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xml" PartName="/xl/drawings/drawing8.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openxmlformats-officedocument.drawing+xml" PartName="/xl/drawings/drawing9.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openxmlformats-officedocument.drawingml.chart+xml" PartName="/xl/charts/chart136.xml"/>
  <Override ContentType="application/vnd.openxmlformats-officedocument.themeOverride+xml" PartName="/xl/theme/themeOverride59.xml"/>
  <Override ContentType="application/vnd.openxmlformats-officedocument.drawingml.chart+xml" PartName="/xl/charts/chart137.xml"/>
  <Override ContentType="application/vnd.openxmlformats-officedocument.themeOverride+xml" PartName="/xl/theme/themeOverride60.xml"/>
  <Override ContentType="application/vnd.openxmlformats-officedocument.drawingml.chart+xml" PartName="/xl/charts/chart138.xml"/>
  <Override ContentType="application/vnd.openxmlformats-officedocument.themeOverride+xml" PartName="/xl/theme/themeOverride61.xml"/>
  <Override ContentType="application/vnd.openxmlformats-officedocument.drawingml.chart+xml" PartName="/xl/charts/chart139.xml"/>
  <Override ContentType="application/vnd.openxmlformats-officedocument.themeOverride+xml" PartName="/xl/theme/themeOverride62.xml"/>
  <Override ContentType="application/vnd.openxmlformats-officedocument.drawingml.chart+xml" PartName="/xl/charts/chart140.xml"/>
  <Override ContentType="application/vnd.openxmlformats-officedocument.themeOverride+xml" PartName="/xl/theme/themeOverride63.xml"/>
  <Override ContentType="application/vnd.openxmlformats-officedocument.drawingml.chart+xml" PartName="/xl/charts/chart141.xml"/>
  <Override ContentType="application/vnd.openxmlformats-officedocument.themeOverride+xml" PartName="/xl/theme/themeOverride64.xml"/>
  <Override ContentType="application/vnd.openxmlformats-officedocument.drawingml.chart+xml" PartName="/xl/charts/chart142.xml"/>
  <Override ContentType="application/vnd.openxmlformats-officedocument.themeOverride+xml" PartName="/xl/theme/themeOverride65.xml"/>
  <Override ContentType="application/vnd.openxmlformats-officedocument.drawingml.chart+xml" PartName="/xl/charts/chart143.xml"/>
  <Override ContentType="application/vnd.openxmlformats-officedocument.themeOverride+xml" PartName="/xl/theme/themeOverride66.xml"/>
  <Override ContentType="application/vnd.openxmlformats-officedocument.drawingml.chart+xml" PartName="/xl/charts/chart144.xml"/>
  <Override ContentType="application/vnd.openxmlformats-officedocument.themeOverride+xml" PartName="/xl/theme/themeOverride67.xml"/>
  <Override ContentType="application/vnd.openxmlformats-officedocument.drawingml.chart+xml" PartName="/xl/charts/chart145.xml"/>
  <Override ContentType="application/vnd.openxmlformats-officedocument.themeOverride+xml" PartName="/xl/theme/themeOverride68.xml"/>
  <Override ContentType="application/vnd.openxmlformats-officedocument.drawingml.chart+xml" PartName="/xl/charts/chart146.xml"/>
  <Override ContentType="application/vnd.openxmlformats-officedocument.themeOverride+xml" PartName="/xl/theme/themeOverride69.xml"/>
  <Override ContentType="application/vnd.openxmlformats-officedocument.drawingml.chart+xml" PartName="/xl/charts/chart147.xml"/>
  <Override ContentType="application/vnd.openxmlformats-officedocument.themeOverride+xml" PartName="/xl/theme/themeOverride70.xml"/>
  <Override ContentType="application/vnd.openxmlformats-officedocument.drawing+xml" PartName="/xl/drawings/drawing10.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openxmlformats-officedocument.drawingml.chart+xml" PartName="/xl/charts/chart148.xml"/>
  <Override ContentType="application/vnd.openxmlformats-officedocument.themeOverride+xml" PartName="/xl/theme/themeOverride71.xml"/>
  <Override ContentType="application/vnd.openxmlformats-officedocument.drawingml.chart+xml" PartName="/xl/charts/chart149.xml"/>
  <Override ContentType="application/vnd.openxmlformats-officedocument.themeOverride+xml" PartName="/xl/theme/themeOverride72.xml"/>
  <Override ContentType="application/vnd.openxmlformats-officedocument.drawingml.chart+xml" PartName="/xl/charts/chart150.xml"/>
  <Override ContentType="application/vnd.openxmlformats-officedocument.themeOverride+xml" PartName="/xl/theme/themeOverride73.xml"/>
  <Override ContentType="application/vnd.openxmlformats-officedocument.drawingml.chart+xml" PartName="/xl/charts/chart151.xml"/>
  <Override ContentType="application/vnd.openxmlformats-officedocument.themeOverride+xml" PartName="/xl/theme/themeOverride74.xml"/>
  <Override ContentType="application/vnd.openxmlformats-officedocument.drawingml.chart+xml" PartName="/xl/charts/chart152.xml"/>
  <Override ContentType="application/vnd.openxmlformats-officedocument.themeOverride+xml" PartName="/xl/theme/themeOverride75.xml"/>
  <Override ContentType="application/vnd.openxmlformats-officedocument.drawingml.chart+xml" PartName="/xl/charts/chart153.xml"/>
  <Override ContentType="application/vnd.openxmlformats-officedocument.themeOverride+xml" PartName="/xl/theme/themeOverride76.xml"/>
  <Override ContentType="application/vnd.openxmlformats-officedocument.drawingml.chart+xml" PartName="/xl/charts/chart154.xml"/>
  <Override ContentType="application/vnd.openxmlformats-officedocument.themeOverride+xml" PartName="/xl/theme/themeOverride77.xml"/>
  <Override ContentType="application/vnd.openxmlformats-officedocument.drawingml.chart+xml" PartName="/xl/charts/chart155.xml"/>
  <Override ContentType="application/vnd.openxmlformats-officedocument.themeOverride+xml" PartName="/xl/theme/themeOverride78.xml"/>
  <Override ContentType="application/vnd.openxmlformats-officedocument.drawingml.chart+xml" PartName="/xl/charts/chart156.xml"/>
  <Override ContentType="application/vnd.openxmlformats-officedocument.themeOverride+xml" PartName="/xl/theme/themeOverride79.xml"/>
  <Override ContentType="application/vnd.openxmlformats-officedocument.drawingml.chart+xml" PartName="/xl/charts/chart157.xml"/>
  <Override ContentType="application/vnd.openxmlformats-officedocument.themeOverride+xml" PartName="/xl/theme/themeOverride80.xml"/>
  <Override ContentType="application/vnd.openxmlformats-officedocument.drawingml.chart+xml" PartName="/xl/charts/chart158.xml"/>
  <Override ContentType="application/vnd.openxmlformats-officedocument.themeOverride+xml" PartName="/xl/theme/themeOverride81.xml"/>
  <Override ContentType="application/vnd.openxmlformats-officedocument.drawingml.chart+xml" PartName="/xl/charts/chart159.xml"/>
  <Override ContentType="application/vnd.openxmlformats-officedocument.themeOverride+xml" PartName="/xl/theme/themeOverride82.xml"/>
  <Override ContentType="application/vnd.openxmlformats-officedocument.drawing+xml" PartName="/xl/drawings/drawing11.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ms-excel.controlproperties+xml" PartName="/xl/ctrlProps/ctrlProp243.xml"/>
  <Override ContentType="application/vnd.ms-excel.controlproperties+xml" PartName="/xl/ctrlProps/ctrlProp244.xml"/>
  <Override ContentType="application/vnd.ms-excel.controlproperties+xml" PartName="/xl/ctrlProps/ctrlProp245.xml"/>
  <Override ContentType="application/vnd.ms-excel.controlproperties+xml" PartName="/xl/ctrlProps/ctrlProp246.xml"/>
  <Override ContentType="application/vnd.ms-excel.controlproperties+xml" PartName="/xl/ctrlProps/ctrlProp247.xml"/>
  <Override ContentType="application/vnd.ms-excel.controlproperties+xml" PartName="/xl/ctrlProps/ctrlProp248.xml"/>
  <Override ContentType="application/vnd.ms-excel.controlproperties+xml" PartName="/xl/ctrlProps/ctrlProp249.xml"/>
  <Override ContentType="application/vnd.ms-excel.controlproperties+xml" PartName="/xl/ctrlProps/ctrlProp250.xml"/>
  <Override ContentType="application/vnd.ms-excel.controlproperties+xml" PartName="/xl/ctrlProps/ctrlProp251.xml"/>
  <Override ContentType="application/vnd.ms-excel.controlproperties+xml" PartName="/xl/ctrlProps/ctrlProp252.xml"/>
  <Override ContentType="application/vnd.ms-excel.controlproperties+xml" PartName="/xl/ctrlProps/ctrlProp253.xml"/>
  <Override ContentType="application/vnd.ms-excel.controlproperties+xml" PartName="/xl/ctrlProps/ctrlProp254.xml"/>
  <Override ContentType="application/vnd.ms-excel.controlproperties+xml" PartName="/xl/ctrlProps/ctrlProp255.xml"/>
  <Override ContentType="application/vnd.openxmlformats-officedocument.drawingml.chart+xml" PartName="/xl/charts/chart160.xml"/>
  <Override ContentType="application/vnd.openxmlformats-officedocument.themeOverride+xml" PartName="/xl/theme/themeOverride83.xml"/>
  <Override ContentType="application/vnd.openxmlformats-officedocument.drawingml.chart+xml" PartName="/xl/charts/chart161.xml"/>
  <Override ContentType="application/vnd.openxmlformats-officedocument.themeOverride+xml" PartName="/xl/theme/themeOverride84.xml"/>
  <Override ContentType="application/vnd.openxmlformats-officedocument.drawingml.chart+xml" PartName="/xl/charts/chart162.xml"/>
  <Override ContentType="application/vnd.openxmlformats-officedocument.themeOverride+xml" PartName="/xl/theme/themeOverride85.xml"/>
  <Override ContentType="application/vnd.openxmlformats-officedocument.drawingml.chart+xml" PartName="/xl/charts/chart163.xml"/>
  <Override ContentType="application/vnd.openxmlformats-officedocument.themeOverride+xml" PartName="/xl/theme/themeOverride86.xml"/>
  <Override ContentType="application/vnd.openxmlformats-officedocument.drawingml.chart+xml" PartName="/xl/charts/chart164.xml"/>
  <Override ContentType="application/vnd.openxmlformats-officedocument.themeOverride+xml" PartName="/xl/theme/themeOverride87.xml"/>
  <Override ContentType="application/vnd.openxmlformats-officedocument.drawingml.chart+xml" PartName="/xl/charts/chart165.xml"/>
  <Override ContentType="application/vnd.openxmlformats-officedocument.themeOverride+xml" PartName="/xl/theme/themeOverride88.xml"/>
  <Override ContentType="application/vnd.openxmlformats-officedocument.drawingml.chart+xml" PartName="/xl/charts/chart166.xml"/>
  <Override ContentType="application/vnd.openxmlformats-officedocument.themeOverride+xml" PartName="/xl/theme/themeOverride89.xml"/>
  <Override ContentType="application/vnd.openxmlformats-officedocument.drawingml.chart+xml" PartName="/xl/charts/chart167.xml"/>
  <Override ContentType="application/vnd.openxmlformats-officedocument.themeOverride+xml" PartName="/xl/theme/themeOverride90.xml"/>
  <Override ContentType="application/vnd.openxmlformats-officedocument.drawingml.chart+xml" PartName="/xl/charts/chart168.xml"/>
  <Override ContentType="application/vnd.openxmlformats-officedocument.themeOverride+xml" PartName="/xl/theme/themeOverride91.xml"/>
  <Override ContentType="application/vnd.openxmlformats-officedocument.drawingml.chart+xml" PartName="/xl/charts/chart169.xml"/>
  <Override ContentType="application/vnd.openxmlformats-officedocument.themeOverride+xml" PartName="/xl/theme/themeOverride92.xml"/>
  <Override ContentType="application/vnd.openxmlformats-officedocument.drawingml.chart+xml" PartName="/xl/charts/chart170.xml"/>
  <Override ContentType="application/vnd.openxmlformats-officedocument.themeOverride+xml" PartName="/xl/theme/themeOverride93.xml"/>
  <Override ContentType="application/vnd.openxmlformats-officedocument.drawingml.chart+xml" PartName="/xl/charts/chart171.xml"/>
  <Override ContentType="application/vnd.openxmlformats-officedocument.themeOverride+xml" PartName="/xl/theme/themeOverride94.xml"/>
  <Override ContentType="application/vnd.openxmlformats-officedocument.drawing+xml" PartName="/xl/drawings/drawing12.xml"/>
  <Override ContentType="application/vnd.ms-excel.controlproperties+xml" PartName="/xl/ctrlProps/ctrlProp256.xml"/>
  <Override ContentType="application/vnd.ms-excel.controlproperties+xml" PartName="/xl/ctrlProps/ctrlProp257.xml"/>
  <Override ContentType="application/vnd.ms-excel.controlproperties+xml" PartName="/xl/ctrlProps/ctrlProp258.xml"/>
  <Override ContentType="application/vnd.ms-excel.controlproperties+xml" PartName="/xl/ctrlProps/ctrlProp259.xml"/>
  <Override ContentType="application/vnd.ms-excel.controlproperties+xml" PartName="/xl/ctrlProps/ctrlProp260.xml"/>
  <Override ContentType="application/vnd.ms-excel.controlproperties+xml" PartName="/xl/ctrlProps/ctrlProp261.xml"/>
  <Override ContentType="application/vnd.ms-excel.controlproperties+xml" PartName="/xl/ctrlProps/ctrlProp262.xml"/>
  <Override ContentType="application/vnd.ms-excel.controlproperties+xml" PartName="/xl/ctrlProps/ctrlProp263.xml"/>
  <Override ContentType="application/vnd.ms-excel.controlproperties+xml" PartName="/xl/ctrlProps/ctrlProp264.xml"/>
  <Override ContentType="application/vnd.ms-excel.controlproperties+xml" PartName="/xl/ctrlProps/ctrlProp265.xml"/>
  <Override ContentType="application/vnd.ms-excel.controlproperties+xml" PartName="/xl/ctrlProps/ctrlProp266.xml"/>
  <Override ContentType="application/vnd.ms-excel.controlproperties+xml" PartName="/xl/ctrlProps/ctrlProp267.xml"/>
  <Override ContentType="application/vnd.ms-excel.controlproperties+xml" PartName="/xl/ctrlProps/ctrlProp268.xml"/>
  <Override ContentType="application/vnd.ms-excel.controlproperties+xml" PartName="/xl/ctrlProps/ctrlProp269.xml"/>
  <Override ContentType="application/vnd.ms-excel.controlproperties+xml" PartName="/xl/ctrlProps/ctrlProp270.xml"/>
  <Override ContentType="application/vnd.ms-excel.controlproperties+xml" PartName="/xl/ctrlProps/ctrlProp271.xml"/>
  <Override ContentType="application/vnd.openxmlformats-officedocument.drawingml.chart+xml" PartName="/xl/charts/chart172.xml"/>
  <Override ContentType="application/vnd.openxmlformats-officedocument.themeOverride+xml" PartName="/xl/theme/themeOverride95.xml"/>
  <Override ContentType="application/vnd.openxmlformats-officedocument.drawingml.chart+xml" PartName="/xl/charts/chart173.xml"/>
  <Override ContentType="application/vnd.openxmlformats-officedocument.themeOverride+xml" PartName="/xl/theme/themeOverride96.xml"/>
  <Override ContentType="application/vnd.openxmlformats-officedocument.drawingml.chart+xml" PartName="/xl/charts/chart174.xml"/>
  <Override ContentType="application/vnd.openxmlformats-officedocument.themeOverride+xml" PartName="/xl/theme/themeOverride97.xml"/>
  <Override ContentType="application/vnd.openxmlformats-officedocument.drawingml.chart+xml" PartName="/xl/charts/chart175.xml"/>
  <Override ContentType="application/vnd.openxmlformats-officedocument.themeOverride+xml" PartName="/xl/theme/themeOverride98.xml"/>
  <Override ContentType="application/vnd.openxmlformats-officedocument.drawingml.chart+xml" PartName="/xl/charts/chart176.xml"/>
  <Override ContentType="application/vnd.openxmlformats-officedocument.themeOverride+xml" PartName="/xl/theme/themeOverride99.xml"/>
  <Override ContentType="application/vnd.openxmlformats-officedocument.drawingml.chart+xml" PartName="/xl/charts/chart177.xml"/>
  <Override ContentType="application/vnd.openxmlformats-officedocument.themeOverride+xml" PartName="/xl/theme/themeOverride100.xml"/>
  <Override ContentType="application/vnd.openxmlformats-officedocument.drawingml.chart+xml" PartName="/xl/charts/chart178.xml"/>
  <Override ContentType="application/vnd.openxmlformats-officedocument.themeOverride+xml" PartName="/xl/theme/themeOverride101.xml"/>
  <Override ContentType="application/vnd.openxmlformats-officedocument.drawingml.chart+xml" PartName="/xl/charts/chart179.xml"/>
  <Override ContentType="application/vnd.openxmlformats-officedocument.themeOverride+xml" PartName="/xl/theme/themeOverride102.xml"/>
  <Override ContentType="application/vnd.openxmlformats-officedocument.drawingml.chart+xml" PartName="/xl/charts/chart180.xml"/>
  <Override ContentType="application/vnd.openxmlformats-officedocument.themeOverride+xml" PartName="/xl/theme/themeOverride103.xml"/>
  <Override ContentType="application/vnd.openxmlformats-officedocument.drawingml.chart+xml" PartName="/xl/charts/chart181.xml"/>
  <Override ContentType="application/vnd.openxmlformats-officedocument.themeOverride+xml" PartName="/xl/theme/themeOverride104.xml"/>
  <Override ContentType="application/vnd.openxmlformats-officedocument.drawingml.chart+xml" PartName="/xl/charts/chart182.xml"/>
  <Override ContentType="application/vnd.openxmlformats-officedocument.themeOverride+xml" PartName="/xl/theme/themeOverride105.xml"/>
  <Override ContentType="application/vnd.openxmlformats-officedocument.drawingml.chart+xml" PartName="/xl/charts/chart183.xml"/>
  <Override ContentType="application/vnd.openxmlformats-officedocument.themeOverride+xml" PartName="/xl/theme/themeOverride106.xml"/>
  <Override ContentType="application/vnd.openxmlformats-officedocument.drawing+xml" PartName="/xl/drawings/drawing13.xml"/>
  <Override ContentType="application/vnd.ms-excel.controlproperties+xml" PartName="/xl/ctrlProps/ctrlProp272.xml"/>
  <Override ContentType="application/vnd.ms-excel.controlproperties+xml" PartName="/xl/ctrlProps/ctrlProp273.xml"/>
  <Override ContentType="application/vnd.ms-excel.controlproperties+xml" PartName="/xl/ctrlProps/ctrlProp274.xml"/>
  <Override ContentType="application/vnd.ms-excel.controlproperties+xml" PartName="/xl/ctrlProps/ctrlProp275.xml"/>
  <Override ContentType="application/vnd.ms-excel.controlproperties+xml" PartName="/xl/ctrlProps/ctrlProp276.xml"/>
  <Override ContentType="application/vnd.ms-excel.controlproperties+xml" PartName="/xl/ctrlProps/ctrlProp277.xml"/>
  <Override ContentType="application/vnd.ms-excel.controlproperties+xml" PartName="/xl/ctrlProps/ctrlProp278.xml"/>
  <Override ContentType="application/vnd.ms-excel.controlproperties+xml" PartName="/xl/ctrlProps/ctrlProp279.xml"/>
  <Override ContentType="application/vnd.ms-excel.controlproperties+xml" PartName="/xl/ctrlProps/ctrlProp280.xml"/>
  <Override ContentType="application/vnd.ms-excel.controlproperties+xml" PartName="/xl/ctrlProps/ctrlProp281.xml"/>
  <Override ContentType="application/vnd.ms-excel.controlproperties+xml" PartName="/xl/ctrlProps/ctrlProp282.xml"/>
  <Override ContentType="application/vnd.ms-excel.controlproperties+xml" PartName="/xl/ctrlProps/ctrlProp283.xml"/>
  <Override ContentType="application/vnd.ms-excel.controlproperties+xml" PartName="/xl/ctrlProps/ctrlProp284.xml"/>
  <Override ContentType="application/vnd.ms-excel.controlproperties+xml" PartName="/xl/ctrlProps/ctrlProp285.xml"/>
  <Override ContentType="application/vnd.ms-excel.controlproperties+xml" PartName="/xl/ctrlProps/ctrlProp286.xml"/>
  <Override ContentType="application/vnd.ms-excel.controlproperties+xml" PartName="/xl/ctrlProps/ctrlProp287.xml"/>
  <Override ContentType="application/vnd.openxmlformats-officedocument.drawingml.chart+xml" PartName="/xl/charts/chart184.xml"/>
  <Override ContentType="application/vnd.openxmlformats-officedocument.themeOverride+xml" PartName="/xl/theme/themeOverride107.xml"/>
  <Override ContentType="application/vnd.openxmlformats-officedocument.drawingml.chart+xml" PartName="/xl/charts/chart185.xml"/>
  <Override ContentType="application/vnd.openxmlformats-officedocument.themeOverride+xml" PartName="/xl/theme/themeOverride108.xml"/>
  <Override ContentType="application/vnd.openxmlformats-officedocument.drawingml.chart+xml" PartName="/xl/charts/chart186.xml"/>
  <Override ContentType="application/vnd.openxmlformats-officedocument.themeOverride+xml" PartName="/xl/theme/themeOverride109.xml"/>
  <Override ContentType="application/vnd.openxmlformats-officedocument.drawingml.chart+xml" PartName="/xl/charts/chart187.xml"/>
  <Override ContentType="application/vnd.openxmlformats-officedocument.themeOverride+xml" PartName="/xl/theme/themeOverride110.xml"/>
  <Override ContentType="application/vnd.openxmlformats-officedocument.drawingml.chart+xml" PartName="/xl/charts/chart188.xml"/>
  <Override ContentType="application/vnd.openxmlformats-officedocument.themeOverride+xml" PartName="/xl/theme/themeOverride111.xml"/>
  <Override ContentType="application/vnd.openxmlformats-officedocument.drawingml.chart+xml" PartName="/xl/charts/chart189.xml"/>
  <Override ContentType="application/vnd.openxmlformats-officedocument.themeOverride+xml" PartName="/xl/theme/themeOverride112.xml"/>
  <Override ContentType="application/vnd.openxmlformats-officedocument.drawingml.chart+xml" PartName="/xl/charts/chart190.xml"/>
  <Override ContentType="application/vnd.openxmlformats-officedocument.themeOverride+xml" PartName="/xl/theme/themeOverride113.xml"/>
  <Override ContentType="application/vnd.openxmlformats-officedocument.drawingml.chart+xml" PartName="/xl/charts/chart191.xml"/>
  <Override ContentType="application/vnd.openxmlformats-officedocument.themeOverride+xml" PartName="/xl/theme/themeOverride114.xml"/>
  <Override ContentType="application/vnd.openxmlformats-officedocument.drawingml.chart+xml" PartName="/xl/charts/chart192.xml"/>
  <Override ContentType="application/vnd.openxmlformats-officedocument.themeOverride+xml" PartName="/xl/theme/themeOverride115.xml"/>
  <Override ContentType="application/vnd.openxmlformats-officedocument.drawingml.chart+xml" PartName="/xl/charts/chart193.xml"/>
  <Override ContentType="application/vnd.openxmlformats-officedocument.themeOverride+xml" PartName="/xl/theme/themeOverride116.xml"/>
  <Override ContentType="application/vnd.openxmlformats-officedocument.drawingml.chart+xml" PartName="/xl/charts/chart194.xml"/>
  <Override ContentType="application/vnd.openxmlformats-officedocument.themeOverride+xml" PartName="/xl/theme/themeOverride117.xml"/>
  <Override ContentType="application/vnd.openxmlformats-officedocument.drawingml.chart+xml" PartName="/xl/charts/chart195.xml"/>
  <Override ContentType="application/vnd.openxmlformats-officedocument.themeOverride+xml" PartName="/xl/theme/themeOverride118.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869E7415-0FA8-4E9A-B879-64B036C30768}" xr6:coauthVersionLast="45" xr6:coauthVersionMax="45" xr10:uidLastSave="{00000000-0000-0000-0000-000000000000}"/>
  <bookViews>
    <workbookView xWindow="390" yWindow="390" windowWidth="27480" windowHeight="11910"/>
  </bookViews>
  <sheets>
    <sheet name="Introduction" sheetId="117" r:id="rId1"/>
    <sheet name="Water" sheetId="85" r:id="rId2"/>
    <sheet name="Sanitation" sheetId="105" r:id="rId3"/>
    <sheet name="Hygiene" sheetId="116" r:id="rId4"/>
    <sheet name="DHS05" sheetId="139" r:id="rId5"/>
    <sheet name="DHS10" sheetId="140" r:id="rId6"/>
    <sheet name="DHS14" sheetId="141" r:id="rId7"/>
    <sheet name="DHS_Dry05" sheetId="142" r:id="rId8"/>
    <sheet name="DHS_Wet05" sheetId="143" r:id="rId9"/>
    <sheet name="DHS_Dry10" sheetId="144" r:id="rId10"/>
    <sheet name="DHS_Wet10" sheetId="145" r:id="rId11"/>
    <sheet name="DHS_Dry14" sheetId="146" r:id="rId12"/>
    <sheet name="DHS_Wet14" sheetId="147" r:id="rId13"/>
    <sheet name="data_summary" sheetId="148" r:id="rId14"/>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<sst xmlns="http://schemas.openxmlformats.org/spreadsheetml/2006/main" count="66972" uniqueCount="537">
  <si>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</si>
  <si>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</si>
  <si>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</si>
  <si>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</si>
  <si>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</si>
  <si>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</si>
  <si>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</si>
  <si>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</si>
  <si>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</si>
  <si>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</si>
  <si>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</si>
  <si>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</si>
  <si>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</si>
  <si>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</si>
  <si>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</si>
  <si>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</si>
  <si>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</si>
  <si>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</si>
  <si>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</si>
  <si>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</si>
  <si>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</si>
  <si>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</si>
  <si>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</si>
  <si>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</si>
  <si>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</si>
  <si>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</si>
  <si>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</si>
  <si>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</si>
  <si>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</si>
  <si>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</si>
  <si>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</si>
  <si>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</si>
  <si>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</si>
  <si>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</si>
  <si>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</si>
  <si>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</si>
  <si>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</si>
  <si>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</si>
  <si>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</si>
  <si>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</si>
  <si>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</si>
  <si>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</si>
  <si>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</si>
  <si>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</si>
  <si>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</si>
  <si>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</si>
  <si>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</si>
  <si>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</si>
  <si>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</si>
  <si>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</si>
  <si>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</si>
  <si>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</si>
  <si>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</si>
  <si>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</si>
  <si>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</si>
  <si>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</si>
  <si>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</si>
  <si>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</si>
  <si>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</si>
  <si>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</si>
  <si>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</si>
  <si>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</si>
  <si>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</si>
  <si>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</si>
  <si>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</si>
  <si>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</si>
  <si>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</si>
  <si>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</si>
  <si>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</si>
  <si>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</si>
  <si>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</si>
  <si>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</si>
  <si>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</si>
  <si>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</si>
  <si>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</si>
  <si>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</si>
  <si>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</si>
  <si>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</si>
  <si>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</si>
  <si>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</si>
  <si>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</si>
  <si>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</si>
  <si>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</si>
  <si>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</si>
  <si>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</si>
  <si>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</si>
  <si>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</si>
  <si>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</si>
  <si>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</si>
  <si>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</si>
  <si>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</si>
  <si>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</si>
  <si>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</si>
  <si>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</si>
  <si>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</si>
  <si>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</si>
  <si>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</si>
  <si>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</si>
  <si>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</si>
  <si>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</si>
  <si>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</si>
  <si>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</si>
  <si>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</si>
  <si>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</si>
  <si>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</si>
  <si>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</si>
  <si>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</si>
  <si>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</si>
  <si>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</si>
  <si>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</si>
  <si>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</si>
  <si>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</si>
  <si>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</si>
  <si>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</si>
  <si>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</si>
  <si>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</si>
  <si>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</si>
  <si>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</si>
  <si>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</si>
  <si>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</si>
  <si>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</si>
  <si>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</si>
  <si>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</si>
  <si>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</si>
  <si>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</si>
  <si>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</si>
  <si>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</si>
  <si>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</si>
  <si>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</si>
  <si>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</si>
  <si>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</si>
  <si>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</si>
  <si>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</si>
  <si>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</si>
  <si>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</si>
  <si>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</si>
  <si>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</si>
  <si>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</si>
  <si>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</si>
  <si>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</si>
  <si>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</si>
  <si>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</si>
  <si>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</si>
  <si>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</si>
  <si>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</si>
  <si>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</si>
  <si>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Drinking water coverage by wealth quintile</t>
  </si>
  <si>
    <t>Notes</t>
  </si>
  <si>
    <t>Survey used for analyse :</t>
  </si>
  <si>
    <t>Cambodia
DHS05
Weighted percentage used in graphs</t>
  </si>
  <si>
    <t>COMPOSITE wealth index quintile</t>
  </si>
  <si>
    <t>REGIONS</t>
  </si>
  <si>
    <t>Banteay Mean Chey</t>
  </si>
  <si>
    <t>Battambang &amp; Krong Pailin</t>
  </si>
  <si>
    <t>Kampong Cham</t>
  </si>
  <si>
    <t>Kampong Chhnang</t>
  </si>
  <si>
    <t>Kampong Speu</t>
  </si>
  <si>
    <t>Kampong Thom</t>
  </si>
  <si>
    <t>Kampot &amp; Krong Kep</t>
  </si>
  <si>
    <t>Kandal</t>
  </si>
  <si>
    <t>Kratie</t>
  </si>
  <si>
    <t>Krong Preah Sihanouk &amp; Kaoh Kong</t>
  </si>
  <si>
    <t>Mondol Kiri &amp; Rattanak Kiri</t>
  </si>
  <si>
    <t>Otdar Mean Chey</t>
  </si>
  <si>
    <t>Phnom Penh</t>
  </si>
  <si>
    <t>Preah Vihear &amp; Steung Treng</t>
  </si>
  <si>
    <t>Prey Veng</t>
  </si>
  <si>
    <t>Pursat</t>
  </si>
  <si>
    <t>Siem Reap</t>
  </si>
  <si>
    <t>Svay Rieng</t>
  </si>
  <si>
    <t>Takeo</t>
  </si>
  <si>
    <t>Other unimproved</t>
  </si>
  <si>
    <t>Cambodia
DHS05
Percentage based on weighted population</t>
  </si>
  <si>
    <t>Household connection</t>
  </si>
  <si>
    <t>Improved Water source on premises</t>
  </si>
  <si>
    <t>Water source free from contamination</t>
  </si>
  <si>
    <t>Improved water source free from contamination</t>
  </si>
  <si>
    <t>Main drinking water source</t>
  </si>
  <si>
    <t>Piped into dwelling</t>
  </si>
  <si>
    <t>Piped to yard/plot</t>
  </si>
  <si>
    <t>Public tap/standpipe</t>
  </si>
  <si>
    <t>Tube well or borehole</t>
  </si>
  <si>
    <t>Protected well</t>
  </si>
  <si>
    <t>Unprotected well</t>
  </si>
  <si>
    <t>Protected spring</t>
  </si>
  <si>
    <t>Unprotected spring</t>
  </si>
  <si>
    <t>River/dam/lake/ponds/stream/canal/irrigation channel</t>
  </si>
  <si>
    <t>Rainwater</t>
  </si>
  <si>
    <t>Tanker truck/water vendor</t>
  </si>
  <si>
    <t>Bottled water</t>
  </si>
  <si>
    <t>other</t>
  </si>
  <si>
    <t>missing</t>
  </si>
  <si>
    <t>Sanitation coverage by wealth quintile</t>
  </si>
  <si>
    <t>Shared among Improved Sanitation</t>
  </si>
  <si>
    <t>Flush to piped sewer system</t>
  </si>
  <si>
    <t>Flush to septic tank</t>
  </si>
  <si>
    <t>Flush to pit latrine</t>
  </si>
  <si>
    <t>Flush to somewhere else</t>
  </si>
  <si>
    <t>Flush, don't know where</t>
  </si>
  <si>
    <t>Ventilated Improved Pit latrine (VIP)</t>
  </si>
  <si>
    <t>Pit latrine with slab</t>
  </si>
  <si>
    <t>Pit latrine without slab/open pit</t>
  </si>
  <si>
    <t>No toilet/field/forest</t>
  </si>
  <si>
    <t>Composting toilet</t>
  </si>
  <si>
    <t>Bucket toilet</t>
  </si>
  <si>
    <t>Hanging toilet/latrine</t>
  </si>
  <si>
    <t>Shared among Sanitation</t>
  </si>
  <si>
    <t>Cambodia
DHS05
Weighted population</t>
  </si>
  <si>
    <t>Total</t>
  </si>
  <si>
    <t>Hygiene coverage by wealth quintile</t>
  </si>
  <si>
    <t>DHS05</t>
  </si>
  <si>
    <t>Cambodia</t>
  </si>
  <si>
    <t>Count</t>
  </si>
  <si>
    <t>W_text_t</t>
  </si>
  <si>
    <t/>
  </si>
  <si>
    <t>W_text_i</t>
  </si>
  <si>
    <t>S_text_s</t>
  </si>
  <si>
    <t>S_text_i</t>
  </si>
  <si>
    <t>Urban/Rural</t>
  </si>
  <si>
    <t>Urban</t>
  </si>
  <si>
    <t>Rural</t>
  </si>
  <si>
    <t>Missing</t>
  </si>
  <si>
    <t>2005</t>
  </si>
  <si>
    <t>INITIAL (National) Wealth Index Quintile</t>
  </si>
  <si>
    <t>URBAN Wealth Index Quintile</t>
  </si>
  <si>
    <t>RURAL Wealth Index Quintile</t>
  </si>
  <si>
    <t>Component Matrix</t>
  </si>
  <si>
    <t>Component</t>
  </si>
  <si>
    <r>
      <rPr>
        <b/>
        <sz val="10"/>
        <rFont val="Arial"/>
        <family val="2"/>
      </rPr>
      <t xml:space="preserve">Note:
</t>
    </r>
    <r>
      <rPr>
        <sz val="10"/>
        <rFont val="Arial"/>
        <family val="2"/>
      </rPr>
      <t xml:space="preserve">
</t>
    </r>
    <r>
      <rPr>
        <i/>
        <sz val="10"/>
        <rFont val="Arial"/>
        <family val="2"/>
      </rPr>
      <t>The INITIAL (national) Wealth Index Quintile is based on the first Principal Component Analysys (PCA) which has been runned at national level.
The final national-level (COMPOSITE) Wealth Index is based on the urban and rural specific wealth indexes . Regression procedures are used to establish the relationships between the two sets of scores (urban and rural) and the initial (national) wealth factors.
This allows best use of the available information for each area and a better precision of the final national (COMPOSITE) Wealth Index.
For dependancy reasons, all WASH variables (contained in the generic MICS and DHS scripts) have been excluded from from the sets of asset variables used in the PCAs.
See the methodology paper, the syntax files and the output files for more information on the used procedure.</t>
    </r>
  </si>
  <si>
    <t>1</t>
  </si>
  <si>
    <t>Household fuel type: wood, straw</t>
  </si>
  <si>
    <t>Has cement blocks wall</t>
  </si>
  <si>
    <t>Has mobile telephone</t>
  </si>
  <si>
    <t>Has electricity</t>
  </si>
  <si>
    <t>Has cement floor</t>
  </si>
  <si>
    <t>Household cooks at open sky</t>
  </si>
  <si>
    <t>Windows with glass</t>
  </si>
  <si>
    <t>Household fuel type: LPG, natural gas</t>
  </si>
  <si>
    <t>Wardrobe</t>
  </si>
  <si>
    <t>Has refrigerator</t>
  </si>
  <si>
    <t>Has television</t>
  </si>
  <si>
    <t>Has palm bamboo thatch wall</t>
  </si>
  <si>
    <t>Has car/truck</t>
  </si>
  <si>
    <t>Has clay tiles roof</t>
  </si>
  <si>
    <t>Has motorcycle/scooter</t>
  </si>
  <si>
    <t>Has bamboo thatch palm roof</t>
  </si>
  <si>
    <t>Windows with screens</t>
  </si>
  <si>
    <t>Has wood floor</t>
  </si>
  <si>
    <t>Windows with curtains or shutters</t>
  </si>
  <si>
    <t>Any windows</t>
  </si>
  <si>
    <t>Has radio</t>
  </si>
  <si>
    <t>Household fuel type: charcoal</t>
  </si>
  <si>
    <t>Sewing machine/loom</t>
  </si>
  <si>
    <t>Has palm/bamboo floor</t>
  </si>
  <si>
    <t>Has carpet floor</t>
  </si>
  <si>
    <t>Persons per sleeping room</t>
  </si>
  <si>
    <t>Has animal-drawn cart</t>
  </si>
  <si>
    <t>Has covered adobe wall</t>
  </si>
  <si>
    <t>Has stone wall</t>
  </si>
  <si>
    <t>Has vynil floor</t>
  </si>
  <si>
    <t>Has calamine cement fiber roof</t>
  </si>
  <si>
    <t>Has wood roof</t>
  </si>
  <si>
    <t>Has metal roof</t>
  </si>
  <si>
    <t>Household cooks under the house</t>
  </si>
  <si>
    <t>Household fuel type: biogas</t>
  </si>
  <si>
    <t>Has mosquito bed net for sleeping</t>
  </si>
  <si>
    <t>Has bicycle</t>
  </si>
  <si>
    <t>Owns chickens/ ducks</t>
  </si>
  <si>
    <t>Owns pigs</t>
  </si>
  <si>
    <t>Owns cows/ bulls</t>
  </si>
  <si>
    <t>Has ceramic tiles roof</t>
  </si>
  <si>
    <t>Owns water buffalo</t>
  </si>
  <si>
    <t>Boat without motor</t>
  </si>
  <si>
    <t>Household fuel type: electricity</t>
  </si>
  <si>
    <t>Has cement wall</t>
  </si>
  <si>
    <t>Household cooks in other house</t>
  </si>
  <si>
    <t>Has reused wood wall</t>
  </si>
  <si>
    <t>Has earth/sand floor</t>
  </si>
  <si>
    <t>Has bricks wall</t>
  </si>
  <si>
    <t>Has boat with a motor</t>
  </si>
  <si>
    <t>Household cooks on open owen</t>
  </si>
  <si>
    <t>Household cooks outside house</t>
  </si>
  <si>
    <t>Household fuel type: kerosene</t>
  </si>
  <si>
    <t>Has no wall</t>
  </si>
  <si>
    <t>Has floating house</t>
  </si>
  <si>
    <t>Has metal wall</t>
  </si>
  <si>
    <t>Owns horses/ donkeys/ mules</t>
  </si>
  <si>
    <t>Household owns: agricultural land</t>
  </si>
  <si>
    <t>Owns goats</t>
  </si>
  <si>
    <t>Has uncovered adobe wall</t>
  </si>
  <si>
    <t>Has dirt wall</t>
  </si>
  <si>
    <t>Has straw with mud wall</t>
  </si>
  <si>
    <t>Has plywood wall</t>
  </si>
  <si>
    <t>Has ceramic tile floor</t>
  </si>
  <si>
    <t>Has no roof</t>
  </si>
  <si>
    <t>Has parquet/polished wood floor</t>
  </si>
  <si>
    <t>Has cardboard wall</t>
  </si>
  <si>
    <t>Has bamboo with mud wall</t>
  </si>
  <si>
    <t>Household fuel type: coal/lignite</t>
  </si>
  <si>
    <t>Household cooks on closed owen</t>
  </si>
  <si>
    <t>Has rustic mat roof</t>
  </si>
  <si>
    <t>Communalities</t>
  </si>
  <si>
    <t>Extraction</t>
  </si>
  <si>
    <t>Total Variance Explained</t>
  </si>
  <si>
    <t>Extraction Sums of Squared Loadings</t>
  </si>
  <si>
    <t>% of Variance</t>
  </si>
  <si>
    <t>Cumulative %</t>
  </si>
  <si>
    <t>Component Score Coefficient Matrix</t>
  </si>
  <si>
    <t>Component Score Covariance Matrix</t>
  </si>
  <si>
    <t>Cambodia
DHS10
Weighted percentage used in graphs</t>
  </si>
  <si>
    <t>Battambang &amp; Pailin</t>
  </si>
  <si>
    <t>Kampot &amp; Kep</t>
  </si>
  <si>
    <t>Preah Sihanouk &amp; Kaoh Kong</t>
  </si>
  <si>
    <t>Cambodia
DHS10
Percentage based on weighted population</t>
  </si>
  <si>
    <t>Source of drinking water during wet season</t>
  </si>
  <si>
    <t>River/dam/lake/ponds/stream/canal/irirgation channel</t>
  </si>
  <si>
    <t>Tanker truck</t>
  </si>
  <si>
    <t>Cart with small tank</t>
  </si>
  <si>
    <t>Ventilated improved pit latrine</t>
  </si>
  <si>
    <t>No facility/bush/field</t>
  </si>
  <si>
    <t>OTHER</t>
  </si>
  <si>
    <t>Cambodia
DHS10
Weighted population</t>
  </si>
  <si>
    <t>Place for hand washing observed</t>
  </si>
  <si>
    <t>Observed</t>
  </si>
  <si>
    <t>Not observed, not in dwelling / yard / plot</t>
  </si>
  <si>
    <t>Not observed, no permission to see</t>
  </si>
  <si>
    <t>Not observed, other reason</t>
  </si>
  <si>
    <t>DHS10</t>
  </si>
  <si>
    <t>2010</t>
  </si>
  <si>
    <t>if uses wood, straw/crop for cooking fuel</t>
  </si>
  <si>
    <t>if household has a wardrobe</t>
  </si>
  <si>
    <t>if household has electric</t>
  </si>
  <si>
    <t>if household has tv</t>
  </si>
  <si>
    <t>if household has fridge</t>
  </si>
  <si>
    <t>if household has cd/dvd player</t>
  </si>
  <si>
    <t>if uses LPG or biogas for cooking</t>
  </si>
  <si>
    <t>if flooring is of ceramic tiles</t>
  </si>
  <si>
    <t>if household has mobile phone</t>
  </si>
  <si>
    <t>if household has car or truck</t>
  </si>
  <si>
    <t>if household has motorcycle or scooter</t>
  </si>
  <si>
    <t>if household has landline phone</t>
  </si>
  <si>
    <t>if household has a bank acct</t>
  </si>
  <si>
    <t>if has grass/thatch/makuti roofing</t>
  </si>
  <si>
    <t>if uses charcoal or lignite/coal for cooking</t>
  </si>
  <si>
    <t>if household has watch</t>
  </si>
  <si>
    <t>Number of members per sleeping room</t>
  </si>
  <si>
    <t>if roof is made of concrete</t>
  </si>
  <si>
    <t>if household has sewing machine</t>
  </si>
  <si>
    <t>if household has radio</t>
  </si>
  <si>
    <t>if floor is of wood planks</t>
  </si>
  <si>
    <t>if floor is palm</t>
  </si>
  <si>
    <t>if roof made of ceramic tiles</t>
  </si>
  <si>
    <t>if cooking is done in a separate bldg or room</t>
  </si>
  <si>
    <t>if household has bicycle</t>
  </si>
  <si>
    <t>if roof made of corrugated iron</t>
  </si>
  <si>
    <t>if floor is of cement</t>
  </si>
  <si>
    <t>if has cemt tile flooring</t>
  </si>
  <si>
    <t>if household has a cart</t>
  </si>
  <si>
    <t>if floor is earth/sand</t>
  </si>
  <si>
    <t>Chickens, ducks own</t>
  </si>
  <si>
    <t>if household has gen/battery/solar src of energy</t>
  </si>
  <si>
    <t>if roof is made of tile</t>
  </si>
  <si>
    <t>if uses electricity for cooking</t>
  </si>
  <si>
    <t>if has roof made of cemtfiber</t>
  </si>
  <si>
    <t>Pigs</t>
  </si>
  <si>
    <t>if household has boat w/out motor</t>
  </si>
  <si>
    <t>if household has a motorcycle cart</t>
  </si>
  <si>
    <t>Cows, bulls own</t>
  </si>
  <si>
    <t>if household has boat w motor</t>
  </si>
  <si>
    <t>Water buffalo</t>
  </si>
  <si>
    <t>hectares</t>
  </si>
  <si>
    <t>Horses, donkeys, mules own</t>
  </si>
  <si>
    <t>Elephant</t>
  </si>
  <si>
    <t>Goats, sheeps own</t>
  </si>
  <si>
    <t>Cambodia
DHS14
Weighted percentage used in graphs</t>
  </si>
  <si>
    <t>Cambodia
DHS14
Percentage based on weighted population</t>
  </si>
  <si>
    <t>Cambodia
DHS14
Weighted population</t>
  </si>
  <si>
    <t>Place where household members wash their hands</t>
  </si>
  <si>
    <t>Not observed: not in dwelling</t>
  </si>
  <si>
    <t>Not observed: no permission to see</t>
  </si>
  <si>
    <t>Not observed: other reason</t>
  </si>
  <si>
    <t>DHS14</t>
  </si>
  <si>
    <t>2014</t>
  </si>
  <si>
    <t>if wall made of variety of free stuff</t>
  </si>
  <si>
    <t>if wall made of cement</t>
  </si>
  <si>
    <t>if wall made of wood planks/shingles</t>
  </si>
  <si>
    <t>if wall made of metal</t>
  </si>
  <si>
    <t>if wall made of bricks)</t>
  </si>
  <si>
    <t>if wall made of other materials</t>
  </si>
  <si>
    <t>if floor is of other materials</t>
  </si>
  <si>
    <t>if wall made of recycled wood</t>
  </si>
  <si>
    <t>Owns other</t>
  </si>
  <si>
    <t>if has roof made of various recycled stuf</t>
  </si>
  <si>
    <t>if floor is dung</t>
  </si>
  <si>
    <t>no food cooked in HH, or some other fuel for cooking</t>
  </si>
  <si>
    <t>if uses kerosene for cooking</t>
  </si>
  <si>
    <t>Owns elephant</t>
  </si>
  <si>
    <t>DHS05_Dry</t>
  </si>
  <si>
    <t>DHS05_Wet</t>
  </si>
  <si>
    <t>DHS10_Dry</t>
  </si>
  <si>
    <t>DHS10_Wet</t>
  </si>
  <si>
    <t>DHS14_Dry</t>
  </si>
  <si>
    <t>DHS14_Wet</t>
  </si>
  <si>
    <t>% Improved
&lt; = 30min</t>
  </si>
  <si>
    <t>iso3</t>
  </si>
  <si>
    <t>KHM</t>
  </si>
  <si>
    <t>year</t>
  </si>
  <si>
    <t>data_source</t>
  </si>
  <si>
    <t>KHM_2005_DHS</t>
  </si>
  <si>
    <t>KHM_2005_DHS_Dry</t>
  </si>
  <si>
    <t>KHM_2005_DHS_Wet</t>
  </si>
  <si>
    <t>KHM_2010_DHS</t>
  </si>
  <si>
    <t>KHM_2010_DHS_Dry</t>
  </si>
  <si>
    <t>KHM_2010_DHS_Wet</t>
  </si>
  <si>
    <t>KHM_2014_DHS</t>
  </si>
  <si>
    <t>KHM_2014_DHS_Dry</t>
  </si>
  <si>
    <t>KHM_2014_DHS_Wet</t>
  </si>
  <si>
    <t>row</t>
  </si>
  <si>
    <t>var1</t>
  </si>
  <si>
    <t>var2</t>
  </si>
  <si>
    <t>varname</t>
  </si>
  <si>
    <t>w_imp</t>
  </si>
  <si>
    <t>w_bas</t>
  </si>
  <si>
    <t>w_lim</t>
  </si>
  <si>
    <t>w_unimp</t>
  </si>
  <si>
    <t>w_sur</t>
  </si>
  <si>
    <t>w_pip</t>
  </si>
  <si>
    <t>w_pop</t>
  </si>
  <si>
    <t>w_premises</t>
  </si>
  <si>
    <t>w_30min</t>
  </si>
  <si>
    <t>s_imp</t>
  </si>
  <si>
    <t>s_bas</t>
  </si>
  <si>
    <t>s_lim</t>
  </si>
  <si>
    <t>s_unimp</t>
  </si>
  <si>
    <t>s_od</t>
  </si>
  <si>
    <t>s_shared</t>
  </si>
  <si>
    <t>s_sew</t>
  </si>
  <si>
    <t>s_sep</t>
  </si>
  <si>
    <t>s_lat</t>
  </si>
  <si>
    <t>s_sep_nemp</t>
  </si>
  <si>
    <t>s_sep_ebo</t>
  </si>
  <si>
    <t>s_sep_edl</t>
  </si>
  <si>
    <t>s_sep_ero</t>
  </si>
  <si>
    <t>s_lat_nemp</t>
  </si>
  <si>
    <t>s_lat_ebo</t>
  </si>
  <si>
    <t>s_lat_edl</t>
  </si>
  <si>
    <t>s_lat_ero</t>
  </si>
  <si>
    <t>h_bas</t>
  </si>
  <si>
    <t>h_lim</t>
  </si>
  <si>
    <t>h_nfac</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</si>
  <si>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</si>
  <si>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</si>
  <si>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</si>
  <si>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</si>
  <si>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</si>
  <si>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</si>
  <si>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</si>
  <si>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</si>
  <si>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</si>
  <si>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</si>
  <si>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</si>
  <si>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</si>
  <si>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</si>
  <si>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</si>
  <si>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</si>
  <si>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</si>
  <si>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</si>
  <si>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</si>
  <si>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</si>
  <si>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</si>
  <si>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</si>
  <si>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</si>
  <si>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</si>
  <si>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</si>
  <si>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</si>
  <si>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</si>
  <si>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region_12_name</t>
  </si>
  <si>
    <t>region_13_name</t>
  </si>
  <si>
    <t>region_14_name</t>
  </si>
  <si>
    <t>region_15_name</t>
  </si>
  <si>
    <t>region_16_name</t>
  </si>
  <si>
    <t>region_17_name</t>
  </si>
  <si>
    <t>region_18_name</t>
  </si>
  <si>
    <t>region_19_name</t>
  </si>
  <si>
    <t>region_1</t>
  </si>
  <si>
    <t>region_2</t>
  </si>
  <si>
    <t>region_3</t>
  </si>
  <si>
    <t>region_4</t>
  </si>
  <si>
    <t>region_5</t>
  </si>
  <si>
    <t>region_6</t>
  </si>
  <si>
    <t>region_7</t>
  </si>
  <si>
    <t>region_8</t>
  </si>
  <si>
    <t>region_9</t>
  </si>
  <si>
    <t>region_10</t>
  </si>
  <si>
    <t>region_11</t>
  </si>
  <si>
    <t>region_12</t>
  </si>
  <si>
    <t>region_13</t>
  </si>
  <si>
    <t>region_14</t>
  </si>
  <si>
    <t>region_15</t>
  </si>
  <si>
    <t>region_16</t>
  </si>
  <si>
    <t>region_17</t>
  </si>
  <si>
    <t>region_18</t>
  </si>
  <si>
    <t>region_19</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</si>
  <si>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</si>
  <si>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</si>
  <si>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</si>
  <si>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</si>
  <si>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</si>
  <si>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</si>
  <si>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</si>
  <si>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</si>
  <si>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</si>
  <si>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</si>
  <si>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</si>
  <si>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</si>
  <si>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</si>
  <si>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</si>
  <si>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</si>
  <si>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</si>
  <si>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</si>
  <si>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</si>
  <si>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</si>
  <si>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</si>
  <si>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</si>
  <si>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</si>
  <si>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</si>
  <si>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</si>
  <si>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</si>
  <si>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</si>
  <si>
    <t>n_region_12</t>
  </si>
  <si>
    <t>n_region_13</t>
  </si>
  <si>
    <t>n_region_14</t>
  </si>
  <si>
    <t>n_region_15</t>
  </si>
  <si>
    <t>n_region_16</t>
  </si>
  <si>
    <t>n_region_17</t>
  </si>
  <si>
    <t>n_region_18</t>
  </si>
  <si>
    <t>n_region_19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</si>
</sst>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E+00"/>
    <numFmt numFmtId="167" formatCode="###0"/>
    <numFmt numFmtId="168" formatCode="###0.0"/>
    <numFmt numFmtId="169" formatCode="####.0"/>
  </numFmts>
  <fonts count="75" x14ac:knownFonts="1">
    <font>
      <sz val="10"/>
      <name val="Arial"/>
    </font>
    <font>
      <sz val="10"/>
      <name val="Arial"/>
      <family val="2"/>
    </font>
    <font>
      <sz val="10"/>
      <color rgb="FF000000"/>
      <name val="Arial"/>
      <family val="2"/>
    </font>
    <font>
      <b/>
      <sz val="11"/>
      <name val="Arial"/>
      <family val="2"/>
    </font>
    <font>
      <b/>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18"/>
      <color theme="0"/>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sz val="16"/>
      <color theme="4" tint="-0.49995422223579"/>
      <name val="Calibri"/>
      <family val="2"/>
    </font>
    <font>
      <sz val="18"/>
      <color theme="4" tint="-0.49995422223579"/>
      <name val="Calibri"/>
      <family val="2"/>
    </font>
    <font>
      <b/>
      <sz val="11"/>
      <color theme="4" tint="-0.49995422223579"/>
      <name val="Calibri"/>
      <family val="2"/>
    </font>
    <font>
      <sz val="11"/>
      <color theme="4" tint="-0.49995422223579"/>
      <name val="Calibri"/>
      <family val="2"/>
    </font>
    <font>
      <sz val="14"/>
      <color theme="4" tint="-0.49995422223579"/>
      <name val="Calibri"/>
      <family val="2"/>
    </font>
    <font>
      <b/>
      <sz val="11"/>
      <color rgb="FF010205"/>
      <name val="Arial Bold"/>
    </font>
    <font>
      <sz val="9"/>
      <color rgb="FFFF0000"/>
      <name val="Arial"/>
      <family val="2"/>
    </font>
    <font>
      <i/>
      <sz val="10"/>
      <name val="Arial"/>
      <family val="2"/>
    </font>
    <font>
      <sz val="10"/>
      <color theme="1" tint="0.49995422223579"/>
      <name val="Arial"/>
      <family val="2"/>
    </font>
    <font>
      <sz val="9"/>
      <color theme="0" tint="-0.49995422223579"/>
      <name val="Arial"/>
      <family val="2"/>
    </font>
  </fonts>
  <fills count="2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41">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AEAEAE"/>
      </bottom>
      <diagonal/>
    </border>
    <border>
      <left/>
      <right style="thin">
        <color rgb="FFE0E0E0"/>
      </right>
      <top style="thin">
        <color rgb="FFAEAEAE"/>
      </top>
      <bottom style="thin">
        <color rgb="FF152935"/>
      </bottom>
      <diagonal/>
    </border>
    <border>
      <left/>
      <right style="thin">
        <color theme="0" tint="-0.14993743705557"/>
      </right>
      <top style="thin">
        <color theme="1" tint="0.49995422223579"/>
      </top>
      <bottom/>
      <diagonal/>
    </border>
    <border>
      <left style="thin">
        <color theme="0" tint="-0.14993743705557"/>
      </left>
      <right/>
      <top style="thin">
        <color theme="0" tint="-0.49995422223579"/>
      </top>
      <bottom style="thin">
        <color theme="0" tint="-0.24994659260842"/>
      </bottom>
      <diagonal/>
    </border>
    <border>
      <left style="thin">
        <color theme="0" tint="-0.14993743705557"/>
      </left>
      <right style="thin">
        <color theme="0" tint="-0.14993743705557"/>
      </right>
      <top style="thin">
        <color theme="0" tint="-0.49995422223579"/>
      </top>
      <bottom style="thin">
        <color theme="0" tint="-0.1499069185461"/>
      </bottom>
      <diagonal/>
    </border>
    <border>
      <left style="thin">
        <color theme="0" tint="-0.14993743705557"/>
      </left>
      <right/>
      <top style="thin">
        <color theme="0" tint="-0.49995422223579"/>
      </top>
      <bottom style="thin">
        <color theme="0" tint="-0.1499069185461"/>
      </bottom>
      <diagonal/>
    </border>
    <border>
      <left/>
      <right style="thin">
        <color theme="0" tint="-0.14993743705557"/>
      </right>
      <top style="thin">
        <color theme="0" tint="-0.24994659260842"/>
      </top>
      <bottom style="thin">
        <color theme="0" tint="-0.24994659260842"/>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1499069185461"/>
      </left>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s>
  <cellStyleXfs count="2">
    <xf numFmtId="0" fontId="0" fillId="0" borderId="0"/>
    <xf numFmtId="0" fontId="1" fillId="3" borderId="10"/>
  </cellStyleXfs>
  <cellXfs count="1861">
    <xf numFmtId="0" fontId="0" fillId="0" borderId="0" xfId="0"/>
    <xf numFmtId="167" fontId="11" fillId="0" borderId="10" xfId="0" applyNumberFormat="true" applyFont="true" applyFill="true" applyBorder="true" applyAlignment="true">
      <alignment horizontal="center" vertical="center"/>
    </xf>
    <xf numFmtId="167" fontId="38" fillId="0" borderId="10" xfId="0" applyNumberFormat="true" applyFont="true" applyFill="true" applyBorder="true" applyAlignment="true">
      <alignment horizontal="center" vertical="center"/>
    </xf>
    <xf numFmtId="167" fontId="74" fillId="0" borderId="10" xfId="0" applyNumberFormat="true" applyFont="true" applyFill="true" applyBorder="true" applyAlignment="true">
      <alignment horizontal="center" vertical="center"/>
    </xf>
    <xf numFmtId="168" fontId="11" fillId="0" borderId="10" xfId="0" applyNumberFormat="true" applyFont="true" applyFill="true" applyBorder="true" applyAlignment="true">
      <alignment horizontal="center" vertical="center"/>
    </xf>
    <xf numFmtId="168" fontId="74" fillId="0" borderId="10" xfId="0" applyNumberFormat="true" applyFont="true" applyFill="true" applyBorder="true" applyAlignment="true">
      <alignment horizontal="center" vertical="center"/>
    </xf>
    <xf numFmtId="168" fontId="74" fillId="23" borderId="110" xfId="0" applyNumberFormat="true" applyFont="true" applyFill="true" applyBorder="true" applyAlignment="true">
      <alignment horizontal="center" vertical="center"/>
    </xf>
    <xf numFmtId="167" fontId="74" fillId="18" borderId="123" xfId="0" applyNumberFormat="true" applyFont="true" applyFill="true" applyBorder="true" applyAlignment="true">
      <alignment horizontal="center" vertical="center"/>
    </xf>
    <xf numFmtId="167" fontId="74" fillId="18" borderId="140" xfId="0" applyNumberFormat="true" applyFont="true" applyFill="true" applyBorder="true" applyAlignment="true">
      <alignment horizontal="center" vertical="center"/>
    </xf>
    <xf numFmtId="168" fontId="74" fillId="23" borderId="139" xfId="0" applyNumberFormat="true" applyFont="true" applyFill="true" applyBorder="true" applyAlignment="true">
      <alignment horizontal="center" vertical="center"/>
    </xf>
    <xf numFmtId="168" fontId="74" fillId="23" borderId="133" xfId="0" applyNumberFormat="true" applyFont="true" applyFill="true" applyBorder="true" applyAlignment="true">
      <alignment horizontal="center" vertical="center"/>
    </xf>
    <xf numFmtId="169" fontId="43" fillId="17" borderId="138" xfId="0" applyNumberFormat="true" applyFont="true" applyFill="true" applyBorder="true" applyAlignment="true">
      <alignment horizontal="center" vertical="center"/>
    </xf>
    <xf numFmtId="169" fontId="43" fillId="17" borderId="137" xfId="0" applyNumberFormat="true" applyFont="true" applyFill="true" applyBorder="true" applyAlignment="true">
      <alignment horizontal="center" vertical="center"/>
    </xf>
    <xf numFmtId="169" fontId="43" fillId="17" borderId="136" xfId="0" applyNumberFormat="true" applyFont="true" applyFill="true" applyBorder="true" applyAlignment="true">
      <alignment horizontal="center" vertical="center"/>
    </xf>
    <xf numFmtId="0" fontId="11" fillId="3" borderId="10" xfId="0" applyFont="true" applyFill="true" applyBorder="true" applyAlignment="true">
      <alignment horizontal="center" vertical="center"/>
    </xf>
    <xf numFmtId="0" fontId="74" fillId="3" borderId="10" xfId="0" applyFont="true" applyFill="true" applyBorder="true" applyAlignment="true">
      <alignment horizontal="center" vertical="center"/>
    </xf>
    <xf numFmtId="167" fontId="74" fillId="18" borderId="53" xfId="0" applyNumberFormat="true" applyFont="true" applyFill="true" applyBorder="true" applyAlignment="true">
      <alignment horizontal="center" vertical="center"/>
    </xf>
    <xf numFmtId="167" fontId="74" fillId="18" borderId="80" xfId="0" applyNumberFormat="true" applyFont="true" applyFill="true" applyBorder="true" applyAlignment="true">
      <alignment horizontal="center" vertical="center"/>
    </xf>
    <xf numFmtId="167" fontId="74" fillId="18" borderId="58" xfId="0" applyNumberFormat="true" applyFont="true" applyFill="true" applyBorder="true" applyAlignment="true">
      <alignment horizontal="center" vertical="center"/>
    </xf>
    <xf numFmtId="167" fontId="74" fillId="18" borderId="56" xfId="0" applyNumberFormat="true" applyFont="true" applyFill="true" applyBorder="true" applyAlignment="true">
      <alignment horizontal="center" vertical="center"/>
    </xf>
    <xf numFmtId="167" fontId="74" fillId="18" borderId="60" xfId="0" applyNumberFormat="true" applyFont="true" applyFill="true" applyBorder="true" applyAlignment="true">
      <alignment horizontal="center" vertical="center"/>
    </xf>
    <xf numFmtId="167" fontId="74" fillId="18" borderId="93" xfId="0" applyNumberFormat="true" applyFont="true" applyFill="true" applyBorder="true" applyAlignment="true">
      <alignment horizontal="center" vertical="center"/>
    </xf>
    <xf numFmtId="167" fontId="74" fillId="18" borderId="87" xfId="0" applyNumberFormat="true" applyFont="true" applyFill="true" applyBorder="true" applyAlignment="true">
      <alignment horizontal="center" vertical="center"/>
    </xf>
    <xf numFmtId="167" fontId="74" fillId="18" borderId="91" xfId="0" applyNumberFormat="true" applyFont="true" applyFill="true" applyBorder="true" applyAlignment="true">
      <alignment horizontal="center" vertical="center"/>
    </xf>
    <xf numFmtId="167" fontId="74" fillId="18" borderId="86" xfId="0" applyNumberFormat="true" applyFont="true" applyFill="true" applyBorder="true" applyAlignment="true">
      <alignment horizontal="center" vertical="center"/>
    </xf>
    <xf numFmtId="167" fontId="74" fillId="18" borderId="85" xfId="0" applyNumberFormat="true" applyFont="true" applyFill="true" applyBorder="true" applyAlignment="true">
      <alignment horizontal="center" vertical="center"/>
    </xf>
    <xf numFmtId="167" fontId="74" fillId="18" borderId="57" xfId="0" applyNumberFormat="true" applyFont="true" applyFill="true" applyBorder="true" applyAlignment="true">
      <alignment horizontal="center" vertical="center"/>
    </xf>
    <xf numFmtId="167" fontId="74" fillId="18" borderId="59" xfId="0" applyNumberFormat="true" applyFont="true" applyFill="true" applyBorder="true" applyAlignment="true">
      <alignment horizontal="center" vertical="center"/>
    </xf>
    <xf numFmtId="167" fontId="74" fillId="18" borderId="79" xfId="0" applyNumberFormat="true" applyFont="true" applyFill="true" applyBorder="true" applyAlignment="true">
      <alignment horizontal="center" vertical="center"/>
    </xf>
    <xf numFmtId="167" fontId="74" fillId="18" borderId="50" xfId="0" applyNumberFormat="true" applyFont="true" applyFill="true" applyBorder="true" applyAlignment="true">
      <alignment horizontal="center" vertical="center"/>
    </xf>
    <xf numFmtId="167" fontId="74" fillId="18" borderId="55" xfId="0" applyNumberFormat="true" applyFont="true" applyFill="true" applyBorder="true" applyAlignment="true">
      <alignment horizontal="center" vertical="center"/>
    </xf>
    <xf numFmtId="167" fontId="74" fillId="18" borderId="72" xfId="0" applyNumberFormat="true" applyFont="true" applyFill="true" applyBorder="true" applyAlignment="true">
      <alignment horizontal="center" vertical="center"/>
    </xf>
    <xf numFmtId="167" fontId="74" fillId="18" borderId="78" xfId="0" applyNumberFormat="true" applyFont="true" applyFill="true" applyBorder="true" applyAlignment="true">
      <alignment horizontal="center" vertical="center"/>
    </xf>
    <xf numFmtId="167" fontId="74" fillId="18" borderId="71" xfId="0" applyNumberFormat="true" applyFont="true" applyFill="true" applyBorder="true" applyAlignment="true">
      <alignment horizontal="center" vertical="center"/>
    </xf>
    <xf numFmtId="167" fontId="74" fillId="18" borderId="70" xfId="0" applyNumberFormat="true" applyFont="true" applyFill="true" applyBorder="true" applyAlignment="true">
      <alignment horizontal="center" vertical="center"/>
    </xf>
    <xf numFmtId="168" fontId="74" fillId="23" borderId="100" xfId="0" applyNumberFormat="true" applyFont="true" applyFill="true" applyBorder="true" applyAlignment="true">
      <alignment horizontal="center" vertical="center"/>
    </xf>
    <xf numFmtId="168" fontId="74" fillId="23" borderId="102" xfId="0" applyNumberFormat="true" applyFont="true" applyFill="true" applyBorder="true" applyAlignment="true">
      <alignment horizontal="center" vertical="center"/>
    </xf>
    <xf numFmtId="168" fontId="74" fillId="23" borderId="101" xfId="0" applyNumberFormat="true" applyFont="true" applyFill="true" applyBorder="true" applyAlignment="true">
      <alignment horizontal="center" vertical="center"/>
    </xf>
    <xf numFmtId="168" fontId="74" fillId="23" borderId="130" xfId="0" applyNumberFormat="true" applyFont="true" applyFill="true" applyBorder="true" applyAlignment="true">
      <alignment horizontal="center" vertical="center"/>
    </xf>
    <xf numFmtId="168" fontId="74" fillId="23" borderId="132" xfId="0" applyNumberFormat="true" applyFont="true" applyFill="true" applyBorder="true" applyAlignment="true">
      <alignment horizontal="center" vertical="center"/>
    </xf>
    <xf numFmtId="168" fontId="74" fillId="23" borderId="131" xfId="0" applyNumberFormat="true" applyFont="true" applyFill="true" applyBorder="true" applyAlignment="true">
      <alignment horizontal="center" vertical="center"/>
    </xf>
    <xf numFmtId="168" fontId="74" fillId="23" borderId="125" xfId="0" applyNumberFormat="true" applyFont="true" applyFill="true" applyBorder="true" applyAlignment="true">
      <alignment horizontal="center" vertical="center"/>
    </xf>
    <xf numFmtId="168" fontId="74" fillId="23" borderId="129" xfId="0" applyNumberFormat="true" applyFont="true" applyFill="true" applyBorder="true" applyAlignment="true">
      <alignment horizontal="center" vertical="center"/>
    </xf>
    <xf numFmtId="168" fontId="74" fillId="23" borderId="127" xfId="0" applyNumberFormat="true" applyFont="true" applyFill="true" applyBorder="true" applyAlignment="true">
      <alignment horizontal="center" vertical="center"/>
    </xf>
    <xf numFmtId="168" fontId="74" fillId="23" borderId="124" xfId="0" applyNumberFormat="true" applyFont="true" applyFill="true" applyBorder="true" applyAlignment="true">
      <alignment horizontal="center" vertical="center"/>
    </xf>
    <xf numFmtId="168" fontId="74" fillId="23" borderId="128" xfId="0" applyNumberFormat="true" applyFont="true" applyFill="true" applyBorder="true" applyAlignment="true">
      <alignment horizontal="center" vertical="center"/>
    </xf>
    <xf numFmtId="168" fontId="74" fillId="23" borderId="126" xfId="0" applyNumberFormat="true" applyFont="true" applyFill="true" applyBorder="true" applyAlignment="true">
      <alignment horizontal="center" vertical="center"/>
    </xf>
    <xf numFmtId="168" fontId="74" fillId="23" borderId="96" xfId="0" applyNumberFormat="true" applyFont="true" applyFill="true" applyBorder="true" applyAlignment="true">
      <alignment horizontal="center" vertical="center"/>
    </xf>
    <xf numFmtId="168" fontId="74" fillId="23" borderId="99" xfId="0" applyNumberFormat="true" applyFont="true" applyFill="true" applyBorder="true" applyAlignment="true">
      <alignment horizontal="center" vertical="center"/>
    </xf>
    <xf numFmtId="168" fontId="74" fillId="23" borderId="94" xfId="0" applyNumberFormat="true" applyFont="true" applyFill="true" applyBorder="true" applyAlignment="true">
      <alignment horizontal="center" vertical="center"/>
    </xf>
    <xf numFmtId="0" fontId="39" fillId="0" borderId="102" xfId="0" applyFont="true" applyFill="true" applyBorder="true" applyAlignment="true">
      <alignment horizontal="left" vertical="center"/>
    </xf>
    <xf numFmtId="0" fontId="1" fillId="3" borderId="101" xfId="0" applyFont="true" applyFill="true" applyBorder="true" applyAlignment="true">
      <alignment vertical="center"/>
    </xf>
    <xf numFmtId="0" fontId="1" fillId="3" borderId="135" xfId="0" applyFont="true" applyFill="true" applyBorder="true" applyAlignment="true">
      <alignment vertical="center"/>
    </xf>
    <xf numFmtId="0" fontId="1" fillId="0" borderId="94" xfId="0" applyFont="true" applyFill="true" applyBorder="true" applyAlignment="true">
      <alignment horizontal="center" vertical="center" wrapText="true"/>
    </xf>
    <xf numFmtId="0" fontId="1" fillId="23" borderId="102" xfId="0" applyFont="true" applyFill="true" applyBorder="true" applyAlignment="true">
      <alignment horizontal="center" vertical="center" wrapText="true"/>
    </xf>
    <xf numFmtId="0" fontId="1" fillId="23" borderId="132" xfId="0" applyFont="true" applyFill="true" applyBorder="true" applyAlignment="true">
      <alignment horizontal="center" vertical="center" wrapText="true"/>
    </xf>
    <xf numFmtId="0" fontId="1" fillId="23" borderId="99" xfId="0" applyFont="true" applyFill="true" applyBorder="true" applyAlignment="true">
      <alignment horizontal="center" vertical="center" wrapText="true"/>
    </xf>
    <xf numFmtId="168" fontId="38" fillId="23" borderId="101" xfId="0" applyNumberFormat="true" applyFont="true" applyFill="true" applyBorder="true" applyAlignment="true">
      <alignment horizontal="center" vertical="center" wrapText="true"/>
    </xf>
    <xf numFmtId="168" fontId="38" fillId="23" borderId="131" xfId="0" applyNumberFormat="true" applyFont="true" applyFill="true" applyBorder="true" applyAlignment="true">
      <alignment horizontal="center" vertical="center" wrapText="true"/>
    </xf>
    <xf numFmtId="168" fontId="38" fillId="23" borderId="127" xfId="0" applyNumberFormat="true" applyFont="true" applyFill="true" applyBorder="true" applyAlignment="true">
      <alignment horizontal="center" vertical="center" wrapText="true"/>
    </xf>
    <xf numFmtId="168" fontId="38" fillId="23" borderId="126" xfId="0" applyNumberFormat="true" applyFont="true" applyFill="true" applyBorder="true" applyAlignment="true">
      <alignment horizontal="center" vertical="center" wrapText="true"/>
    </xf>
    <xf numFmtId="168" fontId="38" fillId="23" borderId="94" xfId="0" applyNumberFormat="true" applyFont="true" applyFill="true" applyBorder="true" applyAlignment="true">
      <alignment horizontal="center" vertical="center" wrapText="true"/>
    </xf>
    <xf numFmtId="167" fontId="38" fillId="23" borderId="101" xfId="0" applyNumberFormat="true" applyFont="true" applyFill="true" applyBorder="true" applyAlignment="true">
      <alignment horizontal="center" vertical="center" wrapText="true"/>
    </xf>
    <xf numFmtId="167" fontId="38" fillId="23" borderId="131" xfId="0" applyNumberFormat="true" applyFont="true" applyFill="true" applyBorder="true" applyAlignment="true">
      <alignment horizontal="center" vertical="center" wrapText="true"/>
    </xf>
    <xf numFmtId="167" fontId="38" fillId="23" borderId="127" xfId="0" applyNumberFormat="true" applyFont="true" applyFill="true" applyBorder="true" applyAlignment="true">
      <alignment horizontal="center" vertical="center" wrapText="true"/>
    </xf>
    <xf numFmtId="167" fontId="38" fillId="23" borderId="126" xfId="0" applyNumberFormat="true" applyFont="true" applyFill="true" applyBorder="true" applyAlignment="true">
      <alignment horizontal="center" vertical="center" wrapText="true"/>
    </xf>
    <xf numFmtId="167" fontId="38" fillId="23" borderId="94" xfId="0" applyNumberFormat="true" applyFont="true" applyFill="true" applyBorder="true" applyAlignment="true">
      <alignment horizontal="center" vertical="center" wrapText="true"/>
    </xf>
    <xf numFmtId="0" fontId="1" fillId="23" borderId="129" xfId="0" applyFont="true" applyFill="true" applyBorder="true" applyAlignment="true">
      <alignment horizontal="center" vertical="center" wrapText="true"/>
    </xf>
    <xf numFmtId="0" fontId="1" fillId="23" borderId="128" xfId="0" applyFont="true" applyFill="true" applyBorder="true" applyAlignment="true">
      <alignment horizontal="center" vertical="center" wrapText="true"/>
    </xf>
    <xf numFmtId="169" fontId="43" fillId="23" borderId="102" xfId="0" applyNumberFormat="true" applyFont="true" applyFill="true" applyBorder="true" applyAlignment="true">
      <alignment horizontal="center" vertical="center"/>
    </xf>
    <xf numFmtId="169" fontId="43" fillId="23" borderId="132" xfId="0" applyNumberFormat="true" applyFont="true" applyFill="true" applyBorder="true" applyAlignment="true">
      <alignment horizontal="center" vertical="center"/>
    </xf>
    <xf numFmtId="169" fontId="43" fillId="23" borderId="129" xfId="0" applyNumberFormat="true" applyFont="true" applyFill="true" applyBorder="true" applyAlignment="true">
      <alignment horizontal="center" vertical="center"/>
    </xf>
    <xf numFmtId="169" fontId="43" fillId="23" borderId="128" xfId="0" applyNumberFormat="true" applyFont="true" applyFill="true" applyBorder="true" applyAlignment="true">
      <alignment horizontal="center" vertical="center"/>
    </xf>
    <xf numFmtId="169" fontId="43" fillId="23" borderId="99" xfId="0" applyNumberFormat="true" applyFont="true" applyFill="true" applyBorder="true" applyAlignment="true">
      <alignment horizontal="center" vertical="center"/>
    </xf>
    <xf numFmtId="169" fontId="43" fillId="23" borderId="101" xfId="0" applyNumberFormat="true" applyFont="true" applyFill="true" applyBorder="true" applyAlignment="true">
      <alignment horizontal="center" vertical="center"/>
    </xf>
    <xf numFmtId="169" fontId="43" fillId="23" borderId="131" xfId="0" applyNumberFormat="true" applyFont="true" applyFill="true" applyBorder="true" applyAlignment="true">
      <alignment horizontal="center" vertical="center"/>
    </xf>
    <xf numFmtId="169" fontId="43" fillId="23" borderId="127" xfId="0" applyNumberFormat="true" applyFont="true" applyFill="true" applyBorder="true" applyAlignment="true">
      <alignment horizontal="center" vertical="center"/>
    </xf>
    <xf numFmtId="169" fontId="43" fillId="23" borderId="126" xfId="0" applyNumberFormat="true" applyFont="true" applyFill="true" applyBorder="true" applyAlignment="true">
      <alignment horizontal="center" vertical="center"/>
    </xf>
    <xf numFmtId="169" fontId="43" fillId="23" borderId="94" xfId="0" applyNumberFormat="true" applyFont="true" applyFill="true" applyBorder="true" applyAlignment="true">
      <alignment horizontal="center" vertical="center"/>
    </xf>
    <xf numFmtId="0" fontId="1" fillId="23" borderId="101" xfId="0" applyFont="true" applyFill="true" applyBorder="true" applyAlignment="true">
      <alignment horizontal="center" vertical="center" wrapText="true"/>
    </xf>
    <xf numFmtId="0" fontId="1" fillId="23" borderId="131" xfId="0" applyFont="true" applyFill="true" applyBorder="true" applyAlignment="true">
      <alignment horizontal="center" vertical="center" wrapText="true"/>
    </xf>
    <xf numFmtId="0" fontId="1" fillId="23" borderId="94" xfId="0" applyFont="true" applyFill="true" applyBorder="true" applyAlignment="true">
      <alignment horizontal="center" vertical="center" wrapText="true"/>
    </xf>
    <xf numFmtId="167" fontId="38" fillId="23" borderId="101" xfId="0" applyNumberFormat="true" applyFont="true" applyFill="true" applyBorder="true" applyAlignment="true">
      <alignment horizontal="center" vertical="center"/>
    </xf>
    <xf numFmtId="167" fontId="38" fillId="23" borderId="131" xfId="0" applyNumberFormat="true" applyFont="true" applyFill="true" applyBorder="true" applyAlignment="true">
      <alignment horizontal="center" vertical="center"/>
    </xf>
    <xf numFmtId="167" fontId="38" fillId="23" borderId="127" xfId="0" applyNumberFormat="true" applyFont="true" applyFill="true" applyBorder="true" applyAlignment="true">
      <alignment horizontal="center" vertical="center"/>
    </xf>
    <xf numFmtId="167" fontId="38" fillId="23" borderId="126" xfId="0" applyNumberFormat="true" applyFont="true" applyFill="true" applyBorder="true" applyAlignment="true">
      <alignment horizontal="center" vertical="center"/>
    </xf>
    <xf numFmtId="167" fontId="38" fillId="23" borderId="94" xfId="0" applyNumberFormat="true" applyFont="true" applyFill="true" applyBorder="true" applyAlignment="true">
      <alignment horizontal="center" vertical="center"/>
    </xf>
    <xf numFmtId="0" fontId="1" fillId="23" borderId="127" xfId="0" applyFont="true" applyFill="true" applyBorder="true" applyAlignment="true">
      <alignment horizontal="center" vertical="center" wrapText="true"/>
    </xf>
    <xf numFmtId="0" fontId="1" fillId="23" borderId="126" xfId="0" applyFont="true" applyFill="true" applyBorder="true" applyAlignment="true">
      <alignment horizontal="center" vertical="center" wrapText="true"/>
    </xf>
    <xf numFmtId="168" fontId="38" fillId="23" borderId="102" xfId="0" applyNumberFormat="true" applyFont="true" applyFill="true" applyBorder="true" applyAlignment="true">
      <alignment horizontal="center" vertical="center"/>
    </xf>
    <xf numFmtId="168" fontId="38" fillId="23" borderId="132" xfId="0" applyNumberFormat="true" applyFont="true" applyFill="true" applyBorder="true" applyAlignment="true">
      <alignment horizontal="center" vertical="center"/>
    </xf>
    <xf numFmtId="168" fontId="38" fillId="23" borderId="129" xfId="0" applyNumberFormat="true" applyFont="true" applyFill="true" applyBorder="true" applyAlignment="true">
      <alignment horizontal="center" vertical="center"/>
    </xf>
    <xf numFmtId="168" fontId="38" fillId="23" borderId="128" xfId="0" applyNumberFormat="true" applyFont="true" applyFill="true" applyBorder="true" applyAlignment="true">
      <alignment horizontal="center" vertical="center"/>
    </xf>
    <xf numFmtId="168" fontId="38" fillId="23" borderId="99" xfId="0" applyNumberFormat="true" applyFont="true" applyFill="true" applyBorder="true" applyAlignment="true">
      <alignment horizontal="center" vertical="center"/>
    </xf>
    <xf numFmtId="168" fontId="38" fillId="23" borderId="101" xfId="0" applyNumberFormat="true" applyFont="true" applyFill="true" applyBorder="true" applyAlignment="true">
      <alignment horizontal="center" vertical="center"/>
    </xf>
    <xf numFmtId="168" fontId="38" fillId="23" borderId="131" xfId="0" applyNumberFormat="true" applyFont="true" applyFill="true" applyBorder="true" applyAlignment="true">
      <alignment horizontal="center" vertical="center"/>
    </xf>
    <xf numFmtId="168" fontId="38" fillId="23" borderId="127" xfId="0" applyNumberFormat="true" applyFont="true" applyFill="true" applyBorder="true" applyAlignment="true">
      <alignment horizontal="center" vertical="center"/>
    </xf>
    <xf numFmtId="168" fontId="38" fillId="23" borderId="126" xfId="0" applyNumberFormat="true" applyFont="true" applyFill="true" applyBorder="true" applyAlignment="true">
      <alignment horizontal="center" vertical="center"/>
    </xf>
    <xf numFmtId="168" fontId="38" fillId="23" borderId="94" xfId="0" applyNumberFormat="true" applyFont="true" applyFill="true" applyBorder="true" applyAlignment="true">
      <alignment horizontal="center" vertical="center"/>
    </xf>
    <xf numFmtId="168" fontId="38" fillId="23" borderId="100" xfId="0" applyNumberFormat="true" applyFont="true" applyFill="true" applyBorder="true" applyAlignment="true">
      <alignment horizontal="center" vertical="center"/>
    </xf>
    <xf numFmtId="168" fontId="38" fillId="23" borderId="130" xfId="0" applyNumberFormat="true" applyFont="true" applyFill="true" applyBorder="true" applyAlignment="true">
      <alignment horizontal="center" vertical="center"/>
    </xf>
    <xf numFmtId="168" fontId="38" fillId="23" borderId="125" xfId="0" applyNumberFormat="true" applyFont="true" applyFill="true" applyBorder="true" applyAlignment="true">
      <alignment horizontal="center" vertical="center"/>
    </xf>
    <xf numFmtId="168" fontId="38" fillId="23" borderId="124" xfId="0" applyNumberFormat="true" applyFont="true" applyFill="true" applyBorder="true" applyAlignment="true">
      <alignment horizontal="center" vertical="center"/>
    </xf>
    <xf numFmtId="168" fontId="38" fillId="23" borderId="96" xfId="0" applyNumberFormat="true" applyFont="true" applyFill="true" applyBorder="true" applyAlignment="true">
      <alignment horizontal="center" vertical="center"/>
    </xf>
    <xf numFmtId="0" fontId="1" fillId="0" borderId="102" xfId="0" applyFont="true" applyFill="true" applyBorder="true" applyAlignment="true">
      <alignment vertical="center"/>
    </xf>
    <xf numFmtId="0" fontId="39" fillId="0" borderId="100" xfId="0" applyFont="true" applyFill="true" applyBorder="true" applyAlignment="true">
      <alignment horizontal="left" vertical="center"/>
    </xf>
    <xf numFmtId="0" fontId="43" fillId="0" borderId="102" xfId="0" applyFont="true" applyFill="true" applyBorder="true" applyAlignment="true">
      <alignment horizontal="left" vertical="center"/>
    </xf>
    <xf numFmtId="0" fontId="43" fillId="0" borderId="101" xfId="0" applyFont="true" applyFill="true" applyBorder="true" applyAlignment="true">
      <alignment horizontal="left" vertical="center"/>
    </xf>
    <xf numFmtId="0" fontId="1" fillId="0" borderId="101" xfId="0" applyFont="true" applyFill="true" applyBorder="true" applyAlignment="true">
      <alignment horizontal="center" vertical="center"/>
    </xf>
    <xf numFmtId="0" fontId="1" fillId="0" borderId="101" xfId="0" applyFont="true" applyFill="true" applyBorder="true" applyAlignment="true">
      <alignment vertical="center"/>
    </xf>
    <xf numFmtId="0" fontId="39" fillId="0" borderId="101" xfId="0" applyFont="true" applyFill="true" applyBorder="true" applyAlignment="true">
      <alignment horizontal="left" vertical="center"/>
    </xf>
    <xf numFmtId="0" fontId="39" fillId="0" borderId="99" xfId="0" applyFont="true" applyFill="true" applyBorder="true" applyAlignment="true">
      <alignment horizontal="left" vertical="center" wrapText="true"/>
    </xf>
    <xf numFmtId="0" fontId="43" fillId="0" borderId="99" xfId="0" applyFont="true" applyFill="true" applyBorder="true" applyAlignment="true">
      <alignment horizontal="left" vertical="center" wrapText="true"/>
    </xf>
    <xf numFmtId="0" fontId="1" fillId="3" borderId="134" xfId="0" applyFont="true" applyFill="true" applyBorder="true" applyAlignment="true">
      <alignment vertical="center" wrapText="true"/>
    </xf>
    <xf numFmtId="0" fontId="39" fillId="0" borderId="96" xfId="0" applyFont="true" applyFill="true" applyBorder="true" applyAlignment="true">
      <alignment horizontal="left" vertical="center" wrapText="true"/>
    </xf>
    <xf numFmtId="0" fontId="43" fillId="0" borderId="94" xfId="0" applyFont="true" applyFill="true" applyBorder="true" applyAlignment="true">
      <alignment horizontal="left" vertical="center" wrapText="true"/>
    </xf>
    <xf numFmtId="0" fontId="39" fillId="0" borderId="94" xfId="0" applyFont="true" applyFill="true" applyBorder="true" applyAlignment="true">
      <alignment horizontal="left" vertical="center" wrapText="true"/>
    </xf>
    <xf numFmtId="0" fontId="39" fillId="23" borderId="127" xfId="0" applyFont="true" applyFill="true" applyBorder="true" applyAlignment="true">
      <alignment horizontal="center" vertical="center" wrapText="true"/>
    </xf>
    <xf numFmtId="0" fontId="43" fillId="23" borderId="127" xfId="0" applyFont="true" applyFill="true" applyBorder="true" applyAlignment="true">
      <alignment horizontal="center" vertical="center" wrapText="true"/>
    </xf>
    <xf numFmtId="0" fontId="1" fillId="23" borderId="127" xfId="0" applyFont="true" applyFill="true" applyBorder="true" applyAlignment="true">
      <alignment horizontal="center" vertical="center"/>
    </xf>
    <xf numFmtId="0" fontId="39" fillId="23" borderId="131" xfId="0" applyFont="true" applyFill="true" applyBorder="true" applyAlignment="true">
      <alignment horizontal="center" vertical="center" wrapText="true"/>
    </xf>
    <xf numFmtId="0" fontId="43" fillId="23" borderId="131" xfId="0" applyFont="true" applyFill="true" applyBorder="true" applyAlignment="true">
      <alignment horizontal="center" vertical="center" wrapText="true"/>
    </xf>
    <xf numFmtId="168" fontId="11" fillId="23" borderId="131" xfId="0" applyNumberFormat="true" applyFont="true" applyFill="true" applyBorder="true" applyAlignment="true">
      <alignment horizontal="center" vertical="center"/>
    </xf>
    <xf numFmtId="0" fontId="39" fillId="23" borderId="101" xfId="0" applyFont="true" applyFill="true" applyBorder="true" applyAlignment="true">
      <alignment horizontal="center" vertical="center" wrapText="true"/>
    </xf>
    <xf numFmtId="0" fontId="43" fillId="23" borderId="101" xfId="0" applyFont="true" applyFill="true" applyBorder="true" applyAlignment="true">
      <alignment horizontal="center" vertical="center" wrapText="true"/>
    </xf>
    <xf numFmtId="0" fontId="1" fillId="23" borderId="101" xfId="0" applyFont="true" applyFill="true" applyBorder="true" applyAlignment="true">
      <alignment horizontal="center" vertical="center"/>
    </xf>
    <xf numFmtId="168" fontId="11" fillId="23" borderId="101" xfId="0" applyNumberFormat="true" applyFont="true" applyFill="true" applyBorder="true" applyAlignment="true">
      <alignment horizontal="center" vertical="center"/>
    </xf>
    <xf numFmtId="0" fontId="39" fillId="23" borderId="126" xfId="0" applyFont="true" applyFill="true" applyBorder="true" applyAlignment="true">
      <alignment horizontal="center" vertical="center" wrapText="true"/>
    </xf>
    <xf numFmtId="0" fontId="39" fillId="23" borderId="94" xfId="0" applyFont="true" applyFill="true" applyBorder="true" applyAlignment="true">
      <alignment horizontal="center" vertical="center" wrapText="true"/>
    </xf>
    <xf numFmtId="0" fontId="43" fillId="23" borderId="126" xfId="0" applyFont="true" applyFill="true" applyBorder="true" applyAlignment="true">
      <alignment horizontal="center" vertical="center" wrapText="true"/>
    </xf>
    <xf numFmtId="0" fontId="1" fillId="23" borderId="126" xfId="0" applyFont="true" applyFill="true" applyBorder="true" applyAlignment="true">
      <alignment horizontal="center" vertical="center"/>
    </xf>
    <xf numFmtId="0" fontId="43" fillId="23" borderId="94" xfId="0" applyFont="true" applyFill="true" applyBorder="true" applyAlignment="true">
      <alignment horizontal="center" vertical="center" wrapText="true"/>
    </xf>
    <xf numFmtId="168" fontId="11" fillId="23" borderId="127" xfId="0" applyNumberFormat="true" applyFont="true" applyFill="true" applyBorder="true" applyAlignment="true">
      <alignment horizontal="center" vertical="center"/>
    </xf>
    <xf numFmtId="168" fontId="11" fillId="23" borderId="126" xfId="0" applyNumberFormat="true" applyFont="true" applyFill="true" applyBorder="true" applyAlignment="true">
      <alignment horizontal="center" vertical="center"/>
    </xf>
    <xf numFmtId="168" fontId="11" fillId="23" borderId="94" xfId="0" applyNumberFormat="true" applyFont="true" applyFill="true" applyBorder="true" applyAlignment="true">
      <alignment horizontal="center" vertical="center"/>
    </xf>
    <xf numFmtId="0" fontId="1" fillId="0" borderId="99" xfId="0" applyFont="true" applyFill="true" applyBorder="true" applyAlignment="true">
      <alignment vertical="center" wrapText="true"/>
    </xf>
    <xf numFmtId="0" fontId="1" fillId="3" borderId="94" xfId="0" applyFont="true" applyFill="true" applyBorder="true" applyAlignment="true">
      <alignment vertical="center" wrapText="true"/>
    </xf>
    <xf numFmtId="0" fontId="1" fillId="0" borderId="94" xfId="0" applyFont="true" applyFill="true" applyBorder="true" applyAlignment="true">
      <alignment vertical="center" wrapText="true"/>
    </xf>
    <xf numFmtId="167" fontId="38" fillId="15" borderId="10" xfId="0" applyNumberFormat="true" applyFont="true" applyFill="true" applyBorder="true" applyAlignment="true">
      <alignment horizontal="right" vertical="center" wrapText="true"/>
    </xf>
    <xf numFmtId="169" fontId="43" fillId="17" borderId="10" xfId="0" applyNumberFormat="true" applyFont="true" applyFill="true" applyBorder="true" applyAlignment="true">
      <alignment horizontal="right" vertical="center"/>
    </xf>
    <xf numFmtId="0" fontId="43" fillId="17" borderId="10" xfId="0" applyFont="true" applyFill="true" applyBorder="true" applyAlignment="true">
      <alignment horizontal="left" vertical="center"/>
    </xf>
    <xf numFmtId="0" fontId="73" fillId="17" borderId="6" xfId="0" applyFont="true" applyFill="true" applyBorder="true" applyAlignment="true">
      <alignment wrapText="true"/>
    </xf>
    <xf numFmtId="0" fontId="73" fillId="17" borderId="5" xfId="0" applyFont="true" applyFill="true" applyBorder="true" applyAlignment="true">
      <alignment wrapText="true"/>
    </xf>
    <xf numFmtId="0" fontId="73" fillId="17" borderId="3" xfId="0" applyFont="true" applyFill="true" applyBorder="true" applyAlignment="true">
      <alignment wrapText="true"/>
    </xf>
    <xf numFmtId="0" fontId="73" fillId="3" borderId="4" xfId="0" applyFont="true" applyFill="true" applyBorder="true"/>
    <xf numFmtId="0" fontId="73" fillId="17" borderId="4" xfId="0" applyFont="true" applyFill="true" applyBorder="true" applyAlignment="true">
      <alignment wrapText="true"/>
    </xf>
    <xf numFmtId="0" fontId="73" fillId="17" borderId="3" xfId="0" applyFont="true" applyFill="true" applyBorder="true" applyAlignment="true">
      <alignment horizontal="left" wrapText="true"/>
    </xf>
    <xf numFmtId="164" fontId="11" fillId="3" borderId="27" xfId="0" applyNumberFormat="true" applyFont="true" applyFill="true" applyBorder="true" applyAlignment="true" applyProtection="true">
      <alignment horizontal="center"/>
      <protection locked="false"/>
    </xf>
    <xf numFmtId="164" fontId="11" fillId="3" borderId="30" xfId="0" applyNumberFormat="true" applyFont="true" applyFill="true" applyBorder="true" applyAlignment="true" applyProtection="true">
      <alignment horizontal="center"/>
      <protection locked="false"/>
    </xf>
    <xf numFmtId="164" fontId="11" fillId="3" borderId="33" xfId="0" applyNumberFormat="true" applyFont="true" applyFill="true" applyBorder="true" applyAlignment="true" applyProtection="true">
      <alignment horizontal="center"/>
      <protection locked="false"/>
    </xf>
    <xf numFmtId="0" fontId="18" fillId="3" borderId="10" xfId="0" applyFont="true" applyFill="true" applyBorder="true" applyProtection="true">
      <protection locked="false"/>
    </xf>
    <xf numFmtId="0" fontId="22" fillId="15" borderId="10" xfId="0" applyFont="true" applyFill="true" applyBorder="true"/>
    <xf numFmtId="0" fontId="23" fillId="15" borderId="10" xfId="0" applyFont="true" applyFill="true" applyBorder="true"/>
    <xf numFmtId="0" fontId="1" fillId="15" borderId="10" xfId="0" applyFont="true" applyFill="true" applyBorder="true"/>
    <xf numFmtId="0" fontId="1" fillId="3" borderId="10" xfId="0" applyFont="true" applyFill="true" applyBorder="true"/>
    <xf numFmtId="0" fontId="24" fillId="15" borderId="10" xfId="0" applyFont="true" applyFill="true" applyBorder="true" applyAlignment="true">
      <alignment horizontal="center"/>
    </xf>
    <xf numFmtId="0" fontId="25" fillId="15" borderId="10" xfId="0" applyFont="true" applyFill="true" applyBorder="true" applyAlignment="true">
      <alignment horizontal="center"/>
    </xf>
    <xf numFmtId="0" fontId="26" fillId="15" borderId="10" xfId="0" applyFont="true" applyFill="true" applyBorder="true" applyAlignment="true">
      <alignment horizontal="center"/>
    </xf>
    <xf numFmtId="0" fontId="27" fillId="15" borderId="10" xfId="0" applyFont="true" applyFill="true" applyBorder="true" applyAlignment="true">
      <alignment horizontal="center"/>
    </xf>
    <xf numFmtId="0" fontId="21" fillId="15" borderId="10" xfId="0" applyFont="true" applyFill="true" applyBorder="true" applyAlignment="true">
      <alignment horizontal="center" wrapText="true"/>
    </xf>
    <xf numFmtId="0" fontId="28" fillId="15" borderId="10" xfId="0" applyFont="true" applyFill="true" applyBorder="true"/>
    <xf numFmtId="0" fontId="29" fillId="15" borderId="10" xfId="0" applyFont="true" applyFill="true" applyBorder="true" applyAlignment="true">
      <alignment horizontal="center"/>
    </xf>
    <xf numFmtId="0" fontId="30" fillId="15" borderId="10" xfId="0" applyFont="true" applyFill="true" applyBorder="true" applyAlignment="true">
      <alignment horizontal="center"/>
    </xf>
    <xf numFmtId="0" fontId="12" fillId="15" borderId="10" xfId="0" applyFont="true" applyFill="true" applyBorder="true" applyAlignment="true">
      <alignment horizontal="center"/>
    </xf>
    <xf numFmtId="0" fontId="31" fillId="15" borderId="10" xfId="0" applyFont="true" applyFill="true" applyBorder="true"/>
    <xf numFmtId="0" fontId="3" fillId="15" borderId="10" xfId="0" applyFont="true" applyFill="true" applyBorder="true" applyAlignment="true">
      <alignment horizontal="center"/>
    </xf>
    <xf numFmtId="0" fontId="21" fillId="15" borderId="10" xfId="0" applyFont="true" applyFill="true" applyBorder="true"/>
    <xf numFmtId="0" fontId="32" fillId="15" borderId="10" xfId="0" applyFont="true" applyFill="true" applyBorder="true" applyAlignment="true">
      <alignment horizontal="center"/>
    </xf>
    <xf numFmtId="0" fontId="33" fillId="15" borderId="10" xfId="0" applyFont="true" applyFill="true" applyBorder="true"/>
    <xf numFmtId="0" fontId="34" fillId="15" borderId="10" xfId="0" applyFont="true" applyFill="true" applyBorder="true"/>
    <xf numFmtId="0" fontId="35" fillId="15" borderId="10" xfId="0" applyFont="true" applyFill="true" applyBorder="true"/>
    <xf numFmtId="0" fontId="20" fillId="15" borderId="10" xfId="0" applyFont="true" applyFill="true" applyBorder="true" applyAlignment="true">
      <alignment horizontal="center" vertical="center"/>
    </xf>
    <xf numFmtId="0" fontId="36" fillId="4" borderId="10" xfId="0" applyFont="true" applyFill="true" applyBorder="true" applyAlignment="true">
      <alignment horizontal="center" vertical="center"/>
    </xf>
    <xf numFmtId="0" fontId="10" fillId="15" borderId="10" xfId="0" applyFont="true" applyFill="true" applyBorder="true"/>
    <xf numFmtId="0" fontId="4" fillId="15" borderId="10" xfId="0" applyFont="true" applyFill="true" applyBorder="true" applyAlignment="true">
      <alignment horizontal="left" indent="1"/>
    </xf>
    <xf numFmtId="0" fontId="30" fillId="15" borderId="10" xfId="0" applyFont="true" applyFill="true" applyBorder="true" applyAlignment="true">
      <alignment horizontal="left" indent="1"/>
    </xf>
    <xf numFmtId="0" fontId="37" fillId="15" borderId="10" xfId="0" applyFont="true" applyFill="true" applyBorder="true" applyAlignment="true">
      <alignment horizontal="left" indent="1"/>
    </xf>
    <xf numFmtId="0" fontId="30" fillId="15" borderId="10" xfId="0" applyFont="true" applyFill="true" applyBorder="true" applyAlignment="true">
      <alignment horizontal="left" indent="2"/>
    </xf>
    <xf numFmtId="0" fontId="18" fillId="3" borderId="10" xfId="0" applyFont="true" applyFill="true" applyBorder="true"/>
    <xf numFmtId="1" fontId="1" fillId="4" borderId="2" xfId="0" applyNumberFormat="true" applyFont="true" applyFill="true" applyBorder="true" applyAlignment="true" applyProtection="true">
      <alignment horizontal="center"/>
    </xf>
    <xf numFmtId="1" fontId="1" fillId="4" borderId="6" xfId="0" applyNumberFormat="true" applyFont="true" applyFill="true" applyBorder="true" applyAlignment="true" applyProtection="true">
      <alignment horizontal="center"/>
    </xf>
    <xf numFmtId="164" fontId="16" fillId="3" borderId="10" xfId="0" applyNumberFormat="true" applyFont="true" applyFill="true" applyBorder="true" applyAlignment="true" applyProtection="true">
      <protection locked="false"/>
    </xf>
    <xf numFmtId="0" fontId="1" fillId="3" borderId="10" xfId="0" applyFont="true" applyFill="true" applyBorder="true" applyProtection="true">
      <protection locked="false"/>
    </xf>
    <xf numFmtId="0" fontId="1" fillId="3" borderId="10" xfId="0" applyNumberFormat="true" applyFont="true" applyFill="true" applyBorder="true" applyProtection="true">
      <protection locked="false"/>
    </xf>
    <xf numFmtId="0" fontId="1" fillId="3" borderId="10" xfId="0" applyFont="true" applyFill="true" applyBorder="true" applyAlignment="true" applyProtection="true">
      <alignment horizontal="center"/>
      <protection locked="false"/>
    </xf>
    <xf numFmtId="1" fontId="6" fillId="3" borderId="10" xfId="0" applyNumberFormat="true" applyFont="true" applyFill="true" applyBorder="true" applyAlignment="true" applyProtection="true">
      <alignment horizontal="center"/>
      <protection locked="false"/>
    </xf>
    <xf numFmtId="0" fontId="4" fillId="3" borderId="10" xfId="0" applyFont="true" applyFill="true" applyBorder="true" applyProtection="true">
      <protection locked="false"/>
    </xf>
    <xf numFmtId="0" fontId="9" fillId="4" borderId="13" xfId="0" applyFont="true" applyFill="true" applyBorder="true" applyAlignment="true" applyProtection="true">
      <alignment horizontal="center" vertical="center" wrapText="true"/>
      <protection locked="false"/>
    </xf>
    <xf numFmtId="1" fontId="9" fillId="4" borderId="14" xfId="0" applyNumberFormat="true" applyFont="true" applyFill="true" applyBorder="true" applyAlignment="true" applyProtection="true">
      <alignment horizontal="center" vertical="center" wrapText="true"/>
      <protection locked="false"/>
    </xf>
    <xf numFmtId="0" fontId="9" fillId="4" borderId="15" xfId="0" applyFont="true" applyFill="true" applyBorder="true" applyAlignment="true" applyProtection="true">
      <alignment horizontal="center" vertical="center" wrapText="true"/>
      <protection locked="false"/>
    </xf>
    <xf numFmtId="0" fontId="9" fillId="3" borderId="10" xfId="0" applyFont="true" applyFill="true" applyBorder="true" applyProtection="true">
      <protection locked="false"/>
    </xf>
    <xf numFmtId="164" fontId="11" fillId="9" borderId="16" xfId="0" applyNumberFormat="true" applyFont="true" applyFill="true" applyBorder="true" applyAlignment="true" applyProtection="true">
      <alignment horizontal="center"/>
      <protection locked="false"/>
    </xf>
    <xf numFmtId="164" fontId="11" fillId="6" borderId="17" xfId="0" applyNumberFormat="true" applyFont="true" applyFill="true" applyBorder="true" applyAlignment="true" applyProtection="true">
      <alignment horizontal="center"/>
      <protection locked="false"/>
    </xf>
    <xf numFmtId="164" fontId="11" fillId="7" borderId="17" xfId="0" applyNumberFormat="true" applyFont="true" applyFill="true" applyBorder="true" applyAlignment="true" applyProtection="true">
      <alignment horizontal="center"/>
      <protection locked="false"/>
    </xf>
    <xf numFmtId="164" fontId="11" fillId="8" borderId="20" xfId="0" applyNumberFormat="true" applyFont="true" applyFill="true" applyBorder="true" applyAlignment="true" applyProtection="true">
      <alignment horizontal="center"/>
      <protection locked="false"/>
    </xf>
    <xf numFmtId="1" fontId="1" fillId="4" borderId="6" xfId="0" applyNumberFormat="true" applyFont="true" applyFill="true" applyBorder="true" applyAlignment="true" applyProtection="true">
      <alignment horizontal="center"/>
      <protection locked="false"/>
    </xf>
    <xf numFmtId="164" fontId="11" fillId="9" borderId="8" xfId="0" applyNumberFormat="true" applyFont="true" applyFill="true" applyBorder="true" applyAlignment="true" applyProtection="true">
      <alignment horizontal="center"/>
      <protection locked="false"/>
    </xf>
    <xf numFmtId="164" fontId="11" fillId="6" borderId="9" xfId="0" applyNumberFormat="true" applyFont="true" applyFill="true" applyBorder="true" applyAlignment="true" applyProtection="true">
      <alignment horizontal="center"/>
      <protection locked="false"/>
    </xf>
    <xf numFmtId="164" fontId="11" fillId="7" borderId="9" xfId="0" applyNumberFormat="true" applyFont="true" applyFill="true" applyBorder="true" applyAlignment="true" applyProtection="true">
      <alignment horizontal="center"/>
      <protection locked="false"/>
    </xf>
    <xf numFmtId="164" fontId="11" fillId="8" borderId="22" xfId="0" applyNumberFormat="true" applyFont="true" applyFill="true" applyBorder="true" applyAlignment="true" applyProtection="true">
      <alignment horizontal="center"/>
      <protection locked="false"/>
    </xf>
    <xf numFmtId="0" fontId="9" fillId="4" borderId="18" xfId="0" applyFont="true" applyFill="true" applyBorder="true" applyAlignment="true" applyProtection="true">
      <alignment horizontal="center" vertical="center" wrapText="true"/>
      <protection locked="false"/>
    </xf>
    <xf numFmtId="0" fontId="9" fillId="4" borderId="14" xfId="0" applyFont="true" applyFill="true" applyBorder="true" applyAlignment="true" applyProtection="true">
      <alignment horizontal="center" vertical="center" wrapText="true"/>
      <protection locked="false"/>
    </xf>
    <xf numFmtId="164" fontId="11" fillId="4" borderId="16" xfId="0" applyNumberFormat="true" applyFont="true" applyFill="true" applyBorder="true" applyAlignment="true" applyProtection="true">
      <alignment horizontal="center" vertical="center"/>
      <protection locked="false"/>
    </xf>
    <xf numFmtId="164" fontId="11" fillId="9" borderId="17" xfId="0" applyNumberFormat="true" applyFont="true" applyFill="true" applyBorder="true" applyAlignment="true" applyProtection="true">
      <alignment horizontal="center" vertical="center"/>
      <protection locked="false"/>
    </xf>
    <xf numFmtId="164" fontId="11" fillId="10" borderId="17" xfId="0" applyNumberFormat="true" applyFont="true" applyFill="true" applyBorder="true" applyAlignment="true" applyProtection="true">
      <alignment horizontal="center" vertical="center"/>
      <protection locked="false"/>
    </xf>
    <xf numFmtId="164" fontId="11" fillId="11" borderId="17" xfId="0" applyNumberFormat="true" applyFont="true" applyFill="true" applyBorder="true" applyAlignment="true" applyProtection="true">
      <alignment horizontal="center" vertical="center"/>
      <protection locked="false"/>
    </xf>
    <xf numFmtId="164" fontId="11" fillId="12" borderId="20" xfId="0" applyNumberFormat="true" applyFont="true" applyFill="true" applyBorder="true" applyAlignment="true" applyProtection="true">
      <alignment horizontal="center" vertical="center"/>
      <protection locked="false"/>
    </xf>
    <xf numFmtId="164" fontId="11" fillId="6" borderId="17" xfId="0" applyNumberFormat="true" applyFont="true" applyFill="true" applyBorder="true" applyAlignment="true" applyProtection="true">
      <alignment horizontal="center" vertical="center"/>
      <protection locked="false"/>
    </xf>
    <xf numFmtId="164" fontId="11" fillId="7" borderId="17" xfId="0" applyNumberFormat="true" applyFont="true" applyFill="true" applyBorder="true" applyAlignment="true" applyProtection="true">
      <alignment horizontal="center" vertical="center"/>
      <protection locked="false"/>
    </xf>
    <xf numFmtId="164" fontId="11" fillId="8" borderId="20" xfId="0" applyNumberFormat="true" applyFont="true" applyFill="true" applyBorder="true" applyAlignment="true" applyProtection="true">
      <alignment horizontal="center" vertical="center"/>
      <protection locked="false"/>
    </xf>
    <xf numFmtId="0" fontId="1" fillId="3" borderId="10" xfId="0" applyFont="true" applyFill="true" applyBorder="true" applyAlignment="true" applyProtection="true">
      <alignment vertical="center"/>
      <protection locked="false"/>
    </xf>
    <xf numFmtId="164" fontId="11" fillId="4" borderId="8" xfId="0" applyNumberFormat="true" applyFont="true" applyFill="true" applyBorder="true" applyAlignment="true" applyProtection="true">
      <alignment horizontal="center" vertical="center"/>
      <protection locked="false"/>
    </xf>
    <xf numFmtId="164" fontId="11" fillId="9" borderId="9" xfId="0" applyNumberFormat="true" applyFont="true" applyFill="true" applyBorder="true" applyAlignment="true" applyProtection="true">
      <alignment horizontal="center" vertical="center"/>
      <protection locked="false"/>
    </xf>
    <xf numFmtId="164" fontId="11" fillId="6" borderId="9" xfId="0" applyNumberFormat="true" applyFont="true" applyFill="true" applyBorder="true" applyAlignment="true" applyProtection="true">
      <alignment horizontal="center" vertical="center"/>
      <protection locked="false"/>
    </xf>
    <xf numFmtId="164" fontId="11" fillId="7" borderId="9" xfId="0" applyNumberFormat="true" applyFont="true" applyFill="true" applyBorder="true" applyAlignment="true" applyProtection="true">
      <alignment horizontal="center" vertical="center"/>
      <protection locked="false"/>
    </xf>
    <xf numFmtId="164" fontId="11" fillId="8" borderId="22" xfId="0" applyNumberFormat="true" applyFont="true" applyFill="true" applyBorder="true" applyAlignment="true" applyProtection="true">
      <alignment horizontal="center" vertical="center"/>
      <protection locked="false"/>
    </xf>
    <xf numFmtId="1" fontId="1" fillId="4" borderId="4" xfId="0" applyNumberFormat="true" applyFont="true" applyFill="true" applyBorder="true" applyAlignment="true" applyProtection="true">
      <alignment horizontal="center"/>
      <protection locked="false"/>
    </xf>
    <xf numFmtId="164" fontId="11" fillId="3" borderId="19" xfId="0" applyNumberFormat="true" applyFont="true" applyFill="true" applyBorder="true" applyAlignment="true" applyProtection="true">
      <alignment horizontal="center"/>
      <protection locked="false"/>
    </xf>
    <xf numFmtId="164" fontId="11" fillId="3" borderId="23" xfId="0" applyNumberFormat="true" applyFont="true" applyFill="true" applyBorder="true" applyAlignment="true" applyProtection="true">
      <alignment horizontal="center"/>
      <protection locked="false"/>
    </xf>
    <xf numFmtId="164" fontId="11" fillId="3" borderId="11" xfId="0" applyNumberFormat="true" applyFont="true" applyFill="true" applyBorder="true" applyAlignment="true" applyProtection="true">
      <alignment horizontal="center"/>
      <protection locked="false"/>
    </xf>
    <xf numFmtId="164" fontId="11" fillId="3" borderId="20" xfId="0" applyNumberFormat="true" applyFont="true" applyFill="true" applyBorder="true" applyAlignment="true" applyProtection="true">
      <alignment horizontal="center"/>
      <protection locked="false"/>
    </xf>
    <xf numFmtId="164" fontId="11" fillId="3" borderId="21" xfId="0" applyNumberFormat="true" applyFont="true" applyFill="true" applyBorder="true" applyAlignment="true" applyProtection="true">
      <alignment horizontal="center"/>
      <protection locked="false"/>
    </xf>
    <xf numFmtId="164" fontId="11" fillId="3" borderId="7" xfId="0" applyNumberFormat="true" applyFont="true" applyFill="true" applyBorder="true" applyAlignment="true" applyProtection="true">
      <alignment horizontal="center"/>
      <protection locked="false"/>
    </xf>
    <xf numFmtId="164" fontId="11" fillId="3" borderId="12" xfId="0" applyNumberFormat="true" applyFont="true" applyFill="true" applyBorder="true" applyAlignment="true" applyProtection="true">
      <alignment horizontal="center"/>
      <protection locked="false"/>
    </xf>
    <xf numFmtId="164" fontId="11" fillId="3" borderId="22" xfId="0" applyNumberFormat="true" applyFont="true" applyFill="true" applyBorder="true" applyAlignment="true" applyProtection="true">
      <alignment horizontal="center"/>
      <protection locked="false"/>
    </xf>
    <xf numFmtId="0" fontId="1" fillId="3" borderId="24" xfId="0" applyFont="true" applyFill="true" applyBorder="true" applyProtection="true">
      <protection locked="false"/>
    </xf>
    <xf numFmtId="0" fontId="1" fillId="3" borderId="25" xfId="0" applyFont="true" applyFill="true" applyBorder="true" applyProtection="true">
      <protection locked="false"/>
    </xf>
    <xf numFmtId="0" fontId="4" fillId="4" borderId="26" xfId="0" applyFont="true" applyFill="true" applyBorder="true" applyAlignment="true" applyProtection="true">
      <alignment horizontal="center" vertical="center"/>
      <protection locked="false"/>
    </xf>
    <xf numFmtId="0" fontId="9" fillId="4" borderId="25" xfId="0" applyFont="true" applyFill="true" applyBorder="true" applyAlignment="true" applyProtection="true">
      <alignment horizontal="center" vertical="center"/>
      <protection locked="false"/>
    </xf>
    <xf numFmtId="0" fontId="9" fillId="4" borderId="18" xfId="0" applyFont="true" applyFill="true" applyBorder="true" applyAlignment="true" applyProtection="true">
      <alignment horizontal="center" vertical="center"/>
      <protection locked="false"/>
    </xf>
    <xf numFmtId="0" fontId="11" fillId="3" borderId="10" xfId="0" applyFont="true" applyFill="true" applyBorder="true" applyProtection="true">
      <protection locked="false"/>
    </xf>
    <xf numFmtId="0" fontId="9" fillId="4" borderId="26" xfId="0" applyFont="true" applyFill="true" applyBorder="true" applyAlignment="true" applyProtection="true">
      <alignment horizontal="center" vertical="center" wrapText="true"/>
      <protection locked="false"/>
    </xf>
    <xf numFmtId="164" fontId="1" fillId="3" borderId="10" xfId="0" applyNumberFormat="true" applyFont="true" applyFill="true" applyBorder="true" applyProtection="true">
      <protection locked="false"/>
    </xf>
    <xf numFmtId="0" fontId="13" fillId="3" borderId="4" xfId="0" applyFont="true" applyFill="true" applyBorder="true" applyAlignment="true" applyProtection="true">
      <alignment vertical="center" textRotation="90"/>
      <protection locked="false"/>
    </xf>
    <xf numFmtId="164" fontId="11" fillId="3" borderId="29" xfId="0" applyNumberFormat="true" applyFont="true" applyFill="true" applyBorder="true" applyAlignment="true" applyProtection="true">
      <alignment horizontal="center"/>
      <protection locked="false"/>
    </xf>
    <xf numFmtId="164" fontId="11" fillId="3" borderId="10" xfId="0" applyNumberFormat="true" applyFont="true" applyFill="true" applyBorder="true" applyAlignment="true" applyProtection="true">
      <alignment horizontal="center"/>
      <protection locked="false"/>
    </xf>
    <xf numFmtId="164" fontId="11" fillId="3" borderId="28" xfId="0" applyNumberFormat="true" applyFont="true" applyFill="true" applyBorder="true" applyAlignment="true" applyProtection="true">
      <alignment horizontal="center"/>
      <protection locked="false"/>
    </xf>
    <xf numFmtId="164" fontId="11" fillId="3" borderId="32" xfId="0" applyNumberFormat="true" applyFont="true" applyFill="true" applyBorder="true" applyAlignment="true" applyProtection="true">
      <alignment horizontal="center"/>
      <protection locked="false"/>
    </xf>
    <xf numFmtId="164" fontId="11" fillId="3" borderId="31" xfId="0" applyNumberFormat="true" applyFont="true" applyFill="true" applyBorder="true" applyAlignment="true" applyProtection="true">
      <alignment horizontal="center"/>
      <protection locked="false"/>
    </xf>
    <xf numFmtId="1" fontId="1" fillId="3" borderId="10" xfId="0" applyNumberFormat="true" applyFont="true" applyFill="true" applyBorder="true" applyProtection="true">
      <protection locked="false"/>
    </xf>
    <xf numFmtId="164" fontId="11" fillId="3" borderId="35" xfId="0" applyNumberFormat="true" applyFont="true" applyFill="true" applyBorder="true" applyAlignment="true" applyProtection="true">
      <alignment horizontal="center"/>
      <protection locked="false"/>
    </xf>
    <xf numFmtId="164" fontId="11" fillId="3" borderId="5" xfId="0" applyNumberFormat="true" applyFont="true" applyFill="true" applyBorder="true" applyAlignment="true" applyProtection="true">
      <alignment horizontal="center"/>
      <protection locked="false"/>
    </xf>
    <xf numFmtId="164" fontId="11" fillId="3" borderId="6" xfId="0" applyNumberFormat="true" applyFont="true" applyFill="true" applyBorder="true" applyAlignment="true" applyProtection="true">
      <alignment horizontal="center"/>
      <protection locked="false"/>
    </xf>
    <xf numFmtId="164" fontId="11" fillId="3" borderId="34" xfId="0" applyNumberFormat="true" applyFont="true" applyFill="true" applyBorder="true" applyAlignment="true" applyProtection="true">
      <alignment horizontal="center"/>
      <protection locked="false"/>
    </xf>
    <xf numFmtId="0" fontId="1" fillId="3" borderId="12" xfId="0" applyFont="true" applyFill="true" applyBorder="true" applyProtection="true">
      <protection locked="false"/>
    </xf>
    <xf numFmtId="0" fontId="1" fillId="3" borderId="10" xfId="0" applyFont="true" applyFill="true" applyBorder="true" applyProtection="true">
      <protection locked="false"/>
    </xf>
    <xf numFmtId="164" fontId="1" fillId="3" borderId="10" xfId="0" applyNumberFormat="true" applyFont="true" applyFill="true" applyBorder="true" applyAlignment="true" applyProtection="true">
      <alignment horizontal="center"/>
      <protection locked="false"/>
    </xf>
    <xf numFmtId="164" fontId="11" fillId="3" borderId="10" xfId="0" applyNumberFormat="true" applyFont="true" applyFill="true" applyBorder="true" applyAlignment="true" applyProtection="true">
      <alignment horizontal="center"/>
      <protection locked="false"/>
    </xf>
    <xf numFmtId="0" fontId="1" fillId="4" borderId="26" xfId="0" applyFont="true" applyFill="true" applyBorder="true" applyAlignment="true" applyProtection="true">
      <alignment horizontal="center" vertical="center"/>
      <protection locked="false"/>
    </xf>
    <xf numFmtId="164" fontId="11" fillId="5" borderId="16" xfId="0" applyNumberFormat="true" applyFont="true" applyFill="true" applyBorder="true" applyAlignment="true" applyProtection="true">
      <alignment horizontal="center"/>
      <protection locked="false"/>
    </xf>
    <xf numFmtId="164" fontId="11" fillId="5" borderId="8" xfId="0" applyNumberFormat="true" applyFont="true" applyFill="true" applyBorder="true" applyAlignment="true" applyProtection="true">
      <alignment horizontal="center"/>
      <protection locked="false"/>
    </xf>
    <xf numFmtId="164" fontId="11" fillId="5" borderId="17" xfId="0" applyNumberFormat="true" applyFont="true" applyFill="true" applyBorder="true" applyAlignment="true" applyProtection="true">
      <alignment horizontal="center" vertical="center"/>
      <protection locked="false"/>
    </xf>
    <xf numFmtId="164" fontId="11" fillId="5" borderId="9" xfId="0" applyNumberFormat="true" applyFont="true" applyFill="true" applyBorder="true" applyAlignment="true" applyProtection="true">
      <alignment horizontal="center" vertical="center"/>
      <protection locked="false"/>
    </xf>
    <xf numFmtId="0" fontId="3" fillId="0" borderId="10" xfId="0" applyFont="true" applyFill="true" applyBorder="true" applyAlignment="true" applyProtection="true">
      <alignment horizontal="center" vertical="center"/>
      <protection locked="false"/>
    </xf>
    <xf numFmtId="0" fontId="1" fillId="3" borderId="10" xfId="0" applyFont="true" applyFill="true" applyBorder="true" applyAlignment="true" applyProtection="true">
      <alignment horizontal="center" vertical="center"/>
      <protection locked="false"/>
    </xf>
    <xf numFmtId="0" fontId="1" fillId="0" borderId="10" xfId="0" applyFont="true" applyFill="true" applyBorder="true" applyProtection="true">
      <protection locked="false"/>
    </xf>
    <xf numFmtId="1" fontId="6" fillId="3" borderId="10" xfId="0" applyNumberFormat="true" applyFont="true" applyFill="true" applyBorder="true" applyAlignment="true" applyProtection="true">
      <alignment horizontal="center" vertical="center"/>
      <protection locked="false"/>
    </xf>
    <xf numFmtId="0" fontId="1" fillId="17" borderId="10" xfId="0" applyFont="true" applyFill="true" applyBorder="true" applyAlignment="true">
      <alignment wrapText="true"/>
    </xf>
    <xf numFmtId="0" fontId="43" fillId="17" borderId="10" xfId="0" applyFont="true" applyFill="true" applyBorder="true" applyAlignment="true">
      <alignment horizontal="left" vertical="top"/>
    </xf>
    <xf numFmtId="169" fontId="43" fillId="17" borderId="10" xfId="0" applyNumberFormat="true" applyFont="true" applyFill="true" applyBorder="true" applyAlignment="true">
      <alignment horizontal="right" vertical="top" wrapText="true"/>
    </xf>
    <xf numFmtId="0" fontId="46" fillId="20" borderId="61" xfId="0" applyFont="true" applyFill="true" applyBorder="true" applyAlignment="true">
      <alignment vertical="center"/>
    </xf>
    <xf numFmtId="0" fontId="46" fillId="9" borderId="61" xfId="0" applyFont="true" applyFill="true" applyBorder="true" applyAlignment="true">
      <alignment vertical="center"/>
    </xf>
    <xf numFmtId="0" fontId="46" fillId="21" borderId="61" xfId="0" applyFont="true" applyFill="true" applyBorder="true" applyAlignment="true">
      <alignment vertical="center"/>
    </xf>
    <xf numFmtId="0" fontId="46" fillId="22" borderId="1" xfId="0" applyFont="true" applyFill="true" applyBorder="true" applyAlignment="true">
      <alignment vertical="center"/>
    </xf>
    <xf numFmtId="0" fontId="12" fillId="3" borderId="10" xfId="0" applyFont="true" applyFill="true" applyBorder="true" applyAlignment="true">
      <alignment horizontal="right"/>
    </xf>
    <xf numFmtId="0" fontId="41" fillId="17" borderId="10" xfId="0" applyFont="true" applyFill="true" applyBorder="true" applyAlignment="true">
      <alignment horizontal="left"/>
    </xf>
    <xf numFmtId="0" fontId="41" fillId="17" borderId="10" xfId="0" applyFont="true" applyFill="true" applyBorder="true" applyAlignment="true"/>
    <xf numFmtId="0" fontId="1" fillId="3" borderId="10" xfId="0" applyFont="true" applyFill="true" applyBorder="true" applyAlignment="true"/>
    <xf numFmtId="0" fontId="1" fillId="3" borderId="10" xfId="0" applyFont="true" applyFill="true" applyBorder="true"/>
    <xf numFmtId="0" fontId="1" fillId="17" borderId="10" xfId="0" applyFont="true" applyFill="true" applyBorder="true" applyAlignment="true">
      <alignment wrapText="true"/>
    </xf>
    <xf numFmtId="0" fontId="41" fillId="15" borderId="10" xfId="0" applyFont="true" applyFill="true" applyBorder="true" applyAlignment="true">
      <alignment horizontal="left"/>
    </xf>
    <xf numFmtId="0" fontId="40" fillId="17" borderId="10" xfId="0" applyFont="true" applyFill="true" applyBorder="true" applyAlignment="true">
      <alignment wrapText="true"/>
    </xf>
    <xf numFmtId="0" fontId="42" fillId="3" borderId="10" xfId="0" applyFont="true" applyFill="true" applyBorder="true"/>
    <xf numFmtId="0" fontId="48" fillId="17" borderId="10" xfId="0" applyFont="true" applyFill="true" applyBorder="true" applyAlignment="true">
      <alignment wrapText="true"/>
    </xf>
    <xf numFmtId="0" fontId="47" fillId="17" borderId="10" xfId="0" applyFont="true" applyFill="true" applyBorder="true" applyAlignment="true">
      <alignment wrapText="true"/>
    </xf>
    <xf numFmtId="169" fontId="43" fillId="17" borderId="10" xfId="0" applyNumberFormat="true" applyFont="true" applyFill="true" applyBorder="true" applyAlignment="true">
      <alignment horizontal="right" vertical="top" wrapText="true"/>
    </xf>
    <xf numFmtId="0" fontId="0" fillId="0" borderId="0" xfId="0" applyAlignment="true">
      <alignment vertical="center"/>
    </xf>
    <xf numFmtId="0" fontId="1" fillId="17" borderId="10" xfId="0" applyFont="true" applyFill="true" applyBorder="true" applyAlignment="true">
      <alignment vertical="center" wrapText="true"/>
    </xf>
    <xf numFmtId="0" fontId="0" fillId="0" borderId="10" xfId="0" applyBorder="true" applyAlignment="true">
      <alignment vertical="center"/>
    </xf>
    <xf numFmtId="0" fontId="1" fillId="17" borderId="10" xfId="0" applyFont="true" applyFill="true" applyBorder="true" applyAlignment="true">
      <alignment vertical="center"/>
    </xf>
    <xf numFmtId="0" fontId="1" fillId="17" borderId="10" xfId="0" applyFont="true" applyFill="true" applyBorder="true" applyAlignment="true"/>
    <xf numFmtId="0" fontId="1" fillId="3" borderId="10" xfId="0" applyFont="true" applyFill="true" applyBorder="true" applyAlignment="true">
      <alignment vertical="center"/>
    </xf>
    <xf numFmtId="0" fontId="1" fillId="15" borderId="10" xfId="0" applyFont="true" applyFill="true" applyBorder="true" applyAlignment="true"/>
    <xf numFmtId="0" fontId="46" fillId="19" borderId="1" xfId="0" applyFont="true" applyFill="true" applyBorder="true" applyAlignment="true">
      <alignment vertical="center"/>
    </xf>
    <xf numFmtId="0" fontId="51" fillId="15" borderId="3" xfId="0" applyFont="true" applyFill="true" applyBorder="true" applyAlignment="true">
      <alignment horizontal="left"/>
    </xf>
    <xf numFmtId="0" fontId="24" fillId="17" borderId="4" xfId="0" applyFont="true" applyFill="true" applyBorder="true" applyAlignment="true"/>
    <xf numFmtId="0" fontId="51" fillId="17" borderId="10" xfId="0" applyFont="true" applyFill="true" applyBorder="true" applyAlignment="true"/>
    <xf numFmtId="0" fontId="53" fillId="3" borderId="4" xfId="0" applyFont="true" applyFill="true" applyBorder="true" applyAlignment="true"/>
    <xf numFmtId="0" fontId="51" fillId="17" borderId="10" xfId="0" applyFont="true" applyFill="true" applyBorder="true" applyAlignment="true">
      <alignment horizontal="left"/>
    </xf>
    <xf numFmtId="0" fontId="51" fillId="17" borderId="3" xfId="0" applyFont="true" applyFill="true" applyBorder="true" applyAlignment="true">
      <alignment horizontal="left"/>
    </xf>
    <xf numFmtId="0" fontId="52" fillId="17" borderId="3" xfId="0" applyFont="true" applyFill="true" applyBorder="true" applyAlignment="true">
      <alignment vertical="center"/>
    </xf>
    <xf numFmtId="0" fontId="52" fillId="3" borderId="4" xfId="0" applyFont="true" applyFill="true" applyBorder="true" applyAlignment="true">
      <alignment vertical="center"/>
    </xf>
    <xf numFmtId="0" fontId="52" fillId="3" borderId="3" xfId="0" applyFont="true" applyFill="true" applyBorder="true" applyAlignment="true">
      <alignment vertical="center"/>
    </xf>
    <xf numFmtId="0" fontId="39" fillId="3" borderId="51" xfId="0" applyFont="true" applyFill="true" applyBorder="true" applyAlignment="true">
      <alignment horizontal="left" vertical="center"/>
    </xf>
    <xf numFmtId="0" fontId="49" fillId="3" borderId="10" xfId="0" applyFont="true" applyFill="true" applyBorder="true" applyAlignment="true">
      <alignment horizontal="left" vertical="center"/>
    </xf>
    <xf numFmtId="0" fontId="39" fillId="20" borderId="10" xfId="0" applyFont="true" applyFill="true" applyBorder="true" applyAlignment="true">
      <alignment horizontal="left" vertical="center"/>
    </xf>
    <xf numFmtId="0" fontId="39" fillId="21" borderId="10" xfId="0" applyFont="true" applyFill="true" applyBorder="true" applyAlignment="true">
      <alignment horizontal="left" vertical="center"/>
    </xf>
    <xf numFmtId="0" fontId="39" fillId="9" borderId="10" xfId="0" applyFont="true" applyFill="true" applyBorder="true" applyAlignment="true">
      <alignment horizontal="left" vertical="center"/>
    </xf>
    <xf numFmtId="1" fontId="4" fillId="4" borderId="39" xfId="0" applyNumberFormat="true" applyFont="true" applyFill="true" applyBorder="true" applyAlignment="true" applyProtection="true">
      <alignment horizontal="center" vertical="center"/>
    </xf>
    <xf numFmtId="1" fontId="4" fillId="4" borderId="42" xfId="0" applyNumberFormat="true" applyFont="true" applyFill="true" applyBorder="true" applyAlignment="true" applyProtection="true">
      <alignment horizontal="center" vertical="center"/>
    </xf>
    <xf numFmtId="0" fontId="1" fillId="0" borderId="10" xfId="0" applyFont="true" applyFill="true" applyBorder="true" applyAlignment="true">
      <alignment wrapText="true"/>
    </xf>
    <xf numFmtId="0" fontId="1" fillId="0" borderId="10" xfId="0" applyFont="true" applyFill="true" applyBorder="true" applyAlignment="true">
      <alignment vertical="top" wrapText="true"/>
    </xf>
    <xf numFmtId="0" fontId="24" fillId="15" borderId="10" xfId="0" applyFont="true" applyFill="true" applyBorder="true" applyAlignment="true">
      <alignment vertical="top" wrapText="true"/>
    </xf>
    <xf numFmtId="0" fontId="24" fillId="0" borderId="10" xfId="0" applyFont="true" applyFill="true" applyBorder="true" applyAlignment="true">
      <alignment vertical="top" wrapText="true"/>
    </xf>
    <xf numFmtId="0" fontId="0" fillId="0" borderId="10" xfId="0" applyFill="true" applyBorder="true" applyAlignment="true">
      <alignment vertical="center"/>
    </xf>
    <xf numFmtId="0" fontId="1" fillId="0" borderId="10" xfId="0" applyFont="true" applyFill="true" applyBorder="true" applyAlignment="true">
      <alignment vertical="center" wrapText="true"/>
    </xf>
    <xf numFmtId="0" fontId="46" fillId="22" borderId="11" xfId="0" applyFont="true" applyFill="true" applyBorder="true" applyAlignment="true">
      <alignment vertical="center"/>
    </xf>
    <xf numFmtId="0" fontId="1" fillId="15" borderId="10" xfId="0" applyFont="true" applyFill="true" applyBorder="true" applyAlignment="true">
      <alignment wrapText="true"/>
    </xf>
    <xf numFmtId="0" fontId="11" fillId="3" borderId="10" xfId="0" applyFont="true" applyFill="true" applyBorder="true" applyAlignment="true" applyProtection="true">
      <alignment horizontal="center" vertical="center"/>
      <protection locked="false"/>
    </xf>
    <xf numFmtId="164" fontId="1" fillId="3" borderId="10" xfId="0" applyNumberFormat="true" applyFont="true" applyFill="true" applyBorder="true" applyAlignment="true" applyProtection="true">
      <alignment horizontal="center" vertical="center"/>
      <protection locked="false"/>
    </xf>
    <xf numFmtId="0" fontId="59" fillId="17" borderId="4" xfId="0" applyFont="true" applyFill="true" applyBorder="true" applyAlignment="true">
      <alignment vertical="center"/>
    </xf>
    <xf numFmtId="0" fontId="52" fillId="17" borderId="4" xfId="0" applyFont="true" applyFill="true" applyBorder="true" applyAlignment="true"/>
    <xf numFmtId="0" fontId="0" fillId="0" borderId="10" xfId="0" applyBorder="true"/>
    <xf numFmtId="0" fontId="0" fillId="0" borderId="10" xfId="0" applyFill="true" applyBorder="true"/>
    <xf numFmtId="0" fontId="51" fillId="15" borderId="1" xfId="0" applyFont="true" applyFill="true" applyBorder="true" applyAlignment="true"/>
    <xf numFmtId="0" fontId="24" fillId="15" borderId="2" xfId="0" applyFont="true" applyFill="true" applyBorder="true" applyAlignment="true"/>
    <xf numFmtId="0" fontId="51" fillId="15" borderId="3" xfId="0" applyFont="true" applyFill="true" applyBorder="true" applyAlignment="true"/>
    <xf numFmtId="0" fontId="24" fillId="15" borderId="4" xfId="0" applyFont="true" applyFill="true" applyBorder="true" applyAlignment="true"/>
    <xf numFmtId="0" fontId="52" fillId="15" borderId="3" xfId="0" applyFont="true" applyFill="true" applyBorder="true" applyAlignment="true"/>
    <xf numFmtId="0" fontId="52" fillId="15" borderId="4" xfId="0" applyFont="true" applyFill="true" applyBorder="true" applyAlignment="true"/>
    <xf numFmtId="0" fontId="52" fillId="15" borderId="3" xfId="0" applyFont="true" applyFill="true" applyBorder="true" applyAlignment="true">
      <alignment vertical="center"/>
    </xf>
    <xf numFmtId="0" fontId="52" fillId="15" borderId="4" xfId="0" applyFont="true" applyFill="true" applyBorder="true" applyAlignment="true">
      <alignment vertical="center"/>
    </xf>
    <xf numFmtId="0" fontId="59" fillId="15" borderId="4" xfId="0" applyFont="true" applyFill="true" applyBorder="true" applyAlignment="true">
      <alignment vertical="center"/>
    </xf>
    <xf numFmtId="0" fontId="39" fillId="16" borderId="64" xfId="0" applyFont="true" applyFill="true" applyBorder="true" applyAlignment="true">
      <alignment horizontal="left" vertical="center"/>
    </xf>
    <xf numFmtId="0" fontId="1" fillId="3" borderId="10" xfId="0" applyFont="true" applyFill="true" applyBorder="true" applyAlignment="true"/>
    <xf numFmtId="0" fontId="1" fillId="3" borderId="10" xfId="0" applyFont="true" applyFill="true" applyBorder="true" applyAlignment="true">
      <alignment vertical="center" wrapText="true"/>
    </xf>
    <xf numFmtId="169" fontId="44" fillId="2" borderId="67" xfId="0" applyNumberFormat="true" applyFont="true" applyFill="true" applyBorder="true" applyAlignment="true">
      <alignment vertical="center"/>
    </xf>
    <xf numFmtId="169" fontId="44" fillId="2" borderId="68" xfId="0" applyNumberFormat="true" applyFont="true" applyFill="true" applyBorder="true" applyAlignment="true">
      <alignment vertical="center"/>
    </xf>
    <xf numFmtId="0" fontId="39" fillId="3" borderId="10" xfId="0" applyFont="true" applyFill="true" applyBorder="true" applyAlignment="true">
      <alignment horizontal="left" vertical="center"/>
    </xf>
    <xf numFmtId="169" fontId="44" fillId="2" borderId="98" xfId="0" applyNumberFormat="true" applyFont="true" applyFill="true" applyBorder="true" applyAlignment="true">
      <alignment vertical="center"/>
    </xf>
    <xf numFmtId="0" fontId="39" fillId="16" borderId="100" xfId="0" applyFont="true" applyFill="true" applyBorder="true" applyAlignment="true">
      <alignment horizontal="left" vertical="center"/>
    </xf>
    <xf numFmtId="0" fontId="39" fillId="16" borderId="101" xfId="0" applyFont="true" applyFill="true" applyBorder="true" applyAlignment="true">
      <alignment horizontal="left" vertical="center"/>
    </xf>
    <xf numFmtId="0" fontId="39" fillId="16" borderId="102" xfId="0" applyFont="true" applyFill="true" applyBorder="true" applyAlignment="true">
      <alignment horizontal="left" vertical="center"/>
    </xf>
    <xf numFmtId="0" fontId="39" fillId="3" borderId="104" xfId="0" applyFont="true" applyFill="true" applyBorder="true" applyAlignment="true">
      <alignment horizontal="center" vertical="center" wrapText="true"/>
    </xf>
    <xf numFmtId="0" fontId="39" fillId="3" borderId="103" xfId="0" applyFont="true" applyFill="true" applyBorder="true" applyAlignment="true">
      <alignment horizontal="center" vertical="center" wrapText="true"/>
    </xf>
    <xf numFmtId="169" fontId="43" fillId="17" borderId="105" xfId="0" applyNumberFormat="true" applyFont="true" applyFill="true" applyBorder="true" applyAlignment="true">
      <alignment horizontal="center" vertical="center"/>
    </xf>
    <xf numFmtId="169" fontId="43" fillId="17" borderId="106" xfId="0" applyNumberFormat="true" applyFont="true" applyFill="true" applyBorder="true" applyAlignment="true">
      <alignment horizontal="center" vertical="center"/>
    </xf>
    <xf numFmtId="169" fontId="43" fillId="17" borderId="107" xfId="0" applyNumberFormat="true" applyFont="true" applyFill="true" applyBorder="true" applyAlignment="true">
      <alignment horizontal="center" vertical="center"/>
    </xf>
    <xf numFmtId="169" fontId="43" fillId="17" borderId="108" xfId="0" applyNumberFormat="true" applyFont="true" applyFill="true" applyBorder="true" applyAlignment="true">
      <alignment horizontal="center" vertical="center"/>
    </xf>
    <xf numFmtId="169" fontId="43" fillId="17" borderId="109" xfId="0" applyNumberFormat="true" applyFont="true" applyFill="true" applyBorder="true" applyAlignment="true">
      <alignment horizontal="center" vertical="center"/>
    </xf>
    <xf numFmtId="169" fontId="43" fillId="17" borderId="73" xfId="0" applyNumberFormat="true" applyFont="true" applyFill="true" applyBorder="true" applyAlignment="true">
      <alignment horizontal="center" vertical="center"/>
    </xf>
    <xf numFmtId="169" fontId="43" fillId="17" borderId="45" xfId="0" applyNumberFormat="true" applyFont="true" applyFill="true" applyBorder="true" applyAlignment="true">
      <alignment horizontal="center" vertical="center"/>
    </xf>
    <xf numFmtId="169" fontId="43" fillId="17" borderId="88" xfId="0" applyNumberFormat="true" applyFont="true" applyFill="true" applyBorder="true" applyAlignment="true">
      <alignment horizontal="center" vertical="center"/>
    </xf>
    <xf numFmtId="169" fontId="43" fillId="17" borderId="81" xfId="0" applyNumberFormat="true" applyFont="true" applyFill="true" applyBorder="true" applyAlignment="true">
      <alignment horizontal="center" vertical="center"/>
    </xf>
    <xf numFmtId="169" fontId="43" fillId="17" borderId="62" xfId="0" applyNumberFormat="true" applyFont="true" applyFill="true" applyBorder="true" applyAlignment="true">
      <alignment horizontal="center" vertical="center"/>
    </xf>
    <xf numFmtId="169" fontId="43" fillId="17" borderId="74" xfId="0" applyNumberFormat="true" applyFont="true" applyFill="true" applyBorder="true" applyAlignment="true">
      <alignment horizontal="center" vertical="center"/>
    </xf>
    <xf numFmtId="169" fontId="43" fillId="17" borderId="44" xfId="0" applyNumberFormat="true" applyFont="true" applyFill="true" applyBorder="true" applyAlignment="true">
      <alignment horizontal="center" vertical="center"/>
    </xf>
    <xf numFmtId="169" fontId="43" fillId="17" borderId="89" xfId="0" applyNumberFormat="true" applyFont="true" applyFill="true" applyBorder="true" applyAlignment="true">
      <alignment horizontal="center" vertical="center"/>
    </xf>
    <xf numFmtId="169" fontId="43" fillId="17" borderId="82" xfId="0" applyNumberFormat="true" applyFont="true" applyFill="true" applyBorder="true" applyAlignment="true">
      <alignment horizontal="center" vertical="center"/>
    </xf>
    <xf numFmtId="169" fontId="43" fillId="17" borderId="63" xfId="0" applyNumberFormat="true" applyFont="true" applyFill="true" applyBorder="true" applyAlignment="true">
      <alignment horizontal="center" vertical="center"/>
    </xf>
    <xf numFmtId="169" fontId="43" fillId="17" borderId="10" xfId="0" applyNumberFormat="true" applyFont="true" applyFill="true" applyBorder="true" applyAlignment="true">
      <alignment horizontal="right" vertical="top"/>
    </xf>
    <xf numFmtId="0" fontId="39" fillId="3" borderId="103" xfId="0" applyFont="true" applyFill="true" applyBorder="true" applyAlignment="true">
      <alignment horizontal="center" vertical="center"/>
    </xf>
    <xf numFmtId="0" fontId="24" fillId="15" borderId="10" xfId="0" applyFont="true" applyFill="true" applyBorder="true" applyAlignment="true">
      <alignment vertical="top"/>
    </xf>
    <xf numFmtId="0" fontId="24" fillId="0" borderId="10" xfId="0" applyFont="true" applyFill="true" applyBorder="true" applyAlignment="true">
      <alignment vertical="top"/>
    </xf>
    <xf numFmtId="0" fontId="1" fillId="0" borderId="10" xfId="0" applyFont="true" applyFill="true" applyBorder="true" applyAlignment="true">
      <alignment vertical="top"/>
    </xf>
    <xf numFmtId="0" fontId="0" fillId="0" borderId="0" xfId="0" applyAlignment="true"/>
    <xf numFmtId="0" fontId="12" fillId="3" borderId="10" xfId="0" applyFont="true" applyFill="true" applyBorder="true" applyAlignment="true"/>
    <xf numFmtId="3" fontId="1" fillId="3" borderId="10" xfId="0" applyNumberFormat="true" applyFont="true" applyFill="true" applyBorder="true" applyAlignment="true"/>
    <xf numFmtId="0" fontId="39" fillId="16" borderId="110" xfId="0" applyFont="true" applyFill="true" applyBorder="true" applyAlignment="true">
      <alignment horizontal="left" vertical="center"/>
    </xf>
    <xf numFmtId="0" fontId="39" fillId="3" borderId="10" xfId="0" applyFont="true" applyFill="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7" fontId="38" fillId="18" borderId="55" xfId="0" applyNumberFormat="true" applyFont="true" applyFill="true" applyBorder="true" applyAlignment="true">
      <alignment horizontal="center" vertical="center"/>
    </xf>
    <xf numFmtId="167" fontId="38" fillId="18" borderId="56" xfId="0" applyNumberFormat="true" applyFont="true" applyFill="true" applyBorder="true" applyAlignment="true">
      <alignment horizontal="center" vertical="center"/>
    </xf>
    <xf numFmtId="167" fontId="38" fillId="18" borderId="65" xfId="0" applyNumberFormat="true" applyFont="true" applyFill="true" applyBorder="true" applyAlignment="true">
      <alignment horizontal="center" vertical="center"/>
    </xf>
    <xf numFmtId="167" fontId="38" fillId="18" borderId="66" xfId="0" applyNumberFormat="true" applyFont="true" applyFill="true" applyBorder="true" applyAlignment="true">
      <alignment horizontal="center" vertical="center"/>
    </xf>
    <xf numFmtId="167" fontId="38" fillId="18" borderId="50" xfId="0" applyNumberFormat="true" applyFont="true" applyFill="true" applyBorder="true" applyAlignment="true">
      <alignment horizontal="center" vertical="center"/>
    </xf>
    <xf numFmtId="167" fontId="38" fillId="18" borderId="58" xfId="0" applyNumberFormat="true" applyFont="true" applyFill="true" applyBorder="true" applyAlignment="true">
      <alignment horizontal="center" vertical="center"/>
    </xf>
    <xf numFmtId="0" fontId="1" fillId="3" borderId="10" xfId="0" applyFont="true" applyFill="true" applyBorder="true" applyAlignment="true">
      <alignment horizontal="center" vertical="center"/>
    </xf>
    <xf numFmtId="0" fontId="1" fillId="0" borderId="10" xfId="0" applyFont="true" applyFill="true" applyBorder="true" applyAlignment="true">
      <alignment horizontal="center" vertical="center"/>
    </xf>
    <xf numFmtId="0" fontId="0" fillId="0" borderId="11" xfId="0" applyFill="true" applyBorder="true" applyAlignment="true">
      <alignment vertical="center"/>
    </xf>
    <xf numFmtId="167" fontId="38" fillId="18" borderId="70" xfId="0" applyNumberFormat="true" applyFont="true" applyFill="true" applyBorder="true" applyAlignment="true">
      <alignment horizontal="center" vertical="center"/>
    </xf>
    <xf numFmtId="167" fontId="38" fillId="18" borderId="85" xfId="0" applyNumberFormat="true" applyFont="true" applyFill="true" applyBorder="true" applyAlignment="true">
      <alignment horizontal="center" vertical="center"/>
    </xf>
    <xf numFmtId="167" fontId="38" fillId="18" borderId="75" xfId="0" applyNumberFormat="true" applyFont="true" applyFill="true" applyBorder="true" applyAlignment="true">
      <alignment horizontal="center" vertical="center"/>
    </xf>
    <xf numFmtId="167" fontId="38" fillId="18" borderId="71" xfId="0" applyNumberFormat="true" applyFont="true" applyFill="true" applyBorder="true" applyAlignment="true">
      <alignment horizontal="center" vertical="center"/>
    </xf>
    <xf numFmtId="167" fontId="38" fillId="18" borderId="92" xfId="0" applyNumberFormat="true" applyFont="true" applyFill="true" applyBorder="true" applyAlignment="true">
      <alignment horizontal="center" vertical="center"/>
    </xf>
    <xf numFmtId="167" fontId="38" fillId="18" borderId="79" xfId="0" applyNumberFormat="true" applyFont="true" applyFill="true" applyBorder="true" applyAlignment="true">
      <alignment horizontal="center" vertical="center"/>
    </xf>
    <xf numFmtId="167" fontId="38" fillId="18" borderId="78" xfId="0" applyNumberFormat="true" applyFont="true" applyFill="true" applyBorder="true" applyAlignment="true">
      <alignment horizontal="center" vertical="center"/>
    </xf>
    <xf numFmtId="167" fontId="38" fillId="18" borderId="86" xfId="0" applyNumberFormat="true" applyFont="true" applyFill="true" applyBorder="true" applyAlignment="true">
      <alignment horizontal="center" vertical="center"/>
    </xf>
    <xf numFmtId="167" fontId="38" fillId="18" borderId="80" xfId="0" applyNumberFormat="true" applyFont="true" applyFill="true" applyBorder="true" applyAlignment="true">
      <alignment horizontal="center" vertical="center"/>
    </xf>
    <xf numFmtId="167" fontId="38" fillId="18" borderId="91" xfId="0" applyNumberFormat="true" applyFont="true" applyFill="true" applyBorder="true" applyAlignment="true">
      <alignment horizontal="center" vertical="center"/>
    </xf>
    <xf numFmtId="0" fontId="39" fillId="3" borderId="69" xfId="0" applyFont="true" applyFill="true" applyBorder="true" applyAlignment="true">
      <alignment horizontal="center" vertical="center" wrapText="true"/>
    </xf>
    <xf numFmtId="0" fontId="39" fillId="3" borderId="84" xfId="0" applyFont="true" applyFill="true" applyBorder="true" applyAlignment="true">
      <alignment horizontal="center" vertical="center" wrapText="true"/>
    </xf>
    <xf numFmtId="167" fontId="11" fillId="18" borderId="55" xfId="0" applyNumberFormat="true" applyFont="true" applyFill="true" applyBorder="true" applyAlignment="true">
      <alignment horizontal="center" vertical="center"/>
    </xf>
    <xf numFmtId="167" fontId="11" fillId="18" borderId="50" xfId="0" applyNumberFormat="true" applyFont="true" applyFill="true" applyBorder="true" applyAlignment="true">
      <alignment horizontal="center" vertical="center"/>
    </xf>
    <xf numFmtId="167" fontId="11" fillId="18" borderId="70" xfId="0" applyNumberFormat="true" applyFont="true" applyFill="true" applyBorder="true" applyAlignment="true">
      <alignment horizontal="center" vertical="center"/>
    </xf>
    <xf numFmtId="167" fontId="11" fillId="18" borderId="71" xfId="0" applyNumberFormat="true" applyFont="true" applyFill="true" applyBorder="true" applyAlignment="true">
      <alignment horizontal="center" vertical="center"/>
    </xf>
    <xf numFmtId="167" fontId="11" fillId="18" borderId="56" xfId="0" applyNumberFormat="true" applyFont="true" applyFill="true" applyBorder="true" applyAlignment="true">
      <alignment horizontal="center" vertical="center"/>
    </xf>
    <xf numFmtId="167" fontId="11" fillId="18" borderId="58" xfId="0" applyNumberFormat="true" applyFont="true" applyFill="true" applyBorder="true" applyAlignment="true">
      <alignment horizontal="center" vertical="center"/>
    </xf>
    <xf numFmtId="167" fontId="11" fillId="18" borderId="85" xfId="0" applyNumberFormat="true" applyFont="true" applyFill="true" applyBorder="true" applyAlignment="true">
      <alignment horizontal="center" vertical="center"/>
    </xf>
    <xf numFmtId="167" fontId="11" fillId="18" borderId="86" xfId="0" applyNumberFormat="true" applyFont="true" applyFill="true" applyBorder="true" applyAlignment="true">
      <alignment horizontal="center" vertical="center"/>
    </xf>
    <xf numFmtId="0" fontId="1" fillId="17" borderId="10" xfId="0" applyFont="true" applyFill="true" applyBorder="true" applyAlignment="true">
      <alignment horizontal="center" wrapText="true"/>
    </xf>
    <xf numFmtId="0" fontId="63" fillId="17" borderId="10" xfId="0" applyFont="true" applyFill="true" applyBorder="true" applyAlignment="true">
      <alignment horizontal="center" wrapText="true"/>
    </xf>
    <xf numFmtId="0" fontId="64" fillId="17" borderId="10" xfId="0" applyFont="true" applyFill="true" applyBorder="true" applyAlignment="true">
      <alignment horizontal="center" wrapText="true"/>
    </xf>
    <xf numFmtId="0" fontId="1" fillId="3" borderId="10" xfId="0" applyFont="true" applyFill="true" applyBorder="true" applyAlignment="true">
      <alignment wrapText="true"/>
    </xf>
    <xf numFmtId="0" fontId="1" fillId="3" borderId="10" xfId="0" applyFont="true" applyFill="true" applyBorder="true" applyAlignment="true">
      <alignment wrapText="true"/>
    </xf>
    <xf numFmtId="0" fontId="65" fillId="3" borderId="3" xfId="0" applyFont="true" applyFill="true" applyBorder="true"/>
    <xf numFmtId="0" fontId="40" fillId="17" borderId="4" xfId="0" applyFont="true" applyFill="true" applyBorder="true" applyAlignment="true">
      <alignment wrapText="true"/>
    </xf>
    <xf numFmtId="0" fontId="66" fillId="15" borderId="3" xfId="0" applyFont="true" applyFill="true" applyBorder="true"/>
    <xf numFmtId="0" fontId="41" fillId="17" borderId="3" xfId="0" applyFont="true" applyFill="true" applyBorder="true" applyAlignment="true">
      <alignment wrapText="true"/>
    </xf>
    <xf numFmtId="0" fontId="67" fillId="17" borderId="3" xfId="0" applyFont="true" applyFill="true" applyBorder="true"/>
    <xf numFmtId="0" fontId="40" fillId="17" borderId="3" xfId="0" applyFont="true" applyFill="true" applyBorder="true" applyAlignment="true">
      <alignment wrapText="true"/>
    </xf>
    <xf numFmtId="0" fontId="40" fillId="17" borderId="3" xfId="0" applyFont="true" applyFill="true" applyBorder="true" applyAlignment="true">
      <alignment horizontal="left" wrapText="true"/>
    </xf>
    <xf numFmtId="0" fontId="40" fillId="3" borderId="4" xfId="0" applyFont="true" applyFill="true" applyBorder="true"/>
    <xf numFmtId="0" fontId="40" fillId="17" borderId="5" xfId="0" applyFont="true" applyFill="true" applyBorder="true" applyAlignment="true">
      <alignment wrapText="true"/>
    </xf>
    <xf numFmtId="0" fontId="40" fillId="17" borderId="6" xfId="0" applyFont="true" applyFill="true" applyBorder="true" applyAlignment="true">
      <alignment wrapText="true"/>
    </xf>
    <xf numFmtId="0" fontId="1" fillId="15" borderId="10" xfId="0" applyFont="true" applyFill="true" applyBorder="true"/>
    <xf numFmtId="0" fontId="39" fillId="3" borderId="111" xfId="0" applyFont="true" applyFill="true" applyBorder="true" applyAlignment="true">
      <alignment horizontal="center" vertical="center" wrapText="true"/>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1" fillId="15" borderId="10" xfId="0" applyFont="true" applyFill="true" applyBorder="true" applyAlignment="true">
      <alignment vertical="center"/>
    </xf>
    <xf numFmtId="0" fontId="39" fillId="16" borderId="52" xfId="0" applyFont="true" applyFill="true" applyBorder="true" applyAlignment="true">
      <alignment horizontal="left" vertical="top" wrapText="true"/>
    </xf>
    <xf numFmtId="168" fontId="38" fillId="3" borderId="11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168" fontId="38" fillId="3" borderId="57" xfId="0" applyNumberFormat="true" applyFont="true" applyFill="true" applyBorder="true" applyAlignment="true">
      <alignment horizontal="right" vertical="top"/>
    </xf>
    <xf numFmtId="168" fontId="38" fillId="3" borderId="50"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8" fontId="38" fillId="3" borderId="113" xfId="0" applyNumberFormat="true" applyFont="true" applyFill="true" applyBorder="true" applyAlignment="true">
      <alignment horizontal="right" vertical="top"/>
    </xf>
    <xf numFmtId="169" fontId="44" fillId="2" borderId="115" xfId="0" applyNumberFormat="true" applyFont="true" applyFill="true" applyBorder="true" applyAlignment="true">
      <alignment vertical="top"/>
    </xf>
    <xf numFmtId="169" fontId="43" fillId="17" borderId="116" xfId="0" applyNumberFormat="true" applyFont="true" applyFill="true" applyBorder="true" applyAlignment="true">
      <alignment horizontal="right" vertical="top"/>
    </xf>
    <xf numFmtId="169" fontId="43" fillId="17" borderId="117" xfId="0" applyNumberFormat="true" applyFont="true" applyFill="true" applyBorder="true" applyAlignment="true">
      <alignment horizontal="right" vertical="top"/>
    </xf>
    <xf numFmtId="169" fontId="44" fillId="2" borderId="118" xfId="0" applyNumberFormat="true" applyFont="true" applyFill="true" applyBorder="true" applyAlignment="true">
      <alignment vertical="top"/>
    </xf>
    <xf numFmtId="169" fontId="43" fillId="17" borderId="45" xfId="0" applyNumberFormat="true" applyFont="true" applyFill="true" applyBorder="true" applyAlignment="true">
      <alignment horizontal="right" vertical="top"/>
    </xf>
    <xf numFmtId="169" fontId="43" fillId="17" borderId="62" xfId="0" applyNumberFormat="true" applyFont="true" applyFill="true" applyBorder="true" applyAlignment="true">
      <alignment horizontal="right" vertical="top"/>
    </xf>
    <xf numFmtId="169" fontId="44" fillId="2" borderId="9" xfId="0" applyNumberFormat="true" applyFont="true" applyFill="true" applyBorder="true" applyAlignment="true">
      <alignment vertical="top"/>
    </xf>
    <xf numFmtId="169" fontId="43" fillId="17" borderId="7" xfId="0" applyNumberFormat="true" applyFont="true" applyFill="true" applyBorder="true" applyAlignment="true">
      <alignment horizontal="right" vertical="top"/>
    </xf>
    <xf numFmtId="169" fontId="43" fillId="17" borderId="44" xfId="0" applyNumberFormat="true" applyFont="true" applyFill="true" applyBorder="true" applyAlignment="true">
      <alignment horizontal="right" vertical="top"/>
    </xf>
    <xf numFmtId="169" fontId="43" fillId="17" borderId="63" xfId="0" applyNumberFormat="true" applyFont="true" applyFill="true" applyBorder="true" applyAlignment="true">
      <alignment horizontal="right" vertical="top"/>
    </xf>
    <xf numFmtId="0" fontId="39" fillId="3" borderId="111" xfId="0" applyFont="true" applyFill="true" applyBorder="true" applyAlignment="true">
      <alignment horizontal="center" vertical="center" wrapText="true"/>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1" fillId="15" borderId="10" xfId="0" applyFont="true" applyFill="true" applyBorder="true" applyAlignment="true">
      <alignment vertical="center" wrapText="true"/>
    </xf>
    <xf numFmtId="0" fontId="39" fillId="16" borderId="52" xfId="0" applyFont="true" applyFill="true" applyBorder="true" applyAlignment="true">
      <alignment horizontal="left" vertical="top" wrapText="true"/>
    </xf>
    <xf numFmtId="168" fontId="38" fillId="3" borderId="11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168" fontId="38" fillId="3" borderId="57" xfId="0" applyNumberFormat="true" applyFont="true" applyFill="true" applyBorder="true" applyAlignment="true">
      <alignment horizontal="right" vertical="top"/>
    </xf>
    <xf numFmtId="168" fontId="38" fillId="3" borderId="57"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8" fontId="38" fillId="3" borderId="113" xfId="0" applyNumberFormat="true" applyFont="true" applyFill="true" applyBorder="true" applyAlignment="true">
      <alignment horizontal="right" vertical="top"/>
    </xf>
    <xf numFmtId="0" fontId="39" fillId="3" borderId="111" xfId="0" applyFont="true" applyFill="true" applyBorder="true" applyAlignment="true">
      <alignment horizontal="center" vertical="center" wrapText="true"/>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16" borderId="52" xfId="0" applyFont="true" applyFill="true" applyBorder="true" applyAlignment="true">
      <alignment horizontal="left" vertical="top" wrapText="true"/>
    </xf>
    <xf numFmtId="168" fontId="38" fillId="3" borderId="11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168" fontId="38" fillId="3" borderId="57"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4" xfId="0" applyFont="true" applyFill="true" applyBorder="true" applyAlignment="true">
      <alignment horizontal="left" vertical="top" wrapText="true"/>
    </xf>
    <xf numFmtId="0" fontId="39" fillId="16" borderId="54" xfId="0" applyFont="true" applyFill="true" applyBorder="true" applyAlignment="true">
      <alignment horizontal="left" vertical="top" wrapText="true"/>
    </xf>
    <xf numFmtId="168" fontId="38" fillId="3" borderId="113" xfId="0" applyNumberFormat="true" applyFont="true" applyFill="true" applyBorder="true" applyAlignment="true">
      <alignment horizontal="right" vertical="top"/>
    </xf>
    <xf numFmtId="0" fontId="39" fillId="15" borderId="10" xfId="0" applyFont="true" applyFill="true" applyBorder="true" applyAlignment="true">
      <alignment horizontal="left" vertical="top" wrapText="true"/>
    </xf>
    <xf numFmtId="0" fontId="39" fillId="15" borderId="10" xfId="0" applyFont="true" applyFill="true" applyBorder="true" applyAlignment="true">
      <alignment horizontal="left" vertical="top"/>
    </xf>
    <xf numFmtId="167" fontId="38" fillId="15" borderId="10" xfId="0" applyNumberFormat="true" applyFont="true" applyFill="true" applyBorder="true" applyAlignment="true">
      <alignment horizontal="right" vertical="top"/>
    </xf>
    <xf numFmtId="167" fontId="38" fillId="15" borderId="10" xfId="0" applyNumberFormat="true" applyFont="true" applyFill="true" applyBorder="true" applyAlignment="true">
      <alignment horizontal="right" vertical="top"/>
    </xf>
    <xf numFmtId="167" fontId="38" fillId="15" borderId="10" xfId="0" applyNumberFormat="true" applyFont="true" applyFill="true" applyBorder="true" applyAlignment="true">
      <alignment horizontal="right" vertical="top"/>
    </xf>
    <xf numFmtId="167" fontId="38" fillId="15" borderId="10" xfId="0" applyNumberFormat="true" applyFont="true" applyFill="true" applyBorder="true" applyAlignment="true">
      <alignment horizontal="right" vertical="top"/>
    </xf>
    <xf numFmtId="0" fontId="39" fillId="15" borderId="10" xfId="0" applyFont="true" applyFill="true" applyBorder="true" applyAlignment="true">
      <alignment horizontal="left" vertical="top" wrapText="true"/>
    </xf>
    <xf numFmtId="0" fontId="39" fillId="15" borderId="10" xfId="0" applyFont="true" applyFill="true" applyBorder="true" applyAlignment="true">
      <alignment horizontal="left" vertical="top"/>
    </xf>
    <xf numFmtId="167" fontId="38" fillId="15" borderId="10" xfId="0" applyNumberFormat="true" applyFont="true" applyFill="true" applyBorder="true" applyAlignment="true">
      <alignment horizontal="right" vertical="top"/>
    </xf>
    <xf numFmtId="167" fontId="38" fillId="15" borderId="10" xfId="0" applyNumberFormat="true" applyFont="true" applyFill="true" applyBorder="true" applyAlignment="true">
      <alignment horizontal="right" vertical="top"/>
    </xf>
    <xf numFmtId="167" fontId="38" fillId="15" borderId="10" xfId="0" applyNumberFormat="true" applyFont="true" applyFill="true" applyBorder="true" applyAlignment="true">
      <alignment horizontal="right" vertical="top"/>
    </xf>
    <xf numFmtId="167" fontId="38" fillId="15" borderId="10" xfId="0" applyNumberFormat="true" applyFont="true" applyFill="true" applyBorder="true" applyAlignment="true">
      <alignment horizontal="right" vertical="top"/>
    </xf>
    <xf numFmtId="0" fontId="43" fillId="15" borderId="10" xfId="0" applyFont="true" applyFill="true" applyBorder="true" applyAlignment="true">
      <alignment horizontal="left" wrapText="true"/>
    </xf>
    <xf numFmtId="0" fontId="1" fillId="15" borderId="10" xfId="0" applyFont="true" applyFill="true" applyBorder="true" applyAlignment="true">
      <alignment horizontal="center" vertical="center"/>
    </xf>
    <xf numFmtId="0" fontId="43" fillId="15" borderId="10" xfId="0" applyFont="true" applyFill="true" applyBorder="true" applyAlignment="true">
      <alignment horizontal="center" wrapText="true"/>
    </xf>
    <xf numFmtId="0" fontId="43" fillId="15" borderId="10" xfId="0" applyFont="true" applyFill="true" applyBorder="true" applyAlignment="true">
      <alignment horizontal="left" vertical="top" wrapText="true"/>
    </xf>
    <xf numFmtId="0" fontId="43" fillId="15" borderId="10" xfId="0" applyFont="true" applyFill="true" applyBorder="true" applyAlignment="true">
      <alignment horizontal="left" vertical="top"/>
    </xf>
    <xf numFmtId="169" fontId="43" fillId="15" borderId="10" xfId="0" applyNumberFormat="true" applyFont="true" applyFill="true" applyBorder="true" applyAlignment="true">
      <alignment horizontal="right" vertical="top"/>
    </xf>
    <xf numFmtId="0" fontId="1" fillId="17" borderId="10" xfId="0" applyFont="true" applyFill="true" applyBorder="true" applyAlignment="true">
      <alignment horizontal="center" vertical="center"/>
    </xf>
    <xf numFmtId="0" fontId="43" fillId="17" borderId="10" xfId="0" applyFont="true" applyFill="true" applyBorder="true" applyAlignment="true">
      <alignment horizontal="left" vertical="top" wrapText="true"/>
    </xf>
    <xf numFmtId="0" fontId="43" fillId="17" borderId="10" xfId="0" applyFont="true" applyFill="true" applyBorder="true" applyAlignment="true">
      <alignment horizontal="left" wrapText="true"/>
    </xf>
    <xf numFmtId="0" fontId="43" fillId="17" borderId="10" xfId="0" applyFont="true" applyFill="true" applyBorder="true" applyAlignment="true">
      <alignment horizontal="center" wrapText="true"/>
    </xf>
    <xf numFmtId="0" fontId="1" fillId="17" borderId="10" xfId="0" applyFont="true" applyFill="true" applyBorder="true" applyAlignment="true">
      <alignment horizontal="center" vertical="center" wrapText="true"/>
    </xf>
    <xf numFmtId="0" fontId="69" fillId="3" borderId="3" xfId="0" applyFont="true" applyFill="true" applyBorder="true"/>
    <xf numFmtId="0" fontId="39" fillId="3" borderId="111" xfId="0" applyFont="true" applyFill="true" applyBorder="true" applyAlignment="true">
      <alignment horizontal="center" vertical="center" wrapText="true"/>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16" borderId="52" xfId="0" applyFont="true" applyFill="true" applyBorder="true" applyAlignment="true">
      <alignment horizontal="left" vertical="top" wrapText="true"/>
    </xf>
    <xf numFmtId="168" fontId="38" fillId="3" borderId="11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168" fontId="38" fillId="3" borderId="57" xfId="0" applyNumberFormat="true" applyFont="true" applyFill="true" applyBorder="true" applyAlignment="true">
      <alignment horizontal="right" vertical="top"/>
    </xf>
    <xf numFmtId="168" fontId="38" fillId="3" borderId="50"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8" fontId="38" fillId="3" borderId="113" xfId="0" applyNumberFormat="true" applyFont="true" applyFill="true" applyBorder="true" applyAlignment="true">
      <alignment horizontal="right" vertical="top"/>
    </xf>
    <xf numFmtId="0" fontId="39" fillId="3" borderId="111" xfId="0" applyFont="true" applyFill="true" applyBorder="true" applyAlignment="true">
      <alignment horizontal="center" vertical="center" wrapText="true"/>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16" borderId="52" xfId="0" applyFont="true" applyFill="true" applyBorder="true" applyAlignment="true">
      <alignment horizontal="left" vertical="top" wrapText="true"/>
    </xf>
    <xf numFmtId="168" fontId="38" fillId="3" borderId="11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168" fontId="38" fillId="3" borderId="57"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8" fontId="38" fillId="3" borderId="113" xfId="0" applyNumberFormat="true" applyFont="true" applyFill="true" applyBorder="true" applyAlignment="true">
      <alignment horizontal="right" vertical="top"/>
    </xf>
    <xf numFmtId="0" fontId="39" fillId="15" borderId="10" xfId="0" applyFont="true" applyFill="true" applyBorder="true" applyAlignment="true">
      <alignment horizontal="left" vertical="top" wrapText="true"/>
    </xf>
    <xf numFmtId="0" fontId="39" fillId="15" borderId="10" xfId="0" applyFont="true" applyFill="true" applyBorder="true" applyAlignment="true">
      <alignment horizontal="left" vertical="top"/>
    </xf>
    <xf numFmtId="167" fontId="38" fillId="15" borderId="10" xfId="0" applyNumberFormat="true" applyFont="true" applyFill="true" applyBorder="true" applyAlignment="true">
      <alignment horizontal="right" vertical="top" wrapText="true"/>
    </xf>
    <xf numFmtId="167" fontId="38" fillId="15" borderId="10" xfId="0" applyNumberFormat="true" applyFont="true" applyFill="true" applyBorder="true" applyAlignment="true">
      <alignment horizontal="right" vertical="top" wrapText="true"/>
    </xf>
    <xf numFmtId="167" fontId="38" fillId="15" borderId="10" xfId="0" applyNumberFormat="true" applyFont="true" applyFill="true" applyBorder="true" applyAlignment="true">
      <alignment horizontal="right" vertical="top" wrapText="true"/>
    </xf>
    <xf numFmtId="167" fontId="38" fillId="15" borderId="10" xfId="0" applyNumberFormat="true" applyFont="true" applyFill="true" applyBorder="true" applyAlignment="true">
      <alignment horizontal="right" vertical="top" wrapText="true"/>
    </xf>
    <xf numFmtId="0" fontId="39" fillId="3" borderId="111" xfId="0" applyFont="true" applyFill="true" applyBorder="true" applyAlignment="true">
      <alignment horizontal="center" wrapText="true"/>
    </xf>
    <xf numFmtId="0" fontId="39" fillId="3" borderId="48" xfId="0" applyFont="true" applyFill="true" applyBorder="true" applyAlignment="true">
      <alignment horizontal="center" wrapText="true"/>
    </xf>
    <xf numFmtId="0" fontId="39" fillId="3" borderId="49" xfId="0" applyFont="true" applyFill="true" applyBorder="true" applyAlignment="true">
      <alignment horizontal="center" wrapText="true"/>
    </xf>
    <xf numFmtId="0" fontId="39" fillId="3" borderId="49" xfId="0" applyFont="true" applyFill="true" applyBorder="true" applyAlignment="true">
      <alignment horizontal="center" wrapText="true"/>
    </xf>
    <xf numFmtId="167" fontId="38" fillId="3" borderId="112" xfId="0" applyNumberFormat="true" applyFont="true" applyFill="true" applyBorder="true" applyAlignment="true">
      <alignment horizontal="right" vertical="top"/>
    </xf>
    <xf numFmtId="167" fontId="38" fillId="3" borderId="57" xfId="0" applyNumberFormat="true" applyFont="true" applyFill="true" applyBorder="true" applyAlignment="true">
      <alignment horizontal="right" vertical="top"/>
    </xf>
    <xf numFmtId="167" fontId="38" fillId="3" borderId="113" xfId="0" applyNumberFormat="true" applyFont="true" applyFill="true" applyBorder="true" applyAlignment="true">
      <alignment horizontal="right" vertical="top"/>
    </xf>
    <xf numFmtId="0" fontId="1" fillId="17" borderId="10" xfId="0" applyFont="true" applyFill="true" applyBorder="true"/>
    <xf numFmtId="167" fontId="43" fillId="17" borderId="10" xfId="0" applyNumberFormat="true" applyFont="true" applyFill="true" applyBorder="true" applyAlignment="true">
      <alignment horizontal="right" vertical="top"/>
    </xf>
    <xf numFmtId="167" fontId="43" fillId="17" borderId="10" xfId="0" applyNumberFormat="true" applyFont="true" applyFill="true" applyBorder="true" applyAlignment="true">
      <alignment horizontal="right" vertical="top" wrapText="true"/>
    </xf>
    <xf numFmtId="0" fontId="42" fillId="3" borderId="4" xfId="0" applyFont="true" applyFill="true" applyBorder="true"/>
    <xf numFmtId="0" fontId="39" fillId="3" borderId="111" xfId="0" applyFont="true" applyFill="true" applyBorder="true" applyAlignment="true">
      <alignment horizontal="center" vertical="center" wrapText="true"/>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16" borderId="52" xfId="0" applyFont="true" applyFill="true" applyBorder="true" applyAlignment="true">
      <alignment horizontal="left" vertical="top" wrapText="true"/>
    </xf>
    <xf numFmtId="168" fontId="38" fillId="3" borderId="11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168" fontId="38" fillId="3" borderId="57"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8" fontId="38" fillId="3" borderId="113" xfId="0" applyNumberFormat="true" applyFont="true" applyFill="true" applyBorder="true" applyAlignment="true">
      <alignment horizontal="right" vertical="top"/>
    </xf>
    <xf numFmtId="0" fontId="39" fillId="15" borderId="10" xfId="0" applyFont="true" applyFill="true" applyBorder="true" applyAlignment="true">
      <alignment horizontal="left" vertical="top" wrapText="true"/>
    </xf>
    <xf numFmtId="0" fontId="39" fillId="15" borderId="10" xfId="0" applyFont="true" applyFill="true" applyBorder="true" applyAlignment="true">
      <alignment horizontal="left" vertical="top"/>
    </xf>
    <xf numFmtId="168" fontId="38" fillId="15" borderId="10" xfId="0" applyNumberFormat="true" applyFont="true" applyFill="true" applyBorder="true" applyAlignment="true">
      <alignment horizontal="right" vertical="top" wrapText="true"/>
    </xf>
    <xf numFmtId="168" fontId="38" fillId="15" borderId="10" xfId="0" applyNumberFormat="true" applyFont="true" applyFill="true" applyBorder="true" applyAlignment="true">
      <alignment horizontal="right" vertical="top" wrapText="true"/>
    </xf>
    <xf numFmtId="168" fontId="38" fillId="15" borderId="10" xfId="0" applyNumberFormat="true" applyFont="true" applyFill="true" applyBorder="true" applyAlignment="true">
      <alignment horizontal="right" vertical="top" wrapText="true"/>
    </xf>
    <xf numFmtId="168" fontId="38" fillId="15" borderId="10" xfId="0" applyNumberFormat="true" applyFont="true" applyFill="true" applyBorder="true" applyAlignment="true">
      <alignment horizontal="right" vertical="top" wrapText="true"/>
    </xf>
    <xf numFmtId="0" fontId="39" fillId="3" borderId="111" xfId="0" applyFont="true" applyFill="true" applyBorder="true" applyAlignment="true">
      <alignment horizontal="center" wrapText="true"/>
    </xf>
    <xf numFmtId="0" fontId="39" fillId="3" borderId="48" xfId="0" applyFont="true" applyFill="true" applyBorder="true" applyAlignment="true">
      <alignment horizontal="center" wrapText="true"/>
    </xf>
    <xf numFmtId="0" fontId="39" fillId="3" borderId="49" xfId="0" applyFont="true" applyFill="true" applyBorder="true" applyAlignment="true">
      <alignment horizontal="center" wrapText="true"/>
    </xf>
    <xf numFmtId="0" fontId="39" fillId="3" borderId="49" xfId="0" applyFont="true" applyFill="true" applyBorder="true" applyAlignment="true">
      <alignment horizontal="center" wrapText="true"/>
    </xf>
    <xf numFmtId="0" fontId="39" fillId="15" borderId="10" xfId="0" applyFont="true" applyFill="true" applyBorder="true" applyAlignment="true">
      <alignment horizontal="left" vertical="center" wrapText="true"/>
    </xf>
    <xf numFmtId="0" fontId="39" fillId="15" borderId="10" xfId="0" applyFont="true" applyFill="true" applyBorder="true" applyAlignment="true">
      <alignment horizontal="left" vertical="center"/>
    </xf>
    <xf numFmtId="0" fontId="39" fillId="15" borderId="10" xfId="0" applyFont="true" applyFill="true" applyBorder="true" applyAlignment="true">
      <alignment horizontal="center" vertical="center" wrapText="true"/>
    </xf>
    <xf numFmtId="0" fontId="39" fillId="15" borderId="10" xfId="0" applyFont="true" applyFill="true" applyBorder="true" applyAlignment="true">
      <alignment horizontal="center" vertical="center" wrapText="true"/>
    </xf>
    <xf numFmtId="0" fontId="39" fillId="15" borderId="10" xfId="0" applyFont="true" applyFill="true" applyBorder="true" applyAlignment="true">
      <alignment horizontal="center" vertical="center" wrapText="true"/>
    </xf>
    <xf numFmtId="0" fontId="39" fillId="15" borderId="10" xfId="0" applyFont="true" applyFill="true" applyBorder="true" applyAlignment="true">
      <alignment horizontal="center" vertical="center" wrapText="true"/>
    </xf>
    <xf numFmtId="0" fontId="39" fillId="15" borderId="10" xfId="0" applyFont="true" applyFill="true" applyBorder="true" applyAlignment="true">
      <alignment horizontal="left" wrapText="true"/>
    </xf>
    <xf numFmtId="0" fontId="39" fillId="15" borderId="10" xfId="0" applyFont="true" applyFill="true" applyBorder="true" applyAlignment="true">
      <alignment horizontal="left"/>
    </xf>
    <xf numFmtId="0" fontId="39" fillId="15" borderId="10" xfId="0" applyFont="true" applyFill="true" applyBorder="true" applyAlignment="true">
      <alignment horizontal="center" wrapText="true"/>
    </xf>
    <xf numFmtId="0" fontId="39" fillId="15" borderId="10" xfId="0" applyFont="true" applyFill="true" applyBorder="true" applyAlignment="true">
      <alignment horizontal="center" wrapText="true"/>
    </xf>
    <xf numFmtId="0" fontId="39" fillId="15" borderId="10" xfId="0" applyFont="true" applyFill="true" applyBorder="true" applyAlignment="true">
      <alignment horizontal="center" wrapText="true"/>
    </xf>
    <xf numFmtId="0" fontId="39" fillId="15" borderId="10" xfId="0" applyFont="true" applyFill="true" applyBorder="true" applyAlignment="true">
      <alignment horizontal="center" wrapText="true"/>
    </xf>
    <xf numFmtId="0" fontId="39" fillId="15" borderId="10" xfId="0" applyFont="true" applyFill="true" applyBorder="true" applyAlignment="true">
      <alignment horizontal="left" vertical="top" wrapText="true"/>
    </xf>
    <xf numFmtId="0" fontId="39" fillId="15" borderId="10" xfId="0" applyFont="true" applyFill="true" applyBorder="true" applyAlignment="true">
      <alignment horizontal="left" vertical="top"/>
    </xf>
    <xf numFmtId="167" fontId="38" fillId="15" borderId="10" xfId="0" applyNumberFormat="true" applyFont="true" applyFill="true" applyBorder="true" applyAlignment="true">
      <alignment horizontal="right" vertical="top" wrapText="true"/>
    </xf>
    <xf numFmtId="167" fontId="38" fillId="15" borderId="10" xfId="0" applyNumberFormat="true" applyFont="true" applyFill="true" applyBorder="true" applyAlignment="true">
      <alignment horizontal="right" vertical="top" wrapText="true"/>
    </xf>
    <xf numFmtId="167" fontId="38" fillId="15" borderId="10" xfId="0" applyNumberFormat="true" applyFont="true" applyFill="true" applyBorder="true" applyAlignment="true">
      <alignment horizontal="right" vertical="top" wrapText="true"/>
    </xf>
    <xf numFmtId="167" fontId="38" fillId="15" borderId="10" xfId="0" applyNumberFormat="true" applyFont="true" applyFill="true" applyBorder="true" applyAlignment="true">
      <alignment horizontal="right" vertical="top" wrapText="true"/>
    </xf>
    <xf numFmtId="167" fontId="38" fillId="15" borderId="10" xfId="0" applyNumberFormat="true" applyFont="true" applyFill="true" applyBorder="true" applyAlignment="true">
      <alignment horizontal="right" vertical="top" wrapText="true"/>
    </xf>
    <xf numFmtId="167" fontId="38" fillId="15" borderId="10" xfId="0" applyNumberFormat="true" applyFont="true" applyFill="true" applyBorder="true" applyAlignment="true">
      <alignment horizontal="right" vertical="top" wrapText="true"/>
    </xf>
    <xf numFmtId="167" fontId="38" fillId="15" borderId="10" xfId="0" applyNumberFormat="true" applyFont="true" applyFill="true" applyBorder="true" applyAlignment="true">
      <alignment horizontal="right" vertical="top" wrapText="true"/>
    </xf>
    <xf numFmtId="167" fontId="38" fillId="15" borderId="10" xfId="0" applyNumberFormat="true" applyFont="true" applyFill="true" applyBorder="true" applyAlignment="true">
      <alignment horizontal="right" vertical="top" wrapText="true"/>
    </xf>
    <xf numFmtId="0" fontId="39" fillId="15" borderId="10" xfId="0" applyFont="true" applyFill="true" applyBorder="true" applyAlignment="true">
      <alignment horizontal="left" vertical="top"/>
    </xf>
    <xf numFmtId="0" fontId="39" fillId="15" borderId="10" xfId="0" applyFont="true" applyFill="true" applyBorder="true" applyAlignment="true">
      <alignment horizontal="left" vertical="top" wrapText="true"/>
    </xf>
    <xf numFmtId="0" fontId="39" fillId="15" borderId="10" xfId="0" applyFont="true" applyFill="true" applyBorder="true" applyAlignment="true">
      <alignment horizontal="left" vertical="top"/>
    </xf>
    <xf numFmtId="167" fontId="38" fillId="15" borderId="10" xfId="0" applyNumberFormat="true" applyFont="true" applyFill="true" applyBorder="true" applyAlignment="true">
      <alignment horizontal="right" vertical="top" wrapText="true"/>
    </xf>
    <xf numFmtId="167" fontId="38" fillId="15" borderId="10" xfId="0" applyNumberFormat="true" applyFont="true" applyFill="true" applyBorder="true" applyAlignment="true">
      <alignment horizontal="right" vertical="top" wrapText="true"/>
    </xf>
    <xf numFmtId="167" fontId="38" fillId="15" borderId="10" xfId="0" applyNumberFormat="true" applyFont="true" applyFill="true" applyBorder="true" applyAlignment="true">
      <alignment horizontal="right" vertical="top" wrapText="true"/>
    </xf>
    <xf numFmtId="167" fontId="38" fillId="15" borderId="10" xfId="0" applyNumberFormat="true" applyFont="true" applyFill="true" applyBorder="true" applyAlignment="true">
      <alignment horizontal="right" vertical="top" wrapText="true"/>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70" fillId="15" borderId="10" xfId="0" applyFont="true" applyFill="true" applyBorder="true" applyAlignment="true">
      <alignment horizontal="center" vertical="center" wrapText="true"/>
    </xf>
    <xf numFmtId="0" fontId="70" fillId="15" borderId="10" xfId="0" applyFont="true" applyFill="true" applyBorder="true" applyAlignment="true">
      <alignment horizontal="center" vertical="center"/>
    </xf>
    <xf numFmtId="0" fontId="70" fillId="15" borderId="10" xfId="0" applyFont="true" applyFill="true" applyBorder="true" applyAlignment="true">
      <alignment horizontal="center" vertical="center" wrapText="true"/>
    </xf>
    <xf numFmtId="0" fontId="39" fillId="15" borderId="10" xfId="0" applyFont="true" applyFill="true" applyBorder="true" applyAlignment="true">
      <alignment horizontal="left" wrapText="true"/>
    </xf>
    <xf numFmtId="0" fontId="39" fillId="15" borderId="10" xfId="0" applyFont="true" applyFill="true" applyBorder="true" applyAlignment="true">
      <alignment horizontal="left"/>
    </xf>
    <xf numFmtId="0" fontId="39" fillId="15" borderId="10" xfId="0" applyFont="true" applyFill="true" applyBorder="true" applyAlignment="true">
      <alignment horizontal="center" wrapText="true"/>
    </xf>
    <xf numFmtId="0" fontId="39" fillId="15" borderId="10" xfId="0" applyFont="true" applyFill="true" applyBorder="true" applyAlignment="true">
      <alignment horizontal="left" wrapText="true"/>
    </xf>
    <xf numFmtId="0" fontId="39" fillId="15" borderId="10" xfId="0" applyFont="true" applyFill="true" applyBorder="true" applyAlignment="true">
      <alignment horizontal="left"/>
    </xf>
    <xf numFmtId="0" fontId="39" fillId="15" borderId="10" xfId="0" applyFont="true" applyFill="true" applyBorder="true" applyAlignment="true">
      <alignment horizontal="center" wrapText="true"/>
    </xf>
    <xf numFmtId="0" fontId="39" fillId="15" borderId="10" xfId="0" applyFont="true" applyFill="true" applyBorder="true" applyAlignment="true">
      <alignment horizontal="left" wrapText="true"/>
    </xf>
    <xf numFmtId="0" fontId="39" fillId="15" borderId="10" xfId="0" applyFont="true" applyFill="true" applyBorder="true" applyAlignment="true">
      <alignment horizontal="left"/>
    </xf>
    <xf numFmtId="0" fontId="39" fillId="15" borderId="10" xfId="0" applyFont="true" applyFill="true" applyBorder="true" applyAlignment="true">
      <alignment horizontal="center" wrapText="true"/>
    </xf>
    <xf numFmtId="0" fontId="39" fillId="15" borderId="10" xfId="0" applyFont="true" applyFill="true" applyBorder="true" applyAlignment="true">
      <alignment horizontal="left" vertical="top" wrapText="true"/>
    </xf>
    <xf numFmtId="0" fontId="39" fillId="15" borderId="10" xfId="0" applyFont="true" applyFill="true" applyBorder="true" applyAlignment="true">
      <alignment horizontal="left" vertical="top"/>
    </xf>
    <xf numFmtId="167" fontId="38" fillId="15" borderId="10" xfId="0" applyNumberFormat="true" applyFont="true" applyFill="true" applyBorder="true" applyAlignment="true">
      <alignment horizontal="right" vertical="top" wrapText="true"/>
    </xf>
    <xf numFmtId="0" fontId="39" fillId="15" borderId="10" xfId="0" applyFont="true" applyFill="true" applyBorder="true" applyAlignment="true">
      <alignment horizontal="left" vertical="top" wrapText="true"/>
    </xf>
    <xf numFmtId="0" fontId="39" fillId="15" borderId="10" xfId="0" applyFont="true" applyFill="true" applyBorder="true" applyAlignment="true">
      <alignment horizontal="left" vertical="top"/>
    </xf>
    <xf numFmtId="167" fontId="38" fillId="15" borderId="10" xfId="0" applyNumberFormat="true" applyFont="true" applyFill="true" applyBorder="true" applyAlignment="true">
      <alignment horizontal="right" vertical="top" wrapText="true"/>
    </xf>
    <xf numFmtId="0" fontId="39" fillId="15" borderId="10" xfId="0" applyFont="true" applyFill="true" applyBorder="true" applyAlignment="true">
      <alignment horizontal="left" vertical="top"/>
    </xf>
    <xf numFmtId="0" fontId="39" fillId="15" borderId="10" xfId="0" applyFont="true" applyFill="true" applyBorder="true" applyAlignment="true">
      <alignment horizontal="left" vertical="top" wrapText="true"/>
    </xf>
    <xf numFmtId="0" fontId="39" fillId="15" borderId="10" xfId="0" applyFont="true" applyFill="true" applyBorder="true" applyAlignment="true">
      <alignment horizontal="left" vertical="top"/>
    </xf>
    <xf numFmtId="167" fontId="38" fillId="15" borderId="10" xfId="0" applyNumberFormat="true" applyFont="true" applyFill="true" applyBorder="true" applyAlignment="true">
      <alignment horizontal="right" vertical="top" wrapText="true"/>
    </xf>
    <xf numFmtId="0" fontId="70" fillId="15" borderId="10" xfId="0" applyFont="true" applyFill="true" applyBorder="true" applyAlignment="true">
      <alignment horizontal="center" vertical="center" wrapText="true"/>
    </xf>
    <xf numFmtId="0" fontId="70" fillId="15" borderId="10" xfId="0" applyFont="true" applyFill="true" applyBorder="true" applyAlignment="true">
      <alignment horizontal="center" vertical="center"/>
    </xf>
    <xf numFmtId="0" fontId="70" fillId="15" borderId="10" xfId="0" applyFont="true" applyFill="true" applyBorder="true" applyAlignment="true">
      <alignment horizontal="center" vertical="center" wrapText="true"/>
    </xf>
    <xf numFmtId="0" fontId="70" fillId="15" borderId="10" xfId="0" applyFont="true" applyFill="true" applyBorder="true" applyAlignment="true">
      <alignment horizontal="center" vertical="center" wrapText="true"/>
    </xf>
    <xf numFmtId="0" fontId="39" fillId="15" borderId="10" xfId="0" applyFont="true" applyFill="true" applyBorder="true" applyAlignment="true">
      <alignment horizontal="left" wrapText="true"/>
    </xf>
    <xf numFmtId="0" fontId="39" fillId="15" borderId="10" xfId="0" applyFont="true" applyFill="true" applyBorder="true" applyAlignment="true">
      <alignment horizontal="left"/>
    </xf>
    <xf numFmtId="0" fontId="39" fillId="15" borderId="10" xfId="0" applyFont="true" applyFill="true" applyBorder="true" applyAlignment="true">
      <alignment horizontal="center" wrapText="true"/>
    </xf>
    <xf numFmtId="0" fontId="39" fillId="15" borderId="10" xfId="0" applyFont="true" applyFill="true" applyBorder="true" applyAlignment="true">
      <alignment horizontal="center" wrapText="true"/>
    </xf>
    <xf numFmtId="0" fontId="39" fillId="15" borderId="10" xfId="0" applyFont="true" applyFill="true" applyBorder="true" applyAlignment="true">
      <alignment horizontal="left" wrapText="true"/>
    </xf>
    <xf numFmtId="0" fontId="39" fillId="15" borderId="10" xfId="0" applyFont="true" applyFill="true" applyBorder="true" applyAlignment="true">
      <alignment horizontal="left"/>
    </xf>
    <xf numFmtId="0" fontId="39" fillId="15" borderId="10" xfId="0" applyFont="true" applyFill="true" applyBorder="true" applyAlignment="true">
      <alignment horizontal="center" wrapText="true"/>
    </xf>
    <xf numFmtId="0" fontId="39" fillId="15" borderId="10" xfId="0" applyFont="true" applyFill="true" applyBorder="true" applyAlignment="true">
      <alignment horizontal="center" wrapText="true"/>
    </xf>
    <xf numFmtId="0" fontId="39" fillId="15" borderId="10" xfId="0" applyFont="true" applyFill="true" applyBorder="true" applyAlignment="true">
      <alignment horizontal="left" wrapText="true"/>
    </xf>
    <xf numFmtId="0" fontId="39" fillId="15" borderId="10" xfId="0" applyFont="true" applyFill="true" applyBorder="true" applyAlignment="true">
      <alignment horizontal="left"/>
    </xf>
    <xf numFmtId="0" fontId="39" fillId="15" borderId="10" xfId="0" applyFont="true" applyFill="true" applyBorder="true" applyAlignment="true">
      <alignment horizontal="center" wrapText="true"/>
    </xf>
    <xf numFmtId="0" fontId="39" fillId="15" borderId="10" xfId="0" applyFont="true" applyFill="true" applyBorder="true" applyAlignment="true">
      <alignment horizontal="center" wrapText="true"/>
    </xf>
    <xf numFmtId="0" fontId="39" fillId="15" borderId="10" xfId="0" applyFont="true" applyFill="true" applyBorder="true" applyAlignment="true">
      <alignment horizontal="left" vertical="top" wrapText="true"/>
    </xf>
    <xf numFmtId="0" fontId="39" fillId="15" borderId="10" xfId="0" applyFont="true" applyFill="true" applyBorder="true" applyAlignment="true">
      <alignment horizontal="left" vertical="top"/>
    </xf>
    <xf numFmtId="167" fontId="38" fillId="15" borderId="10" xfId="0" applyNumberFormat="true" applyFont="true" applyFill="true" applyBorder="true" applyAlignment="true">
      <alignment horizontal="right" vertical="top" wrapText="true"/>
    </xf>
    <xf numFmtId="167" fontId="38" fillId="15" borderId="10" xfId="0" applyNumberFormat="true" applyFont="true" applyFill="true" applyBorder="true" applyAlignment="true">
      <alignment horizontal="right" vertical="top" wrapText="true"/>
    </xf>
    <xf numFmtId="0" fontId="39" fillId="15" borderId="10" xfId="0" applyFont="true" applyFill="true" applyBorder="true" applyAlignment="true">
      <alignment horizontal="left" vertical="top" wrapText="true"/>
    </xf>
    <xf numFmtId="0" fontId="39" fillId="15" borderId="10" xfId="0" applyFont="true" applyFill="true" applyBorder="true" applyAlignment="true">
      <alignment horizontal="left" vertical="top"/>
    </xf>
    <xf numFmtId="167" fontId="38" fillId="15" borderId="10" xfId="0" applyNumberFormat="true" applyFont="true" applyFill="true" applyBorder="true" applyAlignment="true">
      <alignment horizontal="right" vertical="top" wrapText="true"/>
    </xf>
    <xf numFmtId="167" fontId="38" fillId="15" borderId="10" xfId="0" applyNumberFormat="true" applyFont="true" applyFill="true" applyBorder="true" applyAlignment="true">
      <alignment horizontal="right" vertical="top" wrapText="true"/>
    </xf>
    <xf numFmtId="0" fontId="39" fillId="15" borderId="10" xfId="0" applyFont="true" applyFill="true" applyBorder="true" applyAlignment="true">
      <alignment horizontal="left" vertical="top" wrapText="true"/>
    </xf>
    <xf numFmtId="0" fontId="39" fillId="15" borderId="10" xfId="0" applyFont="true" applyFill="true" applyBorder="true" applyAlignment="true">
      <alignment horizontal="left" vertical="top"/>
    </xf>
    <xf numFmtId="167" fontId="38" fillId="15" borderId="10" xfId="0" applyNumberFormat="true" applyFont="true" applyFill="true" applyBorder="true" applyAlignment="true">
      <alignment horizontal="right" vertical="top" wrapText="true"/>
    </xf>
    <xf numFmtId="167" fontId="38" fillId="15" borderId="10" xfId="0" applyNumberFormat="true" applyFont="true" applyFill="true" applyBorder="true" applyAlignment="true">
      <alignment horizontal="right" vertical="top" wrapText="true"/>
    </xf>
    <xf numFmtId="0" fontId="1" fillId="15" borderId="10" xfId="0" applyFont="true" applyFill="true" applyBorder="true" applyAlignment="true">
      <alignment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165" fontId="38" fillId="3" borderId="52" xfId="0" applyNumberFormat="true" applyFont="true" applyFill="true" applyBorder="true" applyAlignment="true">
      <alignment horizontal="right" vertical="top"/>
    </xf>
    <xf numFmtId="165" fontId="38" fillId="3" borderId="52" xfId="0" applyNumberFormat="true" applyFont="true" applyFill="true" applyBorder="true" applyAlignment="true">
      <alignment horizontal="right" vertical="top"/>
    </xf>
    <xf numFmtId="165" fontId="38" fillId="3" borderId="52" xfId="0" applyNumberFormat="true" applyFont="true" applyFill="true" applyBorder="true" applyAlignment="true">
      <alignment horizontal="right" vertical="top"/>
    </xf>
    <xf numFmtId="165" fontId="38" fillId="3" borderId="53" xfId="0" applyNumberFormat="true" applyFont="true" applyFill="true" applyBorder="true" applyAlignment="true">
      <alignment horizontal="right" vertical="top"/>
    </xf>
    <xf numFmtId="165" fontId="38" fillId="3" borderId="53" xfId="0" applyNumberFormat="true" applyFont="true" applyFill="true" applyBorder="true" applyAlignment="true">
      <alignment horizontal="right" vertical="top"/>
    </xf>
    <xf numFmtId="165" fontId="38" fillId="3" borderId="53" xfId="0" applyNumberFormat="true" applyFont="true" applyFill="true" applyBorder="true" applyAlignment="true">
      <alignment horizontal="right" vertical="top"/>
    </xf>
    <xf numFmtId="165" fontId="38" fillId="3" borderId="54" xfId="0" applyNumberFormat="true" applyFont="true" applyFill="true" applyBorder="true" applyAlignment="true">
      <alignment horizontal="right" vertical="top"/>
    </xf>
    <xf numFmtId="0" fontId="1" fillId="3" borderId="10" xfId="0" applyFont="true" applyFill="true" applyBorder="true"/>
    <xf numFmtId="165" fontId="38" fillId="3" borderId="54" xfId="0" applyNumberFormat="true" applyFont="true" applyFill="true" applyBorder="true" applyAlignment="true">
      <alignment horizontal="right" vertical="top"/>
    </xf>
    <xf numFmtId="165" fontId="38" fillId="3" borderId="54" xfId="0" applyNumberFormat="true" applyFont="true" applyFill="true" applyBorder="true" applyAlignment="true">
      <alignment horizontal="right" vertical="top"/>
    </xf>
    <xf numFmtId="0" fontId="39" fillId="3" borderId="51" xfId="0" applyFont="true" applyFill="true" applyBorder="true" applyAlignment="true">
      <alignment horizontal="center" wrapText="true"/>
    </xf>
    <xf numFmtId="0" fontId="39" fillId="3" borderId="51" xfId="0" applyFont="true" applyFill="true" applyBorder="true" applyAlignment="true">
      <alignment horizontal="center" wrapText="true"/>
    </xf>
    <xf numFmtId="0" fontId="39" fillId="3" borderId="51" xfId="0" applyFont="true" applyFill="true" applyBorder="true" applyAlignment="true">
      <alignment horizontal="center" wrapText="true"/>
    </xf>
    <xf numFmtId="166" fontId="38" fillId="3" borderId="53" xfId="0" applyNumberFormat="true" applyFont="true" applyFill="true" applyBorder="true" applyAlignment="true">
      <alignment horizontal="right" vertical="top"/>
    </xf>
    <xf numFmtId="166" fontId="38" fillId="3" borderId="53" xfId="0" applyNumberFormat="true" applyFont="true" applyFill="true" applyBorder="true" applyAlignment="true">
      <alignment horizontal="right" vertical="top"/>
    </xf>
    <xf numFmtId="166" fontId="38" fillId="3" borderId="53" xfId="0" applyNumberFormat="true" applyFont="true" applyFill="true" applyBorder="true" applyAlignment="true">
      <alignment horizontal="right" vertical="top"/>
    </xf>
    <xf numFmtId="0" fontId="39" fillId="3" borderId="111" xfId="0" applyFont="true" applyFill="true" applyBorder="true" applyAlignment="true">
      <alignment horizontal="center" wrapText="true"/>
    </xf>
    <xf numFmtId="0" fontId="39" fillId="3" borderId="48" xfId="0" applyFont="true" applyFill="true" applyBorder="true" applyAlignment="true">
      <alignment horizontal="center" wrapText="true"/>
    </xf>
    <xf numFmtId="0" fontId="39" fillId="3" borderId="49" xfId="0" applyFont="true" applyFill="true" applyBorder="true" applyAlignment="true">
      <alignment horizontal="center" wrapText="true"/>
    </xf>
    <xf numFmtId="165" fontId="38" fillId="3" borderId="119" xfId="0" applyNumberFormat="true" applyFont="true" applyFill="true" applyBorder="true" applyAlignment="true">
      <alignment horizontal="right" vertical="top"/>
    </xf>
    <xf numFmtId="165" fontId="38" fillId="3" borderId="120" xfId="0" applyNumberFormat="true" applyFont="true" applyFill="true" applyBorder="true" applyAlignment="true">
      <alignment horizontal="right" vertical="top"/>
    </xf>
    <xf numFmtId="165" fontId="38" fillId="3" borderId="121" xfId="0" applyNumberFormat="true" applyFont="true" applyFill="true" applyBorder="true" applyAlignment="true">
      <alignment horizontal="right" vertical="top"/>
    </xf>
    <xf numFmtId="0" fontId="39" fillId="3" borderId="111" xfId="0" applyFont="true" applyFill="true" applyBorder="true" applyAlignment="true">
      <alignment horizontal="center" wrapText="true"/>
    </xf>
    <xf numFmtId="0" fontId="39" fillId="3" borderId="48" xfId="0" applyFont="true" applyFill="true" applyBorder="true" applyAlignment="true">
      <alignment horizontal="center" wrapText="true"/>
    </xf>
    <xf numFmtId="0" fontId="39" fillId="3" borderId="49" xfId="0" applyFont="true" applyFill="true" applyBorder="true" applyAlignment="true">
      <alignment horizontal="center" wrapText="true"/>
    </xf>
    <xf numFmtId="165" fontId="38" fillId="3" borderId="119" xfId="0" applyNumberFormat="true" applyFont="true" applyFill="true" applyBorder="true" applyAlignment="true">
      <alignment horizontal="right" vertical="top"/>
    </xf>
    <xf numFmtId="165" fontId="38" fillId="3" borderId="120" xfId="0" applyNumberFormat="true" applyFont="true" applyFill="true" applyBorder="true" applyAlignment="true">
      <alignment horizontal="right" vertical="top"/>
    </xf>
    <xf numFmtId="165" fontId="38" fillId="3" borderId="121" xfId="0" applyNumberFormat="true" applyFont="true" applyFill="true" applyBorder="true" applyAlignment="true">
      <alignment horizontal="right" vertical="top"/>
    </xf>
    <xf numFmtId="0" fontId="39" fillId="3" borderId="111" xfId="0" applyFont="true" applyFill="true" applyBorder="true" applyAlignment="true">
      <alignment horizontal="center" wrapText="true"/>
    </xf>
    <xf numFmtId="0" fontId="39" fillId="3" borderId="48" xfId="0" applyFont="true" applyFill="true" applyBorder="true" applyAlignment="true">
      <alignment horizontal="center" wrapText="true"/>
    </xf>
    <xf numFmtId="0" fontId="39" fillId="3" borderId="49" xfId="0" applyFont="true" applyFill="true" applyBorder="true" applyAlignment="true">
      <alignment horizontal="center" wrapText="true"/>
    </xf>
    <xf numFmtId="165" fontId="38" fillId="3" borderId="119" xfId="0" applyNumberFormat="true" applyFont="true" applyFill="true" applyBorder="true" applyAlignment="true">
      <alignment horizontal="right" vertical="top"/>
    </xf>
    <xf numFmtId="165" fontId="38" fillId="3" borderId="120" xfId="0" applyNumberFormat="true" applyFont="true" applyFill="true" applyBorder="true" applyAlignment="true">
      <alignment horizontal="right" vertical="top"/>
    </xf>
    <xf numFmtId="165" fontId="38" fillId="3" borderId="121" xfId="0" applyNumberFormat="true" applyFont="true" applyFill="true" applyBorder="true" applyAlignment="true">
      <alignment horizontal="right" vertical="top"/>
    </xf>
    <xf numFmtId="0" fontId="39" fillId="3" borderId="51" xfId="0" applyFont="true" applyFill="true" applyBorder="true" applyAlignment="true">
      <alignment horizontal="center"/>
    </xf>
    <xf numFmtId="165" fontId="38" fillId="3" borderId="122" xfId="0" applyNumberFormat="true" applyFont="true" applyFill="true" applyBorder="true" applyAlignment="true">
      <alignment horizontal="right" vertical="top"/>
    </xf>
    <xf numFmtId="0" fontId="39" fillId="3" borderId="51" xfId="0" applyFont="true" applyFill="true" applyBorder="true" applyAlignment="true">
      <alignment horizontal="center"/>
    </xf>
    <xf numFmtId="165" fontId="38" fillId="3" borderId="122" xfId="0" applyNumberFormat="true" applyFont="true" applyFill="true" applyBorder="true" applyAlignment="true">
      <alignment horizontal="right" vertical="top"/>
    </xf>
    <xf numFmtId="0" fontId="39" fillId="3" borderId="51" xfId="0" applyFont="true" applyFill="true" applyBorder="true" applyAlignment="true">
      <alignment horizontal="center"/>
    </xf>
    <xf numFmtId="165" fontId="38" fillId="3" borderId="122" xfId="0" applyNumberFormat="true" applyFont="true" applyFill="true" applyBorder="true" applyAlignment="true">
      <alignment horizontal="right" vertical="top"/>
    </xf>
    <xf numFmtId="0" fontId="39" fillId="3" borderId="111" xfId="0" applyFont="true" applyFill="true" applyBorder="true" applyAlignment="true">
      <alignment horizontal="center" vertical="center" wrapText="true"/>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16" borderId="52" xfId="0" applyFont="true" applyFill="true" applyBorder="true" applyAlignment="true">
      <alignment horizontal="left" vertical="top" wrapText="true"/>
    </xf>
    <xf numFmtId="168" fontId="38" fillId="3" borderId="11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168" fontId="38" fillId="3" borderId="57"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0" fontId="39" fillId="3" borderId="111" xfId="0" applyFont="true" applyFill="true" applyBorder="true" applyAlignment="true">
      <alignment horizontal="center" vertical="center" wrapText="true"/>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16" borderId="52" xfId="0" applyFont="true" applyFill="true" applyBorder="true" applyAlignment="true">
      <alignment horizontal="left" vertical="top" wrapText="true"/>
    </xf>
    <xf numFmtId="168" fontId="38" fillId="3" borderId="11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168" fontId="38" fillId="3" borderId="57"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0" fontId="39" fillId="3" borderId="111" xfId="0" applyFont="true" applyFill="true" applyBorder="true" applyAlignment="true">
      <alignment horizontal="center" vertical="center" wrapText="true"/>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16" borderId="52" xfId="0" applyFont="true" applyFill="true" applyBorder="true" applyAlignment="true">
      <alignment horizontal="left" vertical="top" wrapText="true"/>
    </xf>
    <xf numFmtId="168" fontId="38" fillId="3" borderId="11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168" fontId="38" fillId="3" borderId="57"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4" xfId="0" applyFont="true" applyFill="true" applyBorder="true" applyAlignment="true">
      <alignment horizontal="left" vertical="top" wrapText="true"/>
    </xf>
    <xf numFmtId="0" fontId="39" fillId="16" borderId="54" xfId="0" applyFont="true" applyFill="true" applyBorder="true" applyAlignment="true">
      <alignment horizontal="left" vertical="top" wrapText="true"/>
    </xf>
    <xf numFmtId="168" fontId="38" fillId="3" borderId="113" xfId="0" applyNumberFormat="true" applyFont="true" applyFill="true" applyBorder="true" applyAlignment="true">
      <alignment horizontal="right" vertical="top"/>
    </xf>
    <xf numFmtId="0" fontId="39" fillId="3" borderId="111" xfId="0" applyFont="true" applyFill="true" applyBorder="true" applyAlignment="true">
      <alignment horizontal="center" vertical="center" wrapText="true"/>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16" borderId="52" xfId="0" applyFont="true" applyFill="true" applyBorder="true" applyAlignment="true">
      <alignment horizontal="left" vertical="top" wrapText="true"/>
    </xf>
    <xf numFmtId="168" fontId="38" fillId="3" borderId="112" xfId="0" applyNumberFormat="true" applyFont="true" applyFill="true" applyBorder="true" applyAlignment="true">
      <alignment horizontal="right" vertical="top"/>
    </xf>
    <xf numFmtId="168" fontId="38" fillId="3" borderId="55"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168" fontId="38" fillId="3" borderId="57" xfId="0" applyNumberFormat="true" applyFont="true" applyFill="true" applyBorder="true" applyAlignment="true">
      <alignment horizontal="right" vertical="top"/>
    </xf>
    <xf numFmtId="168" fontId="38" fillId="3" borderId="50"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8" fontId="38" fillId="3" borderId="113" xfId="0" applyNumberFormat="true" applyFont="true" applyFill="true" applyBorder="true" applyAlignment="true">
      <alignment horizontal="right" vertical="top"/>
    </xf>
    <xf numFmtId="168" fontId="38" fillId="3" borderId="59"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0" fontId="39" fillId="3" borderId="111" xfId="0" applyFont="true" applyFill="true" applyBorder="true" applyAlignment="true">
      <alignment horizontal="center" vertical="center" wrapText="true"/>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16" borderId="52" xfId="0" applyFont="true" applyFill="true" applyBorder="true" applyAlignment="true">
      <alignment horizontal="left" vertical="top" wrapText="true"/>
    </xf>
    <xf numFmtId="168" fontId="38" fillId="3" borderId="112" xfId="0" applyNumberFormat="true" applyFont="true" applyFill="true" applyBorder="true" applyAlignment="true">
      <alignment horizontal="right" vertical="top"/>
    </xf>
    <xf numFmtId="168" fontId="38" fillId="3" borderId="55"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168" fontId="38" fillId="3" borderId="57" xfId="0" applyNumberFormat="true" applyFont="true" applyFill="true" applyBorder="true" applyAlignment="true">
      <alignment horizontal="right" vertical="top"/>
    </xf>
    <xf numFmtId="168" fontId="38" fillId="3" borderId="50"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8" fontId="38" fillId="3" borderId="113" xfId="0" applyNumberFormat="true" applyFont="true" applyFill="true" applyBorder="true" applyAlignment="true">
      <alignment horizontal="right" vertical="top"/>
    </xf>
    <xf numFmtId="168" fontId="38" fillId="3" borderId="59"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0" fontId="39" fillId="15" borderId="10" xfId="0" applyFont="true" applyFill="true" applyBorder="true" applyAlignment="true">
      <alignment horizontal="left" wrapText="true"/>
    </xf>
    <xf numFmtId="0" fontId="39" fillId="15" borderId="10" xfId="0" applyFont="true" applyFill="true" applyBorder="true" applyAlignment="true">
      <alignment horizontal="left"/>
    </xf>
    <xf numFmtId="0" fontId="39" fillId="15" borderId="10" xfId="0" applyFont="true" applyFill="true" applyBorder="true" applyAlignment="true">
      <alignment horizontal="center" wrapText="true"/>
    </xf>
    <xf numFmtId="0" fontId="39" fillId="15" borderId="10" xfId="0" applyFont="true" applyFill="true" applyBorder="true" applyAlignment="true">
      <alignment horizontal="center" wrapText="true"/>
    </xf>
    <xf numFmtId="0" fontId="39" fillId="15" borderId="10" xfId="0" applyFont="true" applyFill="true" applyBorder="true" applyAlignment="true">
      <alignment horizontal="center" wrapText="true"/>
    </xf>
    <xf numFmtId="0" fontId="39" fillId="15" borderId="10" xfId="0" applyFont="true" applyFill="true" applyBorder="true" applyAlignment="true">
      <alignment horizontal="center" wrapText="true"/>
    </xf>
    <xf numFmtId="167" fontId="38" fillId="3" borderId="112" xfId="0" applyNumberFormat="true" applyFont="true" applyFill="true" applyBorder="true" applyAlignment="true">
      <alignment horizontal="right" vertical="top"/>
    </xf>
    <xf numFmtId="167" fontId="38" fillId="3" borderId="55" xfId="0" applyNumberFormat="true" applyFont="true" applyFill="true" applyBorder="true" applyAlignment="true">
      <alignment horizontal="right" vertical="top"/>
    </xf>
    <xf numFmtId="167" fontId="38" fillId="3" borderId="56" xfId="0" applyNumberFormat="true" applyFont="true" applyFill="true" applyBorder="true" applyAlignment="true">
      <alignment horizontal="right" vertical="top"/>
    </xf>
    <xf numFmtId="167" fontId="38" fillId="3" borderId="56" xfId="0" applyNumberFormat="true" applyFont="true" applyFill="true" applyBorder="true" applyAlignment="true">
      <alignment horizontal="right" vertical="top"/>
    </xf>
    <xf numFmtId="167" fontId="38" fillId="3" borderId="57" xfId="0" applyNumberFormat="true" applyFont="true" applyFill="true" applyBorder="true" applyAlignment="true">
      <alignment horizontal="right" vertical="top"/>
    </xf>
    <xf numFmtId="167" fontId="38" fillId="3" borderId="50" xfId="0" applyNumberFormat="true" applyFont="true" applyFill="true" applyBorder="true" applyAlignment="true">
      <alignment horizontal="right" vertical="top"/>
    </xf>
    <xf numFmtId="167" fontId="38" fillId="3" borderId="58" xfId="0" applyNumberFormat="true" applyFont="true" applyFill="true" applyBorder="true" applyAlignment="true">
      <alignment horizontal="right" vertical="top"/>
    </xf>
    <xf numFmtId="167" fontId="38" fillId="3" borderId="58" xfId="0" applyNumberFormat="true" applyFont="true" applyFill="true" applyBorder="true" applyAlignment="true">
      <alignment horizontal="right" vertical="top"/>
    </xf>
    <xf numFmtId="167" fontId="38" fillId="3" borderId="113" xfId="0" applyNumberFormat="true" applyFont="true" applyFill="true" applyBorder="true" applyAlignment="true">
      <alignment horizontal="right" vertical="top"/>
    </xf>
    <xf numFmtId="167" fontId="38" fillId="3" borderId="59" xfId="0" applyNumberFormat="true" applyFont="true" applyFill="true" applyBorder="true" applyAlignment="true">
      <alignment horizontal="right" vertical="top"/>
    </xf>
    <xf numFmtId="167" fontId="38" fillId="3" borderId="60" xfId="0" applyNumberFormat="true" applyFont="true" applyFill="true" applyBorder="true" applyAlignment="true">
      <alignment horizontal="right" vertical="top"/>
    </xf>
    <xf numFmtId="167" fontId="38" fillId="3" borderId="60" xfId="0" applyNumberFormat="true" applyFont="true" applyFill="true" applyBorder="true" applyAlignment="true">
      <alignment horizontal="right" vertical="top"/>
    </xf>
    <xf numFmtId="0" fontId="39" fillId="3" borderId="111" xfId="0" applyFont="true" applyFill="true" applyBorder="true" applyAlignment="true">
      <alignment horizontal="center" vertical="center" wrapText="true"/>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16" borderId="52" xfId="0" applyFont="true" applyFill="true" applyBorder="true" applyAlignment="true">
      <alignment horizontal="left" vertical="top" wrapText="true"/>
    </xf>
    <xf numFmtId="168" fontId="38" fillId="3" borderId="112" xfId="0" applyNumberFormat="true" applyFont="true" applyFill="true" applyBorder="true" applyAlignment="true">
      <alignment horizontal="right" vertical="top"/>
    </xf>
    <xf numFmtId="168" fontId="38" fillId="3" borderId="55"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168" fontId="38" fillId="3" borderId="57" xfId="0" applyNumberFormat="true" applyFont="true" applyFill="true" applyBorder="true" applyAlignment="true">
      <alignment horizontal="right" vertical="top"/>
    </xf>
    <xf numFmtId="168" fontId="38" fillId="3" borderId="50"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8" fontId="38" fillId="3" borderId="113" xfId="0" applyNumberFormat="true" applyFont="true" applyFill="true" applyBorder="true" applyAlignment="true">
      <alignment horizontal="right" vertical="top"/>
    </xf>
    <xf numFmtId="168" fontId="38" fillId="3" borderId="59"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0" fontId="39" fillId="15" borderId="10" xfId="0" applyFont="true" applyFill="true" applyBorder="true" applyAlignment="true">
      <alignment horizontal="left" vertical="top"/>
    </xf>
    <xf numFmtId="168" fontId="38" fillId="15" borderId="10" xfId="0" applyNumberFormat="true" applyFont="true" applyFill="true" applyBorder="true" applyAlignment="true">
      <alignment horizontal="right" vertical="top" wrapText="true"/>
    </xf>
    <xf numFmtId="168" fontId="38" fillId="15" borderId="10" xfId="0" applyNumberFormat="true" applyFont="true" applyFill="true" applyBorder="true" applyAlignment="true">
      <alignment horizontal="right" vertical="top" wrapText="true"/>
    </xf>
    <xf numFmtId="168" fontId="38" fillId="15" borderId="10" xfId="0" applyNumberFormat="true" applyFont="true" applyFill="true" applyBorder="true" applyAlignment="true">
      <alignment horizontal="right" vertical="top" wrapText="true"/>
    </xf>
    <xf numFmtId="168" fontId="38" fillId="15" borderId="10" xfId="0" applyNumberFormat="true" applyFont="true" applyFill="true" applyBorder="true" applyAlignment="true">
      <alignment horizontal="right" vertical="top" wrapText="true"/>
    </xf>
    <xf numFmtId="167" fontId="38" fillId="3" borderId="112" xfId="0" applyNumberFormat="true" applyFont="true" applyFill="true" applyBorder="true" applyAlignment="true">
      <alignment horizontal="right" vertical="top"/>
    </xf>
    <xf numFmtId="167" fontId="38" fillId="3" borderId="55" xfId="0" applyNumberFormat="true" applyFont="true" applyFill="true" applyBorder="true" applyAlignment="true">
      <alignment horizontal="right" vertical="top"/>
    </xf>
    <xf numFmtId="167" fontId="38" fillId="3" borderId="56" xfId="0" applyNumberFormat="true" applyFont="true" applyFill="true" applyBorder="true" applyAlignment="true">
      <alignment horizontal="right" vertical="top"/>
    </xf>
    <xf numFmtId="167" fontId="38" fillId="3" borderId="56" xfId="0" applyNumberFormat="true" applyFont="true" applyFill="true" applyBorder="true" applyAlignment="true">
      <alignment horizontal="right" vertical="top"/>
    </xf>
    <xf numFmtId="167" fontId="38" fillId="3" borderId="57" xfId="0" applyNumberFormat="true" applyFont="true" applyFill="true" applyBorder="true" applyAlignment="true">
      <alignment horizontal="right" vertical="top"/>
    </xf>
    <xf numFmtId="167" fontId="38" fillId="3" borderId="50" xfId="0" applyNumberFormat="true" applyFont="true" applyFill="true" applyBorder="true" applyAlignment="true">
      <alignment horizontal="right" vertical="top"/>
    </xf>
    <xf numFmtId="167" fontId="38" fillId="3" borderId="58" xfId="0" applyNumberFormat="true" applyFont="true" applyFill="true" applyBorder="true" applyAlignment="true">
      <alignment horizontal="right" vertical="top"/>
    </xf>
    <xf numFmtId="167" fontId="38" fillId="3" borderId="58" xfId="0" applyNumberFormat="true" applyFont="true" applyFill="true" applyBorder="true" applyAlignment="true">
      <alignment horizontal="right" vertical="top"/>
    </xf>
    <xf numFmtId="167" fontId="38" fillId="3" borderId="113" xfId="0" applyNumberFormat="true" applyFont="true" applyFill="true" applyBorder="true" applyAlignment="true">
      <alignment horizontal="right" vertical="top"/>
    </xf>
    <xf numFmtId="167" fontId="38" fillId="3" borderId="59" xfId="0" applyNumberFormat="true" applyFont="true" applyFill="true" applyBorder="true" applyAlignment="true">
      <alignment horizontal="right" vertical="top"/>
    </xf>
    <xf numFmtId="167" fontId="38" fillId="3" borderId="60" xfId="0" applyNumberFormat="true" applyFont="true" applyFill="true" applyBorder="true" applyAlignment="true">
      <alignment horizontal="right" vertical="top"/>
    </xf>
    <xf numFmtId="167" fontId="38" fillId="3" borderId="60" xfId="0" applyNumberFormat="true" applyFont="true" applyFill="true" applyBorder="true" applyAlignment="true">
      <alignment horizontal="right" vertical="top"/>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165" fontId="38" fillId="3" borderId="52" xfId="0" applyNumberFormat="true" applyFont="true" applyFill="true" applyBorder="true" applyAlignment="true">
      <alignment horizontal="right" vertical="top"/>
    </xf>
    <xf numFmtId="165" fontId="38" fillId="3" borderId="52" xfId="0" applyNumberFormat="true" applyFont="true" applyFill="true" applyBorder="true" applyAlignment="true">
      <alignment horizontal="right" vertical="top"/>
    </xf>
    <xf numFmtId="165" fontId="38" fillId="3" borderId="52" xfId="0" applyNumberFormat="true" applyFont="true" applyFill="true" applyBorder="true" applyAlignment="true">
      <alignment horizontal="right" vertical="top"/>
    </xf>
    <xf numFmtId="165" fontId="38" fillId="3" borderId="53" xfId="0" applyNumberFormat="true" applyFont="true" applyFill="true" applyBorder="true" applyAlignment="true">
      <alignment horizontal="right" vertical="top"/>
    </xf>
    <xf numFmtId="165" fontId="38" fillId="3" borderId="53" xfId="0" applyNumberFormat="true" applyFont="true" applyFill="true" applyBorder="true" applyAlignment="true">
      <alignment horizontal="right" vertical="top"/>
    </xf>
    <xf numFmtId="165" fontId="38" fillId="3" borderId="53" xfId="0" applyNumberFormat="true" applyFont="true" applyFill="true" applyBorder="true" applyAlignment="true">
      <alignment horizontal="right" vertical="top"/>
    </xf>
    <xf numFmtId="165" fontId="38" fillId="3" borderId="54" xfId="0" applyNumberFormat="true" applyFont="true" applyFill="true" applyBorder="true" applyAlignment="true">
      <alignment horizontal="right" vertical="top"/>
    </xf>
    <xf numFmtId="0" fontId="39" fillId="3" borderId="51" xfId="0" applyFont="true" applyFill="true" applyBorder="true" applyAlignment="true">
      <alignment horizontal="center" wrapText="true"/>
    </xf>
    <xf numFmtId="165" fontId="38" fillId="3" borderId="54" xfId="0" applyNumberFormat="true" applyFont="true" applyFill="true" applyBorder="true" applyAlignment="true">
      <alignment horizontal="right" vertical="top"/>
    </xf>
    <xf numFmtId="165" fontId="38" fillId="3" borderId="54" xfId="0" applyNumberFormat="true" applyFont="true" applyFill="true" applyBorder="true" applyAlignment="true">
      <alignment horizontal="right" vertical="top"/>
    </xf>
    <xf numFmtId="0" fontId="39" fillId="3" borderId="51" xfId="0" applyFont="true" applyFill="true" applyBorder="true" applyAlignment="true">
      <alignment horizontal="center" wrapText="true"/>
    </xf>
    <xf numFmtId="0" fontId="39" fillId="3" borderId="51" xfId="0" applyFont="true" applyFill="true" applyBorder="true" applyAlignment="true">
      <alignment horizontal="center" wrapText="true"/>
    </xf>
    <xf numFmtId="166" fontId="38" fillId="3" borderId="53" xfId="0" applyNumberFormat="true" applyFont="true" applyFill="true" applyBorder="true" applyAlignment="true">
      <alignment horizontal="right" vertical="top"/>
    </xf>
    <xf numFmtId="166" fontId="38" fillId="3" borderId="53" xfId="0" applyNumberFormat="true" applyFont="true" applyFill="true" applyBorder="true" applyAlignment="true">
      <alignment horizontal="right" vertical="top"/>
    </xf>
    <xf numFmtId="0" fontId="39" fillId="3" borderId="111" xfId="0" applyFont="true" applyFill="true" applyBorder="true" applyAlignment="true">
      <alignment horizontal="center" wrapText="true"/>
    </xf>
    <xf numFmtId="0" fontId="39" fillId="3" borderId="48" xfId="0" applyFont="true" applyFill="true" applyBorder="true" applyAlignment="true">
      <alignment horizontal="center" wrapText="true"/>
    </xf>
    <xf numFmtId="0" fontId="39" fillId="3" borderId="49" xfId="0" applyFont="true" applyFill="true" applyBorder="true" applyAlignment="true">
      <alignment horizontal="center" wrapText="true"/>
    </xf>
    <xf numFmtId="165" fontId="38" fillId="3" borderId="119" xfId="0" applyNumberFormat="true" applyFont="true" applyFill="true" applyBorder="true" applyAlignment="true">
      <alignment horizontal="right" vertical="top"/>
    </xf>
    <xf numFmtId="165" fontId="38" fillId="3" borderId="120" xfId="0" applyNumberFormat="true" applyFont="true" applyFill="true" applyBorder="true" applyAlignment="true">
      <alignment horizontal="right" vertical="top"/>
    </xf>
    <xf numFmtId="165" fontId="38" fillId="3" borderId="121" xfId="0" applyNumberFormat="true" applyFont="true" applyFill="true" applyBorder="true" applyAlignment="true">
      <alignment horizontal="right" vertical="top"/>
    </xf>
    <xf numFmtId="166" fontId="38" fillId="3" borderId="53" xfId="0" applyNumberFormat="true" applyFont="true" applyFill="true" applyBorder="true" applyAlignment="true">
      <alignment horizontal="right" vertical="top"/>
    </xf>
    <xf numFmtId="0" fontId="39" fillId="3" borderId="111" xfId="0" applyFont="true" applyFill="true" applyBorder="true" applyAlignment="true">
      <alignment horizontal="center" wrapText="true"/>
    </xf>
    <xf numFmtId="0" fontId="39" fillId="3" borderId="48" xfId="0" applyFont="true" applyFill="true" applyBorder="true" applyAlignment="true">
      <alignment horizontal="center" wrapText="true"/>
    </xf>
    <xf numFmtId="0" fontId="39" fillId="3" borderId="49" xfId="0" applyFont="true" applyFill="true" applyBorder="true" applyAlignment="true">
      <alignment horizontal="center" wrapText="true"/>
    </xf>
    <xf numFmtId="165" fontId="38" fillId="3" borderId="119" xfId="0" applyNumberFormat="true" applyFont="true" applyFill="true" applyBorder="true" applyAlignment="true">
      <alignment horizontal="right" vertical="top"/>
    </xf>
    <xf numFmtId="165" fontId="38" fillId="3" borderId="120" xfId="0" applyNumberFormat="true" applyFont="true" applyFill="true" applyBorder="true" applyAlignment="true">
      <alignment horizontal="right" vertical="top"/>
    </xf>
    <xf numFmtId="165" fontId="38" fillId="3" borderId="121" xfId="0" applyNumberFormat="true" applyFont="true" applyFill="true" applyBorder="true" applyAlignment="true">
      <alignment horizontal="right" vertical="top"/>
    </xf>
    <xf numFmtId="0" fontId="39" fillId="3" borderId="111" xfId="0" applyFont="true" applyFill="true" applyBorder="true" applyAlignment="true">
      <alignment horizontal="center" wrapText="true"/>
    </xf>
    <xf numFmtId="0" fontId="39" fillId="3" borderId="48" xfId="0" applyFont="true" applyFill="true" applyBorder="true" applyAlignment="true">
      <alignment horizontal="center" wrapText="true"/>
    </xf>
    <xf numFmtId="0" fontId="39" fillId="3" borderId="49" xfId="0" applyFont="true" applyFill="true" applyBorder="true" applyAlignment="true">
      <alignment horizontal="center" wrapText="true"/>
    </xf>
    <xf numFmtId="165" fontId="38" fillId="3" borderId="119" xfId="0" applyNumberFormat="true" applyFont="true" applyFill="true" applyBorder="true" applyAlignment="true">
      <alignment horizontal="right" vertical="top"/>
    </xf>
    <xf numFmtId="165" fontId="38" fillId="3" borderId="120" xfId="0" applyNumberFormat="true" applyFont="true" applyFill="true" applyBorder="true" applyAlignment="true">
      <alignment horizontal="right" vertical="top"/>
    </xf>
    <xf numFmtId="165" fontId="38" fillId="3" borderId="121" xfId="0" applyNumberFormat="true" applyFont="true" applyFill="true" applyBorder="true" applyAlignment="true">
      <alignment horizontal="right" vertical="top"/>
    </xf>
    <xf numFmtId="0" fontId="39" fillId="3" borderId="51" xfId="0" applyFont="true" applyFill="true" applyBorder="true" applyAlignment="true">
      <alignment horizontal="center"/>
    </xf>
    <xf numFmtId="165" fontId="38" fillId="3" borderId="122" xfId="0" applyNumberFormat="true" applyFont="true" applyFill="true" applyBorder="true" applyAlignment="true">
      <alignment horizontal="right" vertical="top"/>
    </xf>
    <xf numFmtId="0" fontId="39" fillId="3" borderId="51" xfId="0" applyFont="true" applyFill="true" applyBorder="true" applyAlignment="true">
      <alignment horizontal="center"/>
    </xf>
    <xf numFmtId="165" fontId="38" fillId="3" borderId="122" xfId="0" applyNumberFormat="true" applyFont="true" applyFill="true" applyBorder="true" applyAlignment="true">
      <alignment horizontal="right" vertical="top"/>
    </xf>
    <xf numFmtId="0" fontId="39" fillId="3" borderId="51" xfId="0" applyFont="true" applyFill="true" applyBorder="true" applyAlignment="true">
      <alignment horizontal="center"/>
    </xf>
    <xf numFmtId="165" fontId="38" fillId="3" borderId="122" xfId="0" applyNumberFormat="true" applyFont="true" applyFill="true" applyBorder="true" applyAlignment="true">
      <alignment horizontal="right" vertical="top"/>
    </xf>
    <xf numFmtId="0" fontId="39" fillId="3" borderId="111" xfId="0" applyFont="true" applyFill="true" applyBorder="true" applyAlignment="true">
      <alignment horizontal="center" vertical="center" wrapText="true"/>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16" borderId="52" xfId="0" applyFont="true" applyFill="true" applyBorder="true" applyAlignment="true">
      <alignment horizontal="left" vertical="top" wrapText="true"/>
    </xf>
    <xf numFmtId="168" fontId="38" fillId="3" borderId="11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168" fontId="38" fillId="3" borderId="57"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8" fontId="38" fillId="3" borderId="113" xfId="0" applyNumberFormat="true" applyFont="true" applyFill="true" applyBorder="true" applyAlignment="true">
      <alignment horizontal="right" vertical="top"/>
    </xf>
    <xf numFmtId="0" fontId="39" fillId="3" borderId="111" xfId="0" applyFont="true" applyFill="true" applyBorder="true" applyAlignment="true">
      <alignment horizontal="center" vertical="center" wrapText="true"/>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16" borderId="52" xfId="0" applyFont="true" applyFill="true" applyBorder="true" applyAlignment="true">
      <alignment horizontal="left" vertical="top" wrapText="true"/>
    </xf>
    <xf numFmtId="168" fontId="38" fillId="3" borderId="11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168" fontId="38" fillId="3" borderId="57"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0" fontId="39" fillId="3" borderId="111" xfId="0" applyFont="true" applyFill="true" applyBorder="true" applyAlignment="true">
      <alignment horizontal="center" vertical="center" wrapText="true"/>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16" borderId="52" xfId="0" applyFont="true" applyFill="true" applyBorder="true" applyAlignment="true">
      <alignment horizontal="left" vertical="top" wrapText="true"/>
    </xf>
    <xf numFmtId="168" fontId="38" fillId="3" borderId="11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168" fontId="38" fillId="3" borderId="57"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4" xfId="0" applyFont="true" applyFill="true" applyBorder="true" applyAlignment="true">
      <alignment horizontal="left" vertical="top" wrapText="true"/>
    </xf>
    <xf numFmtId="0" fontId="39" fillId="16" borderId="54" xfId="0" applyFont="true" applyFill="true" applyBorder="true" applyAlignment="true">
      <alignment horizontal="left" vertical="top" wrapText="true"/>
    </xf>
    <xf numFmtId="168" fontId="38" fillId="3" borderId="113" xfId="0" applyNumberFormat="true" applyFont="true" applyFill="true" applyBorder="true" applyAlignment="true">
      <alignment horizontal="right" vertical="top"/>
    </xf>
    <xf numFmtId="0" fontId="39" fillId="3" borderId="111" xfId="0" applyFont="true" applyFill="true" applyBorder="true" applyAlignment="true">
      <alignment horizontal="center" vertical="center" wrapText="true"/>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16" borderId="52" xfId="0" applyFont="true" applyFill="true" applyBorder="true" applyAlignment="true">
      <alignment horizontal="left" vertical="top" wrapText="true"/>
    </xf>
    <xf numFmtId="168" fontId="38" fillId="3" borderId="112" xfId="0" applyNumberFormat="true" applyFont="true" applyFill="true" applyBorder="true" applyAlignment="true">
      <alignment horizontal="right" vertical="top"/>
    </xf>
    <xf numFmtId="168" fontId="38" fillId="3" borderId="55"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168" fontId="38" fillId="3" borderId="57" xfId="0" applyNumberFormat="true" applyFont="true" applyFill="true" applyBorder="true" applyAlignment="true">
      <alignment horizontal="right" vertical="top"/>
    </xf>
    <xf numFmtId="168" fontId="38" fillId="3" borderId="50"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8" fontId="38" fillId="3" borderId="113" xfId="0" applyNumberFormat="true" applyFont="true" applyFill="true" applyBorder="true" applyAlignment="true">
      <alignment horizontal="right" vertical="top"/>
    </xf>
    <xf numFmtId="168" fontId="38" fillId="3" borderId="59"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0" fontId="39" fillId="3" borderId="111" xfId="0" applyFont="true" applyFill="true" applyBorder="true" applyAlignment="true">
      <alignment horizontal="center" vertical="center" wrapText="true"/>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16" borderId="52" xfId="0" applyFont="true" applyFill="true" applyBorder="true" applyAlignment="true">
      <alignment horizontal="left" vertical="top" wrapText="true"/>
    </xf>
    <xf numFmtId="168" fontId="38" fillId="3" borderId="112" xfId="0" applyNumberFormat="true" applyFont="true" applyFill="true" applyBorder="true" applyAlignment="true">
      <alignment horizontal="right" vertical="top"/>
    </xf>
    <xf numFmtId="168" fontId="38" fillId="3" borderId="55"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168" fontId="38" fillId="3" borderId="57" xfId="0" applyNumberFormat="true" applyFont="true" applyFill="true" applyBorder="true" applyAlignment="true">
      <alignment horizontal="right" vertical="top"/>
    </xf>
    <xf numFmtId="168" fontId="38" fillId="3" borderId="50"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8" fontId="38" fillId="3" borderId="113" xfId="0" applyNumberFormat="true" applyFont="true" applyFill="true" applyBorder="true" applyAlignment="true">
      <alignment horizontal="right" vertical="top"/>
    </xf>
    <xf numFmtId="168" fontId="38" fillId="3" borderId="59"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167" fontId="38" fillId="3" borderId="112" xfId="0" applyNumberFormat="true" applyFont="true" applyFill="true" applyBorder="true" applyAlignment="true">
      <alignment horizontal="right" vertical="top"/>
    </xf>
    <xf numFmtId="167" fontId="38" fillId="3" borderId="55" xfId="0" applyNumberFormat="true" applyFont="true" applyFill="true" applyBorder="true" applyAlignment="true">
      <alignment horizontal="right" vertical="top"/>
    </xf>
    <xf numFmtId="167" fontId="38" fillId="3" borderId="56" xfId="0" applyNumberFormat="true" applyFont="true" applyFill="true" applyBorder="true" applyAlignment="true">
      <alignment horizontal="right" vertical="top"/>
    </xf>
    <xf numFmtId="167" fontId="38" fillId="3" borderId="56" xfId="0" applyNumberFormat="true" applyFont="true" applyFill="true" applyBorder="true" applyAlignment="true">
      <alignment horizontal="right" vertical="top"/>
    </xf>
    <xf numFmtId="167" fontId="38" fillId="3" borderId="57" xfId="0" applyNumberFormat="true" applyFont="true" applyFill="true" applyBorder="true" applyAlignment="true">
      <alignment horizontal="right" vertical="top"/>
    </xf>
    <xf numFmtId="167" fontId="38" fillId="3" borderId="50" xfId="0" applyNumberFormat="true" applyFont="true" applyFill="true" applyBorder="true" applyAlignment="true">
      <alignment horizontal="right" vertical="top"/>
    </xf>
    <xf numFmtId="167" fontId="38" fillId="3" borderId="58" xfId="0" applyNumberFormat="true" applyFont="true" applyFill="true" applyBorder="true" applyAlignment="true">
      <alignment horizontal="right" vertical="top"/>
    </xf>
    <xf numFmtId="167" fontId="38" fillId="3" borderId="58" xfId="0" applyNumberFormat="true" applyFont="true" applyFill="true" applyBorder="true" applyAlignment="true">
      <alignment horizontal="right" vertical="top"/>
    </xf>
    <xf numFmtId="167" fontId="38" fillId="3" borderId="113" xfId="0" applyNumberFormat="true" applyFont="true" applyFill="true" applyBorder="true" applyAlignment="true">
      <alignment horizontal="right" vertical="top"/>
    </xf>
    <xf numFmtId="167" fontId="38" fillId="3" borderId="59" xfId="0" applyNumberFormat="true" applyFont="true" applyFill="true" applyBorder="true" applyAlignment="true">
      <alignment horizontal="right" vertical="top"/>
    </xf>
    <xf numFmtId="167" fontId="38" fillId="3" borderId="60" xfId="0" applyNumberFormat="true" applyFont="true" applyFill="true" applyBorder="true" applyAlignment="true">
      <alignment horizontal="right" vertical="top"/>
    </xf>
    <xf numFmtId="167" fontId="38" fillId="3" borderId="60" xfId="0" applyNumberFormat="true" applyFont="true" applyFill="true" applyBorder="true" applyAlignment="true">
      <alignment horizontal="right" vertical="top"/>
    </xf>
    <xf numFmtId="0" fontId="39" fillId="15" borderId="10" xfId="0" applyFont="true" applyFill="true" applyBorder="true" applyAlignment="true">
      <alignment horizontal="left" vertical="top" wrapText="true"/>
    </xf>
    <xf numFmtId="0" fontId="39" fillId="15" borderId="10" xfId="0" applyFont="true" applyFill="true" applyBorder="true" applyAlignment="true">
      <alignment horizontal="left" vertical="top"/>
    </xf>
    <xf numFmtId="167" fontId="38" fillId="15" borderId="10" xfId="0" applyNumberFormat="true" applyFont="true" applyFill="true" applyBorder="true" applyAlignment="true">
      <alignment horizontal="right" vertical="top" wrapText="true"/>
    </xf>
    <xf numFmtId="167" fontId="38" fillId="15" borderId="10" xfId="0" applyNumberFormat="true" applyFont="true" applyFill="true" applyBorder="true" applyAlignment="true">
      <alignment horizontal="right" vertical="top" wrapText="true"/>
    </xf>
    <xf numFmtId="167" fontId="38" fillId="15" borderId="10" xfId="0" applyNumberFormat="true" applyFont="true" applyFill="true" applyBorder="true" applyAlignment="true">
      <alignment horizontal="right" vertical="top" wrapText="true"/>
    </xf>
    <xf numFmtId="167" fontId="38" fillId="15" borderId="10" xfId="0" applyNumberFormat="true" applyFont="true" applyFill="true" applyBorder="true" applyAlignment="true">
      <alignment horizontal="right" vertical="top" wrapText="true"/>
    </xf>
    <xf numFmtId="0" fontId="39" fillId="3" borderId="111" xfId="0" applyFont="true" applyFill="true" applyBorder="true" applyAlignment="true">
      <alignment horizontal="center" vertical="center" wrapText="true"/>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16" borderId="52" xfId="0" applyFont="true" applyFill="true" applyBorder="true" applyAlignment="true">
      <alignment horizontal="left" vertical="top" wrapText="true"/>
    </xf>
    <xf numFmtId="168" fontId="38" fillId="3" borderId="112" xfId="0" applyNumberFormat="true" applyFont="true" applyFill="true" applyBorder="true" applyAlignment="true">
      <alignment horizontal="right" vertical="top"/>
    </xf>
    <xf numFmtId="168" fontId="38" fillId="3" borderId="55"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168" fontId="38" fillId="3" borderId="57" xfId="0" applyNumberFormat="true" applyFont="true" applyFill="true" applyBorder="true" applyAlignment="true">
      <alignment horizontal="right" vertical="top"/>
    </xf>
    <xf numFmtId="168" fontId="38" fillId="3" borderId="50"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8" fontId="38" fillId="3" borderId="113" xfId="0" applyNumberFormat="true" applyFont="true" applyFill="true" applyBorder="true" applyAlignment="true">
      <alignment horizontal="right" vertical="top"/>
    </xf>
    <xf numFmtId="168" fontId="38" fillId="3" borderId="59"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167" fontId="38" fillId="3" borderId="112" xfId="0" applyNumberFormat="true" applyFont="true" applyFill="true" applyBorder="true" applyAlignment="true">
      <alignment horizontal="right" vertical="top"/>
    </xf>
    <xf numFmtId="167" fontId="38" fillId="3" borderId="55" xfId="0" applyNumberFormat="true" applyFont="true" applyFill="true" applyBorder="true" applyAlignment="true">
      <alignment horizontal="right" vertical="top"/>
    </xf>
    <xf numFmtId="167" fontId="38" fillId="3" borderId="56" xfId="0" applyNumberFormat="true" applyFont="true" applyFill="true" applyBorder="true" applyAlignment="true">
      <alignment horizontal="right" vertical="top"/>
    </xf>
    <xf numFmtId="167" fontId="38" fillId="3" borderId="56" xfId="0" applyNumberFormat="true" applyFont="true" applyFill="true" applyBorder="true" applyAlignment="true">
      <alignment horizontal="right" vertical="top"/>
    </xf>
    <xf numFmtId="167" fontId="38" fillId="3" borderId="57" xfId="0" applyNumberFormat="true" applyFont="true" applyFill="true" applyBorder="true" applyAlignment="true">
      <alignment horizontal="right" vertical="top"/>
    </xf>
    <xf numFmtId="167" fontId="38" fillId="3" borderId="50" xfId="0" applyNumberFormat="true" applyFont="true" applyFill="true" applyBorder="true" applyAlignment="true">
      <alignment horizontal="right" vertical="top"/>
    </xf>
    <xf numFmtId="167" fontId="38" fillId="3" borderId="58" xfId="0" applyNumberFormat="true" applyFont="true" applyFill="true" applyBorder="true" applyAlignment="true">
      <alignment horizontal="right" vertical="top"/>
    </xf>
    <xf numFmtId="167" fontId="38" fillId="3" borderId="58" xfId="0" applyNumberFormat="true" applyFont="true" applyFill="true" applyBorder="true" applyAlignment="true">
      <alignment horizontal="right" vertical="top"/>
    </xf>
    <xf numFmtId="167" fontId="38" fillId="3" borderId="113" xfId="0" applyNumberFormat="true" applyFont="true" applyFill="true" applyBorder="true" applyAlignment="true">
      <alignment horizontal="right" vertical="top"/>
    </xf>
    <xf numFmtId="167" fontId="38" fillId="3" borderId="59" xfId="0" applyNumberFormat="true" applyFont="true" applyFill="true" applyBorder="true" applyAlignment="true">
      <alignment horizontal="right" vertical="top"/>
    </xf>
    <xf numFmtId="167" fontId="38" fillId="3" borderId="60" xfId="0" applyNumberFormat="true" applyFont="true" applyFill="true" applyBorder="true" applyAlignment="true">
      <alignment horizontal="right" vertical="top"/>
    </xf>
    <xf numFmtId="167" fontId="38" fillId="3" borderId="60" xfId="0" applyNumberFormat="true" applyFont="true" applyFill="true" applyBorder="true" applyAlignment="true">
      <alignment horizontal="right" vertical="top"/>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165" fontId="38" fillId="3" borderId="52" xfId="0" applyNumberFormat="true" applyFont="true" applyFill="true" applyBorder="true" applyAlignment="true">
      <alignment horizontal="right" vertical="top"/>
    </xf>
    <xf numFmtId="165" fontId="38" fillId="3" borderId="52" xfId="0" applyNumberFormat="true" applyFont="true" applyFill="true" applyBorder="true" applyAlignment="true">
      <alignment horizontal="right" vertical="top"/>
    </xf>
    <xf numFmtId="165" fontId="38" fillId="3" borderId="52" xfId="0" applyNumberFormat="true" applyFont="true" applyFill="true" applyBorder="true" applyAlignment="true">
      <alignment horizontal="right" vertical="top"/>
    </xf>
    <xf numFmtId="165" fontId="38" fillId="3" borderId="53" xfId="0" applyNumberFormat="true" applyFont="true" applyFill="true" applyBorder="true" applyAlignment="true">
      <alignment horizontal="right" vertical="top"/>
    </xf>
    <xf numFmtId="165" fontId="38" fillId="3" borderId="53" xfId="0" applyNumberFormat="true" applyFont="true" applyFill="true" applyBorder="true" applyAlignment="true">
      <alignment horizontal="right" vertical="top"/>
    </xf>
    <xf numFmtId="165" fontId="38" fillId="3" borderId="53" xfId="0" applyNumberFormat="true" applyFont="true" applyFill="true" applyBorder="true" applyAlignment="true">
      <alignment horizontal="right" vertical="top"/>
    </xf>
    <xf numFmtId="165" fontId="38" fillId="3" borderId="54" xfId="0" applyNumberFormat="true" applyFont="true" applyFill="true" applyBorder="true" applyAlignment="true">
      <alignment horizontal="right" vertical="top"/>
    </xf>
    <xf numFmtId="0" fontId="39" fillId="3" borderId="51" xfId="0" applyFont="true" applyFill="true" applyBorder="true" applyAlignment="true">
      <alignment horizontal="center" wrapText="true"/>
    </xf>
    <xf numFmtId="165" fontId="38" fillId="3" borderId="54" xfId="0" applyNumberFormat="true" applyFont="true" applyFill="true" applyBorder="true" applyAlignment="true">
      <alignment horizontal="right" vertical="top"/>
    </xf>
    <xf numFmtId="165" fontId="38" fillId="3" borderId="54" xfId="0" applyNumberFormat="true" applyFont="true" applyFill="true" applyBorder="true" applyAlignment="true">
      <alignment horizontal="right" vertical="top"/>
    </xf>
    <xf numFmtId="0" fontId="39" fillId="3" borderId="51" xfId="0" applyFont="true" applyFill="true" applyBorder="true" applyAlignment="true">
      <alignment horizontal="center" wrapText="true"/>
    </xf>
    <xf numFmtId="0" fontId="39" fillId="3" borderId="51" xfId="0" applyFont="true" applyFill="true" applyBorder="true" applyAlignment="true">
      <alignment horizontal="center" wrapText="true"/>
    </xf>
    <xf numFmtId="166" fontId="38" fillId="3" borderId="53" xfId="0" applyNumberFormat="true" applyFont="true" applyFill="true" applyBorder="true" applyAlignment="true">
      <alignment horizontal="right" vertical="top"/>
    </xf>
    <xf numFmtId="166" fontId="38" fillId="3" borderId="53" xfId="0" applyNumberFormat="true" applyFont="true" applyFill="true" applyBorder="true" applyAlignment="true">
      <alignment horizontal="right" vertical="top"/>
    </xf>
    <xf numFmtId="166" fontId="38" fillId="3" borderId="53" xfId="0" applyNumberFormat="true" applyFont="true" applyFill="true" applyBorder="true" applyAlignment="true">
      <alignment horizontal="right" vertical="top"/>
    </xf>
    <xf numFmtId="0" fontId="39" fillId="3" borderId="111" xfId="0" applyFont="true" applyFill="true" applyBorder="true" applyAlignment="true">
      <alignment horizontal="center" wrapText="true"/>
    </xf>
    <xf numFmtId="0" fontId="39" fillId="3" borderId="48" xfId="0" applyFont="true" applyFill="true" applyBorder="true" applyAlignment="true">
      <alignment horizontal="center" wrapText="true"/>
    </xf>
    <xf numFmtId="0" fontId="39" fillId="3" borderId="49" xfId="0" applyFont="true" applyFill="true" applyBorder="true" applyAlignment="true">
      <alignment horizontal="center" wrapText="true"/>
    </xf>
    <xf numFmtId="165" fontId="38" fillId="3" borderId="119" xfId="0" applyNumberFormat="true" applyFont="true" applyFill="true" applyBorder="true" applyAlignment="true">
      <alignment horizontal="right" vertical="top"/>
    </xf>
    <xf numFmtId="165" fontId="38" fillId="3" borderId="120" xfId="0" applyNumberFormat="true" applyFont="true" applyFill="true" applyBorder="true" applyAlignment="true">
      <alignment horizontal="right" vertical="top"/>
    </xf>
    <xf numFmtId="165" fontId="38" fillId="3" borderId="121" xfId="0" applyNumberFormat="true" applyFont="true" applyFill="true" applyBorder="true" applyAlignment="true">
      <alignment horizontal="right" vertical="top"/>
    </xf>
    <xf numFmtId="0" fontId="39" fillId="3" borderId="111" xfId="0" applyFont="true" applyFill="true" applyBorder="true" applyAlignment="true">
      <alignment horizontal="center" wrapText="true"/>
    </xf>
    <xf numFmtId="0" fontId="39" fillId="3" borderId="48" xfId="0" applyFont="true" applyFill="true" applyBorder="true" applyAlignment="true">
      <alignment horizontal="center" wrapText="true"/>
    </xf>
    <xf numFmtId="0" fontId="39" fillId="3" borderId="49" xfId="0" applyFont="true" applyFill="true" applyBorder="true" applyAlignment="true">
      <alignment horizontal="center" wrapText="true"/>
    </xf>
    <xf numFmtId="165" fontId="38" fillId="3" borderId="119" xfId="0" applyNumberFormat="true" applyFont="true" applyFill="true" applyBorder="true" applyAlignment="true">
      <alignment horizontal="right" vertical="top"/>
    </xf>
    <xf numFmtId="165" fontId="38" fillId="3" borderId="120" xfId="0" applyNumberFormat="true" applyFont="true" applyFill="true" applyBorder="true" applyAlignment="true">
      <alignment horizontal="right" vertical="top"/>
    </xf>
    <xf numFmtId="165" fontId="38" fillId="3" borderId="121" xfId="0" applyNumberFormat="true" applyFont="true" applyFill="true" applyBorder="true" applyAlignment="true">
      <alignment horizontal="right" vertical="top"/>
    </xf>
    <xf numFmtId="0" fontId="39" fillId="3" borderId="111" xfId="0" applyFont="true" applyFill="true" applyBorder="true" applyAlignment="true">
      <alignment horizontal="center" wrapText="true"/>
    </xf>
    <xf numFmtId="0" fontId="39" fillId="3" borderId="48" xfId="0" applyFont="true" applyFill="true" applyBorder="true" applyAlignment="true">
      <alignment horizontal="center" wrapText="true"/>
    </xf>
    <xf numFmtId="0" fontId="39" fillId="3" borderId="49" xfId="0" applyFont="true" applyFill="true" applyBorder="true" applyAlignment="true">
      <alignment horizontal="center" wrapText="true"/>
    </xf>
    <xf numFmtId="165" fontId="38" fillId="3" borderId="119" xfId="0" applyNumberFormat="true" applyFont="true" applyFill="true" applyBorder="true" applyAlignment="true">
      <alignment horizontal="right" vertical="top"/>
    </xf>
    <xf numFmtId="165" fontId="38" fillId="3" borderId="120" xfId="0" applyNumberFormat="true" applyFont="true" applyFill="true" applyBorder="true" applyAlignment="true">
      <alignment horizontal="right" vertical="top"/>
    </xf>
    <xf numFmtId="165" fontId="38" fillId="3" borderId="121" xfId="0" applyNumberFormat="true" applyFont="true" applyFill="true" applyBorder="true" applyAlignment="true">
      <alignment horizontal="right" vertical="top"/>
    </xf>
    <xf numFmtId="0" fontId="39" fillId="3" borderId="51" xfId="0" applyFont="true" applyFill="true" applyBorder="true" applyAlignment="true">
      <alignment horizontal="center"/>
    </xf>
    <xf numFmtId="165" fontId="38" fillId="3" borderId="122" xfId="0" applyNumberFormat="true" applyFont="true" applyFill="true" applyBorder="true" applyAlignment="true">
      <alignment horizontal="right" vertical="top"/>
    </xf>
    <xf numFmtId="0" fontId="39" fillId="3" borderId="51" xfId="0" applyFont="true" applyFill="true" applyBorder="true" applyAlignment="true">
      <alignment horizontal="center"/>
    </xf>
    <xf numFmtId="165" fontId="38" fillId="3" borderId="122" xfId="0" applyNumberFormat="true" applyFont="true" applyFill="true" applyBorder="true" applyAlignment="true">
      <alignment horizontal="right" vertical="top"/>
    </xf>
    <xf numFmtId="0" fontId="39" fillId="3" borderId="51" xfId="0" applyFont="true" applyFill="true" applyBorder="true" applyAlignment="true">
      <alignment horizontal="center"/>
    </xf>
    <xf numFmtId="165" fontId="38" fillId="3" borderId="122" xfId="0" applyNumberFormat="true" applyFont="true" applyFill="true" applyBorder="true" applyAlignment="true">
      <alignment horizontal="right" vertical="top"/>
    </xf>
    <xf numFmtId="168" fontId="38" fillId="3" borderId="55"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0"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168" fontId="38" fillId="3" borderId="59"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168" fontId="38" fillId="3" borderId="55"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0"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0" fontId="1" fillId="3" borderId="10" xfId="0" applyFont="true" applyFill="true" applyBorder="true"/>
    <xf numFmtId="168" fontId="38" fillId="3" borderId="55"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0"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168" fontId="38" fillId="3" borderId="59"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168" fontId="38" fillId="3" borderId="55"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0"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168" fontId="38" fillId="3" borderId="59"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168" fontId="38" fillId="3" borderId="55"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0"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168" fontId="38" fillId="3" borderId="59"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167" fontId="38" fillId="3" borderId="55" xfId="0" applyNumberFormat="true" applyFont="true" applyFill="true" applyBorder="true" applyAlignment="true">
      <alignment horizontal="right" vertical="top"/>
    </xf>
    <xf numFmtId="167" fontId="38" fillId="3" borderId="56" xfId="0" applyNumberFormat="true" applyFont="true" applyFill="true" applyBorder="true" applyAlignment="true">
      <alignment horizontal="right" vertical="top"/>
    </xf>
    <xf numFmtId="167" fontId="38" fillId="3" borderId="56" xfId="0" applyNumberFormat="true" applyFont="true" applyFill="true" applyBorder="true" applyAlignment="true">
      <alignment horizontal="right" vertical="top"/>
    </xf>
    <xf numFmtId="167" fontId="38" fillId="3" borderId="50" xfId="0" applyNumberFormat="true" applyFont="true" applyFill="true" applyBorder="true" applyAlignment="true">
      <alignment horizontal="right" vertical="top"/>
    </xf>
    <xf numFmtId="167" fontId="38" fillId="3" borderId="58" xfId="0" applyNumberFormat="true" applyFont="true" applyFill="true" applyBorder="true" applyAlignment="true">
      <alignment horizontal="right" vertical="top"/>
    </xf>
    <xf numFmtId="167" fontId="38" fillId="3" borderId="58" xfId="0" applyNumberFormat="true" applyFont="true" applyFill="true" applyBorder="true" applyAlignment="true">
      <alignment horizontal="right" vertical="top"/>
    </xf>
    <xf numFmtId="167" fontId="38" fillId="3" borderId="59" xfId="0" applyNumberFormat="true" applyFont="true" applyFill="true" applyBorder="true" applyAlignment="true">
      <alignment horizontal="right" vertical="top"/>
    </xf>
    <xf numFmtId="167" fontId="38" fillId="3" borderId="60" xfId="0" applyNumberFormat="true" applyFont="true" applyFill="true" applyBorder="true" applyAlignment="true">
      <alignment horizontal="right" vertical="top"/>
    </xf>
    <xf numFmtId="167" fontId="38" fillId="3" borderId="60" xfId="0" applyNumberFormat="true" applyFont="true" applyFill="true" applyBorder="true" applyAlignment="true">
      <alignment horizontal="right" vertical="top"/>
    </xf>
    <xf numFmtId="0" fontId="39" fillId="3" borderId="111" xfId="0" applyFont="true" applyFill="true" applyBorder="true" applyAlignment="true">
      <alignment horizontal="center" vertical="center" wrapText="true"/>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16" borderId="52" xfId="0" applyFont="true" applyFill="true" applyBorder="true" applyAlignment="true">
      <alignment horizontal="left" vertical="top" wrapText="true"/>
    </xf>
    <xf numFmtId="168" fontId="38" fillId="3" borderId="112" xfId="0" applyNumberFormat="true" applyFont="true" applyFill="true" applyBorder="true" applyAlignment="true">
      <alignment horizontal="right" vertical="top"/>
    </xf>
    <xf numFmtId="168" fontId="38" fillId="3" borderId="55"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168" fontId="38" fillId="3" borderId="57" xfId="0" applyNumberFormat="true" applyFont="true" applyFill="true" applyBorder="true" applyAlignment="true">
      <alignment horizontal="right" vertical="top"/>
    </xf>
    <xf numFmtId="168" fontId="38" fillId="3" borderId="50"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0" fontId="1" fillId="3" borderId="10" xfId="0" applyFont="true" applyFill="true" applyBorder="true"/>
    <xf numFmtId="0" fontId="39" fillId="16" borderId="54" xfId="0" applyFont="true" applyFill="true" applyBorder="true" applyAlignment="true">
      <alignment horizontal="left" vertical="top" wrapText="true"/>
    </xf>
    <xf numFmtId="0" fontId="39" fillId="3" borderId="111" xfId="0" applyFont="true" applyFill="true" applyBorder="true" applyAlignment="true">
      <alignment horizontal="center" vertical="center" wrapText="true"/>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16" borderId="52" xfId="0" applyFont="true" applyFill="true" applyBorder="true" applyAlignment="true">
      <alignment horizontal="left" vertical="top" wrapText="true"/>
    </xf>
    <xf numFmtId="168" fontId="38" fillId="3" borderId="112" xfId="0" applyNumberFormat="true" applyFont="true" applyFill="true" applyBorder="true" applyAlignment="true">
      <alignment horizontal="right" vertical="top"/>
    </xf>
    <xf numFmtId="168" fontId="38" fillId="3" borderId="55"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168" fontId="38" fillId="3" borderId="57" xfId="0" applyNumberFormat="true" applyFont="true" applyFill="true" applyBorder="true" applyAlignment="true">
      <alignment horizontal="right" vertical="top"/>
    </xf>
    <xf numFmtId="168" fontId="38" fillId="3" borderId="50"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0" fontId="39" fillId="3" borderId="111" xfId="0" applyFont="true" applyFill="true" applyBorder="true" applyAlignment="true">
      <alignment horizontal="center" vertical="center" wrapText="true"/>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16" borderId="52" xfId="0" applyFont="true" applyFill="true" applyBorder="true" applyAlignment="true">
      <alignment horizontal="left" vertical="top" wrapText="true"/>
    </xf>
    <xf numFmtId="168" fontId="38" fillId="3" borderId="112" xfId="0" applyNumberFormat="true" applyFont="true" applyFill="true" applyBorder="true" applyAlignment="true">
      <alignment horizontal="right" vertical="top"/>
    </xf>
    <xf numFmtId="168" fontId="38" fillId="3" borderId="55"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168" fontId="38" fillId="3" borderId="57" xfId="0" applyNumberFormat="true" applyFont="true" applyFill="true" applyBorder="true" applyAlignment="true">
      <alignment horizontal="right" vertical="top"/>
    </xf>
    <xf numFmtId="168" fontId="38" fillId="3" borderId="50"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4" xfId="0" applyFont="true" applyFill="true" applyBorder="true" applyAlignment="true">
      <alignment horizontal="left" vertical="top" wrapText="true"/>
    </xf>
    <xf numFmtId="0" fontId="39" fillId="16" borderId="54" xfId="0" applyFont="true" applyFill="true" applyBorder="true" applyAlignment="true">
      <alignment horizontal="left" vertical="top" wrapText="true"/>
    </xf>
    <xf numFmtId="168" fontId="38" fillId="3" borderId="113" xfId="0" applyNumberFormat="true" applyFont="true" applyFill="true" applyBorder="true" applyAlignment="true">
      <alignment horizontal="right" vertical="top"/>
    </xf>
    <xf numFmtId="168" fontId="38" fillId="3" borderId="59"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0" fontId="39" fillId="3" borderId="111" xfId="0" applyFont="true" applyFill="true" applyBorder="true" applyAlignment="true">
      <alignment horizontal="center" vertical="center" wrapText="true"/>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16" borderId="52" xfId="0" applyFont="true" applyFill="true" applyBorder="true" applyAlignment="true">
      <alignment horizontal="left" vertical="top" wrapText="true"/>
    </xf>
    <xf numFmtId="168" fontId="38" fillId="3" borderId="11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168" fontId="38" fillId="3" borderId="57" xfId="0" applyNumberFormat="true" applyFont="true" applyFill="true" applyBorder="true" applyAlignment="true">
      <alignment horizontal="right" vertical="top"/>
    </xf>
    <xf numFmtId="168" fontId="38" fillId="3" borderId="50"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8" fontId="38" fillId="3" borderId="113" xfId="0" applyNumberFormat="true" applyFont="true" applyFill="true" applyBorder="true" applyAlignment="true">
      <alignment horizontal="right" vertical="top"/>
    </xf>
    <xf numFmtId="168" fontId="38" fillId="3" borderId="59"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0" fontId="39" fillId="3" borderId="111" xfId="0" applyFont="true" applyFill="true" applyBorder="true" applyAlignment="true">
      <alignment horizontal="center" vertical="center" wrapText="true"/>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16" borderId="52" xfId="0" applyFont="true" applyFill="true" applyBorder="true" applyAlignment="true">
      <alignment horizontal="left" vertical="top" wrapText="true"/>
    </xf>
    <xf numFmtId="168" fontId="38" fillId="3" borderId="112" xfId="0" applyNumberFormat="true" applyFont="true" applyFill="true" applyBorder="true" applyAlignment="true">
      <alignment horizontal="right" vertical="top"/>
    </xf>
    <xf numFmtId="168" fontId="38" fillId="3" borderId="55"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168" fontId="38" fillId="3" borderId="57" xfId="0" applyNumberFormat="true" applyFont="true" applyFill="true" applyBorder="true" applyAlignment="true">
      <alignment horizontal="right" vertical="top"/>
    </xf>
    <xf numFmtId="168" fontId="38" fillId="3" borderId="50"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8" fontId="38" fillId="3" borderId="113" xfId="0" applyNumberFormat="true" applyFont="true" applyFill="true" applyBorder="true" applyAlignment="true">
      <alignment horizontal="right" vertical="top"/>
    </xf>
    <xf numFmtId="168" fontId="38" fillId="3" borderId="59"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0" fontId="39" fillId="3" borderId="111" xfId="0" applyFont="true" applyFill="true" applyBorder="true" applyAlignment="true">
      <alignment horizontal="center" wrapText="true"/>
    </xf>
    <xf numFmtId="0" fontId="39" fillId="3" borderId="48" xfId="0" applyFont="true" applyFill="true" applyBorder="true" applyAlignment="true">
      <alignment horizontal="center" wrapText="true"/>
    </xf>
    <xf numFmtId="0" fontId="39" fillId="3" borderId="49" xfId="0" applyFont="true" applyFill="true" applyBorder="true" applyAlignment="true">
      <alignment horizontal="center" wrapText="true"/>
    </xf>
    <xf numFmtId="0" fontId="39" fillId="3" borderId="49" xfId="0" applyFont="true" applyFill="true" applyBorder="true" applyAlignment="true">
      <alignment horizontal="center" wrapText="true"/>
    </xf>
    <xf numFmtId="167" fontId="38" fillId="3" borderId="112" xfId="0" applyNumberFormat="true" applyFont="true" applyFill="true" applyBorder="true" applyAlignment="true">
      <alignment horizontal="right" vertical="top"/>
    </xf>
    <xf numFmtId="167" fontId="38" fillId="3" borderId="55" xfId="0" applyNumberFormat="true" applyFont="true" applyFill="true" applyBorder="true" applyAlignment="true">
      <alignment horizontal="right" vertical="top"/>
    </xf>
    <xf numFmtId="167" fontId="38" fillId="3" borderId="56" xfId="0" applyNumberFormat="true" applyFont="true" applyFill="true" applyBorder="true" applyAlignment="true">
      <alignment horizontal="right" vertical="top"/>
    </xf>
    <xf numFmtId="167" fontId="38" fillId="3" borderId="56" xfId="0" applyNumberFormat="true" applyFont="true" applyFill="true" applyBorder="true" applyAlignment="true">
      <alignment horizontal="right" vertical="top"/>
    </xf>
    <xf numFmtId="167" fontId="38" fillId="3" borderId="57" xfId="0" applyNumberFormat="true" applyFont="true" applyFill="true" applyBorder="true" applyAlignment="true">
      <alignment horizontal="right" vertical="top"/>
    </xf>
    <xf numFmtId="167" fontId="38" fillId="3" borderId="50" xfId="0" applyNumberFormat="true" applyFont="true" applyFill="true" applyBorder="true" applyAlignment="true">
      <alignment horizontal="right" vertical="top"/>
    </xf>
    <xf numFmtId="167" fontId="38" fillId="3" borderId="58" xfId="0" applyNumberFormat="true" applyFont="true" applyFill="true" applyBorder="true" applyAlignment="true">
      <alignment horizontal="right" vertical="top"/>
    </xf>
    <xf numFmtId="167" fontId="38" fillId="3" borderId="58" xfId="0" applyNumberFormat="true" applyFont="true" applyFill="true" applyBorder="true" applyAlignment="true">
      <alignment horizontal="right" vertical="top"/>
    </xf>
    <xf numFmtId="167" fontId="38" fillId="3" borderId="113" xfId="0" applyNumberFormat="true" applyFont="true" applyFill="true" applyBorder="true" applyAlignment="true">
      <alignment horizontal="right" vertical="top"/>
    </xf>
    <xf numFmtId="167" fontId="38" fillId="3" borderId="59" xfId="0" applyNumberFormat="true" applyFont="true" applyFill="true" applyBorder="true" applyAlignment="true">
      <alignment horizontal="right" vertical="top"/>
    </xf>
    <xf numFmtId="167" fontId="38" fillId="3" borderId="60" xfId="0" applyNumberFormat="true" applyFont="true" applyFill="true" applyBorder="true" applyAlignment="true">
      <alignment horizontal="right" vertical="top"/>
    </xf>
    <xf numFmtId="167" fontId="38" fillId="3" borderId="60" xfId="0" applyNumberFormat="true" applyFont="true" applyFill="true" applyBorder="true" applyAlignment="true">
      <alignment horizontal="right" vertical="top"/>
    </xf>
    <xf numFmtId="0" fontId="39" fillId="3" borderId="111" xfId="0" applyFont="true" applyFill="true" applyBorder="true" applyAlignment="true">
      <alignment horizontal="center" vertical="center" wrapText="true"/>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16" borderId="52"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0" fontId="39" fillId="16" borderId="54" xfId="0" applyFont="true" applyFill="true" applyBorder="true" applyAlignment="true">
      <alignment horizontal="left" vertical="top" wrapText="true"/>
    </xf>
    <xf numFmtId="0" fontId="39" fillId="3" borderId="111" xfId="0" applyFont="true" applyFill="true" applyBorder="true" applyAlignment="true">
      <alignment horizontal="center" wrapText="true"/>
    </xf>
    <xf numFmtId="0" fontId="39" fillId="3" borderId="48" xfId="0" applyFont="true" applyFill="true" applyBorder="true" applyAlignment="true">
      <alignment horizontal="center" wrapText="true"/>
    </xf>
    <xf numFmtId="0" fontId="39" fillId="3" borderId="49" xfId="0" applyFont="true" applyFill="true" applyBorder="true" applyAlignment="true">
      <alignment horizontal="center" wrapText="true"/>
    </xf>
    <xf numFmtId="0" fontId="39" fillId="3" borderId="49" xfId="0" applyFont="true" applyFill="true" applyBorder="true" applyAlignment="true">
      <alignment horizontal="center" wrapText="true"/>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168" fontId="38" fillId="3" borderId="55"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0"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0" fontId="1" fillId="3" borderId="10" xfId="0" applyFont="true" applyFill="true" applyBorder="true"/>
    <xf numFmtId="168" fontId="38" fillId="3" borderId="55"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0"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168" fontId="38" fillId="3" borderId="55"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0"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168" fontId="38" fillId="3" borderId="59"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0" fontId="39" fillId="3" borderId="111" xfId="0" applyFont="true" applyFill="true" applyBorder="true" applyAlignment="true">
      <alignment horizontal="center" vertical="center" wrapText="true"/>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16" borderId="52" xfId="0" applyFont="true" applyFill="true" applyBorder="true" applyAlignment="true">
      <alignment horizontal="left" vertical="top" wrapText="true"/>
    </xf>
    <xf numFmtId="168" fontId="38" fillId="3" borderId="112" xfId="0" applyNumberFormat="true" applyFont="true" applyFill="true" applyBorder="true" applyAlignment="true">
      <alignment horizontal="right" vertical="top"/>
    </xf>
    <xf numFmtId="168" fontId="38" fillId="3" borderId="55"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168" fontId="38" fillId="3" borderId="57" xfId="0" applyNumberFormat="true" applyFont="true" applyFill="true" applyBorder="true" applyAlignment="true">
      <alignment horizontal="right" vertical="top"/>
    </xf>
    <xf numFmtId="168" fontId="38" fillId="3" borderId="50"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8" fontId="38" fillId="3" borderId="113" xfId="0" applyNumberFormat="true" applyFont="true" applyFill="true" applyBorder="true" applyAlignment="true">
      <alignment horizontal="right" vertical="top"/>
    </xf>
    <xf numFmtId="168" fontId="38" fillId="3" borderId="59"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0" fontId="39" fillId="3" borderId="111" xfId="0" applyFont="true" applyFill="true" applyBorder="true" applyAlignment="true">
      <alignment horizontal="center" vertical="center" wrapText="true"/>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16" borderId="52" xfId="0" applyFont="true" applyFill="true" applyBorder="true" applyAlignment="true">
      <alignment horizontal="left" vertical="top" wrapText="true"/>
    </xf>
    <xf numFmtId="168" fontId="38" fillId="3" borderId="112" xfId="0" applyNumberFormat="true" applyFont="true" applyFill="true" applyBorder="true" applyAlignment="true">
      <alignment horizontal="right" vertical="top"/>
    </xf>
    <xf numFmtId="168" fontId="38" fillId="3" borderId="55"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168" fontId="38" fillId="3" borderId="57" xfId="0" applyNumberFormat="true" applyFont="true" applyFill="true" applyBorder="true" applyAlignment="true">
      <alignment horizontal="right" vertical="top"/>
    </xf>
    <xf numFmtId="168" fontId="38" fillId="3" borderId="50"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0" fontId="1" fillId="3" borderId="10" xfId="0" applyFont="true" applyFill="true" applyBorder="true"/>
    <xf numFmtId="0" fontId="39" fillId="16" borderId="54" xfId="0" applyFont="true" applyFill="true" applyBorder="true" applyAlignment="true">
      <alignment horizontal="left" vertical="top" wrapText="true"/>
    </xf>
    <xf numFmtId="0" fontId="39" fillId="3" borderId="111" xfId="0" applyFont="true" applyFill="true" applyBorder="true" applyAlignment="true">
      <alignment horizontal="center" vertical="center" wrapText="true"/>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16" borderId="52" xfId="0" applyFont="true" applyFill="true" applyBorder="true" applyAlignment="true">
      <alignment horizontal="left" vertical="top" wrapText="true"/>
    </xf>
    <xf numFmtId="168" fontId="38" fillId="3" borderId="112" xfId="0" applyNumberFormat="true" applyFont="true" applyFill="true" applyBorder="true" applyAlignment="true">
      <alignment horizontal="right" vertical="top"/>
    </xf>
    <xf numFmtId="168" fontId="38" fillId="3" borderId="55"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168" fontId="38" fillId="3" borderId="57" xfId="0" applyNumberFormat="true" applyFont="true" applyFill="true" applyBorder="true" applyAlignment="true">
      <alignment horizontal="right" vertical="top"/>
    </xf>
    <xf numFmtId="168" fontId="38" fillId="3" borderId="50"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4" xfId="0" applyFont="true" applyFill="true" applyBorder="true" applyAlignment="true">
      <alignment horizontal="left" vertical="top" wrapText="true"/>
    </xf>
    <xf numFmtId="0" fontId="39" fillId="16" borderId="54" xfId="0" applyFont="true" applyFill="true" applyBorder="true" applyAlignment="true">
      <alignment horizontal="left" vertical="top" wrapText="true"/>
    </xf>
    <xf numFmtId="168" fontId="38" fillId="3" borderId="113" xfId="0" applyNumberFormat="true" applyFont="true" applyFill="true" applyBorder="true" applyAlignment="true">
      <alignment horizontal="right" vertical="top"/>
    </xf>
    <xf numFmtId="168" fontId="38" fillId="3" borderId="59"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0" fontId="39" fillId="3" borderId="111" xfId="0" applyFont="true" applyFill="true" applyBorder="true" applyAlignment="true">
      <alignment horizontal="center" vertical="center" wrapText="true"/>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16" borderId="52" xfId="0" applyFont="true" applyFill="true" applyBorder="true" applyAlignment="true">
      <alignment horizontal="left" vertical="top" wrapText="true"/>
    </xf>
    <xf numFmtId="168" fontId="38" fillId="3" borderId="112" xfId="0" applyNumberFormat="true" applyFont="true" applyFill="true" applyBorder="true" applyAlignment="true">
      <alignment horizontal="right" vertical="top"/>
    </xf>
    <xf numFmtId="168" fontId="38" fillId="3" borderId="55"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168" fontId="38" fillId="3" borderId="57" xfId="0" applyNumberFormat="true" applyFont="true" applyFill="true" applyBorder="true" applyAlignment="true">
      <alignment horizontal="right" vertical="top"/>
    </xf>
    <xf numFmtId="168" fontId="38" fillId="3" borderId="50"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8" fontId="38" fillId="3" borderId="113" xfId="0" applyNumberFormat="true" applyFont="true" applyFill="true" applyBorder="true" applyAlignment="true">
      <alignment horizontal="right" vertical="top"/>
    </xf>
    <xf numFmtId="168" fontId="38" fillId="3" borderId="59"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0" fontId="39" fillId="3" borderId="111" xfId="0" applyFont="true" applyFill="true" applyBorder="true" applyAlignment="true">
      <alignment horizontal="center" vertical="center" wrapText="true"/>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16" borderId="52" xfId="0" applyFont="true" applyFill="true" applyBorder="true" applyAlignment="true">
      <alignment horizontal="left" vertical="top" wrapText="true"/>
    </xf>
    <xf numFmtId="168" fontId="38" fillId="3" borderId="112" xfId="0" applyNumberFormat="true" applyFont="true" applyFill="true" applyBorder="true" applyAlignment="true">
      <alignment horizontal="right" vertical="top"/>
    </xf>
    <xf numFmtId="168" fontId="38" fillId="3" borderId="55"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168" fontId="38" fillId="3" borderId="57" xfId="0" applyNumberFormat="true" applyFont="true" applyFill="true" applyBorder="true" applyAlignment="true">
      <alignment horizontal="right" vertical="top"/>
    </xf>
    <xf numFmtId="168" fontId="38" fillId="3" borderId="50"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8" fontId="38" fillId="3" borderId="113" xfId="0" applyNumberFormat="true" applyFont="true" applyFill="true" applyBorder="true" applyAlignment="true">
      <alignment horizontal="right" vertical="top"/>
    </xf>
    <xf numFmtId="168" fontId="38" fillId="3" borderId="59"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167" fontId="38" fillId="3" borderId="112" xfId="0" applyNumberFormat="true" applyFont="true" applyFill="true" applyBorder="true" applyAlignment="true">
      <alignment horizontal="right" vertical="top"/>
    </xf>
    <xf numFmtId="167" fontId="38" fillId="3" borderId="55" xfId="0" applyNumberFormat="true" applyFont="true" applyFill="true" applyBorder="true" applyAlignment="true">
      <alignment horizontal="right" vertical="top"/>
    </xf>
    <xf numFmtId="167" fontId="38" fillId="3" borderId="56" xfId="0" applyNumberFormat="true" applyFont="true" applyFill="true" applyBorder="true" applyAlignment="true">
      <alignment horizontal="right" vertical="top"/>
    </xf>
    <xf numFmtId="167" fontId="38" fillId="3" borderId="56" xfId="0" applyNumberFormat="true" applyFont="true" applyFill="true" applyBorder="true" applyAlignment="true">
      <alignment horizontal="right" vertical="top"/>
    </xf>
    <xf numFmtId="167" fontId="38" fillId="3" borderId="57" xfId="0" applyNumberFormat="true" applyFont="true" applyFill="true" applyBorder="true" applyAlignment="true">
      <alignment horizontal="right" vertical="top"/>
    </xf>
    <xf numFmtId="167" fontId="38" fillId="3" borderId="50" xfId="0" applyNumberFormat="true" applyFont="true" applyFill="true" applyBorder="true" applyAlignment="true">
      <alignment horizontal="right" vertical="top"/>
    </xf>
    <xf numFmtId="167" fontId="38" fillId="3" borderId="58" xfId="0" applyNumberFormat="true" applyFont="true" applyFill="true" applyBorder="true" applyAlignment="true">
      <alignment horizontal="right" vertical="top"/>
    </xf>
    <xf numFmtId="167" fontId="38" fillId="3" borderId="58" xfId="0" applyNumberFormat="true" applyFont="true" applyFill="true" applyBorder="true" applyAlignment="true">
      <alignment horizontal="right" vertical="top"/>
    </xf>
    <xf numFmtId="167" fontId="38" fillId="3" borderId="113" xfId="0" applyNumberFormat="true" applyFont="true" applyFill="true" applyBorder="true" applyAlignment="true">
      <alignment horizontal="right" vertical="top"/>
    </xf>
    <xf numFmtId="167" fontId="38" fillId="3" borderId="59" xfId="0" applyNumberFormat="true" applyFont="true" applyFill="true" applyBorder="true" applyAlignment="true">
      <alignment horizontal="right" vertical="top"/>
    </xf>
    <xf numFmtId="167" fontId="38" fillId="3" borderId="60" xfId="0" applyNumberFormat="true" applyFont="true" applyFill="true" applyBorder="true" applyAlignment="true">
      <alignment horizontal="right" vertical="top"/>
    </xf>
    <xf numFmtId="167" fontId="38" fillId="3" borderId="60" xfId="0" applyNumberFormat="true" applyFont="true" applyFill="true" applyBorder="true" applyAlignment="true">
      <alignment horizontal="right" vertical="top"/>
    </xf>
    <xf numFmtId="0" fontId="39" fillId="3" borderId="111" xfId="0" applyFont="true" applyFill="true" applyBorder="true" applyAlignment="true">
      <alignment horizontal="center" vertical="center" wrapText="true"/>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16" borderId="52" xfId="0" applyFont="true" applyFill="true" applyBorder="true" applyAlignment="true">
      <alignment horizontal="left" vertical="top" wrapText="true"/>
    </xf>
    <xf numFmtId="168" fontId="38" fillId="3" borderId="112" xfId="0" applyNumberFormat="true" applyFont="true" applyFill="true" applyBorder="true" applyAlignment="true">
      <alignment horizontal="right" vertical="top"/>
    </xf>
    <xf numFmtId="168" fontId="38" fillId="3" borderId="55"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168" fontId="38" fillId="3" borderId="57" xfId="0" applyNumberFormat="true" applyFont="true" applyFill="true" applyBorder="true" applyAlignment="true">
      <alignment horizontal="right" vertical="top"/>
    </xf>
    <xf numFmtId="168" fontId="38" fillId="3" borderId="50"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8" fontId="38" fillId="3" borderId="113" xfId="0" applyNumberFormat="true" applyFont="true" applyFill="true" applyBorder="true" applyAlignment="true">
      <alignment horizontal="right" vertical="top"/>
    </xf>
    <xf numFmtId="168" fontId="38" fillId="3" borderId="59"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167" fontId="38" fillId="3" borderId="112" xfId="0" applyNumberFormat="true" applyFont="true" applyFill="true" applyBorder="true" applyAlignment="true">
      <alignment horizontal="right" vertical="top"/>
    </xf>
    <xf numFmtId="167" fontId="38" fillId="3" borderId="55" xfId="0" applyNumberFormat="true" applyFont="true" applyFill="true" applyBorder="true" applyAlignment="true">
      <alignment horizontal="right" vertical="top"/>
    </xf>
    <xf numFmtId="167" fontId="38" fillId="3" borderId="56" xfId="0" applyNumberFormat="true" applyFont="true" applyFill="true" applyBorder="true" applyAlignment="true">
      <alignment horizontal="right" vertical="top"/>
    </xf>
    <xf numFmtId="167" fontId="38" fillId="3" borderId="56" xfId="0" applyNumberFormat="true" applyFont="true" applyFill="true" applyBorder="true" applyAlignment="true">
      <alignment horizontal="right" vertical="top"/>
    </xf>
    <xf numFmtId="167" fontId="38" fillId="3" borderId="57" xfId="0" applyNumberFormat="true" applyFont="true" applyFill="true" applyBorder="true" applyAlignment="true">
      <alignment horizontal="right" vertical="top"/>
    </xf>
    <xf numFmtId="167" fontId="38" fillId="3" borderId="50" xfId="0" applyNumberFormat="true" applyFont="true" applyFill="true" applyBorder="true" applyAlignment="true">
      <alignment horizontal="right" vertical="top"/>
    </xf>
    <xf numFmtId="167" fontId="38" fillId="3" borderId="58" xfId="0" applyNumberFormat="true" applyFont="true" applyFill="true" applyBorder="true" applyAlignment="true">
      <alignment horizontal="right" vertical="top"/>
    </xf>
    <xf numFmtId="167" fontId="38" fillId="3" borderId="58" xfId="0" applyNumberFormat="true" applyFont="true" applyFill="true" applyBorder="true" applyAlignment="true">
      <alignment horizontal="right" vertical="top"/>
    </xf>
    <xf numFmtId="167" fontId="38" fillId="3" borderId="113" xfId="0" applyNumberFormat="true" applyFont="true" applyFill="true" applyBorder="true" applyAlignment="true">
      <alignment horizontal="right" vertical="top"/>
    </xf>
    <xf numFmtId="167" fontId="38" fillId="3" borderId="59" xfId="0" applyNumberFormat="true" applyFont="true" applyFill="true" applyBorder="true" applyAlignment="true">
      <alignment horizontal="right" vertical="top"/>
    </xf>
    <xf numFmtId="167" fontId="38" fillId="3" borderId="60" xfId="0" applyNumberFormat="true" applyFont="true" applyFill="true" applyBorder="true" applyAlignment="true">
      <alignment horizontal="right" vertical="top"/>
    </xf>
    <xf numFmtId="167" fontId="38" fillId="3" borderId="60" xfId="0" applyNumberFormat="true" applyFont="true" applyFill="true" applyBorder="true" applyAlignment="true">
      <alignment horizontal="right" vertical="top"/>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11" xfId="0" applyFont="true" applyFill="true" applyBorder="true" applyAlignment="true">
      <alignment horizontal="center" vertical="center" wrapText="true"/>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16" borderId="52" xfId="0" applyFont="true" applyFill="true" applyBorder="true" applyAlignment="true">
      <alignment horizontal="left" vertical="top" wrapText="true"/>
    </xf>
    <xf numFmtId="168" fontId="38" fillId="3" borderId="112" xfId="0" applyNumberFormat="true" applyFont="true" applyFill="true" applyBorder="true" applyAlignment="true">
      <alignment horizontal="right" vertical="top"/>
    </xf>
    <xf numFmtId="168" fontId="38" fillId="3" borderId="55"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168" fontId="38" fillId="3" borderId="57" xfId="0" applyNumberFormat="true" applyFont="true" applyFill="true" applyBorder="true" applyAlignment="true">
      <alignment horizontal="right" vertical="top"/>
    </xf>
    <xf numFmtId="168" fontId="38" fillId="3" borderId="50"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0" fontId="1" fillId="3" borderId="10" xfId="0" applyFont="true" applyFill="true" applyBorder="true"/>
    <xf numFmtId="0" fontId="39" fillId="16" borderId="54" xfId="0" applyFont="true" applyFill="true" applyBorder="true" applyAlignment="true">
      <alignment horizontal="left" vertical="top" wrapText="true"/>
    </xf>
    <xf numFmtId="0" fontId="39" fillId="3" borderId="111" xfId="0" applyFont="true" applyFill="true" applyBorder="true" applyAlignment="true">
      <alignment horizontal="center" vertical="center" wrapText="true"/>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16" borderId="52" xfId="0" applyFont="true" applyFill="true" applyBorder="true" applyAlignment="true">
      <alignment horizontal="left" vertical="top" wrapText="true"/>
    </xf>
    <xf numFmtId="168" fontId="38" fillId="3" borderId="112" xfId="0" applyNumberFormat="true" applyFont="true" applyFill="true" applyBorder="true" applyAlignment="true">
      <alignment horizontal="right" vertical="top"/>
    </xf>
    <xf numFmtId="168" fontId="38" fillId="3" borderId="55"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168" fontId="38" fillId="3" borderId="57" xfId="0" applyNumberFormat="true" applyFont="true" applyFill="true" applyBorder="true" applyAlignment="true">
      <alignment horizontal="right" vertical="top"/>
    </xf>
    <xf numFmtId="168" fontId="38" fillId="3" borderId="50"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0" fontId="39" fillId="3" borderId="111" xfId="0" applyFont="true" applyFill="true" applyBorder="true" applyAlignment="true">
      <alignment horizontal="center" vertical="center" wrapText="true"/>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16" borderId="52" xfId="0" applyFont="true" applyFill="true" applyBorder="true" applyAlignment="true">
      <alignment horizontal="left" vertical="top" wrapText="true"/>
    </xf>
    <xf numFmtId="168" fontId="38" fillId="3" borderId="112" xfId="0" applyNumberFormat="true" applyFont="true" applyFill="true" applyBorder="true" applyAlignment="true">
      <alignment horizontal="right" vertical="top"/>
    </xf>
    <xf numFmtId="168" fontId="38" fillId="3" borderId="55"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168" fontId="38" fillId="3" borderId="57" xfId="0" applyNumberFormat="true" applyFont="true" applyFill="true" applyBorder="true" applyAlignment="true">
      <alignment horizontal="right" vertical="top"/>
    </xf>
    <xf numFmtId="168" fontId="38" fillId="3" borderId="50"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4" xfId="0" applyFont="true" applyFill="true" applyBorder="true" applyAlignment="true">
      <alignment horizontal="left" vertical="top" wrapText="true"/>
    </xf>
    <xf numFmtId="0" fontId="39" fillId="16" borderId="54" xfId="0" applyFont="true" applyFill="true" applyBorder="true" applyAlignment="true">
      <alignment horizontal="left" vertical="top" wrapText="true"/>
    </xf>
    <xf numFmtId="168" fontId="38" fillId="3" borderId="113" xfId="0" applyNumberFormat="true" applyFont="true" applyFill="true" applyBorder="true" applyAlignment="true">
      <alignment horizontal="right" vertical="top"/>
    </xf>
    <xf numFmtId="168" fontId="38" fillId="3" borderId="59"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0" fontId="39" fillId="3" borderId="111" xfId="0" applyFont="true" applyFill="true" applyBorder="true" applyAlignment="true">
      <alignment horizontal="center" vertical="center" wrapText="true"/>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16" borderId="52" xfId="0" applyFont="true" applyFill="true" applyBorder="true" applyAlignment="true">
      <alignment horizontal="left" vertical="top" wrapText="true"/>
    </xf>
    <xf numFmtId="168" fontId="38" fillId="3" borderId="112" xfId="0" applyNumberFormat="true" applyFont="true" applyFill="true" applyBorder="true" applyAlignment="true">
      <alignment horizontal="right" vertical="top"/>
    </xf>
    <xf numFmtId="168" fontId="38" fillId="3" borderId="55"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168" fontId="38" fillId="3" borderId="57" xfId="0" applyNumberFormat="true" applyFont="true" applyFill="true" applyBorder="true" applyAlignment="true">
      <alignment horizontal="right" vertical="top"/>
    </xf>
    <xf numFmtId="168" fontId="38" fillId="3" borderId="50"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8" fontId="38" fillId="3" borderId="113" xfId="0" applyNumberFormat="true" applyFont="true" applyFill="true" applyBorder="true" applyAlignment="true">
      <alignment horizontal="right" vertical="top"/>
    </xf>
    <xf numFmtId="168" fontId="38" fillId="3" borderId="59"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0" fontId="39" fillId="3" borderId="111" xfId="0" applyFont="true" applyFill="true" applyBorder="true" applyAlignment="true">
      <alignment horizontal="center" vertical="center" wrapText="true"/>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16" borderId="52" xfId="0" applyFont="true" applyFill="true" applyBorder="true" applyAlignment="true">
      <alignment horizontal="left" vertical="top" wrapText="true"/>
    </xf>
    <xf numFmtId="168" fontId="38" fillId="3" borderId="112" xfId="0" applyNumberFormat="true" applyFont="true" applyFill="true" applyBorder="true" applyAlignment="true">
      <alignment horizontal="right" vertical="top"/>
    </xf>
    <xf numFmtId="168" fontId="38" fillId="3" borderId="55"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168" fontId="38" fillId="3" borderId="57" xfId="0" applyNumberFormat="true" applyFont="true" applyFill="true" applyBorder="true" applyAlignment="true">
      <alignment horizontal="right" vertical="top"/>
    </xf>
    <xf numFmtId="168" fontId="38" fillId="3" borderId="50"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8" fontId="38" fillId="3" borderId="113" xfId="0" applyNumberFormat="true" applyFont="true" applyFill="true" applyBorder="true" applyAlignment="true">
      <alignment horizontal="right" vertical="top"/>
    </xf>
    <xf numFmtId="168" fontId="38" fillId="3" borderId="59"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167" fontId="38" fillId="3" borderId="112" xfId="0" applyNumberFormat="true" applyFont="true" applyFill="true" applyBorder="true" applyAlignment="true">
      <alignment horizontal="right" vertical="top"/>
    </xf>
    <xf numFmtId="167" fontId="38" fillId="3" borderId="55" xfId="0" applyNumberFormat="true" applyFont="true" applyFill="true" applyBorder="true" applyAlignment="true">
      <alignment horizontal="right" vertical="top"/>
    </xf>
    <xf numFmtId="167" fontId="38" fillId="3" borderId="56" xfId="0" applyNumberFormat="true" applyFont="true" applyFill="true" applyBorder="true" applyAlignment="true">
      <alignment horizontal="right" vertical="top"/>
    </xf>
    <xf numFmtId="167" fontId="38" fillId="3" borderId="56" xfId="0" applyNumberFormat="true" applyFont="true" applyFill="true" applyBorder="true" applyAlignment="true">
      <alignment horizontal="right" vertical="top"/>
    </xf>
    <xf numFmtId="167" fontId="38" fillId="3" borderId="57" xfId="0" applyNumberFormat="true" applyFont="true" applyFill="true" applyBorder="true" applyAlignment="true">
      <alignment horizontal="right" vertical="top"/>
    </xf>
    <xf numFmtId="167" fontId="38" fillId="3" borderId="50" xfId="0" applyNumberFormat="true" applyFont="true" applyFill="true" applyBorder="true" applyAlignment="true">
      <alignment horizontal="right" vertical="top"/>
    </xf>
    <xf numFmtId="167" fontId="38" fillId="3" borderId="58" xfId="0" applyNumberFormat="true" applyFont="true" applyFill="true" applyBorder="true" applyAlignment="true">
      <alignment horizontal="right" vertical="top"/>
    </xf>
    <xf numFmtId="167" fontId="38" fillId="3" borderId="58" xfId="0" applyNumberFormat="true" applyFont="true" applyFill="true" applyBorder="true" applyAlignment="true">
      <alignment horizontal="right" vertical="top"/>
    </xf>
    <xf numFmtId="167" fontId="38" fillId="3" borderId="113" xfId="0" applyNumberFormat="true" applyFont="true" applyFill="true" applyBorder="true" applyAlignment="true">
      <alignment horizontal="right" vertical="top"/>
    </xf>
    <xf numFmtId="167" fontId="38" fillId="3" borderId="59" xfId="0" applyNumberFormat="true" applyFont="true" applyFill="true" applyBorder="true" applyAlignment="true">
      <alignment horizontal="right" vertical="top"/>
    </xf>
    <xf numFmtId="167" fontId="38" fillId="3" borderId="60" xfId="0" applyNumberFormat="true" applyFont="true" applyFill="true" applyBorder="true" applyAlignment="true">
      <alignment horizontal="right" vertical="top"/>
    </xf>
    <xf numFmtId="167" fontId="38" fillId="3" borderId="60" xfId="0" applyNumberFormat="true" applyFont="true" applyFill="true" applyBorder="true" applyAlignment="true">
      <alignment horizontal="right" vertical="top"/>
    </xf>
    <xf numFmtId="0" fontId="39" fillId="3" borderId="111" xfId="0" applyFont="true" applyFill="true" applyBorder="true" applyAlignment="true">
      <alignment horizontal="center" vertical="center" wrapText="true"/>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16" borderId="52" xfId="0" applyFont="true" applyFill="true" applyBorder="true" applyAlignment="true">
      <alignment horizontal="left" vertical="top" wrapText="true"/>
    </xf>
    <xf numFmtId="168" fontId="38" fillId="3" borderId="112" xfId="0" applyNumberFormat="true" applyFont="true" applyFill="true" applyBorder="true" applyAlignment="true">
      <alignment horizontal="right" vertical="top"/>
    </xf>
    <xf numFmtId="168" fontId="38" fillId="3" borderId="55"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168" fontId="38" fillId="3" borderId="57" xfId="0" applyNumberFormat="true" applyFont="true" applyFill="true" applyBorder="true" applyAlignment="true">
      <alignment horizontal="right" vertical="top"/>
    </xf>
    <xf numFmtId="168" fontId="38" fillId="3" borderId="50"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8" fontId="38" fillId="3" borderId="113" xfId="0" applyNumberFormat="true" applyFont="true" applyFill="true" applyBorder="true" applyAlignment="true">
      <alignment horizontal="right" vertical="top"/>
    </xf>
    <xf numFmtId="168" fontId="38" fillId="3" borderId="59"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167" fontId="38" fillId="3" borderId="112" xfId="0" applyNumberFormat="true" applyFont="true" applyFill="true" applyBorder="true" applyAlignment="true">
      <alignment horizontal="right" vertical="top"/>
    </xf>
    <xf numFmtId="167" fontId="38" fillId="3" borderId="55" xfId="0" applyNumberFormat="true" applyFont="true" applyFill="true" applyBorder="true" applyAlignment="true">
      <alignment horizontal="right" vertical="top"/>
    </xf>
    <xf numFmtId="167" fontId="38" fillId="3" borderId="56" xfId="0" applyNumberFormat="true" applyFont="true" applyFill="true" applyBorder="true" applyAlignment="true">
      <alignment horizontal="right" vertical="top"/>
    </xf>
    <xf numFmtId="167" fontId="38" fillId="3" borderId="56" xfId="0" applyNumberFormat="true" applyFont="true" applyFill="true" applyBorder="true" applyAlignment="true">
      <alignment horizontal="right" vertical="top"/>
    </xf>
    <xf numFmtId="167" fontId="38" fillId="3" borderId="57" xfId="0" applyNumberFormat="true" applyFont="true" applyFill="true" applyBorder="true" applyAlignment="true">
      <alignment horizontal="right" vertical="top"/>
    </xf>
    <xf numFmtId="167" fontId="38" fillId="3" borderId="50" xfId="0" applyNumberFormat="true" applyFont="true" applyFill="true" applyBorder="true" applyAlignment="true">
      <alignment horizontal="right" vertical="top"/>
    </xf>
    <xf numFmtId="167" fontId="38" fillId="3" borderId="58" xfId="0" applyNumberFormat="true" applyFont="true" applyFill="true" applyBorder="true" applyAlignment="true">
      <alignment horizontal="right" vertical="top"/>
    </xf>
    <xf numFmtId="167" fontId="38" fillId="3" borderId="58" xfId="0" applyNumberFormat="true" applyFont="true" applyFill="true" applyBorder="true" applyAlignment="true">
      <alignment horizontal="right" vertical="top"/>
    </xf>
    <xf numFmtId="167" fontId="38" fillId="3" borderId="113" xfId="0" applyNumberFormat="true" applyFont="true" applyFill="true" applyBorder="true" applyAlignment="true">
      <alignment horizontal="right" vertical="top"/>
    </xf>
    <xf numFmtId="167" fontId="38" fillId="3" borderId="59" xfId="0" applyNumberFormat="true" applyFont="true" applyFill="true" applyBorder="true" applyAlignment="true">
      <alignment horizontal="right" vertical="top"/>
    </xf>
    <xf numFmtId="167" fontId="38" fillId="3" borderId="60" xfId="0" applyNumberFormat="true" applyFont="true" applyFill="true" applyBorder="true" applyAlignment="true">
      <alignment horizontal="right" vertical="top"/>
    </xf>
    <xf numFmtId="167" fontId="38" fillId="3" borderId="60" xfId="0" applyNumberFormat="true" applyFont="true" applyFill="true" applyBorder="true" applyAlignment="true">
      <alignment horizontal="right" vertical="top"/>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168" fontId="38" fillId="3" borderId="55"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0"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168" fontId="38" fillId="3" borderId="59"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168" fontId="38" fillId="3" borderId="55"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0"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0" fontId="1" fillId="3" borderId="10" xfId="0" applyFont="true" applyFill="true" applyBorder="true"/>
    <xf numFmtId="168" fontId="38" fillId="3" borderId="55"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6" xfId="0" applyNumberFormat="true" applyFont="true" applyFill="true" applyBorder="true" applyAlignment="true">
      <alignment horizontal="right" vertical="top"/>
    </xf>
    <xf numFmtId="168" fontId="38" fillId="3" borderId="50"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168" fontId="38" fillId="3" borderId="58" xfId="0" applyNumberFormat="true" applyFont="true" applyFill="true" applyBorder="true" applyAlignment="true">
      <alignment horizontal="right" vertical="top"/>
    </xf>
    <xf numFmtId="168" fontId="38" fillId="3" borderId="59"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168" fontId="38" fillId="3" borderId="60" xfId="0" applyNumberFormat="true" applyFont="true" applyFill="true" applyBorder="true" applyAlignment="true">
      <alignment horizontal="right" vertical="top"/>
    </xf>
    <xf numFmtId="164" fontId="11" fillId="3" borderId="27" xfId="0" applyNumberFormat="true" applyFont="true" applyFill="true" applyBorder="true" applyAlignment="true" applyProtection="true">
      <alignment horizontal="center"/>
      <protection locked="false"/>
    </xf>
    <xf numFmtId="1" fontId="11" fillId="3" borderId="28" xfId="0" applyNumberFormat="true" applyFont="true" applyFill="true" applyBorder="true" applyAlignment="true" applyProtection="true">
      <alignment horizontal="center"/>
      <protection locked="false"/>
    </xf>
    <xf numFmtId="164" fontId="11" fillId="3" borderId="30" xfId="0" applyNumberFormat="true" applyFont="true" applyFill="true" applyBorder="true" applyAlignment="true" applyProtection="true">
      <alignment horizontal="center"/>
      <protection locked="false"/>
    </xf>
    <xf numFmtId="1" fontId="11" fillId="3" borderId="31" xfId="0" applyNumberFormat="true" applyFont="true" applyFill="true" applyBorder="true" applyAlignment="true" applyProtection="true">
      <alignment horizontal="center"/>
      <protection locked="false"/>
    </xf>
    <xf numFmtId="164" fontId="11" fillId="3" borderId="33" xfId="0" applyNumberFormat="true" applyFont="true" applyFill="true" applyBorder="true" applyAlignment="true" applyProtection="true">
      <alignment horizontal="center"/>
      <protection locked="false"/>
    </xf>
    <xf numFmtId="1" fontId="11" fillId="3" borderId="34" xfId="0" applyNumberFormat="true" applyFont="true" applyFill="true" applyBorder="true" applyAlignment="true" applyProtection="true">
      <alignment horizontal="center"/>
      <protection locked="false"/>
    </xf>
    <xf numFmtId="0" fontId="39" fillId="3" borderId="90" xfId="0" applyFont="true" applyFill="true" applyBorder="true" applyAlignment="true">
      <alignment horizontal="center" vertical="center" wrapText="true"/>
    </xf>
    <xf numFmtId="0" fontId="39" fillId="3" borderId="46" xfId="0" applyFont="true" applyFill="true" applyBorder="true" applyAlignment="true">
      <alignment horizontal="center" vertical="center"/>
    </xf>
    <xf numFmtId="0" fontId="39" fillId="3" borderId="90" xfId="0" applyFont="true" applyFill="true" applyBorder="true" applyAlignment="true">
      <alignment horizontal="center" vertical="center"/>
    </xf>
    <xf numFmtId="0" fontId="51" fillId="17" borderId="3" xfId="0" applyFont="true" applyFill="true" applyBorder="true" applyAlignment="true"/>
    <xf numFmtId="0" fontId="39" fillId="3" borderId="46" xfId="0" applyFont="true" applyFill="true" applyBorder="true" applyAlignment="true">
      <alignment horizontal="center" vertical="center" wrapText="true"/>
    </xf>
    <xf numFmtId="0" fontId="39" fillId="3" borderId="47" xfId="0" applyFont="true" applyFill="true" applyBorder="true" applyAlignment="true">
      <alignment horizontal="center" vertical="center" wrapText="true"/>
    </xf>
    <xf numFmtId="0" fontId="52" fillId="17" borderId="3" xfId="0" applyFont="true" applyFill="true" applyBorder="true" applyAlignment="true"/>
    <xf numFmtId="0" fontId="39" fillId="16" borderId="52" xfId="0" applyFont="true" applyFill="true" applyBorder="true" applyAlignment="true">
      <alignment horizontal="left" vertical="center" wrapText="true"/>
    </xf>
    <xf numFmtId="0" fontId="39" fillId="16" borderId="53" xfId="0" applyFont="true" applyFill="true" applyBorder="true" applyAlignment="true">
      <alignment horizontal="left" vertical="center"/>
    </xf>
    <xf numFmtId="0" fontId="39" fillId="16" borderId="52" xfId="0" applyFont="true" applyFill="true" applyBorder="true" applyAlignment="true">
      <alignment horizontal="left" vertical="center"/>
    </xf>
    <xf numFmtId="0" fontId="39" fillId="16" borderId="54" xfId="0" applyFont="true" applyFill="true" applyBorder="true" applyAlignment="true">
      <alignment horizontal="left" vertical="center"/>
    </xf>
    <xf numFmtId="0" fontId="1" fillId="15" borderId="10"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1" fillId="15" borderId="10" xfId="0" applyFont="true" applyFill="true" applyBorder="true" applyAlignment="true">
      <alignment horizontal="right" vertical="top" wrapText="true"/>
    </xf>
    <xf numFmtId="0" fontId="1"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0" fontId="1" fillId="3" borderId="10" xfId="0"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5" fontId="38" fillId="3" borderId="119" xfId="0" applyNumberFormat="true" applyFont="true" applyFill="true" applyBorder="true" applyAlignment="true">
      <alignment horizontal="right" vertical="top" wrapText="true"/>
    </xf>
    <xf numFmtId="165" fontId="38" fillId="3" borderId="120" xfId="0" applyNumberFormat="true" applyFont="true" applyFill="true" applyBorder="true" applyAlignment="true">
      <alignment horizontal="right" vertical="top" wrapText="true"/>
    </xf>
    <xf numFmtId="165" fontId="38" fillId="3" borderId="121"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9" xfId="0" applyNumberFormat="true" applyFont="true" applyFill="true" applyBorder="true" applyAlignment="true">
      <alignment horizontal="right" vertical="top" wrapText="true"/>
    </xf>
    <xf numFmtId="165" fontId="38" fillId="3" borderId="120" xfId="0" applyNumberFormat="true" applyFont="true" applyFill="true" applyBorder="true" applyAlignment="true">
      <alignment horizontal="right" vertical="top" wrapText="true"/>
    </xf>
    <xf numFmtId="165" fontId="38" fillId="3" borderId="121" xfId="0" applyNumberFormat="true" applyFont="true" applyFill="true" applyBorder="true" applyAlignment="true">
      <alignment horizontal="right" vertical="top" wrapText="true"/>
    </xf>
    <xf numFmtId="165" fontId="38" fillId="3" borderId="119" xfId="0" applyNumberFormat="true" applyFont="true" applyFill="true" applyBorder="true" applyAlignment="true">
      <alignment horizontal="right" vertical="top" wrapText="true"/>
    </xf>
    <xf numFmtId="165" fontId="38" fillId="3" borderId="120" xfId="0" applyNumberFormat="true" applyFont="true" applyFill="true" applyBorder="true" applyAlignment="true">
      <alignment horizontal="right" vertical="top" wrapText="true"/>
    </xf>
    <xf numFmtId="165" fontId="38" fillId="3" borderId="121"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22"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22"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22"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5" fontId="38" fillId="3" borderId="119" xfId="0" applyNumberFormat="true" applyFont="true" applyFill="true" applyBorder="true" applyAlignment="true">
      <alignment horizontal="right" vertical="top" wrapText="true"/>
    </xf>
    <xf numFmtId="165" fontId="38" fillId="3" borderId="120" xfId="0" applyNumberFormat="true" applyFont="true" applyFill="true" applyBorder="true" applyAlignment="true">
      <alignment horizontal="right" vertical="top" wrapText="true"/>
    </xf>
    <xf numFmtId="165" fontId="38" fillId="3" borderId="121"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5" fontId="38" fillId="3" borderId="119" xfId="0" applyNumberFormat="true" applyFont="true" applyFill="true" applyBorder="true" applyAlignment="true">
      <alignment horizontal="right" vertical="top" wrapText="true"/>
    </xf>
    <xf numFmtId="165" fontId="38" fillId="3" borderId="120" xfId="0" applyNumberFormat="true" applyFont="true" applyFill="true" applyBorder="true" applyAlignment="true">
      <alignment horizontal="right" vertical="top" wrapText="true"/>
    </xf>
    <xf numFmtId="165" fontId="38" fillId="3" borderId="121" xfId="0" applyNumberFormat="true" applyFont="true" applyFill="true" applyBorder="true" applyAlignment="true">
      <alignment horizontal="right" vertical="top" wrapText="true"/>
    </xf>
    <xf numFmtId="165" fontId="38" fillId="3" borderId="119" xfId="0" applyNumberFormat="true" applyFont="true" applyFill="true" applyBorder="true" applyAlignment="true">
      <alignment horizontal="right" vertical="top" wrapText="true"/>
    </xf>
    <xf numFmtId="165" fontId="38" fillId="3" borderId="120" xfId="0" applyNumberFormat="true" applyFont="true" applyFill="true" applyBorder="true" applyAlignment="true">
      <alignment horizontal="right" vertical="top" wrapText="true"/>
    </xf>
    <xf numFmtId="165" fontId="38" fillId="3" borderId="121"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22"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22"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22"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5" fontId="38" fillId="3" borderId="119" xfId="0" applyNumberFormat="true" applyFont="true" applyFill="true" applyBorder="true" applyAlignment="true">
      <alignment horizontal="right" vertical="top" wrapText="true"/>
    </xf>
    <xf numFmtId="165" fontId="38" fillId="3" borderId="120" xfId="0" applyNumberFormat="true" applyFont="true" applyFill="true" applyBorder="true" applyAlignment="true">
      <alignment horizontal="right" vertical="top" wrapText="true"/>
    </xf>
    <xf numFmtId="165" fontId="38" fillId="3" borderId="121"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9" xfId="0" applyNumberFormat="true" applyFont="true" applyFill="true" applyBorder="true" applyAlignment="true">
      <alignment horizontal="right" vertical="top" wrapText="true"/>
    </xf>
    <xf numFmtId="165" fontId="38" fillId="3" borderId="120" xfId="0" applyNumberFormat="true" applyFont="true" applyFill="true" applyBorder="true" applyAlignment="true">
      <alignment horizontal="right" vertical="top" wrapText="true"/>
    </xf>
    <xf numFmtId="165" fontId="38" fillId="3" borderId="121" xfId="0" applyNumberFormat="true" applyFont="true" applyFill="true" applyBorder="true" applyAlignment="true">
      <alignment horizontal="right" vertical="top" wrapText="true"/>
    </xf>
    <xf numFmtId="165" fontId="38" fillId="3" borderId="119" xfId="0" applyNumberFormat="true" applyFont="true" applyFill="true" applyBorder="true" applyAlignment="true">
      <alignment horizontal="right" vertical="top" wrapText="true"/>
    </xf>
    <xf numFmtId="165" fontId="38" fillId="3" borderId="120" xfId="0" applyNumberFormat="true" applyFont="true" applyFill="true" applyBorder="true" applyAlignment="true">
      <alignment horizontal="right" vertical="top" wrapText="true"/>
    </xf>
    <xf numFmtId="165" fontId="38" fillId="3" borderId="121"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22"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22"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22" xfId="0" applyNumberFormat="true" applyFont="true" applyFill="true" applyBorder="true" applyAlignment="true">
      <alignment horizontal="righ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43" fillId="0" borderId="10" xfId="0" applyFont="true" applyFill="true" applyBorder="true" applyAlignment="true">
      <alignment horizontal="left" vertical="top"/>
    </xf>
    <xf numFmtId="169" fontId="43" fillId="0" borderId="10" xfId="0" applyNumberFormat="true" applyFont="true" applyFill="true" applyBorder="true" applyAlignment="true">
      <alignment horizontal="right" vertical="top"/>
    </xf>
    <xf numFmtId="0" fontId="43" fillId="0" borderId="10" xfId="0" applyFont="true" applyFill="true" applyBorder="true" applyAlignment="true">
      <alignment horizontal="left" wrapText="true"/>
    </xf>
    <xf numFmtId="0" fontId="43" fillId="0" borderId="10" xfId="0" applyFont="true" applyFill="true" applyBorder="true" applyAlignment="true">
      <alignment horizontal="center" wrapText="true"/>
    </xf>
    <xf numFmtId="0" fontId="1" fillId="0" borderId="10" xfId="0" applyFont="true" applyFill="true" applyBorder="true" applyAlignment="true">
      <alignment horizontal="center" vertical="center"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1" fillId="0" borderId="10" xfId="0" applyFont="true" applyFill="true" applyBorder="true" applyAlignment="true">
      <alignment vertical="center"/>
    </xf>
    <xf numFmtId="0" fontId="39" fillId="16" borderId="53" xfId="0" applyFont="true" applyFill="true" applyBorder="true" applyAlignment="true">
      <alignment horizontal="left" vertical="center" wrapText="true"/>
    </xf>
    <xf numFmtId="0" fontId="39" fillId="0" borderId="10" xfId="0" applyFont="true" applyFill="true" applyBorder="true" applyAlignment="true">
      <alignment horizontal="center" vertical="center" wrapText="true"/>
    </xf>
    <xf numFmtId="0" fontId="9" fillId="4" borderId="15" xfId="1" applyFont="true" applyFill="true" applyBorder="true" applyAlignment="true" applyProtection="true">
      <alignment horizontal="center" wrapText="true"/>
      <protection locked="false"/>
    </xf>
    <xf numFmtId="0" fontId="48" fillId="3" borderId="10" xfId="0" applyFont="true" applyFill="true" applyBorder="true"/>
    <xf numFmtId="0" fontId="40" fillId="3" borderId="10" xfId="0" applyFont="true" applyFill="true" applyBorder="true"/>
    <xf numFmtId="0" fontId="40" fillId="17" borderId="10" xfId="0" applyFont="true" applyFill="true" applyBorder="true" applyAlignment="true">
      <alignment wrapText="true"/>
    </xf>
    <xf numFmtId="0" fontId="40" fillId="3" borderId="10" xfId="0" applyFont="true" applyFill="true" applyBorder="true" applyAlignment="true">
      <alignment wrapText="true"/>
    </xf>
    <xf numFmtId="0" fontId="41" fillId="17" borderId="10" xfId="0" applyFont="true" applyFill="true" applyBorder="true" applyAlignment="true">
      <alignment wrapText="true"/>
    </xf>
    <xf numFmtId="0" fontId="1" fillId="3" borderId="10" xfId="0" applyFont="true" applyFill="true" applyBorder="true" applyAlignment="true">
      <alignment wrapText="true"/>
    </xf>
    <xf numFmtId="0" fontId="48" fillId="17" borderId="10" xfId="0" applyFont="true" applyFill="true" applyBorder="true" applyAlignment="true">
      <alignment wrapText="true"/>
    </xf>
    <xf numFmtId="0" fontId="48" fillId="3" borderId="10" xfId="0" applyFont="true" applyFill="true" applyBorder="true" applyAlignment="true">
      <alignment wrapText="true"/>
    </xf>
    <xf numFmtId="0" fontId="13" fillId="3" borderId="10" xfId="0" applyFont="true" applyFill="true" applyBorder="true" applyAlignment="true">
      <alignment wrapText="true"/>
    </xf>
    <xf numFmtId="1" fontId="14" fillId="3" borderId="10" xfId="0" applyNumberFormat="true" applyFont="true" applyFill="true" applyBorder="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6" fillId="3" borderId="10" xfId="0" applyNumberFormat="true" applyFont="true" applyFill="true" applyBorder="true" applyAlignment="true" applyProtection="true">
      <alignment horizontal="center" vertical="center"/>
      <protection locked="false"/>
    </xf>
    <xf numFmtId="0" fontId="4" fillId="4" borderId="1" xfId="0" applyFont="true" applyFill="true" applyBorder="true" applyAlignment="true" applyProtection="true">
      <alignment horizontal="center"/>
      <protection locked="false"/>
    </xf>
    <xf numFmtId="0" fontId="4" fillId="4" borderId="11" xfId="0" applyFont="true" applyFill="true" applyBorder="true" applyAlignment="true" applyProtection="true">
      <alignment horizontal="center"/>
      <protection locked="false"/>
    </xf>
    <xf numFmtId="0" fontId="4" fillId="4" borderId="2" xfId="0" applyFont="true" applyFill="true" applyBorder="true" applyAlignment="true" applyProtection="true">
      <alignment horizontal="center"/>
      <protection locked="false"/>
    </xf>
    <xf numFmtId="0" fontId="10" fillId="4" borderId="1" xfId="0" applyFont="true" applyFill="true" applyBorder="true" applyAlignment="true" applyProtection="true">
      <alignment horizontal="center" vertical="center"/>
      <protection locked="false"/>
    </xf>
    <xf numFmtId="0" fontId="1" fillId="3" borderId="11" xfId="0" applyFont="true" applyFill="true" applyBorder="true" applyAlignment="true" applyProtection="true">
      <alignment horizontal="center" vertical="center"/>
      <protection locked="false"/>
    </xf>
    <xf numFmtId="0" fontId="1" fillId="3" borderId="5" xfId="0" applyFont="true" applyFill="true" applyBorder="true" applyAlignment="true" applyProtection="true">
      <alignment horizontal="center" vertical="center"/>
      <protection locked="false"/>
    </xf>
    <xf numFmtId="0" fontId="1" fillId="3" borderId="12" xfId="0" applyFont="true" applyFill="true" applyBorder="true" applyAlignment="true" applyProtection="true">
      <alignment horizontal="center" vertical="center"/>
      <protection locked="false"/>
    </xf>
    <xf numFmtId="0" fontId="1" fillId="4" borderId="11" xfId="0" applyFont="true" applyFill="true" applyBorder="true" applyAlignment="true" applyProtection="true">
      <alignment horizontal="center" vertical="center"/>
      <protection locked="false"/>
    </xf>
    <xf numFmtId="0" fontId="1" fillId="4" borderId="12" xfId="0" applyFont="true" applyFill="true" applyBorder="true" applyAlignment="true" applyProtection="true">
      <alignment horizontal="center" vertical="center"/>
      <protection locked="false"/>
    </xf>
    <xf numFmtId="0" fontId="60" fillId="2" borderId="1" xfId="0" applyFont="true" applyFill="true" applyBorder="true" applyAlignment="true" applyProtection="true">
      <alignment horizontal="center" vertical="center" wrapText="true"/>
      <protection locked="false"/>
    </xf>
    <xf numFmtId="0" fontId="61" fillId="2" borderId="11" xfId="0" applyFont="true" applyFill="true" applyBorder="true" applyAlignment="true" applyProtection="true">
      <alignment horizontal="center" vertical="center" wrapText="true"/>
      <protection locked="false"/>
    </xf>
    <xf numFmtId="0" fontId="61" fillId="2" borderId="2" xfId="0" applyFont="true" applyFill="true" applyBorder="true" applyAlignment="true" applyProtection="true">
      <alignment horizontal="center" vertical="center" wrapText="true"/>
      <protection locked="false"/>
    </xf>
    <xf numFmtId="0" fontId="61" fillId="2" borderId="5" xfId="0" applyFont="true" applyFill="true" applyBorder="true" applyAlignment="true" applyProtection="true">
      <alignment horizontal="center" vertical="center" wrapText="true"/>
      <protection locked="false"/>
    </xf>
    <xf numFmtId="0" fontId="61" fillId="2" borderId="12" xfId="0" applyFont="true" applyFill="true" applyBorder="true" applyAlignment="true" applyProtection="true">
      <alignment horizontal="center" vertical="center" wrapText="true"/>
      <protection locked="false"/>
    </xf>
    <xf numFmtId="0" fontId="61" fillId="2" borderId="6" xfId="0" applyFont="true" applyFill="true" applyBorder="true" applyAlignment="true" applyProtection="true">
      <alignment horizontal="center" vertical="center" wrapText="true"/>
      <protection locked="false"/>
    </xf>
    <xf numFmtId="0" fontId="4" fillId="4" borderId="1" xfId="0" applyFont="true" applyFill="true" applyBorder="true" applyAlignment="true" applyProtection="true">
      <alignment horizontal="center" vertical="center"/>
      <protection locked="false"/>
    </xf>
    <xf numFmtId="0" fontId="1" fillId="3" borderId="2" xfId="0" applyFont="true" applyFill="true" applyBorder="true" applyAlignment="true" applyProtection="true">
      <alignment horizontal="center" vertical="center"/>
      <protection locked="false"/>
    </xf>
    <xf numFmtId="0" fontId="12" fillId="4" borderId="11" xfId="0" applyFont="true" applyFill="true" applyBorder="true" applyAlignment="true" applyProtection="true">
      <alignment horizontal="center" vertical="center"/>
      <protection locked="false"/>
    </xf>
    <xf numFmtId="0" fontId="12" fillId="4" borderId="10" xfId="0" applyFont="true" applyFill="true" applyBorder="true" applyAlignment="true" applyProtection="true">
      <alignment horizontal="center" vertical="center"/>
      <protection locked="false"/>
    </xf>
    <xf numFmtId="0" fontId="15" fillId="3" borderId="12" xfId="0" applyFont="true" applyFill="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4" fillId="4" borderId="37" xfId="0" applyFont="true" applyFill="true" applyBorder="true" applyAlignment="true" applyProtection="true">
      <alignment horizontal="right" vertical="center" wrapText="true"/>
      <protection locked="false"/>
    </xf>
    <xf numFmtId="0" fontId="1" fillId="4" borderId="38" xfId="0" applyFont="true" applyFill="true" applyBorder="true" applyAlignment="true" applyProtection="true">
      <alignment horizontal="right" vertical="center" wrapText="true"/>
      <protection locked="false"/>
    </xf>
    <xf numFmtId="0" fontId="1" fillId="4" borderId="40" xfId="0" applyFont="true" applyFill="true" applyBorder="true" applyAlignment="true" applyProtection="true">
      <alignment horizontal="right" vertical="center" wrapText="true"/>
      <protection locked="false"/>
    </xf>
    <xf numFmtId="0" fontId="1" fillId="4" borderId="41" xfId="0" applyFont="true" applyFill="true" applyBorder="true" applyAlignment="true" applyProtection="true">
      <alignment horizontal="right" vertical="center" wrapText="true"/>
      <protection locked="false"/>
    </xf>
    <xf numFmtId="0" fontId="1" fillId="4" borderId="3" xfId="0" applyFont="true" applyFill="true" applyBorder="true" applyAlignment="true" applyProtection="true">
      <alignment horizontal="right" vertical="center"/>
      <protection locked="false"/>
    </xf>
    <xf numFmtId="0" fontId="1" fillId="3" borderId="10" xfId="0" applyFont="true" applyFill="true" applyBorder="true" applyAlignment="true" applyProtection="true">
      <alignment horizontal="right"/>
      <protection locked="false"/>
    </xf>
    <xf numFmtId="0" fontId="1" fillId="3" borderId="5" xfId="0" applyFont="true" applyFill="true" applyBorder="true" applyAlignment="true" applyProtection="true">
      <alignment horizontal="right"/>
      <protection locked="false"/>
    </xf>
    <xf numFmtId="0" fontId="1" fillId="3" borderId="12" xfId="0" applyFont="true" applyFill="true" applyBorder="true" applyAlignment="true" applyProtection="true">
      <alignment horizontal="right"/>
      <protection locked="false"/>
    </xf>
    <xf numFmtId="0" fontId="12" fillId="4" borderId="12" xfId="0" applyFont="true" applyFill="true" applyBorder="true" applyAlignment="true" applyProtection="true">
      <alignment horizontal="center" vertical="center"/>
      <protection locked="false"/>
    </xf>
    <xf numFmtId="164" fontId="16" fillId="3" borderId="10" xfId="0" applyNumberFormat="true" applyFont="true" applyFill="true" applyBorder="true" applyAlignment="true" applyProtection="true">
      <alignment horizontal="center"/>
      <protection locked="false"/>
    </xf>
    <xf numFmtId="0" fontId="17" fillId="3" borderId="10" xfId="0" applyFont="true" applyFill="true" applyBorder="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6" fillId="3" borderId="10" xfId="0" applyFont="true" applyFill="true" applyBorder="true" applyAlignment="true" applyProtection="true">
      <alignment horizontal="center" vertical="center"/>
      <protection locked="false"/>
    </xf>
    <xf numFmtId="0" fontId="16" fillId="0" borderId="0" xfId="0" applyFont="true" applyAlignment="true" applyProtection="true">
      <alignment horizontal="center" vertical="center"/>
      <protection locked="false"/>
    </xf>
    <xf numFmtId="0" fontId="14" fillId="0" borderId="0" xfId="0" applyFont="true" applyAlignment="true" applyProtection="true">
      <alignment horizontal="center"/>
      <protection locked="false"/>
    </xf>
    <xf numFmtId="0" fontId="14" fillId="3" borderId="10" xfId="0" applyFont="true" applyFill="true" applyBorder="true" applyAlignment="true" applyProtection="true">
      <alignment horizontal="center"/>
      <protection locked="false"/>
    </xf>
    <xf numFmtId="0" fontId="14" fillId="0" borderId="10" xfId="0" applyFont="true" applyBorder="true" applyAlignment="true">
      <alignment horizontal="center"/>
    </xf>
    <xf numFmtId="1" fontId="16" fillId="3" borderId="10" xfId="0" applyNumberFormat="true" applyFont="true" applyFill="true" applyBorder="true" applyAlignment="true" applyProtection="true">
      <alignment horizontal="center"/>
      <protection locked="false"/>
    </xf>
    <xf numFmtId="0" fontId="16" fillId="0" borderId="0" xfId="0" applyFont="true" applyAlignment="true" applyProtection="true">
      <alignment horizontal="center"/>
      <protection locked="false"/>
    </xf>
    <xf numFmtId="0" fontId="16" fillId="3" borderId="10" xfId="0" applyFont="true" applyFill="true" applyBorder="true" applyAlignment="true" applyProtection="true">
      <alignment horizontal="center"/>
      <protection locked="false"/>
    </xf>
    <xf numFmtId="0" fontId="10" fillId="4" borderId="1" xfId="0" applyFont="true" applyFill="true" applyBorder="true" applyAlignment="true" applyProtection="true">
      <alignment horizontal="right" vertical="center"/>
      <protection locked="false"/>
    </xf>
    <xf numFmtId="0" fontId="10" fillId="0" borderId="11" xfId="0" applyFont="true" applyBorder="true" applyAlignment="true" applyProtection="true">
      <alignment horizontal="right"/>
      <protection locked="false"/>
    </xf>
    <xf numFmtId="0" fontId="10" fillId="0" borderId="5" xfId="0" applyFont="true" applyBorder="true" applyAlignment="true" applyProtection="true">
      <alignment horizontal="right"/>
      <protection locked="false"/>
    </xf>
    <xf numFmtId="0" fontId="10" fillId="0" borderId="12" xfId="0" applyFont="true" applyBorder="true" applyAlignment="true" applyProtection="true">
      <alignment horizontal="right"/>
      <protection locked="false"/>
    </xf>
    <xf numFmtId="0" fontId="7" fillId="2" borderId="1" xfId="0" applyFont="true" applyFill="true" applyBorder="true" applyAlignment="true" applyProtection="true">
      <alignment horizontal="center" vertical="center" wrapText="true"/>
      <protection locked="false"/>
    </xf>
    <xf numFmtId="0" fontId="8" fillId="2" borderId="11" xfId="0" applyFont="true" applyFill="true" applyBorder="true" applyAlignment="true" applyProtection="true">
      <alignment horizontal="center" vertical="center" wrapText="true"/>
      <protection locked="false"/>
    </xf>
    <xf numFmtId="0" fontId="8" fillId="2" borderId="2" xfId="0" applyFont="true" applyFill="true" applyBorder="true" applyAlignment="true" applyProtection="true">
      <alignment horizontal="center" vertical="center" wrapText="true"/>
      <protection locked="false"/>
    </xf>
    <xf numFmtId="0" fontId="8" fillId="2" borderId="5" xfId="0" applyFont="true" applyFill="true" applyBorder="true" applyAlignment="true" applyProtection="true">
      <alignment horizontal="center" vertical="center" wrapText="true"/>
      <protection locked="false"/>
    </xf>
    <xf numFmtId="0" fontId="8" fillId="2" borderId="12" xfId="0" applyFont="true" applyFill="true" applyBorder="true" applyAlignment="true" applyProtection="true">
      <alignment horizontal="center" vertical="center" wrapText="true"/>
      <protection locked="false"/>
    </xf>
    <xf numFmtId="0" fontId="8" fillId="2" borderId="6" xfId="0" applyFont="true" applyFill="true" applyBorder="true" applyAlignment="true" applyProtection="true">
      <alignment horizontal="center" vertical="center" wrapText="true"/>
      <protection locked="false"/>
    </xf>
    <xf numFmtId="0" fontId="4" fillId="4" borderId="43" xfId="0"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4" fillId="3" borderId="10" xfId="0" applyFont="true" applyFill="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50" fillId="13" borderId="19" xfId="0" applyNumberFormat="true" applyFont="true" applyFill="true" applyBorder="true" applyAlignment="true" applyProtection="true">
      <alignment horizontal="center" vertical="center"/>
      <protection locked="false"/>
    </xf>
    <xf numFmtId="164" fontId="50" fillId="13" borderId="21" xfId="0" applyNumberFormat="true" applyFont="true" applyFill="true" applyBorder="true" applyAlignment="true" applyProtection="true">
      <alignment horizontal="center" vertical="center"/>
      <protection locked="false"/>
    </xf>
    <xf numFmtId="1" fontId="1" fillId="4" borderId="2" xfId="0" applyNumberFormat="true" applyFont="true" applyFill="true" applyBorder="true" applyAlignment="true" applyProtection="true">
      <alignment horizontal="center" vertical="center"/>
      <protection locked="false"/>
    </xf>
    <xf numFmtId="1" fontId="1" fillId="4" borderId="6" xfId="0" applyNumberFormat="true" applyFont="true" applyFill="true" applyBorder="true" applyAlignment="true" applyProtection="true">
      <alignment horizontal="center" vertical="center"/>
      <protection locked="false"/>
    </xf>
    <xf numFmtId="164" fontId="11" fillId="14" borderId="20" xfId="0" applyNumberFormat="true" applyFont="true" applyFill="true" applyBorder="true" applyAlignment="true" applyProtection="true">
      <alignment horizontal="center" vertical="center"/>
      <protection locked="false"/>
    </xf>
    <xf numFmtId="164" fontId="11" fillId="14" borderId="22" xfId="0" applyNumberFormat="true" applyFont="true" applyFill="true" applyBorder="true" applyAlignment="true" applyProtection="true">
      <alignment horizontal="center" vertical="center"/>
      <protection locked="false"/>
    </xf>
    <xf numFmtId="164" fontId="11" fillId="10" borderId="17" xfId="0" applyNumberFormat="true" applyFont="true" applyFill="true" applyBorder="true" applyAlignment="true" applyProtection="true">
      <alignment horizontal="center" vertical="center"/>
      <protection locked="false"/>
    </xf>
    <xf numFmtId="164" fontId="11" fillId="10" borderId="9" xfId="0"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2" fillId="4" borderId="1" xfId="0" applyFont="true" applyFill="true" applyBorder="true" applyAlignment="true" applyProtection="true">
      <alignment horizontal="center" vertical="center"/>
    </xf>
    <xf numFmtId="0" fontId="12" fillId="4" borderId="2" xfId="0" applyFont="true" applyFill="true" applyBorder="true" applyAlignment="true" applyProtection="true">
      <alignment horizontal="center" vertical="center"/>
    </xf>
    <xf numFmtId="0" fontId="12" fillId="4" borderId="5" xfId="0" applyFont="true" applyFill="true" applyBorder="true" applyAlignment="true" applyProtection="true">
      <alignment horizontal="center" vertical="center"/>
    </xf>
    <xf numFmtId="0" fontId="12" fillId="4" borderId="6" xfId="0" applyFont="true" applyFill="true" applyBorder="true" applyAlignment="true" applyProtection="true">
      <alignment horizontal="center" vertical="center"/>
    </xf>
    <xf numFmtId="0" fontId="1" fillId="15" borderId="10" xfId="0" applyFont="true" applyFill="true" applyBorder="true" applyAlignment="true">
      <alignment horizontal="right" vertical="top" wrapText="true"/>
    </xf>
    <xf numFmtId="0" fontId="1" fillId="3" borderId="10" xfId="0" applyFont="true" applyFill="true" applyBorder="true" applyAlignment="true">
      <alignment horizontal="right" vertical="top" wrapText="true"/>
    </xf>
    <xf numFmtId="0" fontId="39" fillId="16" borderId="10" xfId="0" applyFont="true" applyFill="true" applyBorder="true" applyAlignment="true">
      <alignment horizontal="right" vertical="top" wrapText="true"/>
    </xf>
    <xf numFmtId="0" fontId="70"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46" xfId="0" applyFont="true" applyFill="true" applyBorder="true" applyAlignment="true">
      <alignment horizontal="right" vertical="top" wrapText="true"/>
    </xf>
    <xf numFmtId="0" fontId="39" fillId="3" borderId="47" xfId="0" applyFont="true" applyFill="true" applyBorder="true" applyAlignment="true">
      <alignment horizontal="right" vertical="top" wrapText="true"/>
    </xf>
    <xf numFmtId="0" fontId="39" fillId="16" borderId="96" xfId="0" applyFont="true" applyFill="true" applyBorder="true" applyAlignment="true">
      <alignment horizontal="left" vertical="center" wrapText="true"/>
    </xf>
    <xf numFmtId="0" fontId="39" fillId="16" borderId="94" xfId="0" applyFont="true" applyFill="true" applyBorder="true" applyAlignment="true">
      <alignment horizontal="left" vertical="center" wrapText="true"/>
    </xf>
    <xf numFmtId="0" fontId="39" fillId="16" borderId="99" xfId="0" applyFont="true" applyFill="true" applyBorder="true" applyAlignment="true">
      <alignment horizontal="left" vertical="center" wrapText="true"/>
    </xf>
    <xf numFmtId="0" fontId="39" fillId="3" borderId="3" xfId="0" applyFont="true" applyFill="true" applyBorder="true" applyAlignment="true">
      <alignment horizontal="center" vertical="center"/>
    </xf>
    <xf numFmtId="0" fontId="39" fillId="3" borderId="46" xfId="0" applyFont="true" applyFill="true" applyBorder="true" applyAlignment="true">
      <alignment horizontal="center" vertical="center"/>
    </xf>
    <xf numFmtId="0" fontId="39" fillId="3" borderId="90" xfId="0" applyFont="true" applyFill="true" applyBorder="true" applyAlignment="true">
      <alignment horizontal="center" vertical="center"/>
    </xf>
    <xf numFmtId="0" fontId="39" fillId="3" borderId="10" xfId="0" applyFont="true" applyFill="true" applyBorder="true" applyAlignment="true">
      <alignment horizontal="center" vertical="center" wrapText="true"/>
    </xf>
    <xf numFmtId="0" fontId="39" fillId="3" borderId="46" xfId="0" applyFont="true" applyFill="true" applyBorder="true" applyAlignment="true">
      <alignment horizontal="center" vertical="center" wrapText="true"/>
    </xf>
    <xf numFmtId="0" fontId="39" fillId="3" borderId="47" xfId="0" applyFont="true" applyFill="true" applyBorder="true" applyAlignment="true">
      <alignment horizontal="center" vertical="center" wrapText="true"/>
    </xf>
    <xf numFmtId="0" fontId="39" fillId="3" borderId="1" xfId="0" applyFont="true" applyFill="true" applyBorder="true" applyAlignment="true">
      <alignment horizontal="center" vertical="center"/>
    </xf>
    <xf numFmtId="0" fontId="39" fillId="3" borderId="76" xfId="0" applyFont="true" applyFill="true" applyBorder="true" applyAlignment="true">
      <alignment horizontal="center" vertical="center"/>
    </xf>
    <xf numFmtId="0" fontId="39" fillId="3" borderId="83" xfId="0" applyFont="true" applyFill="true" applyBorder="true" applyAlignment="true">
      <alignment horizontal="center" vertical="center"/>
    </xf>
    <xf numFmtId="0" fontId="39" fillId="3" borderId="1" xfId="0" applyFont="true" applyFill="true" applyBorder="true" applyAlignment="true">
      <alignment horizontal="center" vertical="center" wrapText="true"/>
    </xf>
    <xf numFmtId="0" fontId="39" fillId="3" borderId="76" xfId="0" applyFont="true" applyFill="true" applyBorder="true" applyAlignment="true">
      <alignment horizontal="center" vertical="center" wrapText="true"/>
    </xf>
    <xf numFmtId="0" fontId="39" fillId="3" borderId="77" xfId="0" applyFont="true" applyFill="true" applyBorder="true" applyAlignment="true">
      <alignment horizontal="center" vertical="center" wrapText="true"/>
    </xf>
    <xf numFmtId="0" fontId="51" fillId="17" borderId="1" xfId="0" applyFont="true" applyFill="true" applyBorder="true" applyAlignment="true"/>
    <xf numFmtId="0" fontId="24" fillId="3" borderId="2" xfId="0" applyFont="true" applyFill="true" applyBorder="true" applyAlignment="true"/>
    <xf numFmtId="0" fontId="70" fillId="3" borderId="10" xfId="0" applyFont="true" applyFill="true" applyBorder="true" applyAlignment="true">
      <alignment horizontal="center" vertical="center" wrapText="true"/>
    </xf>
    <xf numFmtId="0" fontId="71" fillId="3" borderId="51" xfId="0" applyFont="true" applyFill="true" applyBorder="true" applyAlignment="true">
      <alignment horizontal="left" wrapText="true"/>
    </xf>
    <xf numFmtId="0" fontId="39" fillId="16" borderId="53" xfId="0" applyFont="true" applyFill="true" applyBorder="true" applyAlignment="true">
      <alignment horizontal="left" vertical="top" wrapText="true"/>
    </xf>
    <xf numFmtId="0" fontId="39" fillId="16" borderId="54" xfId="0" applyFont="true" applyFill="true" applyBorder="true" applyAlignment="true">
      <alignment horizontal="left" vertical="top" wrapText="true"/>
    </xf>
    <xf numFmtId="0" fontId="38" fillId="3" borderId="10" xfId="0" applyFont="true" applyFill="true" applyBorder="true" applyAlignment="true">
      <alignment horizontal="left" vertical="top" wrapText="true"/>
    </xf>
    <xf numFmtId="0" fontId="3" fillId="15" borderId="10" xfId="0" applyFont="true" applyFill="true" applyBorder="true" applyAlignment="true"/>
    <xf numFmtId="0" fontId="3" fillId="3" borderId="10" xfId="0" applyFont="true" applyFill="true" applyBorder="true" applyAlignment="true"/>
    <xf numFmtId="0" fontId="3" fillId="15" borderId="10" xfId="0" applyFont="true" applyFill="true" applyBorder="true"/>
    <xf numFmtId="0" fontId="3" fillId="3" borderId="10" xfId="0" applyFont="true" applyFill="true" applyBorder="true"/>
    <xf numFmtId="0" fontId="1" fillId="15" borderId="10" xfId="0" applyFont="true" applyFill="true" applyBorder="true" applyAlignment="true">
      <alignment wrapText="true"/>
    </xf>
    <xf numFmtId="0" fontId="1" fillId="15" borderId="10" xfId="0" applyFont="true" applyFill="true" applyBorder="true" applyAlignment="true">
      <alignment vertical="top" wrapText="true"/>
    </xf>
    <xf numFmtId="0" fontId="39" fillId="3" borderId="3" xfId="0" applyFont="true" applyFill="true" applyBorder="true" applyAlignment="true">
      <alignment horizontal="center" vertical="center" wrapText="true"/>
    </xf>
    <xf numFmtId="169" fontId="44" fillId="2" borderId="97" xfId="0" applyNumberFormat="true" applyFont="true" applyFill="true" applyBorder="true" applyAlignment="true">
      <alignment vertical="center" wrapText="true"/>
    </xf>
    <xf numFmtId="0" fontId="45" fillId="2" borderId="10" xfId="0" applyFont="true" applyFill="true" applyBorder="true" applyAlignment="true">
      <alignment vertical="center" wrapText="true"/>
    </xf>
    <xf numFmtId="0" fontId="45" fillId="2" borderId="8" xfId="0" applyFont="true" applyFill="true" applyBorder="true" applyAlignment="true">
      <alignment vertical="center" wrapText="true"/>
    </xf>
    <xf numFmtId="0" fontId="39" fillId="16" borderId="52" xfId="0" applyFont="true" applyFill="true" applyBorder="true" applyAlignment="true">
      <alignment horizontal="left" vertical="center" wrapText="true"/>
    </xf>
    <xf numFmtId="0" fontId="39" fillId="16" borderId="53" xfId="0" applyFont="true" applyFill="true" applyBorder="true" applyAlignment="true">
      <alignment horizontal="left" vertical="center" wrapText="true"/>
    </xf>
    <xf numFmtId="0" fontId="39" fillId="16" borderId="95" xfId="0" applyFont="true" applyFill="true" applyBorder="true" applyAlignment="true">
      <alignment horizontal="left" vertical="center" wrapText="true"/>
    </xf>
    <xf numFmtId="0" fontId="39" fillId="3" borderId="83" xfId="0" applyFont="true" applyFill="true" applyBorder="true" applyAlignment="true">
      <alignment horizontal="center" vertical="center" wrapText="true"/>
    </xf>
    <xf numFmtId="0" fontId="39" fillId="16" borderId="54" xfId="0" applyFont="true" applyFill="true" applyBorder="true" applyAlignment="true">
      <alignment horizontal="left" vertical="center" wrapText="true"/>
    </xf>
    <xf numFmtId="0" fontId="39" fillId="3" borderId="90" xfId="0" applyFont="true" applyFill="true" applyBorder="true" applyAlignment="true">
      <alignment horizontal="center" vertical="center" wrapText="true"/>
    </xf>
    <xf numFmtId="0" fontId="62" fillId="16" borderId="53" xfId="0" applyFont="true" applyFill="true" applyBorder="true" applyAlignment="true">
      <alignment horizontal="left" vertical="center" wrapText="true"/>
    </xf>
    <xf numFmtId="0" fontId="62" fillId="16" borderId="52" xfId="0" applyFont="true" applyFill="true" applyBorder="true" applyAlignment="true">
      <alignment horizontal="left" vertical="center" wrapText="true"/>
    </xf>
    <xf numFmtId="0" fontId="39" fillId="16" borderId="10" xfId="0" applyFont="true" applyFill="true" applyBorder="true" applyAlignment="true">
      <alignment horizontal="left" vertical="top"/>
    </xf>
    <xf numFmtId="0" fontId="1" fillId="3" borderId="10" xfId="0" applyFont="true" applyFill="true" applyBorder="true"/>
    <xf numFmtId="0" fontId="39" fillId="3" borderId="10" xfId="0" applyFont="true" applyFill="true" applyBorder="true" applyAlignment="true">
      <alignment horizontal="left" wrapText="true"/>
    </xf>
    <xf numFmtId="0" fontId="39" fillId="16" borderId="10" xfId="0" applyFont="true" applyFill="true" applyBorder="true" applyAlignment="true">
      <alignment horizontal="left" vertical="top" wrapText="true"/>
    </xf>
    <xf numFmtId="0" fontId="39" fillId="3" borderId="10" xfId="0" applyFont="true" applyFill="true" applyBorder="true" applyAlignment="true">
      <alignment horizontal="center" wrapText="true"/>
    </xf>
    <xf numFmtId="0" fontId="39" fillId="3" borderId="46" xfId="0" applyFont="true" applyFill="true" applyBorder="true" applyAlignment="true">
      <alignment horizontal="center" wrapText="true"/>
    </xf>
    <xf numFmtId="0" fontId="39" fillId="3" borderId="47"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3" borderId="51" xfId="0" applyFont="true" applyFill="true" applyBorder="true" applyAlignment="true">
      <alignment horizontal="left" wrapText="true"/>
    </xf>
    <xf numFmtId="0" fontId="68" fillId="3" borderId="3" xfId="0" applyFont="true" applyFill="true" applyBorder="true"/>
    <xf numFmtId="0" fontId="40" fillId="3" borderId="4" xfId="0" applyFont="true" applyFill="true" applyBorder="true"/>
    <xf numFmtId="0" fontId="40" fillId="17" borderId="3" xfId="0" applyFont="true" applyFill="true" applyBorder="true" applyAlignment="true">
      <alignment wrapText="true"/>
    </xf>
    <xf numFmtId="0" fontId="40" fillId="3" borderId="4" xfId="0" applyFont="true" applyFill="true" applyBorder="true" applyAlignment="true">
      <alignment wrapText="true"/>
    </xf>
    <xf numFmtId="0" fontId="41" fillId="17" borderId="1" xfId="0" applyFont="true" applyFill="true" applyBorder="true" applyAlignment="true">
      <alignment wrapText="true"/>
    </xf>
    <xf numFmtId="0" fontId="1" fillId="3" borderId="2" xfId="0" applyFont="true" applyFill="true" applyBorder="true" applyAlignment="true">
      <alignment wrapText="true"/>
    </xf>
    <xf numFmtId="169" fontId="44" fillId="2" borderId="114" xfId="0" applyNumberFormat="true" applyFont="true" applyFill="true" applyBorder="true" applyAlignment="true">
      <alignment vertical="top" wrapText="true"/>
    </xf>
    <xf numFmtId="0" fontId="45" fillId="2" borderId="10" xfId="0" applyFont="true" applyFill="true" applyBorder="true" applyAlignment="true">
      <alignment vertical="top" wrapText="true"/>
    </xf>
    <xf numFmtId="0" fontId="45" fillId="2" borderId="8" xfId="0" applyFont="true" applyFill="true" applyBorder="true" applyAlignment="true">
      <alignment vertical="top" wrapText="true"/>
    </xf>
  </cellXfs>
  <cellStyles count="2">
    <cellStyle name="Normal" xfId="0" builtinId="0"/>
    <cellStyle name="Normal 3" xfId="1" xr:uid="{9E61DAAA-DA8E-43DF-8A89-9C943332CF7D}"/>
  </cellStyles>
  <dxfs count="3">
    <dxf>
      <font>
        <color rgb="FFC00000"/>
      </font>
      <numFmt numFmtId="170" formatCode="\(0\)"/>
    </dxf>
    <dxf>
      <font>
        <color rgb="FFC00000"/>
      </font>
      <numFmt numFmtId="170" formatCode="\(0\)"/>
    </dxf>
    <dxf>
      <font>
        <color rgb="FFC00000"/>
      </font>
      <numFmt numFmtId="170"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worksheets/sheet13.xml" Type="http://schemas.openxmlformats.org/officeDocument/2006/relationships/worksheet" Id="rId13"/><Relationship Target="worksheets/sheet3.xml" Type="http://schemas.openxmlformats.org/officeDocument/2006/relationships/worksheet" Id="rId3"/><Relationship Target="worksheets/sheet7.xml" Type="http://schemas.openxmlformats.org/officeDocument/2006/relationships/worksheet" Id="rId7"/><Relationship Target="worksheets/sheet12.xml" Type="http://schemas.openxmlformats.org/officeDocument/2006/relationships/worksheet" Id="rId12"/><Relationship Target="sharedStrings.xml" Type="http://schemas.openxmlformats.org/officeDocument/2006/relationships/sharedStrings" Id="rId17"/><Relationship Target="worksheets/sheet2.xml" Type="http://schemas.openxmlformats.org/officeDocument/2006/relationships/worksheet" Id="rId2"/><Relationship Target="styles.xml" Type="http://schemas.openxmlformats.org/officeDocument/2006/relationships/styles" Id="rId16"/><Relationship Target="worksheets/sheet1.xml" Type="http://schemas.openxmlformats.org/officeDocument/2006/relationships/worksheet" Id="rId1"/><Relationship Target="worksheets/sheet6.xml" Type="http://schemas.openxmlformats.org/officeDocument/2006/relationships/worksheet" Id="rId6"/><Relationship Target="worksheets/sheet11.xml" Type="http://schemas.openxmlformats.org/officeDocument/2006/relationships/worksheet" Id="rId11"/><Relationship Target="worksheets/sheet5.xml" Type="http://schemas.openxmlformats.org/officeDocument/2006/relationships/worksheet" Id="rId5"/><Relationship Target="theme/theme1.xml" Type="http://schemas.openxmlformats.org/officeDocument/2006/relationships/theme" Id="rId15"/><Relationship Target="worksheets/sheet10.xml" Type="http://schemas.openxmlformats.org/officeDocument/2006/relationships/worksheet" Id="rId10"/><Relationship Target="vbaProject.bin" Type="http://schemas.microsoft.com/office/2006/relationships/vbaProject" Id="rId19"/><Relationship Target="worksheets/sheet4.xml" Type="http://schemas.openxmlformats.org/officeDocument/2006/relationships/worksheet" Id="rId4"/><Relationship Target="worksheets/sheet9.xml" Type="http://schemas.openxmlformats.org/officeDocument/2006/relationships/worksheet" Id="rId9"/><Relationship Target="worksheets/sheet14.xml" Type="http://schemas.openxmlformats.org/officeDocument/2006/relationships/worksheet" Id="rId14"/></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_rels/chart136.xml.rels><?xml version="1.0" encoding="UTF-8"?><Relationships xmlns="http://schemas.openxmlformats.org/package/2006/relationships"><Relationship Target="../theme/themeOverride59.xml" Type="http://schemas.openxmlformats.org/officeDocument/2006/relationships/themeOverride" Id="rId1"/></Relationships>
</file>

<file path=xl/charts/_rels/chart137.xml.rels><?xml version="1.0" encoding="UTF-8"?><Relationships xmlns="http://schemas.openxmlformats.org/package/2006/relationships"><Relationship Target="../theme/themeOverride60.xml" Type="http://schemas.openxmlformats.org/officeDocument/2006/relationships/themeOverride" Id="rId1"/></Relationships>
</file>

<file path=xl/charts/_rels/chart138.xml.rels><?xml version="1.0" encoding="UTF-8"?><Relationships xmlns="http://schemas.openxmlformats.org/package/2006/relationships"><Relationship Target="../theme/themeOverride61.xml" Type="http://schemas.openxmlformats.org/officeDocument/2006/relationships/themeOverride" Id="rId1"/></Relationships>
</file>

<file path=xl/charts/_rels/chart139.xml.rels><?xml version="1.0" encoding="UTF-8"?><Relationships xmlns="http://schemas.openxmlformats.org/package/2006/relationships"><Relationship Target="../theme/themeOverride62.xml" Type="http://schemas.openxmlformats.org/officeDocument/2006/relationships/themeOverride" Id="rId1"/></Relationships>
</file>

<file path=xl/charts/_rels/chart140.xml.rels><?xml version="1.0" encoding="UTF-8"?><Relationships xmlns="http://schemas.openxmlformats.org/package/2006/relationships"><Relationship Target="../theme/themeOverride63.xml" Type="http://schemas.openxmlformats.org/officeDocument/2006/relationships/themeOverride" Id="rId1"/></Relationships>
</file>

<file path=xl/charts/_rels/chart141.xml.rels><?xml version="1.0" encoding="UTF-8"?><Relationships xmlns="http://schemas.openxmlformats.org/package/2006/relationships"><Relationship Target="../theme/themeOverride64.xml" Type="http://schemas.openxmlformats.org/officeDocument/2006/relationships/themeOverride" Id="rId1"/></Relationships>
</file>

<file path=xl/charts/_rels/chart142.xml.rels><?xml version="1.0" encoding="UTF-8"?><Relationships xmlns="http://schemas.openxmlformats.org/package/2006/relationships"><Relationship Target="../theme/themeOverride65.xml" Type="http://schemas.openxmlformats.org/officeDocument/2006/relationships/themeOverride" Id="rId1"/></Relationships>
</file>

<file path=xl/charts/_rels/chart143.xml.rels><?xml version="1.0" encoding="UTF-8"?><Relationships xmlns="http://schemas.openxmlformats.org/package/2006/relationships"><Relationship Target="../theme/themeOverride66.xml" Type="http://schemas.openxmlformats.org/officeDocument/2006/relationships/themeOverride" Id="rId1"/></Relationships>
</file>

<file path=xl/charts/_rels/chart144.xml.rels><?xml version="1.0" encoding="UTF-8"?><Relationships xmlns="http://schemas.openxmlformats.org/package/2006/relationships"><Relationship Target="../theme/themeOverride67.xml" Type="http://schemas.openxmlformats.org/officeDocument/2006/relationships/themeOverride" Id="rId1"/></Relationships>
</file>

<file path=xl/charts/_rels/chart145.xml.rels><?xml version="1.0" encoding="UTF-8"?><Relationships xmlns="http://schemas.openxmlformats.org/package/2006/relationships"><Relationship Target="../theme/themeOverride68.xml" Type="http://schemas.openxmlformats.org/officeDocument/2006/relationships/themeOverride" Id="rId1"/></Relationships>
</file>

<file path=xl/charts/_rels/chart146.xml.rels><?xml version="1.0" encoding="UTF-8"?><Relationships xmlns="http://schemas.openxmlformats.org/package/2006/relationships"><Relationship Target="../theme/themeOverride69.xml" Type="http://schemas.openxmlformats.org/officeDocument/2006/relationships/themeOverride" Id="rId1"/></Relationships>
</file>

<file path=xl/charts/_rels/chart147.xml.rels><?xml version="1.0" encoding="UTF-8"?><Relationships xmlns="http://schemas.openxmlformats.org/package/2006/relationships"><Relationship Target="../theme/themeOverride70.xml" Type="http://schemas.openxmlformats.org/officeDocument/2006/relationships/themeOverride" Id="rId1"/></Relationships>
</file>

<file path=xl/charts/_rels/chart148.xml.rels><?xml version="1.0" encoding="UTF-8"?><Relationships xmlns="http://schemas.openxmlformats.org/package/2006/relationships"><Relationship Target="../theme/themeOverride71.xml" Type="http://schemas.openxmlformats.org/officeDocument/2006/relationships/themeOverride" Id="rId1"/></Relationships>
</file>

<file path=xl/charts/_rels/chart149.xml.rels><?xml version="1.0" encoding="UTF-8"?><Relationships xmlns="http://schemas.openxmlformats.org/package/2006/relationships"><Relationship Target="../theme/themeOverride72.xml" Type="http://schemas.openxmlformats.org/officeDocument/2006/relationships/themeOverride" Id="rId1"/></Relationships>
</file>

<file path=xl/charts/_rels/chart150.xml.rels><?xml version="1.0" encoding="UTF-8"?><Relationships xmlns="http://schemas.openxmlformats.org/package/2006/relationships"><Relationship Target="../theme/themeOverride73.xml" Type="http://schemas.openxmlformats.org/officeDocument/2006/relationships/themeOverride" Id="rId1"/></Relationships>
</file>

<file path=xl/charts/_rels/chart151.xml.rels><?xml version="1.0" encoding="UTF-8"?><Relationships xmlns="http://schemas.openxmlformats.org/package/2006/relationships"><Relationship Target="../theme/themeOverride74.xml" Type="http://schemas.openxmlformats.org/officeDocument/2006/relationships/themeOverride" Id="rId1"/></Relationships>
</file>

<file path=xl/charts/_rels/chart152.xml.rels><?xml version="1.0" encoding="UTF-8"?><Relationships xmlns="http://schemas.openxmlformats.org/package/2006/relationships"><Relationship Target="../theme/themeOverride75.xml" Type="http://schemas.openxmlformats.org/officeDocument/2006/relationships/themeOverride" Id="rId1"/></Relationships>
</file>

<file path=xl/charts/_rels/chart153.xml.rels><?xml version="1.0" encoding="UTF-8"?><Relationships xmlns="http://schemas.openxmlformats.org/package/2006/relationships"><Relationship Target="../theme/themeOverride76.xml" Type="http://schemas.openxmlformats.org/officeDocument/2006/relationships/themeOverride" Id="rId1"/></Relationships>
</file>

<file path=xl/charts/_rels/chart154.xml.rels><?xml version="1.0" encoding="UTF-8"?><Relationships xmlns="http://schemas.openxmlformats.org/package/2006/relationships"><Relationship Target="../theme/themeOverride77.xml" Type="http://schemas.openxmlformats.org/officeDocument/2006/relationships/themeOverride" Id="rId1"/></Relationships>
</file>

<file path=xl/charts/_rels/chart155.xml.rels><?xml version="1.0" encoding="UTF-8"?><Relationships xmlns="http://schemas.openxmlformats.org/package/2006/relationships"><Relationship Target="../theme/themeOverride78.xml" Type="http://schemas.openxmlformats.org/officeDocument/2006/relationships/themeOverride" Id="rId1"/></Relationships>
</file>

<file path=xl/charts/_rels/chart156.xml.rels><?xml version="1.0" encoding="UTF-8"?><Relationships xmlns="http://schemas.openxmlformats.org/package/2006/relationships"><Relationship Target="../theme/themeOverride79.xml" Type="http://schemas.openxmlformats.org/officeDocument/2006/relationships/themeOverride" Id="rId1"/></Relationships>
</file>

<file path=xl/charts/_rels/chart157.xml.rels><?xml version="1.0" encoding="UTF-8"?><Relationships xmlns="http://schemas.openxmlformats.org/package/2006/relationships"><Relationship Target="../theme/themeOverride80.xml" Type="http://schemas.openxmlformats.org/officeDocument/2006/relationships/themeOverride" Id="rId1"/></Relationships>
</file>

<file path=xl/charts/_rels/chart158.xml.rels><?xml version="1.0" encoding="UTF-8"?><Relationships xmlns="http://schemas.openxmlformats.org/package/2006/relationships"><Relationship Target="../theme/themeOverride81.xml" Type="http://schemas.openxmlformats.org/officeDocument/2006/relationships/themeOverride" Id="rId1"/></Relationships>
</file>

<file path=xl/charts/_rels/chart159.xml.rels><?xml version="1.0" encoding="UTF-8"?><Relationships xmlns="http://schemas.openxmlformats.org/package/2006/relationships"><Relationship Target="../theme/themeOverride82.xml" Type="http://schemas.openxmlformats.org/officeDocument/2006/relationships/themeOverride" Id="rId1"/></Relationships>
</file>

<file path=xl/charts/_rels/chart160.xml.rels><?xml version="1.0" encoding="UTF-8"?><Relationships xmlns="http://schemas.openxmlformats.org/package/2006/relationships"><Relationship Target="../theme/themeOverride83.xml" Type="http://schemas.openxmlformats.org/officeDocument/2006/relationships/themeOverride" Id="rId1"/></Relationships>
</file>

<file path=xl/charts/_rels/chart161.xml.rels><?xml version="1.0" encoding="UTF-8"?><Relationships xmlns="http://schemas.openxmlformats.org/package/2006/relationships"><Relationship Target="../theme/themeOverride84.xml" Type="http://schemas.openxmlformats.org/officeDocument/2006/relationships/themeOverride" Id="rId1"/></Relationships>
</file>

<file path=xl/charts/_rels/chart162.xml.rels><?xml version="1.0" encoding="UTF-8"?><Relationships xmlns="http://schemas.openxmlformats.org/package/2006/relationships"><Relationship Target="../theme/themeOverride85.xml" Type="http://schemas.openxmlformats.org/officeDocument/2006/relationships/themeOverride" Id="rId1"/></Relationships>
</file>

<file path=xl/charts/_rels/chart163.xml.rels><?xml version="1.0" encoding="UTF-8"?><Relationships xmlns="http://schemas.openxmlformats.org/package/2006/relationships"><Relationship Target="../theme/themeOverride86.xml" Type="http://schemas.openxmlformats.org/officeDocument/2006/relationships/themeOverride" Id="rId1"/></Relationships>
</file>

<file path=xl/charts/_rels/chart164.xml.rels><?xml version="1.0" encoding="UTF-8"?><Relationships xmlns="http://schemas.openxmlformats.org/package/2006/relationships"><Relationship Target="../theme/themeOverride87.xml" Type="http://schemas.openxmlformats.org/officeDocument/2006/relationships/themeOverride" Id="rId1"/></Relationships>
</file>

<file path=xl/charts/_rels/chart165.xml.rels><?xml version="1.0" encoding="UTF-8"?><Relationships xmlns="http://schemas.openxmlformats.org/package/2006/relationships"><Relationship Target="../theme/themeOverride88.xml" Type="http://schemas.openxmlformats.org/officeDocument/2006/relationships/themeOverride" Id="rId1"/></Relationships>
</file>

<file path=xl/charts/_rels/chart166.xml.rels><?xml version="1.0" encoding="UTF-8"?><Relationships xmlns="http://schemas.openxmlformats.org/package/2006/relationships"><Relationship Target="../theme/themeOverride89.xml" Type="http://schemas.openxmlformats.org/officeDocument/2006/relationships/themeOverride" Id="rId1"/></Relationships>
</file>

<file path=xl/charts/_rels/chart167.xml.rels><?xml version="1.0" encoding="UTF-8"?><Relationships xmlns="http://schemas.openxmlformats.org/package/2006/relationships"><Relationship Target="../theme/themeOverride90.xml" Type="http://schemas.openxmlformats.org/officeDocument/2006/relationships/themeOverride" Id="rId1"/></Relationships>
</file>

<file path=xl/charts/_rels/chart168.xml.rels><?xml version="1.0" encoding="UTF-8"?><Relationships xmlns="http://schemas.openxmlformats.org/package/2006/relationships"><Relationship Target="../theme/themeOverride91.xml" Type="http://schemas.openxmlformats.org/officeDocument/2006/relationships/themeOverride" Id="rId1"/></Relationships>
</file>

<file path=xl/charts/_rels/chart169.xml.rels><?xml version="1.0" encoding="UTF-8"?><Relationships xmlns="http://schemas.openxmlformats.org/package/2006/relationships"><Relationship Target="../theme/themeOverride92.xml" Type="http://schemas.openxmlformats.org/officeDocument/2006/relationships/themeOverride" Id="rId1"/></Relationships>
</file>

<file path=xl/charts/_rels/chart170.xml.rels><?xml version="1.0" encoding="UTF-8"?><Relationships xmlns="http://schemas.openxmlformats.org/package/2006/relationships"><Relationship Target="../theme/themeOverride93.xml" Type="http://schemas.openxmlformats.org/officeDocument/2006/relationships/themeOverride" Id="rId1"/></Relationships>
</file>

<file path=xl/charts/_rels/chart171.xml.rels><?xml version="1.0" encoding="UTF-8"?><Relationships xmlns="http://schemas.openxmlformats.org/package/2006/relationships"><Relationship Target="../theme/themeOverride94.xml" Type="http://schemas.openxmlformats.org/officeDocument/2006/relationships/themeOverride" Id="rId1"/></Relationships>
</file>

<file path=xl/charts/_rels/chart172.xml.rels><?xml version="1.0" encoding="UTF-8"?><Relationships xmlns="http://schemas.openxmlformats.org/package/2006/relationships"><Relationship Target="../theme/themeOverride95.xml" Type="http://schemas.openxmlformats.org/officeDocument/2006/relationships/themeOverride" Id="rId1"/></Relationships>
</file>

<file path=xl/charts/_rels/chart173.xml.rels><?xml version="1.0" encoding="UTF-8"?><Relationships xmlns="http://schemas.openxmlformats.org/package/2006/relationships"><Relationship Target="../theme/themeOverride96.xml" Type="http://schemas.openxmlformats.org/officeDocument/2006/relationships/themeOverride" Id="rId1"/></Relationships>
</file>

<file path=xl/charts/_rels/chart174.xml.rels><?xml version="1.0" encoding="UTF-8"?><Relationships xmlns="http://schemas.openxmlformats.org/package/2006/relationships"><Relationship Target="../theme/themeOverride97.xml" Type="http://schemas.openxmlformats.org/officeDocument/2006/relationships/themeOverride" Id="rId1"/></Relationships>
</file>

<file path=xl/charts/_rels/chart175.xml.rels><?xml version="1.0" encoding="UTF-8"?><Relationships xmlns="http://schemas.openxmlformats.org/package/2006/relationships"><Relationship Target="../theme/themeOverride98.xml" Type="http://schemas.openxmlformats.org/officeDocument/2006/relationships/themeOverride" Id="rId1"/></Relationships>
</file>

<file path=xl/charts/_rels/chart176.xml.rels><?xml version="1.0" encoding="UTF-8"?><Relationships xmlns="http://schemas.openxmlformats.org/package/2006/relationships"><Relationship Target="../theme/themeOverride99.xml" Type="http://schemas.openxmlformats.org/officeDocument/2006/relationships/themeOverride" Id="rId1"/></Relationships>
</file>

<file path=xl/charts/_rels/chart177.xml.rels><?xml version="1.0" encoding="UTF-8"?><Relationships xmlns="http://schemas.openxmlformats.org/package/2006/relationships"><Relationship Target="../theme/themeOverride100.xml" Type="http://schemas.openxmlformats.org/officeDocument/2006/relationships/themeOverride" Id="rId1"/></Relationships>
</file>

<file path=xl/charts/_rels/chart178.xml.rels><?xml version="1.0" encoding="UTF-8"?><Relationships xmlns="http://schemas.openxmlformats.org/package/2006/relationships"><Relationship Target="../theme/themeOverride101.xml" Type="http://schemas.openxmlformats.org/officeDocument/2006/relationships/themeOverride" Id="rId1"/></Relationships>
</file>

<file path=xl/charts/_rels/chart179.xml.rels><?xml version="1.0" encoding="UTF-8"?><Relationships xmlns="http://schemas.openxmlformats.org/package/2006/relationships"><Relationship Target="../theme/themeOverride102.xml" Type="http://schemas.openxmlformats.org/officeDocument/2006/relationships/themeOverride" Id="rId1"/></Relationships>
</file>

<file path=xl/charts/_rels/chart180.xml.rels><?xml version="1.0" encoding="UTF-8"?><Relationships xmlns="http://schemas.openxmlformats.org/package/2006/relationships"><Relationship Target="../theme/themeOverride103.xml" Type="http://schemas.openxmlformats.org/officeDocument/2006/relationships/themeOverride" Id="rId1"/></Relationships>
</file>

<file path=xl/charts/_rels/chart181.xml.rels><?xml version="1.0" encoding="UTF-8"?><Relationships xmlns="http://schemas.openxmlformats.org/package/2006/relationships"><Relationship Target="../theme/themeOverride104.xml" Type="http://schemas.openxmlformats.org/officeDocument/2006/relationships/themeOverride" Id="rId1"/></Relationships>
</file>

<file path=xl/charts/_rels/chart182.xml.rels><?xml version="1.0" encoding="UTF-8"?><Relationships xmlns="http://schemas.openxmlformats.org/package/2006/relationships"><Relationship Target="../theme/themeOverride105.xml" Type="http://schemas.openxmlformats.org/officeDocument/2006/relationships/themeOverride" Id="rId1"/></Relationships>
</file>

<file path=xl/charts/_rels/chart183.xml.rels><?xml version="1.0" encoding="UTF-8"?><Relationships xmlns="http://schemas.openxmlformats.org/package/2006/relationships"><Relationship Target="../theme/themeOverride106.xml" Type="http://schemas.openxmlformats.org/officeDocument/2006/relationships/themeOverride" Id="rId1"/></Relationships>
</file>

<file path=xl/charts/_rels/chart184.xml.rels><?xml version="1.0" encoding="UTF-8"?><Relationships xmlns="http://schemas.openxmlformats.org/package/2006/relationships"><Relationship Target="../theme/themeOverride107.xml" Type="http://schemas.openxmlformats.org/officeDocument/2006/relationships/themeOverride" Id="rId1"/></Relationships>
</file>

<file path=xl/charts/_rels/chart185.xml.rels><?xml version="1.0" encoding="UTF-8"?><Relationships xmlns="http://schemas.openxmlformats.org/package/2006/relationships"><Relationship Target="../theme/themeOverride108.xml" Type="http://schemas.openxmlformats.org/officeDocument/2006/relationships/themeOverride" Id="rId1"/></Relationships>
</file>

<file path=xl/charts/_rels/chart186.xml.rels><?xml version="1.0" encoding="UTF-8"?><Relationships xmlns="http://schemas.openxmlformats.org/package/2006/relationships"><Relationship Target="../theme/themeOverride109.xml" Type="http://schemas.openxmlformats.org/officeDocument/2006/relationships/themeOverride" Id="rId1"/></Relationships>
</file>

<file path=xl/charts/_rels/chart187.xml.rels><?xml version="1.0" encoding="UTF-8"?><Relationships xmlns="http://schemas.openxmlformats.org/package/2006/relationships"><Relationship Target="../theme/themeOverride110.xml" Type="http://schemas.openxmlformats.org/officeDocument/2006/relationships/themeOverride" Id="rId1"/></Relationships>
</file>

<file path=xl/charts/_rels/chart188.xml.rels><?xml version="1.0" encoding="UTF-8"?><Relationships xmlns="http://schemas.openxmlformats.org/package/2006/relationships"><Relationship Target="../theme/themeOverride111.xml" Type="http://schemas.openxmlformats.org/officeDocument/2006/relationships/themeOverride" Id="rId1"/></Relationships>
</file>

<file path=xl/charts/_rels/chart189.xml.rels><?xml version="1.0" encoding="UTF-8"?><Relationships xmlns="http://schemas.openxmlformats.org/package/2006/relationships"><Relationship Target="../theme/themeOverride112.xml" Type="http://schemas.openxmlformats.org/officeDocument/2006/relationships/themeOverride" Id="rId1"/></Relationships>
</file>

<file path=xl/charts/_rels/chart190.xml.rels><?xml version="1.0" encoding="UTF-8"?><Relationships xmlns="http://schemas.openxmlformats.org/package/2006/relationships"><Relationship Target="../theme/themeOverride113.xml" Type="http://schemas.openxmlformats.org/officeDocument/2006/relationships/themeOverride" Id="rId1"/></Relationships>
</file>

<file path=xl/charts/_rels/chart191.xml.rels><?xml version="1.0" encoding="UTF-8"?><Relationships xmlns="http://schemas.openxmlformats.org/package/2006/relationships"><Relationship Target="../theme/themeOverride114.xml" Type="http://schemas.openxmlformats.org/officeDocument/2006/relationships/themeOverride" Id="rId1"/></Relationships>
</file>

<file path=xl/charts/_rels/chart192.xml.rels><?xml version="1.0" encoding="UTF-8"?><Relationships xmlns="http://schemas.openxmlformats.org/package/2006/relationships"><Relationship Target="../theme/themeOverride115.xml" Type="http://schemas.openxmlformats.org/officeDocument/2006/relationships/themeOverride" Id="rId1"/></Relationships>
</file>

<file path=xl/charts/_rels/chart193.xml.rels><?xml version="1.0" encoding="UTF-8"?><Relationships xmlns="http://schemas.openxmlformats.org/package/2006/relationships"><Relationship Target="../theme/themeOverride116.xml" Type="http://schemas.openxmlformats.org/officeDocument/2006/relationships/themeOverride" Id="rId1"/></Relationships>
</file>

<file path=xl/charts/_rels/chart194.xml.rels><?xml version="1.0" encoding="UTF-8"?><Relationships xmlns="http://schemas.openxmlformats.org/package/2006/relationships"><Relationship Target="../theme/themeOverride117.xml" Type="http://schemas.openxmlformats.org/officeDocument/2006/relationships/themeOverride" Id="rId1"/></Relationships>
</file>

<file path=xl/charts/_rels/chart195.xml.rels><?xml version="1.0" encoding="UTF-8"?><Relationships xmlns="http://schemas.openxmlformats.org/package/2006/relationships"><Relationship Target="../theme/themeOverride118.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2005</c:v>
                </c:pt>
                <c:pt idx="1">
                  <c:v>2010</c:v>
                </c:pt>
                <c:pt idx="2">
                  <c:v>2014</c:v>
                </c:pt>
              </c:numCache>
            </c:numRef>
          </c:xVal>
          <c:yVal>
            <c:numRef>
              <c:f>Water!$AB$105:$AB$116</c:f>
              <c:numCache>
                <c:formatCode>0.0</c:formatCode>
                <c:ptCount val="12"/>
                <c:pt idx="0">
                  <c:v>9.329191828406195</c:v>
                </c:pt>
                <c:pt idx="1">
                  <c:v>3.2185764693180143</c:v>
                </c:pt>
                <c:pt idx="2">
                  <c:v>2.8174594710522456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2005</c:v>
                </c:pt>
                <c:pt idx="1">
                  <c:v>2010</c:v>
                </c:pt>
                <c:pt idx="2">
                  <c:v>2014</c:v>
                </c:pt>
              </c:numCache>
            </c:numRef>
          </c:xVal>
          <c:yVal>
            <c:numRef>
              <c:f>Water!$W$105:$W$116</c:f>
              <c:numCache>
                <c:formatCode>0.0</c:formatCode>
                <c:ptCount val="12"/>
                <c:pt idx="0">
                  <c:v>18.82223955660211</c:v>
                </c:pt>
                <c:pt idx="1">
                  <c:v>11.898701285565796</c:v>
                </c:pt>
                <c:pt idx="2">
                  <c:v>9.8448013403285994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2005</c:v>
                </c:pt>
                <c:pt idx="1">
                  <c:v>2010</c:v>
                </c:pt>
                <c:pt idx="2">
                  <c:v>2014</c:v>
                </c:pt>
              </c:numCache>
            </c:numRef>
          </c:xVal>
          <c:yVal>
            <c:numRef>
              <c:f>Water!$R$105:$R$116</c:f>
              <c:numCache>
                <c:formatCode>0.0</c:formatCode>
                <c:ptCount val="12"/>
                <c:pt idx="0">
                  <c:v>19.219727686004251</c:v>
                </c:pt>
                <c:pt idx="1">
                  <c:v>14.877303213654548</c:v>
                </c:pt>
                <c:pt idx="2">
                  <c:v>14.172334071255472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2005</c:v>
                </c:pt>
                <c:pt idx="1">
                  <c:v>2010</c:v>
                </c:pt>
                <c:pt idx="2">
                  <c:v>2014</c:v>
                </c:pt>
              </c:numCache>
            </c:numRef>
          </c:xVal>
          <c:yVal>
            <c:numRef>
              <c:f>Water!$M$105:$M$116</c:f>
              <c:numCache>
                <c:formatCode>0.0</c:formatCode>
                <c:ptCount val="12"/>
                <c:pt idx="0">
                  <c:v>20.005694011570828</c:v>
                </c:pt>
                <c:pt idx="1">
                  <c:v>18.647911693906785</c:v>
                </c:pt>
                <c:pt idx="2">
                  <c:v>17.352059312641856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2005</c:v>
                </c:pt>
                <c:pt idx="1">
                  <c:v>2010</c:v>
                </c:pt>
                <c:pt idx="2">
                  <c:v>2014</c:v>
                </c:pt>
              </c:numCache>
            </c:numRef>
          </c:xVal>
          <c:yVal>
            <c:numRef>
              <c:f>Water!$H$105:$H$116</c:f>
              <c:numCache>
                <c:formatCode>0.0</c:formatCode>
                <c:ptCount val="12"/>
                <c:pt idx="0">
                  <c:v>19.859102874637394</c:v>
                </c:pt>
                <c:pt idx="1">
                  <c:v>20.182130256659203</c:v>
                </c:pt>
                <c:pt idx="2">
                  <c:v>21.02610458307517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2005</c:v>
                </c:pt>
                <c:pt idx="1">
                  <c:v>2010</c:v>
                </c:pt>
                <c:pt idx="2">
                  <c:v>2014</c:v>
                </c:pt>
              </c:numCache>
            </c:numRef>
          </c:xVal>
          <c:yVal>
            <c:numRef>
              <c:f>Water!$X$105:$X$116</c:f>
              <c:numCache>
                <c:formatCode>0.0</c:formatCode>
                <c:ptCount val="12"/>
                <c:pt idx="0">
                  <c:v>88.523303381554797</c:v>
                </c:pt>
                <c:pt idx="1">
                  <c:v>92.000349417722276</c:v>
                </c:pt>
                <c:pt idx="2">
                  <c:v>95.160003944129571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2005</c:v>
                </c:pt>
                <c:pt idx="1">
                  <c:v>2010</c:v>
                </c:pt>
                <c:pt idx="2">
                  <c:v>2014</c:v>
                </c:pt>
              </c:numCache>
            </c:numRef>
          </c:xVal>
          <c:yVal>
            <c:numRef>
              <c:f>Water!$S$105:$S$116</c:f>
              <c:numCache>
                <c:formatCode>0.0</c:formatCode>
                <c:ptCount val="12"/>
                <c:pt idx="0">
                  <c:v>71.472812600228252</c:v>
                </c:pt>
                <c:pt idx="1">
                  <c:v>76.886848768774826</c:v>
                </c:pt>
                <c:pt idx="2">
                  <c:v>81.397616009425747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2005</c:v>
                </c:pt>
                <c:pt idx="1">
                  <c:v>2010</c:v>
                </c:pt>
                <c:pt idx="2">
                  <c:v>2014</c:v>
                </c:pt>
              </c:numCache>
            </c:numRef>
          </c:xVal>
          <c:yVal>
            <c:numRef>
              <c:f>Water!$N$105:$N$116</c:f>
              <c:numCache>
                <c:formatCode>0.0</c:formatCode>
                <c:ptCount val="12"/>
                <c:pt idx="0">
                  <c:v>65.398396618112855</c:v>
                </c:pt>
                <c:pt idx="1">
                  <c:v>68.952307041055292</c:v>
                </c:pt>
                <c:pt idx="2">
                  <c:v>74.777833305215182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2005</c:v>
                </c:pt>
                <c:pt idx="1">
                  <c:v>2010</c:v>
                </c:pt>
                <c:pt idx="2">
                  <c:v>2014</c:v>
                </c:pt>
              </c:numCache>
            </c:numRef>
          </c:xVal>
          <c:yVal>
            <c:numRef>
              <c:f>Water!$I$105:$I$116</c:f>
              <c:numCache>
                <c:formatCode>0.0</c:formatCode>
                <c:ptCount val="12"/>
                <c:pt idx="0">
                  <c:v>62.609111640816167</c:v>
                </c:pt>
                <c:pt idx="1">
                  <c:v>63.157429864474743</c:v>
                </c:pt>
                <c:pt idx="2">
                  <c:v>67.889671279706349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2005</c:v>
                </c:pt>
                <c:pt idx="1">
                  <c:v>2010</c:v>
                </c:pt>
                <c:pt idx="2">
                  <c:v>2014</c:v>
                </c:pt>
              </c:numCache>
            </c:numRef>
          </c:xVal>
          <c:yVal>
            <c:numRef>
              <c:f>Water!$D$105:$D$116</c:f>
              <c:numCache>
                <c:formatCode>0.0</c:formatCode>
                <c:ptCount val="12"/>
                <c:pt idx="0">
                  <c:v>57.358647534476162</c:v>
                </c:pt>
                <c:pt idx="1">
                  <c:v>55.502168514423886</c:v>
                </c:pt>
                <c:pt idx="2">
                  <c:v>61.536231397160954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54.760433676912271</c:v>
                </c:pt>
                <c:pt idx="1">
                  <c:v>60.298452769005443</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0.50567988735667524</c:v>
                </c:pt>
                <c:pt idx="1">
                  <c:v>0.55682018487863427</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25.224776574203503</c:v>
                </c:pt>
                <c:pt idx="1">
                  <c:v>17.984611900225531</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19.509109861527548</c:v>
                </c:pt>
                <c:pt idx="1">
                  <c:v>21.160115145890387</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60.43748128385225</c:v>
                </c:pt>
                <c:pt idx="1">
                  <c:v>67.770329809848491</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0.33340967020497414</c:v>
                </c:pt>
                <c:pt idx="1">
                  <c:v>0.37386209404495729</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18.601262597075561</c:v>
                </c:pt>
                <c:pt idx="1">
                  <c:v>15.048579960752704</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20.627846448867217</c:v>
                </c:pt>
                <c:pt idx="1">
                  <c:v>16.807228135353853</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62.510584774860845</c:v>
                </c:pt>
                <c:pt idx="1">
                  <c:v>75.809403520338194</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0.34173698073833364</c:v>
                </c:pt>
                <c:pt idx="1">
                  <c:v>0.41443983869165535</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17.235018802506829</c:v>
                </c:pt>
                <c:pt idx="1">
                  <c:v>11.318095879675184</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19.912659441893993</c:v>
                </c:pt>
                <c:pt idx="1">
                  <c:v>12.458060761294973</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68.83717516743846</c:v>
                </c:pt>
                <c:pt idx="1">
                  <c:v>83.079134845549348</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0.40232819432649203</c:v>
                </c:pt>
                <c:pt idx="1">
                  <c:v>0.48556725675210211</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10.482832026441429</c:v>
                </c:pt>
                <c:pt idx="1">
                  <c:v>9.3313468602793819</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20.277664611793625</c:v>
                </c:pt>
                <c:pt idx="1">
                  <c:v>7.103951037419165</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86.834781796623901</c:v>
                </c:pt>
                <c:pt idx="1">
                  <c:v>96.381688837080205</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0.15517190748213189</c:v>
                </c:pt>
                <c:pt idx="1">
                  <c:v>0.17223202723336037</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2.9285694983950634</c:v>
                </c:pt>
                <c:pt idx="1">
                  <c:v>3.0360840436053422</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10.081476797498908</c:v>
                </c:pt>
                <c:pt idx="1">
                  <c:v>0.40999509208108975</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2005</c:v>
                </c:pt>
                <c:pt idx="1">
                  <c:v>2010</c:v>
                </c:pt>
                <c:pt idx="2">
                  <c:v>2014</c:v>
                </c:pt>
              </c:numCache>
            </c:numRef>
          </c:xVal>
          <c:yVal>
            <c:numRef>
              <c:f>Water!$AB$205:$AB$216</c:f>
              <c:numCache>
                <c:formatCode>0.0</c:formatCode>
                <c:ptCount val="12"/>
                <c:pt idx="0">
                  <c:v>4.1465209220643097E-2</c:v>
                </c:pt>
                <c:pt idx="1">
                  <c:v>4.6771850930253545E-2</c:v>
                </c:pt>
                <c:pt idx="2">
                  <c:v>0.16916258275740323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2005</c:v>
                </c:pt>
                <c:pt idx="1">
                  <c:v>2010</c:v>
                </c:pt>
                <c:pt idx="2">
                  <c:v>2014</c:v>
                </c:pt>
              </c:numCache>
            </c:numRef>
          </c:xVal>
          <c:yVal>
            <c:numRef>
              <c:f>Water!$W$205:$W$216</c:f>
              <c:numCache>
                <c:formatCode>0.0</c:formatCode>
                <c:ptCount val="12"/>
                <c:pt idx="0">
                  <c:v>2.7927359440616359</c:v>
                </c:pt>
                <c:pt idx="1">
                  <c:v>0.13631941634013639</c:v>
                </c:pt>
                <c:pt idx="2">
                  <c:v>8.0795453877858803E-2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2005</c:v>
                </c:pt>
                <c:pt idx="1">
                  <c:v>2010</c:v>
                </c:pt>
                <c:pt idx="2">
                  <c:v>2014</c:v>
                </c:pt>
              </c:numCache>
            </c:numRef>
          </c:xVal>
          <c:yVal>
            <c:numRef>
              <c:f>Water!$R$205:$R$216</c:f>
              <c:numCache>
                <c:formatCode>0.0</c:formatCode>
                <c:ptCount val="12"/>
                <c:pt idx="0">
                  <c:v>5.6786645512448306</c:v>
                </c:pt>
                <c:pt idx="1">
                  <c:v>0.6417208642875859</c:v>
                </c:pt>
                <c:pt idx="2">
                  <c:v>5.4642235873658192E-2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2005</c:v>
                </c:pt>
                <c:pt idx="1">
                  <c:v>2010</c:v>
                </c:pt>
                <c:pt idx="2">
                  <c:v>2014</c:v>
                </c:pt>
              </c:numCache>
            </c:numRef>
          </c:xVal>
          <c:yVal>
            <c:numRef>
              <c:f>Water!$M$205:$M$216</c:f>
              <c:numCache>
                <c:formatCode>0.0</c:formatCode>
                <c:ptCount val="12"/>
                <c:pt idx="0">
                  <c:v>15.219169436030082</c:v>
                </c:pt>
                <c:pt idx="1">
                  <c:v>2.501472603788029</c:v>
                </c:pt>
                <c:pt idx="2">
                  <c:v>0.72996755118475387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2005</c:v>
                </c:pt>
                <c:pt idx="1">
                  <c:v>2010</c:v>
                </c:pt>
                <c:pt idx="2">
                  <c:v>2014</c:v>
                </c:pt>
              </c:numCache>
            </c:numRef>
          </c:xVal>
          <c:yVal>
            <c:numRef>
              <c:f>Water!$H$205:$H$216</c:f>
              <c:numCache>
                <c:formatCode>0.0</c:formatCode>
                <c:ptCount val="12"/>
                <c:pt idx="0">
                  <c:v>19.557703737856144</c:v>
                </c:pt>
                <c:pt idx="1">
                  <c:v>7.4171905252660579</c:v>
                </c:pt>
                <c:pt idx="2">
                  <c:v>3.9986600015625422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2005</c:v>
                </c:pt>
                <c:pt idx="1">
                  <c:v>2010</c:v>
                </c:pt>
                <c:pt idx="2">
                  <c:v>2014</c:v>
                </c:pt>
              </c:numCache>
            </c:numRef>
          </c:xVal>
          <c:yVal>
            <c:numRef>
              <c:f>Water!$X$205:$X$216</c:f>
              <c:numCache>
                <c:formatCode>0.0</c:formatCode>
                <c:ptCount val="12"/>
                <c:pt idx="0">
                  <c:v>99.690497736835923</c:v>
                </c:pt>
                <c:pt idx="1">
                  <c:v>97.915391051767386</c:v>
                </c:pt>
                <c:pt idx="2">
                  <c:v>99.539816462447845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2005</c:v>
                </c:pt>
                <c:pt idx="1">
                  <c:v>2010</c:v>
                </c:pt>
                <c:pt idx="2">
                  <c:v>2014</c:v>
                </c:pt>
              </c:numCache>
            </c:numRef>
          </c:xVal>
          <c:yVal>
            <c:numRef>
              <c:f>Water!$S$205:$S$216</c:f>
              <c:numCache>
                <c:formatCode>0.0</c:formatCode>
                <c:ptCount val="12"/>
                <c:pt idx="0">
                  <c:v>96.422414573331167</c:v>
                </c:pt>
                <c:pt idx="1">
                  <c:v>97.461324891039453</c:v>
                </c:pt>
                <c:pt idx="2">
                  <c:v>99.515033402540325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2005</c:v>
                </c:pt>
                <c:pt idx="1">
                  <c:v>2010</c:v>
                </c:pt>
                <c:pt idx="2">
                  <c:v>2014</c:v>
                </c:pt>
              </c:numCache>
            </c:numRef>
          </c:xVal>
          <c:yVal>
            <c:numRef>
              <c:f>Water!$N$205:$N$216</c:f>
              <c:numCache>
                <c:formatCode>0.0</c:formatCode>
                <c:ptCount val="12"/>
                <c:pt idx="0">
                  <c:v>92.027812955554012</c:v>
                </c:pt>
                <c:pt idx="1">
                  <c:v>96.132191374286137</c:v>
                </c:pt>
                <c:pt idx="2">
                  <c:v>98.848172053562422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2005</c:v>
                </c:pt>
                <c:pt idx="1">
                  <c:v>2010</c:v>
                </c:pt>
                <c:pt idx="2">
                  <c:v>2014</c:v>
                </c:pt>
              </c:numCache>
            </c:numRef>
          </c:xVal>
          <c:yVal>
            <c:numRef>
              <c:f>Water!$I$205:$I$216</c:f>
              <c:numCache>
                <c:formatCode>0.0</c:formatCode>
                <c:ptCount val="12"/>
                <c:pt idx="0">
                  <c:v>78.801018274146671</c:v>
                </c:pt>
                <c:pt idx="1">
                  <c:v>92.402941517925171</c:v>
                </c:pt>
                <c:pt idx="2">
                  <c:v>97.450243220830828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2005</c:v>
                </c:pt>
                <c:pt idx="1">
                  <c:v>2010</c:v>
                </c:pt>
                <c:pt idx="2">
                  <c:v>2014</c:v>
                </c:pt>
              </c:numCache>
            </c:numRef>
          </c:xVal>
          <c:yVal>
            <c:numRef>
              <c:f>Water!$D$205:$D$216</c:f>
              <c:numCache>
                <c:formatCode>0.0</c:formatCode>
                <c:ptCount val="12"/>
                <c:pt idx="0">
                  <c:v>65.075483867967719</c:v>
                </c:pt>
                <c:pt idx="1">
                  <c:v>83.503955032120643</c:v>
                </c:pt>
                <c:pt idx="2">
                  <c:v>92.018679929557322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59.756351068776524</c:v>
                </c:pt>
                <c:pt idx="1">
                  <c:v>98.849330314412413</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0.29602624794589044</c:v>
                </c:pt>
                <c:pt idx="1">
                  <c:v>0.48968847397091564</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17.906815972950881</c:v>
                </c:pt>
                <c:pt idx="1">
                  <c:v>0.66098121161667223</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22.040806710326706</c:v>
                </c:pt>
                <c:pt idx="1">
                  <c:v>0</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75.304356276041474</c:v>
                </c:pt>
                <c:pt idx="1">
                  <c:v>99.661610915336837</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0.25568693860513309</c:v>
                </c:pt>
                <c:pt idx="1">
                  <c:v>0.33838908466316298</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7.3019218213999011</c:v>
                </c:pt>
                <c:pt idx="1">
                  <c:v>0</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17.138034963953487</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90.462916107997501</c:v>
                </c:pt>
                <c:pt idx="1">
                  <c:v>99.848643336201889</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0.13712920598681094</c:v>
                </c:pt>
                <c:pt idx="1">
                  <c:v>0.1513566637980972</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3.0044955351763747</c:v>
                </c:pt>
                <c:pt idx="1">
                  <c:v>0</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6.395459150839315</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95.499363869544283</c:v>
                </c:pt>
                <c:pt idx="1">
                  <c:v>99.89196553637376</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4.6513692790624929E-2</c:v>
                </c:pt>
                <c:pt idx="1">
                  <c:v>4.8653142900068558E-2</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1.3791643574893442</c:v>
                </c:pt>
                <c:pt idx="1">
                  <c:v>5.9381320726174636E-2</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3.0749580801757475</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99.209500311099006</c:v>
                </c:pt>
                <c:pt idx="1">
                  <c:v>98.811791798476492</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4.3109813683838268E-2</c:v>
                </c:pt>
                <c:pt idx="1">
                  <c:v>4.2936996163077973E-2</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0.74738987521715217</c:v>
                </c:pt>
                <c:pt idx="1">
                  <c:v>0.97301756084985414</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0.17225364451058311</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2005</c:v>
                </c:pt>
                <c:pt idx="1">
                  <c:v>2010</c:v>
                </c:pt>
                <c:pt idx="2">
                  <c:v>2014</c:v>
                </c:pt>
              </c:numCache>
            </c:numRef>
          </c:xVal>
          <c:yVal>
            <c:numRef>
              <c:f>Water!$AB$305:$AB$316</c:f>
              <c:numCache>
                <c:formatCode>0.0</c:formatCode>
                <c:ptCount val="12"/>
                <c:pt idx="0">
                  <c:v>16.05044298223163</c:v>
                </c:pt>
                <c:pt idx="1">
                  <c:v>9.6888447814180925</c:v>
                </c:pt>
                <c:pt idx="2">
                  <c:v>8.7842163621216649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2005</c:v>
                </c:pt>
                <c:pt idx="1">
                  <c:v>2010</c:v>
                </c:pt>
                <c:pt idx="2">
                  <c:v>2014</c:v>
                </c:pt>
              </c:numCache>
            </c:numRef>
          </c:xVal>
          <c:yVal>
            <c:numRef>
              <c:f>Water!$W$305:$W$316</c:f>
              <c:numCache>
                <c:formatCode>0.0</c:formatCode>
                <c:ptCount val="12"/>
                <c:pt idx="0">
                  <c:v>19.568586126485371</c:v>
                </c:pt>
                <c:pt idx="1">
                  <c:v>15.258038815157633</c:v>
                </c:pt>
                <c:pt idx="2">
                  <c:v>12.288689584575977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2005</c:v>
                </c:pt>
                <c:pt idx="1">
                  <c:v>2010</c:v>
                </c:pt>
                <c:pt idx="2">
                  <c:v>2014</c:v>
                </c:pt>
              </c:numCache>
            </c:numRef>
          </c:xVal>
          <c:yVal>
            <c:numRef>
              <c:f>Water!$R$305:$R$316</c:f>
              <c:numCache>
                <c:formatCode>0.0</c:formatCode>
                <c:ptCount val="12"/>
                <c:pt idx="0">
                  <c:v>18.996632666713307</c:v>
                </c:pt>
                <c:pt idx="1">
                  <c:v>16.466612334910181</c:v>
                </c:pt>
                <c:pt idx="2">
                  <c:v>16.524991127493031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2005</c:v>
                </c:pt>
                <c:pt idx="1">
                  <c:v>2010</c:v>
                </c:pt>
                <c:pt idx="2">
                  <c:v>2014</c:v>
                </c:pt>
              </c:numCache>
            </c:numRef>
          </c:xVal>
          <c:yVal>
            <c:numRef>
              <c:f>Water!$M$305:$M$316</c:f>
              <c:numCache>
                <c:formatCode>0.0</c:formatCode>
                <c:ptCount val="12"/>
                <c:pt idx="0">
                  <c:v>20.732558005389105</c:v>
                </c:pt>
                <c:pt idx="1">
                  <c:v>19.755502869017558</c:v>
                </c:pt>
                <c:pt idx="2">
                  <c:v>17.513253099732655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2005</c:v>
                </c:pt>
                <c:pt idx="1">
                  <c:v>2010</c:v>
                </c:pt>
                <c:pt idx="2">
                  <c:v>2014</c:v>
                </c:pt>
              </c:numCache>
            </c:numRef>
          </c:xVal>
          <c:yVal>
            <c:numRef>
              <c:f>Water!$H$305:$H$316</c:f>
              <c:numCache>
                <c:formatCode>0.0</c:formatCode>
                <c:ptCount val="12"/>
                <c:pt idx="0">
                  <c:v>19.773278187324657</c:v>
                </c:pt>
                <c:pt idx="1">
                  <c:v>20.206621007481591</c:v>
                </c:pt>
                <c:pt idx="2">
                  <c:v>21.372633972884948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2005</c:v>
                </c:pt>
                <c:pt idx="1">
                  <c:v>2010</c:v>
                </c:pt>
                <c:pt idx="2">
                  <c:v>2014</c:v>
                </c:pt>
              </c:numCache>
            </c:numRef>
          </c:xVal>
          <c:yVal>
            <c:numRef>
              <c:f>Water!$X$305:$X$316</c:f>
              <c:numCache>
                <c:formatCode>0.0</c:formatCode>
                <c:ptCount val="12"/>
                <c:pt idx="0">
                  <c:v>78.931735116994417</c:v>
                </c:pt>
                <c:pt idx="1">
                  <c:v>80.117564385460497</c:v>
                </c:pt>
                <c:pt idx="2">
                  <c:v>85.987646550639056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2005</c:v>
                </c:pt>
                <c:pt idx="1">
                  <c:v>2010</c:v>
                </c:pt>
                <c:pt idx="2">
                  <c:v>2014</c:v>
                </c:pt>
              </c:numCache>
            </c:numRef>
          </c:xVal>
          <c:yVal>
            <c:numRef>
              <c:f>Water!$S$305:$S$316</c:f>
              <c:numCache>
                <c:formatCode>0.0</c:formatCode>
                <c:ptCount val="12"/>
                <c:pt idx="0">
                  <c:v>68.737952676277288</c:v>
                </c:pt>
                <c:pt idx="1">
                  <c:v>71.21312376456109</c:v>
                </c:pt>
                <c:pt idx="2">
                  <c:v>76.356175256028678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2005</c:v>
                </c:pt>
                <c:pt idx="1">
                  <c:v>2010</c:v>
                </c:pt>
                <c:pt idx="2">
                  <c:v>2014</c:v>
                </c:pt>
              </c:numCache>
            </c:numRef>
          </c:xVal>
          <c:yVal>
            <c:numRef>
              <c:f>Water!$N$305:$N$316</c:f>
              <c:numCache>
                <c:formatCode>0.0</c:formatCode>
                <c:ptCount val="12"/>
                <c:pt idx="0">
                  <c:v>63.122046332851802</c:v>
                </c:pt>
                <c:pt idx="1">
                  <c:v>66.164973379554013</c:v>
                </c:pt>
                <c:pt idx="2">
                  <c:v>70.639538606774082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2005</c:v>
                </c:pt>
                <c:pt idx="1">
                  <c:v>2010</c:v>
                </c:pt>
                <c:pt idx="2">
                  <c:v>2014</c:v>
                </c:pt>
              </c:numCache>
            </c:numRef>
          </c:xVal>
          <c:yVal>
            <c:numRef>
              <c:f>Water!$I$305:$I$316</c:f>
              <c:numCache>
                <c:formatCode>0.0</c:formatCode>
                <c:ptCount val="12"/>
                <c:pt idx="0">
                  <c:v>62.196884856588582</c:v>
                </c:pt>
                <c:pt idx="1">
                  <c:v>60.900160212703682</c:v>
                </c:pt>
                <c:pt idx="2">
                  <c:v>67.215422165465128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2005</c:v>
                </c:pt>
                <c:pt idx="1">
                  <c:v>2010</c:v>
                </c:pt>
                <c:pt idx="2">
                  <c:v>2014</c:v>
                </c:pt>
              </c:numCache>
            </c:numRef>
          </c:xVal>
          <c:yVal>
            <c:numRef>
              <c:f>Water!$D$305:$D$316</c:f>
              <c:numCache>
                <c:formatCode>0.0</c:formatCode>
                <c:ptCount val="12"/>
                <c:pt idx="0">
                  <c:v>56.644886990818591</c:v>
                </c:pt>
                <c:pt idx="1">
                  <c:v>54.068878958140019</c:v>
                </c:pt>
                <c:pt idx="2">
                  <c:v>60.567102088605012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53.926368291323655</c:v>
                </c:pt>
                <c:pt idx="1">
                  <c:v>59.035674609415558</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0.52174683384536014</c:v>
                </c:pt>
                <c:pt idx="1">
                  <c:v>0.57118024609017193</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26.260874804313232</c:v>
                </c:pt>
                <c:pt idx="1">
                  <c:v>18.840458152486917</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19.291010070517757</c:v>
                </c:pt>
                <c:pt idx="1">
                  <c:v>21.552686992007352</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59.614227165574555</c:v>
                </c:pt>
                <c:pt idx="1">
                  <c:v>66.390557949056657</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0.32904003445310864</c:v>
                </c:pt>
                <c:pt idx="1">
                  <c:v>0.36644191350908989</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18.382632573078581</c:v>
                </c:pt>
                <c:pt idx="1">
                  <c:v>16.132541269792682</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21.674100226893756</c:v>
                </c:pt>
                <c:pt idx="1">
                  <c:v>17.110458867641569</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60.733548224357762</c:v>
                </c:pt>
                <c:pt idx="1">
                  <c:v>71.400751870269772</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0.40206265757156084</c:v>
                </c:pt>
                <c:pt idx="1">
                  <c:v>0.47268069936435581</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19.640913668383405</c:v>
                </c:pt>
                <c:pt idx="1">
                  <c:v>12.596515623643086</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19.223475449687271</c:v>
                </c:pt>
                <c:pt idx="1">
                  <c:v>15.530051806722781</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66.143617558539802</c:v>
                </c:pt>
                <c:pt idx="1">
                  <c:v>76.8935668722076</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0.41169231718906807</c:v>
                </c:pt>
                <c:pt idx="1">
                  <c:v>0.47860234881369196</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12.332525044156924</c:v>
                </c:pt>
                <c:pt idx="1">
                  <c:v>12.059433163044559</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21.11216508011421</c:v>
                </c:pt>
                <c:pt idx="1">
                  <c:v>10.568397615934146</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76.337729033228271</c:v>
                </c:pt>
                <c:pt idx="1">
                  <c:v>86.204131718021088</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0.26405747048895534</c:v>
                </c:pt>
                <c:pt idx="1">
                  <c:v>0.29818603795836218</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6.3809501394821382</c:v>
                </c:pt>
                <c:pt idx="1">
                  <c:v>7.2238047512294088</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17.01726335680064</c:v>
                </c:pt>
                <c:pt idx="1">
                  <c:v>6.2738774927911436</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53.926368291323655</c:v>
                </c:pt>
                <c:pt idx="1">
                  <c:v>59.035674609415558</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0.52174683384536014</c:v>
                </c:pt>
                <c:pt idx="1">
                  <c:v>0.57118024609017193</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26.260874804313232</c:v>
                </c:pt>
                <c:pt idx="1">
                  <c:v>18.840458152486917</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19.291010070517757</c:v>
                </c:pt>
                <c:pt idx="1">
                  <c:v>21.552686992007352</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59.614227165574555</c:v>
                </c:pt>
                <c:pt idx="1">
                  <c:v>66.390557949056657</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0.32904003445310864</c:v>
                </c:pt>
                <c:pt idx="1">
                  <c:v>0.36644191350908989</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18.382632573078581</c:v>
                </c:pt>
                <c:pt idx="1">
                  <c:v>16.132541269792682</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21.674100226893756</c:v>
                </c:pt>
                <c:pt idx="1">
                  <c:v>17.110458867641569</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60.733548224357762</c:v>
                </c:pt>
                <c:pt idx="1">
                  <c:v>71.400751870269772</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0.40206265757156084</c:v>
                </c:pt>
                <c:pt idx="1">
                  <c:v>0.47268069936435581</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19.640913668383405</c:v>
                </c:pt>
                <c:pt idx="1">
                  <c:v>12.596515623643086</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19.223475449687271</c:v>
                </c:pt>
                <c:pt idx="1">
                  <c:v>15.530051806722781</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66.143617558539802</c:v>
                </c:pt>
                <c:pt idx="1">
                  <c:v>76.8935668722076</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0.41169231718906807</c:v>
                </c:pt>
                <c:pt idx="1">
                  <c:v>0.47860234881369196</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12.332525044156924</c:v>
                </c:pt>
                <c:pt idx="1">
                  <c:v>12.059433163044559</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21.11216508011421</c:v>
                </c:pt>
                <c:pt idx="1">
                  <c:v>10.568397615934146</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76.337729033228271</c:v>
                </c:pt>
                <c:pt idx="1">
                  <c:v>86.204131718021088</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0.26405747048895534</c:v>
                </c:pt>
                <c:pt idx="1">
                  <c:v>0.29818603795836218</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6.3809501394821382</c:v>
                </c:pt>
                <c:pt idx="1">
                  <c:v>7.2238047512294088</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17.01726335680064</c:v>
                </c:pt>
                <c:pt idx="1">
                  <c:v>6.2738774927911436</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54.760433676912271</c:v>
                </c:pt>
                <c:pt idx="1">
                  <c:v>60.298452769005443</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0.50567988735667524</c:v>
                </c:pt>
                <c:pt idx="1">
                  <c:v>0.55682018487863427</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25.224776574203503</c:v>
                </c:pt>
                <c:pt idx="1">
                  <c:v>17.984611900225531</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19.509109861527548</c:v>
                </c:pt>
                <c:pt idx="1">
                  <c:v>21.160115145890387</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60.43748128385225</c:v>
                </c:pt>
                <c:pt idx="1">
                  <c:v>67.770329809848491</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0.33340967020497414</c:v>
                </c:pt>
                <c:pt idx="1">
                  <c:v>0.37386209404495729</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18.601262597075561</c:v>
                </c:pt>
                <c:pt idx="1">
                  <c:v>15.048579960752704</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20.627846448867217</c:v>
                </c:pt>
                <c:pt idx="1">
                  <c:v>16.807228135353853</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62.510584774860845</c:v>
                </c:pt>
                <c:pt idx="1">
                  <c:v>75.809403520338194</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0.34173698073833364</c:v>
                </c:pt>
                <c:pt idx="1">
                  <c:v>0.41443983869165535</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17.235018802506829</c:v>
                </c:pt>
                <c:pt idx="1">
                  <c:v>11.318095879675184</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19.912659441893993</c:v>
                </c:pt>
                <c:pt idx="1">
                  <c:v>12.458060761294973</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68.83717516743846</c:v>
                </c:pt>
                <c:pt idx="1">
                  <c:v>83.079134845549348</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0.40232819432649203</c:v>
                </c:pt>
                <c:pt idx="1">
                  <c:v>0.48556725675210211</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10.482832026441429</c:v>
                </c:pt>
                <c:pt idx="1">
                  <c:v>9.3313468602793819</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20.277664611793625</c:v>
                </c:pt>
                <c:pt idx="1">
                  <c:v>7.103951037419165</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86.834781796623901</c:v>
                </c:pt>
                <c:pt idx="1">
                  <c:v>96.381688837080205</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0.15517190748213189</c:v>
                </c:pt>
                <c:pt idx="1">
                  <c:v>0.17223202723336037</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2.9285694983950634</c:v>
                </c:pt>
                <c:pt idx="1">
                  <c:v>3.0360840436053422</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10.081476797498908</c:v>
                </c:pt>
                <c:pt idx="1">
                  <c:v>0.40999509208108975</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59.756351068776524</c:v>
                </c:pt>
                <c:pt idx="1">
                  <c:v>98.849330314412413</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0.29602624794589044</c:v>
                </c:pt>
                <c:pt idx="1">
                  <c:v>0.48968847397091564</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17.906815972950881</c:v>
                </c:pt>
                <c:pt idx="1">
                  <c:v>0.66098121161667223</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22.040806710326706</c:v>
                </c:pt>
                <c:pt idx="1">
                  <c:v>0</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75.304356276041474</c:v>
                </c:pt>
                <c:pt idx="1">
                  <c:v>99.661610915336837</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0.25568693860513309</c:v>
                </c:pt>
                <c:pt idx="1">
                  <c:v>0.33838908466316298</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7.3019218213999011</c:v>
                </c:pt>
                <c:pt idx="1">
                  <c:v>0</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17.138034963953487</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90.462916107997501</c:v>
                </c:pt>
                <c:pt idx="1">
                  <c:v>99.848643336201889</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0.13712920598681094</c:v>
                </c:pt>
                <c:pt idx="1">
                  <c:v>0.1513566637980972</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3.0044955351763747</c:v>
                </c:pt>
                <c:pt idx="1">
                  <c:v>0</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6.395459150839315</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95.499363869544283</c:v>
                </c:pt>
                <c:pt idx="1">
                  <c:v>99.89196553637376</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4.6513692790624929E-2</c:v>
                </c:pt>
                <c:pt idx="1">
                  <c:v>4.8653142900068558E-2</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1.3791643574893442</c:v>
                </c:pt>
                <c:pt idx="1">
                  <c:v>5.9381320726174636E-2</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3.0749580801757475</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99.209500311099006</c:v>
                </c:pt>
                <c:pt idx="1">
                  <c:v>98.811791798476492</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4.3109813683838268E-2</c:v>
                </c:pt>
                <c:pt idx="1">
                  <c:v>4.2936996163077973E-2</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0.74738987521715217</c:v>
                </c:pt>
                <c:pt idx="1">
                  <c:v>0.97301756084985414</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0.17225364451058311</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2005</c:v>
                </c:pt>
                <c:pt idx="1">
                  <c:v>2010</c:v>
                </c:pt>
                <c:pt idx="2">
                  <c:v>2014</c:v>
                </c:pt>
              </c:numCache>
            </c:numRef>
          </c:xVal>
          <c:yVal>
            <c:numRef>
              <c:f>Sanitation!$AB$105:$AB$116</c:f>
              <c:numCache>
                <c:formatCode>0.0</c:formatCode>
                <c:ptCount val="12"/>
                <c:pt idx="0">
                  <c:v>11.405913589234769</c:v>
                </c:pt>
                <c:pt idx="1">
                  <c:v>4.9888147910476359</c:v>
                </c:pt>
                <c:pt idx="2">
                  <c:v>2.4986057942760778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2005</c:v>
                </c:pt>
                <c:pt idx="1">
                  <c:v>2010</c:v>
                </c:pt>
                <c:pt idx="2">
                  <c:v>2014</c:v>
                </c:pt>
              </c:numCache>
            </c:numRef>
          </c:xVal>
          <c:yVal>
            <c:numRef>
              <c:f>Sanitation!$W$105:$W$116</c:f>
              <c:numCache>
                <c:formatCode>0.0</c:formatCode>
                <c:ptCount val="12"/>
                <c:pt idx="0">
                  <c:v>64.077822974731177</c:v>
                </c:pt>
                <c:pt idx="1">
                  <c:v>36.47865667187245</c:v>
                </c:pt>
                <c:pt idx="2">
                  <c:v>19.99682536847822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2005</c:v>
                </c:pt>
                <c:pt idx="1">
                  <c:v>2010</c:v>
                </c:pt>
                <c:pt idx="2">
                  <c:v>2014</c:v>
                </c:pt>
              </c:numCache>
            </c:numRef>
          </c:xVal>
          <c:yVal>
            <c:numRef>
              <c:f>Sanitation!$R$105:$R$116</c:f>
              <c:numCache>
                <c:formatCode>0.0</c:formatCode>
                <c:ptCount val="12"/>
                <c:pt idx="0">
                  <c:v>85.702138297701097</c:v>
                </c:pt>
                <c:pt idx="1">
                  <c:v>66.331684243153035</c:v>
                </c:pt>
                <c:pt idx="2">
                  <c:v>44.015317271049739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2005</c:v>
                </c:pt>
                <c:pt idx="1">
                  <c:v>2010</c:v>
                </c:pt>
                <c:pt idx="2">
                  <c:v>2014</c:v>
                </c:pt>
              </c:numCache>
            </c:numRef>
          </c:xVal>
          <c:yVal>
            <c:numRef>
              <c:f>Sanitation!$M$105:$M$116</c:f>
              <c:numCache>
                <c:formatCode>0.0</c:formatCode>
                <c:ptCount val="12"/>
                <c:pt idx="0">
                  <c:v>91.766704252173852</c:v>
                </c:pt>
                <c:pt idx="1">
                  <c:v>78.410099945639345</c:v>
                </c:pt>
                <c:pt idx="2">
                  <c:v>65.151539172902318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2005</c:v>
                </c:pt>
                <c:pt idx="1">
                  <c:v>2010</c:v>
                </c:pt>
                <c:pt idx="2">
                  <c:v>2014</c:v>
                </c:pt>
              </c:numCache>
            </c:numRef>
          </c:xVal>
          <c:yVal>
            <c:numRef>
              <c:f>Sanitation!$H$105:$H$116</c:f>
              <c:numCache>
                <c:formatCode>0.0</c:formatCode>
                <c:ptCount val="12"/>
                <c:pt idx="0">
                  <c:v>96.593178755271794</c:v>
                </c:pt>
                <c:pt idx="1">
                  <c:v>90.009638737350684</c:v>
                </c:pt>
                <c:pt idx="2">
                  <c:v>80.418774567663775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2005</c:v>
                </c:pt>
                <c:pt idx="1">
                  <c:v>2010</c:v>
                </c:pt>
                <c:pt idx="2">
                  <c:v>2014</c:v>
                </c:pt>
              </c:numCache>
            </c:numRef>
          </c:xVal>
          <c:yVal>
            <c:numRef>
              <c:f>Sanitation!$X$105:$X$116</c:f>
              <c:numCache>
                <c:formatCode>0.0</c:formatCode>
                <c:ptCount val="12"/>
                <c:pt idx="0">
                  <c:v>85.852045657781815</c:v>
                </c:pt>
                <c:pt idx="1">
                  <c:v>93.957630813126457</c:v>
                </c:pt>
                <c:pt idx="2">
                  <c:v>96.888261716080592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2005</c:v>
                </c:pt>
                <c:pt idx="1">
                  <c:v>2010</c:v>
                </c:pt>
                <c:pt idx="2">
                  <c:v>2014</c:v>
                </c:pt>
              </c:numCache>
            </c:numRef>
          </c:xVal>
          <c:yVal>
            <c:numRef>
              <c:f>Sanitation!$S$105:$S$116</c:f>
              <c:numCache>
                <c:formatCode>0.0</c:formatCode>
                <c:ptCount val="12"/>
                <c:pt idx="0">
                  <c:v>31.860163513730122</c:v>
                </c:pt>
                <c:pt idx="1">
                  <c:v>60.5834167782347</c:v>
                </c:pt>
                <c:pt idx="2">
                  <c:v>79.41502441722848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2005</c:v>
                </c:pt>
                <c:pt idx="1">
                  <c:v>2010</c:v>
                </c:pt>
                <c:pt idx="2">
                  <c:v>2014</c:v>
                </c:pt>
              </c:numCache>
            </c:numRef>
          </c:xVal>
          <c:yVal>
            <c:numRef>
              <c:f>Sanitation!$N$105:$N$116</c:f>
              <c:numCache>
                <c:formatCode>0.0</c:formatCode>
                <c:ptCount val="12"/>
                <c:pt idx="0">
                  <c:v>11.77748464398595</c:v>
                </c:pt>
                <c:pt idx="1">
                  <c:v>31.059782082564187</c:v>
                </c:pt>
                <c:pt idx="2">
                  <c:v>55.04652728424405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2005</c:v>
                </c:pt>
                <c:pt idx="1">
                  <c:v>2010</c:v>
                </c:pt>
                <c:pt idx="2">
                  <c:v>2014</c:v>
                </c:pt>
              </c:numCache>
            </c:numRef>
          </c:xVal>
          <c:yVal>
            <c:numRef>
              <c:f>Sanitation!$I$105:$I$116</c:f>
              <c:numCache>
                <c:formatCode>0.0</c:formatCode>
                <c:ptCount val="12"/>
                <c:pt idx="0">
                  <c:v>6.2678769860604824</c:v>
                </c:pt>
                <c:pt idx="1">
                  <c:v>19.080444675572689</c:v>
                </c:pt>
                <c:pt idx="2">
                  <c:v>33.915147504933884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2005</c:v>
                </c:pt>
                <c:pt idx="1">
                  <c:v>2010</c:v>
                </c:pt>
                <c:pt idx="2">
                  <c:v>2014</c:v>
                </c:pt>
              </c:numCache>
            </c:numRef>
          </c:xVal>
          <c:yVal>
            <c:numRef>
              <c:f>Sanitation!$D$105:$D$116</c:f>
              <c:numCache>
                <c:formatCode>0.0</c:formatCode>
                <c:ptCount val="12"/>
                <c:pt idx="0">
                  <c:v>2.65543538957813</c:v>
                </c:pt>
                <c:pt idx="1">
                  <c:v>8.7323613144828567</c:v>
                </c:pt>
                <c:pt idx="2">
                  <c:v>18.469872299245939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0</c:v>
                </c:pt>
                <c:pt idx="1">
                  <c:v>14.641782462147548</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0</c:v>
                </c:pt>
                <c:pt idx="1">
                  <c:v>6.2988271762802093</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0</c:v>
                </c:pt>
                <c:pt idx="1">
                  <c:v>1.309474687596321</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100</c:v>
                </c:pt>
                <c:pt idx="1">
                  <c:v>77.74991567397592</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0</c:v>
                </c:pt>
                <c:pt idx="1">
                  <c:v>27.936338593483313</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0</c:v>
                </c:pt>
                <c:pt idx="1">
                  <c:v>11.141415074777495</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1.9204019181188414</c:v>
                </c:pt>
                <c:pt idx="1">
                  <c:v>1.1344413185615849</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98.079598081881159</c:v>
                </c:pt>
                <c:pt idx="1">
                  <c:v>59.787805013177604</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0.64209517655572879</c:v>
                </c:pt>
                <c:pt idx="1">
                  <c:v>48.217321716829836</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0.19458743021286179</c:v>
                </c:pt>
                <c:pt idx="1">
                  <c:v>14.612295913751355</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3.1415206580604718</c:v>
                </c:pt>
                <c:pt idx="1">
                  <c:v>0.95914839009310526</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96.021796735170938</c:v>
                </c:pt>
                <c:pt idx="1">
                  <c:v>36.211233979325698</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17.755936012105522</c:v>
                </c:pt>
                <c:pt idx="1">
                  <c:v>73.559418558008971</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4.1785472510685944</c:v>
                </c:pt>
                <c:pt idx="1">
                  <c:v>17.310915402951153</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5.0585606834847567</c:v>
                </c:pt>
                <c:pt idx="1">
                  <c:v>0.1266260299107671</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73.006956053341128</c:v>
                </c:pt>
                <c:pt idx="1">
                  <c:v>9.0030400091291085</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77.103659347438466</c:v>
                </c:pt>
                <c:pt idx="1">
                  <c:v>91.844977539780473</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6.8461236595232871</c:v>
                </c:pt>
                <c:pt idx="1">
                  <c:v>8.1550224602195271</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3.0741820970022218</c:v>
                </c:pt>
                <c:pt idx="1">
                  <c:v>0</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12.976034896036026</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2005</c:v>
                </c:pt>
                <c:pt idx="1">
                  <c:v>2010</c:v>
                </c:pt>
                <c:pt idx="2">
                  <c:v>2014</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2005</c:v>
                </c:pt>
                <c:pt idx="1">
                  <c:v>2010</c:v>
                </c:pt>
                <c:pt idx="2">
                  <c:v>2014</c:v>
                </c:pt>
              </c:numCache>
            </c:numRef>
          </c:xVal>
          <c:yVal>
            <c:numRef>
              <c:f>Sanitation!$W$205:$W$216</c:f>
              <c:numCache>
                <c:formatCode>0.0</c:formatCode>
                <c:ptCount val="12"/>
                <c:pt idx="0">
                  <c:v>0.96338710184442966</c:v>
                </c:pt>
                <c:pt idx="1">
                  <c:v>0.14454074738427344</c:v>
                </c:pt>
                <c:pt idx="2">
                  <c:v>4.0268181591153439E-2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2005</c:v>
                </c:pt>
                <c:pt idx="1">
                  <c:v>2010</c:v>
                </c:pt>
                <c:pt idx="2">
                  <c:v>2014</c:v>
                </c:pt>
              </c:numCache>
            </c:numRef>
          </c:xVal>
          <c:yVal>
            <c:numRef>
              <c:f>Sanitation!$R$205:$R$216</c:f>
              <c:numCache>
                <c:formatCode>0.0</c:formatCode>
                <c:ptCount val="12"/>
                <c:pt idx="0">
                  <c:v>11.60880245395917</c:v>
                </c:pt>
                <c:pt idx="1">
                  <c:v>1.7266857695227535</c:v>
                </c:pt>
                <c:pt idx="2">
                  <c:v>0.30729592954212814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2005</c:v>
                </c:pt>
                <c:pt idx="1">
                  <c:v>2010</c:v>
                </c:pt>
                <c:pt idx="2">
                  <c:v>2014</c:v>
                </c:pt>
              </c:numCache>
            </c:numRef>
          </c:xVal>
          <c:yVal>
            <c:numRef>
              <c:f>Sanitation!$M$205:$M$216</c:f>
              <c:numCache>
                <c:formatCode>0.0</c:formatCode>
                <c:ptCount val="12"/>
                <c:pt idx="0">
                  <c:v>51.879426704296947</c:v>
                </c:pt>
                <c:pt idx="1">
                  <c:v>7.4814532545788373</c:v>
                </c:pt>
                <c:pt idx="2">
                  <c:v>3.7261059248100596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2005</c:v>
                </c:pt>
                <c:pt idx="1">
                  <c:v>2010</c:v>
                </c:pt>
                <c:pt idx="2">
                  <c:v>2014</c:v>
                </c:pt>
              </c:numCache>
            </c:numRef>
          </c:xVal>
          <c:yVal>
            <c:numRef>
              <c:f>Sanitation!$H$205:$H$216</c:f>
              <c:numCache>
                <c:formatCode>0.0</c:formatCode>
                <c:ptCount val="12"/>
                <c:pt idx="0">
                  <c:v>89.136426628763999</c:v>
                </c:pt>
                <c:pt idx="1">
                  <c:v>46.404522328185024</c:v>
                </c:pt>
                <c:pt idx="2">
                  <c:v>27.154557073000991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2005</c:v>
                </c:pt>
                <c:pt idx="1">
                  <c:v>2010</c:v>
                </c:pt>
                <c:pt idx="2">
                  <c:v>2014</c:v>
                </c:pt>
              </c:numCache>
            </c:numRef>
          </c:xVal>
          <c:yVal>
            <c:numRef>
              <c:f>Sanitation!$X$205:$X$216</c:f>
              <c:numCache>
                <c:formatCode>0.0</c:formatCode>
                <c:ptCount val="12"/>
                <c:pt idx="0">
                  <c:v>100.00000000000003</c:v>
                </c:pt>
                <c:pt idx="1">
                  <c:v>100</c:v>
                </c:pt>
                <c:pt idx="2">
                  <c:v>99.911084257216771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2005</c:v>
                </c:pt>
                <c:pt idx="1">
                  <c:v>2010</c:v>
                </c:pt>
                <c:pt idx="2">
                  <c:v>2014</c:v>
                </c:pt>
              </c:numCache>
            </c:numRef>
          </c:xVal>
          <c:yVal>
            <c:numRef>
              <c:f>Sanitation!$S$205:$S$216</c:f>
              <c:numCache>
                <c:formatCode>0.0</c:formatCode>
                <c:ptCount val="12"/>
                <c:pt idx="0">
                  <c:v>97.309242594970371</c:v>
                </c:pt>
                <c:pt idx="1">
                  <c:v>99.819882699024703</c:v>
                </c:pt>
                <c:pt idx="2">
                  <c:v>99.959731818408855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2005</c:v>
                </c:pt>
                <c:pt idx="1">
                  <c:v>2010</c:v>
                </c:pt>
                <c:pt idx="2">
                  <c:v>2014</c:v>
                </c:pt>
              </c:numCache>
            </c:numRef>
          </c:xVal>
          <c:yVal>
            <c:numRef>
              <c:f>Sanitation!$N$205:$N$216</c:f>
              <c:numCache>
                <c:formatCode>0.0</c:formatCode>
                <c:ptCount val="12"/>
                <c:pt idx="0">
                  <c:v>83.290133079981899</c:v>
                </c:pt>
                <c:pt idx="1">
                  <c:v>97.682819691353757</c:v>
                </c:pt>
                <c:pt idx="2">
                  <c:v>98.575138805966972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2005</c:v>
                </c:pt>
                <c:pt idx="1">
                  <c:v>2010</c:v>
                </c:pt>
                <c:pt idx="2">
                  <c:v>2014</c:v>
                </c:pt>
              </c:numCache>
            </c:numRef>
          </c:xVal>
          <c:yVal>
            <c:numRef>
              <c:f>Sanitation!$I$205:$I$216</c:f>
              <c:numCache>
                <c:formatCode>0.0</c:formatCode>
                <c:ptCount val="12"/>
                <c:pt idx="0">
                  <c:v>40.320172367173669</c:v>
                </c:pt>
                <c:pt idx="1">
                  <c:v>90.229410743746854</c:v>
                </c:pt>
                <c:pt idx="2">
                  <c:v>93.706946184779341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2005</c:v>
                </c:pt>
                <c:pt idx="1">
                  <c:v>2010</c:v>
                </c:pt>
                <c:pt idx="2">
                  <c:v>2014</c:v>
                </c:pt>
              </c:numCache>
            </c:numRef>
          </c:xVal>
          <c:yVal>
            <c:numRef>
              <c:f>Sanitation!$D$205:$D$216</c:f>
              <c:numCache>
                <c:formatCode>0.0</c:formatCode>
                <c:ptCount val="12"/>
                <c:pt idx="0">
                  <c:v>6.9239433524242848</c:v>
                </c:pt>
                <c:pt idx="1">
                  <c:v>51.859085969735716</c:v>
                </c:pt>
                <c:pt idx="2">
                  <c:v>70.657194924893048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0</c:v>
                </c:pt>
                <c:pt idx="1">
                  <c:v>60.367437159450574</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0</c:v>
                </c:pt>
                <c:pt idx="1">
                  <c:v>28.123240999754771</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0</c:v>
                </c:pt>
                <c:pt idx="1">
                  <c:v>1.3251038799480739</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100</c:v>
                </c:pt>
                <c:pt idx="1">
                  <c:v>10.184217960846581</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28.085580255428585</c:v>
                </c:pt>
                <c:pt idx="1">
                  <c:v>82.362731352443404</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6.0142848100533506</c:v>
                </c:pt>
                <c:pt idx="1">
                  <c:v>17.637268647556596</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8.237743815745489</c:v>
                </c:pt>
                <c:pt idx="1">
                  <c:v>0</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57.662391118772575</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73.320998262850438</c:v>
                </c:pt>
                <c:pt idx="1">
                  <c:v>89.922476090346038</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8.217012533453774</c:v>
                </c:pt>
                <c:pt idx="1">
                  <c:v>10.077523909653948</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5.3459954968484453</c:v>
                </c:pt>
                <c:pt idx="1">
                  <c:v>0</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13.115993706847348</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93.94074626132273</c:v>
                </c:pt>
                <c:pt idx="1">
                  <c:v>96.836581887480932</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3.0688181308580966</c:v>
                </c:pt>
                <c:pt idx="1">
                  <c:v>3.1634181125190679</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1.9071903561386279</c:v>
                </c:pt>
                <c:pt idx="1">
                  <c:v>0</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1.0832452516805517</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99.121295191123522</c:v>
                </c:pt>
                <c:pt idx="1">
                  <c:v>99.032438341839153</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0.87870480887647773</c:v>
                </c:pt>
                <c:pt idx="1">
                  <c:v>0.87791709781381211</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c:v>
                </c:pt>
                <c:pt idx="1">
                  <c:v>8.9644560347039715E-2</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2005</c:v>
                </c:pt>
                <c:pt idx="1">
                  <c:v>2010</c:v>
                </c:pt>
                <c:pt idx="2">
                  <c:v>2014</c:v>
                </c:pt>
              </c:numCache>
            </c:numRef>
          </c:xVal>
          <c:yVal>
            <c:numRef>
              <c:f>Sanitation!$AB$305:$AB$316</c:f>
              <c:numCache>
                <c:formatCode>0.0</c:formatCode>
                <c:ptCount val="12"/>
                <c:pt idx="0">
                  <c:v>30.174545854274999</c:v>
                </c:pt>
                <c:pt idx="1">
                  <c:v>23.075330850772218</c:v>
                </c:pt>
                <c:pt idx="2">
                  <c:v>10.868126116242971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2005</c:v>
                </c:pt>
                <c:pt idx="1">
                  <c:v>2010</c:v>
                </c:pt>
                <c:pt idx="2">
                  <c:v>2014</c:v>
                </c:pt>
              </c:numCache>
            </c:numRef>
          </c:xVal>
          <c:yVal>
            <c:numRef>
              <c:f>Sanitation!$W$305:$W$316</c:f>
              <c:numCache>
                <c:formatCode>0.0</c:formatCode>
                <c:ptCount val="12"/>
                <c:pt idx="0">
                  <c:v>76.368855729571933</c:v>
                </c:pt>
                <c:pt idx="1">
                  <c:v>55.025372946945296</c:v>
                </c:pt>
                <c:pt idx="2">
                  <c:v>31.88439205543407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2005</c:v>
                </c:pt>
                <c:pt idx="1">
                  <c:v>2010</c:v>
                </c:pt>
                <c:pt idx="2">
                  <c:v>2014</c:v>
                </c:pt>
              </c:numCache>
            </c:numRef>
          </c:xVal>
          <c:yVal>
            <c:numRef>
              <c:f>Sanitation!$R$305:$R$316</c:f>
              <c:numCache>
                <c:formatCode>0.0</c:formatCode>
                <c:ptCount val="12"/>
                <c:pt idx="0">
                  <c:v>89.175374807898038</c:v>
                </c:pt>
                <c:pt idx="1">
                  <c:v>72.811847855615909</c:v>
                </c:pt>
                <c:pt idx="2">
                  <c:v>52.067913761220332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2005</c:v>
                </c:pt>
                <c:pt idx="1">
                  <c:v>2010</c:v>
                </c:pt>
                <c:pt idx="2">
                  <c:v>2014</c:v>
                </c:pt>
              </c:numCache>
            </c:numRef>
          </c:xVal>
          <c:yVal>
            <c:numRef>
              <c:f>Sanitation!$M$305:$M$316</c:f>
              <c:numCache>
                <c:formatCode>0.0</c:formatCode>
                <c:ptCount val="12"/>
                <c:pt idx="0">
                  <c:v>92.870125192272454</c:v>
                </c:pt>
                <c:pt idx="1">
                  <c:v>82.244697552741357</c:v>
                </c:pt>
                <c:pt idx="2">
                  <c:v>69.876813105935568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2005</c:v>
                </c:pt>
                <c:pt idx="1">
                  <c:v>2010</c:v>
                </c:pt>
                <c:pt idx="2">
                  <c:v>2014</c:v>
                </c:pt>
              </c:numCache>
            </c:numRef>
          </c:xVal>
          <c:yVal>
            <c:numRef>
              <c:f>Sanitation!$H$305:$H$316</c:f>
              <c:numCache>
                <c:formatCode>0.0</c:formatCode>
                <c:ptCount val="12"/>
                <c:pt idx="0">
                  <c:v>96.525612782527361</c:v>
                </c:pt>
                <c:pt idx="1">
                  <c:v>90.8324737610574</c:v>
                </c:pt>
                <c:pt idx="2">
                  <c:v>81.301415039026352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2005</c:v>
                </c:pt>
                <c:pt idx="1">
                  <c:v>2010</c:v>
                </c:pt>
                <c:pt idx="2">
                  <c:v>2014</c:v>
                </c:pt>
              </c:numCache>
            </c:numRef>
          </c:xVal>
          <c:yVal>
            <c:numRef>
              <c:f>Sanitation!$X$305:$X$316</c:f>
              <c:numCache>
                <c:formatCode>0.0</c:formatCode>
                <c:ptCount val="12"/>
                <c:pt idx="0">
                  <c:v>66.494246468301924</c:v>
                </c:pt>
                <c:pt idx="1">
                  <c:v>74.611857643792462</c:v>
                </c:pt>
                <c:pt idx="2">
                  <c:v>88.740546250921398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2005</c:v>
                </c:pt>
                <c:pt idx="1">
                  <c:v>2010</c:v>
                </c:pt>
                <c:pt idx="2">
                  <c:v>2014</c:v>
                </c:pt>
              </c:numCache>
            </c:numRef>
          </c:xVal>
          <c:yVal>
            <c:numRef>
              <c:f>Sanitation!$S$305:$S$316</c:f>
              <c:numCache>
                <c:formatCode>0.0</c:formatCode>
                <c:ptCount val="12"/>
                <c:pt idx="0">
                  <c:v>20.609548975993611</c:v>
                </c:pt>
                <c:pt idx="1">
                  <c:v>42.12022547444154</c:v>
                </c:pt>
                <c:pt idx="2">
                  <c:v>67.33640926993975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2005</c:v>
                </c:pt>
                <c:pt idx="1">
                  <c:v>2010</c:v>
                </c:pt>
                <c:pt idx="2">
                  <c:v>2014</c:v>
                </c:pt>
              </c:numCache>
            </c:numRef>
          </c:xVal>
          <c:yVal>
            <c:numRef>
              <c:f>Sanitation!$N$305:$N$316</c:f>
              <c:numCache>
                <c:formatCode>0.0</c:formatCode>
                <c:ptCount val="12"/>
                <c:pt idx="0">
                  <c:v>8.7094847187318454</c:v>
                </c:pt>
                <c:pt idx="1">
                  <c:v>24.393561740458921</c:v>
                </c:pt>
                <c:pt idx="2">
                  <c:v>47.419750717045247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2005</c:v>
                </c:pt>
                <c:pt idx="1">
                  <c:v>2010</c:v>
                </c:pt>
                <c:pt idx="2">
                  <c:v>2014</c:v>
                </c:pt>
              </c:numCache>
            </c:numRef>
          </c:xVal>
          <c:yVal>
            <c:numRef>
              <c:f>Sanitation!$I$305:$I$316</c:f>
              <c:numCache>
                <c:formatCode>0.0</c:formatCode>
                <c:ptCount val="12"/>
                <c:pt idx="0">
                  <c:v>5.403252610368046</c:v>
                </c:pt>
                <c:pt idx="1">
                  <c:v>15.420796430476939</c:v>
                </c:pt>
                <c:pt idx="2">
                  <c:v>29.109460905548616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2005</c:v>
                </c:pt>
                <c:pt idx="1">
                  <c:v>2010</c:v>
                </c:pt>
                <c:pt idx="2">
                  <c:v>2014</c:v>
                </c:pt>
              </c:numCache>
            </c:numRef>
          </c:xVal>
          <c:yVal>
            <c:numRef>
              <c:f>Sanitation!$D$305:$D$316</c:f>
              <c:numCache>
                <c:formatCode>0.0</c:formatCode>
                <c:ptCount val="12"/>
                <c:pt idx="0">
                  <c:v>2.8150162894656789</c:v>
                </c:pt>
                <c:pt idx="1">
                  <c:v>7.8566393812522755</c:v>
                </c:pt>
                <c:pt idx="2">
                  <c:v>17.544578083700273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0</c:v>
                </c:pt>
                <c:pt idx="1">
                  <c:v>13.579206368926561</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0</c:v>
                </c:pt>
                <c:pt idx="1">
                  <c:v>6.0283704615620346</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0</c:v>
                </c:pt>
                <c:pt idx="1">
                  <c:v>1.40905511206347</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100</c:v>
                </c:pt>
                <c:pt idx="1">
                  <c:v>78.983368057447933</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0</c:v>
                </c:pt>
                <c:pt idx="1">
                  <c:v>23.740173830267363</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0</c:v>
                </c:pt>
                <c:pt idx="1">
                  <c:v>9.4228179592178414</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1.4214500845519069</c:v>
                </c:pt>
                <c:pt idx="1">
                  <c:v>1.2420673270735278</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98.578549915448093</c:v>
                </c:pt>
                <c:pt idx="1">
                  <c:v>65.594940883441268</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0</c:v>
                </c:pt>
                <c:pt idx="1">
                  <c:v>41.734729261796772</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0</c:v>
                </c:pt>
                <c:pt idx="1">
                  <c:v>12.044545111145606</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1.3936146038258812</c:v>
                </c:pt>
                <c:pt idx="1">
                  <c:v>0.76095307734431117</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98.606385396174119</c:v>
                </c:pt>
                <c:pt idx="1">
                  <c:v>45.459772549713307</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7.0955693360574266</c:v>
                </c:pt>
                <c:pt idx="1">
                  <c:v>60.01645773071359</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1.8904339630971916</c:v>
                </c:pt>
                <c:pt idx="1">
                  <c:v>15.989858553333395</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3.8204941319218051</c:v>
                </c:pt>
                <c:pt idx="1">
                  <c:v>0.69640768066346936</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87.193502568923577</c:v>
                </c:pt>
                <c:pt idx="1">
                  <c:v>23.297276035289542</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51.758791591093768</c:v>
                </c:pt>
                <c:pt idx="1">
                  <c:v>78.902131650741254</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8.6097908605367994</c:v>
                </c:pt>
                <c:pt idx="1">
                  <c:v>13.124936480942054</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4.1558717118778077</c:v>
                </c:pt>
                <c:pt idx="1">
                  <c:v>0</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35.475545836491619</c:v>
                </c:pt>
                <c:pt idx="1">
                  <c:v>7.9729318683166897</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0</c:v>
                </c:pt>
                <c:pt idx="1">
                  <c:v>13.579206368926561</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0</c:v>
                </c:pt>
                <c:pt idx="1">
                  <c:v>6.0283704615620346</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0</c:v>
                </c:pt>
                <c:pt idx="1">
                  <c:v>1.40905511206347</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100</c:v>
                </c:pt>
                <c:pt idx="1">
                  <c:v>78.983368057447933</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0</c:v>
                </c:pt>
                <c:pt idx="1">
                  <c:v>23.740173830267363</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0</c:v>
                </c:pt>
                <c:pt idx="1">
                  <c:v>9.4228179592178414</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1.4214500845519069</c:v>
                </c:pt>
                <c:pt idx="1">
                  <c:v>1.2420673270735278</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98.578549915448093</c:v>
                </c:pt>
                <c:pt idx="1">
                  <c:v>65.594940883441268</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0</c:v>
                </c:pt>
                <c:pt idx="1">
                  <c:v>41.734729261796772</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0</c:v>
                </c:pt>
                <c:pt idx="1">
                  <c:v>12.044545111145606</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1.3936146038258812</c:v>
                </c:pt>
                <c:pt idx="1">
                  <c:v>0.76095307734431117</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98.606385396174119</c:v>
                </c:pt>
                <c:pt idx="1">
                  <c:v>45.459772549713307</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7.0955693360574266</c:v>
                </c:pt>
                <c:pt idx="1">
                  <c:v>60.01645773071359</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1.8904339630971916</c:v>
                </c:pt>
                <c:pt idx="1">
                  <c:v>15.989858553333395</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3.8204941319218051</c:v>
                </c:pt>
                <c:pt idx="1">
                  <c:v>0.69640768066346936</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87.193502568923577</c:v>
                </c:pt>
                <c:pt idx="1">
                  <c:v>23.297276035289542</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51.758791591093768</c:v>
                </c:pt>
                <c:pt idx="1">
                  <c:v>78.902131650741254</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8.6097908605367994</c:v>
                </c:pt>
                <c:pt idx="1">
                  <c:v>13.124936480942054</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4.1558717118778077</c:v>
                </c:pt>
                <c:pt idx="1">
                  <c:v>0</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35.475545836491619</c:v>
                </c:pt>
                <c:pt idx="1">
                  <c:v>7.9729318683166897</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0</c:v>
                </c:pt>
                <c:pt idx="1">
                  <c:v>14.641782462147548</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0</c:v>
                </c:pt>
                <c:pt idx="1">
                  <c:v>6.2988271762802093</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0</c:v>
                </c:pt>
                <c:pt idx="1">
                  <c:v>1.309474687596321</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100</c:v>
                </c:pt>
                <c:pt idx="1">
                  <c:v>77.74991567397592</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0</c:v>
                </c:pt>
                <c:pt idx="1">
                  <c:v>27.936338593483313</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0</c:v>
                </c:pt>
                <c:pt idx="1">
                  <c:v>11.141415074777495</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1.9204019181188414</c:v>
                </c:pt>
                <c:pt idx="1">
                  <c:v>1.1344413185615849</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98.079598081881159</c:v>
                </c:pt>
                <c:pt idx="1">
                  <c:v>59.787805013177604</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0.64209517655572879</c:v>
                </c:pt>
                <c:pt idx="1">
                  <c:v>48.217321716829836</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0.19458743021286179</c:v>
                </c:pt>
                <c:pt idx="1">
                  <c:v>14.612295913751355</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3.1415206580604718</c:v>
                </c:pt>
                <c:pt idx="1">
                  <c:v>0.95914839009310526</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96.021796735170938</c:v>
                </c:pt>
                <c:pt idx="1">
                  <c:v>36.211233979325698</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17.755936012105522</c:v>
                </c:pt>
                <c:pt idx="1">
                  <c:v>73.559418558008971</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4.1785472510685944</c:v>
                </c:pt>
                <c:pt idx="1">
                  <c:v>17.310915402951153</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5.0585606834847567</c:v>
                </c:pt>
                <c:pt idx="1">
                  <c:v>0.1266260299107671</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73.006956053341128</c:v>
                </c:pt>
                <c:pt idx="1">
                  <c:v>9.0030400091291085</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77.103659347438466</c:v>
                </c:pt>
                <c:pt idx="1">
                  <c:v>91.844977539780473</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6.8461236595232871</c:v>
                </c:pt>
                <c:pt idx="1">
                  <c:v>8.1550224602195271</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3.0741820970022218</c:v>
                </c:pt>
                <c:pt idx="1">
                  <c:v>0</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12.976034896036026</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0</c:v>
                </c:pt>
                <c:pt idx="1">
                  <c:v>60.367437159450574</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0</c:v>
                </c:pt>
                <c:pt idx="1">
                  <c:v>28.123240999754771</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0</c:v>
                </c:pt>
                <c:pt idx="1">
                  <c:v>1.3251038799480739</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100</c:v>
                </c:pt>
                <c:pt idx="1">
                  <c:v>10.184217960846581</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28.085580255428585</c:v>
                </c:pt>
                <c:pt idx="1">
                  <c:v>82.362731352443404</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6.0142848100533506</c:v>
                </c:pt>
                <c:pt idx="1">
                  <c:v>17.637268647556596</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8.237743815745489</c:v>
                </c:pt>
                <c:pt idx="1">
                  <c:v>0</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57.662391118772575</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73.320998262850438</c:v>
                </c:pt>
                <c:pt idx="1">
                  <c:v>89.922476090346038</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8.217012533453774</c:v>
                </c:pt>
                <c:pt idx="1">
                  <c:v>10.077523909653948</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5.3459954968484453</c:v>
                </c:pt>
                <c:pt idx="1">
                  <c:v>0</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13.115993706847348</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93.94074626132273</c:v>
                </c:pt>
                <c:pt idx="1">
                  <c:v>96.836581887480932</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3.0688181308580966</c:v>
                </c:pt>
                <c:pt idx="1">
                  <c:v>3.1634181125190679</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1.9071903561386279</c:v>
                </c:pt>
                <c:pt idx="1">
                  <c:v>0</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1.0832452516805517</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99.121295191123522</c:v>
                </c:pt>
                <c:pt idx="1">
                  <c:v>99.032438341839153</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0.87870480887647773</c:v>
                </c:pt>
                <c:pt idx="1">
                  <c:v>0.87791709781381211</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c:v>
                </c:pt>
                <c:pt idx="1">
                  <c:v>8.9644560347039715E-2</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47.278694343739275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24.416880518385181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28.304425137875601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56.85885197511179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22.04334021226547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21.097807812622538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63.585580546393949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20.892989347913485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15.521430105692636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71.36335373691513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17.118640008949949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11.518006254135077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80.834627430909407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10.134052489263821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9.0313200798268252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48.804321027550778</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24.271525953320385</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26.924153019128923</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58.837875742452439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21.529832050724735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19.632292206822608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66.548567030311034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19.780173676551762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13.671259293137112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77.306610194547105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12.8458138292633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9.8475759761897095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90.415893119645858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5.4887649719590232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4.0953419083951452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78.74678014012126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13.856326895779636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7.3968929640990542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90.147712893577321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7.2138589584599941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2.6384281479626477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94.87512223541502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3.2750631134697756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1.849814651115238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96.348054608883729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1.778991274673887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1.8729541164424144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99.035992875331345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0.80069059181672864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0.16331653285192449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'DHS05'!$M$18:$Q$18</c:f>
              <c:numCache>
                <c:formatCode>###0.0</c:formatCode>
                <c:ptCount val="5"/>
                <c:pt idx="0">
                  <c:v>55.711120640728538</c:v>
                </c:pt>
                <c:pt idx="1">
                  <c:v>61.877416357745972</c:v>
                </c:pt>
                <c:pt idx="2">
                  <c:v>62.811964334368241</c:v>
                </c:pt>
                <c:pt idx="3">
                  <c:v>68.31827388735806</c:v>
                </c:pt>
                <c:pt idx="4">
                  <c:v>78.679669555784528</c:v>
                </c:pt>
              </c:numCache>
            </c:numRef>
          </c:val>
          <c:extLst>
            <c:ext xmlns:c16="http://schemas.microsoft.com/office/drawing/2014/chart" uri="{C3380CC4-5D6E-409C-BE32-E72D297353CC}">
              <c16:uniqueId val="{00000000-B7C1-43DB-838B-FC4095CF246E}"/>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'DHS05'!$M$19:$Q$19</c:f>
              <c:numCache>
                <c:formatCode>###0.0</c:formatCode>
                <c:ptCount val="5"/>
                <c:pt idx="0">
                  <c:v>0.9337663500900516</c:v>
                </c:pt>
                <c:pt idx="1">
                  <c:v>0.31946849884259731</c:v>
                </c:pt>
                <c:pt idx="2">
                  <c:v>0.31008199848357232</c:v>
                </c:pt>
                <c:pt idx="3">
                  <c:v>0.41967878891921406</c:v>
                </c:pt>
                <c:pt idx="4">
                  <c:v>0.2520655612098936</c:v>
                </c:pt>
              </c:numCache>
            </c:numRef>
          </c:val>
          <c:extLst>
            <c:ext xmlns:c16="http://schemas.microsoft.com/office/drawing/2014/chart" uri="{C3380CC4-5D6E-409C-BE32-E72D297353CC}">
              <c16:uniqueId val="{00000001-B7C1-43DB-838B-FC4095CF246E}"/>
            </c:ext>
          </c:extLst>
        </c:ser>
        <c:ser>
          <c:idx val="2"/>
          <c:order val="2"/>
          <c:tx>
            <c:strRef>
              <c:f>'DHS05'!$B$20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'DHS05'!$M$20:$Q$20</c:f>
              <c:numCache>
                <c:formatCode>###0.0</c:formatCode>
                <c:ptCount val="5"/>
                <c:pt idx="0">
                  <c:v>23.581834821856752</c:v>
                </c:pt>
                <c:pt idx="1">
                  <c:v>17.070557138022323</c:v>
                </c:pt>
                <c:pt idx="2">
                  <c:v>17.881321000434884</c:v>
                </c:pt>
                <c:pt idx="3">
                  <c:v>11.693461197237362</c:v>
                </c:pt>
                <c:pt idx="4">
                  <c:v>5.0178219007739422</c:v>
                </c:pt>
              </c:numCache>
            </c:numRef>
          </c:val>
          <c:extLst>
            <c:ext xmlns:c16="http://schemas.microsoft.com/office/drawing/2014/chart" uri="{C3380CC4-5D6E-409C-BE32-E72D297353CC}">
              <c16:uniqueId val="{00000002-B7C1-43DB-838B-FC4095CF246E}"/>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'DHS05'!$M$21:$Q$21</c:f>
              <c:numCache>
                <c:formatCode>###0.0</c:formatCode>
                <c:ptCount val="5"/>
                <c:pt idx="0">
                  <c:v>19.773278187324657</c:v>
                </c:pt>
                <c:pt idx="1">
                  <c:v>20.732558005389105</c:v>
                </c:pt>
                <c:pt idx="2">
                  <c:v>18.996632666713307</c:v>
                </c:pt>
                <c:pt idx="3">
                  <c:v>19.568586126485371</c:v>
                </c:pt>
                <c:pt idx="4">
                  <c:v>16.05044298223163</c:v>
                </c:pt>
              </c:numCache>
            </c:numRef>
          </c:val>
          <c:extLst>
            <c:ext xmlns:c16="http://schemas.microsoft.com/office/drawing/2014/chart" uri="{C3380CC4-5D6E-409C-BE32-E72D297353CC}">
              <c16:uniqueId val="{00000003-B7C1-43DB-838B-FC4095CF246E}"/>
            </c:ext>
          </c:extLst>
        </c:ser>
        <c:dLbls>
          <c:showLegendKey val="0"/>
          <c:showVal val="0"/>
          <c:showCatName val="0"/>
          <c:showSerName val="0"/>
          <c:showPercent val="0"/>
          <c:showBubbleSize val="0"/>
        </c:dLbls>
        <c:gapWidth val="50"/>
        <c:overlap val="100"/>
        <c:axId val="215253376"/>
        <c:axId val="215254912"/>
      </c:barChart>
      <c:catAx>
        <c:axId val="2152533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254912"/>
        <c:crosses val="autoZero"/>
        <c:auto val="1"/>
        <c:lblAlgn val="ctr"/>
        <c:lblOffset val="100"/>
        <c:tickLblSkip val="1"/>
        <c:tickMarkSkip val="1"/>
        <c:noMultiLvlLbl val="0"/>
      </c:catAx>
      <c:valAx>
        <c:axId val="2152549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2533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'DHS05'!$R$15:$AJ$15</c:f>
              <c:strCache>
                <c:ptCount val="19"/>
                <c:pt idx="0">
                  <c:v>Banteay Mean Chey</c:v>
                </c:pt>
                <c:pt idx="1">
                  <c:v>Battambang &amp; Krong Pailin</c:v>
                </c:pt>
                <c:pt idx="2">
                  <c:v>Kampong Cham</c:v>
                </c:pt>
                <c:pt idx="3">
                  <c:v>Kampong Chhnang</c:v>
                </c:pt>
                <c:pt idx="4">
                  <c:v>Kampong Speu</c:v>
                </c:pt>
                <c:pt idx="5">
                  <c:v>Kampong Thom</c:v>
                </c:pt>
                <c:pt idx="6">
                  <c:v>Kampot &amp; Krong Kep</c:v>
                </c:pt>
                <c:pt idx="7">
                  <c:v>Kandal</c:v>
                </c:pt>
                <c:pt idx="8">
                  <c:v>Kratie</c:v>
                </c:pt>
                <c:pt idx="9">
                  <c:v>Krong Preah Sihanouk &amp; Kaoh Kong</c:v>
                </c:pt>
                <c:pt idx="10">
                  <c:v>Mondol Kiri &amp; Rattanak Kiri</c:v>
                </c:pt>
                <c:pt idx="11">
                  <c:v>Otdar Mean Chey</c:v>
                </c:pt>
                <c:pt idx="12">
                  <c:v>Phnom Penh</c:v>
                </c:pt>
                <c:pt idx="13">
                  <c:v>Preah Vihear &amp; Steung Treng</c:v>
                </c:pt>
                <c:pt idx="14">
                  <c:v>Prey Veng</c:v>
                </c:pt>
                <c:pt idx="15">
                  <c:v>Pursat</c:v>
                </c:pt>
                <c:pt idx="16">
                  <c:v>Siem Reap</c:v>
                </c:pt>
                <c:pt idx="17">
                  <c:v>Svay Rieng</c:v>
                </c:pt>
                <c:pt idx="18">
                  <c:v>Takeo</c:v>
                </c:pt>
              </c:strCache>
            </c:strRef>
          </c:cat>
          <c:val>
            <c:numRef>
              <c:f>'DHS05'!$R$18:$AJ$18</c:f>
              <c:numCache>
                <c:formatCode>###0.0</c:formatCode>
                <c:ptCount val="19"/>
                <c:pt idx="0">
                  <c:v>56.871314995770526</c:v>
                </c:pt>
                <c:pt idx="1">
                  <c:v>55.751504793773272</c:v>
                </c:pt>
                <c:pt idx="2">
                  <c:v>71.202843178276296</c:v>
                </c:pt>
                <c:pt idx="3">
                  <c:v>50.347202071353372</c:v>
                </c:pt>
                <c:pt idx="4">
                  <c:v>73.599110989071875</c:v>
                </c:pt>
                <c:pt idx="5">
                  <c:v>45.042055809994892</c:v>
                </c:pt>
                <c:pt idx="6">
                  <c:v>62.954462527629559</c:v>
                </c:pt>
                <c:pt idx="7">
                  <c:v>64.77062271994518</c:v>
                </c:pt>
                <c:pt idx="8">
                  <c:v>52.028381488211089</c:v>
                </c:pt>
                <c:pt idx="9">
                  <c:v>82.449239784268229</c:v>
                </c:pt>
                <c:pt idx="10">
                  <c:v>35.537891751898151</c:v>
                </c:pt>
                <c:pt idx="11">
                  <c:v>65.799131794703541</c:v>
                </c:pt>
                <c:pt idx="12">
                  <c:v>94.287320045786515</c:v>
                </c:pt>
                <c:pt idx="13">
                  <c:v>43.947494218287247</c:v>
                </c:pt>
                <c:pt idx="14">
                  <c:v>88.459822254334497</c:v>
                </c:pt>
                <c:pt idx="15">
                  <c:v>67.278349552897382</c:v>
                </c:pt>
                <c:pt idx="16">
                  <c:v>60.857988834932115</c:v>
                </c:pt>
                <c:pt idx="17">
                  <c:v>96.20144299051816</c:v>
                </c:pt>
                <c:pt idx="18">
                  <c:v>69.039648695395059</c:v>
                </c:pt>
              </c:numCache>
            </c:numRef>
          </c:val>
          <c:extLst>
            <c:ext xmlns:c16="http://schemas.microsoft.com/office/drawing/2014/chart" uri="{C3380CC4-5D6E-409C-BE32-E72D297353CC}">
              <c16:uniqueId val="{00000000-5380-43F5-A9E7-4AADB353EE9B}"/>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'DHS05'!$R$15:$AJ$15</c:f>
              <c:strCache>
                <c:ptCount val="19"/>
                <c:pt idx="0">
                  <c:v>Banteay Mean Chey</c:v>
                </c:pt>
                <c:pt idx="1">
                  <c:v>Battambang &amp; Krong Pailin</c:v>
                </c:pt>
                <c:pt idx="2">
                  <c:v>Kampong Cham</c:v>
                </c:pt>
                <c:pt idx="3">
                  <c:v>Kampong Chhnang</c:v>
                </c:pt>
                <c:pt idx="4">
                  <c:v>Kampong Speu</c:v>
                </c:pt>
                <c:pt idx="5">
                  <c:v>Kampong Thom</c:v>
                </c:pt>
                <c:pt idx="6">
                  <c:v>Kampot &amp; Krong Kep</c:v>
                </c:pt>
                <c:pt idx="7">
                  <c:v>Kandal</c:v>
                </c:pt>
                <c:pt idx="8">
                  <c:v>Kratie</c:v>
                </c:pt>
                <c:pt idx="9">
                  <c:v>Krong Preah Sihanouk &amp; Kaoh Kong</c:v>
                </c:pt>
                <c:pt idx="10">
                  <c:v>Mondol Kiri &amp; Rattanak Kiri</c:v>
                </c:pt>
                <c:pt idx="11">
                  <c:v>Otdar Mean Chey</c:v>
                </c:pt>
                <c:pt idx="12">
                  <c:v>Phnom Penh</c:v>
                </c:pt>
                <c:pt idx="13">
                  <c:v>Preah Vihear &amp; Steung Treng</c:v>
                </c:pt>
                <c:pt idx="14">
                  <c:v>Prey Veng</c:v>
                </c:pt>
                <c:pt idx="15">
                  <c:v>Pursat</c:v>
                </c:pt>
                <c:pt idx="16">
                  <c:v>Siem Reap</c:v>
                </c:pt>
                <c:pt idx="17">
                  <c:v>Svay Rieng</c:v>
                </c:pt>
                <c:pt idx="18">
                  <c:v>Takeo</c:v>
                </c:pt>
              </c:strCache>
            </c:strRef>
          </c:cat>
          <c:val>
            <c:numRef>
              <c:f>'DHS05'!$R$19:$AJ$19</c:f>
              <c:numCache>
                <c:formatCode>###0.0</c:formatCode>
                <c:ptCount val="19"/>
                <c:pt idx="0">
                  <c:v>0.13176013932540231</c:v>
                </c:pt>
                <c:pt idx="1">
                  <c:v>7.5504457194505187E-2</c:v>
                </c:pt>
                <c:pt idx="2">
                  <c:v>4.7802516661117796E-2</c:v>
                </c:pt>
                <c:pt idx="3">
                  <c:v>1.6577390025427459</c:v>
                </c:pt>
                <c:pt idx="4">
                  <c:v>0.85153763846759323</c:v>
                </c:pt>
                <c:pt idx="5">
                  <c:v>6.5734932052063377E-2</c:v>
                </c:pt>
                <c:pt idx="6">
                  <c:v>0.25080752291497943</c:v>
                </c:pt>
                <c:pt idx="7">
                  <c:v>0.15282867179475218</c:v>
                </c:pt>
                <c:pt idx="8">
                  <c:v>5.1899629383751297E-2</c:v>
                </c:pt>
                <c:pt idx="9">
                  <c:v>1.0223365396683948</c:v>
                </c:pt>
                <c:pt idx="10">
                  <c:v>0</c:v>
                </c:pt>
                <c:pt idx="11">
                  <c:v>7.4410454991438559</c:v>
                </c:pt>
                <c:pt idx="12">
                  <c:v>0</c:v>
                </c:pt>
                <c:pt idx="13">
                  <c:v>0.34955253209580667</c:v>
                </c:pt>
                <c:pt idx="14">
                  <c:v>5.7468383961336682E-2</c:v>
                </c:pt>
                <c:pt idx="15">
                  <c:v>0.47962620888408231</c:v>
                </c:pt>
                <c:pt idx="16">
                  <c:v>0.18771139012382396</c:v>
                </c:pt>
                <c:pt idx="17">
                  <c:v>0</c:v>
                </c:pt>
                <c:pt idx="18">
                  <c:v>1.4379484431157801</c:v>
                </c:pt>
              </c:numCache>
            </c:numRef>
          </c:val>
          <c:extLst>
            <c:ext xmlns:c16="http://schemas.microsoft.com/office/drawing/2014/chart" uri="{C3380CC4-5D6E-409C-BE32-E72D297353CC}">
              <c16:uniqueId val="{00000001-5380-43F5-A9E7-4AADB353EE9B}"/>
            </c:ext>
          </c:extLst>
        </c:ser>
        <c:ser>
          <c:idx val="2"/>
          <c:order val="2"/>
          <c:tx>
            <c:strRef>
              <c:f>'DHS05'!$B$20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'DHS05'!$R$15:$AJ$15</c:f>
              <c:strCache>
                <c:ptCount val="19"/>
                <c:pt idx="0">
                  <c:v>Banteay Mean Chey</c:v>
                </c:pt>
                <c:pt idx="1">
                  <c:v>Battambang &amp; Krong Pailin</c:v>
                </c:pt>
                <c:pt idx="2">
                  <c:v>Kampong Cham</c:v>
                </c:pt>
                <c:pt idx="3">
                  <c:v>Kampong Chhnang</c:v>
                </c:pt>
                <c:pt idx="4">
                  <c:v>Kampong Speu</c:v>
                </c:pt>
                <c:pt idx="5">
                  <c:v>Kampong Thom</c:v>
                </c:pt>
                <c:pt idx="6">
                  <c:v>Kampot &amp; Krong Kep</c:v>
                </c:pt>
                <c:pt idx="7">
                  <c:v>Kandal</c:v>
                </c:pt>
                <c:pt idx="8">
                  <c:v>Kratie</c:v>
                </c:pt>
                <c:pt idx="9">
                  <c:v>Krong Preah Sihanouk &amp; Kaoh Kong</c:v>
                </c:pt>
                <c:pt idx="10">
                  <c:v>Mondol Kiri &amp; Rattanak Kiri</c:v>
                </c:pt>
                <c:pt idx="11">
                  <c:v>Otdar Mean Chey</c:v>
                </c:pt>
                <c:pt idx="12">
                  <c:v>Phnom Penh</c:v>
                </c:pt>
                <c:pt idx="13">
                  <c:v>Preah Vihear &amp; Steung Treng</c:v>
                </c:pt>
                <c:pt idx="14">
                  <c:v>Prey Veng</c:v>
                </c:pt>
                <c:pt idx="15">
                  <c:v>Pursat</c:v>
                </c:pt>
                <c:pt idx="16">
                  <c:v>Siem Reap</c:v>
                </c:pt>
                <c:pt idx="17">
                  <c:v>Svay Rieng</c:v>
                </c:pt>
                <c:pt idx="18">
                  <c:v>Takeo</c:v>
                </c:pt>
              </c:strCache>
            </c:strRef>
          </c:cat>
          <c:val>
            <c:numRef>
              <c:f>'DHS05'!$R$20:$AJ$20</c:f>
              <c:numCache>
                <c:formatCode>###0.0</c:formatCode>
                <c:ptCount val="19"/>
                <c:pt idx="0">
                  <c:v>6.8415400350156048</c:v>
                </c:pt>
                <c:pt idx="1">
                  <c:v>2.2620808063543763</c:v>
                </c:pt>
                <c:pt idx="2">
                  <c:v>13.646872827911892</c:v>
                </c:pt>
                <c:pt idx="3">
                  <c:v>36.187041530694955</c:v>
                </c:pt>
                <c:pt idx="4">
                  <c:v>5.8399367879841355</c:v>
                </c:pt>
                <c:pt idx="5">
                  <c:v>52.050275315946486</c:v>
                </c:pt>
                <c:pt idx="6">
                  <c:v>20.434256125751453</c:v>
                </c:pt>
                <c:pt idx="7">
                  <c:v>2.3691442005747909</c:v>
                </c:pt>
                <c:pt idx="8">
                  <c:v>13.514351814811247</c:v>
                </c:pt>
                <c:pt idx="9">
                  <c:v>13.758543692821366</c:v>
                </c:pt>
                <c:pt idx="10">
                  <c:v>26.312217231999348</c:v>
                </c:pt>
                <c:pt idx="11">
                  <c:v>9.1470093855731953</c:v>
                </c:pt>
                <c:pt idx="12">
                  <c:v>7.460698725481052E-14</c:v>
                </c:pt>
                <c:pt idx="13">
                  <c:v>32.983795284010803</c:v>
                </c:pt>
                <c:pt idx="14">
                  <c:v>5.557097380638826</c:v>
                </c:pt>
                <c:pt idx="15">
                  <c:v>14.57650388647637</c:v>
                </c:pt>
                <c:pt idx="16">
                  <c:v>36.303937269414703</c:v>
                </c:pt>
                <c:pt idx="17">
                  <c:v>3.4095847914755759</c:v>
                </c:pt>
                <c:pt idx="18">
                  <c:v>5.1663681255078844</c:v>
                </c:pt>
              </c:numCache>
            </c:numRef>
          </c:val>
          <c:extLst>
            <c:ext xmlns:c16="http://schemas.microsoft.com/office/drawing/2014/chart" uri="{C3380CC4-5D6E-409C-BE32-E72D297353CC}">
              <c16:uniqueId val="{00000002-5380-43F5-A9E7-4AADB353EE9B}"/>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'DHS05'!$R$15:$AJ$15</c:f>
              <c:strCache>
                <c:ptCount val="19"/>
                <c:pt idx="0">
                  <c:v>Banteay Mean Chey</c:v>
                </c:pt>
                <c:pt idx="1">
                  <c:v>Battambang &amp; Krong Pailin</c:v>
                </c:pt>
                <c:pt idx="2">
                  <c:v>Kampong Cham</c:v>
                </c:pt>
                <c:pt idx="3">
                  <c:v>Kampong Chhnang</c:v>
                </c:pt>
                <c:pt idx="4">
                  <c:v>Kampong Speu</c:v>
                </c:pt>
                <c:pt idx="5">
                  <c:v>Kampong Thom</c:v>
                </c:pt>
                <c:pt idx="6">
                  <c:v>Kampot &amp; Krong Kep</c:v>
                </c:pt>
                <c:pt idx="7">
                  <c:v>Kandal</c:v>
                </c:pt>
                <c:pt idx="8">
                  <c:v>Kratie</c:v>
                </c:pt>
                <c:pt idx="9">
                  <c:v>Krong Preah Sihanouk &amp; Kaoh Kong</c:v>
                </c:pt>
                <c:pt idx="10">
                  <c:v>Mondol Kiri &amp; Rattanak Kiri</c:v>
                </c:pt>
                <c:pt idx="11">
                  <c:v>Otdar Mean Chey</c:v>
                </c:pt>
                <c:pt idx="12">
                  <c:v>Phnom Penh</c:v>
                </c:pt>
                <c:pt idx="13">
                  <c:v>Preah Vihear &amp; Steung Treng</c:v>
                </c:pt>
                <c:pt idx="14">
                  <c:v>Prey Veng</c:v>
                </c:pt>
                <c:pt idx="15">
                  <c:v>Pursat</c:v>
                </c:pt>
                <c:pt idx="16">
                  <c:v>Siem Reap</c:v>
                </c:pt>
                <c:pt idx="17">
                  <c:v>Svay Rieng</c:v>
                </c:pt>
                <c:pt idx="18">
                  <c:v>Takeo</c:v>
                </c:pt>
              </c:strCache>
            </c:strRef>
          </c:cat>
          <c:val>
            <c:numRef>
              <c:f>'DHS05'!$R$21:$AJ$21</c:f>
              <c:numCache>
                <c:formatCode>###0.0</c:formatCode>
                <c:ptCount val="19"/>
                <c:pt idx="0">
                  <c:v>36.155384829888469</c:v>
                </c:pt>
                <c:pt idx="1">
                  <c:v>41.910909942677847</c:v>
                </c:pt>
                <c:pt idx="2">
                  <c:v>15.102481477150693</c:v>
                </c:pt>
                <c:pt idx="3">
                  <c:v>11.808017395408921</c:v>
                </c:pt>
                <c:pt idx="4">
                  <c:v>19.709414584476399</c:v>
                </c:pt>
                <c:pt idx="5">
                  <c:v>2.8419339420065581</c:v>
                </c:pt>
                <c:pt idx="6">
                  <c:v>16.360473823704005</c:v>
                </c:pt>
                <c:pt idx="7">
                  <c:v>32.707404407685281</c:v>
                </c:pt>
                <c:pt idx="8">
                  <c:v>34.405367067593914</c:v>
                </c:pt>
                <c:pt idx="9">
                  <c:v>2.7698799832420167</c:v>
                </c:pt>
                <c:pt idx="10">
                  <c:v>38.149891016102501</c:v>
                </c:pt>
                <c:pt idx="11">
                  <c:v>17.612813320579413</c:v>
                </c:pt>
                <c:pt idx="12">
                  <c:v>5.712679954213403</c:v>
                </c:pt>
                <c:pt idx="13">
                  <c:v>22.71915796560614</c:v>
                </c:pt>
                <c:pt idx="14">
                  <c:v>5.92561198106534</c:v>
                </c:pt>
                <c:pt idx="15">
                  <c:v>17.66552035174217</c:v>
                </c:pt>
                <c:pt idx="16">
                  <c:v>2.6503625055293512</c:v>
                </c:pt>
                <c:pt idx="17">
                  <c:v>0.38897221800625681</c:v>
                </c:pt>
                <c:pt idx="18">
                  <c:v>24.356034735981279</c:v>
                </c:pt>
              </c:numCache>
            </c:numRef>
          </c:val>
          <c:extLst>
            <c:ext xmlns:c16="http://schemas.microsoft.com/office/drawing/2014/chart" uri="{C3380CC4-5D6E-409C-BE32-E72D297353CC}">
              <c16:uniqueId val="{00000003-5380-43F5-A9E7-4AADB353EE9B}"/>
            </c:ext>
          </c:extLst>
        </c:ser>
        <c:dLbls>
          <c:showLegendKey val="0"/>
          <c:showVal val="0"/>
          <c:showCatName val="0"/>
          <c:showSerName val="0"/>
          <c:showPercent val="0"/>
          <c:showBubbleSize val="0"/>
        </c:dLbls>
        <c:gapWidth val="50"/>
        <c:overlap val="100"/>
        <c:axId val="215295872"/>
        <c:axId val="215297408"/>
      </c:barChart>
      <c:catAx>
        <c:axId val="215295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297408"/>
        <c:crosses val="autoZero"/>
        <c:auto val="1"/>
        <c:lblAlgn val="ctr"/>
        <c:lblOffset val="100"/>
        <c:tickLblSkip val="1"/>
        <c:tickMarkSkip val="1"/>
        <c:noMultiLvlLbl val="0"/>
      </c:catAx>
      <c:valAx>
        <c:axId val="21529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2958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'DHS05'!$C$18:$G$18</c:f>
              <c:numCache>
                <c:formatCode>###0.0</c:formatCode>
                <c:ptCount val="5"/>
                <c:pt idx="0">
                  <c:v>56.50994318808133</c:v>
                </c:pt>
                <c:pt idx="1">
                  <c:v>62.289757711108919</c:v>
                </c:pt>
                <c:pt idx="2">
                  <c:v>65.097116017767846</c:v>
                </c:pt>
                <c:pt idx="3">
                  <c:v>71.07750951055823</c:v>
                </c:pt>
                <c:pt idx="4">
                  <c:v>88.396522649635145</c:v>
                </c:pt>
              </c:numCache>
            </c:numRef>
          </c:val>
          <c:extLst>
            <c:ext xmlns:c16="http://schemas.microsoft.com/office/drawing/2014/chart" uri="{C3380CC4-5D6E-409C-BE32-E72D297353CC}">
              <c16:uniqueId val="{00000000-A13A-4834-9EB6-5B8AAD359FAC}"/>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'DHS05'!$C$19:$G$19</c:f>
              <c:numCache>
                <c:formatCode>###0.0</c:formatCode>
                <c:ptCount val="5"/>
                <c:pt idx="0">
                  <c:v>0.84870434639482717</c:v>
                </c:pt>
                <c:pt idx="1">
                  <c:v>0.31935392970722953</c:v>
                </c:pt>
                <c:pt idx="2">
                  <c:v>0.30128060034500348</c:v>
                </c:pt>
                <c:pt idx="3">
                  <c:v>0.39530308966999661</c:v>
                </c:pt>
                <c:pt idx="4">
                  <c:v>0.12678073191965239</c:v>
                </c:pt>
              </c:numCache>
            </c:numRef>
          </c:val>
          <c:extLst>
            <c:ext xmlns:c16="http://schemas.microsoft.com/office/drawing/2014/chart" uri="{C3380CC4-5D6E-409C-BE32-E72D297353CC}">
              <c16:uniqueId val="{00000001-A13A-4834-9EB6-5B8AAD359FAC}"/>
            </c:ext>
          </c:extLst>
        </c:ser>
        <c:ser>
          <c:idx val="2"/>
          <c:order val="2"/>
          <c:tx>
            <c:strRef>
              <c:f>'DHS05'!$B$20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'DHS05'!$C$20:$G$20</c:f>
              <c:numCache>
                <c:formatCode>###0.0</c:formatCode>
                <c:ptCount val="5"/>
                <c:pt idx="0">
                  <c:v>22.782249590886451</c:v>
                </c:pt>
                <c:pt idx="1">
                  <c:v>17.385194347613027</c:v>
                </c:pt>
                <c:pt idx="2">
                  <c:v>15.381875695882893</c:v>
                </c:pt>
                <c:pt idx="3">
                  <c:v>9.7049478431696627</c:v>
                </c:pt>
                <c:pt idx="4">
                  <c:v>2.1475047900390081</c:v>
                </c:pt>
              </c:numCache>
            </c:numRef>
          </c:val>
          <c:extLst>
            <c:ext xmlns:c16="http://schemas.microsoft.com/office/drawing/2014/chart" uri="{C3380CC4-5D6E-409C-BE32-E72D297353CC}">
              <c16:uniqueId val="{00000002-A13A-4834-9EB6-5B8AAD359FAC}"/>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'DHS05'!$C$21:$G$21</c:f>
              <c:numCache>
                <c:formatCode>###0.0</c:formatCode>
                <c:ptCount val="5"/>
                <c:pt idx="0">
                  <c:v>19.859102874637394</c:v>
                </c:pt>
                <c:pt idx="1">
                  <c:v>20.005694011570828</c:v>
                </c:pt>
                <c:pt idx="2">
                  <c:v>19.219727686004251</c:v>
                </c:pt>
                <c:pt idx="3">
                  <c:v>18.82223955660211</c:v>
                </c:pt>
                <c:pt idx="4">
                  <c:v>9.329191828406195</c:v>
                </c:pt>
              </c:numCache>
            </c:numRef>
          </c:val>
          <c:extLst>
            <c:ext xmlns:c16="http://schemas.microsoft.com/office/drawing/2014/chart" uri="{C3380CC4-5D6E-409C-BE32-E72D297353CC}">
              <c16:uniqueId val="{00000003-A13A-4834-9EB6-5B8AAD359FAC}"/>
            </c:ext>
          </c:extLst>
        </c:ser>
        <c:dLbls>
          <c:showLegendKey val="0"/>
          <c:showVal val="0"/>
          <c:showCatName val="0"/>
          <c:showSerName val="0"/>
          <c:showPercent val="0"/>
          <c:showBubbleSize val="0"/>
        </c:dLbls>
        <c:gapWidth val="50"/>
        <c:overlap val="100"/>
        <c:axId val="215346560"/>
        <c:axId val="215356544"/>
      </c:barChart>
      <c:catAx>
        <c:axId val="2153465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356544"/>
        <c:crosses val="autoZero"/>
        <c:auto val="1"/>
        <c:lblAlgn val="ctr"/>
        <c:lblOffset val="100"/>
        <c:tickLblSkip val="1"/>
        <c:tickMarkSkip val="1"/>
        <c:noMultiLvlLbl val="0"/>
      </c:catAx>
      <c:valAx>
        <c:axId val="215356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3465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'DHS05'!$R$121:$AJ$121</c:f>
              <c:strCache>
                <c:ptCount val="19"/>
                <c:pt idx="0">
                  <c:v>Banteay Mean Chey</c:v>
                </c:pt>
                <c:pt idx="1">
                  <c:v>Battambang &amp; Krong Pailin</c:v>
                </c:pt>
                <c:pt idx="2">
                  <c:v>Kampong Cham</c:v>
                </c:pt>
                <c:pt idx="3">
                  <c:v>Kampong Chhnang</c:v>
                </c:pt>
                <c:pt idx="4">
                  <c:v>Kampong Speu</c:v>
                </c:pt>
                <c:pt idx="5">
                  <c:v>Kampong Thom</c:v>
                </c:pt>
                <c:pt idx="6">
                  <c:v>Kampot &amp; Krong Kep</c:v>
                </c:pt>
                <c:pt idx="7">
                  <c:v>Kandal</c:v>
                </c:pt>
                <c:pt idx="8">
                  <c:v>Kratie</c:v>
                </c:pt>
                <c:pt idx="9">
                  <c:v>Krong Preah Sihanouk &amp; Kaoh Kong</c:v>
                </c:pt>
                <c:pt idx="10">
                  <c:v>Mondol Kiri &amp; Rattanak Kiri</c:v>
                </c:pt>
                <c:pt idx="11">
                  <c:v>Otdar Mean Chey</c:v>
                </c:pt>
                <c:pt idx="12">
                  <c:v>Phnom Penh</c:v>
                </c:pt>
                <c:pt idx="13">
                  <c:v>Preah Vihear &amp; Steung Treng</c:v>
                </c:pt>
                <c:pt idx="14">
                  <c:v>Prey Veng</c:v>
                </c:pt>
                <c:pt idx="15">
                  <c:v>Pursat</c:v>
                </c:pt>
                <c:pt idx="16">
                  <c:v>Siem Reap</c:v>
                </c:pt>
                <c:pt idx="17">
                  <c:v>Svay Rieng</c:v>
                </c:pt>
                <c:pt idx="18">
                  <c:v>Takeo</c:v>
                </c:pt>
              </c:strCache>
            </c:strRef>
          </c:cat>
          <c:val>
            <c:numRef>
              <c:f>'DHS05'!$R$124:$AJ$124</c:f>
              <c:numCache>
                <c:formatCode>###0.0</c:formatCode>
                <c:ptCount val="19"/>
                <c:pt idx="0">
                  <c:v>17.080496279028992</c:v>
                </c:pt>
                <c:pt idx="1">
                  <c:v>31.93175205988263</c:v>
                </c:pt>
                <c:pt idx="2">
                  <c:v>16.781822659928224</c:v>
                </c:pt>
                <c:pt idx="3">
                  <c:v>11.876111041920218</c:v>
                </c:pt>
                <c:pt idx="4">
                  <c:v>12.265991030597524</c:v>
                </c:pt>
                <c:pt idx="5">
                  <c:v>15.425756612943609</c:v>
                </c:pt>
                <c:pt idx="6">
                  <c:v>15.857160465565087</c:v>
                </c:pt>
                <c:pt idx="7">
                  <c:v>30.669079137704152</c:v>
                </c:pt>
                <c:pt idx="8">
                  <c:v>17.87983406774261</c:v>
                </c:pt>
                <c:pt idx="9">
                  <c:v>30.853330770336026</c:v>
                </c:pt>
                <c:pt idx="10">
                  <c:v>12.367919660185112</c:v>
                </c:pt>
                <c:pt idx="11">
                  <c:v>11.135238768359397</c:v>
                </c:pt>
                <c:pt idx="12">
                  <c:v>75.490300940591553</c:v>
                </c:pt>
                <c:pt idx="13">
                  <c:v>12.444792209999846</c:v>
                </c:pt>
                <c:pt idx="14">
                  <c:v>12.487394865360438</c:v>
                </c:pt>
                <c:pt idx="15">
                  <c:v>11.397943923487526</c:v>
                </c:pt>
                <c:pt idx="16">
                  <c:v>14.552700261044851</c:v>
                </c:pt>
                <c:pt idx="17">
                  <c:v>14.596625100289204</c:v>
                </c:pt>
                <c:pt idx="18">
                  <c:v>18.237208165423361</c:v>
                </c:pt>
              </c:numCache>
            </c:numRef>
          </c:val>
          <c:extLst>
            <c:ext xmlns:c16="http://schemas.microsoft.com/office/drawing/2014/chart" uri="{C3380CC4-5D6E-409C-BE32-E72D297353CC}">
              <c16:uniqueId val="{00000000-7BE0-4A93-905E-6C6BE385C287}"/>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'DHS05'!$R$121:$AJ$121</c:f>
              <c:strCache>
                <c:ptCount val="19"/>
                <c:pt idx="0">
                  <c:v>Banteay Mean Chey</c:v>
                </c:pt>
                <c:pt idx="1">
                  <c:v>Battambang &amp; Krong Pailin</c:v>
                </c:pt>
                <c:pt idx="2">
                  <c:v>Kampong Cham</c:v>
                </c:pt>
                <c:pt idx="3">
                  <c:v>Kampong Chhnang</c:v>
                </c:pt>
                <c:pt idx="4">
                  <c:v>Kampong Speu</c:v>
                </c:pt>
                <c:pt idx="5">
                  <c:v>Kampong Thom</c:v>
                </c:pt>
                <c:pt idx="6">
                  <c:v>Kampot &amp; Krong Kep</c:v>
                </c:pt>
                <c:pt idx="7">
                  <c:v>Kandal</c:v>
                </c:pt>
                <c:pt idx="8">
                  <c:v>Kratie</c:v>
                </c:pt>
                <c:pt idx="9">
                  <c:v>Krong Preah Sihanouk &amp; Kaoh Kong</c:v>
                </c:pt>
                <c:pt idx="10">
                  <c:v>Mondol Kiri &amp; Rattanak Kiri</c:v>
                </c:pt>
                <c:pt idx="11">
                  <c:v>Otdar Mean Chey</c:v>
                </c:pt>
                <c:pt idx="12">
                  <c:v>Phnom Penh</c:v>
                </c:pt>
                <c:pt idx="13">
                  <c:v>Preah Vihear &amp; Steung Treng</c:v>
                </c:pt>
                <c:pt idx="14">
                  <c:v>Prey Veng</c:v>
                </c:pt>
                <c:pt idx="15">
                  <c:v>Pursat</c:v>
                </c:pt>
                <c:pt idx="16">
                  <c:v>Siem Reap</c:v>
                </c:pt>
                <c:pt idx="17">
                  <c:v>Svay Rieng</c:v>
                </c:pt>
                <c:pt idx="18">
                  <c:v>Takeo</c:v>
                </c:pt>
              </c:strCache>
            </c:strRef>
          </c:cat>
          <c:val>
            <c:numRef>
              <c:f>'DHS05'!$R$125:$AJ$125</c:f>
              <c:numCache>
                <c:formatCode>###0.0</c:formatCode>
                <c:ptCount val="19"/>
                <c:pt idx="0">
                  <c:v>4.6152498008969429</c:v>
                </c:pt>
                <c:pt idx="1">
                  <c:v>8.8918131302186652</c:v>
                </c:pt>
                <c:pt idx="2">
                  <c:v>2.2646017750164296</c:v>
                </c:pt>
                <c:pt idx="3">
                  <c:v>2.9971180496229586</c:v>
                </c:pt>
                <c:pt idx="4">
                  <c:v>2.3025161774464573</c:v>
                </c:pt>
                <c:pt idx="5">
                  <c:v>7.5021095045023305</c:v>
                </c:pt>
                <c:pt idx="6">
                  <c:v>1.4828774942399972</c:v>
                </c:pt>
                <c:pt idx="7">
                  <c:v>5.7870171117579918</c:v>
                </c:pt>
                <c:pt idx="8">
                  <c:v>2.0444062233829965</c:v>
                </c:pt>
                <c:pt idx="9">
                  <c:v>1.4319167529342738</c:v>
                </c:pt>
                <c:pt idx="10">
                  <c:v>1.7113678150060061</c:v>
                </c:pt>
                <c:pt idx="11">
                  <c:v>0.5322913612077449</c:v>
                </c:pt>
                <c:pt idx="12">
                  <c:v>10.029831462503211</c:v>
                </c:pt>
                <c:pt idx="13">
                  <c:v>1.2357600836795573</c:v>
                </c:pt>
                <c:pt idx="14">
                  <c:v>1.5018226444096667</c:v>
                </c:pt>
                <c:pt idx="15">
                  <c:v>1.7397863347167963</c:v>
                </c:pt>
                <c:pt idx="16">
                  <c:v>5.1697417596291473</c:v>
                </c:pt>
                <c:pt idx="17">
                  <c:v>1.5541287590811321</c:v>
                </c:pt>
                <c:pt idx="18">
                  <c:v>3.9100612089520066</c:v>
                </c:pt>
              </c:numCache>
            </c:numRef>
          </c:val>
          <c:extLst>
            <c:ext xmlns:c16="http://schemas.microsoft.com/office/drawing/2014/chart" uri="{C3380CC4-5D6E-409C-BE32-E72D297353CC}">
              <c16:uniqueId val="{00000001-7BE0-4A93-905E-6C6BE385C287}"/>
            </c:ext>
          </c:extLst>
        </c:ser>
        <c:ser>
          <c:idx val="2"/>
          <c:order val="2"/>
          <c:tx>
            <c:strRef>
              <c:f>'DHS05'!$B$126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'DHS05'!$R$121:$AJ$121</c:f>
              <c:strCache>
                <c:ptCount val="19"/>
                <c:pt idx="0">
                  <c:v>Banteay Mean Chey</c:v>
                </c:pt>
                <c:pt idx="1">
                  <c:v>Battambang &amp; Krong Pailin</c:v>
                </c:pt>
                <c:pt idx="2">
                  <c:v>Kampong Cham</c:v>
                </c:pt>
                <c:pt idx="3">
                  <c:v>Kampong Chhnang</c:v>
                </c:pt>
                <c:pt idx="4">
                  <c:v>Kampong Speu</c:v>
                </c:pt>
                <c:pt idx="5">
                  <c:v>Kampong Thom</c:v>
                </c:pt>
                <c:pt idx="6">
                  <c:v>Kampot &amp; Krong Kep</c:v>
                </c:pt>
                <c:pt idx="7">
                  <c:v>Kandal</c:v>
                </c:pt>
                <c:pt idx="8">
                  <c:v>Kratie</c:v>
                </c:pt>
                <c:pt idx="9">
                  <c:v>Krong Preah Sihanouk &amp; Kaoh Kong</c:v>
                </c:pt>
                <c:pt idx="10">
                  <c:v>Mondol Kiri &amp; Rattanak Kiri</c:v>
                </c:pt>
                <c:pt idx="11">
                  <c:v>Otdar Mean Chey</c:v>
                </c:pt>
                <c:pt idx="12">
                  <c:v>Phnom Penh</c:v>
                </c:pt>
                <c:pt idx="13">
                  <c:v>Preah Vihear &amp; Steung Treng</c:v>
                </c:pt>
                <c:pt idx="14">
                  <c:v>Prey Veng</c:v>
                </c:pt>
                <c:pt idx="15">
                  <c:v>Pursat</c:v>
                </c:pt>
                <c:pt idx="16">
                  <c:v>Siem Reap</c:v>
                </c:pt>
                <c:pt idx="17">
                  <c:v>Svay Rieng</c:v>
                </c:pt>
                <c:pt idx="18">
                  <c:v>Takeo</c:v>
                </c:pt>
              </c:strCache>
            </c:strRef>
          </c:cat>
          <c:val>
            <c:numRef>
              <c:f>'DHS05'!$R$126:$AJ$126</c:f>
              <c:numCache>
                <c:formatCode>###0.0</c:formatCode>
                <c:ptCount val="19"/>
                <c:pt idx="0">
                  <c:v>0.73937392294135407</c:v>
                </c:pt>
                <c:pt idx="1">
                  <c:v>1.3072103345490902</c:v>
                </c:pt>
                <c:pt idx="2">
                  <c:v>2.4521477248102528</c:v>
                </c:pt>
                <c:pt idx="3">
                  <c:v>0.96899849804609772</c:v>
                </c:pt>
                <c:pt idx="4">
                  <c:v>5.7722947802247404E-2</c:v>
                </c:pt>
                <c:pt idx="5">
                  <c:v>4.4001052279741373</c:v>
                </c:pt>
                <c:pt idx="6">
                  <c:v>6.5269244120100964</c:v>
                </c:pt>
                <c:pt idx="7">
                  <c:v>0.72538528881342046</c:v>
                </c:pt>
                <c:pt idx="8">
                  <c:v>6.5437106602832316</c:v>
                </c:pt>
                <c:pt idx="9">
                  <c:v>13.750812385791036</c:v>
                </c:pt>
                <c:pt idx="10">
                  <c:v>1.4362474005791697</c:v>
                </c:pt>
                <c:pt idx="11">
                  <c:v>0.38107872863750458</c:v>
                </c:pt>
                <c:pt idx="12">
                  <c:v>2.5356754124635534</c:v>
                </c:pt>
                <c:pt idx="13">
                  <c:v>0.13524640882681638</c:v>
                </c:pt>
                <c:pt idx="14">
                  <c:v>3.3953103778243161</c:v>
                </c:pt>
                <c:pt idx="15">
                  <c:v>2.0076558966288047</c:v>
                </c:pt>
                <c:pt idx="16">
                  <c:v>0.18147869310814713</c:v>
                </c:pt>
                <c:pt idx="17">
                  <c:v>4.8881162379083136</c:v>
                </c:pt>
                <c:pt idx="18">
                  <c:v>0.8514530802161957</c:v>
                </c:pt>
              </c:numCache>
            </c:numRef>
          </c:val>
          <c:extLst>
            <c:ext xmlns:c16="http://schemas.microsoft.com/office/drawing/2014/chart" uri="{C3380CC4-5D6E-409C-BE32-E72D297353CC}">
              <c16:uniqueId val="{00000002-7BE0-4A93-905E-6C6BE385C287}"/>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'DHS05'!$R$121:$AJ$121</c:f>
              <c:strCache>
                <c:ptCount val="19"/>
                <c:pt idx="0">
                  <c:v>Banteay Mean Chey</c:v>
                </c:pt>
                <c:pt idx="1">
                  <c:v>Battambang &amp; Krong Pailin</c:v>
                </c:pt>
                <c:pt idx="2">
                  <c:v>Kampong Cham</c:v>
                </c:pt>
                <c:pt idx="3">
                  <c:v>Kampong Chhnang</c:v>
                </c:pt>
                <c:pt idx="4">
                  <c:v>Kampong Speu</c:v>
                </c:pt>
                <c:pt idx="5">
                  <c:v>Kampong Thom</c:v>
                </c:pt>
                <c:pt idx="6">
                  <c:v>Kampot &amp; Krong Kep</c:v>
                </c:pt>
                <c:pt idx="7">
                  <c:v>Kandal</c:v>
                </c:pt>
                <c:pt idx="8">
                  <c:v>Kratie</c:v>
                </c:pt>
                <c:pt idx="9">
                  <c:v>Krong Preah Sihanouk &amp; Kaoh Kong</c:v>
                </c:pt>
                <c:pt idx="10">
                  <c:v>Mondol Kiri &amp; Rattanak Kiri</c:v>
                </c:pt>
                <c:pt idx="11">
                  <c:v>Otdar Mean Chey</c:v>
                </c:pt>
                <c:pt idx="12">
                  <c:v>Phnom Penh</c:v>
                </c:pt>
                <c:pt idx="13">
                  <c:v>Preah Vihear &amp; Steung Treng</c:v>
                </c:pt>
                <c:pt idx="14">
                  <c:v>Prey Veng</c:v>
                </c:pt>
                <c:pt idx="15">
                  <c:v>Pursat</c:v>
                </c:pt>
                <c:pt idx="16">
                  <c:v>Siem Reap</c:v>
                </c:pt>
                <c:pt idx="17">
                  <c:v>Svay Rieng</c:v>
                </c:pt>
                <c:pt idx="18">
                  <c:v>Takeo</c:v>
                </c:pt>
              </c:strCache>
            </c:strRef>
          </c:cat>
          <c:val>
            <c:numRef>
              <c:f>'DHS05'!$R$127:$AJ$127</c:f>
              <c:numCache>
                <c:formatCode>###0.0</c:formatCode>
                <c:ptCount val="19"/>
                <c:pt idx="0">
                  <c:v>77.564879997132707</c:v>
                </c:pt>
                <c:pt idx="1">
                  <c:v>57.869224475349611</c:v>
                </c:pt>
                <c:pt idx="2">
                  <c:v>78.5014278402451</c:v>
                </c:pt>
                <c:pt idx="3">
                  <c:v>84.157772410410715</c:v>
                </c:pt>
                <c:pt idx="4">
                  <c:v>85.37376984415377</c:v>
                </c:pt>
                <c:pt idx="5">
                  <c:v>72.672028654579918</c:v>
                </c:pt>
                <c:pt idx="6">
                  <c:v>76.133037628184823</c:v>
                </c:pt>
                <c:pt idx="7">
                  <c:v>62.818518461724437</c:v>
                </c:pt>
                <c:pt idx="8">
                  <c:v>73.532049048591162</c:v>
                </c:pt>
                <c:pt idx="9">
                  <c:v>53.963940090938664</c:v>
                </c:pt>
                <c:pt idx="10">
                  <c:v>84.484465124229715</c:v>
                </c:pt>
                <c:pt idx="11">
                  <c:v>87.951391141795355</c:v>
                </c:pt>
                <c:pt idx="12">
                  <c:v>11.944192184441683</c:v>
                </c:pt>
                <c:pt idx="13">
                  <c:v>86.184201297493786</c:v>
                </c:pt>
                <c:pt idx="14">
                  <c:v>82.61547211240557</c:v>
                </c:pt>
                <c:pt idx="15">
                  <c:v>84.854613845166867</c:v>
                </c:pt>
                <c:pt idx="16">
                  <c:v>80.096079286217858</c:v>
                </c:pt>
                <c:pt idx="17">
                  <c:v>78.961129902721353</c:v>
                </c:pt>
                <c:pt idx="18">
                  <c:v>77.001277545408442</c:v>
                </c:pt>
              </c:numCache>
            </c:numRef>
          </c:val>
          <c:extLst>
            <c:ext xmlns:c16="http://schemas.microsoft.com/office/drawing/2014/chart" uri="{C3380CC4-5D6E-409C-BE32-E72D297353CC}">
              <c16:uniqueId val="{00000003-7BE0-4A93-905E-6C6BE385C287}"/>
            </c:ext>
          </c:extLst>
        </c:ser>
        <c:dLbls>
          <c:showLegendKey val="0"/>
          <c:showVal val="0"/>
          <c:showCatName val="0"/>
          <c:showSerName val="0"/>
          <c:showPercent val="0"/>
          <c:showBubbleSize val="0"/>
        </c:dLbls>
        <c:gapWidth val="50"/>
        <c:overlap val="100"/>
        <c:axId val="215501440"/>
        <c:axId val="215519616"/>
      </c:barChart>
      <c:catAx>
        <c:axId val="2155014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519616"/>
        <c:crosses val="autoZero"/>
        <c:auto val="1"/>
        <c:lblAlgn val="ctr"/>
        <c:lblOffset val="100"/>
        <c:tickLblSkip val="1"/>
        <c:tickMarkSkip val="1"/>
        <c:noMultiLvlLbl val="0"/>
      </c:catAx>
      <c:valAx>
        <c:axId val="2155196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5014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'DHS05'!$M$221:$Q$221</c:f>
              <c:strCache>
                <c:ptCount val="5"/>
                <c:pt idx="0">
                  <c:v>Poorest</c:v>
                </c:pt>
                <c:pt idx="1">
                  <c:v>Poor</c:v>
                </c:pt>
                <c:pt idx="2">
                  <c:v>Middle</c:v>
                </c:pt>
                <c:pt idx="3">
                  <c:v>Rich</c:v>
                </c:pt>
                <c:pt idx="4">
                  <c:v>Richest</c:v>
                </c:pt>
              </c:strCache>
            </c:strRef>
          </c:cat>
          <c:val>
            <c:numRef>
              <c:f>'DHS05'!$M$222:$Q$222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686-4D58-BA3C-6F9A26371D27}"/>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'DHS05'!$M$221:$Q$221</c:f>
              <c:strCache>
                <c:ptCount val="5"/>
                <c:pt idx="0">
                  <c:v>Poorest</c:v>
                </c:pt>
                <c:pt idx="1">
                  <c:v>Poor</c:v>
                </c:pt>
                <c:pt idx="2">
                  <c:v>Middle</c:v>
                </c:pt>
                <c:pt idx="3">
                  <c:v>Rich</c:v>
                </c:pt>
                <c:pt idx="4">
                  <c:v>Richest</c:v>
                </c:pt>
              </c:strCache>
            </c:strRef>
          </c:cat>
          <c:val>
            <c:numRef>
              <c:f>'DHS05'!$M$223:$Q$223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686-4D58-BA3C-6F9A26371D27}"/>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'DHS05'!$M$221:$Q$221</c:f>
              <c:strCache>
                <c:ptCount val="5"/>
                <c:pt idx="0">
                  <c:v>Poorest</c:v>
                </c:pt>
                <c:pt idx="1">
                  <c:v>Poor</c:v>
                </c:pt>
                <c:pt idx="2">
                  <c:v>Middle</c:v>
                </c:pt>
                <c:pt idx="3">
                  <c:v>Rich</c:v>
                </c:pt>
                <c:pt idx="4">
                  <c:v>Richest</c:v>
                </c:pt>
              </c:strCache>
            </c:strRef>
          </c:cat>
          <c:val>
            <c:numRef>
              <c:f>'DHS05'!$M$224:$Q$224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686-4D58-BA3C-6F9A26371D27}"/>
            </c:ext>
          </c:extLst>
        </c:ser>
        <c:dLbls>
          <c:showLegendKey val="0"/>
          <c:showVal val="0"/>
          <c:showCatName val="0"/>
          <c:showSerName val="0"/>
          <c:showPercent val="0"/>
          <c:showBubbleSize val="0"/>
        </c:dLbls>
        <c:gapWidth val="50"/>
        <c:overlap val="100"/>
        <c:axId val="215692032"/>
        <c:axId val="215693568"/>
      </c:barChart>
      <c:catAx>
        <c:axId val="215692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693568"/>
        <c:crosses val="autoZero"/>
        <c:auto val="1"/>
        <c:lblAlgn val="ctr"/>
        <c:lblOffset val="100"/>
        <c:tickLblSkip val="1"/>
        <c:tickMarkSkip val="1"/>
        <c:noMultiLvlLbl val="0"/>
      </c:catAx>
      <c:valAx>
        <c:axId val="2156935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6920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'DHS05'!$R$221:$AJ$221</c:f>
              <c:strCache>
                <c:ptCount val="19"/>
                <c:pt idx="0">
                  <c:v>Banteay Mean Chey</c:v>
                </c:pt>
                <c:pt idx="1">
                  <c:v>Battambang &amp; Krong Pailin</c:v>
                </c:pt>
                <c:pt idx="2">
                  <c:v>Kampong Cham</c:v>
                </c:pt>
                <c:pt idx="3">
                  <c:v>Kampong Chhnang</c:v>
                </c:pt>
                <c:pt idx="4">
                  <c:v>Kampong Speu</c:v>
                </c:pt>
                <c:pt idx="5">
                  <c:v>Kampong Thom</c:v>
                </c:pt>
                <c:pt idx="6">
                  <c:v>Kampot &amp; Krong Kep</c:v>
                </c:pt>
                <c:pt idx="7">
                  <c:v>Kandal</c:v>
                </c:pt>
                <c:pt idx="8">
                  <c:v>Kratie</c:v>
                </c:pt>
                <c:pt idx="9">
                  <c:v>Krong Preah Sihanouk &amp; Kaoh Kong</c:v>
                </c:pt>
                <c:pt idx="10">
                  <c:v>Mondol Kiri &amp; Rattanak Kiri</c:v>
                </c:pt>
                <c:pt idx="11">
                  <c:v>Otdar Mean Chey</c:v>
                </c:pt>
                <c:pt idx="12">
                  <c:v>Phnom Penh</c:v>
                </c:pt>
                <c:pt idx="13">
                  <c:v>Preah Vihear &amp; Steung Treng</c:v>
                </c:pt>
                <c:pt idx="14">
                  <c:v>Prey Veng</c:v>
                </c:pt>
                <c:pt idx="15">
                  <c:v>Pursat</c:v>
                </c:pt>
                <c:pt idx="16">
                  <c:v>Siem Reap</c:v>
                </c:pt>
                <c:pt idx="17">
                  <c:v>Svay Rieng</c:v>
                </c:pt>
                <c:pt idx="18">
                  <c:v>Takeo</c:v>
                </c:pt>
              </c:strCache>
            </c:strRef>
          </c:cat>
          <c:val>
            <c:numRef>
              <c:f>'DHS05'!$R$222:$AJ$222</c:f>
              <c:numCache>
                <c:formatCode>###0.0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0-B6E6-4F39-9266-34C7046C169A}"/>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'DHS05'!$R$221:$AJ$221</c:f>
              <c:strCache>
                <c:ptCount val="19"/>
                <c:pt idx="0">
                  <c:v>Banteay Mean Chey</c:v>
                </c:pt>
                <c:pt idx="1">
                  <c:v>Battambang &amp; Krong Pailin</c:v>
                </c:pt>
                <c:pt idx="2">
                  <c:v>Kampong Cham</c:v>
                </c:pt>
                <c:pt idx="3">
                  <c:v>Kampong Chhnang</c:v>
                </c:pt>
                <c:pt idx="4">
                  <c:v>Kampong Speu</c:v>
                </c:pt>
                <c:pt idx="5">
                  <c:v>Kampong Thom</c:v>
                </c:pt>
                <c:pt idx="6">
                  <c:v>Kampot &amp; Krong Kep</c:v>
                </c:pt>
                <c:pt idx="7">
                  <c:v>Kandal</c:v>
                </c:pt>
                <c:pt idx="8">
                  <c:v>Kratie</c:v>
                </c:pt>
                <c:pt idx="9">
                  <c:v>Krong Preah Sihanouk &amp; Kaoh Kong</c:v>
                </c:pt>
                <c:pt idx="10">
                  <c:v>Mondol Kiri &amp; Rattanak Kiri</c:v>
                </c:pt>
                <c:pt idx="11">
                  <c:v>Otdar Mean Chey</c:v>
                </c:pt>
                <c:pt idx="12">
                  <c:v>Phnom Penh</c:v>
                </c:pt>
                <c:pt idx="13">
                  <c:v>Preah Vihear &amp; Steung Treng</c:v>
                </c:pt>
                <c:pt idx="14">
                  <c:v>Prey Veng</c:v>
                </c:pt>
                <c:pt idx="15">
                  <c:v>Pursat</c:v>
                </c:pt>
                <c:pt idx="16">
                  <c:v>Siem Reap</c:v>
                </c:pt>
                <c:pt idx="17">
                  <c:v>Svay Rieng</c:v>
                </c:pt>
                <c:pt idx="18">
                  <c:v>Takeo</c:v>
                </c:pt>
              </c:strCache>
            </c:strRef>
          </c:cat>
          <c:val>
            <c:numRef>
              <c:f>'DHS05'!$R$223:$AJ$223</c:f>
              <c:numCache>
                <c:formatCode>###0.0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1-B6E6-4F39-9266-34C7046C169A}"/>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'DHS05'!$R$221:$AJ$221</c:f>
              <c:strCache>
                <c:ptCount val="19"/>
                <c:pt idx="0">
                  <c:v>Banteay Mean Chey</c:v>
                </c:pt>
                <c:pt idx="1">
                  <c:v>Battambang &amp; Krong Pailin</c:v>
                </c:pt>
                <c:pt idx="2">
                  <c:v>Kampong Cham</c:v>
                </c:pt>
                <c:pt idx="3">
                  <c:v>Kampong Chhnang</c:v>
                </c:pt>
                <c:pt idx="4">
                  <c:v>Kampong Speu</c:v>
                </c:pt>
                <c:pt idx="5">
                  <c:v>Kampong Thom</c:v>
                </c:pt>
                <c:pt idx="6">
                  <c:v>Kampot &amp; Krong Kep</c:v>
                </c:pt>
                <c:pt idx="7">
                  <c:v>Kandal</c:v>
                </c:pt>
                <c:pt idx="8">
                  <c:v>Kratie</c:v>
                </c:pt>
                <c:pt idx="9">
                  <c:v>Krong Preah Sihanouk &amp; Kaoh Kong</c:v>
                </c:pt>
                <c:pt idx="10">
                  <c:v>Mondol Kiri &amp; Rattanak Kiri</c:v>
                </c:pt>
                <c:pt idx="11">
                  <c:v>Otdar Mean Chey</c:v>
                </c:pt>
                <c:pt idx="12">
                  <c:v>Phnom Penh</c:v>
                </c:pt>
                <c:pt idx="13">
                  <c:v>Preah Vihear &amp; Steung Treng</c:v>
                </c:pt>
                <c:pt idx="14">
                  <c:v>Prey Veng</c:v>
                </c:pt>
                <c:pt idx="15">
                  <c:v>Pursat</c:v>
                </c:pt>
                <c:pt idx="16">
                  <c:v>Siem Reap</c:v>
                </c:pt>
                <c:pt idx="17">
                  <c:v>Svay Rieng</c:v>
                </c:pt>
                <c:pt idx="18">
                  <c:v>Takeo</c:v>
                </c:pt>
              </c:strCache>
            </c:strRef>
          </c:cat>
          <c:val>
            <c:numRef>
              <c:f>'DHS05'!$R$224:$AJ$224</c:f>
              <c:numCache>
                <c:formatCode>###0.0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2-B6E6-4F39-9266-34C7046C169A}"/>
            </c:ext>
          </c:extLst>
        </c:ser>
        <c:dLbls>
          <c:showLegendKey val="0"/>
          <c:showVal val="0"/>
          <c:showCatName val="0"/>
          <c:showSerName val="0"/>
          <c:showPercent val="0"/>
          <c:showBubbleSize val="0"/>
        </c:dLbls>
        <c:gapWidth val="50"/>
        <c:overlap val="100"/>
        <c:axId val="215745664"/>
        <c:axId val="215747200"/>
      </c:barChart>
      <c:catAx>
        <c:axId val="2157456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747200"/>
        <c:crosses val="autoZero"/>
        <c:auto val="1"/>
        <c:lblAlgn val="ctr"/>
        <c:lblOffset val="100"/>
        <c:tickLblSkip val="1"/>
        <c:tickMarkSkip val="1"/>
        <c:noMultiLvlLbl val="0"/>
      </c:catAx>
      <c:valAx>
        <c:axId val="2157472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7456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'DHS05'!$C$221:$G$221</c:f>
              <c:strCache>
                <c:ptCount val="5"/>
                <c:pt idx="0">
                  <c:v>Poorest</c:v>
                </c:pt>
                <c:pt idx="1">
                  <c:v>Poor</c:v>
                </c:pt>
                <c:pt idx="2">
                  <c:v>Middle</c:v>
                </c:pt>
                <c:pt idx="3">
                  <c:v>Rich</c:v>
                </c:pt>
                <c:pt idx="4">
                  <c:v>Richest</c:v>
                </c:pt>
              </c:strCache>
            </c:strRef>
          </c:cat>
          <c:val>
            <c:numRef>
              <c:f>'DHS05'!$C$222:$G$222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195-451D-A53F-E93AABAF0F57}"/>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'DHS05'!$C$221:$G$221</c:f>
              <c:strCache>
                <c:ptCount val="5"/>
                <c:pt idx="0">
                  <c:v>Poorest</c:v>
                </c:pt>
                <c:pt idx="1">
                  <c:v>Poor</c:v>
                </c:pt>
                <c:pt idx="2">
                  <c:v>Middle</c:v>
                </c:pt>
                <c:pt idx="3">
                  <c:v>Rich</c:v>
                </c:pt>
                <c:pt idx="4">
                  <c:v>Richest</c:v>
                </c:pt>
              </c:strCache>
            </c:strRef>
          </c:cat>
          <c:val>
            <c:numRef>
              <c:f>'DHS05'!$C$223:$G$223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195-451D-A53F-E93AABAF0F57}"/>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'DHS05'!$C$221:$G$221</c:f>
              <c:strCache>
                <c:ptCount val="5"/>
                <c:pt idx="0">
                  <c:v>Poorest</c:v>
                </c:pt>
                <c:pt idx="1">
                  <c:v>Poor</c:v>
                </c:pt>
                <c:pt idx="2">
                  <c:v>Middle</c:v>
                </c:pt>
                <c:pt idx="3">
                  <c:v>Rich</c:v>
                </c:pt>
                <c:pt idx="4">
                  <c:v>Richest</c:v>
                </c:pt>
              </c:strCache>
            </c:strRef>
          </c:cat>
          <c:val>
            <c:numRef>
              <c:f>'DHS05'!$C$224:$G$224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195-451D-A53F-E93AABAF0F57}"/>
            </c:ext>
          </c:extLst>
        </c:ser>
        <c:dLbls>
          <c:showLegendKey val="0"/>
          <c:showVal val="0"/>
          <c:showCatName val="0"/>
          <c:showSerName val="0"/>
          <c:showPercent val="0"/>
          <c:showBubbleSize val="0"/>
        </c:dLbls>
        <c:gapWidth val="50"/>
        <c:overlap val="100"/>
        <c:axId val="215811584"/>
        <c:axId val="215813120"/>
      </c:barChart>
      <c:catAx>
        <c:axId val="2158115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813120"/>
        <c:crosses val="autoZero"/>
        <c:auto val="1"/>
        <c:lblAlgn val="ctr"/>
        <c:lblOffset val="100"/>
        <c:tickLblSkip val="1"/>
        <c:tickMarkSkip val="1"/>
        <c:noMultiLvlLbl val="0"/>
      </c:catAx>
      <c:valAx>
        <c:axId val="2158131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8115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'DHS05'!$H$18:$L$18</c:f>
              <c:numCache>
                <c:formatCode>###0.0</c:formatCode>
                <c:ptCount val="5"/>
                <c:pt idx="0">
                  <c:v>64.56080192688998</c:v>
                </c:pt>
                <c:pt idx="1">
                  <c:v>78.801018274146671</c:v>
                </c:pt>
                <c:pt idx="2">
                  <c:v>91.907559792148135</c:v>
                </c:pt>
                <c:pt idx="3">
                  <c:v>96.422414573331167</c:v>
                </c:pt>
                <c:pt idx="4">
                  <c:v>99.690497736835923</c:v>
                </c:pt>
              </c:numCache>
            </c:numRef>
          </c:val>
          <c:extLst>
            <c:ext xmlns:c16="http://schemas.microsoft.com/office/drawing/2014/chart" uri="{C3380CC4-5D6E-409C-BE32-E72D297353CC}">
              <c16:uniqueId val="{00000000-1819-4C76-A9C5-115088B25AED}"/>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'DHS05'!$H$19:$L$19</c:f>
              <c:numCache>
                <c:formatCode>###0.0</c:formatCode>
                <c:ptCount val="5"/>
                <c:pt idx="0">
                  <c:v>0.51468194107773824</c:v>
                </c:pt>
                <c:pt idx="1">
                  <c:v>0</c:v>
                </c:pt>
                <c:pt idx="2">
                  <c:v>0.12025316340588246</c:v>
                </c:pt>
                <c:pt idx="3">
                  <c:v>0</c:v>
                </c:pt>
                <c:pt idx="4">
                  <c:v>0</c:v>
                </c:pt>
              </c:numCache>
            </c:numRef>
          </c:val>
          <c:extLst>
            <c:ext xmlns:c16="http://schemas.microsoft.com/office/drawing/2014/chart" uri="{C3380CC4-5D6E-409C-BE32-E72D297353CC}">
              <c16:uniqueId val="{00000001-1819-4C76-A9C5-115088B25AED}"/>
            </c:ext>
          </c:extLst>
        </c:ser>
        <c:ser>
          <c:idx val="2"/>
          <c:order val="2"/>
          <c:tx>
            <c:strRef>
              <c:f>'DHS05'!$B$20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'DHS05'!$H$20:$L$20</c:f>
              <c:numCache>
                <c:formatCode>###0.0</c:formatCode>
                <c:ptCount val="5"/>
                <c:pt idx="0">
                  <c:v>15.36681239417614</c:v>
                </c:pt>
                <c:pt idx="1">
                  <c:v>5.979812289823248</c:v>
                </c:pt>
                <c:pt idx="2">
                  <c:v>2.2935224932011593</c:v>
                </c:pt>
                <c:pt idx="3">
                  <c:v>0.78484948260718967</c:v>
                </c:pt>
                <c:pt idx="4">
                  <c:v>0.26803705394343424</c:v>
                </c:pt>
              </c:numCache>
            </c:numRef>
          </c:val>
          <c:extLst>
            <c:ext xmlns:c16="http://schemas.microsoft.com/office/drawing/2014/chart" uri="{C3380CC4-5D6E-409C-BE32-E72D297353CC}">
              <c16:uniqueId val="{00000002-1819-4C76-A9C5-115088B25AED}"/>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'DHS05'!$H$21:$L$21</c:f>
              <c:numCache>
                <c:formatCode>###0.0</c:formatCode>
                <c:ptCount val="5"/>
                <c:pt idx="0">
                  <c:v>19.557703737856144</c:v>
                </c:pt>
                <c:pt idx="1">
                  <c:v>15.219169436030082</c:v>
                </c:pt>
                <c:pt idx="2">
                  <c:v>5.6786645512448306</c:v>
                </c:pt>
                <c:pt idx="3">
                  <c:v>2.7927359440616359</c:v>
                </c:pt>
                <c:pt idx="4">
                  <c:v>4.1465209220643097E-2</c:v>
                </c:pt>
              </c:numCache>
            </c:numRef>
          </c:val>
          <c:extLst>
            <c:ext xmlns:c16="http://schemas.microsoft.com/office/drawing/2014/chart" uri="{C3380CC4-5D6E-409C-BE32-E72D297353CC}">
              <c16:uniqueId val="{00000003-1819-4C76-A9C5-115088B25AED}"/>
            </c:ext>
          </c:extLst>
        </c:ser>
        <c:dLbls>
          <c:showLegendKey val="0"/>
          <c:showVal val="0"/>
          <c:showCatName val="0"/>
          <c:showSerName val="0"/>
          <c:showPercent val="0"/>
          <c:showBubbleSize val="0"/>
        </c:dLbls>
        <c:gapWidth val="50"/>
        <c:overlap val="100"/>
        <c:axId val="216206336"/>
        <c:axId val="216224512"/>
      </c:barChart>
      <c:catAx>
        <c:axId val="216206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224512"/>
        <c:crosses val="autoZero"/>
        <c:auto val="1"/>
        <c:lblAlgn val="ctr"/>
        <c:lblOffset val="100"/>
        <c:tickLblSkip val="1"/>
        <c:tickMarkSkip val="1"/>
        <c:noMultiLvlLbl val="0"/>
      </c:catAx>
      <c:valAx>
        <c:axId val="2162245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206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'DHS05'!$H$124:$L$124</c:f>
              <c:numCache>
                <c:formatCode>###0.0</c:formatCode>
                <c:ptCount val="5"/>
                <c:pt idx="0">
                  <c:v>3.7949795054323054</c:v>
                </c:pt>
                <c:pt idx="1">
                  <c:v>29.527863424457514</c:v>
                </c:pt>
                <c:pt idx="2">
                  <c:v>71.810802026873574</c:v>
                </c:pt>
                <c:pt idx="3">
                  <c:v>92.818709796306791</c:v>
                </c:pt>
                <c:pt idx="4">
                  <c:v>99.236665607195448</c:v>
                </c:pt>
              </c:numCache>
            </c:numRef>
          </c:val>
          <c:extLst>
            <c:ext xmlns:c16="http://schemas.microsoft.com/office/drawing/2014/chart" uri="{C3380CC4-5D6E-409C-BE32-E72D297353CC}">
              <c16:uniqueId val="{00000000-C5E3-4FBE-8FDF-317524F2D80A}"/>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'DHS05'!$H$125:$L$125</c:f>
              <c:numCache>
                <c:formatCode>###0.0</c:formatCode>
                <c:ptCount val="5"/>
                <c:pt idx="0">
                  <c:v>3.1289638469919812</c:v>
                </c:pt>
                <c:pt idx="1">
                  <c:v>10.792308942716158</c:v>
                </c:pt>
                <c:pt idx="2">
                  <c:v>11.479331053108321</c:v>
                </c:pt>
                <c:pt idx="3">
                  <c:v>4.4905327986635823</c:v>
                </c:pt>
                <c:pt idx="4">
                  <c:v>0.76333439280458615</c:v>
                </c:pt>
              </c:numCache>
            </c:numRef>
          </c:val>
          <c:extLst>
            <c:ext xmlns:c16="http://schemas.microsoft.com/office/drawing/2014/chart" uri="{C3380CC4-5D6E-409C-BE32-E72D297353CC}">
              <c16:uniqueId val="{00000001-C5E3-4FBE-8FDF-317524F2D80A}"/>
            </c:ext>
          </c:extLst>
        </c:ser>
        <c:ser>
          <c:idx val="2"/>
          <c:order val="2"/>
          <c:tx>
            <c:strRef>
              <c:f>'DHS05'!$B$126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'DHS05'!$H$126:$L$126</c:f>
              <c:numCache>
                <c:formatCode>###0.0</c:formatCode>
                <c:ptCount val="5"/>
                <c:pt idx="0">
                  <c:v>3.9396300188117053</c:v>
                </c:pt>
                <c:pt idx="1">
                  <c:v>7.8004009285293812</c:v>
                </c:pt>
                <c:pt idx="2">
                  <c:v>5.1010644660589275</c:v>
                </c:pt>
                <c:pt idx="3">
                  <c:v>1.7273703031851966</c:v>
                </c:pt>
                <c:pt idx="4">
                  <c:v>-4.1300296516055823E-14</c:v>
                </c:pt>
              </c:numCache>
            </c:numRef>
          </c:val>
          <c:extLst>
            <c:ext xmlns:c16="http://schemas.microsoft.com/office/drawing/2014/chart" uri="{C3380CC4-5D6E-409C-BE32-E72D297353CC}">
              <c16:uniqueId val="{00000002-C5E3-4FBE-8FDF-317524F2D80A}"/>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'DHS05'!$H$127:$L$127</c:f>
              <c:numCache>
                <c:formatCode>###0.0</c:formatCode>
                <c:ptCount val="5"/>
                <c:pt idx="0">
                  <c:v>89.136426628763999</c:v>
                </c:pt>
                <c:pt idx="1">
                  <c:v>51.879426704296947</c:v>
                </c:pt>
                <c:pt idx="2">
                  <c:v>11.60880245395917</c:v>
                </c:pt>
                <c:pt idx="3">
                  <c:v>0.96338710184442966</c:v>
                </c:pt>
                <c:pt idx="4">
                  <c:v>0</c:v>
                </c:pt>
              </c:numCache>
            </c:numRef>
          </c:val>
          <c:extLst>
            <c:ext xmlns:c16="http://schemas.microsoft.com/office/drawing/2014/chart" uri="{C3380CC4-5D6E-409C-BE32-E72D297353CC}">
              <c16:uniqueId val="{00000003-C5E3-4FBE-8FDF-317524F2D80A}"/>
            </c:ext>
          </c:extLst>
        </c:ser>
        <c:dLbls>
          <c:showLegendKey val="0"/>
          <c:showVal val="0"/>
          <c:showCatName val="0"/>
          <c:showSerName val="0"/>
          <c:showPercent val="0"/>
          <c:showBubbleSize val="0"/>
        </c:dLbls>
        <c:gapWidth val="50"/>
        <c:overlap val="100"/>
        <c:axId val="216417024"/>
        <c:axId val="216418560"/>
      </c:barChart>
      <c:catAx>
        <c:axId val="2164170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418560"/>
        <c:crosses val="autoZero"/>
        <c:auto val="1"/>
        <c:lblAlgn val="ctr"/>
        <c:lblOffset val="100"/>
        <c:tickLblSkip val="1"/>
        <c:tickMarkSkip val="1"/>
        <c:noMultiLvlLbl val="0"/>
      </c:catAx>
      <c:valAx>
        <c:axId val="2164185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4170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'DHS05'!$H$221:$L$221</c:f>
              <c:strCache>
                <c:ptCount val="5"/>
                <c:pt idx="0">
                  <c:v>Poorest</c:v>
                </c:pt>
                <c:pt idx="1">
                  <c:v>Poor</c:v>
                </c:pt>
                <c:pt idx="2">
                  <c:v>Middle</c:v>
                </c:pt>
                <c:pt idx="3">
                  <c:v>Rich</c:v>
                </c:pt>
                <c:pt idx="4">
                  <c:v>Richest</c:v>
                </c:pt>
              </c:strCache>
            </c:strRef>
          </c:cat>
          <c:val>
            <c:numRef>
              <c:f>'DHS05'!$H$222:$L$222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93B-49E2-873B-E697197A0394}"/>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'DHS05'!$H$221:$L$221</c:f>
              <c:strCache>
                <c:ptCount val="5"/>
                <c:pt idx="0">
                  <c:v>Poorest</c:v>
                </c:pt>
                <c:pt idx="1">
                  <c:v>Poor</c:v>
                </c:pt>
                <c:pt idx="2">
                  <c:v>Middle</c:v>
                </c:pt>
                <c:pt idx="3">
                  <c:v>Rich</c:v>
                </c:pt>
                <c:pt idx="4">
                  <c:v>Richest</c:v>
                </c:pt>
              </c:strCache>
            </c:strRef>
          </c:cat>
          <c:val>
            <c:numRef>
              <c:f>'DHS05'!$H$223:$L$223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93B-49E2-873B-E697197A0394}"/>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'DHS05'!$H$221:$L$221</c:f>
              <c:strCache>
                <c:ptCount val="5"/>
                <c:pt idx="0">
                  <c:v>Poorest</c:v>
                </c:pt>
                <c:pt idx="1">
                  <c:v>Poor</c:v>
                </c:pt>
                <c:pt idx="2">
                  <c:v>Middle</c:v>
                </c:pt>
                <c:pt idx="3">
                  <c:v>Rich</c:v>
                </c:pt>
                <c:pt idx="4">
                  <c:v>Richest</c:v>
                </c:pt>
              </c:strCache>
            </c:strRef>
          </c:cat>
          <c:val>
            <c:numRef>
              <c:f>'DHS05'!$H$224:$L$224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93B-49E2-873B-E697197A0394}"/>
            </c:ext>
          </c:extLst>
        </c:ser>
        <c:dLbls>
          <c:showLegendKey val="0"/>
          <c:showVal val="0"/>
          <c:showCatName val="0"/>
          <c:showSerName val="0"/>
          <c:showPercent val="0"/>
          <c:showBubbleSize val="0"/>
        </c:dLbls>
        <c:gapWidth val="50"/>
        <c:overlap val="100"/>
        <c:axId val="216544384"/>
        <c:axId val="216545920"/>
      </c:barChart>
      <c:catAx>
        <c:axId val="216544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545920"/>
        <c:crosses val="autoZero"/>
        <c:auto val="1"/>
        <c:lblAlgn val="ctr"/>
        <c:lblOffset val="100"/>
        <c:tickLblSkip val="1"/>
        <c:tickMarkSkip val="1"/>
        <c:noMultiLvlLbl val="0"/>
      </c:catAx>
      <c:valAx>
        <c:axId val="2165459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5443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'DHS05'!$C$124:$G$124</c:f>
              <c:numCache>
                <c:formatCode>###0.0</c:formatCode>
                <c:ptCount val="5"/>
                <c:pt idx="0">
                  <c:v>1.7546489866777866</c:v>
                </c:pt>
                <c:pt idx="1">
                  <c:v>4.4460653313425063</c:v>
                </c:pt>
                <c:pt idx="2">
                  <c:v>8.5657407050287837</c:v>
                </c:pt>
                <c:pt idx="3">
                  <c:v>24.865573494071825</c:v>
                </c:pt>
                <c:pt idx="4">
                  <c:v>77.369188986329561</c:v>
                </c:pt>
              </c:numCache>
            </c:numRef>
          </c:val>
          <c:extLst>
            <c:ext xmlns:c16="http://schemas.microsoft.com/office/drawing/2014/chart" uri="{C3380CC4-5D6E-409C-BE32-E72D297353CC}">
              <c16:uniqueId val="{00000000-BD70-4719-B2AD-113BF214B11C}"/>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'DHS05'!$C$125:$G$125</c:f>
              <c:numCache>
                <c:formatCode>###0.0</c:formatCode>
                <c:ptCount val="5"/>
                <c:pt idx="0">
                  <c:v>0.90078640290034395</c:v>
                </c:pt>
                <c:pt idx="1">
                  <c:v>1.821811654717977</c:v>
                </c:pt>
                <c:pt idx="2">
                  <c:v>3.211743938957162</c:v>
                </c:pt>
                <c:pt idx="3">
                  <c:v>6.9945900196582969</c:v>
                </c:pt>
                <c:pt idx="4">
                  <c:v>8.4828566714522324</c:v>
                </c:pt>
              </c:numCache>
            </c:numRef>
          </c:val>
          <c:extLst>
            <c:ext xmlns:c16="http://schemas.microsoft.com/office/drawing/2014/chart" uri="{C3380CC4-5D6E-409C-BE32-E72D297353CC}">
              <c16:uniqueId val="{00000001-BD70-4719-B2AD-113BF214B11C}"/>
            </c:ext>
          </c:extLst>
        </c:ser>
        <c:ser>
          <c:idx val="2"/>
          <c:order val="2"/>
          <c:tx>
            <c:strRef>
              <c:f>'DHS05'!$B$126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'DHS05'!$C$126:$G$126</c:f>
              <c:numCache>
                <c:formatCode>###0.0</c:formatCode>
                <c:ptCount val="5"/>
                <c:pt idx="0">
                  <c:v>0.75138585515007605</c:v>
                </c:pt>
                <c:pt idx="1">
                  <c:v>1.9654187617656689</c:v>
                </c:pt>
                <c:pt idx="2">
                  <c:v>2.5203770583129597</c:v>
                </c:pt>
                <c:pt idx="3">
                  <c:v>4.0620135115387015</c:v>
                </c:pt>
                <c:pt idx="4">
                  <c:v>2.7420407529834359</c:v>
                </c:pt>
              </c:numCache>
            </c:numRef>
          </c:val>
          <c:extLst>
            <c:ext xmlns:c16="http://schemas.microsoft.com/office/drawing/2014/chart" uri="{C3380CC4-5D6E-409C-BE32-E72D297353CC}">
              <c16:uniqueId val="{00000002-BD70-4719-B2AD-113BF214B11C}"/>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'DHS05'!$C$127:$G$127</c:f>
              <c:numCache>
                <c:formatCode>###0.0</c:formatCode>
                <c:ptCount val="5"/>
                <c:pt idx="0">
                  <c:v>96.593178755271794</c:v>
                </c:pt>
                <c:pt idx="1">
                  <c:v>91.766704252173852</c:v>
                </c:pt>
                <c:pt idx="2">
                  <c:v>85.702138297701097</c:v>
                </c:pt>
                <c:pt idx="3">
                  <c:v>64.077822974731177</c:v>
                </c:pt>
                <c:pt idx="4">
                  <c:v>11.405913589234769</c:v>
                </c:pt>
              </c:numCache>
            </c:numRef>
          </c:val>
          <c:extLst>
            <c:ext xmlns:c16="http://schemas.microsoft.com/office/drawing/2014/chart" uri="{C3380CC4-5D6E-409C-BE32-E72D297353CC}">
              <c16:uniqueId val="{00000003-BD70-4719-B2AD-113BF214B11C}"/>
            </c:ext>
          </c:extLst>
        </c:ser>
        <c:dLbls>
          <c:showLegendKey val="0"/>
          <c:showVal val="0"/>
          <c:showCatName val="0"/>
          <c:showSerName val="0"/>
          <c:showPercent val="0"/>
          <c:showBubbleSize val="0"/>
        </c:dLbls>
        <c:gapWidth val="50"/>
        <c:overlap val="100"/>
        <c:axId val="215544192"/>
        <c:axId val="215545728"/>
      </c:barChart>
      <c:catAx>
        <c:axId val="215544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545728"/>
        <c:crosses val="autoZero"/>
        <c:auto val="1"/>
        <c:lblAlgn val="ctr"/>
        <c:lblOffset val="100"/>
        <c:tickLblSkip val="1"/>
        <c:tickMarkSkip val="1"/>
        <c:noMultiLvlLbl val="0"/>
      </c:catAx>
      <c:valAx>
        <c:axId val="2155457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544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'DHS05'!$M$124:$Q$124</c:f>
              <c:numCache>
                <c:formatCode>###0.0</c:formatCode>
                <c:ptCount val="5"/>
                <c:pt idx="0">
                  <c:v>1.8355070989611564</c:v>
                </c:pt>
                <c:pt idx="1">
                  <c:v>3.8938033215951191</c:v>
                </c:pt>
                <c:pt idx="2">
                  <c:v>6.7327496196389376</c:v>
                </c:pt>
                <c:pt idx="3">
                  <c:v>15.888380630301697</c:v>
                </c:pt>
                <c:pt idx="4">
                  <c:v>55.952513284447981</c:v>
                </c:pt>
              </c:numCache>
            </c:numRef>
          </c:val>
          <c:extLst>
            <c:ext xmlns:c16="http://schemas.microsoft.com/office/drawing/2014/chart" uri="{C3380CC4-5D6E-409C-BE32-E72D297353CC}">
              <c16:uniqueId val="{00000000-EB4D-453B-86AE-6EC6A2465897}"/>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'DHS05'!$M$125:$Q$125</c:f>
              <c:numCache>
                <c:formatCode>###0.0</c:formatCode>
                <c:ptCount val="5"/>
                <c:pt idx="0">
                  <c:v>0.97950919050452223</c:v>
                </c:pt>
                <c:pt idx="1">
                  <c:v>1.5094492887729236</c:v>
                </c:pt>
                <c:pt idx="2">
                  <c:v>1.9767350990929065</c:v>
                </c:pt>
                <c:pt idx="3">
                  <c:v>4.7211683456919094</c:v>
                </c:pt>
                <c:pt idx="4">
                  <c:v>10.541733183853861</c:v>
                </c:pt>
              </c:numCache>
            </c:numRef>
          </c:val>
          <c:extLst>
            <c:ext xmlns:c16="http://schemas.microsoft.com/office/drawing/2014/chart" uri="{C3380CC4-5D6E-409C-BE32-E72D297353CC}">
              <c16:uniqueId val="{00000001-EB4D-453B-86AE-6EC6A2465897}"/>
            </c:ext>
          </c:extLst>
        </c:ser>
        <c:ser>
          <c:idx val="2"/>
          <c:order val="2"/>
          <c:tx>
            <c:strRef>
              <c:f>'DHS05'!$B$126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'DHS05'!$M$126:$Q$126</c:f>
              <c:numCache>
                <c:formatCode>###0.0</c:formatCode>
                <c:ptCount val="5"/>
                <c:pt idx="0">
                  <c:v>0.65937092800695751</c:v>
                </c:pt>
                <c:pt idx="1">
                  <c:v>1.7266221973594966</c:v>
                </c:pt>
                <c:pt idx="2">
                  <c:v>2.1151404733701185</c:v>
                </c:pt>
                <c:pt idx="3">
                  <c:v>3.0215952944344551</c:v>
                </c:pt>
                <c:pt idx="4">
                  <c:v>3.3312076774231585</c:v>
                </c:pt>
              </c:numCache>
            </c:numRef>
          </c:val>
          <c:extLst>
            <c:ext xmlns:c16="http://schemas.microsoft.com/office/drawing/2014/chart" uri="{C3380CC4-5D6E-409C-BE32-E72D297353CC}">
              <c16:uniqueId val="{00000002-EB4D-453B-86AE-6EC6A2465897}"/>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'DHS05'!$M$127:$Q$127</c:f>
              <c:numCache>
                <c:formatCode>###0.0</c:formatCode>
                <c:ptCount val="5"/>
                <c:pt idx="0">
                  <c:v>96.525612782527361</c:v>
                </c:pt>
                <c:pt idx="1">
                  <c:v>92.870125192272454</c:v>
                </c:pt>
                <c:pt idx="2">
                  <c:v>89.175374807898038</c:v>
                </c:pt>
                <c:pt idx="3">
                  <c:v>76.368855729571933</c:v>
                </c:pt>
                <c:pt idx="4">
                  <c:v>30.174545854274999</c:v>
                </c:pt>
              </c:numCache>
            </c:numRef>
          </c:val>
          <c:extLst>
            <c:ext xmlns:c16="http://schemas.microsoft.com/office/drawing/2014/chart" uri="{C3380CC4-5D6E-409C-BE32-E72D297353CC}">
              <c16:uniqueId val="{00000003-EB4D-453B-86AE-6EC6A2465897}"/>
            </c:ext>
          </c:extLst>
        </c:ser>
        <c:dLbls>
          <c:showLegendKey val="0"/>
          <c:showVal val="0"/>
          <c:showCatName val="0"/>
          <c:showSerName val="0"/>
          <c:showPercent val="0"/>
          <c:showBubbleSize val="0"/>
        </c:dLbls>
        <c:gapWidth val="50"/>
        <c:overlap val="100"/>
        <c:axId val="215385216"/>
        <c:axId val="215386752"/>
      </c:barChart>
      <c:catAx>
        <c:axId val="215385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386752"/>
        <c:crosses val="autoZero"/>
        <c:auto val="1"/>
        <c:lblAlgn val="ctr"/>
        <c:lblOffset val="100"/>
        <c:tickLblSkip val="1"/>
        <c:tickMarkSkip val="1"/>
        <c:noMultiLvlLbl val="0"/>
      </c:catAx>
      <c:valAx>
        <c:axId val="2153867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3852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'DHS10'!$M$15:$Q$15</c:f>
              <c:strCache>
                <c:ptCount val="5"/>
                <c:pt idx="0">
                  <c:v>Poorest</c:v>
                </c:pt>
                <c:pt idx="1">
                  <c:v>Poor</c:v>
                </c:pt>
                <c:pt idx="2">
                  <c:v>Middle</c:v>
                </c:pt>
                <c:pt idx="3">
                  <c:v>Rich</c:v>
                </c:pt>
                <c:pt idx="4">
                  <c:v>Richest</c:v>
                </c:pt>
              </c:strCache>
            </c:strRef>
          </c:cat>
          <c:val>
            <c:numRef>
              <c:f>'DHS10'!$M$18:$Q$18</c:f>
              <c:numCache>
                <c:formatCode>###0.0</c:formatCode>
                <c:ptCount val="5"/>
                <c:pt idx="0">
                  <c:v>53.808683969072867</c:v>
                </c:pt>
                <c:pt idx="1">
                  <c:v>60.503872163588902</c:v>
                </c:pt>
                <c:pt idx="2">
                  <c:v>65.834221589020046</c:v>
                </c:pt>
                <c:pt idx="3">
                  <c:v>70.835848707317297</c:v>
                </c:pt>
                <c:pt idx="4">
                  <c:v>79.877725076438367</c:v>
                </c:pt>
              </c:numCache>
            </c:numRef>
          </c:val>
          <c:extLst>
            <c:ext xmlns:c16="http://schemas.microsoft.com/office/drawing/2014/chart" uri="{C3380CC4-5D6E-409C-BE32-E72D297353CC}">
              <c16:uniqueId val="{00000000-CD1E-44BB-AB47-60A61A18634A}"/>
            </c:ext>
          </c:extLst>
        </c:ser>
        <c:ser>
          <c:idx val="1"/>
          <c:order val="1"/>
          <c:tx>
            <c:strRef>
              <c:f>'DHS10'!$B$19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'DHS10'!$M$15:$Q$15</c:f>
              <c:strCache>
                <c:ptCount val="5"/>
                <c:pt idx="0">
                  <c:v>Poorest</c:v>
                </c:pt>
                <c:pt idx="1">
                  <c:v>Poor</c:v>
                </c:pt>
                <c:pt idx="2">
                  <c:v>Middle</c:v>
                </c:pt>
                <c:pt idx="3">
                  <c:v>Rich</c:v>
                </c:pt>
                <c:pt idx="4">
                  <c:v>Richest</c:v>
                </c:pt>
              </c:strCache>
            </c:strRef>
          </c:cat>
          <c:val>
            <c:numRef>
              <c:f>'DHS10'!$M$19:$Q$19</c:f>
              <c:numCache>
                <c:formatCode>###0.0</c:formatCode>
                <c:ptCount val="5"/>
                <c:pt idx="0">
                  <c:v>0.260194989067146</c:v>
                </c:pt>
                <c:pt idx="1">
                  <c:v>0.39628804911476279</c:v>
                </c:pt>
                <c:pt idx="2">
                  <c:v>0.33075179053401016</c:v>
                </c:pt>
                <c:pt idx="3">
                  <c:v>0.37727505724378607</c:v>
                </c:pt>
                <c:pt idx="4">
                  <c:v>0.23983930902212863</c:v>
                </c:pt>
              </c:numCache>
            </c:numRef>
          </c:val>
          <c:extLst>
            <c:ext xmlns:c16="http://schemas.microsoft.com/office/drawing/2014/chart" uri="{C3380CC4-5D6E-409C-BE32-E72D297353CC}">
              <c16:uniqueId val="{00000001-CD1E-44BB-AB47-60A61A18634A}"/>
            </c:ext>
          </c:extLst>
        </c:ser>
        <c:ser>
          <c:idx val="2"/>
          <c:order val="2"/>
          <c:tx>
            <c:strRef>
              <c:f>'DHS10'!$B$20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'DHS10'!$M$15:$Q$15</c:f>
              <c:strCache>
                <c:ptCount val="5"/>
                <c:pt idx="0">
                  <c:v>Poorest</c:v>
                </c:pt>
                <c:pt idx="1">
                  <c:v>Poor</c:v>
                </c:pt>
                <c:pt idx="2">
                  <c:v>Middle</c:v>
                </c:pt>
                <c:pt idx="3">
                  <c:v>Rich</c:v>
                </c:pt>
                <c:pt idx="4">
                  <c:v>Richest</c:v>
                </c:pt>
              </c:strCache>
            </c:strRef>
          </c:cat>
          <c:val>
            <c:numRef>
              <c:f>'DHS10'!$M$20:$Q$20</c:f>
              <c:numCache>
                <c:formatCode>###0.0</c:formatCode>
                <c:ptCount val="5"/>
                <c:pt idx="0">
                  <c:v>25.724500034378394</c:v>
                </c:pt>
                <c:pt idx="1">
                  <c:v>19.344336918278778</c:v>
                </c:pt>
                <c:pt idx="2">
                  <c:v>17.368414285535771</c:v>
                </c:pt>
                <c:pt idx="3">
                  <c:v>13.528837420281276</c:v>
                </c:pt>
                <c:pt idx="4">
                  <c:v>10.193590833121405</c:v>
                </c:pt>
              </c:numCache>
            </c:numRef>
          </c:val>
          <c:extLst>
            <c:ext xmlns:c16="http://schemas.microsoft.com/office/drawing/2014/chart" uri="{C3380CC4-5D6E-409C-BE32-E72D297353CC}">
              <c16:uniqueId val="{00000002-CD1E-44BB-AB47-60A61A18634A}"/>
            </c:ext>
          </c:extLst>
        </c:ser>
        <c:ser>
          <c:idx val="3"/>
          <c:order val="3"/>
          <c:tx>
            <c:strRef>
              <c:f>'DHS10'!$B$21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'DHS10'!$M$15:$Q$15</c:f>
              <c:strCache>
                <c:ptCount val="5"/>
                <c:pt idx="0">
                  <c:v>Poorest</c:v>
                </c:pt>
                <c:pt idx="1">
                  <c:v>Poor</c:v>
                </c:pt>
                <c:pt idx="2">
                  <c:v>Middle</c:v>
                </c:pt>
                <c:pt idx="3">
                  <c:v>Rich</c:v>
                </c:pt>
                <c:pt idx="4">
                  <c:v>Richest</c:v>
                </c:pt>
              </c:strCache>
            </c:strRef>
          </c:cat>
          <c:val>
            <c:numRef>
              <c:f>'DHS10'!$M$21:$Q$21</c:f>
              <c:numCache>
                <c:formatCode>###0.0</c:formatCode>
                <c:ptCount val="5"/>
                <c:pt idx="0">
                  <c:v>20.206621007481591</c:v>
                </c:pt>
                <c:pt idx="1">
                  <c:v>19.755502869017558</c:v>
                </c:pt>
                <c:pt idx="2">
                  <c:v>16.466612334910181</c:v>
                </c:pt>
                <c:pt idx="3">
                  <c:v>15.258038815157633</c:v>
                </c:pt>
                <c:pt idx="4">
                  <c:v>9.6888447814180925</c:v>
                </c:pt>
              </c:numCache>
            </c:numRef>
          </c:val>
          <c:extLst>
            <c:ext xmlns:c16="http://schemas.microsoft.com/office/drawing/2014/chart" uri="{C3380CC4-5D6E-409C-BE32-E72D297353CC}">
              <c16:uniqueId val="{00000003-CD1E-44BB-AB47-60A61A18634A}"/>
            </c:ext>
          </c:extLst>
        </c:ser>
        <c:dLbls>
          <c:showLegendKey val="0"/>
          <c:showVal val="0"/>
          <c:showCatName val="0"/>
          <c:showSerName val="0"/>
          <c:showPercent val="0"/>
          <c:showBubbleSize val="0"/>
        </c:dLbls>
        <c:gapWidth val="50"/>
        <c:overlap val="100"/>
        <c:axId val="211912960"/>
        <c:axId val="212135936"/>
      </c:barChart>
      <c:catAx>
        <c:axId val="211912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135936"/>
        <c:crosses val="autoZero"/>
        <c:auto val="1"/>
        <c:lblAlgn val="ctr"/>
        <c:lblOffset val="100"/>
        <c:tickLblSkip val="1"/>
        <c:tickMarkSkip val="1"/>
        <c:noMultiLvlLbl val="0"/>
      </c:catAx>
      <c:valAx>
        <c:axId val="2121359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9129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'DHS10'!$R$15:$AJ$15</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'DHS10'!$R$18:$AJ$18</c:f>
              <c:numCache>
                <c:formatCode>###0.0</c:formatCode>
                <c:ptCount val="19"/>
                <c:pt idx="0">
                  <c:v>80.889606223103456</c:v>
                </c:pt>
                <c:pt idx="1">
                  <c:v>71.768520535381299</c:v>
                </c:pt>
                <c:pt idx="2">
                  <c:v>60.416096195313742</c:v>
                </c:pt>
                <c:pt idx="3">
                  <c:v>42.092992990419759</c:v>
                </c:pt>
                <c:pt idx="4">
                  <c:v>66.26788292034702</c:v>
                </c:pt>
                <c:pt idx="5">
                  <c:v>57.96067071831672</c:v>
                </c:pt>
                <c:pt idx="6">
                  <c:v>64.516700204245552</c:v>
                </c:pt>
                <c:pt idx="7">
                  <c:v>80.687916647399874</c:v>
                </c:pt>
                <c:pt idx="8">
                  <c:v>55.833958601554812</c:v>
                </c:pt>
                <c:pt idx="9">
                  <c:v>46.180717904484261</c:v>
                </c:pt>
                <c:pt idx="10">
                  <c:v>56.982494779051393</c:v>
                </c:pt>
                <c:pt idx="11">
                  <c:v>98.699345914055243</c:v>
                </c:pt>
                <c:pt idx="12">
                  <c:v>63.820977629135783</c:v>
                </c:pt>
                <c:pt idx="13">
                  <c:v>48.114974889916809</c:v>
                </c:pt>
                <c:pt idx="14">
                  <c:v>92.685320957698849</c:v>
                </c:pt>
                <c:pt idx="15">
                  <c:v>48.159268227152822</c:v>
                </c:pt>
                <c:pt idx="16">
                  <c:v>65.157900716994433</c:v>
                </c:pt>
                <c:pt idx="17">
                  <c:v>96.123933109200124</c:v>
                </c:pt>
                <c:pt idx="18">
                  <c:v>67.50127832114822</c:v>
                </c:pt>
              </c:numCache>
            </c:numRef>
          </c:val>
          <c:extLst>
            <c:ext xmlns:c16="http://schemas.microsoft.com/office/drawing/2014/chart" uri="{C3380CC4-5D6E-409C-BE32-E72D297353CC}">
              <c16:uniqueId val="{00000000-FAC1-4B4C-BB55-AEC9A40F5C7C}"/>
            </c:ext>
          </c:extLst>
        </c:ser>
        <c:ser>
          <c:idx val="1"/>
          <c:order val="1"/>
          <c:tx>
            <c:strRef>
              <c:f>'DHS10'!$B$19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'DHS10'!$R$15:$AJ$15</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'DHS10'!$R$19:$AJ$19</c:f>
              <c:numCache>
                <c:formatCode>###0.0</c:formatCode>
                <c:ptCount val="19"/>
                <c:pt idx="0">
                  <c:v>3.2038998117186586E-2</c:v>
                </c:pt>
                <c:pt idx="1">
                  <c:v>1.0619460038341402</c:v>
                </c:pt>
                <c:pt idx="2">
                  <c:v>0.70507961421758436</c:v>
                </c:pt>
                <c:pt idx="3">
                  <c:v>0.16285376619788794</c:v>
                </c:pt>
                <c:pt idx="4">
                  <c:v>0.17690686563107449</c:v>
                </c:pt>
                <c:pt idx="5">
                  <c:v>0</c:v>
                </c:pt>
                <c:pt idx="6">
                  <c:v>7.4135662795805427E-2</c:v>
                </c:pt>
                <c:pt idx="7">
                  <c:v>2.9009146836545832E-2</c:v>
                </c:pt>
                <c:pt idx="8">
                  <c:v>0.20958782499777068</c:v>
                </c:pt>
                <c:pt idx="9">
                  <c:v>0.88053635714681655</c:v>
                </c:pt>
                <c:pt idx="10">
                  <c:v>0.11954472725869764</c:v>
                </c:pt>
                <c:pt idx="11">
                  <c:v>7.3064300126566534E-2</c:v>
                </c:pt>
                <c:pt idx="12">
                  <c:v>0.98502072299975896</c:v>
                </c:pt>
                <c:pt idx="13">
                  <c:v>0.2437729183580303</c:v>
                </c:pt>
                <c:pt idx="14">
                  <c:v>0.19596350408302904</c:v>
                </c:pt>
                <c:pt idx="15">
                  <c:v>0.13273204171746697</c:v>
                </c:pt>
                <c:pt idx="16">
                  <c:v>0.13423428582439306</c:v>
                </c:pt>
                <c:pt idx="17">
                  <c:v>0</c:v>
                </c:pt>
                <c:pt idx="18">
                  <c:v>0.26640475516210893</c:v>
                </c:pt>
              </c:numCache>
            </c:numRef>
          </c:val>
          <c:extLst>
            <c:ext xmlns:c16="http://schemas.microsoft.com/office/drawing/2014/chart" uri="{C3380CC4-5D6E-409C-BE32-E72D297353CC}">
              <c16:uniqueId val="{00000001-FAC1-4B4C-BB55-AEC9A40F5C7C}"/>
            </c:ext>
          </c:extLst>
        </c:ser>
        <c:ser>
          <c:idx val="2"/>
          <c:order val="2"/>
          <c:tx>
            <c:strRef>
              <c:f>'DHS10'!$B$20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'DHS10'!$R$15:$AJ$15</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'DHS10'!$R$20:$AJ$20</c:f>
              <c:numCache>
                <c:formatCode>###0.0</c:formatCode>
                <c:ptCount val="19"/>
                <c:pt idx="0">
                  <c:v>0.81342491759849489</c:v>
                </c:pt>
                <c:pt idx="1">
                  <c:v>7.7135949753718691</c:v>
                </c:pt>
                <c:pt idx="2">
                  <c:v>31.283797280078698</c:v>
                </c:pt>
                <c:pt idx="3">
                  <c:v>35.778333826501367</c:v>
                </c:pt>
                <c:pt idx="4">
                  <c:v>12.478048619688705</c:v>
                </c:pt>
                <c:pt idx="5">
                  <c:v>30.811314127105348</c:v>
                </c:pt>
                <c:pt idx="6">
                  <c:v>4.4441083777035244</c:v>
                </c:pt>
                <c:pt idx="7">
                  <c:v>4.3645978734869617</c:v>
                </c:pt>
                <c:pt idx="8">
                  <c:v>25.237667544983267</c:v>
                </c:pt>
                <c:pt idx="9">
                  <c:v>24.807240010636328</c:v>
                </c:pt>
                <c:pt idx="10">
                  <c:v>4.9207376745105211</c:v>
                </c:pt>
                <c:pt idx="11">
                  <c:v>0.18801026275701282</c:v>
                </c:pt>
                <c:pt idx="12">
                  <c:v>28.282755703179511</c:v>
                </c:pt>
                <c:pt idx="13">
                  <c:v>23.69315042542776</c:v>
                </c:pt>
                <c:pt idx="14">
                  <c:v>4.5411971795527597</c:v>
                </c:pt>
                <c:pt idx="15">
                  <c:v>25.193659535352566</c:v>
                </c:pt>
                <c:pt idx="16">
                  <c:v>31.581690276056513</c:v>
                </c:pt>
                <c:pt idx="17">
                  <c:v>3.8760668907998763</c:v>
                </c:pt>
                <c:pt idx="18">
                  <c:v>10.223733065113471</c:v>
                </c:pt>
              </c:numCache>
            </c:numRef>
          </c:val>
          <c:extLst>
            <c:ext xmlns:c16="http://schemas.microsoft.com/office/drawing/2014/chart" uri="{C3380CC4-5D6E-409C-BE32-E72D297353CC}">
              <c16:uniqueId val="{00000002-FAC1-4B4C-BB55-AEC9A40F5C7C}"/>
            </c:ext>
          </c:extLst>
        </c:ser>
        <c:ser>
          <c:idx val="3"/>
          <c:order val="3"/>
          <c:tx>
            <c:strRef>
              <c:f>'DHS10'!$B$21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'DHS10'!$R$15:$AJ$15</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'DHS10'!$R$21:$AJ$21</c:f>
              <c:numCache>
                <c:formatCode>###0.0</c:formatCode>
                <c:ptCount val="19"/>
                <c:pt idx="0">
                  <c:v>18.26492986118086</c:v>
                </c:pt>
                <c:pt idx="1">
                  <c:v>19.455938485412691</c:v>
                </c:pt>
                <c:pt idx="2">
                  <c:v>7.595026910389981</c:v>
                </c:pt>
                <c:pt idx="3">
                  <c:v>21.965819416880993</c:v>
                </c:pt>
                <c:pt idx="4">
                  <c:v>21.077161594333198</c:v>
                </c:pt>
                <c:pt idx="5">
                  <c:v>11.228015154577932</c:v>
                </c:pt>
                <c:pt idx="6">
                  <c:v>30.965055755255122</c:v>
                </c:pt>
                <c:pt idx="7">
                  <c:v>14.918476332276612</c:v>
                </c:pt>
                <c:pt idx="8">
                  <c:v>18.718786028464145</c:v>
                </c:pt>
                <c:pt idx="9">
                  <c:v>28.131505727732591</c:v>
                </c:pt>
                <c:pt idx="10">
                  <c:v>37.977222819179381</c:v>
                </c:pt>
                <c:pt idx="11">
                  <c:v>1.0395795230611702</c:v>
                </c:pt>
                <c:pt idx="12">
                  <c:v>6.911245944684949</c:v>
                </c:pt>
                <c:pt idx="13">
                  <c:v>27.948101766297405</c:v>
                </c:pt>
                <c:pt idx="14">
                  <c:v>2.5775183586653689</c:v>
                </c:pt>
                <c:pt idx="15">
                  <c:v>26.514340195777145</c:v>
                </c:pt>
                <c:pt idx="16">
                  <c:v>3.1261747211246655</c:v>
                </c:pt>
                <c:pt idx="17">
                  <c:v>0</c:v>
                </c:pt>
                <c:pt idx="18">
                  <c:v>22.008583858576198</c:v>
                </c:pt>
              </c:numCache>
            </c:numRef>
          </c:val>
          <c:extLst>
            <c:ext xmlns:c16="http://schemas.microsoft.com/office/drawing/2014/chart" uri="{C3380CC4-5D6E-409C-BE32-E72D297353CC}">
              <c16:uniqueId val="{00000003-FAC1-4B4C-BB55-AEC9A40F5C7C}"/>
            </c:ext>
          </c:extLst>
        </c:ser>
        <c:dLbls>
          <c:showLegendKey val="0"/>
          <c:showVal val="0"/>
          <c:showCatName val="0"/>
          <c:showSerName val="0"/>
          <c:showPercent val="0"/>
          <c:showBubbleSize val="0"/>
        </c:dLbls>
        <c:gapWidth val="50"/>
        <c:overlap val="100"/>
        <c:axId val="212287488"/>
        <c:axId val="212289024"/>
      </c:barChart>
      <c:catAx>
        <c:axId val="2122874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89024"/>
        <c:crosses val="autoZero"/>
        <c:auto val="1"/>
        <c:lblAlgn val="ctr"/>
        <c:lblOffset val="100"/>
        <c:tickLblSkip val="1"/>
        <c:tickMarkSkip val="1"/>
        <c:noMultiLvlLbl val="0"/>
      </c:catAx>
      <c:valAx>
        <c:axId val="2122890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874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'DHS10'!$C$15:$G$15</c:f>
              <c:strCache>
                <c:ptCount val="5"/>
                <c:pt idx="0">
                  <c:v>Poorest</c:v>
                </c:pt>
                <c:pt idx="1">
                  <c:v>Poor</c:v>
                </c:pt>
                <c:pt idx="2">
                  <c:v>Middle</c:v>
                </c:pt>
                <c:pt idx="3">
                  <c:v>Rich</c:v>
                </c:pt>
                <c:pt idx="4">
                  <c:v>Richest</c:v>
                </c:pt>
              </c:strCache>
            </c:strRef>
          </c:cat>
          <c:val>
            <c:numRef>
              <c:f>'DHS10'!$C$18:$G$18</c:f>
              <c:numCache>
                <c:formatCode>###0.0</c:formatCode>
                <c:ptCount val="5"/>
                <c:pt idx="0">
                  <c:v>55.177524979426515</c:v>
                </c:pt>
                <c:pt idx="1">
                  <c:v>62.783443483641904</c:v>
                </c:pt>
                <c:pt idx="2">
                  <c:v>68.697716213163432</c:v>
                </c:pt>
                <c:pt idx="3">
                  <c:v>76.567157410698385</c:v>
                </c:pt>
                <c:pt idx="4">
                  <c:v>91.854018792618518</c:v>
                </c:pt>
              </c:numCache>
            </c:numRef>
          </c:val>
          <c:extLst>
            <c:ext xmlns:c16="http://schemas.microsoft.com/office/drawing/2014/chart" uri="{C3380CC4-5D6E-409C-BE32-E72D297353CC}">
              <c16:uniqueId val="{00000000-2F97-48EE-8F5A-71AF0045DB22}"/>
            </c:ext>
          </c:extLst>
        </c:ser>
        <c:ser>
          <c:idx val="1"/>
          <c:order val="1"/>
          <c:tx>
            <c:strRef>
              <c:f>'DHS10'!$B$19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'DHS10'!$C$15:$G$15</c:f>
              <c:strCache>
                <c:ptCount val="5"/>
                <c:pt idx="0">
                  <c:v>Poorest</c:v>
                </c:pt>
                <c:pt idx="1">
                  <c:v>Poor</c:v>
                </c:pt>
                <c:pt idx="2">
                  <c:v>Middle</c:v>
                </c:pt>
                <c:pt idx="3">
                  <c:v>Rich</c:v>
                </c:pt>
                <c:pt idx="4">
                  <c:v>Richest</c:v>
                </c:pt>
              </c:strCache>
            </c:strRef>
          </c:cat>
          <c:val>
            <c:numRef>
              <c:f>'DHS10'!$C$19:$G$19</c:f>
              <c:numCache>
                <c:formatCode>###0.0</c:formatCode>
                <c:ptCount val="5"/>
                <c:pt idx="0">
                  <c:v>0.32464353499737153</c:v>
                </c:pt>
                <c:pt idx="1">
                  <c:v>0.37398638083283275</c:v>
                </c:pt>
                <c:pt idx="2">
                  <c:v>0.25459082789186127</c:v>
                </c:pt>
                <c:pt idx="3">
                  <c:v>0.31969135807644955</c:v>
                </c:pt>
                <c:pt idx="4">
                  <c:v>0.14633062510376701</c:v>
                </c:pt>
              </c:numCache>
            </c:numRef>
          </c:val>
          <c:extLst>
            <c:ext xmlns:c16="http://schemas.microsoft.com/office/drawing/2014/chart" uri="{C3380CC4-5D6E-409C-BE32-E72D297353CC}">
              <c16:uniqueId val="{00000001-2F97-48EE-8F5A-71AF0045DB22}"/>
            </c:ext>
          </c:extLst>
        </c:ser>
        <c:ser>
          <c:idx val="2"/>
          <c:order val="2"/>
          <c:tx>
            <c:strRef>
              <c:f>'DHS10'!$B$20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'DHS10'!$C$15:$G$15</c:f>
              <c:strCache>
                <c:ptCount val="5"/>
                <c:pt idx="0">
                  <c:v>Poorest</c:v>
                </c:pt>
                <c:pt idx="1">
                  <c:v>Poor</c:v>
                </c:pt>
                <c:pt idx="2">
                  <c:v>Middle</c:v>
                </c:pt>
                <c:pt idx="3">
                  <c:v>Rich</c:v>
                </c:pt>
                <c:pt idx="4">
                  <c:v>Richest</c:v>
                </c:pt>
              </c:strCache>
            </c:strRef>
          </c:cat>
          <c:val>
            <c:numRef>
              <c:f>'DHS10'!$C$20:$G$20</c:f>
              <c:numCache>
                <c:formatCode>###0.0</c:formatCode>
                <c:ptCount val="5"/>
                <c:pt idx="0">
                  <c:v>24.315701228916911</c:v>
                </c:pt>
                <c:pt idx="1">
                  <c:v>18.194658441618472</c:v>
                </c:pt>
                <c:pt idx="2">
                  <c:v>16.170389745290159</c:v>
                </c:pt>
                <c:pt idx="3">
                  <c:v>11.21444994565937</c:v>
                </c:pt>
                <c:pt idx="4">
                  <c:v>4.7810741129597076</c:v>
                </c:pt>
              </c:numCache>
            </c:numRef>
          </c:val>
          <c:extLst>
            <c:ext xmlns:c16="http://schemas.microsoft.com/office/drawing/2014/chart" uri="{C3380CC4-5D6E-409C-BE32-E72D297353CC}">
              <c16:uniqueId val="{00000002-2F97-48EE-8F5A-71AF0045DB22}"/>
            </c:ext>
          </c:extLst>
        </c:ser>
        <c:ser>
          <c:idx val="3"/>
          <c:order val="3"/>
          <c:tx>
            <c:strRef>
              <c:f>'DHS10'!$B$21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'DHS10'!$C$15:$G$15</c:f>
              <c:strCache>
                <c:ptCount val="5"/>
                <c:pt idx="0">
                  <c:v>Poorest</c:v>
                </c:pt>
                <c:pt idx="1">
                  <c:v>Poor</c:v>
                </c:pt>
                <c:pt idx="2">
                  <c:v>Middle</c:v>
                </c:pt>
                <c:pt idx="3">
                  <c:v>Rich</c:v>
                </c:pt>
                <c:pt idx="4">
                  <c:v>Richest</c:v>
                </c:pt>
              </c:strCache>
            </c:strRef>
          </c:cat>
          <c:val>
            <c:numRef>
              <c:f>'DHS10'!$C$21:$G$21</c:f>
              <c:numCache>
                <c:formatCode>###0.0</c:formatCode>
                <c:ptCount val="5"/>
                <c:pt idx="0">
                  <c:v>20.182130256659203</c:v>
                </c:pt>
                <c:pt idx="1">
                  <c:v>18.647911693906785</c:v>
                </c:pt>
                <c:pt idx="2">
                  <c:v>14.877303213654548</c:v>
                </c:pt>
                <c:pt idx="3">
                  <c:v>11.898701285565796</c:v>
                </c:pt>
                <c:pt idx="4">
                  <c:v>3.2185764693180143</c:v>
                </c:pt>
              </c:numCache>
            </c:numRef>
          </c:val>
          <c:extLst>
            <c:ext xmlns:c16="http://schemas.microsoft.com/office/drawing/2014/chart" uri="{C3380CC4-5D6E-409C-BE32-E72D297353CC}">
              <c16:uniqueId val="{00000003-2F97-48EE-8F5A-71AF0045DB22}"/>
            </c:ext>
          </c:extLst>
        </c:ser>
        <c:dLbls>
          <c:showLegendKey val="0"/>
          <c:showVal val="0"/>
          <c:showCatName val="0"/>
          <c:showSerName val="0"/>
          <c:showPercent val="0"/>
          <c:showBubbleSize val="0"/>
        </c:dLbls>
        <c:gapWidth val="50"/>
        <c:overlap val="100"/>
        <c:axId val="212329984"/>
        <c:axId val="212331520"/>
      </c:barChart>
      <c:catAx>
        <c:axId val="212329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331520"/>
        <c:crosses val="autoZero"/>
        <c:auto val="1"/>
        <c:lblAlgn val="ctr"/>
        <c:lblOffset val="100"/>
        <c:tickLblSkip val="1"/>
        <c:tickMarkSkip val="1"/>
        <c:noMultiLvlLbl val="0"/>
      </c:catAx>
      <c:valAx>
        <c:axId val="212331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329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'DHS10'!$R$121:$AJ$121</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'DHS10'!$R$124:$AJ$124</c:f>
              <c:numCache>
                <c:formatCode>###0.0</c:formatCode>
                <c:ptCount val="19"/>
                <c:pt idx="0">
                  <c:v>38.259605475480335</c:v>
                </c:pt>
                <c:pt idx="1">
                  <c:v>48.594702101206039</c:v>
                </c:pt>
                <c:pt idx="2">
                  <c:v>26.221497360669581</c:v>
                </c:pt>
                <c:pt idx="3">
                  <c:v>20.501480664757274</c:v>
                </c:pt>
                <c:pt idx="4">
                  <c:v>29.975290751753874</c:v>
                </c:pt>
                <c:pt idx="5">
                  <c:v>27.231317869473575</c:v>
                </c:pt>
                <c:pt idx="6">
                  <c:v>33.287800370118354</c:v>
                </c:pt>
                <c:pt idx="7">
                  <c:v>39.933646659765444</c:v>
                </c:pt>
                <c:pt idx="8">
                  <c:v>22.693529073132595</c:v>
                </c:pt>
                <c:pt idx="9">
                  <c:v>19.598983857180585</c:v>
                </c:pt>
                <c:pt idx="10">
                  <c:v>42.026065293351685</c:v>
                </c:pt>
                <c:pt idx="11">
                  <c:v>90.840388971688739</c:v>
                </c:pt>
                <c:pt idx="12">
                  <c:v>44.37999170229552</c:v>
                </c:pt>
                <c:pt idx="13">
                  <c:v>13.164629689886929</c:v>
                </c:pt>
                <c:pt idx="14">
                  <c:v>19.931799671112113</c:v>
                </c:pt>
                <c:pt idx="15">
                  <c:v>26.466158216760487</c:v>
                </c:pt>
                <c:pt idx="16">
                  <c:v>31.768681976463544</c:v>
                </c:pt>
                <c:pt idx="17">
                  <c:v>21.963288179917086</c:v>
                </c:pt>
                <c:pt idx="18">
                  <c:v>21.943667777292664</c:v>
                </c:pt>
              </c:numCache>
            </c:numRef>
          </c:val>
          <c:extLst>
            <c:ext xmlns:c16="http://schemas.microsoft.com/office/drawing/2014/chart" uri="{C3380CC4-5D6E-409C-BE32-E72D297353CC}">
              <c16:uniqueId val="{00000000-D76F-45CF-8EDE-164898137DA9}"/>
            </c:ext>
          </c:extLst>
        </c:ser>
        <c:ser>
          <c:idx val="1"/>
          <c:order val="1"/>
          <c:tx>
            <c:strRef>
              <c:f>'DHS10'!$B$125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'DHS10'!$R$121:$AJ$121</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'DHS10'!$R$125:$AJ$125</c:f>
              <c:numCache>
                <c:formatCode>###0.0</c:formatCode>
                <c:ptCount val="19"/>
                <c:pt idx="0">
                  <c:v>8.0560506023239071</c:v>
                </c:pt>
                <c:pt idx="1">
                  <c:v>13.069971189611893</c:v>
                </c:pt>
                <c:pt idx="2">
                  <c:v>6.4848898414138283</c:v>
                </c:pt>
                <c:pt idx="3">
                  <c:v>4.0350595139263872</c:v>
                </c:pt>
                <c:pt idx="4">
                  <c:v>5.8157895221982798</c:v>
                </c:pt>
                <c:pt idx="5">
                  <c:v>11.469135650456302</c:v>
                </c:pt>
                <c:pt idx="6">
                  <c:v>4.1749271099310645</c:v>
                </c:pt>
                <c:pt idx="7">
                  <c:v>9.1107709058247952</c:v>
                </c:pt>
                <c:pt idx="8">
                  <c:v>3.7132693460232424</c:v>
                </c:pt>
                <c:pt idx="9">
                  <c:v>3.7197374382939485</c:v>
                </c:pt>
                <c:pt idx="10">
                  <c:v>5.443560863111788</c:v>
                </c:pt>
                <c:pt idx="11">
                  <c:v>6.984072741536874</c:v>
                </c:pt>
                <c:pt idx="12">
                  <c:v>6.9374197109350551</c:v>
                </c:pt>
                <c:pt idx="13">
                  <c:v>2.7884936218952241</c:v>
                </c:pt>
                <c:pt idx="14">
                  <c:v>2.1205054389705582</c:v>
                </c:pt>
                <c:pt idx="15">
                  <c:v>4.7166271027898157</c:v>
                </c:pt>
                <c:pt idx="16">
                  <c:v>7.5179148909127385</c:v>
                </c:pt>
                <c:pt idx="17">
                  <c:v>2.7207331771035337</c:v>
                </c:pt>
                <c:pt idx="18">
                  <c:v>11.459804098740324</c:v>
                </c:pt>
              </c:numCache>
            </c:numRef>
          </c:val>
          <c:extLst>
            <c:ext xmlns:c16="http://schemas.microsoft.com/office/drawing/2014/chart" uri="{C3380CC4-5D6E-409C-BE32-E72D297353CC}">
              <c16:uniqueId val="{00000001-D76F-45CF-8EDE-164898137DA9}"/>
            </c:ext>
          </c:extLst>
        </c:ser>
        <c:ser>
          <c:idx val="2"/>
          <c:order val="2"/>
          <c:tx>
            <c:strRef>
              <c:f>'DHS10'!$B$126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'DHS10'!$R$121:$AJ$121</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'DHS10'!$R$126:$AJ$126</c:f>
              <c:numCache>
                <c:formatCode>###0.0</c:formatCode>
                <c:ptCount val="19"/>
                <c:pt idx="0">
                  <c:v>-3.1974423109204508E-13</c:v>
                </c:pt>
                <c:pt idx="1">
                  <c:v>2.0931668743818648</c:v>
                </c:pt>
                <c:pt idx="2">
                  <c:v>0.34416934413437161</c:v>
                </c:pt>
                <c:pt idx="3">
                  <c:v>4.1041183389884281</c:v>
                </c:pt>
                <c:pt idx="4">
                  <c:v>0.46746688313710649</c:v>
                </c:pt>
                <c:pt idx="5">
                  <c:v>1.2443142161192995</c:v>
                </c:pt>
                <c:pt idx="6">
                  <c:v>8.252364668295769</c:v>
                </c:pt>
                <c:pt idx="7">
                  <c:v>2.4105990048830748</c:v>
                </c:pt>
                <c:pt idx="8">
                  <c:v>1.6488028706571924</c:v>
                </c:pt>
                <c:pt idx="9">
                  <c:v>1.504567814288734</c:v>
                </c:pt>
                <c:pt idx="10">
                  <c:v>0.83952515720744003</c:v>
                </c:pt>
                <c:pt idx="11">
                  <c:v>0.44190484262025365</c:v>
                </c:pt>
                <c:pt idx="12">
                  <c:v>9.6075292187585006</c:v>
                </c:pt>
                <c:pt idx="13">
                  <c:v>1.2888863003516633</c:v>
                </c:pt>
                <c:pt idx="14">
                  <c:v>0.78362978592852528</c:v>
                </c:pt>
                <c:pt idx="15">
                  <c:v>7.9546539471594144</c:v>
                </c:pt>
                <c:pt idx="16">
                  <c:v>1.5862898905864284</c:v>
                </c:pt>
                <c:pt idx="17">
                  <c:v>4.0136003942272538</c:v>
                </c:pt>
                <c:pt idx="18">
                  <c:v>1.0028093978745147</c:v>
                </c:pt>
              </c:numCache>
            </c:numRef>
          </c:val>
          <c:extLst>
            <c:ext xmlns:c16="http://schemas.microsoft.com/office/drawing/2014/chart" uri="{C3380CC4-5D6E-409C-BE32-E72D297353CC}">
              <c16:uniqueId val="{00000002-D76F-45CF-8EDE-164898137DA9}"/>
            </c:ext>
          </c:extLst>
        </c:ser>
        <c:ser>
          <c:idx val="3"/>
          <c:order val="3"/>
          <c:tx>
            <c:strRef>
              <c:f>'DHS10'!$B$127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'DHS10'!$R$121:$AJ$121</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'DHS10'!$R$127:$AJ$127</c:f>
              <c:numCache>
                <c:formatCode>###0.0</c:formatCode>
                <c:ptCount val="19"/>
                <c:pt idx="0">
                  <c:v>53.684343922196078</c:v>
                </c:pt>
                <c:pt idx="1">
                  <c:v>36.242159834800205</c:v>
                </c:pt>
                <c:pt idx="2">
                  <c:v>66.949443453782209</c:v>
                </c:pt>
                <c:pt idx="3">
                  <c:v>71.359341482327906</c:v>
                </c:pt>
                <c:pt idx="4">
                  <c:v>63.741452842910732</c:v>
                </c:pt>
                <c:pt idx="5">
                  <c:v>60.055232263950828</c:v>
                </c:pt>
                <c:pt idx="6">
                  <c:v>54.284907851654808</c:v>
                </c:pt>
                <c:pt idx="7">
                  <c:v>48.544983429526688</c:v>
                </c:pt>
                <c:pt idx="8">
                  <c:v>71.944398710186974</c:v>
                </c:pt>
                <c:pt idx="9">
                  <c:v>75.176710890236734</c:v>
                </c:pt>
                <c:pt idx="10">
                  <c:v>51.690848686329083</c:v>
                </c:pt>
                <c:pt idx="11">
                  <c:v>1.7336334441541332</c:v>
                </c:pt>
                <c:pt idx="12">
                  <c:v>39.075059368010926</c:v>
                </c:pt>
                <c:pt idx="13">
                  <c:v>82.757990387866172</c:v>
                </c:pt>
                <c:pt idx="14">
                  <c:v>77.164065103988804</c:v>
                </c:pt>
                <c:pt idx="15">
                  <c:v>60.86256073329028</c:v>
                </c:pt>
                <c:pt idx="16">
                  <c:v>59.127113242037296</c:v>
                </c:pt>
                <c:pt idx="17">
                  <c:v>71.30237824875212</c:v>
                </c:pt>
                <c:pt idx="18">
                  <c:v>65.593718726092504</c:v>
                </c:pt>
              </c:numCache>
            </c:numRef>
          </c:val>
          <c:extLst>
            <c:ext xmlns:c16="http://schemas.microsoft.com/office/drawing/2014/chart" uri="{C3380CC4-5D6E-409C-BE32-E72D297353CC}">
              <c16:uniqueId val="{00000003-D76F-45CF-8EDE-164898137DA9}"/>
            </c:ext>
          </c:extLst>
        </c:ser>
        <c:dLbls>
          <c:showLegendKey val="0"/>
          <c:showVal val="0"/>
          <c:showCatName val="0"/>
          <c:showSerName val="0"/>
          <c:showPercent val="0"/>
          <c:showBubbleSize val="0"/>
        </c:dLbls>
        <c:gapWidth val="50"/>
        <c:overlap val="100"/>
        <c:axId val="212423424"/>
        <c:axId val="212424960"/>
      </c:barChart>
      <c:catAx>
        <c:axId val="212423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424960"/>
        <c:crosses val="autoZero"/>
        <c:auto val="1"/>
        <c:lblAlgn val="ctr"/>
        <c:lblOffset val="100"/>
        <c:tickLblSkip val="1"/>
        <c:tickMarkSkip val="1"/>
        <c:noMultiLvlLbl val="0"/>
      </c:catAx>
      <c:valAx>
        <c:axId val="2124249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423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'DHS10'!$M$221:$Q$221</c:f>
              <c:strCache>
                <c:ptCount val="5"/>
                <c:pt idx="0">
                  <c:v>Poorest</c:v>
                </c:pt>
                <c:pt idx="1">
                  <c:v>Poor</c:v>
                </c:pt>
                <c:pt idx="2">
                  <c:v>Middle</c:v>
                </c:pt>
                <c:pt idx="3">
                  <c:v>Rich</c:v>
                </c:pt>
                <c:pt idx="4">
                  <c:v>Richest</c:v>
                </c:pt>
              </c:strCache>
            </c:strRef>
          </c:cat>
          <c:val>
            <c:numRef>
              <c:f>'DHS10'!$M$222:$Q$222</c:f>
              <c:numCache>
                <c:formatCode>###0.0</c:formatCode>
                <c:ptCount val="5"/>
                <c:pt idx="0">
                  <c:v>28.708148626653156</c:v>
                </c:pt>
                <c:pt idx="1">
                  <c:v>36.854810783170919</c:v>
                </c:pt>
                <c:pt idx="2">
                  <c:v>44.564458552770873</c:v>
                </c:pt>
                <c:pt idx="3">
                  <c:v>49.404551024982055</c:v>
                </c:pt>
                <c:pt idx="4">
                  <c:v>61.96100580049071</c:v>
                </c:pt>
              </c:numCache>
            </c:numRef>
          </c:val>
          <c:extLst>
            <c:ext xmlns:c16="http://schemas.microsoft.com/office/drawing/2014/chart" uri="{C3380CC4-5D6E-409C-BE32-E72D297353CC}">
              <c16:uniqueId val="{00000000-C6B0-490F-9E5F-B5F82F74AA50}"/>
            </c:ext>
          </c:extLst>
        </c:ser>
        <c:ser>
          <c:idx val="1"/>
          <c:order val="1"/>
          <c:tx>
            <c:strRef>
              <c:f>'DHS10'!$B$223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'DHS10'!$M$221:$Q$221</c:f>
              <c:strCache>
                <c:ptCount val="5"/>
                <c:pt idx="0">
                  <c:v>Poorest</c:v>
                </c:pt>
                <c:pt idx="1">
                  <c:v>Poor</c:v>
                </c:pt>
                <c:pt idx="2">
                  <c:v>Middle</c:v>
                </c:pt>
                <c:pt idx="3">
                  <c:v>Rich</c:v>
                </c:pt>
                <c:pt idx="4">
                  <c:v>Richest</c:v>
                </c:pt>
              </c:strCache>
            </c:strRef>
          </c:cat>
          <c:val>
            <c:numRef>
              <c:f>'DHS10'!$M$223:$Q$223</c:f>
              <c:numCache>
                <c:formatCode>###0.0</c:formatCode>
                <c:ptCount val="5"/>
                <c:pt idx="0">
                  <c:v>27.19666551138528</c:v>
                </c:pt>
                <c:pt idx="1">
                  <c:v>20.712047973681681</c:v>
                </c:pt>
                <c:pt idx="2">
                  <c:v>17.521905469917439</c:v>
                </c:pt>
                <c:pt idx="3">
                  <c:v>13.600087916473719</c:v>
                </c:pt>
                <c:pt idx="4">
                  <c:v>9.4484629272147327</c:v>
                </c:pt>
              </c:numCache>
            </c:numRef>
          </c:val>
          <c:extLst>
            <c:ext xmlns:c16="http://schemas.microsoft.com/office/drawing/2014/chart" uri="{C3380CC4-5D6E-409C-BE32-E72D297353CC}">
              <c16:uniqueId val="{00000001-C6B0-490F-9E5F-B5F82F74AA50}"/>
            </c:ext>
          </c:extLst>
        </c:ser>
        <c:ser>
          <c:idx val="2"/>
          <c:order val="2"/>
          <c:tx>
            <c:strRef>
              <c:f>'DHS10'!$B$224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'DHS10'!$M$221:$Q$221</c:f>
              <c:strCache>
                <c:ptCount val="5"/>
                <c:pt idx="0">
                  <c:v>Poorest</c:v>
                </c:pt>
                <c:pt idx="1">
                  <c:v>Poor</c:v>
                </c:pt>
                <c:pt idx="2">
                  <c:v>Middle</c:v>
                </c:pt>
                <c:pt idx="3">
                  <c:v>Rich</c:v>
                </c:pt>
                <c:pt idx="4">
                  <c:v>Richest</c:v>
                </c:pt>
              </c:strCache>
            </c:strRef>
          </c:cat>
          <c:val>
            <c:numRef>
              <c:f>'DHS10'!$M$224:$Q$224</c:f>
              <c:numCache>
                <c:formatCode>###0.0</c:formatCode>
                <c:ptCount val="5"/>
                <c:pt idx="0">
                  <c:v>44.095185861961589</c:v>
                </c:pt>
                <c:pt idx="1">
                  <c:v>42.433141243147432</c:v>
                </c:pt>
                <c:pt idx="2">
                  <c:v>37.913635977311536</c:v>
                </c:pt>
                <c:pt idx="3">
                  <c:v>36.995361058544155</c:v>
                </c:pt>
                <c:pt idx="4">
                  <c:v>28.590531272295006</c:v>
                </c:pt>
              </c:numCache>
            </c:numRef>
          </c:val>
          <c:extLst>
            <c:ext xmlns:c16="http://schemas.microsoft.com/office/drawing/2014/chart" uri="{C3380CC4-5D6E-409C-BE32-E72D297353CC}">
              <c16:uniqueId val="{00000002-C6B0-490F-9E5F-B5F82F74AA50}"/>
            </c:ext>
          </c:extLst>
        </c:ser>
        <c:dLbls>
          <c:showLegendKey val="0"/>
          <c:showVal val="0"/>
          <c:showCatName val="0"/>
          <c:showSerName val="0"/>
          <c:showPercent val="0"/>
          <c:showBubbleSize val="0"/>
        </c:dLbls>
        <c:gapWidth val="50"/>
        <c:overlap val="100"/>
        <c:axId val="212642432"/>
        <c:axId val="212648320"/>
      </c:barChart>
      <c:catAx>
        <c:axId val="2126424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648320"/>
        <c:crosses val="autoZero"/>
        <c:auto val="1"/>
        <c:lblAlgn val="ctr"/>
        <c:lblOffset val="100"/>
        <c:tickLblSkip val="1"/>
        <c:tickMarkSkip val="1"/>
        <c:noMultiLvlLbl val="0"/>
      </c:catAx>
      <c:valAx>
        <c:axId val="2126483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6424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'DHS10'!$R$221:$AJ$221</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'DHS10'!$R$222:$AJ$222</c:f>
              <c:numCache>
                <c:formatCode>###0.0</c:formatCode>
                <c:ptCount val="19"/>
                <c:pt idx="0">
                  <c:v>58.638830964889912</c:v>
                </c:pt>
                <c:pt idx="1">
                  <c:v>46.47751354586061</c:v>
                </c:pt>
                <c:pt idx="2">
                  <c:v>28.367367434195806</c:v>
                </c:pt>
                <c:pt idx="3">
                  <c:v>49.570200290852178</c:v>
                </c:pt>
                <c:pt idx="4">
                  <c:v>63.761769380597229</c:v>
                </c:pt>
                <c:pt idx="5">
                  <c:v>45.07600302113832</c:v>
                </c:pt>
                <c:pt idx="6">
                  <c:v>61.430099225241939</c:v>
                </c:pt>
                <c:pt idx="7">
                  <c:v>34.17344389065051</c:v>
                </c:pt>
                <c:pt idx="8">
                  <c:v>20.626386000986795</c:v>
                </c:pt>
                <c:pt idx="9">
                  <c:v>45.368599662015498</c:v>
                </c:pt>
                <c:pt idx="10">
                  <c:v>65.916784314836676</c:v>
                </c:pt>
                <c:pt idx="11">
                  <c:v>91.020329272025236</c:v>
                </c:pt>
                <c:pt idx="12">
                  <c:v>71.080111052323076</c:v>
                </c:pt>
                <c:pt idx="13">
                  <c:v>45.636547455075515</c:v>
                </c:pt>
                <c:pt idx="14">
                  <c:v>67.404127707548682</c:v>
                </c:pt>
                <c:pt idx="15">
                  <c:v>51.419972250788526</c:v>
                </c:pt>
                <c:pt idx="16">
                  <c:v>67.217771906758571</c:v>
                </c:pt>
                <c:pt idx="17">
                  <c:v>81.408185020044755</c:v>
                </c:pt>
                <c:pt idx="18">
                  <c:v>3.7271580743744286</c:v>
                </c:pt>
              </c:numCache>
            </c:numRef>
          </c:val>
          <c:extLst>
            <c:ext xmlns:c16="http://schemas.microsoft.com/office/drawing/2014/chart" uri="{C3380CC4-5D6E-409C-BE32-E72D297353CC}">
              <c16:uniqueId val="{00000000-D7FE-4DF2-B040-6FD7400ED7B9}"/>
            </c:ext>
          </c:extLst>
        </c:ser>
        <c:ser>
          <c:idx val="1"/>
          <c:order val="1"/>
          <c:tx>
            <c:strRef>
              <c:f>'DHS10'!$B$223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'DHS10'!$R$221:$AJ$221</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'DHS10'!$R$223:$AJ$223</c:f>
              <c:numCache>
                <c:formatCode>###0.0</c:formatCode>
                <c:ptCount val="19"/>
                <c:pt idx="0">
                  <c:v>33.529166064785763</c:v>
                </c:pt>
                <c:pt idx="1">
                  <c:v>51.400976132610275</c:v>
                </c:pt>
                <c:pt idx="2">
                  <c:v>8.8149426199318714</c:v>
                </c:pt>
                <c:pt idx="3">
                  <c:v>7.1233046871465007</c:v>
                </c:pt>
                <c:pt idx="4">
                  <c:v>35.059059493582978</c:v>
                </c:pt>
                <c:pt idx="5">
                  <c:v>13.556464974985055</c:v>
                </c:pt>
                <c:pt idx="6">
                  <c:v>9.5117421430715439</c:v>
                </c:pt>
                <c:pt idx="7">
                  <c:v>6.3449345449909584</c:v>
                </c:pt>
                <c:pt idx="8">
                  <c:v>1.3259744684854378</c:v>
                </c:pt>
                <c:pt idx="9">
                  <c:v>16.236516597790406</c:v>
                </c:pt>
                <c:pt idx="10">
                  <c:v>29.740097806958872</c:v>
                </c:pt>
                <c:pt idx="11">
                  <c:v>3.2858924335904192</c:v>
                </c:pt>
                <c:pt idx="12">
                  <c:v>13.410157490004382</c:v>
                </c:pt>
                <c:pt idx="13">
                  <c:v>22.630770132103269</c:v>
                </c:pt>
                <c:pt idx="14">
                  <c:v>2.079252347508096</c:v>
                </c:pt>
                <c:pt idx="15">
                  <c:v>48.22048638139043</c:v>
                </c:pt>
                <c:pt idx="16">
                  <c:v>23.010125711775096</c:v>
                </c:pt>
                <c:pt idx="17">
                  <c:v>12.227218763999877</c:v>
                </c:pt>
                <c:pt idx="18">
                  <c:v>0.10614749702267069</c:v>
                </c:pt>
              </c:numCache>
            </c:numRef>
          </c:val>
          <c:extLst>
            <c:ext xmlns:c16="http://schemas.microsoft.com/office/drawing/2014/chart" uri="{C3380CC4-5D6E-409C-BE32-E72D297353CC}">
              <c16:uniqueId val="{00000001-D7FE-4DF2-B040-6FD7400ED7B9}"/>
            </c:ext>
          </c:extLst>
        </c:ser>
        <c:ser>
          <c:idx val="2"/>
          <c:order val="2"/>
          <c:tx>
            <c:strRef>
              <c:f>'DHS10'!$B$224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'DHS10'!$R$221:$AJ$221</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'DHS10'!$R$224:$AJ$224</c:f>
              <c:numCache>
                <c:formatCode>###0.0</c:formatCode>
                <c:ptCount val="19"/>
                <c:pt idx="0">
                  <c:v>7.8320029703247291</c:v>
                </c:pt>
                <c:pt idx="1">
                  <c:v>2.1215103215290991</c:v>
                </c:pt>
                <c:pt idx="2">
                  <c:v>62.817689945872502</c:v>
                </c:pt>
                <c:pt idx="3">
                  <c:v>43.306495022001421</c:v>
                </c:pt>
                <c:pt idx="4">
                  <c:v>1.1791711258197397</c:v>
                </c:pt>
                <c:pt idx="5">
                  <c:v>41.367532003876597</c:v>
                </c:pt>
                <c:pt idx="6">
                  <c:v>29.05815863168646</c:v>
                </c:pt>
                <c:pt idx="7">
                  <c:v>59.481621564358775</c:v>
                </c:pt>
                <c:pt idx="8">
                  <c:v>78.047639530527803</c:v>
                </c:pt>
                <c:pt idx="9">
                  <c:v>38.394883740193904</c:v>
                </c:pt>
                <c:pt idx="10">
                  <c:v>4.3431178782044055</c:v>
                </c:pt>
                <c:pt idx="11">
                  <c:v>5.6937782943844599</c:v>
                </c:pt>
                <c:pt idx="12">
                  <c:v>15.509731457672652</c:v>
                </c:pt>
                <c:pt idx="13">
                  <c:v>31.732682412821205</c:v>
                </c:pt>
                <c:pt idx="14">
                  <c:v>30.516619944943262</c:v>
                </c:pt>
                <c:pt idx="15">
                  <c:v>0.35954136782081869</c:v>
                </c:pt>
                <c:pt idx="16">
                  <c:v>9.7721023814664658</c:v>
                </c:pt>
                <c:pt idx="17">
                  <c:v>6.3645962159552649</c:v>
                </c:pt>
                <c:pt idx="18">
                  <c:v>96.166694428602966</c:v>
                </c:pt>
              </c:numCache>
            </c:numRef>
          </c:val>
          <c:extLst>
            <c:ext xmlns:c16="http://schemas.microsoft.com/office/drawing/2014/chart" uri="{C3380CC4-5D6E-409C-BE32-E72D297353CC}">
              <c16:uniqueId val="{00000002-D7FE-4DF2-B040-6FD7400ED7B9}"/>
            </c:ext>
          </c:extLst>
        </c:ser>
        <c:dLbls>
          <c:showLegendKey val="0"/>
          <c:showVal val="0"/>
          <c:showCatName val="0"/>
          <c:showSerName val="0"/>
          <c:showPercent val="0"/>
          <c:showBubbleSize val="0"/>
        </c:dLbls>
        <c:gapWidth val="50"/>
        <c:overlap val="100"/>
        <c:axId val="212671488"/>
        <c:axId val="212685568"/>
      </c:barChart>
      <c:catAx>
        <c:axId val="2126714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685568"/>
        <c:crosses val="autoZero"/>
        <c:auto val="1"/>
        <c:lblAlgn val="ctr"/>
        <c:lblOffset val="100"/>
        <c:tickLblSkip val="1"/>
        <c:tickMarkSkip val="1"/>
        <c:noMultiLvlLbl val="0"/>
      </c:catAx>
      <c:valAx>
        <c:axId val="2126855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6714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'DHS10'!$C$221:$G$221</c:f>
              <c:strCache>
                <c:ptCount val="5"/>
                <c:pt idx="0">
                  <c:v>Poorest</c:v>
                </c:pt>
                <c:pt idx="1">
                  <c:v>Poor</c:v>
                </c:pt>
                <c:pt idx="2">
                  <c:v>Middle</c:v>
                </c:pt>
                <c:pt idx="3">
                  <c:v>Rich</c:v>
                </c:pt>
                <c:pt idx="4">
                  <c:v>Richest</c:v>
                </c:pt>
              </c:strCache>
            </c:strRef>
          </c:cat>
          <c:val>
            <c:numRef>
              <c:f>'DHS10'!$C$222:$G$222</c:f>
              <c:numCache>
                <c:formatCode>###0.0</c:formatCode>
                <c:ptCount val="5"/>
                <c:pt idx="0">
                  <c:v>29.989784733536784</c:v>
                </c:pt>
                <c:pt idx="1">
                  <c:v>39.30142957627897</c:v>
                </c:pt>
                <c:pt idx="2">
                  <c:v>46.593584205628481</c:v>
                </c:pt>
                <c:pt idx="3">
                  <c:v>56.776100829265552</c:v>
                </c:pt>
                <c:pt idx="4">
                  <c:v>83.760655335276908</c:v>
                </c:pt>
              </c:numCache>
            </c:numRef>
          </c:val>
          <c:extLst>
            <c:ext xmlns:c16="http://schemas.microsoft.com/office/drawing/2014/chart" uri="{C3380CC4-5D6E-409C-BE32-E72D297353CC}">
              <c16:uniqueId val="{00000000-A3B3-4905-85C7-D5D9B0175B84}"/>
            </c:ext>
          </c:extLst>
        </c:ser>
        <c:ser>
          <c:idx val="1"/>
          <c:order val="1"/>
          <c:tx>
            <c:strRef>
              <c:f>'DHS10'!$B$223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'DHS10'!$C$221:$G$221</c:f>
              <c:strCache>
                <c:ptCount val="5"/>
                <c:pt idx="0">
                  <c:v>Poorest</c:v>
                </c:pt>
                <c:pt idx="1">
                  <c:v>Poor</c:v>
                </c:pt>
                <c:pt idx="2">
                  <c:v>Middle</c:v>
                </c:pt>
                <c:pt idx="3">
                  <c:v>Rich</c:v>
                </c:pt>
                <c:pt idx="4">
                  <c:v>Richest</c:v>
                </c:pt>
              </c:strCache>
            </c:strRef>
          </c:cat>
          <c:val>
            <c:numRef>
              <c:f>'DHS10'!$C$223:$G$223</c:f>
              <c:numCache>
                <c:formatCode>###0.0</c:formatCode>
                <c:ptCount val="5"/>
                <c:pt idx="0">
                  <c:v>26.145197098032153</c:v>
                </c:pt>
                <c:pt idx="1">
                  <c:v>20.031642538494296</c:v>
                </c:pt>
                <c:pt idx="2">
                  <c:v>16.187258466614288</c:v>
                </c:pt>
                <c:pt idx="3">
                  <c:v>11.385571115005082</c:v>
                </c:pt>
                <c:pt idx="4">
                  <c:v>5.0642143695752848</c:v>
                </c:pt>
              </c:numCache>
            </c:numRef>
          </c:val>
          <c:extLst>
            <c:ext xmlns:c16="http://schemas.microsoft.com/office/drawing/2014/chart" uri="{C3380CC4-5D6E-409C-BE32-E72D297353CC}">
              <c16:uniqueId val="{00000001-A3B3-4905-85C7-D5D9B0175B84}"/>
            </c:ext>
          </c:extLst>
        </c:ser>
        <c:ser>
          <c:idx val="2"/>
          <c:order val="2"/>
          <c:tx>
            <c:strRef>
              <c:f>'DHS10'!$B$224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'DHS10'!$C$221:$G$221</c:f>
              <c:strCache>
                <c:ptCount val="5"/>
                <c:pt idx="0">
                  <c:v>Poorest</c:v>
                </c:pt>
                <c:pt idx="1">
                  <c:v>Poor</c:v>
                </c:pt>
                <c:pt idx="2">
                  <c:v>Middle</c:v>
                </c:pt>
                <c:pt idx="3">
                  <c:v>Rich</c:v>
                </c:pt>
                <c:pt idx="4">
                  <c:v>Richest</c:v>
                </c:pt>
              </c:strCache>
            </c:strRef>
          </c:cat>
          <c:val>
            <c:numRef>
              <c:f>'DHS10'!$C$224:$G$224</c:f>
              <c:numCache>
                <c:formatCode>###0.0</c:formatCode>
                <c:ptCount val="5"/>
                <c:pt idx="0">
                  <c:v>43.865018168430794</c:v>
                </c:pt>
                <c:pt idx="1">
                  <c:v>40.666927885226578</c:v>
                </c:pt>
                <c:pt idx="2">
                  <c:v>37.219157327757053</c:v>
                </c:pt>
                <c:pt idx="3">
                  <c:v>31.838328055729185</c:v>
                </c:pt>
                <c:pt idx="4">
                  <c:v>11.175130295147879</c:v>
                </c:pt>
              </c:numCache>
            </c:numRef>
          </c:val>
          <c:extLst>
            <c:ext xmlns:c16="http://schemas.microsoft.com/office/drawing/2014/chart" uri="{C3380CC4-5D6E-409C-BE32-E72D297353CC}">
              <c16:uniqueId val="{00000002-A3B3-4905-85C7-D5D9B0175B84}"/>
            </c:ext>
          </c:extLst>
        </c:ser>
        <c:dLbls>
          <c:showLegendKey val="0"/>
          <c:showVal val="0"/>
          <c:showCatName val="0"/>
          <c:showSerName val="0"/>
          <c:showPercent val="0"/>
          <c:showBubbleSize val="0"/>
        </c:dLbls>
        <c:gapWidth val="50"/>
        <c:overlap val="100"/>
        <c:axId val="212712832"/>
        <c:axId val="212718720"/>
      </c:barChart>
      <c:catAx>
        <c:axId val="2127128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718720"/>
        <c:crosses val="autoZero"/>
        <c:auto val="1"/>
        <c:lblAlgn val="ctr"/>
        <c:lblOffset val="100"/>
        <c:tickLblSkip val="1"/>
        <c:tickMarkSkip val="1"/>
        <c:noMultiLvlLbl val="0"/>
      </c:catAx>
      <c:valAx>
        <c:axId val="2127187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7128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'DHS10'!$H$15:$L$15</c:f>
              <c:strCache>
                <c:ptCount val="5"/>
                <c:pt idx="0">
                  <c:v>Poorest</c:v>
                </c:pt>
                <c:pt idx="1">
                  <c:v>Poor</c:v>
                </c:pt>
                <c:pt idx="2">
                  <c:v>Middle</c:v>
                </c:pt>
                <c:pt idx="3">
                  <c:v>Rich</c:v>
                </c:pt>
                <c:pt idx="4">
                  <c:v>Richest</c:v>
                </c:pt>
              </c:strCache>
            </c:strRef>
          </c:cat>
          <c:val>
            <c:numRef>
              <c:f>'DHS10'!$H$18:$L$18</c:f>
              <c:numCache>
                <c:formatCode>###0.0</c:formatCode>
                <c:ptCount val="5"/>
                <c:pt idx="0">
                  <c:v>83.215657703395948</c:v>
                </c:pt>
                <c:pt idx="1">
                  <c:v>92.339125005002074</c:v>
                </c:pt>
                <c:pt idx="2">
                  <c:v>95.942671257120907</c:v>
                </c:pt>
                <c:pt idx="3">
                  <c:v>97.441531175228079</c:v>
                </c:pt>
                <c:pt idx="4">
                  <c:v>97.915391051767386</c:v>
                </c:pt>
              </c:numCache>
            </c:numRef>
          </c:val>
          <c:extLst>
            <c:ext xmlns:c16="http://schemas.microsoft.com/office/drawing/2014/chart" uri="{C3380CC4-5D6E-409C-BE32-E72D297353CC}">
              <c16:uniqueId val="{00000000-5244-4989-B148-CF9073D1981B}"/>
            </c:ext>
          </c:extLst>
        </c:ser>
        <c:ser>
          <c:idx val="1"/>
          <c:order val="1"/>
          <c:tx>
            <c:strRef>
              <c:f>'DHS10'!$B$19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'DHS10'!$H$15:$L$15</c:f>
              <c:strCache>
                <c:ptCount val="5"/>
                <c:pt idx="0">
                  <c:v>Poorest</c:v>
                </c:pt>
                <c:pt idx="1">
                  <c:v>Poor</c:v>
                </c:pt>
                <c:pt idx="2">
                  <c:v>Middle</c:v>
                </c:pt>
                <c:pt idx="3">
                  <c:v>Rich</c:v>
                </c:pt>
                <c:pt idx="4">
                  <c:v>Richest</c:v>
                </c:pt>
              </c:strCache>
            </c:strRef>
          </c:cat>
          <c:val>
            <c:numRef>
              <c:f>'DHS10'!$H$19:$L$19</c:f>
              <c:numCache>
                <c:formatCode>###0.0</c:formatCode>
                <c:ptCount val="5"/>
                <c:pt idx="0">
                  <c:v>0.28829732872469688</c:v>
                </c:pt>
                <c:pt idx="1">
                  <c:v>6.381651292308875E-2</c:v>
                </c:pt>
                <c:pt idx="2">
                  <c:v>0.18952011716522649</c:v>
                </c:pt>
                <c:pt idx="3">
                  <c:v>1.9793715811378104E-2</c:v>
                </c:pt>
                <c:pt idx="4">
                  <c:v>0</c:v>
                </c:pt>
              </c:numCache>
            </c:numRef>
          </c:val>
          <c:extLst>
            <c:ext xmlns:c16="http://schemas.microsoft.com/office/drawing/2014/chart" uri="{C3380CC4-5D6E-409C-BE32-E72D297353CC}">
              <c16:uniqueId val="{00000001-5244-4989-B148-CF9073D1981B}"/>
            </c:ext>
          </c:extLst>
        </c:ser>
        <c:ser>
          <c:idx val="2"/>
          <c:order val="2"/>
          <c:tx>
            <c:strRef>
              <c:f>'DHS10'!$B$20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'DHS10'!$H$15:$L$15</c:f>
              <c:strCache>
                <c:ptCount val="5"/>
                <c:pt idx="0">
                  <c:v>Poorest</c:v>
                </c:pt>
                <c:pt idx="1">
                  <c:v>Poor</c:v>
                </c:pt>
                <c:pt idx="2">
                  <c:v>Middle</c:v>
                </c:pt>
                <c:pt idx="3">
                  <c:v>Rich</c:v>
                </c:pt>
                <c:pt idx="4">
                  <c:v>Richest</c:v>
                </c:pt>
              </c:strCache>
            </c:strRef>
          </c:cat>
          <c:val>
            <c:numRef>
              <c:f>'DHS10'!$H$20:$L$20</c:f>
              <c:numCache>
                <c:formatCode>###0.0</c:formatCode>
                <c:ptCount val="5"/>
                <c:pt idx="0">
                  <c:v>9.0788544426132898</c:v>
                </c:pt>
                <c:pt idx="1">
                  <c:v>5.0955858782868146</c:v>
                </c:pt>
                <c:pt idx="2">
                  <c:v>3.2260877614262808</c:v>
                </c:pt>
                <c:pt idx="3">
                  <c:v>2.4023556926204068</c:v>
                </c:pt>
                <c:pt idx="4">
                  <c:v>2.0378370973023672</c:v>
                </c:pt>
              </c:numCache>
            </c:numRef>
          </c:val>
          <c:extLst>
            <c:ext xmlns:c16="http://schemas.microsoft.com/office/drawing/2014/chart" uri="{C3380CC4-5D6E-409C-BE32-E72D297353CC}">
              <c16:uniqueId val="{00000002-5244-4989-B148-CF9073D1981B}"/>
            </c:ext>
          </c:extLst>
        </c:ser>
        <c:ser>
          <c:idx val="3"/>
          <c:order val="3"/>
          <c:tx>
            <c:strRef>
              <c:f>'DHS10'!$B$21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'DHS10'!$H$15:$L$15</c:f>
              <c:strCache>
                <c:ptCount val="5"/>
                <c:pt idx="0">
                  <c:v>Poorest</c:v>
                </c:pt>
                <c:pt idx="1">
                  <c:v>Poor</c:v>
                </c:pt>
                <c:pt idx="2">
                  <c:v>Middle</c:v>
                </c:pt>
                <c:pt idx="3">
                  <c:v>Rich</c:v>
                </c:pt>
                <c:pt idx="4">
                  <c:v>Richest</c:v>
                </c:pt>
              </c:strCache>
            </c:strRef>
          </c:cat>
          <c:val>
            <c:numRef>
              <c:f>'DHS10'!$H$21:$L$21</c:f>
              <c:numCache>
                <c:formatCode>###0.0</c:formatCode>
                <c:ptCount val="5"/>
                <c:pt idx="0">
                  <c:v>7.4171905252660579</c:v>
                </c:pt>
                <c:pt idx="1">
                  <c:v>2.501472603788029</c:v>
                </c:pt>
                <c:pt idx="2">
                  <c:v>0.6417208642875859</c:v>
                </c:pt>
                <c:pt idx="3">
                  <c:v>0.13631941634013639</c:v>
                </c:pt>
                <c:pt idx="4">
                  <c:v>4.6771850930253545E-2</c:v>
                </c:pt>
              </c:numCache>
            </c:numRef>
          </c:val>
          <c:extLst>
            <c:ext xmlns:c16="http://schemas.microsoft.com/office/drawing/2014/chart" uri="{C3380CC4-5D6E-409C-BE32-E72D297353CC}">
              <c16:uniqueId val="{00000003-5244-4989-B148-CF9073D1981B}"/>
            </c:ext>
          </c:extLst>
        </c:ser>
        <c:dLbls>
          <c:showLegendKey val="0"/>
          <c:showVal val="0"/>
          <c:showCatName val="0"/>
          <c:showSerName val="0"/>
          <c:showPercent val="0"/>
          <c:showBubbleSize val="0"/>
        </c:dLbls>
        <c:gapWidth val="50"/>
        <c:overlap val="100"/>
        <c:axId val="213038208"/>
        <c:axId val="213039744"/>
      </c:barChart>
      <c:catAx>
        <c:axId val="2130382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39744"/>
        <c:crosses val="autoZero"/>
        <c:auto val="1"/>
        <c:lblAlgn val="ctr"/>
        <c:lblOffset val="100"/>
        <c:tickLblSkip val="1"/>
        <c:tickMarkSkip val="1"/>
        <c:noMultiLvlLbl val="0"/>
      </c:catAx>
      <c:valAx>
        <c:axId val="2130397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382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'DHS10'!$H$121:$L$121</c:f>
              <c:strCache>
                <c:ptCount val="5"/>
                <c:pt idx="0">
                  <c:v>Poorest</c:v>
                </c:pt>
                <c:pt idx="1">
                  <c:v>Poor</c:v>
                </c:pt>
                <c:pt idx="2">
                  <c:v>Middle</c:v>
                </c:pt>
                <c:pt idx="3">
                  <c:v>Rich</c:v>
                </c:pt>
                <c:pt idx="4">
                  <c:v>Richest</c:v>
                </c:pt>
              </c:strCache>
            </c:strRef>
          </c:cat>
          <c:val>
            <c:numRef>
              <c:f>'DHS10'!$H$124:$L$124</c:f>
              <c:numCache>
                <c:formatCode>###0.0</c:formatCode>
                <c:ptCount val="5"/>
                <c:pt idx="0">
                  <c:v>38.31118972720202</c:v>
                </c:pt>
                <c:pt idx="1">
                  <c:v>75.843536300996774</c:v>
                </c:pt>
                <c:pt idx="2">
                  <c:v>88.186203201054383</c:v>
                </c:pt>
                <c:pt idx="3">
                  <c:v>97.492506951092125</c:v>
                </c:pt>
                <c:pt idx="4">
                  <c:v>99.419073652781293</c:v>
                </c:pt>
              </c:numCache>
            </c:numRef>
          </c:val>
          <c:extLst>
            <c:ext xmlns:c16="http://schemas.microsoft.com/office/drawing/2014/chart" uri="{C3380CC4-5D6E-409C-BE32-E72D297353CC}">
              <c16:uniqueId val="{00000000-6309-487D-91A3-046F108A2FEF}"/>
            </c:ext>
          </c:extLst>
        </c:ser>
        <c:ser>
          <c:idx val="1"/>
          <c:order val="1"/>
          <c:tx>
            <c:strRef>
              <c:f>'DHS10'!$B$125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'DHS10'!$H$121:$L$121</c:f>
              <c:strCache>
                <c:ptCount val="5"/>
                <c:pt idx="0">
                  <c:v>Poorest</c:v>
                </c:pt>
                <c:pt idx="1">
                  <c:v>Poor</c:v>
                </c:pt>
                <c:pt idx="2">
                  <c:v>Middle</c:v>
                </c:pt>
                <c:pt idx="3">
                  <c:v>Rich</c:v>
                </c:pt>
                <c:pt idx="4">
                  <c:v>Richest</c:v>
                </c:pt>
              </c:strCache>
            </c:strRef>
          </c:cat>
          <c:val>
            <c:numRef>
              <c:f>'DHS10'!$H$125:$L$125</c:f>
              <c:numCache>
                <c:formatCode>###0.0</c:formatCode>
                <c:ptCount val="5"/>
                <c:pt idx="0">
                  <c:v>13.54789624253376</c:v>
                </c:pt>
                <c:pt idx="1">
                  <c:v>14.385874442750044</c:v>
                </c:pt>
                <c:pt idx="2">
                  <c:v>9.4966164902992531</c:v>
                </c:pt>
                <c:pt idx="3">
                  <c:v>2.3273757479325714</c:v>
                </c:pt>
                <c:pt idx="4">
                  <c:v>0.58092634721869896</c:v>
                </c:pt>
              </c:numCache>
            </c:numRef>
          </c:val>
          <c:extLst>
            <c:ext xmlns:c16="http://schemas.microsoft.com/office/drawing/2014/chart" uri="{C3380CC4-5D6E-409C-BE32-E72D297353CC}">
              <c16:uniqueId val="{00000001-6309-487D-91A3-046F108A2FEF}"/>
            </c:ext>
          </c:extLst>
        </c:ser>
        <c:ser>
          <c:idx val="2"/>
          <c:order val="2"/>
          <c:tx>
            <c:strRef>
              <c:f>'DHS10'!$B$126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'DHS10'!$H$121:$L$121</c:f>
              <c:strCache>
                <c:ptCount val="5"/>
                <c:pt idx="0">
                  <c:v>Poorest</c:v>
                </c:pt>
                <c:pt idx="1">
                  <c:v>Poor</c:v>
                </c:pt>
                <c:pt idx="2">
                  <c:v>Middle</c:v>
                </c:pt>
                <c:pt idx="3">
                  <c:v>Rich</c:v>
                </c:pt>
                <c:pt idx="4">
                  <c:v>Richest</c:v>
                </c:pt>
              </c:strCache>
            </c:strRef>
          </c:cat>
          <c:val>
            <c:numRef>
              <c:f>'DHS10'!$H$126:$L$126</c:f>
              <c:numCache>
                <c:formatCode>###0.0</c:formatCode>
                <c:ptCount val="5"/>
                <c:pt idx="0">
                  <c:v>1.7363917020791959</c:v>
                </c:pt>
                <c:pt idx="1">
                  <c:v>2.2891360016743443</c:v>
                </c:pt>
                <c:pt idx="2">
                  <c:v>0.5904945391236105</c:v>
                </c:pt>
                <c:pt idx="3">
                  <c:v>3.557655359103043E-2</c:v>
                </c:pt>
                <c:pt idx="4">
                  <c:v>7.9936057773011271E-15</c:v>
                </c:pt>
              </c:numCache>
            </c:numRef>
          </c:val>
          <c:extLst>
            <c:ext xmlns:c16="http://schemas.microsoft.com/office/drawing/2014/chart" uri="{C3380CC4-5D6E-409C-BE32-E72D297353CC}">
              <c16:uniqueId val="{00000002-6309-487D-91A3-046F108A2FEF}"/>
            </c:ext>
          </c:extLst>
        </c:ser>
        <c:ser>
          <c:idx val="3"/>
          <c:order val="3"/>
          <c:tx>
            <c:strRef>
              <c:f>'DHS10'!$B$127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'DHS10'!$H$121:$L$121</c:f>
              <c:strCache>
                <c:ptCount val="5"/>
                <c:pt idx="0">
                  <c:v>Poorest</c:v>
                </c:pt>
                <c:pt idx="1">
                  <c:v>Poor</c:v>
                </c:pt>
                <c:pt idx="2">
                  <c:v>Middle</c:v>
                </c:pt>
                <c:pt idx="3">
                  <c:v>Rich</c:v>
                </c:pt>
                <c:pt idx="4">
                  <c:v>Richest</c:v>
                </c:pt>
              </c:strCache>
            </c:strRef>
          </c:cat>
          <c:val>
            <c:numRef>
              <c:f>'DHS10'!$H$127:$L$127</c:f>
              <c:numCache>
                <c:formatCode>###0.0</c:formatCode>
                <c:ptCount val="5"/>
                <c:pt idx="0">
                  <c:v>46.404522328185024</c:v>
                </c:pt>
                <c:pt idx="1">
                  <c:v>7.4814532545788373</c:v>
                </c:pt>
                <c:pt idx="2">
                  <c:v>1.7266857695227535</c:v>
                </c:pt>
                <c:pt idx="3">
                  <c:v>0.14454074738427344</c:v>
                </c:pt>
                <c:pt idx="4">
                  <c:v>0</c:v>
                </c:pt>
              </c:numCache>
            </c:numRef>
          </c:val>
          <c:extLst>
            <c:ext xmlns:c16="http://schemas.microsoft.com/office/drawing/2014/chart" uri="{C3380CC4-5D6E-409C-BE32-E72D297353CC}">
              <c16:uniqueId val="{00000003-6309-487D-91A3-046F108A2FEF}"/>
            </c:ext>
          </c:extLst>
        </c:ser>
        <c:dLbls>
          <c:showLegendKey val="0"/>
          <c:showVal val="0"/>
          <c:showCatName val="0"/>
          <c:showSerName val="0"/>
          <c:showPercent val="0"/>
          <c:showBubbleSize val="0"/>
        </c:dLbls>
        <c:gapWidth val="50"/>
        <c:overlap val="100"/>
        <c:axId val="213097088"/>
        <c:axId val="213107072"/>
      </c:barChart>
      <c:catAx>
        <c:axId val="2130970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107072"/>
        <c:crosses val="autoZero"/>
        <c:auto val="1"/>
        <c:lblAlgn val="ctr"/>
        <c:lblOffset val="100"/>
        <c:tickLblSkip val="1"/>
        <c:tickMarkSkip val="1"/>
        <c:noMultiLvlLbl val="0"/>
      </c:catAx>
      <c:valAx>
        <c:axId val="2131070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70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'DHS10'!$H$221:$L$221</c:f>
              <c:strCache>
                <c:ptCount val="5"/>
                <c:pt idx="0">
                  <c:v>Poorest</c:v>
                </c:pt>
                <c:pt idx="1">
                  <c:v>Poor</c:v>
                </c:pt>
                <c:pt idx="2">
                  <c:v>Middle</c:v>
                </c:pt>
                <c:pt idx="3">
                  <c:v>Rich</c:v>
                </c:pt>
                <c:pt idx="4">
                  <c:v>Richest</c:v>
                </c:pt>
              </c:strCache>
            </c:strRef>
          </c:cat>
          <c:val>
            <c:numRef>
              <c:f>'DHS10'!$H$222:$L$222</c:f>
              <c:numCache>
                <c:formatCode>###0.0</c:formatCode>
                <c:ptCount val="5"/>
                <c:pt idx="0">
                  <c:v>54.513234851937085</c:v>
                </c:pt>
                <c:pt idx="1">
                  <c:v>77.897517158372295</c:v>
                </c:pt>
                <c:pt idx="2">
                  <c:v>89.522866255442722</c:v>
                </c:pt>
                <c:pt idx="3">
                  <c:v>96.434852969757202</c:v>
                </c:pt>
                <c:pt idx="4">
                  <c:v>99.216439653277106</c:v>
                </c:pt>
              </c:numCache>
            </c:numRef>
          </c:val>
          <c:extLst>
            <c:ext xmlns:c16="http://schemas.microsoft.com/office/drawing/2014/chart" uri="{C3380CC4-5D6E-409C-BE32-E72D297353CC}">
              <c16:uniqueId val="{00000000-D8C6-4340-9F83-02494E3FBA1C}"/>
            </c:ext>
          </c:extLst>
        </c:ser>
        <c:ser>
          <c:idx val="1"/>
          <c:order val="1"/>
          <c:tx>
            <c:strRef>
              <c:f>'DHS10'!$B$223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'DHS10'!$H$221:$L$221</c:f>
              <c:strCache>
                <c:ptCount val="5"/>
                <c:pt idx="0">
                  <c:v>Poorest</c:v>
                </c:pt>
                <c:pt idx="1">
                  <c:v>Poor</c:v>
                </c:pt>
                <c:pt idx="2">
                  <c:v>Middle</c:v>
                </c:pt>
                <c:pt idx="3">
                  <c:v>Rich</c:v>
                </c:pt>
                <c:pt idx="4">
                  <c:v>Richest</c:v>
                </c:pt>
              </c:strCache>
            </c:strRef>
          </c:cat>
          <c:val>
            <c:numRef>
              <c:f>'DHS10'!$H$223:$L$223</c:f>
              <c:numCache>
                <c:formatCode>###0.0</c:formatCode>
                <c:ptCount val="5"/>
                <c:pt idx="0">
                  <c:v>18.732699451848006</c:v>
                </c:pt>
                <c:pt idx="1">
                  <c:v>7.2012749814105614</c:v>
                </c:pt>
                <c:pt idx="2">
                  <c:v>5.6586758330931142</c:v>
                </c:pt>
                <c:pt idx="3">
                  <c:v>1.8901717557624438</c:v>
                </c:pt>
                <c:pt idx="4">
                  <c:v>0.71494999659016856</c:v>
                </c:pt>
              </c:numCache>
            </c:numRef>
          </c:val>
          <c:extLst>
            <c:ext xmlns:c16="http://schemas.microsoft.com/office/drawing/2014/chart" uri="{C3380CC4-5D6E-409C-BE32-E72D297353CC}">
              <c16:uniqueId val="{00000001-D8C6-4340-9F83-02494E3FBA1C}"/>
            </c:ext>
          </c:extLst>
        </c:ser>
        <c:ser>
          <c:idx val="2"/>
          <c:order val="2"/>
          <c:tx>
            <c:strRef>
              <c:f>'DHS10'!$B$224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'DHS10'!$H$221:$L$221</c:f>
              <c:strCache>
                <c:ptCount val="5"/>
                <c:pt idx="0">
                  <c:v>Poorest</c:v>
                </c:pt>
                <c:pt idx="1">
                  <c:v>Poor</c:v>
                </c:pt>
                <c:pt idx="2">
                  <c:v>Middle</c:v>
                </c:pt>
                <c:pt idx="3">
                  <c:v>Rich</c:v>
                </c:pt>
                <c:pt idx="4">
                  <c:v>Richest</c:v>
                </c:pt>
              </c:strCache>
            </c:strRef>
          </c:cat>
          <c:val>
            <c:numRef>
              <c:f>'DHS10'!$H$224:$L$224</c:f>
              <c:numCache>
                <c:formatCode>###0.0</c:formatCode>
                <c:ptCount val="5"/>
                <c:pt idx="0">
                  <c:v>26.75406569621515</c:v>
                </c:pt>
                <c:pt idx="1">
                  <c:v>14.90120786021717</c:v>
                </c:pt>
                <c:pt idx="2">
                  <c:v>4.8184579114640682</c:v>
                </c:pt>
                <c:pt idx="3">
                  <c:v>1.6749752744803885</c:v>
                </c:pt>
                <c:pt idx="4">
                  <c:v>6.8610350132727441E-2</c:v>
                </c:pt>
              </c:numCache>
            </c:numRef>
          </c:val>
          <c:extLst>
            <c:ext xmlns:c16="http://schemas.microsoft.com/office/drawing/2014/chart" uri="{C3380CC4-5D6E-409C-BE32-E72D297353CC}">
              <c16:uniqueId val="{00000002-D8C6-4340-9F83-02494E3FBA1C}"/>
            </c:ext>
          </c:extLst>
        </c:ser>
        <c:dLbls>
          <c:showLegendKey val="0"/>
          <c:showVal val="0"/>
          <c:showCatName val="0"/>
          <c:showSerName val="0"/>
          <c:showPercent val="0"/>
          <c:showBubbleSize val="0"/>
        </c:dLbls>
        <c:gapWidth val="50"/>
        <c:overlap val="100"/>
        <c:axId val="213142528"/>
        <c:axId val="213152512"/>
      </c:barChart>
      <c:catAx>
        <c:axId val="2131425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152512"/>
        <c:crosses val="autoZero"/>
        <c:auto val="1"/>
        <c:lblAlgn val="ctr"/>
        <c:lblOffset val="100"/>
        <c:tickLblSkip val="1"/>
        <c:tickMarkSkip val="1"/>
        <c:noMultiLvlLbl val="0"/>
      </c:catAx>
      <c:valAx>
        <c:axId val="2131525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1425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'DHS10'!$C$121:$G$121</c:f>
              <c:strCache>
                <c:ptCount val="5"/>
                <c:pt idx="0">
                  <c:v>Poorest</c:v>
                </c:pt>
                <c:pt idx="1">
                  <c:v>Poor</c:v>
                </c:pt>
                <c:pt idx="2">
                  <c:v>Middle</c:v>
                </c:pt>
                <c:pt idx="3">
                  <c:v>Rich</c:v>
                </c:pt>
                <c:pt idx="4">
                  <c:v>Richest</c:v>
                </c:pt>
              </c:strCache>
            </c:strRef>
          </c:cat>
          <c:val>
            <c:numRef>
              <c:f>'DHS10'!$C$124:$G$124</c:f>
              <c:numCache>
                <c:formatCode>###0.0</c:formatCode>
                <c:ptCount val="5"/>
                <c:pt idx="0">
                  <c:v>6.0663344116885192</c:v>
                </c:pt>
                <c:pt idx="1">
                  <c:v>13.074830796430035</c:v>
                </c:pt>
                <c:pt idx="2">
                  <c:v>23.71286884986953</c:v>
                </c:pt>
                <c:pt idx="3">
                  <c:v>49.050618337656942</c:v>
                </c:pt>
                <c:pt idx="4">
                  <c:v>86.402935896653489</c:v>
                </c:pt>
              </c:numCache>
            </c:numRef>
          </c:val>
          <c:extLst>
            <c:ext xmlns:c16="http://schemas.microsoft.com/office/drawing/2014/chart" uri="{C3380CC4-5D6E-409C-BE32-E72D297353CC}">
              <c16:uniqueId val="{00000000-8466-46A3-9937-585DB307BAD9}"/>
            </c:ext>
          </c:extLst>
        </c:ser>
        <c:ser>
          <c:idx val="1"/>
          <c:order val="1"/>
          <c:tx>
            <c:strRef>
              <c:f>'DHS10'!$B$125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'DHS10'!$C$121:$G$121</c:f>
              <c:strCache>
                <c:ptCount val="5"/>
                <c:pt idx="0">
                  <c:v>Poorest</c:v>
                </c:pt>
                <c:pt idx="1">
                  <c:v>Poor</c:v>
                </c:pt>
                <c:pt idx="2">
                  <c:v>Middle</c:v>
                </c:pt>
                <c:pt idx="3">
                  <c:v>Rich</c:v>
                </c:pt>
                <c:pt idx="4">
                  <c:v>Richest</c:v>
                </c:pt>
              </c:strCache>
            </c:strRef>
          </c:cat>
          <c:val>
            <c:numRef>
              <c:f>'DHS10'!$C$125:$G$125</c:f>
              <c:numCache>
                <c:formatCode>###0.0</c:formatCode>
                <c:ptCount val="5"/>
                <c:pt idx="0">
                  <c:v>2.6660269027943375</c:v>
                </c:pt>
                <c:pt idx="1">
                  <c:v>6.0056138791426505</c:v>
                </c:pt>
                <c:pt idx="2">
                  <c:v>7.3469132326946269</c:v>
                </c:pt>
                <c:pt idx="3">
                  <c:v>11.532798440577846</c:v>
                </c:pt>
                <c:pt idx="4">
                  <c:v>7.5546949164729948</c:v>
                </c:pt>
              </c:numCache>
            </c:numRef>
          </c:val>
          <c:extLst>
            <c:ext xmlns:c16="http://schemas.microsoft.com/office/drawing/2014/chart" uri="{C3380CC4-5D6E-409C-BE32-E72D297353CC}">
              <c16:uniqueId val="{00000001-8466-46A3-9937-585DB307BAD9}"/>
            </c:ext>
          </c:extLst>
        </c:ser>
        <c:ser>
          <c:idx val="2"/>
          <c:order val="2"/>
          <c:tx>
            <c:strRef>
              <c:f>'DHS10'!$B$126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'DHS10'!$C$121:$G$121</c:f>
              <c:strCache>
                <c:ptCount val="5"/>
                <c:pt idx="0">
                  <c:v>Poorest</c:v>
                </c:pt>
                <c:pt idx="1">
                  <c:v>Poor</c:v>
                </c:pt>
                <c:pt idx="2">
                  <c:v>Middle</c:v>
                </c:pt>
                <c:pt idx="3">
                  <c:v>Rich</c:v>
                </c:pt>
                <c:pt idx="4">
                  <c:v>Richest</c:v>
                </c:pt>
              </c:strCache>
            </c:strRef>
          </c:cat>
          <c:val>
            <c:numRef>
              <c:f>'DHS10'!$C$126:$G$126</c:f>
              <c:numCache>
                <c:formatCode>###0.0</c:formatCode>
                <c:ptCount val="5"/>
                <c:pt idx="0">
                  <c:v>1.2579999481664572</c:v>
                </c:pt>
                <c:pt idx="1">
                  <c:v>2.5094553787879619</c:v>
                </c:pt>
                <c:pt idx="2">
                  <c:v>2.6085336742828105</c:v>
                </c:pt>
                <c:pt idx="3">
                  <c:v>2.937926549892758</c:v>
                </c:pt>
                <c:pt idx="4">
                  <c:v>1.0535543958258806</c:v>
                </c:pt>
              </c:numCache>
            </c:numRef>
          </c:val>
          <c:extLst>
            <c:ext xmlns:c16="http://schemas.microsoft.com/office/drawing/2014/chart" uri="{C3380CC4-5D6E-409C-BE32-E72D297353CC}">
              <c16:uniqueId val="{00000002-8466-46A3-9937-585DB307BAD9}"/>
            </c:ext>
          </c:extLst>
        </c:ser>
        <c:ser>
          <c:idx val="3"/>
          <c:order val="3"/>
          <c:tx>
            <c:strRef>
              <c:f>'DHS10'!$B$127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'DHS10'!$C$121:$G$121</c:f>
              <c:strCache>
                <c:ptCount val="5"/>
                <c:pt idx="0">
                  <c:v>Poorest</c:v>
                </c:pt>
                <c:pt idx="1">
                  <c:v>Poor</c:v>
                </c:pt>
                <c:pt idx="2">
                  <c:v>Middle</c:v>
                </c:pt>
                <c:pt idx="3">
                  <c:v>Rich</c:v>
                </c:pt>
                <c:pt idx="4">
                  <c:v>Richest</c:v>
                </c:pt>
              </c:strCache>
            </c:strRef>
          </c:cat>
          <c:val>
            <c:numRef>
              <c:f>'DHS10'!$C$127:$G$127</c:f>
              <c:numCache>
                <c:formatCode>###0.0</c:formatCode>
                <c:ptCount val="5"/>
                <c:pt idx="0">
                  <c:v>90.009638737350684</c:v>
                </c:pt>
                <c:pt idx="1">
                  <c:v>78.410099945639345</c:v>
                </c:pt>
                <c:pt idx="2">
                  <c:v>66.331684243153035</c:v>
                </c:pt>
                <c:pt idx="3">
                  <c:v>36.47865667187245</c:v>
                </c:pt>
                <c:pt idx="4">
                  <c:v>4.9888147910476359</c:v>
                </c:pt>
              </c:numCache>
            </c:numRef>
          </c:val>
          <c:extLst>
            <c:ext xmlns:c16="http://schemas.microsoft.com/office/drawing/2014/chart" uri="{C3380CC4-5D6E-409C-BE32-E72D297353CC}">
              <c16:uniqueId val="{00000003-8466-46A3-9937-585DB307BAD9}"/>
            </c:ext>
          </c:extLst>
        </c:ser>
        <c:dLbls>
          <c:showLegendKey val="0"/>
          <c:showVal val="0"/>
          <c:showCatName val="0"/>
          <c:showSerName val="0"/>
          <c:showPercent val="0"/>
          <c:showBubbleSize val="0"/>
        </c:dLbls>
        <c:gapWidth val="50"/>
        <c:overlap val="100"/>
        <c:axId val="212601088"/>
        <c:axId val="212615168"/>
      </c:barChart>
      <c:catAx>
        <c:axId val="2126010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615168"/>
        <c:crosses val="autoZero"/>
        <c:auto val="1"/>
        <c:lblAlgn val="ctr"/>
        <c:lblOffset val="100"/>
        <c:tickLblSkip val="1"/>
        <c:tickMarkSkip val="1"/>
        <c:noMultiLvlLbl val="0"/>
      </c:catAx>
      <c:valAx>
        <c:axId val="2126151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6010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'DHS10'!$M$121:$Q$121</c:f>
              <c:strCache>
                <c:ptCount val="5"/>
                <c:pt idx="0">
                  <c:v>Poorest</c:v>
                </c:pt>
                <c:pt idx="1">
                  <c:v>Poor</c:v>
                </c:pt>
                <c:pt idx="2">
                  <c:v>Middle</c:v>
                </c:pt>
                <c:pt idx="3">
                  <c:v>Rich</c:v>
                </c:pt>
                <c:pt idx="4">
                  <c:v>Richest</c:v>
                </c:pt>
              </c:strCache>
            </c:strRef>
          </c:cat>
          <c:val>
            <c:numRef>
              <c:f>'DHS10'!$M$124:$Q$124</c:f>
              <c:numCache>
                <c:formatCode>###0.0</c:formatCode>
                <c:ptCount val="5"/>
                <c:pt idx="0">
                  <c:v>5.2708970551081471</c:v>
                </c:pt>
                <c:pt idx="1">
                  <c:v>10.349694911761944</c:v>
                </c:pt>
                <c:pt idx="2">
                  <c:v>18.340388242352734</c:v>
                </c:pt>
                <c:pt idx="3">
                  <c:v>32.983120973169356</c:v>
                </c:pt>
                <c:pt idx="4">
                  <c:v>63.48294367342374</c:v>
                </c:pt>
              </c:numCache>
            </c:numRef>
          </c:val>
          <c:extLst>
            <c:ext xmlns:c16="http://schemas.microsoft.com/office/drawing/2014/chart" uri="{C3380CC4-5D6E-409C-BE32-E72D297353CC}">
              <c16:uniqueId val="{00000000-5711-48E4-AFB0-01AE32661229}"/>
            </c:ext>
          </c:extLst>
        </c:ser>
        <c:ser>
          <c:idx val="1"/>
          <c:order val="1"/>
          <c:tx>
            <c:strRef>
              <c:f>'DHS10'!$B$125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'DHS10'!$M$121:$Q$121</c:f>
              <c:strCache>
                <c:ptCount val="5"/>
                <c:pt idx="0">
                  <c:v>Poorest</c:v>
                </c:pt>
                <c:pt idx="1">
                  <c:v>Poor</c:v>
                </c:pt>
                <c:pt idx="2">
                  <c:v>Middle</c:v>
                </c:pt>
                <c:pt idx="3">
                  <c:v>Rich</c:v>
                </c:pt>
                <c:pt idx="4">
                  <c:v>Richest</c:v>
                </c:pt>
              </c:strCache>
            </c:strRef>
          </c:cat>
          <c:val>
            <c:numRef>
              <c:f>'DHS10'!$M$125:$Q$125</c:f>
              <c:numCache>
                <c:formatCode>###0.0</c:formatCode>
                <c:ptCount val="5"/>
                <c:pt idx="0">
                  <c:v>2.585742326144127</c:v>
                </c:pt>
                <c:pt idx="1">
                  <c:v>5.0711015187149968</c:v>
                </c:pt>
                <c:pt idx="2">
                  <c:v>6.0531734981061982</c:v>
                </c:pt>
                <c:pt idx="3">
                  <c:v>9.1371045012721215</c:v>
                </c:pt>
                <c:pt idx="4">
                  <c:v>11.128913970368835</c:v>
                </c:pt>
              </c:numCache>
            </c:numRef>
          </c:val>
          <c:extLst>
            <c:ext xmlns:c16="http://schemas.microsoft.com/office/drawing/2014/chart" uri="{C3380CC4-5D6E-409C-BE32-E72D297353CC}">
              <c16:uniqueId val="{00000001-5711-48E4-AFB0-01AE32661229}"/>
            </c:ext>
          </c:extLst>
        </c:ser>
        <c:ser>
          <c:idx val="2"/>
          <c:order val="2"/>
          <c:tx>
            <c:strRef>
              <c:f>'DHS10'!$B$126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'DHS10'!$M$121:$Q$121</c:f>
              <c:strCache>
                <c:ptCount val="5"/>
                <c:pt idx="0">
                  <c:v>Poorest</c:v>
                </c:pt>
                <c:pt idx="1">
                  <c:v>Poor</c:v>
                </c:pt>
                <c:pt idx="2">
                  <c:v>Middle</c:v>
                </c:pt>
                <c:pt idx="3">
                  <c:v>Rich</c:v>
                </c:pt>
                <c:pt idx="4">
                  <c:v>Richest</c:v>
                </c:pt>
              </c:strCache>
            </c:strRef>
          </c:cat>
          <c:val>
            <c:numRef>
              <c:f>'DHS10'!$M$126:$Q$126</c:f>
              <c:numCache>
                <c:formatCode>###0.0</c:formatCode>
                <c:ptCount val="5"/>
                <c:pt idx="0">
                  <c:v>1.3108868576903205</c:v>
                </c:pt>
                <c:pt idx="1">
                  <c:v>2.3345060167817024</c:v>
                </c:pt>
                <c:pt idx="2">
                  <c:v>2.7945904039251559</c:v>
                </c:pt>
                <c:pt idx="3">
                  <c:v>2.8544015786132348</c:v>
                </c:pt>
                <c:pt idx="4">
                  <c:v>2.3128115054352065</c:v>
                </c:pt>
              </c:numCache>
            </c:numRef>
          </c:val>
          <c:extLst>
            <c:ext xmlns:c16="http://schemas.microsoft.com/office/drawing/2014/chart" uri="{C3380CC4-5D6E-409C-BE32-E72D297353CC}">
              <c16:uniqueId val="{00000002-5711-48E4-AFB0-01AE32661229}"/>
            </c:ext>
          </c:extLst>
        </c:ser>
        <c:ser>
          <c:idx val="3"/>
          <c:order val="3"/>
          <c:tx>
            <c:strRef>
              <c:f>'DHS10'!$B$127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'DHS10'!$M$121:$Q$121</c:f>
              <c:strCache>
                <c:ptCount val="5"/>
                <c:pt idx="0">
                  <c:v>Poorest</c:v>
                </c:pt>
                <c:pt idx="1">
                  <c:v>Poor</c:v>
                </c:pt>
                <c:pt idx="2">
                  <c:v>Middle</c:v>
                </c:pt>
                <c:pt idx="3">
                  <c:v>Rich</c:v>
                </c:pt>
                <c:pt idx="4">
                  <c:v>Richest</c:v>
                </c:pt>
              </c:strCache>
            </c:strRef>
          </c:cat>
          <c:val>
            <c:numRef>
              <c:f>'DHS10'!$M$127:$Q$127</c:f>
              <c:numCache>
                <c:formatCode>###0.0</c:formatCode>
                <c:ptCount val="5"/>
                <c:pt idx="0">
                  <c:v>90.8324737610574</c:v>
                </c:pt>
                <c:pt idx="1">
                  <c:v>82.244697552741357</c:v>
                </c:pt>
                <c:pt idx="2">
                  <c:v>72.811847855615909</c:v>
                </c:pt>
                <c:pt idx="3">
                  <c:v>55.025372946945296</c:v>
                </c:pt>
                <c:pt idx="4">
                  <c:v>23.075330850772218</c:v>
                </c:pt>
              </c:numCache>
            </c:numRef>
          </c:val>
          <c:extLst>
            <c:ext xmlns:c16="http://schemas.microsoft.com/office/drawing/2014/chart" uri="{C3380CC4-5D6E-409C-BE32-E72D297353CC}">
              <c16:uniqueId val="{00000003-5711-48E4-AFB0-01AE32661229}"/>
            </c:ext>
          </c:extLst>
        </c:ser>
        <c:dLbls>
          <c:showLegendKey val="0"/>
          <c:showVal val="0"/>
          <c:showCatName val="0"/>
          <c:showSerName val="0"/>
          <c:showPercent val="0"/>
          <c:showBubbleSize val="0"/>
        </c:dLbls>
        <c:gapWidth val="50"/>
        <c:overlap val="100"/>
        <c:axId val="212380672"/>
        <c:axId val="212386560"/>
      </c:barChart>
      <c:catAx>
        <c:axId val="212380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386560"/>
        <c:crosses val="autoZero"/>
        <c:auto val="1"/>
        <c:lblAlgn val="ctr"/>
        <c:lblOffset val="100"/>
        <c:tickLblSkip val="1"/>
        <c:tickMarkSkip val="1"/>
        <c:noMultiLvlLbl val="0"/>
      </c:catAx>
      <c:valAx>
        <c:axId val="2123865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3806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'DHS14'!$M$15:$Q$15</c:f>
              <c:strCache>
                <c:ptCount val="5"/>
                <c:pt idx="0">
                  <c:v>Poorest</c:v>
                </c:pt>
                <c:pt idx="1">
                  <c:v>Poor</c:v>
                </c:pt>
                <c:pt idx="2">
                  <c:v>Middle</c:v>
                </c:pt>
                <c:pt idx="3">
                  <c:v>Rich</c:v>
                </c:pt>
                <c:pt idx="4">
                  <c:v>Richest</c:v>
                </c:pt>
              </c:strCache>
            </c:strRef>
          </c:cat>
          <c:val>
            <c:numRef>
              <c:f>'DHS14'!$M$18:$Q$18</c:f>
              <c:numCache>
                <c:formatCode>###0.0</c:formatCode>
                <c:ptCount val="5"/>
                <c:pt idx="0">
                  <c:v>60.234462046738813</c:v>
                </c:pt>
                <c:pt idx="1">
                  <c:v>67.006927602831681</c:v>
                </c:pt>
                <c:pt idx="2">
                  <c:v>70.096874504798024</c:v>
                </c:pt>
                <c:pt idx="3">
                  <c:v>75.933515832611619</c:v>
                </c:pt>
                <c:pt idx="4">
                  <c:v>85.680680919041407</c:v>
                </c:pt>
              </c:numCache>
            </c:numRef>
          </c:val>
          <c:extLst>
            <c:ext xmlns:c16="http://schemas.microsoft.com/office/drawing/2014/chart" uri="{C3380CC4-5D6E-409C-BE32-E72D297353CC}">
              <c16:uniqueId val="{00000000-B7C7-49D3-8D7F-B52446396C53}"/>
            </c:ext>
          </c:extLst>
        </c:ser>
        <c:ser>
          <c:idx val="1"/>
          <c:order val="1"/>
          <c:tx>
            <c:strRef>
              <c:f>'DHS14'!$B$19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'DHS14'!$M$15:$Q$15</c:f>
              <c:strCache>
                <c:ptCount val="5"/>
                <c:pt idx="0">
                  <c:v>Poorest</c:v>
                </c:pt>
                <c:pt idx="1">
                  <c:v>Poor</c:v>
                </c:pt>
                <c:pt idx="2">
                  <c:v>Middle</c:v>
                </c:pt>
                <c:pt idx="3">
                  <c:v>Rich</c:v>
                </c:pt>
                <c:pt idx="4">
                  <c:v>Richest</c:v>
                </c:pt>
              </c:strCache>
            </c:strRef>
          </c:cat>
          <c:val>
            <c:numRef>
              <c:f>'DHS14'!$M$19:$Q$19</c:f>
              <c:numCache>
                <c:formatCode>###0.0</c:formatCode>
                <c:ptCount val="5"/>
                <c:pt idx="0">
                  <c:v>0.33264004186619744</c:v>
                </c:pt>
                <c:pt idx="1">
                  <c:v>0.20849456263344102</c:v>
                </c:pt>
                <c:pt idx="2">
                  <c:v>0.54266410197606985</c:v>
                </c:pt>
                <c:pt idx="3">
                  <c:v>0.42265942341705698</c:v>
                </c:pt>
                <c:pt idx="4">
                  <c:v>0.30696563159765683</c:v>
                </c:pt>
              </c:numCache>
            </c:numRef>
          </c:val>
          <c:extLst>
            <c:ext xmlns:c16="http://schemas.microsoft.com/office/drawing/2014/chart" uri="{C3380CC4-5D6E-409C-BE32-E72D297353CC}">
              <c16:uniqueId val="{00000001-B7C7-49D3-8D7F-B52446396C53}"/>
            </c:ext>
          </c:extLst>
        </c:ser>
        <c:ser>
          <c:idx val="2"/>
          <c:order val="2"/>
          <c:tx>
            <c:strRef>
              <c:f>'DHS14'!$B$20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'DHS14'!$M$15:$Q$15</c:f>
              <c:strCache>
                <c:ptCount val="5"/>
                <c:pt idx="0">
                  <c:v>Poorest</c:v>
                </c:pt>
                <c:pt idx="1">
                  <c:v>Poor</c:v>
                </c:pt>
                <c:pt idx="2">
                  <c:v>Middle</c:v>
                </c:pt>
                <c:pt idx="3">
                  <c:v>Rich</c:v>
                </c:pt>
                <c:pt idx="4">
                  <c:v>Richest</c:v>
                </c:pt>
              </c:strCache>
            </c:strRef>
          </c:cat>
          <c:val>
            <c:numRef>
              <c:f>'DHS14'!$M$20:$Q$20</c:f>
              <c:numCache>
                <c:formatCode>###0.0</c:formatCode>
                <c:ptCount val="5"/>
                <c:pt idx="0">
                  <c:v>18.060263938510047</c:v>
                </c:pt>
                <c:pt idx="1">
                  <c:v>15.271324734802223</c:v>
                </c:pt>
                <c:pt idx="2">
                  <c:v>12.835470265732877</c:v>
                </c:pt>
                <c:pt idx="3">
                  <c:v>11.35513515939534</c:v>
                </c:pt>
                <c:pt idx="4">
                  <c:v>5.2281370872392641</c:v>
                </c:pt>
              </c:numCache>
            </c:numRef>
          </c:val>
          <c:extLst>
            <c:ext xmlns:c16="http://schemas.microsoft.com/office/drawing/2014/chart" uri="{C3380CC4-5D6E-409C-BE32-E72D297353CC}">
              <c16:uniqueId val="{00000002-B7C7-49D3-8D7F-B52446396C53}"/>
            </c:ext>
          </c:extLst>
        </c:ser>
        <c:ser>
          <c:idx val="3"/>
          <c:order val="3"/>
          <c:tx>
            <c:strRef>
              <c:f>'DHS14'!$B$21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'DHS14'!$M$15:$Q$15</c:f>
              <c:strCache>
                <c:ptCount val="5"/>
                <c:pt idx="0">
                  <c:v>Poorest</c:v>
                </c:pt>
                <c:pt idx="1">
                  <c:v>Poor</c:v>
                </c:pt>
                <c:pt idx="2">
                  <c:v>Middle</c:v>
                </c:pt>
                <c:pt idx="3">
                  <c:v>Rich</c:v>
                </c:pt>
                <c:pt idx="4">
                  <c:v>Richest</c:v>
                </c:pt>
              </c:strCache>
            </c:strRef>
          </c:cat>
          <c:val>
            <c:numRef>
              <c:f>'DHS14'!$M$21:$Q$21</c:f>
              <c:numCache>
                <c:formatCode>###0.0</c:formatCode>
                <c:ptCount val="5"/>
                <c:pt idx="0">
                  <c:v>21.372633972884948</c:v>
                </c:pt>
                <c:pt idx="1">
                  <c:v>17.513253099732655</c:v>
                </c:pt>
                <c:pt idx="2">
                  <c:v>16.524991127493031</c:v>
                </c:pt>
                <c:pt idx="3">
                  <c:v>12.288689584575977</c:v>
                </c:pt>
                <c:pt idx="4">
                  <c:v>8.7842163621216649</c:v>
                </c:pt>
              </c:numCache>
            </c:numRef>
          </c:val>
          <c:extLst>
            <c:ext xmlns:c16="http://schemas.microsoft.com/office/drawing/2014/chart" uri="{C3380CC4-5D6E-409C-BE32-E72D297353CC}">
              <c16:uniqueId val="{00000003-B7C7-49D3-8D7F-B52446396C53}"/>
            </c:ext>
          </c:extLst>
        </c:ser>
        <c:dLbls>
          <c:showLegendKey val="0"/>
          <c:showVal val="0"/>
          <c:showCatName val="0"/>
          <c:showSerName val="0"/>
          <c:showPercent val="0"/>
          <c:showBubbleSize val="0"/>
        </c:dLbls>
        <c:gapWidth val="50"/>
        <c:overlap val="100"/>
        <c:axId val="194466176"/>
        <c:axId val="194468096"/>
      </c:barChart>
      <c:catAx>
        <c:axId val="1944661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4468096"/>
        <c:crosses val="autoZero"/>
        <c:auto val="1"/>
        <c:lblAlgn val="ctr"/>
        <c:lblOffset val="100"/>
        <c:tickLblSkip val="1"/>
        <c:tickMarkSkip val="1"/>
        <c:noMultiLvlLbl val="0"/>
      </c:catAx>
      <c:valAx>
        <c:axId val="1944680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44661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'DHS14'!$R$15:$AJ$15</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'DHS14'!$R$18:$AJ$18</c:f>
              <c:numCache>
                <c:formatCode>###0.0</c:formatCode>
                <c:ptCount val="19"/>
                <c:pt idx="0">
                  <c:v>82.355025216198044</c:v>
                </c:pt>
                <c:pt idx="1">
                  <c:v>84.137051265664923</c:v>
                </c:pt>
                <c:pt idx="2">
                  <c:v>70.9983174571706</c:v>
                </c:pt>
                <c:pt idx="3">
                  <c:v>59.898493293046869</c:v>
                </c:pt>
                <c:pt idx="4">
                  <c:v>68.767648451093493</c:v>
                </c:pt>
                <c:pt idx="5">
                  <c:v>52.743124118182713</c:v>
                </c:pt>
                <c:pt idx="6">
                  <c:v>74.124991996064566</c:v>
                </c:pt>
                <c:pt idx="7">
                  <c:v>71.825558299222195</c:v>
                </c:pt>
                <c:pt idx="8">
                  <c:v>63.346434226382883</c:v>
                </c:pt>
                <c:pt idx="9">
                  <c:v>63.586174529742884</c:v>
                </c:pt>
                <c:pt idx="10">
                  <c:v>69.901031576288133</c:v>
                </c:pt>
                <c:pt idx="11">
                  <c:v>95.57308233290982</c:v>
                </c:pt>
                <c:pt idx="12">
                  <c:v>81.021622305833631</c:v>
                </c:pt>
                <c:pt idx="13">
                  <c:v>64.155489788084495</c:v>
                </c:pt>
                <c:pt idx="14">
                  <c:v>91.274172214008502</c:v>
                </c:pt>
                <c:pt idx="15">
                  <c:v>61.312969501947521</c:v>
                </c:pt>
                <c:pt idx="16">
                  <c:v>73.534063786127078</c:v>
                </c:pt>
                <c:pt idx="17">
                  <c:v>95.667971263274836</c:v>
                </c:pt>
                <c:pt idx="18">
                  <c:v>78.849384699505933</c:v>
                </c:pt>
              </c:numCache>
            </c:numRef>
          </c:val>
          <c:extLst>
            <c:ext xmlns:c16="http://schemas.microsoft.com/office/drawing/2014/chart" uri="{C3380CC4-5D6E-409C-BE32-E72D297353CC}">
              <c16:uniqueId val="{00000000-A07A-4141-9B50-8FECAFFAE264}"/>
            </c:ext>
          </c:extLst>
        </c:ser>
        <c:ser>
          <c:idx val="1"/>
          <c:order val="1"/>
          <c:tx>
            <c:strRef>
              <c:f>'DHS14'!$B$19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'DHS14'!$R$15:$AJ$15</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'DHS14'!$R$19:$AJ$19</c:f>
              <c:numCache>
                <c:formatCode>###0.0</c:formatCode>
                <c:ptCount val="19"/>
                <c:pt idx="0">
                  <c:v>0.65900034954399378</c:v>
                </c:pt>
                <c:pt idx="1">
                  <c:v>0.2465976762711081</c:v>
                </c:pt>
                <c:pt idx="2">
                  <c:v>0</c:v>
                </c:pt>
                <c:pt idx="3">
                  <c:v>0.25733898423592705</c:v>
                </c:pt>
                <c:pt idx="4">
                  <c:v>0.8415074722060859</c:v>
                </c:pt>
                <c:pt idx="5">
                  <c:v>0.27557448141921292</c:v>
                </c:pt>
                <c:pt idx="6">
                  <c:v>0.56617644986271753</c:v>
                </c:pt>
                <c:pt idx="7">
                  <c:v>0</c:v>
                </c:pt>
                <c:pt idx="8">
                  <c:v>1.2623377078212064</c:v>
                </c:pt>
                <c:pt idx="9">
                  <c:v>0.58686696377027037</c:v>
                </c:pt>
                <c:pt idx="10">
                  <c:v>0.7615962136984511</c:v>
                </c:pt>
                <c:pt idx="11">
                  <c:v>0.58184957504984447</c:v>
                </c:pt>
                <c:pt idx="12">
                  <c:v>6.0842857693548191E-2</c:v>
                </c:pt>
                <c:pt idx="13">
                  <c:v>0.56361073732971245</c:v>
                </c:pt>
                <c:pt idx="14">
                  <c:v>0.17314304867948571</c:v>
                </c:pt>
                <c:pt idx="15">
                  <c:v>0.21150208557310335</c:v>
                </c:pt>
                <c:pt idx="16">
                  <c:v>0.23269390963347797</c:v>
                </c:pt>
                <c:pt idx="17">
                  <c:v>0.23573517482561598</c:v>
                </c:pt>
                <c:pt idx="18">
                  <c:v>0.4403965022570332</c:v>
                </c:pt>
              </c:numCache>
            </c:numRef>
          </c:val>
          <c:extLst>
            <c:ext xmlns:c16="http://schemas.microsoft.com/office/drawing/2014/chart" uri="{C3380CC4-5D6E-409C-BE32-E72D297353CC}">
              <c16:uniqueId val="{00000001-A07A-4141-9B50-8FECAFFAE264}"/>
            </c:ext>
          </c:extLst>
        </c:ser>
        <c:ser>
          <c:idx val="2"/>
          <c:order val="2"/>
          <c:tx>
            <c:strRef>
              <c:f>'DHS14'!$B$20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'DHS14'!$R$15:$AJ$15</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'DHS14'!$R$20:$AJ$20</c:f>
              <c:numCache>
                <c:formatCode>###0.0</c:formatCode>
                <c:ptCount val="19"/>
                <c:pt idx="0">
                  <c:v>0.25687077974272698</c:v>
                </c:pt>
                <c:pt idx="1">
                  <c:v>0.41092626501255847</c:v>
                </c:pt>
                <c:pt idx="2">
                  <c:v>22.439977758419808</c:v>
                </c:pt>
                <c:pt idx="3">
                  <c:v>30.706208996314722</c:v>
                </c:pt>
                <c:pt idx="4">
                  <c:v>6.0216779829746896</c:v>
                </c:pt>
                <c:pt idx="5">
                  <c:v>42.554213426334016</c:v>
                </c:pt>
                <c:pt idx="6">
                  <c:v>8.8479821133662426</c:v>
                </c:pt>
                <c:pt idx="7">
                  <c:v>1.2153023056551913</c:v>
                </c:pt>
                <c:pt idx="8">
                  <c:v>15.190500958972365</c:v>
                </c:pt>
                <c:pt idx="9">
                  <c:v>11.732228712330137</c:v>
                </c:pt>
                <c:pt idx="10">
                  <c:v>10.06072559090623</c:v>
                </c:pt>
                <c:pt idx="11">
                  <c:v>0.43774414287090968</c:v>
                </c:pt>
                <c:pt idx="12">
                  <c:v>18.046839953184659</c:v>
                </c:pt>
                <c:pt idx="13">
                  <c:v>9.2146357200662514</c:v>
                </c:pt>
                <c:pt idx="14">
                  <c:v>2.3776444786041941</c:v>
                </c:pt>
                <c:pt idx="15">
                  <c:v>16.66254311310577</c:v>
                </c:pt>
                <c:pt idx="16">
                  <c:v>13.37078256510706</c:v>
                </c:pt>
                <c:pt idx="17">
                  <c:v>0.30498897776948553</c:v>
                </c:pt>
                <c:pt idx="18">
                  <c:v>7.8477489132346747</c:v>
                </c:pt>
              </c:numCache>
            </c:numRef>
          </c:val>
          <c:extLst>
            <c:ext xmlns:c16="http://schemas.microsoft.com/office/drawing/2014/chart" uri="{C3380CC4-5D6E-409C-BE32-E72D297353CC}">
              <c16:uniqueId val="{00000002-A07A-4141-9B50-8FECAFFAE264}"/>
            </c:ext>
          </c:extLst>
        </c:ser>
        <c:ser>
          <c:idx val="3"/>
          <c:order val="3"/>
          <c:tx>
            <c:strRef>
              <c:f>'DHS14'!$B$21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'DHS14'!$R$15:$AJ$15</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'DHS14'!$R$21:$AJ$21</c:f>
              <c:numCache>
                <c:formatCode>###0.0</c:formatCode>
                <c:ptCount val="19"/>
                <c:pt idx="0">
                  <c:v>16.729103654515228</c:v>
                </c:pt>
                <c:pt idx="1">
                  <c:v>15.205424793051417</c:v>
                </c:pt>
                <c:pt idx="2">
                  <c:v>6.5617047844096019</c:v>
                </c:pt>
                <c:pt idx="3">
                  <c:v>9.1379587264024824</c:v>
                </c:pt>
                <c:pt idx="4">
                  <c:v>24.369166093725731</c:v>
                </c:pt>
                <c:pt idx="5">
                  <c:v>4.4270879740640598</c:v>
                </c:pt>
                <c:pt idx="6">
                  <c:v>16.460849440706475</c:v>
                </c:pt>
                <c:pt idx="7">
                  <c:v>26.959139395122605</c:v>
                </c:pt>
                <c:pt idx="8">
                  <c:v>20.200727106823543</c:v>
                </c:pt>
                <c:pt idx="9">
                  <c:v>24.094729794156706</c:v>
                </c:pt>
                <c:pt idx="10">
                  <c:v>19.276646619107183</c:v>
                </c:pt>
                <c:pt idx="11">
                  <c:v>3.4073239491694189</c:v>
                </c:pt>
                <c:pt idx="12">
                  <c:v>0.87069488328817135</c:v>
                </c:pt>
                <c:pt idx="13">
                  <c:v>26.066263754519547</c:v>
                </c:pt>
                <c:pt idx="14">
                  <c:v>6.1750402587078259</c:v>
                </c:pt>
                <c:pt idx="15">
                  <c:v>21.812985299373612</c:v>
                </c:pt>
                <c:pt idx="16">
                  <c:v>12.862459739132383</c:v>
                </c:pt>
                <c:pt idx="17">
                  <c:v>3.7913045841300623</c:v>
                </c:pt>
                <c:pt idx="18">
                  <c:v>12.86246988500236</c:v>
                </c:pt>
              </c:numCache>
            </c:numRef>
          </c:val>
          <c:extLst>
            <c:ext xmlns:c16="http://schemas.microsoft.com/office/drawing/2014/chart" uri="{C3380CC4-5D6E-409C-BE32-E72D297353CC}">
              <c16:uniqueId val="{00000003-A07A-4141-9B50-8FECAFFAE264}"/>
            </c:ext>
          </c:extLst>
        </c:ser>
        <c:dLbls>
          <c:showLegendKey val="0"/>
          <c:showVal val="0"/>
          <c:showCatName val="0"/>
          <c:showSerName val="0"/>
          <c:showPercent val="0"/>
          <c:showBubbleSize val="0"/>
        </c:dLbls>
        <c:gapWidth val="50"/>
        <c:overlap val="100"/>
        <c:axId val="215756160"/>
        <c:axId val="215803392"/>
      </c:barChart>
      <c:catAx>
        <c:axId val="2157561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803392"/>
        <c:crosses val="autoZero"/>
        <c:auto val="1"/>
        <c:lblAlgn val="ctr"/>
        <c:lblOffset val="100"/>
        <c:tickLblSkip val="1"/>
        <c:tickMarkSkip val="1"/>
        <c:noMultiLvlLbl val="0"/>
      </c:catAx>
      <c:valAx>
        <c:axId val="2158033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7561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'DHS14'!$C$15:$G$15</c:f>
              <c:strCache>
                <c:ptCount val="5"/>
                <c:pt idx="0">
                  <c:v>Poorest</c:v>
                </c:pt>
                <c:pt idx="1">
                  <c:v>Poor</c:v>
                </c:pt>
                <c:pt idx="2">
                  <c:v>Middle</c:v>
                </c:pt>
                <c:pt idx="3">
                  <c:v>Rich</c:v>
                </c:pt>
                <c:pt idx="4">
                  <c:v>Richest</c:v>
                </c:pt>
              </c:strCache>
            </c:strRef>
          </c:cat>
          <c:val>
            <c:numRef>
              <c:f>'DHS14'!$C$18:$G$18</c:f>
              <c:numCache>
                <c:formatCode>###0.0</c:formatCode>
                <c:ptCount val="5"/>
                <c:pt idx="0">
                  <c:v>61.235672357012611</c:v>
                </c:pt>
                <c:pt idx="1">
                  <c:v>67.646321418974111</c:v>
                </c:pt>
                <c:pt idx="2">
                  <c:v>74.314006276669488</c:v>
                </c:pt>
                <c:pt idx="3">
                  <c:v>80.858123193051583</c:v>
                </c:pt>
                <c:pt idx="4">
                  <c:v>94.946558348805851</c:v>
                </c:pt>
              </c:numCache>
            </c:numRef>
          </c:val>
          <c:extLst>
            <c:ext xmlns:c16="http://schemas.microsoft.com/office/drawing/2014/chart" uri="{C3380CC4-5D6E-409C-BE32-E72D297353CC}">
              <c16:uniqueId val="{00000000-2C42-4EF4-9941-4A0AAD749CCE}"/>
            </c:ext>
          </c:extLst>
        </c:ser>
        <c:ser>
          <c:idx val="1"/>
          <c:order val="1"/>
          <c:tx>
            <c:strRef>
              <c:f>'DHS14'!$B$19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'DHS14'!$C$15:$G$15</c:f>
              <c:strCache>
                <c:ptCount val="5"/>
                <c:pt idx="0">
                  <c:v>Poorest</c:v>
                </c:pt>
                <c:pt idx="1">
                  <c:v>Poor</c:v>
                </c:pt>
                <c:pt idx="2">
                  <c:v>Middle</c:v>
                </c:pt>
                <c:pt idx="3">
                  <c:v>Rich</c:v>
                </c:pt>
                <c:pt idx="4">
                  <c:v>Richest</c:v>
                </c:pt>
              </c:strCache>
            </c:strRef>
          </c:cat>
          <c:val>
            <c:numRef>
              <c:f>'DHS14'!$C$19:$G$19</c:f>
              <c:numCache>
                <c:formatCode>###0.0</c:formatCode>
                <c:ptCount val="5"/>
                <c:pt idx="0">
                  <c:v>0.30055904014833157</c:v>
                </c:pt>
                <c:pt idx="1">
                  <c:v>0.24334986073224757</c:v>
                </c:pt>
                <c:pt idx="2">
                  <c:v>0.46382702854571745</c:v>
                </c:pt>
                <c:pt idx="3">
                  <c:v>0.53949281637415658</c:v>
                </c:pt>
                <c:pt idx="4">
                  <c:v>0.21344559532371329</c:v>
                </c:pt>
              </c:numCache>
            </c:numRef>
          </c:val>
          <c:extLst>
            <c:ext xmlns:c16="http://schemas.microsoft.com/office/drawing/2014/chart" uri="{C3380CC4-5D6E-409C-BE32-E72D297353CC}">
              <c16:uniqueId val="{00000001-2C42-4EF4-9941-4A0AAD749CCE}"/>
            </c:ext>
          </c:extLst>
        </c:ser>
        <c:ser>
          <c:idx val="2"/>
          <c:order val="2"/>
          <c:tx>
            <c:strRef>
              <c:f>'DHS14'!$B$20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'DHS14'!$C$15:$G$15</c:f>
              <c:strCache>
                <c:ptCount val="5"/>
                <c:pt idx="0">
                  <c:v>Poorest</c:v>
                </c:pt>
                <c:pt idx="1">
                  <c:v>Poor</c:v>
                </c:pt>
                <c:pt idx="2">
                  <c:v>Middle</c:v>
                </c:pt>
                <c:pt idx="3">
                  <c:v>Rich</c:v>
                </c:pt>
                <c:pt idx="4">
                  <c:v>Richest</c:v>
                </c:pt>
              </c:strCache>
            </c:strRef>
          </c:cat>
          <c:val>
            <c:numRef>
              <c:f>'DHS14'!$C$20:$G$20</c:f>
              <c:numCache>
                <c:formatCode>###0.0</c:formatCode>
                <c:ptCount val="5"/>
                <c:pt idx="0">
                  <c:v>17.437664019763886</c:v>
                </c:pt>
                <c:pt idx="1">
                  <c:v>14.758269407651785</c:v>
                </c:pt>
                <c:pt idx="2">
                  <c:v>11.049832623529314</c:v>
                </c:pt>
                <c:pt idx="3">
                  <c:v>8.7575826502456593</c:v>
                </c:pt>
                <c:pt idx="4">
                  <c:v>2.0225365848181895</c:v>
                </c:pt>
              </c:numCache>
            </c:numRef>
          </c:val>
          <c:extLst>
            <c:ext xmlns:c16="http://schemas.microsoft.com/office/drawing/2014/chart" uri="{C3380CC4-5D6E-409C-BE32-E72D297353CC}">
              <c16:uniqueId val="{00000002-2C42-4EF4-9941-4A0AAD749CCE}"/>
            </c:ext>
          </c:extLst>
        </c:ser>
        <c:ser>
          <c:idx val="3"/>
          <c:order val="3"/>
          <c:tx>
            <c:strRef>
              <c:f>'DHS14'!$B$21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'DHS14'!$C$15:$G$15</c:f>
              <c:strCache>
                <c:ptCount val="5"/>
                <c:pt idx="0">
                  <c:v>Poorest</c:v>
                </c:pt>
                <c:pt idx="1">
                  <c:v>Poor</c:v>
                </c:pt>
                <c:pt idx="2">
                  <c:v>Middle</c:v>
                </c:pt>
                <c:pt idx="3">
                  <c:v>Rich</c:v>
                </c:pt>
                <c:pt idx="4">
                  <c:v>Richest</c:v>
                </c:pt>
              </c:strCache>
            </c:strRef>
          </c:cat>
          <c:val>
            <c:numRef>
              <c:f>'DHS14'!$C$21:$G$21</c:f>
              <c:numCache>
                <c:formatCode>###0.0</c:formatCode>
                <c:ptCount val="5"/>
                <c:pt idx="0">
                  <c:v>21.02610458307517</c:v>
                </c:pt>
                <c:pt idx="1">
                  <c:v>17.352059312641856</c:v>
                </c:pt>
                <c:pt idx="2">
                  <c:v>14.172334071255472</c:v>
                </c:pt>
                <c:pt idx="3">
                  <c:v>9.8448013403285994</c:v>
                </c:pt>
                <c:pt idx="4">
                  <c:v>2.8174594710522456</c:v>
                </c:pt>
              </c:numCache>
            </c:numRef>
          </c:val>
          <c:extLst>
            <c:ext xmlns:c16="http://schemas.microsoft.com/office/drawing/2014/chart" uri="{C3380CC4-5D6E-409C-BE32-E72D297353CC}">
              <c16:uniqueId val="{00000003-2C42-4EF4-9941-4A0AAD749CCE}"/>
            </c:ext>
          </c:extLst>
        </c:ser>
        <c:dLbls>
          <c:showLegendKey val="0"/>
          <c:showVal val="0"/>
          <c:showCatName val="0"/>
          <c:showSerName val="0"/>
          <c:showPercent val="0"/>
          <c:showBubbleSize val="0"/>
        </c:dLbls>
        <c:gapWidth val="50"/>
        <c:overlap val="100"/>
        <c:axId val="378337152"/>
        <c:axId val="378338688"/>
      </c:barChart>
      <c:catAx>
        <c:axId val="37833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8338688"/>
        <c:crosses val="autoZero"/>
        <c:auto val="1"/>
        <c:lblAlgn val="ctr"/>
        <c:lblOffset val="100"/>
        <c:tickLblSkip val="1"/>
        <c:tickMarkSkip val="1"/>
        <c:noMultiLvlLbl val="0"/>
      </c:catAx>
      <c:valAx>
        <c:axId val="37833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833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'DHS14'!$R$121:$AJ$121</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'DHS14'!$R$124:$AJ$124</c:f>
              <c:numCache>
                <c:formatCode>###0.0</c:formatCode>
                <c:ptCount val="19"/>
                <c:pt idx="0">
                  <c:v>57.939692592685375</c:v>
                </c:pt>
                <c:pt idx="1">
                  <c:v>58.170763006811057</c:v>
                </c:pt>
                <c:pt idx="2">
                  <c:v>37.793360121727325</c:v>
                </c:pt>
                <c:pt idx="3">
                  <c:v>38.065612424563476</c:v>
                </c:pt>
                <c:pt idx="4">
                  <c:v>37.553474134154179</c:v>
                </c:pt>
                <c:pt idx="5">
                  <c:v>40.962411732510773</c:v>
                </c:pt>
                <c:pt idx="6">
                  <c:v>40.887660698179126</c:v>
                </c:pt>
                <c:pt idx="7">
                  <c:v>52.002547616873962</c:v>
                </c:pt>
                <c:pt idx="8">
                  <c:v>25.922843519015458</c:v>
                </c:pt>
                <c:pt idx="9">
                  <c:v>30.866644094585173</c:v>
                </c:pt>
                <c:pt idx="10">
                  <c:v>34.743662471486033</c:v>
                </c:pt>
                <c:pt idx="11">
                  <c:v>87.223858403383289</c:v>
                </c:pt>
                <c:pt idx="12">
                  <c:v>64.499281983589157</c:v>
                </c:pt>
                <c:pt idx="13">
                  <c:v>24.70881301233106</c:v>
                </c:pt>
                <c:pt idx="14">
                  <c:v>52.092144244794042</c:v>
                </c:pt>
                <c:pt idx="15">
                  <c:v>40.001902405216818</c:v>
                </c:pt>
                <c:pt idx="16">
                  <c:v>38.659428863940548</c:v>
                </c:pt>
                <c:pt idx="17">
                  <c:v>47.336346920668973</c:v>
                </c:pt>
                <c:pt idx="18">
                  <c:v>49.715690842585012</c:v>
                </c:pt>
              </c:numCache>
            </c:numRef>
          </c:val>
          <c:extLst>
            <c:ext xmlns:c16="http://schemas.microsoft.com/office/drawing/2014/chart" uri="{C3380CC4-5D6E-409C-BE32-E72D297353CC}">
              <c16:uniqueId val="{00000000-F5EF-48AF-A208-08848FB51EE8}"/>
            </c:ext>
          </c:extLst>
        </c:ser>
        <c:ser>
          <c:idx val="1"/>
          <c:order val="1"/>
          <c:tx>
            <c:strRef>
              <c:f>'DHS14'!$B$125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'DHS14'!$R$121:$AJ$121</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'DHS14'!$R$125:$AJ$125</c:f>
              <c:numCache>
                <c:formatCode>###0.0</c:formatCode>
                <c:ptCount val="19"/>
                <c:pt idx="0">
                  <c:v>8.9836700159005929</c:v>
                </c:pt>
                <c:pt idx="1">
                  <c:v>15.435151429603417</c:v>
                </c:pt>
                <c:pt idx="2">
                  <c:v>9.1217034628695828</c:v>
                </c:pt>
                <c:pt idx="3">
                  <c:v>6.5097140377006939</c:v>
                </c:pt>
                <c:pt idx="4">
                  <c:v>5.5546581776234412</c:v>
                </c:pt>
                <c:pt idx="5">
                  <c:v>12.852444625042537</c:v>
                </c:pt>
                <c:pt idx="6">
                  <c:v>4.6610474815515541</c:v>
                </c:pt>
                <c:pt idx="7">
                  <c:v>12.654995865324462</c:v>
                </c:pt>
                <c:pt idx="8">
                  <c:v>6.6445593005999752</c:v>
                </c:pt>
                <c:pt idx="9">
                  <c:v>3.1004424663031096</c:v>
                </c:pt>
                <c:pt idx="10">
                  <c:v>5.5367595389176882</c:v>
                </c:pt>
                <c:pt idx="11">
                  <c:v>8.1751522834914532</c:v>
                </c:pt>
                <c:pt idx="12">
                  <c:v>4.281963947131155</c:v>
                </c:pt>
                <c:pt idx="13">
                  <c:v>5.663302032784701</c:v>
                </c:pt>
                <c:pt idx="14">
                  <c:v>5.6157075773723717</c:v>
                </c:pt>
                <c:pt idx="15">
                  <c:v>4.0843614262399965</c:v>
                </c:pt>
                <c:pt idx="16">
                  <c:v>8.1554238043000389</c:v>
                </c:pt>
                <c:pt idx="17">
                  <c:v>11.361981730177497</c:v>
                </c:pt>
                <c:pt idx="18">
                  <c:v>8.474588152359221</c:v>
                </c:pt>
              </c:numCache>
            </c:numRef>
          </c:val>
          <c:extLst>
            <c:ext xmlns:c16="http://schemas.microsoft.com/office/drawing/2014/chart" uri="{C3380CC4-5D6E-409C-BE32-E72D297353CC}">
              <c16:uniqueId val="{00000001-F5EF-48AF-A208-08848FB51EE8}"/>
            </c:ext>
          </c:extLst>
        </c:ser>
        <c:ser>
          <c:idx val="2"/>
          <c:order val="2"/>
          <c:tx>
            <c:strRef>
              <c:f>'DHS14'!$B$126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'DHS14'!$R$121:$AJ$121</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'DHS14'!$R$126:$AJ$126</c:f>
              <c:numCache>
                <c:formatCode>###0.0</c:formatCode>
                <c:ptCount val="19"/>
                <c:pt idx="0">
                  <c:v>-6.3948846218409017E-14</c:v>
                </c:pt>
                <c:pt idx="1">
                  <c:v>0.26998817210329662</c:v>
                </c:pt>
                <c:pt idx="2">
                  <c:v>0.36589575515540673</c:v>
                </c:pt>
                <c:pt idx="3">
                  <c:v>0.21687790189159983</c:v>
                </c:pt>
                <c:pt idx="4">
                  <c:v>5.3153526107600158E-2</c:v>
                </c:pt>
                <c:pt idx="5">
                  <c:v>1.0545107277209809E-2</c:v>
                </c:pt>
                <c:pt idx="6">
                  <c:v>1.7461786758539048</c:v>
                </c:pt>
                <c:pt idx="7">
                  <c:v>0.16584924651139232</c:v>
                </c:pt>
                <c:pt idx="8">
                  <c:v>0.50419683911921709</c:v>
                </c:pt>
                <c:pt idx="9">
                  <c:v>0.10337245821794738</c:v>
                </c:pt>
                <c:pt idx="10">
                  <c:v>0</c:v>
                </c:pt>
                <c:pt idx="11">
                  <c:v>0.35468223344343919</c:v>
                </c:pt>
                <c:pt idx="12">
                  <c:v>8.9297538816515534</c:v>
                </c:pt>
                <c:pt idx="13">
                  <c:v>0.4272312190447991</c:v>
                </c:pt>
                <c:pt idx="14">
                  <c:v>1.0760584118934062</c:v>
                </c:pt>
                <c:pt idx="15">
                  <c:v>2.8562344021948718</c:v>
                </c:pt>
                <c:pt idx="16">
                  <c:v>1.0644523813712965</c:v>
                </c:pt>
                <c:pt idx="17">
                  <c:v>2.9626191276133937</c:v>
                </c:pt>
                <c:pt idx="18">
                  <c:v>0.73860294205417176</c:v>
                </c:pt>
              </c:numCache>
            </c:numRef>
          </c:val>
          <c:extLst>
            <c:ext xmlns:c16="http://schemas.microsoft.com/office/drawing/2014/chart" uri="{C3380CC4-5D6E-409C-BE32-E72D297353CC}">
              <c16:uniqueId val="{00000002-F5EF-48AF-A208-08848FB51EE8}"/>
            </c:ext>
          </c:extLst>
        </c:ser>
        <c:ser>
          <c:idx val="3"/>
          <c:order val="3"/>
          <c:tx>
            <c:strRef>
              <c:f>'DHS14'!$B$127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'DHS14'!$R$121:$AJ$121</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'DHS14'!$R$127:$AJ$127</c:f>
              <c:numCache>
                <c:formatCode>###0.0</c:formatCode>
                <c:ptCount val="19"/>
                <c:pt idx="0">
                  <c:v>33.076637391414096</c:v>
                </c:pt>
                <c:pt idx="1">
                  <c:v>26.124097391482231</c:v>
                </c:pt>
                <c:pt idx="2">
                  <c:v>52.719040660247686</c:v>
                </c:pt>
                <c:pt idx="3">
                  <c:v>55.207795635844228</c:v>
                </c:pt>
                <c:pt idx="4">
                  <c:v>56.838714162114776</c:v>
                </c:pt>
                <c:pt idx="5">
                  <c:v>46.17459853516948</c:v>
                </c:pt>
                <c:pt idx="6">
                  <c:v>52.705113144415414</c:v>
                </c:pt>
                <c:pt idx="7">
                  <c:v>35.176607271290187</c:v>
                </c:pt>
                <c:pt idx="8">
                  <c:v>66.928400341265345</c:v>
                </c:pt>
                <c:pt idx="9">
                  <c:v>65.929540980893776</c:v>
                </c:pt>
                <c:pt idx="10">
                  <c:v>59.719577989596232</c:v>
                </c:pt>
                <c:pt idx="11">
                  <c:v>4.2463070796818183</c:v>
                </c:pt>
                <c:pt idx="12">
                  <c:v>22.289000187628137</c:v>
                </c:pt>
                <c:pt idx="13">
                  <c:v>69.200653735839438</c:v>
                </c:pt>
                <c:pt idx="14">
                  <c:v>41.216089765940183</c:v>
                </c:pt>
                <c:pt idx="15">
                  <c:v>53.057501766348317</c:v>
                </c:pt>
                <c:pt idx="16">
                  <c:v>52.120694950388113</c:v>
                </c:pt>
                <c:pt idx="17">
                  <c:v>38.339052221540136</c:v>
                </c:pt>
                <c:pt idx="18">
                  <c:v>41.071118063001592</c:v>
                </c:pt>
              </c:numCache>
            </c:numRef>
          </c:val>
          <c:extLst>
            <c:ext xmlns:c16="http://schemas.microsoft.com/office/drawing/2014/chart" uri="{C3380CC4-5D6E-409C-BE32-E72D297353CC}">
              <c16:uniqueId val="{00000003-F5EF-48AF-A208-08848FB51EE8}"/>
            </c:ext>
          </c:extLst>
        </c:ser>
        <c:dLbls>
          <c:showLegendKey val="0"/>
          <c:showVal val="0"/>
          <c:showCatName val="0"/>
          <c:showSerName val="0"/>
          <c:showPercent val="0"/>
          <c:showBubbleSize val="0"/>
        </c:dLbls>
        <c:gapWidth val="50"/>
        <c:overlap val="100"/>
        <c:axId val="211314560"/>
        <c:axId val="211316096"/>
      </c:barChart>
      <c:catAx>
        <c:axId val="2113145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316096"/>
        <c:crosses val="autoZero"/>
        <c:auto val="1"/>
        <c:lblAlgn val="ctr"/>
        <c:lblOffset val="100"/>
        <c:tickLblSkip val="1"/>
        <c:tickMarkSkip val="1"/>
        <c:noMultiLvlLbl val="0"/>
      </c:catAx>
      <c:valAx>
        <c:axId val="2113160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3145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'DHS14'!$M$221:$Q$221</c:f>
              <c:strCache>
                <c:ptCount val="5"/>
                <c:pt idx="0">
                  <c:v>Poorest</c:v>
                </c:pt>
                <c:pt idx="1">
                  <c:v>Poor</c:v>
                </c:pt>
                <c:pt idx="2">
                  <c:v>Middle</c:v>
                </c:pt>
                <c:pt idx="3">
                  <c:v>Rich</c:v>
                </c:pt>
                <c:pt idx="4">
                  <c:v>Richest</c:v>
                </c:pt>
              </c:strCache>
            </c:strRef>
          </c:cat>
          <c:val>
            <c:numRef>
              <c:f>'DHS14'!$M$222:$Q$222</c:f>
              <c:numCache>
                <c:formatCode>###0.0</c:formatCode>
                <c:ptCount val="5"/>
                <c:pt idx="0">
                  <c:v>47.278694343739275</c:v>
                </c:pt>
                <c:pt idx="1">
                  <c:v>56.85885197511179</c:v>
                </c:pt>
                <c:pt idx="2">
                  <c:v>63.585580546393949</c:v>
                </c:pt>
                <c:pt idx="3">
                  <c:v>71.36335373691513</c:v>
                </c:pt>
                <c:pt idx="4">
                  <c:v>80.834627430909407</c:v>
                </c:pt>
              </c:numCache>
            </c:numRef>
          </c:val>
          <c:extLst>
            <c:ext xmlns:c16="http://schemas.microsoft.com/office/drawing/2014/chart" uri="{C3380CC4-5D6E-409C-BE32-E72D297353CC}">
              <c16:uniqueId val="{00000000-677B-4915-8400-6FD6FF4D0FD8}"/>
            </c:ext>
          </c:extLst>
        </c:ser>
        <c:ser>
          <c:idx val="1"/>
          <c:order val="1"/>
          <c:tx>
            <c:strRef>
              <c:f>'DHS14'!$B$223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'DHS14'!$M$221:$Q$221</c:f>
              <c:strCache>
                <c:ptCount val="5"/>
                <c:pt idx="0">
                  <c:v>Poorest</c:v>
                </c:pt>
                <c:pt idx="1">
                  <c:v>Poor</c:v>
                </c:pt>
                <c:pt idx="2">
                  <c:v>Middle</c:v>
                </c:pt>
                <c:pt idx="3">
                  <c:v>Rich</c:v>
                </c:pt>
                <c:pt idx="4">
                  <c:v>Richest</c:v>
                </c:pt>
              </c:strCache>
            </c:strRef>
          </c:cat>
          <c:val>
            <c:numRef>
              <c:f>'DHS14'!$M$223:$Q$223</c:f>
              <c:numCache>
                <c:formatCode>###0.0</c:formatCode>
                <c:ptCount val="5"/>
                <c:pt idx="0">
                  <c:v>24.416880518385181</c:v>
                </c:pt>
                <c:pt idx="1">
                  <c:v>22.04334021226547</c:v>
                </c:pt>
                <c:pt idx="2">
                  <c:v>20.892989347913485</c:v>
                </c:pt>
                <c:pt idx="3">
                  <c:v>17.118640008949949</c:v>
                </c:pt>
                <c:pt idx="4">
                  <c:v>10.134052489263821</c:v>
                </c:pt>
              </c:numCache>
            </c:numRef>
          </c:val>
          <c:extLst>
            <c:ext xmlns:c16="http://schemas.microsoft.com/office/drawing/2014/chart" uri="{C3380CC4-5D6E-409C-BE32-E72D297353CC}">
              <c16:uniqueId val="{00000001-677B-4915-8400-6FD6FF4D0FD8}"/>
            </c:ext>
          </c:extLst>
        </c:ser>
        <c:ser>
          <c:idx val="2"/>
          <c:order val="2"/>
          <c:tx>
            <c:strRef>
              <c:f>'DHS14'!$B$224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'DHS14'!$M$221:$Q$221</c:f>
              <c:strCache>
                <c:ptCount val="5"/>
                <c:pt idx="0">
                  <c:v>Poorest</c:v>
                </c:pt>
                <c:pt idx="1">
                  <c:v>Poor</c:v>
                </c:pt>
                <c:pt idx="2">
                  <c:v>Middle</c:v>
                </c:pt>
                <c:pt idx="3">
                  <c:v>Rich</c:v>
                </c:pt>
                <c:pt idx="4">
                  <c:v>Richest</c:v>
                </c:pt>
              </c:strCache>
            </c:strRef>
          </c:cat>
          <c:val>
            <c:numRef>
              <c:f>'DHS14'!$M$224:$Q$224</c:f>
              <c:numCache>
                <c:formatCode>###0.0</c:formatCode>
                <c:ptCount val="5"/>
                <c:pt idx="0">
                  <c:v>28.304425137875601</c:v>
                </c:pt>
                <c:pt idx="1">
                  <c:v>21.097807812622538</c:v>
                </c:pt>
                <c:pt idx="2">
                  <c:v>15.521430105692636</c:v>
                </c:pt>
                <c:pt idx="3">
                  <c:v>11.518006254135077</c:v>
                </c:pt>
                <c:pt idx="4">
                  <c:v>9.0313200798268252</c:v>
                </c:pt>
              </c:numCache>
            </c:numRef>
          </c:val>
          <c:extLst>
            <c:ext xmlns:c16="http://schemas.microsoft.com/office/drawing/2014/chart" uri="{C3380CC4-5D6E-409C-BE32-E72D297353CC}">
              <c16:uniqueId val="{00000002-677B-4915-8400-6FD6FF4D0FD8}"/>
            </c:ext>
          </c:extLst>
        </c:ser>
        <c:dLbls>
          <c:showLegendKey val="0"/>
          <c:showVal val="0"/>
          <c:showCatName val="0"/>
          <c:showSerName val="0"/>
          <c:showPercent val="0"/>
          <c:showBubbleSize val="0"/>
        </c:dLbls>
        <c:gapWidth val="50"/>
        <c:overlap val="100"/>
        <c:axId val="211640320"/>
        <c:axId val="211641856"/>
      </c:barChart>
      <c:catAx>
        <c:axId val="2116403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641856"/>
        <c:crosses val="autoZero"/>
        <c:auto val="1"/>
        <c:lblAlgn val="ctr"/>
        <c:lblOffset val="100"/>
        <c:tickLblSkip val="1"/>
        <c:tickMarkSkip val="1"/>
        <c:noMultiLvlLbl val="0"/>
      </c:catAx>
      <c:valAx>
        <c:axId val="2116418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6403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'DHS14'!$R$221:$AJ$221</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'DHS14'!$R$222:$AJ$222</c:f>
              <c:numCache>
                <c:formatCode>###0.0</c:formatCode>
                <c:ptCount val="19"/>
                <c:pt idx="0">
                  <c:v>93.206450152938203</c:v>
                </c:pt>
                <c:pt idx="1">
                  <c:v>58.517183615227218</c:v>
                </c:pt>
                <c:pt idx="2">
                  <c:v>73.518611503136171</c:v>
                </c:pt>
                <c:pt idx="3">
                  <c:v>73.248541752631937</c:v>
                </c:pt>
                <c:pt idx="4">
                  <c:v>69.103869043172566</c:v>
                </c:pt>
                <c:pt idx="5">
                  <c:v>83.21603672229179</c:v>
                </c:pt>
                <c:pt idx="6">
                  <c:v>64.167037704315433</c:v>
                </c:pt>
                <c:pt idx="7">
                  <c:v>54.542837181071171</c:v>
                </c:pt>
                <c:pt idx="8">
                  <c:v>61.393330359079478</c:v>
                </c:pt>
                <c:pt idx="9">
                  <c:v>29.691397231779128</c:v>
                </c:pt>
                <c:pt idx="10">
                  <c:v>80.72175788828126</c:v>
                </c:pt>
                <c:pt idx="11">
                  <c:v>97.472604792351831</c:v>
                </c:pt>
                <c:pt idx="12">
                  <c:v>97.579409514611626</c:v>
                </c:pt>
                <c:pt idx="13">
                  <c:v>84.100900894694874</c:v>
                </c:pt>
                <c:pt idx="14">
                  <c:v>56.451188316697184</c:v>
                </c:pt>
                <c:pt idx="15">
                  <c:v>60.604331837035154</c:v>
                </c:pt>
                <c:pt idx="16">
                  <c:v>60.145026402833778</c:v>
                </c:pt>
                <c:pt idx="17">
                  <c:v>73.323837819331189</c:v>
                </c:pt>
                <c:pt idx="18">
                  <c:v>33.979978349362433</c:v>
                </c:pt>
              </c:numCache>
            </c:numRef>
          </c:val>
          <c:extLst>
            <c:ext xmlns:c16="http://schemas.microsoft.com/office/drawing/2014/chart" uri="{C3380CC4-5D6E-409C-BE32-E72D297353CC}">
              <c16:uniqueId val="{00000000-87DD-4F2D-85B3-9866CC08854E}"/>
            </c:ext>
          </c:extLst>
        </c:ser>
        <c:ser>
          <c:idx val="1"/>
          <c:order val="1"/>
          <c:tx>
            <c:strRef>
              <c:f>'DHS14'!$B$223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'DHS14'!$R$221:$AJ$221</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'DHS14'!$R$223:$AJ$223</c:f>
              <c:numCache>
                <c:formatCode>###0.0</c:formatCode>
                <c:ptCount val="19"/>
                <c:pt idx="0">
                  <c:v>5.2837949269911668</c:v>
                </c:pt>
                <c:pt idx="1">
                  <c:v>38.524793201277532</c:v>
                </c:pt>
                <c:pt idx="2">
                  <c:v>8.3704788944784525</c:v>
                </c:pt>
                <c:pt idx="3">
                  <c:v>10.74306540739116</c:v>
                </c:pt>
                <c:pt idx="4">
                  <c:v>29.874327760138936</c:v>
                </c:pt>
                <c:pt idx="5">
                  <c:v>14.053870943904109</c:v>
                </c:pt>
                <c:pt idx="6">
                  <c:v>25.960073356621287</c:v>
                </c:pt>
                <c:pt idx="7">
                  <c:v>35.400962373202482</c:v>
                </c:pt>
                <c:pt idx="8">
                  <c:v>25.442559072421851</c:v>
                </c:pt>
                <c:pt idx="9">
                  <c:v>9.828764509055679</c:v>
                </c:pt>
                <c:pt idx="10">
                  <c:v>9.8355488472821531</c:v>
                </c:pt>
                <c:pt idx="11">
                  <c:v>1.3182457811565398</c:v>
                </c:pt>
                <c:pt idx="12">
                  <c:v>2.2169003440431192</c:v>
                </c:pt>
                <c:pt idx="13">
                  <c:v>11.818757190597822</c:v>
                </c:pt>
                <c:pt idx="14">
                  <c:v>4.267043884302602</c:v>
                </c:pt>
                <c:pt idx="15">
                  <c:v>36.191409503094555</c:v>
                </c:pt>
                <c:pt idx="16">
                  <c:v>3.2087026167980883</c:v>
                </c:pt>
                <c:pt idx="17">
                  <c:v>20.163443072911729</c:v>
                </c:pt>
                <c:pt idx="18">
                  <c:v>21.824038188599395</c:v>
                </c:pt>
              </c:numCache>
            </c:numRef>
          </c:val>
          <c:extLst>
            <c:ext xmlns:c16="http://schemas.microsoft.com/office/drawing/2014/chart" uri="{C3380CC4-5D6E-409C-BE32-E72D297353CC}">
              <c16:uniqueId val="{00000001-87DD-4F2D-85B3-9866CC08854E}"/>
            </c:ext>
          </c:extLst>
        </c:ser>
        <c:ser>
          <c:idx val="2"/>
          <c:order val="2"/>
          <c:tx>
            <c:strRef>
              <c:f>'DHS14'!$B$224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'DHS14'!$R$221:$AJ$221</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'DHS14'!$R$224:$AJ$224</c:f>
              <c:numCache>
                <c:formatCode>###0.0</c:formatCode>
                <c:ptCount val="19"/>
                <c:pt idx="0">
                  <c:v>1.509754920070574</c:v>
                </c:pt>
                <c:pt idx="1">
                  <c:v>2.9580231834952699</c:v>
                </c:pt>
                <c:pt idx="2">
                  <c:v>18.110909602385348</c:v>
                </c:pt>
                <c:pt idx="3">
                  <c:v>16.008392839976864</c:v>
                </c:pt>
                <c:pt idx="4">
                  <c:v>1.021803196688519</c:v>
                </c:pt>
                <c:pt idx="5">
                  <c:v>2.7300923338042593</c:v>
                </c:pt>
                <c:pt idx="6">
                  <c:v>9.8728889390631736</c:v>
                </c:pt>
                <c:pt idx="7">
                  <c:v>10.056200445726281</c:v>
                </c:pt>
                <c:pt idx="8">
                  <c:v>13.164110568498677</c:v>
                </c:pt>
                <c:pt idx="9">
                  <c:v>60.479838259165298</c:v>
                </c:pt>
                <c:pt idx="10">
                  <c:v>9.4426932644364996</c:v>
                </c:pt>
                <c:pt idx="11">
                  <c:v>1.2091494264916447</c:v>
                </c:pt>
                <c:pt idx="12">
                  <c:v>0.20369014134526001</c:v>
                </c:pt>
                <c:pt idx="13">
                  <c:v>4.0803419147075015</c:v>
                </c:pt>
                <c:pt idx="14">
                  <c:v>39.281767799000541</c:v>
                </c:pt>
                <c:pt idx="15">
                  <c:v>3.2042586598702405</c:v>
                </c:pt>
                <c:pt idx="16">
                  <c:v>36.646270980368385</c:v>
                </c:pt>
                <c:pt idx="17">
                  <c:v>6.5127191077571087</c:v>
                </c:pt>
                <c:pt idx="18">
                  <c:v>44.195983462038022</c:v>
                </c:pt>
              </c:numCache>
            </c:numRef>
          </c:val>
          <c:extLst>
            <c:ext xmlns:c16="http://schemas.microsoft.com/office/drawing/2014/chart" uri="{C3380CC4-5D6E-409C-BE32-E72D297353CC}">
              <c16:uniqueId val="{00000002-87DD-4F2D-85B3-9866CC08854E}"/>
            </c:ext>
          </c:extLst>
        </c:ser>
        <c:dLbls>
          <c:showLegendKey val="0"/>
          <c:showVal val="0"/>
          <c:showCatName val="0"/>
          <c:showSerName val="0"/>
          <c:showPercent val="0"/>
          <c:showBubbleSize val="0"/>
        </c:dLbls>
        <c:gapWidth val="50"/>
        <c:overlap val="100"/>
        <c:axId val="211661184"/>
        <c:axId val="211662720"/>
      </c:barChart>
      <c:catAx>
        <c:axId val="2116611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662720"/>
        <c:crosses val="autoZero"/>
        <c:auto val="1"/>
        <c:lblAlgn val="ctr"/>
        <c:lblOffset val="100"/>
        <c:tickLblSkip val="1"/>
        <c:tickMarkSkip val="1"/>
        <c:noMultiLvlLbl val="0"/>
      </c:catAx>
      <c:valAx>
        <c:axId val="2116627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6611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'DHS14'!$C$221:$G$221</c:f>
              <c:strCache>
                <c:ptCount val="5"/>
                <c:pt idx="0">
                  <c:v>Poorest</c:v>
                </c:pt>
                <c:pt idx="1">
                  <c:v>Poor</c:v>
                </c:pt>
                <c:pt idx="2">
                  <c:v>Middle</c:v>
                </c:pt>
                <c:pt idx="3">
                  <c:v>Rich</c:v>
                </c:pt>
                <c:pt idx="4">
                  <c:v>Richest</c:v>
                </c:pt>
              </c:strCache>
            </c:strRef>
          </c:cat>
          <c:val>
            <c:numRef>
              <c:f>'DHS14'!$C$222:$G$222</c:f>
              <c:numCache>
                <c:formatCode>###0.0</c:formatCode>
                <c:ptCount val="5"/>
                <c:pt idx="0">
                  <c:v>48.804321027550778</c:v>
                </c:pt>
                <c:pt idx="1">
                  <c:v>58.837875742452439</c:v>
                </c:pt>
                <c:pt idx="2">
                  <c:v>66.548567030311034</c:v>
                </c:pt>
                <c:pt idx="3">
                  <c:v>77.306610194547105</c:v>
                </c:pt>
                <c:pt idx="4">
                  <c:v>90.415893119645858</c:v>
                </c:pt>
              </c:numCache>
            </c:numRef>
          </c:val>
          <c:extLst>
            <c:ext xmlns:c16="http://schemas.microsoft.com/office/drawing/2014/chart" uri="{C3380CC4-5D6E-409C-BE32-E72D297353CC}">
              <c16:uniqueId val="{00000000-77A1-4CCC-8C90-1CBD26A658DF}"/>
            </c:ext>
          </c:extLst>
        </c:ser>
        <c:ser>
          <c:idx val="1"/>
          <c:order val="1"/>
          <c:tx>
            <c:strRef>
              <c:f>'DHS14'!$B$223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'DHS14'!$C$221:$G$221</c:f>
              <c:strCache>
                <c:ptCount val="5"/>
                <c:pt idx="0">
                  <c:v>Poorest</c:v>
                </c:pt>
                <c:pt idx="1">
                  <c:v>Poor</c:v>
                </c:pt>
                <c:pt idx="2">
                  <c:v>Middle</c:v>
                </c:pt>
                <c:pt idx="3">
                  <c:v>Rich</c:v>
                </c:pt>
                <c:pt idx="4">
                  <c:v>Richest</c:v>
                </c:pt>
              </c:strCache>
            </c:strRef>
          </c:cat>
          <c:val>
            <c:numRef>
              <c:f>'DHS14'!$C$223:$G$223</c:f>
              <c:numCache>
                <c:formatCode>###0.0</c:formatCode>
                <c:ptCount val="5"/>
                <c:pt idx="0">
                  <c:v>24.271525953320385</c:v>
                </c:pt>
                <c:pt idx="1">
                  <c:v>21.529832050724735</c:v>
                </c:pt>
                <c:pt idx="2">
                  <c:v>19.780173676551762</c:v>
                </c:pt>
                <c:pt idx="3">
                  <c:v>12.8458138292633</c:v>
                </c:pt>
                <c:pt idx="4">
                  <c:v>5.4887649719590232</c:v>
                </c:pt>
              </c:numCache>
            </c:numRef>
          </c:val>
          <c:extLst>
            <c:ext xmlns:c16="http://schemas.microsoft.com/office/drawing/2014/chart" uri="{C3380CC4-5D6E-409C-BE32-E72D297353CC}">
              <c16:uniqueId val="{00000001-77A1-4CCC-8C90-1CBD26A658DF}"/>
            </c:ext>
          </c:extLst>
        </c:ser>
        <c:ser>
          <c:idx val="2"/>
          <c:order val="2"/>
          <c:tx>
            <c:strRef>
              <c:f>'DHS14'!$B$224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'DHS14'!$C$221:$G$221</c:f>
              <c:strCache>
                <c:ptCount val="5"/>
                <c:pt idx="0">
                  <c:v>Poorest</c:v>
                </c:pt>
                <c:pt idx="1">
                  <c:v>Poor</c:v>
                </c:pt>
                <c:pt idx="2">
                  <c:v>Middle</c:v>
                </c:pt>
                <c:pt idx="3">
                  <c:v>Rich</c:v>
                </c:pt>
                <c:pt idx="4">
                  <c:v>Richest</c:v>
                </c:pt>
              </c:strCache>
            </c:strRef>
          </c:cat>
          <c:val>
            <c:numRef>
              <c:f>'DHS14'!$C$224:$G$224</c:f>
              <c:numCache>
                <c:formatCode>###0.0</c:formatCode>
                <c:ptCount val="5"/>
                <c:pt idx="0">
                  <c:v>26.924153019128923</c:v>
                </c:pt>
                <c:pt idx="1">
                  <c:v>19.632292206822608</c:v>
                </c:pt>
                <c:pt idx="2">
                  <c:v>13.671259293137112</c:v>
                </c:pt>
                <c:pt idx="3">
                  <c:v>9.8475759761897095</c:v>
                </c:pt>
                <c:pt idx="4">
                  <c:v>4.0953419083951452</c:v>
                </c:pt>
              </c:numCache>
            </c:numRef>
          </c:val>
          <c:extLst>
            <c:ext xmlns:c16="http://schemas.microsoft.com/office/drawing/2014/chart" uri="{C3380CC4-5D6E-409C-BE32-E72D297353CC}">
              <c16:uniqueId val="{00000002-77A1-4CCC-8C90-1CBD26A658DF}"/>
            </c:ext>
          </c:extLst>
        </c:ser>
        <c:dLbls>
          <c:showLegendKey val="0"/>
          <c:showVal val="0"/>
          <c:showCatName val="0"/>
          <c:showSerName val="0"/>
          <c:showPercent val="0"/>
          <c:showBubbleSize val="0"/>
        </c:dLbls>
        <c:gapWidth val="50"/>
        <c:overlap val="100"/>
        <c:axId val="211686144"/>
        <c:axId val="211687680"/>
      </c:barChart>
      <c:catAx>
        <c:axId val="211686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687680"/>
        <c:crosses val="autoZero"/>
        <c:auto val="1"/>
        <c:lblAlgn val="ctr"/>
        <c:lblOffset val="100"/>
        <c:tickLblSkip val="1"/>
        <c:tickMarkSkip val="1"/>
        <c:noMultiLvlLbl val="0"/>
      </c:catAx>
      <c:valAx>
        <c:axId val="211687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686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'DHS14'!$H$15:$L$15</c:f>
              <c:strCache>
                <c:ptCount val="5"/>
                <c:pt idx="0">
                  <c:v>Poorest</c:v>
                </c:pt>
                <c:pt idx="1">
                  <c:v>Poor</c:v>
                </c:pt>
                <c:pt idx="2">
                  <c:v>Middle</c:v>
                </c:pt>
                <c:pt idx="3">
                  <c:v>Rich</c:v>
                </c:pt>
                <c:pt idx="4">
                  <c:v>Richest</c:v>
                </c:pt>
              </c:strCache>
            </c:strRef>
          </c:cat>
          <c:val>
            <c:numRef>
              <c:f>'DHS14'!$H$18:$L$18</c:f>
              <c:numCache>
                <c:formatCode>###0.0</c:formatCode>
                <c:ptCount val="5"/>
                <c:pt idx="0">
                  <c:v>91.834047221809129</c:v>
                </c:pt>
                <c:pt idx="1">
                  <c:v>96.528819844587588</c:v>
                </c:pt>
                <c:pt idx="2">
                  <c:v>98.728198801242939</c:v>
                </c:pt>
                <c:pt idx="3">
                  <c:v>99.389985948194962</c:v>
                </c:pt>
                <c:pt idx="4">
                  <c:v>99.410112782017947</c:v>
                </c:pt>
              </c:numCache>
            </c:numRef>
          </c:val>
          <c:extLst>
            <c:ext xmlns:c16="http://schemas.microsoft.com/office/drawing/2014/chart" uri="{C3380CC4-5D6E-409C-BE32-E72D297353CC}">
              <c16:uniqueId val="{00000000-B7A9-428C-A191-49715E48F435}"/>
            </c:ext>
          </c:extLst>
        </c:ser>
        <c:ser>
          <c:idx val="1"/>
          <c:order val="1"/>
          <c:tx>
            <c:strRef>
              <c:f>'DHS14'!$B$19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'DHS14'!$H$15:$L$15</c:f>
              <c:strCache>
                <c:ptCount val="5"/>
                <c:pt idx="0">
                  <c:v>Poorest</c:v>
                </c:pt>
                <c:pt idx="1">
                  <c:v>Poor</c:v>
                </c:pt>
                <c:pt idx="2">
                  <c:v>Middle</c:v>
                </c:pt>
                <c:pt idx="3">
                  <c:v>Rich</c:v>
                </c:pt>
                <c:pt idx="4">
                  <c:v>Richest</c:v>
                </c:pt>
              </c:strCache>
            </c:strRef>
          </c:cat>
          <c:val>
            <c:numRef>
              <c:f>'DHS14'!$H$19:$L$19</c:f>
              <c:numCache>
                <c:formatCode>###0.0</c:formatCode>
                <c:ptCount val="5"/>
                <c:pt idx="0">
                  <c:v>0.18463270774818913</c:v>
                </c:pt>
                <c:pt idx="1">
                  <c:v>0.92142337624325421</c:v>
                </c:pt>
                <c:pt idx="2">
                  <c:v>0.11997325231947339</c:v>
                </c:pt>
                <c:pt idx="3">
                  <c:v>0.12504745434537529</c:v>
                </c:pt>
                <c:pt idx="4">
                  <c:v>0.1297036804298819</c:v>
                </c:pt>
              </c:numCache>
            </c:numRef>
          </c:val>
          <c:extLst>
            <c:ext xmlns:c16="http://schemas.microsoft.com/office/drawing/2014/chart" uri="{C3380CC4-5D6E-409C-BE32-E72D297353CC}">
              <c16:uniqueId val="{00000001-B7A9-428C-A191-49715E48F435}"/>
            </c:ext>
          </c:extLst>
        </c:ser>
        <c:ser>
          <c:idx val="2"/>
          <c:order val="2"/>
          <c:tx>
            <c:strRef>
              <c:f>'DHS14'!$B$20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'DHS14'!$H$15:$L$15</c:f>
              <c:strCache>
                <c:ptCount val="5"/>
                <c:pt idx="0">
                  <c:v>Poorest</c:v>
                </c:pt>
                <c:pt idx="1">
                  <c:v>Poor</c:v>
                </c:pt>
                <c:pt idx="2">
                  <c:v>Middle</c:v>
                </c:pt>
                <c:pt idx="3">
                  <c:v>Rich</c:v>
                </c:pt>
                <c:pt idx="4">
                  <c:v>Richest</c:v>
                </c:pt>
              </c:strCache>
            </c:strRef>
          </c:cat>
          <c:val>
            <c:numRef>
              <c:f>'DHS14'!$H$20:$L$20</c:f>
              <c:numCache>
                <c:formatCode>###0.0</c:formatCode>
                <c:ptCount val="5"/>
                <c:pt idx="0">
                  <c:v>3.9826600688801461</c:v>
                </c:pt>
                <c:pt idx="1">
                  <c:v>1.8197892279844041</c:v>
                </c:pt>
                <c:pt idx="2">
                  <c:v>1.097185710563922</c:v>
                </c:pt>
                <c:pt idx="3">
                  <c:v>0.40417114358180395</c:v>
                </c:pt>
                <c:pt idx="4">
                  <c:v>0.29102095479476775</c:v>
                </c:pt>
              </c:numCache>
            </c:numRef>
          </c:val>
          <c:extLst>
            <c:ext xmlns:c16="http://schemas.microsoft.com/office/drawing/2014/chart" uri="{C3380CC4-5D6E-409C-BE32-E72D297353CC}">
              <c16:uniqueId val="{00000002-B7A9-428C-A191-49715E48F435}"/>
            </c:ext>
          </c:extLst>
        </c:ser>
        <c:ser>
          <c:idx val="3"/>
          <c:order val="3"/>
          <c:tx>
            <c:strRef>
              <c:f>'DHS14'!$B$21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'DHS14'!$H$15:$L$15</c:f>
              <c:strCache>
                <c:ptCount val="5"/>
                <c:pt idx="0">
                  <c:v>Poorest</c:v>
                </c:pt>
                <c:pt idx="1">
                  <c:v>Poor</c:v>
                </c:pt>
                <c:pt idx="2">
                  <c:v>Middle</c:v>
                </c:pt>
                <c:pt idx="3">
                  <c:v>Rich</c:v>
                </c:pt>
                <c:pt idx="4">
                  <c:v>Richest</c:v>
                </c:pt>
              </c:strCache>
            </c:strRef>
          </c:cat>
          <c:val>
            <c:numRef>
              <c:f>'DHS14'!$H$21:$L$21</c:f>
              <c:numCache>
                <c:formatCode>###0.0</c:formatCode>
                <c:ptCount val="5"/>
                <c:pt idx="0">
                  <c:v>3.9986600015625422</c:v>
                </c:pt>
                <c:pt idx="1">
                  <c:v>0.72996755118475387</c:v>
                </c:pt>
                <c:pt idx="2">
                  <c:v>5.4642235873658192E-2</c:v>
                </c:pt>
                <c:pt idx="3">
                  <c:v>8.0795453877858803E-2</c:v>
                </c:pt>
                <c:pt idx="4">
                  <c:v>0.16916258275740323</c:v>
                </c:pt>
              </c:numCache>
            </c:numRef>
          </c:val>
          <c:extLst>
            <c:ext xmlns:c16="http://schemas.microsoft.com/office/drawing/2014/chart" uri="{C3380CC4-5D6E-409C-BE32-E72D297353CC}">
              <c16:uniqueId val="{00000003-B7A9-428C-A191-49715E48F435}"/>
            </c:ext>
          </c:extLst>
        </c:ser>
        <c:dLbls>
          <c:showLegendKey val="0"/>
          <c:showVal val="0"/>
          <c:showCatName val="0"/>
          <c:showSerName val="0"/>
          <c:showPercent val="0"/>
          <c:showBubbleSize val="0"/>
        </c:dLbls>
        <c:gapWidth val="50"/>
        <c:overlap val="100"/>
        <c:axId val="211716352"/>
        <c:axId val="211718144"/>
      </c:barChart>
      <c:catAx>
        <c:axId val="211716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718144"/>
        <c:crosses val="autoZero"/>
        <c:auto val="1"/>
        <c:lblAlgn val="ctr"/>
        <c:lblOffset val="100"/>
        <c:tickLblSkip val="1"/>
        <c:tickMarkSkip val="1"/>
        <c:noMultiLvlLbl val="0"/>
      </c:catAx>
      <c:valAx>
        <c:axId val="211718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7163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'DHS14'!$H$121:$L$121</c:f>
              <c:strCache>
                <c:ptCount val="5"/>
                <c:pt idx="0">
                  <c:v>Poorest</c:v>
                </c:pt>
                <c:pt idx="1">
                  <c:v>Poor</c:v>
                </c:pt>
                <c:pt idx="2">
                  <c:v>Middle</c:v>
                </c:pt>
                <c:pt idx="3">
                  <c:v>Rich</c:v>
                </c:pt>
                <c:pt idx="4">
                  <c:v>Richest</c:v>
                </c:pt>
              </c:strCache>
            </c:strRef>
          </c:cat>
          <c:val>
            <c:numRef>
              <c:f>'DHS14'!$H$124:$L$124</c:f>
              <c:numCache>
                <c:formatCode>###0.0</c:formatCode>
                <c:ptCount val="5"/>
                <c:pt idx="0">
                  <c:v>53.679589951129152</c:v>
                </c:pt>
                <c:pt idx="1">
                  <c:v>84.147322693023341</c:v>
                </c:pt>
                <c:pt idx="2">
                  <c:v>91.942668862479792</c:v>
                </c:pt>
                <c:pt idx="3">
                  <c:v>97.416780480676039</c:v>
                </c:pt>
                <c:pt idx="4">
                  <c:v>98.620379231911755</c:v>
                </c:pt>
              </c:numCache>
            </c:numRef>
          </c:val>
          <c:extLst>
            <c:ext xmlns:c16="http://schemas.microsoft.com/office/drawing/2014/chart" uri="{C3380CC4-5D6E-409C-BE32-E72D297353CC}">
              <c16:uniqueId val="{00000000-5247-4105-BDBA-D4BB122BF78D}"/>
            </c:ext>
          </c:extLst>
        </c:ser>
        <c:ser>
          <c:idx val="1"/>
          <c:order val="1"/>
          <c:tx>
            <c:strRef>
              <c:f>'DHS14'!$B$125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'DHS14'!$H$121:$L$121</c:f>
              <c:strCache>
                <c:ptCount val="5"/>
                <c:pt idx="0">
                  <c:v>Poorest</c:v>
                </c:pt>
                <c:pt idx="1">
                  <c:v>Poor</c:v>
                </c:pt>
                <c:pt idx="2">
                  <c:v>Middle</c:v>
                </c:pt>
                <c:pt idx="3">
                  <c:v>Rich</c:v>
                </c:pt>
                <c:pt idx="4">
                  <c:v>Richest</c:v>
                </c:pt>
              </c:strCache>
            </c:strRef>
          </c:cat>
          <c:val>
            <c:numRef>
              <c:f>'DHS14'!$H$125:$L$125</c:f>
              <c:numCache>
                <c:formatCode>###0.0</c:formatCode>
                <c:ptCount val="5"/>
                <c:pt idx="0">
                  <c:v>16.977604973763938</c:v>
                </c:pt>
                <c:pt idx="1">
                  <c:v>9.5596234917559837</c:v>
                </c:pt>
                <c:pt idx="2">
                  <c:v>6.6324699434871555</c:v>
                </c:pt>
                <c:pt idx="3">
                  <c:v>2.5429513377328274</c:v>
                </c:pt>
                <c:pt idx="4">
                  <c:v>1.2907050253049952</c:v>
                </c:pt>
              </c:numCache>
            </c:numRef>
          </c:val>
          <c:extLst>
            <c:ext xmlns:c16="http://schemas.microsoft.com/office/drawing/2014/chart" uri="{C3380CC4-5D6E-409C-BE32-E72D297353CC}">
              <c16:uniqueId val="{00000001-5247-4105-BDBA-D4BB122BF78D}"/>
            </c:ext>
          </c:extLst>
        </c:ser>
        <c:ser>
          <c:idx val="2"/>
          <c:order val="2"/>
          <c:tx>
            <c:strRef>
              <c:f>'DHS14'!$B$126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'DHS14'!$H$121:$L$121</c:f>
              <c:strCache>
                <c:ptCount val="5"/>
                <c:pt idx="0">
                  <c:v>Poorest</c:v>
                </c:pt>
                <c:pt idx="1">
                  <c:v>Poor</c:v>
                </c:pt>
                <c:pt idx="2">
                  <c:v>Middle</c:v>
                </c:pt>
                <c:pt idx="3">
                  <c:v>Rich</c:v>
                </c:pt>
                <c:pt idx="4">
                  <c:v>Richest</c:v>
                </c:pt>
              </c:strCache>
            </c:strRef>
          </c:cat>
          <c:val>
            <c:numRef>
              <c:f>'DHS14'!$H$126:$L$126</c:f>
              <c:numCache>
                <c:formatCode>###0.0</c:formatCode>
                <c:ptCount val="5"/>
                <c:pt idx="0">
                  <c:v>2.1882480021059187</c:v>
                </c:pt>
                <c:pt idx="1">
                  <c:v>2.5669478904106158</c:v>
                </c:pt>
                <c:pt idx="2">
                  <c:v>1.1175652644909246</c:v>
                </c:pt>
                <c:pt idx="3">
                  <c:v>-1.9560741915114477E-14</c:v>
                </c:pt>
                <c:pt idx="4">
                  <c:v>8.891574278324943E-2</c:v>
                </c:pt>
              </c:numCache>
            </c:numRef>
          </c:val>
          <c:extLst>
            <c:ext xmlns:c16="http://schemas.microsoft.com/office/drawing/2014/chart" uri="{C3380CC4-5D6E-409C-BE32-E72D297353CC}">
              <c16:uniqueId val="{00000002-5247-4105-BDBA-D4BB122BF78D}"/>
            </c:ext>
          </c:extLst>
        </c:ser>
        <c:ser>
          <c:idx val="3"/>
          <c:order val="3"/>
          <c:tx>
            <c:strRef>
              <c:f>'DHS14'!$B$127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'DHS14'!$H$121:$L$121</c:f>
              <c:strCache>
                <c:ptCount val="5"/>
                <c:pt idx="0">
                  <c:v>Poorest</c:v>
                </c:pt>
                <c:pt idx="1">
                  <c:v>Poor</c:v>
                </c:pt>
                <c:pt idx="2">
                  <c:v>Middle</c:v>
                </c:pt>
                <c:pt idx="3">
                  <c:v>Rich</c:v>
                </c:pt>
                <c:pt idx="4">
                  <c:v>Richest</c:v>
                </c:pt>
              </c:strCache>
            </c:strRef>
          </c:cat>
          <c:val>
            <c:numRef>
              <c:f>'DHS14'!$H$127:$L$127</c:f>
              <c:numCache>
                <c:formatCode>###0.0</c:formatCode>
                <c:ptCount val="5"/>
                <c:pt idx="0">
                  <c:v>27.154557073000991</c:v>
                </c:pt>
                <c:pt idx="1">
                  <c:v>3.7261059248100596</c:v>
                </c:pt>
                <c:pt idx="2">
                  <c:v>0.30729592954212814</c:v>
                </c:pt>
                <c:pt idx="3">
                  <c:v>4.0268181591153439E-2</c:v>
                </c:pt>
                <c:pt idx="4">
                  <c:v>0</c:v>
                </c:pt>
              </c:numCache>
            </c:numRef>
          </c:val>
          <c:extLst>
            <c:ext xmlns:c16="http://schemas.microsoft.com/office/drawing/2014/chart" uri="{C3380CC4-5D6E-409C-BE32-E72D297353CC}">
              <c16:uniqueId val="{00000003-5247-4105-BDBA-D4BB122BF78D}"/>
            </c:ext>
          </c:extLst>
        </c:ser>
        <c:dLbls>
          <c:showLegendKey val="0"/>
          <c:showVal val="0"/>
          <c:showCatName val="0"/>
          <c:showSerName val="0"/>
          <c:showPercent val="0"/>
          <c:showBubbleSize val="0"/>
        </c:dLbls>
        <c:gapWidth val="50"/>
        <c:overlap val="100"/>
        <c:axId val="211750912"/>
        <c:axId val="211752448"/>
      </c:barChart>
      <c:catAx>
        <c:axId val="2117509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752448"/>
        <c:crosses val="autoZero"/>
        <c:auto val="1"/>
        <c:lblAlgn val="ctr"/>
        <c:lblOffset val="100"/>
        <c:tickLblSkip val="1"/>
        <c:tickMarkSkip val="1"/>
        <c:noMultiLvlLbl val="0"/>
      </c:catAx>
      <c:valAx>
        <c:axId val="2117524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7509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'DHS14'!$H$221:$L$221</c:f>
              <c:strCache>
                <c:ptCount val="5"/>
                <c:pt idx="0">
                  <c:v>Poorest</c:v>
                </c:pt>
                <c:pt idx="1">
                  <c:v>Poor</c:v>
                </c:pt>
                <c:pt idx="2">
                  <c:v>Middle</c:v>
                </c:pt>
                <c:pt idx="3">
                  <c:v>Rich</c:v>
                </c:pt>
                <c:pt idx="4">
                  <c:v>Richest</c:v>
                </c:pt>
              </c:strCache>
            </c:strRef>
          </c:cat>
          <c:val>
            <c:numRef>
              <c:f>'DHS14'!$H$222:$L$222</c:f>
              <c:numCache>
                <c:formatCode>###0.0</c:formatCode>
                <c:ptCount val="5"/>
                <c:pt idx="0">
                  <c:v>78.74678014012126</c:v>
                </c:pt>
                <c:pt idx="1">
                  <c:v>90.147712893577321</c:v>
                </c:pt>
                <c:pt idx="2">
                  <c:v>94.87512223541502</c:v>
                </c:pt>
                <c:pt idx="3">
                  <c:v>96.348054608883729</c:v>
                </c:pt>
                <c:pt idx="4">
                  <c:v>99.035992875331345</c:v>
                </c:pt>
              </c:numCache>
            </c:numRef>
          </c:val>
          <c:extLst>
            <c:ext xmlns:c16="http://schemas.microsoft.com/office/drawing/2014/chart" uri="{C3380CC4-5D6E-409C-BE32-E72D297353CC}">
              <c16:uniqueId val="{00000000-8436-4D76-8481-4EDBD6C1C274}"/>
            </c:ext>
          </c:extLst>
        </c:ser>
        <c:ser>
          <c:idx val="1"/>
          <c:order val="1"/>
          <c:tx>
            <c:strRef>
              <c:f>'DHS14'!$B$223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'DHS14'!$H$221:$L$221</c:f>
              <c:strCache>
                <c:ptCount val="5"/>
                <c:pt idx="0">
                  <c:v>Poorest</c:v>
                </c:pt>
                <c:pt idx="1">
                  <c:v>Poor</c:v>
                </c:pt>
                <c:pt idx="2">
                  <c:v>Middle</c:v>
                </c:pt>
                <c:pt idx="3">
                  <c:v>Rich</c:v>
                </c:pt>
                <c:pt idx="4">
                  <c:v>Richest</c:v>
                </c:pt>
              </c:strCache>
            </c:strRef>
          </c:cat>
          <c:val>
            <c:numRef>
              <c:f>'DHS14'!$H$223:$L$223</c:f>
              <c:numCache>
                <c:formatCode>###0.0</c:formatCode>
                <c:ptCount val="5"/>
                <c:pt idx="0">
                  <c:v>13.856326895779636</c:v>
                </c:pt>
                <c:pt idx="1">
                  <c:v>7.2138589584599941</c:v>
                </c:pt>
                <c:pt idx="2">
                  <c:v>3.2750631134697756</c:v>
                </c:pt>
                <c:pt idx="3">
                  <c:v>1.778991274673887</c:v>
                </c:pt>
                <c:pt idx="4">
                  <c:v>0.80069059181672864</c:v>
                </c:pt>
              </c:numCache>
            </c:numRef>
          </c:val>
          <c:extLst>
            <c:ext xmlns:c16="http://schemas.microsoft.com/office/drawing/2014/chart" uri="{C3380CC4-5D6E-409C-BE32-E72D297353CC}">
              <c16:uniqueId val="{00000001-8436-4D76-8481-4EDBD6C1C274}"/>
            </c:ext>
          </c:extLst>
        </c:ser>
        <c:ser>
          <c:idx val="2"/>
          <c:order val="2"/>
          <c:tx>
            <c:strRef>
              <c:f>'DHS14'!$B$224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'DHS14'!$H$221:$L$221</c:f>
              <c:strCache>
                <c:ptCount val="5"/>
                <c:pt idx="0">
                  <c:v>Poorest</c:v>
                </c:pt>
                <c:pt idx="1">
                  <c:v>Poor</c:v>
                </c:pt>
                <c:pt idx="2">
                  <c:v>Middle</c:v>
                </c:pt>
                <c:pt idx="3">
                  <c:v>Rich</c:v>
                </c:pt>
                <c:pt idx="4">
                  <c:v>Richest</c:v>
                </c:pt>
              </c:strCache>
            </c:strRef>
          </c:cat>
          <c:val>
            <c:numRef>
              <c:f>'DHS14'!$H$224:$L$224</c:f>
              <c:numCache>
                <c:formatCode>###0.0</c:formatCode>
                <c:ptCount val="5"/>
                <c:pt idx="0">
                  <c:v>7.3968929640990542</c:v>
                </c:pt>
                <c:pt idx="1">
                  <c:v>2.6384281479626477</c:v>
                </c:pt>
                <c:pt idx="2">
                  <c:v>1.849814651115238</c:v>
                </c:pt>
                <c:pt idx="3">
                  <c:v>1.8729541164424144</c:v>
                </c:pt>
                <c:pt idx="4">
                  <c:v>0.16331653285192449</c:v>
                </c:pt>
              </c:numCache>
            </c:numRef>
          </c:val>
          <c:extLst>
            <c:ext xmlns:c16="http://schemas.microsoft.com/office/drawing/2014/chart" uri="{C3380CC4-5D6E-409C-BE32-E72D297353CC}">
              <c16:uniqueId val="{00000002-8436-4D76-8481-4EDBD6C1C274}"/>
            </c:ext>
          </c:extLst>
        </c:ser>
        <c:dLbls>
          <c:showLegendKey val="0"/>
          <c:showVal val="0"/>
          <c:showCatName val="0"/>
          <c:showSerName val="0"/>
          <c:showPercent val="0"/>
          <c:showBubbleSize val="0"/>
        </c:dLbls>
        <c:gapWidth val="50"/>
        <c:overlap val="100"/>
        <c:axId val="211767680"/>
        <c:axId val="211769216"/>
      </c:barChart>
      <c:catAx>
        <c:axId val="2117676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769216"/>
        <c:crosses val="autoZero"/>
        <c:auto val="1"/>
        <c:lblAlgn val="ctr"/>
        <c:lblOffset val="100"/>
        <c:tickLblSkip val="1"/>
        <c:tickMarkSkip val="1"/>
        <c:noMultiLvlLbl val="0"/>
      </c:catAx>
      <c:valAx>
        <c:axId val="2117692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7676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'DHS14'!$C$121:$G$121</c:f>
              <c:strCache>
                <c:ptCount val="5"/>
                <c:pt idx="0">
                  <c:v>Poorest</c:v>
                </c:pt>
                <c:pt idx="1">
                  <c:v>Poor</c:v>
                </c:pt>
                <c:pt idx="2">
                  <c:v>Middle</c:v>
                </c:pt>
                <c:pt idx="3">
                  <c:v>Rich</c:v>
                </c:pt>
                <c:pt idx="4">
                  <c:v>Richest</c:v>
                </c:pt>
              </c:strCache>
            </c:strRef>
          </c:cat>
          <c:val>
            <c:numRef>
              <c:f>'DHS14'!$C$124:$G$124</c:f>
              <c:numCache>
                <c:formatCode>###0.0</c:formatCode>
                <c:ptCount val="5"/>
                <c:pt idx="0">
                  <c:v>13.70729302749546</c:v>
                </c:pt>
                <c:pt idx="1">
                  <c:v>25.439213331118498</c:v>
                </c:pt>
                <c:pt idx="2">
                  <c:v>44.672046406591427</c:v>
                </c:pt>
                <c:pt idx="3">
                  <c:v>66.581457018266804</c:v>
                </c:pt>
                <c:pt idx="4">
                  <c:v>90.548138015747739</c:v>
                </c:pt>
              </c:numCache>
            </c:numRef>
          </c:val>
          <c:extLst>
            <c:ext xmlns:c16="http://schemas.microsoft.com/office/drawing/2014/chart" uri="{C3380CC4-5D6E-409C-BE32-E72D297353CC}">
              <c16:uniqueId val="{00000000-B810-44FD-97BB-3542489D0A6E}"/>
            </c:ext>
          </c:extLst>
        </c:ser>
        <c:ser>
          <c:idx val="1"/>
          <c:order val="1"/>
          <c:tx>
            <c:strRef>
              <c:f>'DHS14'!$B$125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'DHS14'!$C$121:$G$121</c:f>
              <c:strCache>
                <c:ptCount val="5"/>
                <c:pt idx="0">
                  <c:v>Poorest</c:v>
                </c:pt>
                <c:pt idx="1">
                  <c:v>Poor</c:v>
                </c:pt>
                <c:pt idx="2">
                  <c:v>Middle</c:v>
                </c:pt>
                <c:pt idx="3">
                  <c:v>Rich</c:v>
                </c:pt>
                <c:pt idx="4">
                  <c:v>Richest</c:v>
                </c:pt>
              </c:strCache>
            </c:strRef>
          </c:cat>
          <c:val>
            <c:numRef>
              <c:f>'DHS14'!$C$125:$G$125</c:f>
              <c:numCache>
                <c:formatCode>###0.0</c:formatCode>
                <c:ptCount val="5"/>
                <c:pt idx="0">
                  <c:v>4.7625792717504929</c:v>
                </c:pt>
                <c:pt idx="1">
                  <c:v>8.4759341738154017</c:v>
                </c:pt>
                <c:pt idx="2">
                  <c:v>10.374480877652656</c:v>
                </c:pt>
                <c:pt idx="3">
                  <c:v>12.833567398961758</c:v>
                </c:pt>
                <c:pt idx="4">
                  <c:v>6.3401237003328479</c:v>
                </c:pt>
              </c:numCache>
            </c:numRef>
          </c:val>
          <c:extLst>
            <c:ext xmlns:c16="http://schemas.microsoft.com/office/drawing/2014/chart" uri="{C3380CC4-5D6E-409C-BE32-E72D297353CC}">
              <c16:uniqueId val="{00000001-B810-44FD-97BB-3542489D0A6E}"/>
            </c:ext>
          </c:extLst>
        </c:ser>
        <c:ser>
          <c:idx val="2"/>
          <c:order val="2"/>
          <c:tx>
            <c:strRef>
              <c:f>'DHS14'!$B$126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'DHS14'!$C$121:$G$121</c:f>
              <c:strCache>
                <c:ptCount val="5"/>
                <c:pt idx="0">
                  <c:v>Poorest</c:v>
                </c:pt>
                <c:pt idx="1">
                  <c:v>Poor</c:v>
                </c:pt>
                <c:pt idx="2">
                  <c:v>Middle</c:v>
                </c:pt>
                <c:pt idx="3">
                  <c:v>Rich</c:v>
                </c:pt>
                <c:pt idx="4">
                  <c:v>Richest</c:v>
                </c:pt>
              </c:strCache>
            </c:strRef>
          </c:cat>
          <c:val>
            <c:numRef>
              <c:f>'DHS14'!$C$126:$G$126</c:f>
              <c:numCache>
                <c:formatCode>###0.0</c:formatCode>
                <c:ptCount val="5"/>
                <c:pt idx="0">
                  <c:v>1.1113531330902617</c:v>
                </c:pt>
                <c:pt idx="1">
                  <c:v>0.93331332216378371</c:v>
                </c:pt>
                <c:pt idx="2">
                  <c:v>0.93815544470617596</c:v>
                </c:pt>
                <c:pt idx="3">
                  <c:v>0.58815021429321845</c:v>
                </c:pt>
                <c:pt idx="4">
                  <c:v>0.61313248964333544</c:v>
                </c:pt>
              </c:numCache>
            </c:numRef>
          </c:val>
          <c:extLst>
            <c:ext xmlns:c16="http://schemas.microsoft.com/office/drawing/2014/chart" uri="{C3380CC4-5D6E-409C-BE32-E72D297353CC}">
              <c16:uniqueId val="{00000002-B810-44FD-97BB-3542489D0A6E}"/>
            </c:ext>
          </c:extLst>
        </c:ser>
        <c:ser>
          <c:idx val="3"/>
          <c:order val="3"/>
          <c:tx>
            <c:strRef>
              <c:f>'DHS14'!$B$127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'DHS14'!$C$121:$G$121</c:f>
              <c:strCache>
                <c:ptCount val="5"/>
                <c:pt idx="0">
                  <c:v>Poorest</c:v>
                </c:pt>
                <c:pt idx="1">
                  <c:v>Poor</c:v>
                </c:pt>
                <c:pt idx="2">
                  <c:v>Middle</c:v>
                </c:pt>
                <c:pt idx="3">
                  <c:v>Rich</c:v>
                </c:pt>
                <c:pt idx="4">
                  <c:v>Richest</c:v>
                </c:pt>
              </c:strCache>
            </c:strRef>
          </c:cat>
          <c:val>
            <c:numRef>
              <c:f>'DHS14'!$C$127:$G$127</c:f>
              <c:numCache>
                <c:formatCode>###0.0</c:formatCode>
                <c:ptCount val="5"/>
                <c:pt idx="0">
                  <c:v>80.418774567663775</c:v>
                </c:pt>
                <c:pt idx="1">
                  <c:v>65.151539172902318</c:v>
                </c:pt>
                <c:pt idx="2">
                  <c:v>44.015317271049739</c:v>
                </c:pt>
                <c:pt idx="3">
                  <c:v>19.99682536847822</c:v>
                </c:pt>
                <c:pt idx="4">
                  <c:v>2.4986057942760778</c:v>
                </c:pt>
              </c:numCache>
            </c:numRef>
          </c:val>
          <c:extLst>
            <c:ext xmlns:c16="http://schemas.microsoft.com/office/drawing/2014/chart" uri="{C3380CC4-5D6E-409C-BE32-E72D297353CC}">
              <c16:uniqueId val="{00000003-B810-44FD-97BB-3542489D0A6E}"/>
            </c:ext>
          </c:extLst>
        </c:ser>
        <c:dLbls>
          <c:showLegendKey val="0"/>
          <c:showVal val="0"/>
          <c:showCatName val="0"/>
          <c:showSerName val="0"/>
          <c:showPercent val="0"/>
          <c:showBubbleSize val="0"/>
        </c:dLbls>
        <c:gapWidth val="50"/>
        <c:overlap val="100"/>
        <c:axId val="211332480"/>
        <c:axId val="211342464"/>
      </c:barChart>
      <c:catAx>
        <c:axId val="2113324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342464"/>
        <c:crosses val="autoZero"/>
        <c:auto val="1"/>
        <c:lblAlgn val="ctr"/>
        <c:lblOffset val="100"/>
        <c:tickLblSkip val="1"/>
        <c:tickMarkSkip val="1"/>
        <c:noMultiLvlLbl val="0"/>
      </c:catAx>
      <c:valAx>
        <c:axId val="2113424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3324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'DHS14'!$M$121:$Q$121</c:f>
              <c:strCache>
                <c:ptCount val="5"/>
                <c:pt idx="0">
                  <c:v>Poorest</c:v>
                </c:pt>
                <c:pt idx="1">
                  <c:v>Poor</c:v>
                </c:pt>
                <c:pt idx="2">
                  <c:v>Middle</c:v>
                </c:pt>
                <c:pt idx="3">
                  <c:v>Rich</c:v>
                </c:pt>
                <c:pt idx="4">
                  <c:v>Richest</c:v>
                </c:pt>
              </c:strCache>
            </c:strRef>
          </c:cat>
          <c:val>
            <c:numRef>
              <c:f>'DHS14'!$M$124:$Q$124</c:f>
              <c:numCache>
                <c:formatCode>###0.0</c:formatCode>
                <c:ptCount val="5"/>
                <c:pt idx="0">
                  <c:v>13.241261200668275</c:v>
                </c:pt>
                <c:pt idx="1">
                  <c:v>22.000871242196109</c:v>
                </c:pt>
                <c:pt idx="2">
                  <c:v>38.088592207583325</c:v>
                </c:pt>
                <c:pt idx="3">
                  <c:v>54.87107384663225</c:v>
                </c:pt>
                <c:pt idx="4">
                  <c:v>78.076797977850745</c:v>
                </c:pt>
              </c:numCache>
            </c:numRef>
          </c:val>
          <c:extLst>
            <c:ext xmlns:c16="http://schemas.microsoft.com/office/drawing/2014/chart" uri="{C3380CC4-5D6E-409C-BE32-E72D297353CC}">
              <c16:uniqueId val="{00000000-1D12-4F21-A898-890E96B93E41}"/>
            </c:ext>
          </c:extLst>
        </c:ser>
        <c:ser>
          <c:idx val="1"/>
          <c:order val="1"/>
          <c:tx>
            <c:strRef>
              <c:f>'DHS14'!$B$125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'DHS14'!$M$121:$Q$121</c:f>
              <c:strCache>
                <c:ptCount val="5"/>
                <c:pt idx="0">
                  <c:v>Poorest</c:v>
                </c:pt>
                <c:pt idx="1">
                  <c:v>Poor</c:v>
                </c:pt>
                <c:pt idx="2">
                  <c:v>Middle</c:v>
                </c:pt>
                <c:pt idx="3">
                  <c:v>Rich</c:v>
                </c:pt>
                <c:pt idx="4">
                  <c:v>Richest</c:v>
                </c:pt>
              </c:strCache>
            </c:strRef>
          </c:cat>
          <c:val>
            <c:numRef>
              <c:f>'DHS14'!$M$125:$Q$125</c:f>
              <c:numCache>
                <c:formatCode>###0.0</c:formatCode>
                <c:ptCount val="5"/>
                <c:pt idx="0">
                  <c:v>4.3033168830320108</c:v>
                </c:pt>
                <c:pt idx="1">
                  <c:v>7.1085896633525136</c:v>
                </c:pt>
                <c:pt idx="2">
                  <c:v>9.3311585094618987</c:v>
                </c:pt>
                <c:pt idx="3">
                  <c:v>12.465335423307577</c:v>
                </c:pt>
                <c:pt idx="4">
                  <c:v>10.663748273070803</c:v>
                </c:pt>
              </c:numCache>
            </c:numRef>
          </c:val>
          <c:extLst>
            <c:ext xmlns:c16="http://schemas.microsoft.com/office/drawing/2014/chart" uri="{C3380CC4-5D6E-409C-BE32-E72D297353CC}">
              <c16:uniqueId val="{00000001-1D12-4F21-A898-890E96B93E41}"/>
            </c:ext>
          </c:extLst>
        </c:ser>
        <c:ser>
          <c:idx val="2"/>
          <c:order val="2"/>
          <c:tx>
            <c:strRef>
              <c:f>'DHS14'!$B$126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'DHS14'!$M$121:$Q$121</c:f>
              <c:strCache>
                <c:ptCount val="5"/>
                <c:pt idx="0">
                  <c:v>Poorest</c:v>
                </c:pt>
                <c:pt idx="1">
                  <c:v>Poor</c:v>
                </c:pt>
                <c:pt idx="2">
                  <c:v>Middle</c:v>
                </c:pt>
                <c:pt idx="3">
                  <c:v>Rich</c:v>
                </c:pt>
                <c:pt idx="4">
                  <c:v>Richest</c:v>
                </c:pt>
              </c:strCache>
            </c:strRef>
          </c:cat>
          <c:val>
            <c:numRef>
              <c:f>'DHS14'!$M$126:$Q$126</c:f>
              <c:numCache>
                <c:formatCode>###0.0</c:formatCode>
                <c:ptCount val="5"/>
                <c:pt idx="0">
                  <c:v>1.1540068772733605</c:v>
                </c:pt>
                <c:pt idx="1">
                  <c:v>1.0137259885158016</c:v>
                </c:pt>
                <c:pt idx="2">
                  <c:v>0.51233552173444252</c:v>
                </c:pt>
                <c:pt idx="3">
                  <c:v>0.77919867462610171</c:v>
                </c:pt>
                <c:pt idx="4">
                  <c:v>0.39132763283548044</c:v>
                </c:pt>
              </c:numCache>
            </c:numRef>
          </c:val>
          <c:extLst>
            <c:ext xmlns:c16="http://schemas.microsoft.com/office/drawing/2014/chart" uri="{C3380CC4-5D6E-409C-BE32-E72D297353CC}">
              <c16:uniqueId val="{00000002-1D12-4F21-A898-890E96B93E41}"/>
            </c:ext>
          </c:extLst>
        </c:ser>
        <c:ser>
          <c:idx val="3"/>
          <c:order val="3"/>
          <c:tx>
            <c:strRef>
              <c:f>'DHS14'!$B$127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'DHS14'!$M$121:$Q$121</c:f>
              <c:strCache>
                <c:ptCount val="5"/>
                <c:pt idx="0">
                  <c:v>Poorest</c:v>
                </c:pt>
                <c:pt idx="1">
                  <c:v>Poor</c:v>
                </c:pt>
                <c:pt idx="2">
                  <c:v>Middle</c:v>
                </c:pt>
                <c:pt idx="3">
                  <c:v>Rich</c:v>
                </c:pt>
                <c:pt idx="4">
                  <c:v>Richest</c:v>
                </c:pt>
              </c:strCache>
            </c:strRef>
          </c:cat>
          <c:val>
            <c:numRef>
              <c:f>'DHS14'!$M$127:$Q$127</c:f>
              <c:numCache>
                <c:formatCode>###0.0</c:formatCode>
                <c:ptCount val="5"/>
                <c:pt idx="0">
                  <c:v>81.301415039026352</c:v>
                </c:pt>
                <c:pt idx="1">
                  <c:v>69.876813105935568</c:v>
                </c:pt>
                <c:pt idx="2">
                  <c:v>52.067913761220332</c:v>
                </c:pt>
                <c:pt idx="3">
                  <c:v>31.88439205543407</c:v>
                </c:pt>
                <c:pt idx="4">
                  <c:v>10.868126116242971</c:v>
                </c:pt>
              </c:numCache>
            </c:numRef>
          </c:val>
          <c:extLst>
            <c:ext xmlns:c16="http://schemas.microsoft.com/office/drawing/2014/chart" uri="{C3380CC4-5D6E-409C-BE32-E72D297353CC}">
              <c16:uniqueId val="{00000003-1D12-4F21-A898-890E96B93E41}"/>
            </c:ext>
          </c:extLst>
        </c:ser>
        <c:dLbls>
          <c:showLegendKey val="0"/>
          <c:showVal val="0"/>
          <c:showCatName val="0"/>
          <c:showSerName val="0"/>
          <c:showPercent val="0"/>
          <c:showBubbleSize val="0"/>
        </c:dLbls>
        <c:gapWidth val="50"/>
        <c:overlap val="100"/>
        <c:axId val="211284352"/>
        <c:axId val="211285888"/>
      </c:barChart>
      <c:catAx>
        <c:axId val="211284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285888"/>
        <c:crosses val="autoZero"/>
        <c:auto val="1"/>
        <c:lblAlgn val="ctr"/>
        <c:lblOffset val="100"/>
        <c:tickLblSkip val="1"/>
        <c:tickMarkSkip val="1"/>
        <c:noMultiLvlLbl val="0"/>
      </c:catAx>
      <c:valAx>
        <c:axId val="2112858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2843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DHS_Dry05!$B$18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DHS_Dry05!$M$15:$Q$15</c:f>
              <c:strCache>
                <c:ptCount val="5"/>
                <c:pt idx="0">
                  <c:v>Poorest</c:v>
                </c:pt>
                <c:pt idx="1">
                  <c:v>Poor</c:v>
                </c:pt>
                <c:pt idx="2">
                  <c:v>Middle</c:v>
                </c:pt>
                <c:pt idx="3">
                  <c:v>Rich</c:v>
                </c:pt>
                <c:pt idx="4">
                  <c:v>Richest</c:v>
                </c:pt>
              </c:strCache>
            </c:strRef>
          </c:cat>
          <c:val>
            <c:numRef>
              <c:f>DHS_Dry05!$M$18:$Q$18</c:f>
              <c:numCache>
                <c:formatCode>###0.0</c:formatCode>
                <c:ptCount val="5"/>
                <c:pt idx="0">
                  <c:v>51.471739421584772</c:v>
                </c:pt>
                <c:pt idx="1">
                  <c:v>53.888045154624962</c:v>
                </c:pt>
                <c:pt idx="2">
                  <c:v>52.048092880834794</c:v>
                </c:pt>
                <c:pt idx="3">
                  <c:v>56.627739340706356</c:v>
                </c:pt>
                <c:pt idx="4">
                  <c:v>70.423640456155994</c:v>
                </c:pt>
              </c:numCache>
            </c:numRef>
          </c:val>
          <c:extLst>
            <c:ext xmlns:c16="http://schemas.microsoft.com/office/drawing/2014/chart" uri="{C3380CC4-5D6E-409C-BE32-E72D297353CC}">
              <c16:uniqueId val="{00000000-0E68-41D1-A6F8-47CD075050BB}"/>
            </c:ext>
          </c:extLst>
        </c:ser>
        <c:ser>
          <c:idx val="1"/>
          <c:order val="1"/>
          <c:tx>
            <c:strRef>
              <c:f>DHS_Dry05!$B$19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DHS_Dry05!$M$15:$Q$15</c:f>
              <c:strCache>
                <c:ptCount val="5"/>
                <c:pt idx="0">
                  <c:v>Poorest</c:v>
                </c:pt>
                <c:pt idx="1">
                  <c:v>Poor</c:v>
                </c:pt>
                <c:pt idx="2">
                  <c:v>Middle</c:v>
                </c:pt>
                <c:pt idx="3">
                  <c:v>Rich</c:v>
                </c:pt>
                <c:pt idx="4">
                  <c:v>Richest</c:v>
                </c:pt>
              </c:strCache>
            </c:strRef>
          </c:cat>
          <c:val>
            <c:numRef>
              <c:f>DHS_Dry05!$M$19:$Q$19</c:f>
              <c:numCache>
                <c:formatCode>###0.0</c:formatCode>
                <c:ptCount val="5"/>
                <c:pt idx="0">
                  <c:v>1.4860408830351168</c:v>
                </c:pt>
                <c:pt idx="1">
                  <c:v>0.54876398871130749</c:v>
                </c:pt>
                <c:pt idx="2">
                  <c:v>0.48329676127636439</c:v>
                </c:pt>
                <c:pt idx="3">
                  <c:v>0.63508954169414555</c:v>
                </c:pt>
                <c:pt idx="4">
                  <c:v>0.44354574539541969</c:v>
                </c:pt>
              </c:numCache>
            </c:numRef>
          </c:val>
          <c:extLst>
            <c:ext xmlns:c16="http://schemas.microsoft.com/office/drawing/2014/chart" uri="{C3380CC4-5D6E-409C-BE32-E72D297353CC}">
              <c16:uniqueId val="{00000001-0E68-41D1-A6F8-47CD075050BB}"/>
            </c:ext>
          </c:extLst>
        </c:ser>
        <c:ser>
          <c:idx val="2"/>
          <c:order val="2"/>
          <c:tx>
            <c:strRef>
              <c:f>DHS_Dry05!$B$20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DHS_Dry05!$M$15:$Q$15</c:f>
              <c:strCache>
                <c:ptCount val="5"/>
                <c:pt idx="0">
                  <c:v>Poorest</c:v>
                </c:pt>
                <c:pt idx="1">
                  <c:v>Poor</c:v>
                </c:pt>
                <c:pt idx="2">
                  <c:v>Middle</c:v>
                </c:pt>
                <c:pt idx="3">
                  <c:v>Rich</c:v>
                </c:pt>
                <c:pt idx="4">
                  <c:v>Richest</c:v>
                </c:pt>
              </c:strCache>
            </c:strRef>
          </c:cat>
          <c:val>
            <c:numRef>
              <c:f>DHS_Dry05!$M$20:$Q$20</c:f>
              <c:numCache>
                <c:formatCode>###0.0</c:formatCode>
                <c:ptCount val="5"/>
                <c:pt idx="0">
                  <c:v>23.950992246854341</c:v>
                </c:pt>
                <c:pt idx="1">
                  <c:v>18.259142680583505</c:v>
                </c:pt>
                <c:pt idx="2">
                  <c:v>19.811455035122702</c:v>
                </c:pt>
                <c:pt idx="3">
                  <c:v>13.522029147260849</c:v>
                </c:pt>
                <c:pt idx="4">
                  <c:v>5.9511422044796909</c:v>
                </c:pt>
              </c:numCache>
            </c:numRef>
          </c:val>
          <c:extLst>
            <c:ext xmlns:c16="http://schemas.microsoft.com/office/drawing/2014/chart" uri="{C3380CC4-5D6E-409C-BE32-E72D297353CC}">
              <c16:uniqueId val="{00000002-0E68-41D1-A6F8-47CD075050BB}"/>
            </c:ext>
          </c:extLst>
        </c:ser>
        <c:ser>
          <c:idx val="3"/>
          <c:order val="3"/>
          <c:tx>
            <c:strRef>
              <c:f>DHS_Dry05!$B$21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DHS_Dry05!$M$15:$Q$15</c:f>
              <c:strCache>
                <c:ptCount val="5"/>
                <c:pt idx="0">
                  <c:v>Poorest</c:v>
                </c:pt>
                <c:pt idx="1">
                  <c:v>Poor</c:v>
                </c:pt>
                <c:pt idx="2">
                  <c:v>Middle</c:v>
                </c:pt>
                <c:pt idx="3">
                  <c:v>Rich</c:v>
                </c:pt>
                <c:pt idx="4">
                  <c:v>Richest</c:v>
                </c:pt>
              </c:strCache>
            </c:strRef>
          </c:cat>
          <c:val>
            <c:numRef>
              <c:f>DHS_Dry05!$M$21:$Q$21</c:f>
              <c:numCache>
                <c:formatCode>###0.0</c:formatCode>
                <c:ptCount val="5"/>
                <c:pt idx="0">
                  <c:v>23.091227448525771</c:v>
                </c:pt>
                <c:pt idx="1">
                  <c:v>27.304048176080226</c:v>
                </c:pt>
                <c:pt idx="2">
                  <c:v>27.65715532276614</c:v>
                </c:pt>
                <c:pt idx="3">
                  <c:v>29.215141970338653</c:v>
                </c:pt>
                <c:pt idx="4">
                  <c:v>23.181671593968897</c:v>
                </c:pt>
              </c:numCache>
            </c:numRef>
          </c:val>
          <c:extLst>
            <c:ext xmlns:c16="http://schemas.microsoft.com/office/drawing/2014/chart" uri="{C3380CC4-5D6E-409C-BE32-E72D297353CC}">
              <c16:uniqueId val="{00000003-0E68-41D1-A6F8-47CD075050BB}"/>
            </c:ext>
          </c:extLst>
        </c:ser>
        <c:dLbls>
          <c:showLegendKey val="0"/>
          <c:showVal val="0"/>
          <c:showCatName val="0"/>
          <c:showSerName val="0"/>
          <c:showPercent val="0"/>
          <c:showBubbleSize val="0"/>
        </c:dLbls>
        <c:gapWidth val="50"/>
        <c:overlap val="100"/>
        <c:axId val="378949632"/>
        <c:axId val="378951168"/>
      </c:barChart>
      <c:catAx>
        <c:axId val="3789496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8951168"/>
        <c:crosses val="autoZero"/>
        <c:auto val="1"/>
        <c:lblAlgn val="ctr"/>
        <c:lblOffset val="100"/>
        <c:tickLblSkip val="1"/>
        <c:tickMarkSkip val="1"/>
        <c:noMultiLvlLbl val="0"/>
      </c:catAx>
      <c:valAx>
        <c:axId val="3789511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89496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DHS_Dry05!$B$18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DHS_Dry05!$R$15:$AJ$15</c:f>
              <c:strCache>
                <c:ptCount val="19"/>
                <c:pt idx="0">
                  <c:v>Banteay Mean Chey</c:v>
                </c:pt>
                <c:pt idx="1">
                  <c:v>Battambang &amp; Krong Pailin</c:v>
                </c:pt>
                <c:pt idx="2">
                  <c:v>Kampong Cham</c:v>
                </c:pt>
                <c:pt idx="3">
                  <c:v>Kampong Chhnang</c:v>
                </c:pt>
                <c:pt idx="4">
                  <c:v>Kampong Speu</c:v>
                </c:pt>
                <c:pt idx="5">
                  <c:v>Kampong Thom</c:v>
                </c:pt>
                <c:pt idx="6">
                  <c:v>Kampot &amp; Krong Kep</c:v>
                </c:pt>
                <c:pt idx="7">
                  <c:v>Kandal</c:v>
                </c:pt>
                <c:pt idx="8">
                  <c:v>Kratie</c:v>
                </c:pt>
                <c:pt idx="9">
                  <c:v>Krong Preah Sihanouk &amp; Kaoh Kong</c:v>
                </c:pt>
                <c:pt idx="10">
                  <c:v>Mondol Kiri &amp; Rattanak Kiri</c:v>
                </c:pt>
                <c:pt idx="11">
                  <c:v>Otdar Mean Chey</c:v>
                </c:pt>
                <c:pt idx="12">
                  <c:v>Phnom Penh</c:v>
                </c:pt>
                <c:pt idx="13">
                  <c:v>Preah Vihear &amp; Steung Treng</c:v>
                </c:pt>
                <c:pt idx="14">
                  <c:v>Prey Veng</c:v>
                </c:pt>
                <c:pt idx="15">
                  <c:v>Pursat</c:v>
                </c:pt>
                <c:pt idx="16">
                  <c:v>Siem Reap</c:v>
                </c:pt>
                <c:pt idx="17">
                  <c:v>Svay Rieng</c:v>
                </c:pt>
                <c:pt idx="18">
                  <c:v>Takeo</c:v>
                </c:pt>
              </c:strCache>
            </c:strRef>
          </c:cat>
          <c:val>
            <c:numRef>
              <c:f>DHS_Dry05!$R$18:$AJ$18</c:f>
              <c:numCache>
                <c:formatCode>###0.0</c:formatCode>
                <c:ptCount val="19"/>
                <c:pt idx="0">
                  <c:v>27.961883963316478</c:v>
                </c:pt>
                <c:pt idx="1">
                  <c:v>40.223266289259911</c:v>
                </c:pt>
                <c:pt idx="2">
                  <c:v>70.280922888308112</c:v>
                </c:pt>
                <c:pt idx="3">
                  <c:v>50.635757881517094</c:v>
                </c:pt>
                <c:pt idx="4">
                  <c:v>64.196879761020043</c:v>
                </c:pt>
                <c:pt idx="5">
                  <c:v>43.095531684562502</c:v>
                </c:pt>
                <c:pt idx="6">
                  <c:v>41.643912320551443</c:v>
                </c:pt>
                <c:pt idx="7">
                  <c:v>53.218993903367334</c:v>
                </c:pt>
                <c:pt idx="8">
                  <c:v>42.465597548714584</c:v>
                </c:pt>
                <c:pt idx="9">
                  <c:v>76.846158968473631</c:v>
                </c:pt>
                <c:pt idx="10">
                  <c:v>30.652046180262417</c:v>
                </c:pt>
                <c:pt idx="11">
                  <c:v>45.949547379673696</c:v>
                </c:pt>
                <c:pt idx="12">
                  <c:v>93.672850997896944</c:v>
                </c:pt>
                <c:pt idx="13">
                  <c:v>30.280577833458459</c:v>
                </c:pt>
                <c:pt idx="14">
                  <c:v>88.417906706548294</c:v>
                </c:pt>
                <c:pt idx="15">
                  <c:v>51.800280461199371</c:v>
                </c:pt>
                <c:pt idx="16">
                  <c:v>58.870001803981694</c:v>
                </c:pt>
                <c:pt idx="17">
                  <c:v>96.175492850041095</c:v>
                </c:pt>
                <c:pt idx="18">
                  <c:v>51.347717497420099</c:v>
                </c:pt>
              </c:numCache>
            </c:numRef>
          </c:val>
          <c:extLst>
            <c:ext xmlns:c16="http://schemas.microsoft.com/office/drawing/2014/chart" uri="{C3380CC4-5D6E-409C-BE32-E72D297353CC}">
              <c16:uniqueId val="{00000000-DF64-4636-A6DB-E14249D96B4D}"/>
            </c:ext>
          </c:extLst>
        </c:ser>
        <c:ser>
          <c:idx val="1"/>
          <c:order val="1"/>
          <c:tx>
            <c:strRef>
              <c:f>DHS_Dry05!$B$19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DHS_Dry05!$R$15:$AJ$15</c:f>
              <c:strCache>
                <c:ptCount val="19"/>
                <c:pt idx="0">
                  <c:v>Banteay Mean Chey</c:v>
                </c:pt>
                <c:pt idx="1">
                  <c:v>Battambang &amp; Krong Pailin</c:v>
                </c:pt>
                <c:pt idx="2">
                  <c:v>Kampong Cham</c:v>
                </c:pt>
                <c:pt idx="3">
                  <c:v>Kampong Chhnang</c:v>
                </c:pt>
                <c:pt idx="4">
                  <c:v>Kampong Speu</c:v>
                </c:pt>
                <c:pt idx="5">
                  <c:v>Kampong Thom</c:v>
                </c:pt>
                <c:pt idx="6">
                  <c:v>Kampot &amp; Krong Kep</c:v>
                </c:pt>
                <c:pt idx="7">
                  <c:v>Kandal</c:v>
                </c:pt>
                <c:pt idx="8">
                  <c:v>Kratie</c:v>
                </c:pt>
                <c:pt idx="9">
                  <c:v>Krong Preah Sihanouk &amp; Kaoh Kong</c:v>
                </c:pt>
                <c:pt idx="10">
                  <c:v>Mondol Kiri &amp; Rattanak Kiri</c:v>
                </c:pt>
                <c:pt idx="11">
                  <c:v>Otdar Mean Chey</c:v>
                </c:pt>
                <c:pt idx="12">
                  <c:v>Phnom Penh</c:v>
                </c:pt>
                <c:pt idx="13">
                  <c:v>Preah Vihear &amp; Steung Treng</c:v>
                </c:pt>
                <c:pt idx="14">
                  <c:v>Prey Veng</c:v>
                </c:pt>
                <c:pt idx="15">
                  <c:v>Pursat</c:v>
                </c:pt>
                <c:pt idx="16">
                  <c:v>Siem Reap</c:v>
                </c:pt>
                <c:pt idx="17">
                  <c:v>Svay Rieng</c:v>
                </c:pt>
                <c:pt idx="18">
                  <c:v>Takeo</c:v>
                </c:pt>
              </c:strCache>
            </c:strRef>
          </c:cat>
          <c:val>
            <c:numRef>
              <c:f>DHS_Dry05!$R$19:$AJ$19</c:f>
              <c:numCache>
                <c:formatCode>###0.0</c:formatCode>
                <c:ptCount val="19"/>
                <c:pt idx="0">
                  <c:v>0.26352027865080463</c:v>
                </c:pt>
                <c:pt idx="1">
                  <c:v>0.15100891438901037</c:v>
                </c:pt>
                <c:pt idx="2">
                  <c:v>9.5605033322235591E-2</c:v>
                </c:pt>
                <c:pt idx="3">
                  <c:v>2.7893918847071135</c:v>
                </c:pt>
                <c:pt idx="4">
                  <c:v>1.1592026688015493</c:v>
                </c:pt>
                <c:pt idx="5">
                  <c:v>0.13146986410412675</c:v>
                </c:pt>
                <c:pt idx="6">
                  <c:v>0.50161504582995886</c:v>
                </c:pt>
                <c:pt idx="7">
                  <c:v>0.21182184004216281</c:v>
                </c:pt>
                <c:pt idx="8">
                  <c:v>0.10379925876750259</c:v>
                </c:pt>
                <c:pt idx="9">
                  <c:v>1.8763705561460986</c:v>
                </c:pt>
                <c:pt idx="10">
                  <c:v>0</c:v>
                </c:pt>
                <c:pt idx="11">
                  <c:v>9.4021211884413987</c:v>
                </c:pt>
                <c:pt idx="12">
                  <c:v>0</c:v>
                </c:pt>
                <c:pt idx="13">
                  <c:v>0.49377985736860253</c:v>
                </c:pt>
                <c:pt idx="14">
                  <c:v>0.11493676792267336</c:v>
                </c:pt>
                <c:pt idx="15">
                  <c:v>0.95925241776816461</c:v>
                </c:pt>
                <c:pt idx="16">
                  <c:v>0.37542278024764791</c:v>
                </c:pt>
                <c:pt idx="17">
                  <c:v>0</c:v>
                </c:pt>
                <c:pt idx="18">
                  <c:v>2.552141652974766</c:v>
                </c:pt>
              </c:numCache>
            </c:numRef>
          </c:val>
          <c:extLst>
            <c:ext xmlns:c16="http://schemas.microsoft.com/office/drawing/2014/chart" uri="{C3380CC4-5D6E-409C-BE32-E72D297353CC}">
              <c16:uniqueId val="{00000001-DF64-4636-A6DB-E14249D96B4D}"/>
            </c:ext>
          </c:extLst>
        </c:ser>
        <c:ser>
          <c:idx val="2"/>
          <c:order val="2"/>
          <c:tx>
            <c:strRef>
              <c:f>DHS_Dry05!$B$20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DHS_Dry05!$R$15:$AJ$15</c:f>
              <c:strCache>
                <c:ptCount val="19"/>
                <c:pt idx="0">
                  <c:v>Banteay Mean Chey</c:v>
                </c:pt>
                <c:pt idx="1">
                  <c:v>Battambang &amp; Krong Pailin</c:v>
                </c:pt>
                <c:pt idx="2">
                  <c:v>Kampong Cham</c:v>
                </c:pt>
                <c:pt idx="3">
                  <c:v>Kampong Chhnang</c:v>
                </c:pt>
                <c:pt idx="4">
                  <c:v>Kampong Speu</c:v>
                </c:pt>
                <c:pt idx="5">
                  <c:v>Kampong Thom</c:v>
                </c:pt>
                <c:pt idx="6">
                  <c:v>Kampot &amp; Krong Kep</c:v>
                </c:pt>
                <c:pt idx="7">
                  <c:v>Kandal</c:v>
                </c:pt>
                <c:pt idx="8">
                  <c:v>Kratie</c:v>
                </c:pt>
                <c:pt idx="9">
                  <c:v>Krong Preah Sihanouk &amp; Kaoh Kong</c:v>
                </c:pt>
                <c:pt idx="10">
                  <c:v>Mondol Kiri &amp; Rattanak Kiri</c:v>
                </c:pt>
                <c:pt idx="11">
                  <c:v>Otdar Mean Chey</c:v>
                </c:pt>
                <c:pt idx="12">
                  <c:v>Phnom Penh</c:v>
                </c:pt>
                <c:pt idx="13">
                  <c:v>Preah Vihear &amp; Steung Treng</c:v>
                </c:pt>
                <c:pt idx="14">
                  <c:v>Prey Veng</c:v>
                </c:pt>
                <c:pt idx="15">
                  <c:v>Pursat</c:v>
                </c:pt>
                <c:pt idx="16">
                  <c:v>Siem Reap</c:v>
                </c:pt>
                <c:pt idx="17">
                  <c:v>Svay Rieng</c:v>
                </c:pt>
                <c:pt idx="18">
                  <c:v>Takeo</c:v>
                </c:pt>
              </c:strCache>
            </c:strRef>
          </c:cat>
          <c:val>
            <c:numRef>
              <c:f>DHS_Dry05!$R$20:$AJ$20</c:f>
              <c:numCache>
                <c:formatCode>###0.0</c:formatCode>
                <c:ptCount val="19"/>
                <c:pt idx="0">
                  <c:v>8.7075358666600948</c:v>
                </c:pt>
                <c:pt idx="1">
                  <c:v>1.0948463291156116</c:v>
                </c:pt>
                <c:pt idx="2">
                  <c:v>13.751591866984631</c:v>
                </c:pt>
                <c:pt idx="3">
                  <c:v>32.354007231469552</c:v>
                </c:pt>
                <c:pt idx="4">
                  <c:v>7.5945694540743389</c:v>
                </c:pt>
                <c:pt idx="5">
                  <c:v>52.999252863748715</c:v>
                </c:pt>
                <c:pt idx="6">
                  <c:v>29.354387537373483</c:v>
                </c:pt>
                <c:pt idx="7">
                  <c:v>3.6301243257093887</c:v>
                </c:pt>
                <c:pt idx="8">
                  <c:v>13.333791403133226</c:v>
                </c:pt>
                <c:pt idx="9">
                  <c:v>17.123459304622489</c:v>
                </c:pt>
                <c:pt idx="10">
                  <c:v>26.943853199376775</c:v>
                </c:pt>
                <c:pt idx="11">
                  <c:v>10.723573890021271</c:v>
                </c:pt>
                <c:pt idx="12">
                  <c:v>7.5495165674510645E-14</c:v>
                </c:pt>
                <c:pt idx="13">
                  <c:v>38.178927795280259</c:v>
                </c:pt>
                <c:pt idx="14">
                  <c:v>4.6519703332477702</c:v>
                </c:pt>
                <c:pt idx="15">
                  <c:v>20.503605467594802</c:v>
                </c:pt>
                <c:pt idx="16">
                  <c:v>37.300323589534926</c:v>
                </c:pt>
                <c:pt idx="17">
                  <c:v>3.1363255334862963</c:v>
                </c:pt>
                <c:pt idx="18">
                  <c:v>7.1281180185064414</c:v>
                </c:pt>
              </c:numCache>
            </c:numRef>
          </c:val>
          <c:extLst>
            <c:ext xmlns:c16="http://schemas.microsoft.com/office/drawing/2014/chart" uri="{C3380CC4-5D6E-409C-BE32-E72D297353CC}">
              <c16:uniqueId val="{00000002-DF64-4636-A6DB-E14249D96B4D}"/>
            </c:ext>
          </c:extLst>
        </c:ser>
        <c:ser>
          <c:idx val="3"/>
          <c:order val="3"/>
          <c:tx>
            <c:strRef>
              <c:f>DHS_Dry05!$B$21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DHS_Dry05!$R$15:$AJ$15</c:f>
              <c:strCache>
                <c:ptCount val="19"/>
                <c:pt idx="0">
                  <c:v>Banteay Mean Chey</c:v>
                </c:pt>
                <c:pt idx="1">
                  <c:v>Battambang &amp; Krong Pailin</c:v>
                </c:pt>
                <c:pt idx="2">
                  <c:v>Kampong Cham</c:v>
                </c:pt>
                <c:pt idx="3">
                  <c:v>Kampong Chhnang</c:v>
                </c:pt>
                <c:pt idx="4">
                  <c:v>Kampong Speu</c:v>
                </c:pt>
                <c:pt idx="5">
                  <c:v>Kampong Thom</c:v>
                </c:pt>
                <c:pt idx="6">
                  <c:v>Kampot &amp; Krong Kep</c:v>
                </c:pt>
                <c:pt idx="7">
                  <c:v>Kandal</c:v>
                </c:pt>
                <c:pt idx="8">
                  <c:v>Kratie</c:v>
                </c:pt>
                <c:pt idx="9">
                  <c:v>Krong Preah Sihanouk &amp; Kaoh Kong</c:v>
                </c:pt>
                <c:pt idx="10">
                  <c:v>Mondol Kiri &amp; Rattanak Kiri</c:v>
                </c:pt>
                <c:pt idx="11">
                  <c:v>Otdar Mean Chey</c:v>
                </c:pt>
                <c:pt idx="12">
                  <c:v>Phnom Penh</c:v>
                </c:pt>
                <c:pt idx="13">
                  <c:v>Preah Vihear &amp; Steung Treng</c:v>
                </c:pt>
                <c:pt idx="14">
                  <c:v>Prey Veng</c:v>
                </c:pt>
                <c:pt idx="15">
                  <c:v>Pursat</c:v>
                </c:pt>
                <c:pt idx="16">
                  <c:v>Siem Reap</c:v>
                </c:pt>
                <c:pt idx="17">
                  <c:v>Svay Rieng</c:v>
                </c:pt>
                <c:pt idx="18">
                  <c:v>Takeo</c:v>
                </c:pt>
              </c:strCache>
            </c:strRef>
          </c:cat>
          <c:val>
            <c:numRef>
              <c:f>DHS_Dry05!$R$21:$AJ$21</c:f>
              <c:numCache>
                <c:formatCode>###0.0</c:formatCode>
                <c:ptCount val="19"/>
                <c:pt idx="0">
                  <c:v>63.067059891372622</c:v>
                </c:pt>
                <c:pt idx="1">
                  <c:v>58.530878467235468</c:v>
                </c:pt>
                <c:pt idx="2">
                  <c:v>15.871880211385021</c:v>
                </c:pt>
                <c:pt idx="3">
                  <c:v>14.220843002306236</c:v>
                </c:pt>
                <c:pt idx="4">
                  <c:v>27.049348116104071</c:v>
                </c:pt>
                <c:pt idx="5">
                  <c:v>3.7737455875846537</c:v>
                </c:pt>
                <c:pt idx="6">
                  <c:v>28.500085096245115</c:v>
                </c:pt>
                <c:pt idx="7">
                  <c:v>42.939059930881115</c:v>
                </c:pt>
                <c:pt idx="8">
                  <c:v>44.096811789384688</c:v>
                </c:pt>
                <c:pt idx="9">
                  <c:v>4.15401117075778</c:v>
                </c:pt>
                <c:pt idx="10">
                  <c:v>42.404100620360808</c:v>
                </c:pt>
                <c:pt idx="11">
                  <c:v>33.924757541863634</c:v>
                </c:pt>
                <c:pt idx="12">
                  <c:v>6.3271490021029804</c:v>
                </c:pt>
                <c:pt idx="13">
                  <c:v>31.046714513892663</c:v>
                </c:pt>
                <c:pt idx="14">
                  <c:v>6.8151861922812627</c:v>
                </c:pt>
                <c:pt idx="15">
                  <c:v>26.736861653437664</c:v>
                </c:pt>
                <c:pt idx="16">
                  <c:v>3.4542518262357351</c:v>
                </c:pt>
                <c:pt idx="17">
                  <c:v>0.68818161647260823</c:v>
                </c:pt>
                <c:pt idx="18">
                  <c:v>38.972022831098691</c:v>
                </c:pt>
              </c:numCache>
            </c:numRef>
          </c:val>
          <c:extLst>
            <c:ext xmlns:c16="http://schemas.microsoft.com/office/drawing/2014/chart" uri="{C3380CC4-5D6E-409C-BE32-E72D297353CC}">
              <c16:uniqueId val="{00000003-DF64-4636-A6DB-E14249D96B4D}"/>
            </c:ext>
          </c:extLst>
        </c:ser>
        <c:dLbls>
          <c:showLegendKey val="0"/>
          <c:showVal val="0"/>
          <c:showCatName val="0"/>
          <c:showSerName val="0"/>
          <c:showPercent val="0"/>
          <c:showBubbleSize val="0"/>
        </c:dLbls>
        <c:gapWidth val="50"/>
        <c:overlap val="100"/>
        <c:axId val="379291136"/>
        <c:axId val="379292672"/>
      </c:barChart>
      <c:catAx>
        <c:axId val="379291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9292672"/>
        <c:crosses val="autoZero"/>
        <c:auto val="1"/>
        <c:lblAlgn val="ctr"/>
        <c:lblOffset val="100"/>
        <c:tickLblSkip val="1"/>
        <c:tickMarkSkip val="1"/>
        <c:noMultiLvlLbl val="0"/>
      </c:catAx>
      <c:valAx>
        <c:axId val="379292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9291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DHS_Dry05!$B$18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DHS_Dry05!$C$15:$G$15</c:f>
              <c:strCache>
                <c:ptCount val="5"/>
                <c:pt idx="0">
                  <c:v>Poorest</c:v>
                </c:pt>
                <c:pt idx="1">
                  <c:v>Poor</c:v>
                </c:pt>
                <c:pt idx="2">
                  <c:v>Middle</c:v>
                </c:pt>
                <c:pt idx="3">
                  <c:v>Rich</c:v>
                </c:pt>
                <c:pt idx="4">
                  <c:v>Richest</c:v>
                </c:pt>
              </c:strCache>
            </c:strRef>
          </c:cat>
          <c:val>
            <c:numRef>
              <c:f>DHS_Dry05!$C$18:$G$18</c:f>
              <c:numCache>
                <c:formatCode>###0.0</c:formatCode>
                <c:ptCount val="5"/>
                <c:pt idx="0">
                  <c:v>51.750608419859667</c:v>
                </c:pt>
                <c:pt idx="1">
                  <c:v>54.380202928446458</c:v>
                </c:pt>
                <c:pt idx="2">
                  <c:v>53.24716716419767</c:v>
                </c:pt>
                <c:pt idx="3">
                  <c:v>60.009095254116886</c:v>
                </c:pt>
                <c:pt idx="4">
                  <c:v>84.024386176520864</c:v>
                </c:pt>
              </c:numCache>
            </c:numRef>
          </c:val>
          <c:extLst>
            <c:ext xmlns:c16="http://schemas.microsoft.com/office/drawing/2014/chart" uri="{C3380CC4-5D6E-409C-BE32-E72D297353CC}">
              <c16:uniqueId val="{00000000-13CB-4906-958D-12D31B12E5AF}"/>
            </c:ext>
          </c:extLst>
        </c:ser>
        <c:ser>
          <c:idx val="1"/>
          <c:order val="1"/>
          <c:tx>
            <c:strRef>
              <c:f>DHS_Dry05!$B$19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DHS_Dry05!$C$15:$G$15</c:f>
              <c:strCache>
                <c:ptCount val="5"/>
                <c:pt idx="0">
                  <c:v>Poorest</c:v>
                </c:pt>
                <c:pt idx="1">
                  <c:v>Poor</c:v>
                </c:pt>
                <c:pt idx="2">
                  <c:v>Middle</c:v>
                </c:pt>
                <c:pt idx="3">
                  <c:v>Rich</c:v>
                </c:pt>
                <c:pt idx="4">
                  <c:v>Richest</c:v>
                </c:pt>
              </c:strCache>
            </c:strRef>
          </c:cat>
          <c:val>
            <c:numRef>
              <c:f>DHS_Dry05!$C$19:$G$19</c:f>
              <c:numCache>
                <c:formatCode>###0.0</c:formatCode>
                <c:ptCount val="5"/>
                <c:pt idx="0">
                  <c:v>1.374570064278507</c:v>
                </c:pt>
                <c:pt idx="1">
                  <c:v>0.51376576199250212</c:v>
                </c:pt>
                <c:pt idx="2">
                  <c:v>0.53530834841164665</c:v>
                </c:pt>
                <c:pt idx="3">
                  <c:v>0.56630039371916585</c:v>
                </c:pt>
                <c:pt idx="4">
                  <c:v>0.25356146383930478</c:v>
                </c:pt>
              </c:numCache>
            </c:numRef>
          </c:val>
          <c:extLst>
            <c:ext xmlns:c16="http://schemas.microsoft.com/office/drawing/2014/chart" uri="{C3380CC4-5D6E-409C-BE32-E72D297353CC}">
              <c16:uniqueId val="{00000001-13CB-4906-958D-12D31B12E5AF}"/>
            </c:ext>
          </c:extLst>
        </c:ser>
        <c:ser>
          <c:idx val="2"/>
          <c:order val="2"/>
          <c:tx>
            <c:strRef>
              <c:f>DHS_Dry05!$B$20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DHS_Dry05!$C$15:$G$15</c:f>
              <c:strCache>
                <c:ptCount val="5"/>
                <c:pt idx="0">
                  <c:v>Poorest</c:v>
                </c:pt>
                <c:pt idx="1">
                  <c:v>Poor</c:v>
                </c:pt>
                <c:pt idx="2">
                  <c:v>Middle</c:v>
                </c:pt>
                <c:pt idx="3">
                  <c:v>Rich</c:v>
                </c:pt>
                <c:pt idx="4">
                  <c:v>Richest</c:v>
                </c:pt>
              </c:strCache>
            </c:strRef>
          </c:cat>
          <c:val>
            <c:numRef>
              <c:f>DHS_Dry05!$C$20:$G$20</c:f>
              <c:numCache>
                <c:formatCode>###0.0</c:formatCode>
                <c:ptCount val="5"/>
                <c:pt idx="0">
                  <c:v>23.251366024210942</c:v>
                </c:pt>
                <c:pt idx="1">
                  <c:v>18.586037152602856</c:v>
                </c:pt>
                <c:pt idx="2">
                  <c:v>17.530900917555648</c:v>
                </c:pt>
                <c:pt idx="3">
                  <c:v>11.440193383384035</c:v>
                </c:pt>
                <c:pt idx="4">
                  <c:v>2.5404801212845811</c:v>
                </c:pt>
              </c:numCache>
            </c:numRef>
          </c:val>
          <c:extLst>
            <c:ext xmlns:c16="http://schemas.microsoft.com/office/drawing/2014/chart" uri="{C3380CC4-5D6E-409C-BE32-E72D297353CC}">
              <c16:uniqueId val="{00000002-13CB-4906-958D-12D31B12E5AF}"/>
            </c:ext>
          </c:extLst>
        </c:ser>
        <c:ser>
          <c:idx val="3"/>
          <c:order val="3"/>
          <c:tx>
            <c:strRef>
              <c:f>DHS_Dry05!$B$21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DHS_Dry05!$C$15:$G$15</c:f>
              <c:strCache>
                <c:ptCount val="5"/>
                <c:pt idx="0">
                  <c:v>Poorest</c:v>
                </c:pt>
                <c:pt idx="1">
                  <c:v>Poor</c:v>
                </c:pt>
                <c:pt idx="2">
                  <c:v>Middle</c:v>
                </c:pt>
                <c:pt idx="3">
                  <c:v>Rich</c:v>
                </c:pt>
                <c:pt idx="4">
                  <c:v>Richest</c:v>
                </c:pt>
              </c:strCache>
            </c:strRef>
          </c:cat>
          <c:val>
            <c:numRef>
              <c:f>DHS_Dry05!$C$21:$G$21</c:f>
              <c:numCache>
                <c:formatCode>###0.0</c:formatCode>
                <c:ptCount val="5"/>
                <c:pt idx="0">
                  <c:v>23.623455491650883</c:v>
                </c:pt>
                <c:pt idx="1">
                  <c:v>26.519994156958184</c:v>
                </c:pt>
                <c:pt idx="2">
                  <c:v>28.686623569835035</c:v>
                </c:pt>
                <c:pt idx="3">
                  <c:v>27.984410968779912</c:v>
                </c:pt>
                <c:pt idx="4">
                  <c:v>13.181572238355251</c:v>
                </c:pt>
              </c:numCache>
            </c:numRef>
          </c:val>
          <c:extLst>
            <c:ext xmlns:c16="http://schemas.microsoft.com/office/drawing/2014/chart" uri="{C3380CC4-5D6E-409C-BE32-E72D297353CC}">
              <c16:uniqueId val="{00000003-13CB-4906-958D-12D31B12E5AF}"/>
            </c:ext>
          </c:extLst>
        </c:ser>
        <c:dLbls>
          <c:showLegendKey val="0"/>
          <c:showVal val="0"/>
          <c:showCatName val="0"/>
          <c:showSerName val="0"/>
          <c:showPercent val="0"/>
          <c:showBubbleSize val="0"/>
        </c:dLbls>
        <c:gapWidth val="50"/>
        <c:overlap val="100"/>
        <c:axId val="379366400"/>
        <c:axId val="379384576"/>
      </c:barChart>
      <c:catAx>
        <c:axId val="3793664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9384576"/>
        <c:crosses val="autoZero"/>
        <c:auto val="1"/>
        <c:lblAlgn val="ctr"/>
        <c:lblOffset val="100"/>
        <c:tickLblSkip val="1"/>
        <c:tickMarkSkip val="1"/>
        <c:noMultiLvlLbl val="0"/>
      </c:catAx>
      <c:valAx>
        <c:axId val="3793845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93664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DHS_Dry05!$B$124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DHS_Dry05!$M$121:$Q$121</c:f>
              <c:strCache>
                <c:ptCount val="5"/>
                <c:pt idx="0">
                  <c:v>Poorest</c:v>
                </c:pt>
                <c:pt idx="1">
                  <c:v>Poor</c:v>
                </c:pt>
                <c:pt idx="2">
                  <c:v>Middle</c:v>
                </c:pt>
                <c:pt idx="3">
                  <c:v>Rich</c:v>
                </c:pt>
                <c:pt idx="4">
                  <c:v>Richest</c:v>
                </c:pt>
              </c:strCache>
            </c:strRef>
          </c:cat>
          <c:val>
            <c:numRef>
              <c:f>DHS_Dry05!$M$124:$Q$124</c:f>
              <c:numCache>
                <c:formatCode>###0.0</c:formatCode>
                <c:ptCount val="5"/>
                <c:pt idx="0">
                  <c:v>1.7955754961375292</c:v>
                </c:pt>
                <c:pt idx="1">
                  <c:v>3.7893980350815992</c:v>
                </c:pt>
                <c:pt idx="2">
                  <c:v>6.6231589352943123</c:v>
                </c:pt>
                <c:pt idx="3">
                  <c:v>15.804416469197381</c:v>
                </c:pt>
                <c:pt idx="4">
                  <c:v>55.663800632678274</c:v>
                </c:pt>
              </c:numCache>
            </c:numRef>
          </c:val>
          <c:extLst>
            <c:ext xmlns:c16="http://schemas.microsoft.com/office/drawing/2014/chart" uri="{C3380CC4-5D6E-409C-BE32-E72D297353CC}">
              <c16:uniqueId val="{00000000-0E79-4A87-9C40-64A2210CFF88}"/>
            </c:ext>
          </c:extLst>
        </c:ser>
        <c:ser>
          <c:idx val="1"/>
          <c:order val="1"/>
          <c:tx>
            <c:strRef>
              <c:f>DHS_Dry05!$B$125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DHS_Dry05!$M$121:$Q$121</c:f>
              <c:strCache>
                <c:ptCount val="5"/>
                <c:pt idx="0">
                  <c:v>Poorest</c:v>
                </c:pt>
                <c:pt idx="1">
                  <c:v>Poor</c:v>
                </c:pt>
                <c:pt idx="2">
                  <c:v>Middle</c:v>
                </c:pt>
                <c:pt idx="3">
                  <c:v>Rich</c:v>
                </c:pt>
                <c:pt idx="4">
                  <c:v>Richest</c:v>
                </c:pt>
              </c:strCache>
            </c:strRef>
          </c:cat>
          <c:val>
            <c:numRef>
              <c:f>DHS_Dry05!$M$125:$Q$125</c:f>
              <c:numCache>
                <c:formatCode>###0.0</c:formatCode>
                <c:ptCount val="5"/>
                <c:pt idx="0">
                  <c:v>0.95819989021390706</c:v>
                </c:pt>
                <c:pt idx="1">
                  <c:v>1.4689761388842419</c:v>
                </c:pt>
                <c:pt idx="2">
                  <c:v>1.9445592772495195</c:v>
                </c:pt>
                <c:pt idx="3">
                  <c:v>4.6962187332171013</c:v>
                </c:pt>
                <c:pt idx="4">
                  <c:v>10.487338277117738</c:v>
                </c:pt>
              </c:numCache>
            </c:numRef>
          </c:val>
          <c:extLst>
            <c:ext xmlns:c16="http://schemas.microsoft.com/office/drawing/2014/chart" uri="{C3380CC4-5D6E-409C-BE32-E72D297353CC}">
              <c16:uniqueId val="{00000001-0E79-4A87-9C40-64A2210CFF88}"/>
            </c:ext>
          </c:extLst>
        </c:ser>
        <c:ser>
          <c:idx val="2"/>
          <c:order val="2"/>
          <c:tx>
            <c:strRef>
              <c:f>DHS_Dry05!$B$126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DHS_Dry05!$M$121:$Q$121</c:f>
              <c:strCache>
                <c:ptCount val="5"/>
                <c:pt idx="0">
                  <c:v>Poorest</c:v>
                </c:pt>
                <c:pt idx="1">
                  <c:v>Poor</c:v>
                </c:pt>
                <c:pt idx="2">
                  <c:v>Middle</c:v>
                </c:pt>
                <c:pt idx="3">
                  <c:v>Rich</c:v>
                </c:pt>
                <c:pt idx="4">
                  <c:v>Richest</c:v>
                </c:pt>
              </c:strCache>
            </c:strRef>
          </c:cat>
          <c:val>
            <c:numRef>
              <c:f>DHS_Dry05!$M$126:$Q$126</c:f>
              <c:numCache>
                <c:formatCode>###0.0</c:formatCode>
                <c:ptCount val="5"/>
                <c:pt idx="0">
                  <c:v>0.72061183112120375</c:v>
                </c:pt>
                <c:pt idx="1">
                  <c:v>1.8715006337616984</c:v>
                </c:pt>
                <c:pt idx="2">
                  <c:v>2.2569069795581242</c:v>
                </c:pt>
                <c:pt idx="3">
                  <c:v>3.1305090680135805</c:v>
                </c:pt>
                <c:pt idx="4">
                  <c:v>3.6743152359289901</c:v>
                </c:pt>
              </c:numCache>
            </c:numRef>
          </c:val>
          <c:extLst>
            <c:ext xmlns:c16="http://schemas.microsoft.com/office/drawing/2014/chart" uri="{C3380CC4-5D6E-409C-BE32-E72D297353CC}">
              <c16:uniqueId val="{00000002-0E79-4A87-9C40-64A2210CFF88}"/>
            </c:ext>
          </c:extLst>
        </c:ser>
        <c:ser>
          <c:idx val="3"/>
          <c:order val="3"/>
          <c:tx>
            <c:strRef>
              <c:f>DHS_Dry05!$B$127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DHS_Dry05!$M$121:$Q$121</c:f>
              <c:strCache>
                <c:ptCount val="5"/>
                <c:pt idx="0">
                  <c:v>Poorest</c:v>
                </c:pt>
                <c:pt idx="1">
                  <c:v>Poor</c:v>
                </c:pt>
                <c:pt idx="2">
                  <c:v>Middle</c:v>
                </c:pt>
                <c:pt idx="3">
                  <c:v>Rich</c:v>
                </c:pt>
                <c:pt idx="4">
                  <c:v>Richest</c:v>
                </c:pt>
              </c:strCache>
            </c:strRef>
          </c:cat>
          <c:val>
            <c:numRef>
              <c:f>DHS_Dry05!$M$127:$Q$127</c:f>
              <c:numCache>
                <c:formatCode>###0.0</c:formatCode>
                <c:ptCount val="5"/>
                <c:pt idx="0">
                  <c:v>96.525612782527361</c:v>
                </c:pt>
                <c:pt idx="1">
                  <c:v>92.870125192272454</c:v>
                </c:pt>
                <c:pt idx="2">
                  <c:v>89.175374807898038</c:v>
                </c:pt>
                <c:pt idx="3">
                  <c:v>76.368855729571933</c:v>
                </c:pt>
                <c:pt idx="4">
                  <c:v>30.174545854274999</c:v>
                </c:pt>
              </c:numCache>
            </c:numRef>
          </c:val>
          <c:extLst>
            <c:ext xmlns:c16="http://schemas.microsoft.com/office/drawing/2014/chart" uri="{C3380CC4-5D6E-409C-BE32-E72D297353CC}">
              <c16:uniqueId val="{00000003-0E79-4A87-9C40-64A2210CFF88}"/>
            </c:ext>
          </c:extLst>
        </c:ser>
        <c:dLbls>
          <c:showLegendKey val="0"/>
          <c:showVal val="0"/>
          <c:showCatName val="0"/>
          <c:showSerName val="0"/>
          <c:showPercent val="0"/>
          <c:showBubbleSize val="0"/>
        </c:dLbls>
        <c:gapWidth val="50"/>
        <c:overlap val="100"/>
        <c:axId val="389088000"/>
        <c:axId val="389089536"/>
      </c:barChart>
      <c:catAx>
        <c:axId val="3890880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89089536"/>
        <c:crosses val="autoZero"/>
        <c:auto val="1"/>
        <c:lblAlgn val="ctr"/>
        <c:lblOffset val="100"/>
        <c:tickLblSkip val="1"/>
        <c:tickMarkSkip val="1"/>
        <c:noMultiLvlLbl val="0"/>
      </c:catAx>
      <c:valAx>
        <c:axId val="3890895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890880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DHS_Dry05!$B$124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DHS_Dry05!$R$121:$AJ$121</c:f>
              <c:strCache>
                <c:ptCount val="19"/>
                <c:pt idx="0">
                  <c:v>Banteay Mean Chey</c:v>
                </c:pt>
                <c:pt idx="1">
                  <c:v>Battambang &amp; Krong Pailin</c:v>
                </c:pt>
                <c:pt idx="2">
                  <c:v>Kampong Cham</c:v>
                </c:pt>
                <c:pt idx="3">
                  <c:v>Kampong Chhnang</c:v>
                </c:pt>
                <c:pt idx="4">
                  <c:v>Kampong Speu</c:v>
                </c:pt>
                <c:pt idx="5">
                  <c:v>Kampong Thom</c:v>
                </c:pt>
                <c:pt idx="6">
                  <c:v>Kampot &amp; Krong Kep</c:v>
                </c:pt>
                <c:pt idx="7">
                  <c:v>Kandal</c:v>
                </c:pt>
                <c:pt idx="8">
                  <c:v>Kratie</c:v>
                </c:pt>
                <c:pt idx="9">
                  <c:v>Krong Preah Sihanouk &amp; Kaoh Kong</c:v>
                </c:pt>
                <c:pt idx="10">
                  <c:v>Mondol Kiri &amp; Rattanak Kiri</c:v>
                </c:pt>
                <c:pt idx="11">
                  <c:v>Otdar Mean Chey</c:v>
                </c:pt>
                <c:pt idx="12">
                  <c:v>Phnom Penh</c:v>
                </c:pt>
                <c:pt idx="13">
                  <c:v>Preah Vihear &amp; Steung Treng</c:v>
                </c:pt>
                <c:pt idx="14">
                  <c:v>Prey Veng</c:v>
                </c:pt>
                <c:pt idx="15">
                  <c:v>Pursat</c:v>
                </c:pt>
                <c:pt idx="16">
                  <c:v>Siem Reap</c:v>
                </c:pt>
                <c:pt idx="17">
                  <c:v>Svay Rieng</c:v>
                </c:pt>
                <c:pt idx="18">
                  <c:v>Takeo</c:v>
                </c:pt>
              </c:strCache>
            </c:strRef>
          </c:cat>
          <c:val>
            <c:numRef>
              <c:f>DHS_Dry05!$R$124:$AJ$124</c:f>
              <c:numCache>
                <c:formatCode>###0.0</c:formatCode>
                <c:ptCount val="19"/>
                <c:pt idx="0">
                  <c:v>17.080496279028996</c:v>
                </c:pt>
                <c:pt idx="1">
                  <c:v>31.931752059882641</c:v>
                </c:pt>
                <c:pt idx="2">
                  <c:v>16.208440447292062</c:v>
                </c:pt>
                <c:pt idx="3">
                  <c:v>11.874246251116425</c:v>
                </c:pt>
                <c:pt idx="4">
                  <c:v>12.265991030597522</c:v>
                </c:pt>
                <c:pt idx="5">
                  <c:v>15.32469147104287</c:v>
                </c:pt>
                <c:pt idx="6">
                  <c:v>15.129804915142126</c:v>
                </c:pt>
                <c:pt idx="7">
                  <c:v>30.669079137704152</c:v>
                </c:pt>
                <c:pt idx="8">
                  <c:v>17.879834067742607</c:v>
                </c:pt>
                <c:pt idx="9">
                  <c:v>30.809794689728982</c:v>
                </c:pt>
                <c:pt idx="10">
                  <c:v>12.22825618141205</c:v>
                </c:pt>
                <c:pt idx="11">
                  <c:v>11.135238768359397</c:v>
                </c:pt>
                <c:pt idx="12">
                  <c:v>75.490300940591439</c:v>
                </c:pt>
                <c:pt idx="13">
                  <c:v>12.444792209999846</c:v>
                </c:pt>
                <c:pt idx="14">
                  <c:v>12.421841443779721</c:v>
                </c:pt>
                <c:pt idx="15">
                  <c:v>11.397943923487526</c:v>
                </c:pt>
                <c:pt idx="16">
                  <c:v>14.552700261044851</c:v>
                </c:pt>
                <c:pt idx="17">
                  <c:v>14.440190350334861</c:v>
                </c:pt>
                <c:pt idx="18">
                  <c:v>18.218431278385037</c:v>
                </c:pt>
              </c:numCache>
            </c:numRef>
          </c:val>
          <c:extLst>
            <c:ext xmlns:c16="http://schemas.microsoft.com/office/drawing/2014/chart" uri="{C3380CC4-5D6E-409C-BE32-E72D297353CC}">
              <c16:uniqueId val="{00000000-1ABC-4DE4-A6D6-FE593715F25E}"/>
            </c:ext>
          </c:extLst>
        </c:ser>
        <c:ser>
          <c:idx val="1"/>
          <c:order val="1"/>
          <c:tx>
            <c:strRef>
              <c:f>DHS_Dry05!$B$125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DHS_Dry05!$R$121:$AJ$121</c:f>
              <c:strCache>
                <c:ptCount val="19"/>
                <c:pt idx="0">
                  <c:v>Banteay Mean Chey</c:v>
                </c:pt>
                <c:pt idx="1">
                  <c:v>Battambang &amp; Krong Pailin</c:v>
                </c:pt>
                <c:pt idx="2">
                  <c:v>Kampong Cham</c:v>
                </c:pt>
                <c:pt idx="3">
                  <c:v>Kampong Chhnang</c:v>
                </c:pt>
                <c:pt idx="4">
                  <c:v>Kampong Speu</c:v>
                </c:pt>
                <c:pt idx="5">
                  <c:v>Kampong Thom</c:v>
                </c:pt>
                <c:pt idx="6">
                  <c:v>Kampot &amp; Krong Kep</c:v>
                </c:pt>
                <c:pt idx="7">
                  <c:v>Kandal</c:v>
                </c:pt>
                <c:pt idx="8">
                  <c:v>Kratie</c:v>
                </c:pt>
                <c:pt idx="9">
                  <c:v>Krong Preah Sihanouk &amp; Kaoh Kong</c:v>
                </c:pt>
                <c:pt idx="10">
                  <c:v>Mondol Kiri &amp; Rattanak Kiri</c:v>
                </c:pt>
                <c:pt idx="11">
                  <c:v>Otdar Mean Chey</c:v>
                </c:pt>
                <c:pt idx="12">
                  <c:v>Phnom Penh</c:v>
                </c:pt>
                <c:pt idx="13">
                  <c:v>Preah Vihear &amp; Steung Treng</c:v>
                </c:pt>
                <c:pt idx="14">
                  <c:v>Prey Veng</c:v>
                </c:pt>
                <c:pt idx="15">
                  <c:v>Pursat</c:v>
                </c:pt>
                <c:pt idx="16">
                  <c:v>Siem Reap</c:v>
                </c:pt>
                <c:pt idx="17">
                  <c:v>Svay Rieng</c:v>
                </c:pt>
                <c:pt idx="18">
                  <c:v>Takeo</c:v>
                </c:pt>
              </c:strCache>
            </c:strRef>
          </c:cat>
          <c:val>
            <c:numRef>
              <c:f>DHS_Dry05!$R$125:$AJ$125</c:f>
              <c:numCache>
                <c:formatCode>###0.0</c:formatCode>
                <c:ptCount val="19"/>
                <c:pt idx="0">
                  <c:v>4.6152498008969438</c:v>
                </c:pt>
                <c:pt idx="1">
                  <c:v>8.8918131302186687</c:v>
                </c:pt>
                <c:pt idx="2">
                  <c:v>2.1872274395338343</c:v>
                </c:pt>
                <c:pt idx="3">
                  <c:v>2.9966474411757069</c:v>
                </c:pt>
                <c:pt idx="4">
                  <c:v>2.3025161774464569</c:v>
                </c:pt>
                <c:pt idx="5">
                  <c:v>7.4529578304125685</c:v>
                </c:pt>
                <c:pt idx="6">
                  <c:v>1.4148590631737945</c:v>
                </c:pt>
                <c:pt idx="7">
                  <c:v>5.7870171117579927</c:v>
                </c:pt>
                <c:pt idx="8">
                  <c:v>2.044406223382996</c:v>
                </c:pt>
                <c:pt idx="9">
                  <c:v>1.4298962241413742</c:v>
                </c:pt>
                <c:pt idx="10">
                  <c:v>1.6920423674714919</c:v>
                </c:pt>
                <c:pt idx="11">
                  <c:v>0.5322913612077449</c:v>
                </c:pt>
                <c:pt idx="12">
                  <c:v>10.029831462503196</c:v>
                </c:pt>
                <c:pt idx="13">
                  <c:v>1.235760083679557</c:v>
                </c:pt>
                <c:pt idx="14">
                  <c:v>1.4939387251446847</c:v>
                </c:pt>
                <c:pt idx="15">
                  <c:v>1.7397863347167963</c:v>
                </c:pt>
                <c:pt idx="16">
                  <c:v>5.1697417596291473</c:v>
                </c:pt>
                <c:pt idx="17">
                  <c:v>1.5374728716994048</c:v>
                </c:pt>
                <c:pt idx="18">
                  <c:v>3.9060354404808972</c:v>
                </c:pt>
              </c:numCache>
            </c:numRef>
          </c:val>
          <c:extLst>
            <c:ext xmlns:c16="http://schemas.microsoft.com/office/drawing/2014/chart" uri="{C3380CC4-5D6E-409C-BE32-E72D297353CC}">
              <c16:uniqueId val="{00000001-1ABC-4DE4-A6D6-FE593715F25E}"/>
            </c:ext>
          </c:extLst>
        </c:ser>
        <c:ser>
          <c:idx val="2"/>
          <c:order val="2"/>
          <c:tx>
            <c:strRef>
              <c:f>DHS_Dry05!$B$126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DHS_Dry05!$R$121:$AJ$121</c:f>
              <c:strCache>
                <c:ptCount val="19"/>
                <c:pt idx="0">
                  <c:v>Banteay Mean Chey</c:v>
                </c:pt>
                <c:pt idx="1">
                  <c:v>Battambang &amp; Krong Pailin</c:v>
                </c:pt>
                <c:pt idx="2">
                  <c:v>Kampong Cham</c:v>
                </c:pt>
                <c:pt idx="3">
                  <c:v>Kampong Chhnang</c:v>
                </c:pt>
                <c:pt idx="4">
                  <c:v>Kampong Speu</c:v>
                </c:pt>
                <c:pt idx="5">
                  <c:v>Kampong Thom</c:v>
                </c:pt>
                <c:pt idx="6">
                  <c:v>Kampot &amp; Krong Kep</c:v>
                </c:pt>
                <c:pt idx="7">
                  <c:v>Kandal</c:v>
                </c:pt>
                <c:pt idx="8">
                  <c:v>Kratie</c:v>
                </c:pt>
                <c:pt idx="9">
                  <c:v>Krong Preah Sihanouk &amp; Kaoh Kong</c:v>
                </c:pt>
                <c:pt idx="10">
                  <c:v>Mondol Kiri &amp; Rattanak Kiri</c:v>
                </c:pt>
                <c:pt idx="11">
                  <c:v>Otdar Mean Chey</c:v>
                </c:pt>
                <c:pt idx="12">
                  <c:v>Phnom Penh</c:v>
                </c:pt>
                <c:pt idx="13">
                  <c:v>Preah Vihear &amp; Steung Treng</c:v>
                </c:pt>
                <c:pt idx="14">
                  <c:v>Prey Veng</c:v>
                </c:pt>
                <c:pt idx="15">
                  <c:v>Pursat</c:v>
                </c:pt>
                <c:pt idx="16">
                  <c:v>Siem Reap</c:v>
                </c:pt>
                <c:pt idx="17">
                  <c:v>Svay Rieng</c:v>
                </c:pt>
                <c:pt idx="18">
                  <c:v>Takeo</c:v>
                </c:pt>
              </c:strCache>
            </c:strRef>
          </c:cat>
          <c:val>
            <c:numRef>
              <c:f>DHS_Dry05!$R$126:$AJ$126</c:f>
              <c:numCache>
                <c:formatCode>###0.0</c:formatCode>
                <c:ptCount val="19"/>
                <c:pt idx="0">
                  <c:v>0.73937392294135407</c:v>
                </c:pt>
                <c:pt idx="1">
                  <c:v>1.3072103345490831</c:v>
                </c:pt>
                <c:pt idx="2">
                  <c:v>3.1029042729290097</c:v>
                </c:pt>
                <c:pt idx="3">
                  <c:v>0.97133389729714281</c:v>
                </c:pt>
                <c:pt idx="4">
                  <c:v>5.7722947802247404E-2</c:v>
                </c:pt>
                <c:pt idx="5">
                  <c:v>4.5503220439646412</c:v>
                </c:pt>
                <c:pt idx="6">
                  <c:v>7.3222983934992527</c:v>
                </c:pt>
                <c:pt idx="7">
                  <c:v>0.72538528881341335</c:v>
                </c:pt>
                <c:pt idx="8">
                  <c:v>6.5437106602832387</c:v>
                </c:pt>
                <c:pt idx="9">
                  <c:v>13.796368995190974</c:v>
                </c:pt>
                <c:pt idx="10">
                  <c:v>1.5952363268867487</c:v>
                </c:pt>
                <c:pt idx="11">
                  <c:v>0.38107872863750458</c:v>
                </c:pt>
                <c:pt idx="12">
                  <c:v>2.5356754124636822</c:v>
                </c:pt>
                <c:pt idx="13">
                  <c:v>0.13524640882681638</c:v>
                </c:pt>
                <c:pt idx="14">
                  <c:v>3.4687477186700164</c:v>
                </c:pt>
                <c:pt idx="15">
                  <c:v>2.0076558966288047</c:v>
                </c:pt>
                <c:pt idx="16">
                  <c:v>0.18147869310814713</c:v>
                </c:pt>
                <c:pt idx="17">
                  <c:v>5.0612068752443804</c:v>
                </c:pt>
                <c:pt idx="18">
                  <c:v>0.87425573572562598</c:v>
                </c:pt>
              </c:numCache>
            </c:numRef>
          </c:val>
          <c:extLst>
            <c:ext xmlns:c16="http://schemas.microsoft.com/office/drawing/2014/chart" uri="{C3380CC4-5D6E-409C-BE32-E72D297353CC}">
              <c16:uniqueId val="{00000002-1ABC-4DE4-A6D6-FE593715F25E}"/>
            </c:ext>
          </c:extLst>
        </c:ser>
        <c:ser>
          <c:idx val="3"/>
          <c:order val="3"/>
          <c:tx>
            <c:strRef>
              <c:f>DHS_Dry05!$B$127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DHS_Dry05!$R$121:$AJ$121</c:f>
              <c:strCache>
                <c:ptCount val="19"/>
                <c:pt idx="0">
                  <c:v>Banteay Mean Chey</c:v>
                </c:pt>
                <c:pt idx="1">
                  <c:v>Battambang &amp; Krong Pailin</c:v>
                </c:pt>
                <c:pt idx="2">
                  <c:v>Kampong Cham</c:v>
                </c:pt>
                <c:pt idx="3">
                  <c:v>Kampong Chhnang</c:v>
                </c:pt>
                <c:pt idx="4">
                  <c:v>Kampong Speu</c:v>
                </c:pt>
                <c:pt idx="5">
                  <c:v>Kampong Thom</c:v>
                </c:pt>
                <c:pt idx="6">
                  <c:v>Kampot &amp; Krong Kep</c:v>
                </c:pt>
                <c:pt idx="7">
                  <c:v>Kandal</c:v>
                </c:pt>
                <c:pt idx="8">
                  <c:v>Kratie</c:v>
                </c:pt>
                <c:pt idx="9">
                  <c:v>Krong Preah Sihanouk &amp; Kaoh Kong</c:v>
                </c:pt>
                <c:pt idx="10">
                  <c:v>Mondol Kiri &amp; Rattanak Kiri</c:v>
                </c:pt>
                <c:pt idx="11">
                  <c:v>Otdar Mean Chey</c:v>
                </c:pt>
                <c:pt idx="12">
                  <c:v>Phnom Penh</c:v>
                </c:pt>
                <c:pt idx="13">
                  <c:v>Preah Vihear &amp; Steung Treng</c:v>
                </c:pt>
                <c:pt idx="14">
                  <c:v>Prey Veng</c:v>
                </c:pt>
                <c:pt idx="15">
                  <c:v>Pursat</c:v>
                </c:pt>
                <c:pt idx="16">
                  <c:v>Siem Reap</c:v>
                </c:pt>
                <c:pt idx="17">
                  <c:v>Svay Rieng</c:v>
                </c:pt>
                <c:pt idx="18">
                  <c:v>Takeo</c:v>
                </c:pt>
              </c:strCache>
            </c:strRef>
          </c:cat>
          <c:val>
            <c:numRef>
              <c:f>DHS_Dry05!$R$127:$AJ$127</c:f>
              <c:numCache>
                <c:formatCode>###0.0</c:formatCode>
                <c:ptCount val="19"/>
                <c:pt idx="0">
                  <c:v>77.564879997132707</c:v>
                </c:pt>
                <c:pt idx="1">
                  <c:v>57.869224475349611</c:v>
                </c:pt>
                <c:pt idx="2">
                  <c:v>78.5014278402451</c:v>
                </c:pt>
                <c:pt idx="3">
                  <c:v>84.157772410410715</c:v>
                </c:pt>
                <c:pt idx="4">
                  <c:v>85.37376984415377</c:v>
                </c:pt>
                <c:pt idx="5">
                  <c:v>72.672028654579918</c:v>
                </c:pt>
                <c:pt idx="6">
                  <c:v>76.133037628184823</c:v>
                </c:pt>
                <c:pt idx="7">
                  <c:v>62.818518461724437</c:v>
                </c:pt>
                <c:pt idx="8">
                  <c:v>73.532049048591162</c:v>
                </c:pt>
                <c:pt idx="9">
                  <c:v>53.963940090938664</c:v>
                </c:pt>
                <c:pt idx="10">
                  <c:v>84.484465124229715</c:v>
                </c:pt>
                <c:pt idx="11">
                  <c:v>87.951391141795355</c:v>
                </c:pt>
                <c:pt idx="12">
                  <c:v>11.944192184441683</c:v>
                </c:pt>
                <c:pt idx="13">
                  <c:v>86.184201297493786</c:v>
                </c:pt>
                <c:pt idx="14">
                  <c:v>82.61547211240557</c:v>
                </c:pt>
                <c:pt idx="15">
                  <c:v>84.854613845166867</c:v>
                </c:pt>
                <c:pt idx="16">
                  <c:v>80.096079286217858</c:v>
                </c:pt>
                <c:pt idx="17">
                  <c:v>78.961129902721353</c:v>
                </c:pt>
                <c:pt idx="18">
                  <c:v>77.001277545408442</c:v>
                </c:pt>
              </c:numCache>
            </c:numRef>
          </c:val>
          <c:extLst>
            <c:ext xmlns:c16="http://schemas.microsoft.com/office/drawing/2014/chart" uri="{C3380CC4-5D6E-409C-BE32-E72D297353CC}">
              <c16:uniqueId val="{00000003-1ABC-4DE4-A6D6-FE593715F25E}"/>
            </c:ext>
          </c:extLst>
        </c:ser>
        <c:dLbls>
          <c:showLegendKey val="0"/>
          <c:showVal val="0"/>
          <c:showCatName val="0"/>
          <c:showSerName val="0"/>
          <c:showPercent val="0"/>
          <c:showBubbleSize val="0"/>
        </c:dLbls>
        <c:gapWidth val="50"/>
        <c:overlap val="100"/>
        <c:axId val="389146880"/>
        <c:axId val="389574656"/>
      </c:barChart>
      <c:catAx>
        <c:axId val="3891468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89574656"/>
        <c:crosses val="autoZero"/>
        <c:auto val="1"/>
        <c:lblAlgn val="ctr"/>
        <c:lblOffset val="100"/>
        <c:tickLblSkip val="1"/>
        <c:tickMarkSkip val="1"/>
        <c:noMultiLvlLbl val="0"/>
      </c:catAx>
      <c:valAx>
        <c:axId val="3895746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891468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DHS_Dry05!$B$124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DHS_Dry05!$C$121:$G$121</c:f>
              <c:strCache>
                <c:ptCount val="5"/>
                <c:pt idx="0">
                  <c:v>Poorest</c:v>
                </c:pt>
                <c:pt idx="1">
                  <c:v>Poor</c:v>
                </c:pt>
                <c:pt idx="2">
                  <c:v>Middle</c:v>
                </c:pt>
                <c:pt idx="3">
                  <c:v>Rich</c:v>
                </c:pt>
                <c:pt idx="4">
                  <c:v>Richest</c:v>
                </c:pt>
              </c:strCache>
            </c:strRef>
          </c:cat>
          <c:val>
            <c:numRef>
              <c:f>DHS_Dry05!$C$124:$G$124</c:f>
              <c:numCache>
                <c:formatCode>###0.0</c:formatCode>
                <c:ptCount val="5"/>
                <c:pt idx="0">
                  <c:v>1.7204074041546678</c:v>
                </c:pt>
                <c:pt idx="1">
                  <c:v>4.353083657302478</c:v>
                </c:pt>
                <c:pt idx="2">
                  <c:v>8.4390787199077479</c:v>
                </c:pt>
                <c:pt idx="3">
                  <c:v>24.668901451742453</c:v>
                </c:pt>
                <c:pt idx="4">
                  <c:v>77.250429319349152</c:v>
                </c:pt>
              </c:numCache>
            </c:numRef>
          </c:val>
          <c:extLst>
            <c:ext xmlns:c16="http://schemas.microsoft.com/office/drawing/2014/chart" uri="{C3380CC4-5D6E-409C-BE32-E72D297353CC}">
              <c16:uniqueId val="{00000000-B453-4D73-97F0-461E5F015F15}"/>
            </c:ext>
          </c:extLst>
        </c:ser>
        <c:ser>
          <c:idx val="1"/>
          <c:order val="1"/>
          <c:tx>
            <c:strRef>
              <c:f>DHS_Dry05!$B$125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DHS_Dry05!$C$121:$G$121</c:f>
              <c:strCache>
                <c:ptCount val="5"/>
                <c:pt idx="0">
                  <c:v>Poorest</c:v>
                </c:pt>
                <c:pt idx="1">
                  <c:v>Poor</c:v>
                </c:pt>
                <c:pt idx="2">
                  <c:v>Middle</c:v>
                </c:pt>
                <c:pt idx="3">
                  <c:v>Rich</c:v>
                </c:pt>
                <c:pt idx="4">
                  <c:v>Richest</c:v>
                </c:pt>
              </c:strCache>
            </c:strRef>
          </c:cat>
          <c:val>
            <c:numRef>
              <c:f>DHS_Dry05!$C$125:$G$125</c:f>
              <c:numCache>
                <c:formatCode>###0.0</c:formatCode>
                <c:ptCount val="5"/>
                <c:pt idx="0">
                  <c:v>0.88320775772127846</c:v>
                </c:pt>
                <c:pt idx="1">
                  <c:v>1.783711652847298</c:v>
                </c:pt>
                <c:pt idx="2">
                  <c:v>3.164251739856395</c:v>
                </c:pt>
                <c:pt idx="3">
                  <c:v>6.9392669319060367</c:v>
                </c:pt>
                <c:pt idx="4">
                  <c:v>8.4698357099229327</c:v>
                </c:pt>
              </c:numCache>
            </c:numRef>
          </c:val>
          <c:extLst>
            <c:ext xmlns:c16="http://schemas.microsoft.com/office/drawing/2014/chart" uri="{C3380CC4-5D6E-409C-BE32-E72D297353CC}">
              <c16:uniqueId val="{00000001-B453-4D73-97F0-461E5F015F15}"/>
            </c:ext>
          </c:extLst>
        </c:ser>
        <c:ser>
          <c:idx val="2"/>
          <c:order val="2"/>
          <c:tx>
            <c:strRef>
              <c:f>DHS_Dry05!$B$126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DHS_Dry05!$C$121:$G$121</c:f>
              <c:strCache>
                <c:ptCount val="5"/>
                <c:pt idx="0">
                  <c:v>Poorest</c:v>
                </c:pt>
                <c:pt idx="1">
                  <c:v>Poor</c:v>
                </c:pt>
                <c:pt idx="2">
                  <c:v>Middle</c:v>
                </c:pt>
                <c:pt idx="3">
                  <c:v>Rich</c:v>
                </c:pt>
                <c:pt idx="4">
                  <c:v>Richest</c:v>
                </c:pt>
              </c:strCache>
            </c:strRef>
          </c:cat>
          <c:val>
            <c:numRef>
              <c:f>DHS_Dry05!$C$126:$G$126</c:f>
              <c:numCache>
                <c:formatCode>###0.0</c:formatCode>
                <c:ptCount val="5"/>
                <c:pt idx="0">
                  <c:v>0.80320608285225603</c:v>
                </c:pt>
                <c:pt idx="1">
                  <c:v>2.0965004376763687</c:v>
                </c:pt>
                <c:pt idx="2">
                  <c:v>2.6945312425347652</c:v>
                </c:pt>
                <c:pt idx="3">
                  <c:v>4.3140086416203332</c:v>
                </c:pt>
                <c:pt idx="4">
                  <c:v>2.8738213814931459</c:v>
                </c:pt>
              </c:numCache>
            </c:numRef>
          </c:val>
          <c:extLst>
            <c:ext xmlns:c16="http://schemas.microsoft.com/office/drawing/2014/chart" uri="{C3380CC4-5D6E-409C-BE32-E72D297353CC}">
              <c16:uniqueId val="{00000002-B453-4D73-97F0-461E5F015F15}"/>
            </c:ext>
          </c:extLst>
        </c:ser>
        <c:ser>
          <c:idx val="3"/>
          <c:order val="3"/>
          <c:tx>
            <c:strRef>
              <c:f>DHS_Dry05!$B$127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DHS_Dry05!$C$121:$G$121</c:f>
              <c:strCache>
                <c:ptCount val="5"/>
                <c:pt idx="0">
                  <c:v>Poorest</c:v>
                </c:pt>
                <c:pt idx="1">
                  <c:v>Poor</c:v>
                </c:pt>
                <c:pt idx="2">
                  <c:v>Middle</c:v>
                </c:pt>
                <c:pt idx="3">
                  <c:v>Rich</c:v>
                </c:pt>
                <c:pt idx="4">
                  <c:v>Richest</c:v>
                </c:pt>
              </c:strCache>
            </c:strRef>
          </c:cat>
          <c:val>
            <c:numRef>
              <c:f>DHS_Dry05!$C$127:$G$127</c:f>
              <c:numCache>
                <c:formatCode>###0.0</c:formatCode>
                <c:ptCount val="5"/>
                <c:pt idx="0">
                  <c:v>96.593178755271794</c:v>
                </c:pt>
                <c:pt idx="1">
                  <c:v>91.766704252173852</c:v>
                </c:pt>
                <c:pt idx="2">
                  <c:v>85.702138297701097</c:v>
                </c:pt>
                <c:pt idx="3">
                  <c:v>64.077822974731177</c:v>
                </c:pt>
                <c:pt idx="4">
                  <c:v>11.405913589234769</c:v>
                </c:pt>
              </c:numCache>
            </c:numRef>
          </c:val>
          <c:extLst>
            <c:ext xmlns:c16="http://schemas.microsoft.com/office/drawing/2014/chart" uri="{C3380CC4-5D6E-409C-BE32-E72D297353CC}">
              <c16:uniqueId val="{00000003-B453-4D73-97F0-461E5F015F15}"/>
            </c:ext>
          </c:extLst>
        </c:ser>
        <c:dLbls>
          <c:showLegendKey val="0"/>
          <c:showVal val="0"/>
          <c:showCatName val="0"/>
          <c:showSerName val="0"/>
          <c:showPercent val="0"/>
          <c:showBubbleSize val="0"/>
        </c:dLbls>
        <c:gapWidth val="50"/>
        <c:overlap val="100"/>
        <c:axId val="389713920"/>
        <c:axId val="389715456"/>
      </c:barChart>
      <c:catAx>
        <c:axId val="3897139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89715456"/>
        <c:crosses val="autoZero"/>
        <c:auto val="1"/>
        <c:lblAlgn val="ctr"/>
        <c:lblOffset val="100"/>
        <c:tickLblSkip val="1"/>
        <c:tickMarkSkip val="1"/>
        <c:noMultiLvlLbl val="0"/>
      </c:catAx>
      <c:valAx>
        <c:axId val="3897154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897139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DHS_Dry05!$B$222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DHS_Dry05!$M$221:$Q$221</c:f>
              <c:strCache>
                <c:ptCount val="5"/>
                <c:pt idx="0">
                  <c:v>Poorest</c:v>
                </c:pt>
                <c:pt idx="1">
                  <c:v>Poor</c:v>
                </c:pt>
                <c:pt idx="2">
                  <c:v>Middle</c:v>
                </c:pt>
                <c:pt idx="3">
                  <c:v>Rich</c:v>
                </c:pt>
                <c:pt idx="4">
                  <c:v>Richest</c:v>
                </c:pt>
              </c:strCache>
            </c:strRef>
          </c:cat>
          <c:val>
            <c:numRef>
              <c:f>DHS_Dry05!$M$222:$Q$222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0A28-473C-A3B0-EBC3DD51129D}"/>
            </c:ext>
          </c:extLst>
        </c:ser>
        <c:ser>
          <c:idx val="1"/>
          <c:order val="1"/>
          <c:tx>
            <c:strRef>
              <c:f>DHS_Dry05!$B$223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DHS_Dry05!$M$221:$Q$221</c:f>
              <c:strCache>
                <c:ptCount val="5"/>
                <c:pt idx="0">
                  <c:v>Poorest</c:v>
                </c:pt>
                <c:pt idx="1">
                  <c:v>Poor</c:v>
                </c:pt>
                <c:pt idx="2">
                  <c:v>Middle</c:v>
                </c:pt>
                <c:pt idx="3">
                  <c:v>Rich</c:v>
                </c:pt>
                <c:pt idx="4">
                  <c:v>Richest</c:v>
                </c:pt>
              </c:strCache>
            </c:strRef>
          </c:cat>
          <c:val>
            <c:numRef>
              <c:f>DHS_Dry05!$M$223:$Q$223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0A28-473C-A3B0-EBC3DD51129D}"/>
            </c:ext>
          </c:extLst>
        </c:ser>
        <c:ser>
          <c:idx val="2"/>
          <c:order val="2"/>
          <c:tx>
            <c:strRef>
              <c:f>DHS_Dry05!$B$224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DHS_Dry05!$M$221:$Q$221</c:f>
              <c:strCache>
                <c:ptCount val="5"/>
                <c:pt idx="0">
                  <c:v>Poorest</c:v>
                </c:pt>
                <c:pt idx="1">
                  <c:v>Poor</c:v>
                </c:pt>
                <c:pt idx="2">
                  <c:v>Middle</c:v>
                </c:pt>
                <c:pt idx="3">
                  <c:v>Rich</c:v>
                </c:pt>
                <c:pt idx="4">
                  <c:v>Richest</c:v>
                </c:pt>
              </c:strCache>
            </c:strRef>
          </c:cat>
          <c:val>
            <c:numRef>
              <c:f>DHS_Dry05!$M$224:$Q$224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0A28-473C-A3B0-EBC3DD51129D}"/>
            </c:ext>
          </c:extLst>
        </c:ser>
        <c:dLbls>
          <c:showLegendKey val="0"/>
          <c:showVal val="0"/>
          <c:showCatName val="0"/>
          <c:showSerName val="0"/>
          <c:showPercent val="0"/>
          <c:showBubbleSize val="0"/>
        </c:dLbls>
        <c:gapWidth val="50"/>
        <c:overlap val="100"/>
        <c:axId val="389771648"/>
        <c:axId val="389773184"/>
      </c:barChart>
      <c:catAx>
        <c:axId val="389771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89773184"/>
        <c:crosses val="autoZero"/>
        <c:auto val="1"/>
        <c:lblAlgn val="ctr"/>
        <c:lblOffset val="100"/>
        <c:tickLblSkip val="1"/>
        <c:tickMarkSkip val="1"/>
        <c:noMultiLvlLbl val="0"/>
      </c:catAx>
      <c:valAx>
        <c:axId val="3897731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89771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DHS_Dry05!$B$222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DHS_Dry05!$R$221:$AJ$221</c:f>
              <c:strCache>
                <c:ptCount val="19"/>
                <c:pt idx="0">
                  <c:v>Banteay Mean Chey</c:v>
                </c:pt>
                <c:pt idx="1">
                  <c:v>Battambang &amp; Krong Pailin</c:v>
                </c:pt>
                <c:pt idx="2">
                  <c:v>Kampong Cham</c:v>
                </c:pt>
                <c:pt idx="3">
                  <c:v>Kampong Chhnang</c:v>
                </c:pt>
                <c:pt idx="4">
                  <c:v>Kampong Speu</c:v>
                </c:pt>
                <c:pt idx="5">
                  <c:v>Kampong Thom</c:v>
                </c:pt>
                <c:pt idx="6">
                  <c:v>Kampot &amp; Krong Kep</c:v>
                </c:pt>
                <c:pt idx="7">
                  <c:v>Kandal</c:v>
                </c:pt>
                <c:pt idx="8">
                  <c:v>Kratie</c:v>
                </c:pt>
                <c:pt idx="9">
                  <c:v>Krong Preah Sihanouk &amp; Kaoh Kong</c:v>
                </c:pt>
                <c:pt idx="10">
                  <c:v>Mondol Kiri &amp; Rattanak Kiri</c:v>
                </c:pt>
                <c:pt idx="11">
                  <c:v>Otdar Mean Chey</c:v>
                </c:pt>
                <c:pt idx="12">
                  <c:v>Phnom Penh</c:v>
                </c:pt>
                <c:pt idx="13">
                  <c:v>Preah Vihear &amp; Steung Treng</c:v>
                </c:pt>
                <c:pt idx="14">
                  <c:v>Prey Veng</c:v>
                </c:pt>
                <c:pt idx="15">
                  <c:v>Pursat</c:v>
                </c:pt>
                <c:pt idx="16">
                  <c:v>Siem Reap</c:v>
                </c:pt>
                <c:pt idx="17">
                  <c:v>Svay Rieng</c:v>
                </c:pt>
                <c:pt idx="18">
                  <c:v>Takeo</c:v>
                </c:pt>
              </c:strCache>
            </c:strRef>
          </c:cat>
          <c:val>
            <c:numRef>
              <c:f>DHS_Dry05!$R$222:$AJ$222</c:f>
              <c:numCache>
                <c:formatCode>###0.0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0-3A1C-483E-9220-51B541A150B3}"/>
            </c:ext>
          </c:extLst>
        </c:ser>
        <c:ser>
          <c:idx val="1"/>
          <c:order val="1"/>
          <c:tx>
            <c:strRef>
              <c:f>DHS_Dry05!$B$223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DHS_Dry05!$R$221:$AJ$221</c:f>
              <c:strCache>
                <c:ptCount val="19"/>
                <c:pt idx="0">
                  <c:v>Banteay Mean Chey</c:v>
                </c:pt>
                <c:pt idx="1">
                  <c:v>Battambang &amp; Krong Pailin</c:v>
                </c:pt>
                <c:pt idx="2">
                  <c:v>Kampong Cham</c:v>
                </c:pt>
                <c:pt idx="3">
                  <c:v>Kampong Chhnang</c:v>
                </c:pt>
                <c:pt idx="4">
                  <c:v>Kampong Speu</c:v>
                </c:pt>
                <c:pt idx="5">
                  <c:v>Kampong Thom</c:v>
                </c:pt>
                <c:pt idx="6">
                  <c:v>Kampot &amp; Krong Kep</c:v>
                </c:pt>
                <c:pt idx="7">
                  <c:v>Kandal</c:v>
                </c:pt>
                <c:pt idx="8">
                  <c:v>Kratie</c:v>
                </c:pt>
                <c:pt idx="9">
                  <c:v>Krong Preah Sihanouk &amp; Kaoh Kong</c:v>
                </c:pt>
                <c:pt idx="10">
                  <c:v>Mondol Kiri &amp; Rattanak Kiri</c:v>
                </c:pt>
                <c:pt idx="11">
                  <c:v>Otdar Mean Chey</c:v>
                </c:pt>
                <c:pt idx="12">
                  <c:v>Phnom Penh</c:v>
                </c:pt>
                <c:pt idx="13">
                  <c:v>Preah Vihear &amp; Steung Treng</c:v>
                </c:pt>
                <c:pt idx="14">
                  <c:v>Prey Veng</c:v>
                </c:pt>
                <c:pt idx="15">
                  <c:v>Pursat</c:v>
                </c:pt>
                <c:pt idx="16">
                  <c:v>Siem Reap</c:v>
                </c:pt>
                <c:pt idx="17">
                  <c:v>Svay Rieng</c:v>
                </c:pt>
                <c:pt idx="18">
                  <c:v>Takeo</c:v>
                </c:pt>
              </c:strCache>
            </c:strRef>
          </c:cat>
          <c:val>
            <c:numRef>
              <c:f>DHS_Dry05!$R$223:$AJ$223</c:f>
              <c:numCache>
                <c:formatCode>###0.0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1-3A1C-483E-9220-51B541A150B3}"/>
            </c:ext>
          </c:extLst>
        </c:ser>
        <c:ser>
          <c:idx val="2"/>
          <c:order val="2"/>
          <c:tx>
            <c:strRef>
              <c:f>DHS_Dry05!$B$224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DHS_Dry05!$R$221:$AJ$221</c:f>
              <c:strCache>
                <c:ptCount val="19"/>
                <c:pt idx="0">
                  <c:v>Banteay Mean Chey</c:v>
                </c:pt>
                <c:pt idx="1">
                  <c:v>Battambang &amp; Krong Pailin</c:v>
                </c:pt>
                <c:pt idx="2">
                  <c:v>Kampong Cham</c:v>
                </c:pt>
                <c:pt idx="3">
                  <c:v>Kampong Chhnang</c:v>
                </c:pt>
                <c:pt idx="4">
                  <c:v>Kampong Speu</c:v>
                </c:pt>
                <c:pt idx="5">
                  <c:v>Kampong Thom</c:v>
                </c:pt>
                <c:pt idx="6">
                  <c:v>Kampot &amp; Krong Kep</c:v>
                </c:pt>
                <c:pt idx="7">
                  <c:v>Kandal</c:v>
                </c:pt>
                <c:pt idx="8">
                  <c:v>Kratie</c:v>
                </c:pt>
                <c:pt idx="9">
                  <c:v>Krong Preah Sihanouk &amp; Kaoh Kong</c:v>
                </c:pt>
                <c:pt idx="10">
                  <c:v>Mondol Kiri &amp; Rattanak Kiri</c:v>
                </c:pt>
                <c:pt idx="11">
                  <c:v>Otdar Mean Chey</c:v>
                </c:pt>
                <c:pt idx="12">
                  <c:v>Phnom Penh</c:v>
                </c:pt>
                <c:pt idx="13">
                  <c:v>Preah Vihear &amp; Steung Treng</c:v>
                </c:pt>
                <c:pt idx="14">
                  <c:v>Prey Veng</c:v>
                </c:pt>
                <c:pt idx="15">
                  <c:v>Pursat</c:v>
                </c:pt>
                <c:pt idx="16">
                  <c:v>Siem Reap</c:v>
                </c:pt>
                <c:pt idx="17">
                  <c:v>Svay Rieng</c:v>
                </c:pt>
                <c:pt idx="18">
                  <c:v>Takeo</c:v>
                </c:pt>
              </c:strCache>
            </c:strRef>
          </c:cat>
          <c:val>
            <c:numRef>
              <c:f>DHS_Dry05!$R$224:$AJ$224</c:f>
              <c:numCache>
                <c:formatCode>###0.0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2-3A1C-483E-9220-51B541A150B3}"/>
            </c:ext>
          </c:extLst>
        </c:ser>
        <c:dLbls>
          <c:showLegendKey val="0"/>
          <c:showVal val="0"/>
          <c:showCatName val="0"/>
          <c:showSerName val="0"/>
          <c:showPercent val="0"/>
          <c:showBubbleSize val="0"/>
        </c:dLbls>
        <c:gapWidth val="50"/>
        <c:overlap val="100"/>
        <c:axId val="389829376"/>
        <c:axId val="389830912"/>
      </c:barChart>
      <c:catAx>
        <c:axId val="3898293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89830912"/>
        <c:crosses val="autoZero"/>
        <c:auto val="1"/>
        <c:lblAlgn val="ctr"/>
        <c:lblOffset val="100"/>
        <c:tickLblSkip val="1"/>
        <c:tickMarkSkip val="1"/>
        <c:noMultiLvlLbl val="0"/>
      </c:catAx>
      <c:valAx>
        <c:axId val="3898309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898293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DHS_Dry05!$B$222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DHS_Dry05!$C$221:$G$221</c:f>
              <c:strCache>
                <c:ptCount val="5"/>
                <c:pt idx="0">
                  <c:v>Poorest</c:v>
                </c:pt>
                <c:pt idx="1">
                  <c:v>Poor</c:v>
                </c:pt>
                <c:pt idx="2">
                  <c:v>Middle</c:v>
                </c:pt>
                <c:pt idx="3">
                  <c:v>Rich</c:v>
                </c:pt>
                <c:pt idx="4">
                  <c:v>Richest</c:v>
                </c:pt>
              </c:strCache>
            </c:strRef>
          </c:cat>
          <c:val>
            <c:numRef>
              <c:f>DHS_Dry05!$C$222:$G$222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E1F1-4680-BED9-9ABD0F60A9D7}"/>
            </c:ext>
          </c:extLst>
        </c:ser>
        <c:ser>
          <c:idx val="1"/>
          <c:order val="1"/>
          <c:tx>
            <c:strRef>
              <c:f>DHS_Dry05!$B$223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DHS_Dry05!$C$221:$G$221</c:f>
              <c:strCache>
                <c:ptCount val="5"/>
                <c:pt idx="0">
                  <c:v>Poorest</c:v>
                </c:pt>
                <c:pt idx="1">
                  <c:v>Poor</c:v>
                </c:pt>
                <c:pt idx="2">
                  <c:v>Middle</c:v>
                </c:pt>
                <c:pt idx="3">
                  <c:v>Rich</c:v>
                </c:pt>
                <c:pt idx="4">
                  <c:v>Richest</c:v>
                </c:pt>
              </c:strCache>
            </c:strRef>
          </c:cat>
          <c:val>
            <c:numRef>
              <c:f>DHS_Dry05!$C$223:$G$223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E1F1-4680-BED9-9ABD0F60A9D7}"/>
            </c:ext>
          </c:extLst>
        </c:ser>
        <c:ser>
          <c:idx val="2"/>
          <c:order val="2"/>
          <c:tx>
            <c:strRef>
              <c:f>DHS_Dry05!$B$224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DHS_Dry05!$C$221:$G$221</c:f>
              <c:strCache>
                <c:ptCount val="5"/>
                <c:pt idx="0">
                  <c:v>Poorest</c:v>
                </c:pt>
                <c:pt idx="1">
                  <c:v>Poor</c:v>
                </c:pt>
                <c:pt idx="2">
                  <c:v>Middle</c:v>
                </c:pt>
                <c:pt idx="3">
                  <c:v>Rich</c:v>
                </c:pt>
                <c:pt idx="4">
                  <c:v>Richest</c:v>
                </c:pt>
              </c:strCache>
            </c:strRef>
          </c:cat>
          <c:val>
            <c:numRef>
              <c:f>DHS_Dry05!$C$224:$G$224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E1F1-4680-BED9-9ABD0F60A9D7}"/>
            </c:ext>
          </c:extLst>
        </c:ser>
        <c:dLbls>
          <c:showLegendKey val="0"/>
          <c:showVal val="0"/>
          <c:showCatName val="0"/>
          <c:showSerName val="0"/>
          <c:showPercent val="0"/>
          <c:showBubbleSize val="0"/>
        </c:dLbls>
        <c:gapWidth val="50"/>
        <c:overlap val="100"/>
        <c:axId val="390509696"/>
        <c:axId val="390511232"/>
      </c:barChart>
      <c:catAx>
        <c:axId val="3905096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90511232"/>
        <c:crosses val="autoZero"/>
        <c:auto val="1"/>
        <c:lblAlgn val="ctr"/>
        <c:lblOffset val="100"/>
        <c:tickLblSkip val="1"/>
        <c:tickMarkSkip val="1"/>
        <c:noMultiLvlLbl val="0"/>
      </c:catAx>
      <c:valAx>
        <c:axId val="3905112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905096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DHS_Dry05!$B$18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DHS_Dry05!$H$15:$L$15</c:f>
              <c:strCache>
                <c:ptCount val="5"/>
                <c:pt idx="0">
                  <c:v>Poorest</c:v>
                </c:pt>
                <c:pt idx="1">
                  <c:v>Poor</c:v>
                </c:pt>
                <c:pt idx="2">
                  <c:v>Middle</c:v>
                </c:pt>
                <c:pt idx="3">
                  <c:v>Rich</c:v>
                </c:pt>
                <c:pt idx="4">
                  <c:v>Richest</c:v>
                </c:pt>
              </c:strCache>
            </c:strRef>
          </c:cat>
          <c:val>
            <c:numRef>
              <c:f>DHS_Dry05!$H$18:$L$18</c:f>
              <c:numCache>
                <c:formatCode>###0.0</c:formatCode>
                <c:ptCount val="5"/>
                <c:pt idx="0">
                  <c:v>55.724013287495218</c:v>
                </c:pt>
                <c:pt idx="1">
                  <c:v>68.918150528864913</c:v>
                </c:pt>
                <c:pt idx="2">
                  <c:v>88.488746820787867</c:v>
                </c:pt>
                <c:pt idx="3">
                  <c:v>95.09650377093962</c:v>
                </c:pt>
                <c:pt idx="4">
                  <c:v>99.634820506693444</c:v>
                </c:pt>
              </c:numCache>
            </c:numRef>
          </c:val>
          <c:extLst>
            <c:ext xmlns:c16="http://schemas.microsoft.com/office/drawing/2014/chart" uri="{C3380CC4-5D6E-409C-BE32-E72D297353CC}">
              <c16:uniqueId val="{00000000-D5E2-420D-B0DA-DB8E02B5F365}"/>
            </c:ext>
          </c:extLst>
        </c:ser>
        <c:ser>
          <c:idx val="1"/>
          <c:order val="1"/>
          <c:tx>
            <c:strRef>
              <c:f>DHS_Dry05!$B$19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DHS_Dry05!$H$15:$L$15</c:f>
              <c:strCache>
                <c:ptCount val="5"/>
                <c:pt idx="0">
                  <c:v>Poorest</c:v>
                </c:pt>
                <c:pt idx="1">
                  <c:v>Poor</c:v>
                </c:pt>
                <c:pt idx="2">
                  <c:v>Middle</c:v>
                </c:pt>
                <c:pt idx="3">
                  <c:v>Rich</c:v>
                </c:pt>
                <c:pt idx="4">
                  <c:v>Richest</c:v>
                </c:pt>
              </c:strCache>
            </c:strRef>
          </c:cat>
          <c:val>
            <c:numRef>
              <c:f>DHS_Dry05!$H$19:$L$19</c:f>
              <c:numCache>
                <c:formatCode>###0.0</c:formatCode>
                <c:ptCount val="5"/>
                <c:pt idx="0">
                  <c:v>1.0293638821554765</c:v>
                </c:pt>
                <c:pt idx="1">
                  <c:v>0</c:v>
                </c:pt>
                <c:pt idx="2">
                  <c:v>0.24050632681176493</c:v>
                </c:pt>
                <c:pt idx="3">
                  <c:v>0</c:v>
                </c:pt>
                <c:pt idx="4">
                  <c:v>0</c:v>
                </c:pt>
              </c:numCache>
            </c:numRef>
          </c:val>
          <c:extLst>
            <c:ext xmlns:c16="http://schemas.microsoft.com/office/drawing/2014/chart" uri="{C3380CC4-5D6E-409C-BE32-E72D297353CC}">
              <c16:uniqueId val="{00000001-D5E2-420D-B0DA-DB8E02B5F365}"/>
            </c:ext>
          </c:extLst>
        </c:ser>
        <c:ser>
          <c:idx val="2"/>
          <c:order val="2"/>
          <c:tx>
            <c:strRef>
              <c:f>DHS_Dry05!$B$20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DHS_Dry05!$H$15:$L$15</c:f>
              <c:strCache>
                <c:ptCount val="5"/>
                <c:pt idx="0">
                  <c:v>Poorest</c:v>
                </c:pt>
                <c:pt idx="1">
                  <c:v>Poor</c:v>
                </c:pt>
                <c:pt idx="2">
                  <c:v>Middle</c:v>
                </c:pt>
                <c:pt idx="3">
                  <c:v>Rich</c:v>
                </c:pt>
                <c:pt idx="4">
                  <c:v>Richest</c:v>
                </c:pt>
              </c:strCache>
            </c:strRef>
          </c:cat>
          <c:val>
            <c:numRef>
              <c:f>DHS_Dry05!$H$20:$L$20</c:f>
              <c:numCache>
                <c:formatCode>###0.0</c:formatCode>
                <c:ptCount val="5"/>
                <c:pt idx="0">
                  <c:v>17.098778801267891</c:v>
                </c:pt>
                <c:pt idx="1">
                  <c:v>8.0020392384480701</c:v>
                </c:pt>
                <c:pt idx="2">
                  <c:v>2.8870520023440491</c:v>
                </c:pt>
                <c:pt idx="3">
                  <c:v>0.94461623130678518</c:v>
                </c:pt>
                <c:pt idx="4">
                  <c:v>0.28224907486526979</c:v>
                </c:pt>
              </c:numCache>
            </c:numRef>
          </c:val>
          <c:extLst>
            <c:ext xmlns:c16="http://schemas.microsoft.com/office/drawing/2014/chart" uri="{C3380CC4-5D6E-409C-BE32-E72D297353CC}">
              <c16:uniqueId val="{00000002-D5E2-420D-B0DA-DB8E02B5F365}"/>
            </c:ext>
          </c:extLst>
        </c:ser>
        <c:ser>
          <c:idx val="3"/>
          <c:order val="3"/>
          <c:tx>
            <c:strRef>
              <c:f>DHS_Dry05!$B$21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DHS_Dry05!$H$15:$L$15</c:f>
              <c:strCache>
                <c:ptCount val="5"/>
                <c:pt idx="0">
                  <c:v>Poorest</c:v>
                </c:pt>
                <c:pt idx="1">
                  <c:v>Poor</c:v>
                </c:pt>
                <c:pt idx="2">
                  <c:v>Middle</c:v>
                </c:pt>
                <c:pt idx="3">
                  <c:v>Rich</c:v>
                </c:pt>
                <c:pt idx="4">
                  <c:v>Richest</c:v>
                </c:pt>
              </c:strCache>
            </c:strRef>
          </c:cat>
          <c:val>
            <c:numRef>
              <c:f>DHS_Dry05!$H$21:$L$21</c:f>
              <c:numCache>
                <c:formatCode>###0.0</c:formatCode>
                <c:ptCount val="5"/>
                <c:pt idx="0">
                  <c:v>26.147844029081412</c:v>
                </c:pt>
                <c:pt idx="1">
                  <c:v>23.079810232687016</c:v>
                </c:pt>
                <c:pt idx="2">
                  <c:v>8.3836948500563189</c:v>
                </c:pt>
                <c:pt idx="3">
                  <c:v>3.9588799977535949</c:v>
                </c:pt>
                <c:pt idx="4">
                  <c:v>8.2930418441286194E-2</c:v>
                </c:pt>
              </c:numCache>
            </c:numRef>
          </c:val>
          <c:extLst>
            <c:ext xmlns:c16="http://schemas.microsoft.com/office/drawing/2014/chart" uri="{C3380CC4-5D6E-409C-BE32-E72D297353CC}">
              <c16:uniqueId val="{00000003-D5E2-420D-B0DA-DB8E02B5F365}"/>
            </c:ext>
          </c:extLst>
        </c:ser>
        <c:dLbls>
          <c:showLegendKey val="0"/>
          <c:showVal val="0"/>
          <c:showCatName val="0"/>
          <c:showSerName val="0"/>
          <c:showPercent val="0"/>
          <c:showBubbleSize val="0"/>
        </c:dLbls>
        <c:gapWidth val="50"/>
        <c:overlap val="100"/>
        <c:axId val="391133824"/>
        <c:axId val="391156096"/>
      </c:barChart>
      <c:catAx>
        <c:axId val="3911338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91156096"/>
        <c:crosses val="autoZero"/>
        <c:auto val="1"/>
        <c:lblAlgn val="ctr"/>
        <c:lblOffset val="100"/>
        <c:tickLblSkip val="1"/>
        <c:tickMarkSkip val="1"/>
        <c:noMultiLvlLbl val="0"/>
      </c:catAx>
      <c:valAx>
        <c:axId val="3911560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911338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DHS_Dry05!$B$124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DHS_Dry05!$H$121:$L$121</c:f>
              <c:strCache>
                <c:ptCount val="5"/>
                <c:pt idx="0">
                  <c:v>Poorest</c:v>
                </c:pt>
                <c:pt idx="1">
                  <c:v>Poor</c:v>
                </c:pt>
                <c:pt idx="2">
                  <c:v>Middle</c:v>
                </c:pt>
                <c:pt idx="3">
                  <c:v>Rich</c:v>
                </c:pt>
                <c:pt idx="4">
                  <c:v>Richest</c:v>
                </c:pt>
              </c:strCache>
            </c:strRef>
          </c:cat>
          <c:val>
            <c:numRef>
              <c:f>DHS_Dry05!$H$124:$L$124</c:f>
              <c:numCache>
                <c:formatCode>###0.0</c:formatCode>
                <c:ptCount val="5"/>
                <c:pt idx="0">
                  <c:v>3.7189295720790181</c:v>
                </c:pt>
                <c:pt idx="1">
                  <c:v>29.326604905375987</c:v>
                </c:pt>
                <c:pt idx="2">
                  <c:v>71.81080202687356</c:v>
                </c:pt>
                <c:pt idx="3">
                  <c:v>92.818709796306734</c:v>
                </c:pt>
                <c:pt idx="4">
                  <c:v>99.236665607195434</c:v>
                </c:pt>
              </c:numCache>
            </c:numRef>
          </c:val>
          <c:extLst>
            <c:ext xmlns:c16="http://schemas.microsoft.com/office/drawing/2014/chart" uri="{C3380CC4-5D6E-409C-BE32-E72D297353CC}">
              <c16:uniqueId val="{00000000-66AE-4BEB-B9B2-841E68F636D5}"/>
            </c:ext>
          </c:extLst>
        </c:ser>
        <c:ser>
          <c:idx val="1"/>
          <c:order val="1"/>
          <c:tx>
            <c:strRef>
              <c:f>DHS_Dry05!$B$125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DHS_Dry05!$H$121:$L$121</c:f>
              <c:strCache>
                <c:ptCount val="5"/>
                <c:pt idx="0">
                  <c:v>Poorest</c:v>
                </c:pt>
                <c:pt idx="1">
                  <c:v>Poor</c:v>
                </c:pt>
                <c:pt idx="2">
                  <c:v>Middle</c:v>
                </c:pt>
                <c:pt idx="3">
                  <c:v>Rich</c:v>
                </c:pt>
                <c:pt idx="4">
                  <c:v>Richest</c:v>
                </c:pt>
              </c:strCache>
            </c:strRef>
          </c:cat>
          <c:val>
            <c:numRef>
              <c:f>DHS_Dry05!$H$125:$L$125</c:f>
              <c:numCache>
                <c:formatCode>###0.0</c:formatCode>
                <c:ptCount val="5"/>
                <c:pt idx="0">
                  <c:v>3.0662606119183891</c:v>
                </c:pt>
                <c:pt idx="1">
                  <c:v>10.718749806924359</c:v>
                </c:pt>
                <c:pt idx="2">
                  <c:v>11.47933105310832</c:v>
                </c:pt>
                <c:pt idx="3">
                  <c:v>4.4905327986635797</c:v>
                </c:pt>
                <c:pt idx="4">
                  <c:v>0.76333439280458593</c:v>
                </c:pt>
              </c:numCache>
            </c:numRef>
          </c:val>
          <c:extLst>
            <c:ext xmlns:c16="http://schemas.microsoft.com/office/drawing/2014/chart" uri="{C3380CC4-5D6E-409C-BE32-E72D297353CC}">
              <c16:uniqueId val="{00000001-66AE-4BEB-B9B2-841E68F636D5}"/>
            </c:ext>
          </c:extLst>
        </c:ser>
        <c:ser>
          <c:idx val="2"/>
          <c:order val="2"/>
          <c:tx>
            <c:strRef>
              <c:f>DHS_Dry05!$B$126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DHS_Dry05!$H$121:$L$121</c:f>
              <c:strCache>
                <c:ptCount val="5"/>
                <c:pt idx="0">
                  <c:v>Poorest</c:v>
                </c:pt>
                <c:pt idx="1">
                  <c:v>Poor</c:v>
                </c:pt>
                <c:pt idx="2">
                  <c:v>Middle</c:v>
                </c:pt>
                <c:pt idx="3">
                  <c:v>Rich</c:v>
                </c:pt>
                <c:pt idx="4">
                  <c:v>Richest</c:v>
                </c:pt>
              </c:strCache>
            </c:strRef>
          </c:cat>
          <c:val>
            <c:numRef>
              <c:f>DHS_Dry05!$H$126:$L$126</c:f>
              <c:numCache>
                <c:formatCode>###0.0</c:formatCode>
                <c:ptCount val="5"/>
                <c:pt idx="0">
                  <c:v>4.0783831872385861</c:v>
                </c:pt>
                <c:pt idx="1">
                  <c:v>8.0752185834027088</c:v>
                </c:pt>
                <c:pt idx="2">
                  <c:v>5.1010644660589524</c:v>
                </c:pt>
                <c:pt idx="3">
                  <c:v>1.7273703031852561</c:v>
                </c:pt>
                <c:pt idx="4">
                  <c:v>-1.9761969838327786E-14</c:v>
                </c:pt>
              </c:numCache>
            </c:numRef>
          </c:val>
          <c:extLst>
            <c:ext xmlns:c16="http://schemas.microsoft.com/office/drawing/2014/chart" uri="{C3380CC4-5D6E-409C-BE32-E72D297353CC}">
              <c16:uniqueId val="{00000002-66AE-4BEB-B9B2-841E68F636D5}"/>
            </c:ext>
          </c:extLst>
        </c:ser>
        <c:ser>
          <c:idx val="3"/>
          <c:order val="3"/>
          <c:tx>
            <c:strRef>
              <c:f>DHS_Dry05!$B$127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DHS_Dry05!$H$121:$L$121</c:f>
              <c:strCache>
                <c:ptCount val="5"/>
                <c:pt idx="0">
                  <c:v>Poorest</c:v>
                </c:pt>
                <c:pt idx="1">
                  <c:v>Poor</c:v>
                </c:pt>
                <c:pt idx="2">
                  <c:v>Middle</c:v>
                </c:pt>
                <c:pt idx="3">
                  <c:v>Rich</c:v>
                </c:pt>
                <c:pt idx="4">
                  <c:v>Richest</c:v>
                </c:pt>
              </c:strCache>
            </c:strRef>
          </c:cat>
          <c:val>
            <c:numRef>
              <c:f>DHS_Dry05!$H$127:$L$127</c:f>
              <c:numCache>
                <c:formatCode>###0.0</c:formatCode>
                <c:ptCount val="5"/>
                <c:pt idx="0">
                  <c:v>89.136426628763999</c:v>
                </c:pt>
                <c:pt idx="1">
                  <c:v>51.879426704296947</c:v>
                </c:pt>
                <c:pt idx="2">
                  <c:v>11.60880245395917</c:v>
                </c:pt>
                <c:pt idx="3">
                  <c:v>0.96338710184442966</c:v>
                </c:pt>
                <c:pt idx="4">
                  <c:v>0</c:v>
                </c:pt>
              </c:numCache>
            </c:numRef>
          </c:val>
          <c:extLst>
            <c:ext xmlns:c16="http://schemas.microsoft.com/office/drawing/2014/chart" uri="{C3380CC4-5D6E-409C-BE32-E72D297353CC}">
              <c16:uniqueId val="{00000003-66AE-4BEB-B9B2-841E68F636D5}"/>
            </c:ext>
          </c:extLst>
        </c:ser>
        <c:dLbls>
          <c:showLegendKey val="0"/>
          <c:showVal val="0"/>
          <c:showCatName val="0"/>
          <c:showSerName val="0"/>
          <c:showPercent val="0"/>
          <c:showBubbleSize val="0"/>
        </c:dLbls>
        <c:gapWidth val="50"/>
        <c:overlap val="100"/>
        <c:axId val="391770496"/>
        <c:axId val="391772032"/>
      </c:barChart>
      <c:catAx>
        <c:axId val="3917704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91772032"/>
        <c:crosses val="autoZero"/>
        <c:auto val="1"/>
        <c:lblAlgn val="ctr"/>
        <c:lblOffset val="100"/>
        <c:tickLblSkip val="1"/>
        <c:tickMarkSkip val="1"/>
        <c:noMultiLvlLbl val="0"/>
      </c:catAx>
      <c:valAx>
        <c:axId val="3917720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917704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DHS_Dry05!$B$222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DHS_Dry05!$H$221:$L$221</c:f>
              <c:strCache>
                <c:ptCount val="5"/>
                <c:pt idx="0">
                  <c:v>Poorest</c:v>
                </c:pt>
                <c:pt idx="1">
                  <c:v>Poor</c:v>
                </c:pt>
                <c:pt idx="2">
                  <c:v>Middle</c:v>
                </c:pt>
                <c:pt idx="3">
                  <c:v>Rich</c:v>
                </c:pt>
                <c:pt idx="4">
                  <c:v>Richest</c:v>
                </c:pt>
              </c:strCache>
            </c:strRef>
          </c:cat>
          <c:val>
            <c:numRef>
              <c:f>DHS_Dry05!$H$222:$L$222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F0E9-4117-BE29-6E495AF957B4}"/>
            </c:ext>
          </c:extLst>
        </c:ser>
        <c:ser>
          <c:idx val="1"/>
          <c:order val="1"/>
          <c:tx>
            <c:strRef>
              <c:f>DHS_Dry05!$B$223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DHS_Dry05!$H$221:$L$221</c:f>
              <c:strCache>
                <c:ptCount val="5"/>
                <c:pt idx="0">
                  <c:v>Poorest</c:v>
                </c:pt>
                <c:pt idx="1">
                  <c:v>Poor</c:v>
                </c:pt>
                <c:pt idx="2">
                  <c:v>Middle</c:v>
                </c:pt>
                <c:pt idx="3">
                  <c:v>Rich</c:v>
                </c:pt>
                <c:pt idx="4">
                  <c:v>Richest</c:v>
                </c:pt>
              </c:strCache>
            </c:strRef>
          </c:cat>
          <c:val>
            <c:numRef>
              <c:f>DHS_Dry05!$H$223:$L$223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F0E9-4117-BE29-6E495AF957B4}"/>
            </c:ext>
          </c:extLst>
        </c:ser>
        <c:ser>
          <c:idx val="2"/>
          <c:order val="2"/>
          <c:tx>
            <c:strRef>
              <c:f>DHS_Dry05!$B$224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DHS_Dry05!$H$221:$L$221</c:f>
              <c:strCache>
                <c:ptCount val="5"/>
                <c:pt idx="0">
                  <c:v>Poorest</c:v>
                </c:pt>
                <c:pt idx="1">
                  <c:v>Poor</c:v>
                </c:pt>
                <c:pt idx="2">
                  <c:v>Middle</c:v>
                </c:pt>
                <c:pt idx="3">
                  <c:v>Rich</c:v>
                </c:pt>
                <c:pt idx="4">
                  <c:v>Richest</c:v>
                </c:pt>
              </c:strCache>
            </c:strRef>
          </c:cat>
          <c:val>
            <c:numRef>
              <c:f>DHS_Dry05!$H$224:$L$224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F0E9-4117-BE29-6E495AF957B4}"/>
            </c:ext>
          </c:extLst>
        </c:ser>
        <c:dLbls>
          <c:showLegendKey val="0"/>
          <c:showVal val="0"/>
          <c:showCatName val="0"/>
          <c:showSerName val="0"/>
          <c:showPercent val="0"/>
          <c:showBubbleSize val="0"/>
        </c:dLbls>
        <c:gapWidth val="50"/>
        <c:overlap val="100"/>
        <c:axId val="392164096"/>
        <c:axId val="392165632"/>
      </c:barChart>
      <c:catAx>
        <c:axId val="392164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92165632"/>
        <c:crosses val="autoZero"/>
        <c:auto val="1"/>
        <c:lblAlgn val="ctr"/>
        <c:lblOffset val="100"/>
        <c:tickLblSkip val="1"/>
        <c:tickMarkSkip val="1"/>
        <c:noMultiLvlLbl val="0"/>
      </c:catAx>
      <c:valAx>
        <c:axId val="3921656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92164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DHS_Wet05!$B$18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DHS_Wet05!$M$15:$Q$15</c:f>
              <c:strCache>
                <c:ptCount val="5"/>
                <c:pt idx="0">
                  <c:v>Poorest</c:v>
                </c:pt>
                <c:pt idx="1">
                  <c:v>Poor</c:v>
                </c:pt>
                <c:pt idx="2">
                  <c:v>Middle</c:v>
                </c:pt>
                <c:pt idx="3">
                  <c:v>Rich</c:v>
                </c:pt>
                <c:pt idx="4">
                  <c:v>Richest</c:v>
                </c:pt>
              </c:strCache>
            </c:strRef>
          </c:cat>
          <c:val>
            <c:numRef>
              <c:f>DHS_Wet05!$M$18:$Q$18</c:f>
              <c:numCache>
                <c:formatCode>###0.0</c:formatCode>
                <c:ptCount val="5"/>
                <c:pt idx="0">
                  <c:v>59.950501859872311</c:v>
                </c:pt>
                <c:pt idx="1">
                  <c:v>69.866787560866982</c:v>
                </c:pt>
                <c:pt idx="2">
                  <c:v>73.575835787901681</c:v>
                </c:pt>
                <c:pt idx="3">
                  <c:v>80.008808434009751</c:v>
                </c:pt>
                <c:pt idx="4">
                  <c:v>86.935698655413077</c:v>
                </c:pt>
              </c:numCache>
            </c:numRef>
          </c:val>
          <c:extLst>
            <c:ext xmlns:c16="http://schemas.microsoft.com/office/drawing/2014/chart" uri="{C3380CC4-5D6E-409C-BE32-E72D297353CC}">
              <c16:uniqueId val="{00000000-E54E-4F56-AAE7-795ECE9411A5}"/>
            </c:ext>
          </c:extLst>
        </c:ser>
        <c:ser>
          <c:idx val="1"/>
          <c:order val="1"/>
          <c:tx>
            <c:strRef>
              <c:f>DHS_Wet05!$B$19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DHS_Wet05!$M$15:$Q$15</c:f>
              <c:strCache>
                <c:ptCount val="5"/>
                <c:pt idx="0">
                  <c:v>Poorest</c:v>
                </c:pt>
                <c:pt idx="1">
                  <c:v>Poor</c:v>
                </c:pt>
                <c:pt idx="2">
                  <c:v>Middle</c:v>
                </c:pt>
                <c:pt idx="3">
                  <c:v>Rich</c:v>
                </c:pt>
                <c:pt idx="4">
                  <c:v>Richest</c:v>
                </c:pt>
              </c:strCache>
            </c:strRef>
          </c:cat>
          <c:val>
            <c:numRef>
              <c:f>DHS_Wet05!$M$19:$Q$19</c:f>
              <c:numCache>
                <c:formatCode>###0.0</c:formatCode>
                <c:ptCount val="5"/>
                <c:pt idx="0">
                  <c:v>0.38149181714498631</c:v>
                </c:pt>
                <c:pt idx="1">
                  <c:v>9.0173008973887137E-2</c:v>
                </c:pt>
                <c:pt idx="2">
                  <c:v>0.13686723569078027</c:v>
                </c:pt>
                <c:pt idx="3">
                  <c:v>0.20426803614428263</c:v>
                </c:pt>
                <c:pt idx="4">
                  <c:v>6.0585377024367518E-2</c:v>
                </c:pt>
              </c:numCache>
            </c:numRef>
          </c:val>
          <c:extLst>
            <c:ext xmlns:c16="http://schemas.microsoft.com/office/drawing/2014/chart" uri="{C3380CC4-5D6E-409C-BE32-E72D297353CC}">
              <c16:uniqueId val="{00000001-E54E-4F56-AAE7-795ECE9411A5}"/>
            </c:ext>
          </c:extLst>
        </c:ser>
        <c:ser>
          <c:idx val="2"/>
          <c:order val="2"/>
          <c:tx>
            <c:strRef>
              <c:f>DHS_Wet05!$B$20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DHS_Wet05!$M$15:$Q$15</c:f>
              <c:strCache>
                <c:ptCount val="5"/>
                <c:pt idx="0">
                  <c:v>Poorest</c:v>
                </c:pt>
                <c:pt idx="1">
                  <c:v>Poor</c:v>
                </c:pt>
                <c:pt idx="2">
                  <c:v>Middle</c:v>
                </c:pt>
                <c:pt idx="3">
                  <c:v>Rich</c:v>
                </c:pt>
                <c:pt idx="4">
                  <c:v>Richest</c:v>
                </c:pt>
              </c:strCache>
            </c:strRef>
          </c:cat>
          <c:val>
            <c:numRef>
              <c:f>DHS_Wet05!$M$20:$Q$20</c:f>
              <c:numCache>
                <c:formatCode>###0.0</c:formatCode>
                <c:ptCount val="5"/>
                <c:pt idx="0">
                  <c:v>23.21267739685916</c:v>
                </c:pt>
                <c:pt idx="1">
                  <c:v>15.881971595461145</c:v>
                </c:pt>
                <c:pt idx="2">
                  <c:v>15.951186965747068</c:v>
                </c:pt>
                <c:pt idx="3">
                  <c:v>9.8648932472138746</c:v>
                </c:pt>
                <c:pt idx="4">
                  <c:v>4.0845015970681935</c:v>
                </c:pt>
              </c:numCache>
            </c:numRef>
          </c:val>
          <c:extLst>
            <c:ext xmlns:c16="http://schemas.microsoft.com/office/drawing/2014/chart" uri="{C3380CC4-5D6E-409C-BE32-E72D297353CC}">
              <c16:uniqueId val="{00000002-E54E-4F56-AAE7-795ECE9411A5}"/>
            </c:ext>
          </c:extLst>
        </c:ser>
        <c:ser>
          <c:idx val="3"/>
          <c:order val="3"/>
          <c:tx>
            <c:strRef>
              <c:f>DHS_Wet05!$B$21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DHS_Wet05!$M$15:$Q$15</c:f>
              <c:strCache>
                <c:ptCount val="5"/>
                <c:pt idx="0">
                  <c:v>Poorest</c:v>
                </c:pt>
                <c:pt idx="1">
                  <c:v>Poor</c:v>
                </c:pt>
                <c:pt idx="2">
                  <c:v>Middle</c:v>
                </c:pt>
                <c:pt idx="3">
                  <c:v>Rich</c:v>
                </c:pt>
                <c:pt idx="4">
                  <c:v>Richest</c:v>
                </c:pt>
              </c:strCache>
            </c:strRef>
          </c:cat>
          <c:val>
            <c:numRef>
              <c:f>DHS_Wet05!$M$21:$Q$21</c:f>
              <c:numCache>
                <c:formatCode>###0.0</c:formatCode>
                <c:ptCount val="5"/>
                <c:pt idx="0">
                  <c:v>16.455328926123546</c:v>
                </c:pt>
                <c:pt idx="1">
                  <c:v>14.161067834697985</c:v>
                </c:pt>
                <c:pt idx="2">
                  <c:v>10.336110010660471</c:v>
                </c:pt>
                <c:pt idx="3">
                  <c:v>9.9220302826320932</c:v>
                </c:pt>
                <c:pt idx="4">
                  <c:v>8.9192143704943625</c:v>
                </c:pt>
              </c:numCache>
            </c:numRef>
          </c:val>
          <c:extLst>
            <c:ext xmlns:c16="http://schemas.microsoft.com/office/drawing/2014/chart" uri="{C3380CC4-5D6E-409C-BE32-E72D297353CC}">
              <c16:uniqueId val="{00000003-E54E-4F56-AAE7-795ECE9411A5}"/>
            </c:ext>
          </c:extLst>
        </c:ser>
        <c:dLbls>
          <c:showLegendKey val="0"/>
          <c:showVal val="0"/>
          <c:showCatName val="0"/>
          <c:showSerName val="0"/>
          <c:showPercent val="0"/>
          <c:showBubbleSize val="0"/>
        </c:dLbls>
        <c:gapWidth val="50"/>
        <c:overlap val="100"/>
        <c:axId val="231389440"/>
        <c:axId val="231555072"/>
      </c:barChart>
      <c:catAx>
        <c:axId val="2313894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55072"/>
        <c:crosses val="autoZero"/>
        <c:auto val="1"/>
        <c:lblAlgn val="ctr"/>
        <c:lblOffset val="100"/>
        <c:tickLblSkip val="1"/>
        <c:tickMarkSkip val="1"/>
        <c:noMultiLvlLbl val="0"/>
      </c:catAx>
      <c:valAx>
        <c:axId val="2315550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3894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DHS_Wet05!$B$18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DHS_Wet05!$R$15:$AJ$15</c:f>
              <c:strCache>
                <c:ptCount val="19"/>
                <c:pt idx="0">
                  <c:v>Banteay Mean Chey</c:v>
                </c:pt>
                <c:pt idx="1">
                  <c:v>Battambang &amp; Krong Pailin</c:v>
                </c:pt>
                <c:pt idx="2">
                  <c:v>Kampong Cham</c:v>
                </c:pt>
                <c:pt idx="3">
                  <c:v>Kampong Chhnang</c:v>
                </c:pt>
                <c:pt idx="4">
                  <c:v>Kampong Speu</c:v>
                </c:pt>
                <c:pt idx="5">
                  <c:v>Kampong Thom</c:v>
                </c:pt>
                <c:pt idx="6">
                  <c:v>Kampot &amp; Krong Kep</c:v>
                </c:pt>
                <c:pt idx="7">
                  <c:v>Kandal</c:v>
                </c:pt>
                <c:pt idx="8">
                  <c:v>Kratie</c:v>
                </c:pt>
                <c:pt idx="9">
                  <c:v>Krong Preah Sihanouk &amp; Kaoh Kong</c:v>
                </c:pt>
                <c:pt idx="10">
                  <c:v>Mondol Kiri &amp; Rattanak Kiri</c:v>
                </c:pt>
                <c:pt idx="11">
                  <c:v>Otdar Mean Chey</c:v>
                </c:pt>
                <c:pt idx="12">
                  <c:v>Phnom Penh</c:v>
                </c:pt>
                <c:pt idx="13">
                  <c:v>Preah Vihear &amp; Steung Treng</c:v>
                </c:pt>
                <c:pt idx="14">
                  <c:v>Prey Veng</c:v>
                </c:pt>
                <c:pt idx="15">
                  <c:v>Pursat</c:v>
                </c:pt>
                <c:pt idx="16">
                  <c:v>Siem Reap</c:v>
                </c:pt>
                <c:pt idx="17">
                  <c:v>Svay Rieng</c:v>
                </c:pt>
                <c:pt idx="18">
                  <c:v>Takeo</c:v>
                </c:pt>
              </c:strCache>
            </c:strRef>
          </c:cat>
          <c:val>
            <c:numRef>
              <c:f>DHS_Wet05!$R$18:$AJ$18</c:f>
              <c:numCache>
                <c:formatCode>###0.0</c:formatCode>
                <c:ptCount val="19"/>
                <c:pt idx="0">
                  <c:v>85.78074602822457</c:v>
                </c:pt>
                <c:pt idx="1">
                  <c:v>71.279743298286633</c:v>
                </c:pt>
                <c:pt idx="2">
                  <c:v>72.124763468244481</c:v>
                </c:pt>
                <c:pt idx="3">
                  <c:v>50.058646261189651</c:v>
                </c:pt>
                <c:pt idx="4">
                  <c:v>83.001342217123707</c:v>
                </c:pt>
                <c:pt idx="5">
                  <c:v>46.988579935427282</c:v>
                </c:pt>
                <c:pt idx="6">
                  <c:v>84.265012734707682</c:v>
                </c:pt>
                <c:pt idx="7">
                  <c:v>76.322251536523012</c:v>
                </c:pt>
                <c:pt idx="8">
                  <c:v>61.591165427707594</c:v>
                </c:pt>
                <c:pt idx="9">
                  <c:v>88.052320600062814</c:v>
                </c:pt>
                <c:pt idx="10">
                  <c:v>40.423737323533885</c:v>
                </c:pt>
                <c:pt idx="11">
                  <c:v>85.648716209733379</c:v>
                </c:pt>
                <c:pt idx="12">
                  <c:v>94.901789093676101</c:v>
                </c:pt>
                <c:pt idx="13">
                  <c:v>57.614410603116028</c:v>
                </c:pt>
                <c:pt idx="14">
                  <c:v>88.501737802120701</c:v>
                </c:pt>
                <c:pt idx="15">
                  <c:v>82.756418644595385</c:v>
                </c:pt>
                <c:pt idx="16">
                  <c:v>62.845975865882544</c:v>
                </c:pt>
                <c:pt idx="17">
                  <c:v>96.227393130995239</c:v>
                </c:pt>
                <c:pt idx="18">
                  <c:v>86.731579893370011</c:v>
                </c:pt>
              </c:numCache>
            </c:numRef>
          </c:val>
          <c:extLst>
            <c:ext xmlns:c16="http://schemas.microsoft.com/office/drawing/2014/chart" uri="{C3380CC4-5D6E-409C-BE32-E72D297353CC}">
              <c16:uniqueId val="{00000000-C9C9-4CD8-A14A-2F7F724576E5}"/>
            </c:ext>
          </c:extLst>
        </c:ser>
        <c:ser>
          <c:idx val="1"/>
          <c:order val="1"/>
          <c:tx>
            <c:strRef>
              <c:f>DHS_Wet05!$B$19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DHS_Wet05!$R$15:$AJ$15</c:f>
              <c:strCache>
                <c:ptCount val="19"/>
                <c:pt idx="0">
                  <c:v>Banteay Mean Chey</c:v>
                </c:pt>
                <c:pt idx="1">
                  <c:v>Battambang &amp; Krong Pailin</c:v>
                </c:pt>
                <c:pt idx="2">
                  <c:v>Kampong Cham</c:v>
                </c:pt>
                <c:pt idx="3">
                  <c:v>Kampong Chhnang</c:v>
                </c:pt>
                <c:pt idx="4">
                  <c:v>Kampong Speu</c:v>
                </c:pt>
                <c:pt idx="5">
                  <c:v>Kampong Thom</c:v>
                </c:pt>
                <c:pt idx="6">
                  <c:v>Kampot &amp; Krong Kep</c:v>
                </c:pt>
                <c:pt idx="7">
                  <c:v>Kandal</c:v>
                </c:pt>
                <c:pt idx="8">
                  <c:v>Kratie</c:v>
                </c:pt>
                <c:pt idx="9">
                  <c:v>Krong Preah Sihanouk &amp; Kaoh Kong</c:v>
                </c:pt>
                <c:pt idx="10">
                  <c:v>Mondol Kiri &amp; Rattanak Kiri</c:v>
                </c:pt>
                <c:pt idx="11">
                  <c:v>Otdar Mean Chey</c:v>
                </c:pt>
                <c:pt idx="12">
                  <c:v>Phnom Penh</c:v>
                </c:pt>
                <c:pt idx="13">
                  <c:v>Preah Vihear &amp; Steung Treng</c:v>
                </c:pt>
                <c:pt idx="14">
                  <c:v>Prey Veng</c:v>
                </c:pt>
                <c:pt idx="15">
                  <c:v>Pursat</c:v>
                </c:pt>
                <c:pt idx="16">
                  <c:v>Siem Reap</c:v>
                </c:pt>
                <c:pt idx="17">
                  <c:v>Svay Rieng</c:v>
                </c:pt>
                <c:pt idx="18">
                  <c:v>Takeo</c:v>
                </c:pt>
              </c:strCache>
            </c:strRef>
          </c:cat>
          <c:val>
            <c:numRef>
              <c:f>DHS_Wet05!$R$19:$AJ$19</c:f>
              <c:numCache>
                <c:formatCode>###0.0</c:formatCode>
                <c:ptCount val="19"/>
                <c:pt idx="0">
                  <c:v>0</c:v>
                </c:pt>
                <c:pt idx="1">
                  <c:v>0</c:v>
                </c:pt>
                <c:pt idx="2">
                  <c:v>0</c:v>
                </c:pt>
                <c:pt idx="3">
                  <c:v>0.5260861203783781</c:v>
                </c:pt>
                <c:pt idx="4">
                  <c:v>0.54387260813363703</c:v>
                </c:pt>
                <c:pt idx="5">
                  <c:v>0</c:v>
                </c:pt>
                <c:pt idx="6">
                  <c:v>0</c:v>
                </c:pt>
                <c:pt idx="7">
                  <c:v>9.3835503547341576E-2</c:v>
                </c:pt>
                <c:pt idx="8">
                  <c:v>0</c:v>
                </c:pt>
                <c:pt idx="9">
                  <c:v>0.16830252319069086</c:v>
                </c:pt>
                <c:pt idx="10">
                  <c:v>0</c:v>
                </c:pt>
                <c:pt idx="11">
                  <c:v>5.4799698098463132</c:v>
                </c:pt>
                <c:pt idx="12">
                  <c:v>0</c:v>
                </c:pt>
                <c:pt idx="13">
                  <c:v>0.20532520682301081</c:v>
                </c:pt>
                <c:pt idx="14">
                  <c:v>0</c:v>
                </c:pt>
                <c:pt idx="15">
                  <c:v>0</c:v>
                </c:pt>
                <c:pt idx="16">
                  <c:v>0</c:v>
                </c:pt>
                <c:pt idx="17">
                  <c:v>0</c:v>
                </c:pt>
                <c:pt idx="18">
                  <c:v>0.32375523325679434</c:v>
                </c:pt>
              </c:numCache>
            </c:numRef>
          </c:val>
          <c:extLst>
            <c:ext xmlns:c16="http://schemas.microsoft.com/office/drawing/2014/chart" uri="{C3380CC4-5D6E-409C-BE32-E72D297353CC}">
              <c16:uniqueId val="{00000001-C9C9-4CD8-A14A-2F7F724576E5}"/>
            </c:ext>
          </c:extLst>
        </c:ser>
        <c:ser>
          <c:idx val="2"/>
          <c:order val="2"/>
          <c:tx>
            <c:strRef>
              <c:f>DHS_Wet05!$B$20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DHS_Wet05!$R$15:$AJ$15</c:f>
              <c:strCache>
                <c:ptCount val="19"/>
                <c:pt idx="0">
                  <c:v>Banteay Mean Chey</c:v>
                </c:pt>
                <c:pt idx="1">
                  <c:v>Battambang &amp; Krong Pailin</c:v>
                </c:pt>
                <c:pt idx="2">
                  <c:v>Kampong Cham</c:v>
                </c:pt>
                <c:pt idx="3">
                  <c:v>Kampong Chhnang</c:v>
                </c:pt>
                <c:pt idx="4">
                  <c:v>Kampong Speu</c:v>
                </c:pt>
                <c:pt idx="5">
                  <c:v>Kampong Thom</c:v>
                </c:pt>
                <c:pt idx="6">
                  <c:v>Kampot &amp; Krong Kep</c:v>
                </c:pt>
                <c:pt idx="7">
                  <c:v>Kandal</c:v>
                </c:pt>
                <c:pt idx="8">
                  <c:v>Kratie</c:v>
                </c:pt>
                <c:pt idx="9">
                  <c:v>Krong Preah Sihanouk &amp; Kaoh Kong</c:v>
                </c:pt>
                <c:pt idx="10">
                  <c:v>Mondol Kiri &amp; Rattanak Kiri</c:v>
                </c:pt>
                <c:pt idx="11">
                  <c:v>Otdar Mean Chey</c:v>
                </c:pt>
                <c:pt idx="12">
                  <c:v>Phnom Penh</c:v>
                </c:pt>
                <c:pt idx="13">
                  <c:v>Preah Vihear &amp; Steung Treng</c:v>
                </c:pt>
                <c:pt idx="14">
                  <c:v>Prey Veng</c:v>
                </c:pt>
                <c:pt idx="15">
                  <c:v>Pursat</c:v>
                </c:pt>
                <c:pt idx="16">
                  <c:v>Siem Reap</c:v>
                </c:pt>
                <c:pt idx="17">
                  <c:v>Svay Rieng</c:v>
                </c:pt>
                <c:pt idx="18">
                  <c:v>Takeo</c:v>
                </c:pt>
              </c:strCache>
            </c:strRef>
          </c:cat>
          <c:val>
            <c:numRef>
              <c:f>DHS_Wet05!$R$20:$AJ$20</c:f>
              <c:numCache>
                <c:formatCode>###0.0</c:formatCode>
                <c:ptCount val="19"/>
                <c:pt idx="0">
                  <c:v>4.9755442033711148</c:v>
                </c:pt>
                <c:pt idx="1">
                  <c:v>3.4293152835931409</c:v>
                </c:pt>
                <c:pt idx="2">
                  <c:v>13.542153788839155</c:v>
                </c:pt>
                <c:pt idx="3">
                  <c:v>40.020075829920359</c:v>
                </c:pt>
                <c:pt idx="4">
                  <c:v>4.0853041218939321</c:v>
                </c:pt>
                <c:pt idx="5">
                  <c:v>51.101297768144256</c:v>
                </c:pt>
                <c:pt idx="6">
                  <c:v>11.514124714129419</c:v>
                </c:pt>
                <c:pt idx="7">
                  <c:v>1.1081640754401931</c:v>
                </c:pt>
                <c:pt idx="8">
                  <c:v>13.694912226489269</c:v>
                </c:pt>
                <c:pt idx="9">
                  <c:v>10.393628081020243</c:v>
                </c:pt>
                <c:pt idx="10">
                  <c:v>25.680581264621921</c:v>
                </c:pt>
                <c:pt idx="11">
                  <c:v>7.5704448811251188</c:v>
                </c:pt>
                <c:pt idx="12">
                  <c:v>7.3718808835110394E-14</c:v>
                </c:pt>
                <c:pt idx="13">
                  <c:v>27.788662772741343</c:v>
                </c:pt>
                <c:pt idx="14">
                  <c:v>6.4622244280298817</c:v>
                </c:pt>
                <c:pt idx="15">
                  <c:v>8.6494023053579383</c:v>
                </c:pt>
                <c:pt idx="16">
                  <c:v>35.307550949294487</c:v>
                </c:pt>
                <c:pt idx="17">
                  <c:v>3.6828440494648556</c:v>
                </c:pt>
                <c:pt idx="18">
                  <c:v>3.2046182325093273</c:v>
                </c:pt>
              </c:numCache>
            </c:numRef>
          </c:val>
          <c:extLst>
            <c:ext xmlns:c16="http://schemas.microsoft.com/office/drawing/2014/chart" uri="{C3380CC4-5D6E-409C-BE32-E72D297353CC}">
              <c16:uniqueId val="{00000002-C9C9-4CD8-A14A-2F7F724576E5}"/>
            </c:ext>
          </c:extLst>
        </c:ser>
        <c:ser>
          <c:idx val="3"/>
          <c:order val="3"/>
          <c:tx>
            <c:strRef>
              <c:f>DHS_Wet05!$B$21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DHS_Wet05!$R$15:$AJ$15</c:f>
              <c:strCache>
                <c:ptCount val="19"/>
                <c:pt idx="0">
                  <c:v>Banteay Mean Chey</c:v>
                </c:pt>
                <c:pt idx="1">
                  <c:v>Battambang &amp; Krong Pailin</c:v>
                </c:pt>
                <c:pt idx="2">
                  <c:v>Kampong Cham</c:v>
                </c:pt>
                <c:pt idx="3">
                  <c:v>Kampong Chhnang</c:v>
                </c:pt>
                <c:pt idx="4">
                  <c:v>Kampong Speu</c:v>
                </c:pt>
                <c:pt idx="5">
                  <c:v>Kampong Thom</c:v>
                </c:pt>
                <c:pt idx="6">
                  <c:v>Kampot &amp; Krong Kep</c:v>
                </c:pt>
                <c:pt idx="7">
                  <c:v>Kandal</c:v>
                </c:pt>
                <c:pt idx="8">
                  <c:v>Kratie</c:v>
                </c:pt>
                <c:pt idx="9">
                  <c:v>Krong Preah Sihanouk &amp; Kaoh Kong</c:v>
                </c:pt>
                <c:pt idx="10">
                  <c:v>Mondol Kiri &amp; Rattanak Kiri</c:v>
                </c:pt>
                <c:pt idx="11">
                  <c:v>Otdar Mean Chey</c:v>
                </c:pt>
                <c:pt idx="12">
                  <c:v>Phnom Penh</c:v>
                </c:pt>
                <c:pt idx="13">
                  <c:v>Preah Vihear &amp; Steung Treng</c:v>
                </c:pt>
                <c:pt idx="14">
                  <c:v>Prey Veng</c:v>
                </c:pt>
                <c:pt idx="15">
                  <c:v>Pursat</c:v>
                </c:pt>
                <c:pt idx="16">
                  <c:v>Siem Reap</c:v>
                </c:pt>
                <c:pt idx="17">
                  <c:v>Svay Rieng</c:v>
                </c:pt>
                <c:pt idx="18">
                  <c:v>Takeo</c:v>
                </c:pt>
              </c:strCache>
            </c:strRef>
          </c:cat>
          <c:val>
            <c:numRef>
              <c:f>DHS_Wet05!$R$21:$AJ$21</c:f>
              <c:numCache>
                <c:formatCode>###0.0</c:formatCode>
                <c:ptCount val="19"/>
                <c:pt idx="0">
                  <c:v>9.2437097684043152</c:v>
                </c:pt>
                <c:pt idx="1">
                  <c:v>25.290941418120227</c:v>
                </c:pt>
                <c:pt idx="2">
                  <c:v>14.333082742916364</c:v>
                </c:pt>
                <c:pt idx="3">
                  <c:v>9.3951917885116085</c:v>
                </c:pt>
                <c:pt idx="4">
                  <c:v>12.369481052848725</c:v>
                </c:pt>
                <c:pt idx="5">
                  <c:v>1.910122296428463</c:v>
                </c:pt>
                <c:pt idx="6">
                  <c:v>4.2208625511628979</c:v>
                </c:pt>
                <c:pt idx="7">
                  <c:v>22.475748884489452</c:v>
                </c:pt>
                <c:pt idx="8">
                  <c:v>24.713922345803137</c:v>
                </c:pt>
                <c:pt idx="9">
                  <c:v>1.3857487957262533</c:v>
                </c:pt>
                <c:pt idx="10">
                  <c:v>33.895681411844194</c:v>
                </c:pt>
                <c:pt idx="11">
                  <c:v>1.3008690992951883</c:v>
                </c:pt>
                <c:pt idx="12">
                  <c:v>5.0982109063238257</c:v>
                </c:pt>
                <c:pt idx="13">
                  <c:v>14.391601417319617</c:v>
                </c:pt>
                <c:pt idx="14">
                  <c:v>5.0360377698494174</c:v>
                </c:pt>
                <c:pt idx="15">
                  <c:v>8.5941790500466766</c:v>
                </c:pt>
                <c:pt idx="16">
                  <c:v>1.8464731848229676</c:v>
                </c:pt>
                <c:pt idx="17">
                  <c:v>8.976281953990542E-2</c:v>
                </c:pt>
                <c:pt idx="18">
                  <c:v>9.7400466408638682</c:v>
                </c:pt>
              </c:numCache>
            </c:numRef>
          </c:val>
          <c:extLst>
            <c:ext xmlns:c16="http://schemas.microsoft.com/office/drawing/2014/chart" uri="{C3380CC4-5D6E-409C-BE32-E72D297353CC}">
              <c16:uniqueId val="{00000003-C9C9-4CD8-A14A-2F7F724576E5}"/>
            </c:ext>
          </c:extLst>
        </c:ser>
        <c:dLbls>
          <c:showLegendKey val="0"/>
          <c:showVal val="0"/>
          <c:showCatName val="0"/>
          <c:showSerName val="0"/>
          <c:showPercent val="0"/>
          <c:showBubbleSize val="0"/>
        </c:dLbls>
        <c:gapWidth val="50"/>
        <c:overlap val="100"/>
        <c:axId val="231612416"/>
        <c:axId val="231613952"/>
      </c:barChart>
      <c:catAx>
        <c:axId val="23161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613952"/>
        <c:crosses val="autoZero"/>
        <c:auto val="1"/>
        <c:lblAlgn val="ctr"/>
        <c:lblOffset val="100"/>
        <c:tickLblSkip val="1"/>
        <c:tickMarkSkip val="1"/>
        <c:noMultiLvlLbl val="0"/>
      </c:catAx>
      <c:valAx>
        <c:axId val="2316139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61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DHS_Wet05!$B$18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DHS_Wet05!$C$15:$G$15</c:f>
              <c:strCache>
                <c:ptCount val="5"/>
                <c:pt idx="0">
                  <c:v>Poorest</c:v>
                </c:pt>
                <c:pt idx="1">
                  <c:v>Poor</c:v>
                </c:pt>
                <c:pt idx="2">
                  <c:v>Middle</c:v>
                </c:pt>
                <c:pt idx="3">
                  <c:v>Rich</c:v>
                </c:pt>
                <c:pt idx="4">
                  <c:v>Richest</c:v>
                </c:pt>
              </c:strCache>
            </c:strRef>
          </c:cat>
          <c:val>
            <c:numRef>
              <c:f>DHS_Wet05!$C$18:$G$18</c:f>
              <c:numCache>
                <c:formatCode>###0.0</c:formatCode>
                <c:ptCount val="5"/>
                <c:pt idx="0">
                  <c:v>61.269277956302993</c:v>
                </c:pt>
                <c:pt idx="1">
                  <c:v>70.199312493771373</c:v>
                </c:pt>
                <c:pt idx="2">
                  <c:v>76.947064871338029</c:v>
                </c:pt>
                <c:pt idx="3">
                  <c:v>82.145923766999573</c:v>
                </c:pt>
                <c:pt idx="4">
                  <c:v>92.768659122749426</c:v>
                </c:pt>
              </c:numCache>
            </c:numRef>
          </c:val>
          <c:extLst>
            <c:ext xmlns:c16="http://schemas.microsoft.com/office/drawing/2014/chart" uri="{C3380CC4-5D6E-409C-BE32-E72D297353CC}">
              <c16:uniqueId val="{00000000-A000-46EE-93ED-3452DF1B4C9D}"/>
            </c:ext>
          </c:extLst>
        </c:ser>
        <c:ser>
          <c:idx val="1"/>
          <c:order val="1"/>
          <c:tx>
            <c:strRef>
              <c:f>DHS_Wet05!$B$19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DHS_Wet05!$C$15:$G$15</c:f>
              <c:strCache>
                <c:ptCount val="5"/>
                <c:pt idx="0">
                  <c:v>Poorest</c:v>
                </c:pt>
                <c:pt idx="1">
                  <c:v>Poor</c:v>
                </c:pt>
                <c:pt idx="2">
                  <c:v>Middle</c:v>
                </c:pt>
                <c:pt idx="3">
                  <c:v>Rich</c:v>
                </c:pt>
                <c:pt idx="4">
                  <c:v>Richest</c:v>
                </c:pt>
              </c:strCache>
            </c:strRef>
          </c:cat>
          <c:val>
            <c:numRef>
              <c:f>DHS_Wet05!$C$19:$G$19</c:f>
              <c:numCache>
                <c:formatCode>###0.0</c:formatCode>
                <c:ptCount val="5"/>
                <c:pt idx="0">
                  <c:v>0.3228386285111472</c:v>
                </c:pt>
                <c:pt idx="1">
                  <c:v>0.124942097421957</c:v>
                </c:pt>
                <c:pt idx="2">
                  <c:v>6.7252852278360309E-2</c:v>
                </c:pt>
                <c:pt idx="3">
                  <c:v>0.2243057856208274</c:v>
                </c:pt>
                <c:pt idx="4">
                  <c:v>0</c:v>
                </c:pt>
              </c:numCache>
            </c:numRef>
          </c:val>
          <c:extLst>
            <c:ext xmlns:c16="http://schemas.microsoft.com/office/drawing/2014/chart" uri="{C3380CC4-5D6E-409C-BE32-E72D297353CC}">
              <c16:uniqueId val="{00000001-A000-46EE-93ED-3452DF1B4C9D}"/>
            </c:ext>
          </c:extLst>
        </c:ser>
        <c:ser>
          <c:idx val="2"/>
          <c:order val="2"/>
          <c:tx>
            <c:strRef>
              <c:f>DHS_Wet05!$B$20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DHS_Wet05!$C$15:$G$15</c:f>
              <c:strCache>
                <c:ptCount val="5"/>
                <c:pt idx="0">
                  <c:v>Poorest</c:v>
                </c:pt>
                <c:pt idx="1">
                  <c:v>Poor</c:v>
                </c:pt>
                <c:pt idx="2">
                  <c:v>Middle</c:v>
                </c:pt>
                <c:pt idx="3">
                  <c:v>Rich</c:v>
                </c:pt>
                <c:pt idx="4">
                  <c:v>Richest</c:v>
                </c:pt>
              </c:strCache>
            </c:strRef>
          </c:cat>
          <c:val>
            <c:numRef>
              <c:f>DHS_Wet05!$C$20:$G$20</c:f>
              <c:numCache>
                <c:formatCode>###0.0</c:formatCode>
                <c:ptCount val="5"/>
                <c:pt idx="0">
                  <c:v>22.313133157561957</c:v>
                </c:pt>
                <c:pt idx="1">
                  <c:v>16.184351542623197</c:v>
                </c:pt>
                <c:pt idx="2">
                  <c:v>13.23285047421014</c:v>
                </c:pt>
                <c:pt idx="3">
                  <c:v>7.9697023029552891</c:v>
                </c:pt>
                <c:pt idx="4">
                  <c:v>1.754529458793435</c:v>
                </c:pt>
              </c:numCache>
            </c:numRef>
          </c:val>
          <c:extLst>
            <c:ext xmlns:c16="http://schemas.microsoft.com/office/drawing/2014/chart" uri="{C3380CC4-5D6E-409C-BE32-E72D297353CC}">
              <c16:uniqueId val="{00000002-A000-46EE-93ED-3452DF1B4C9D}"/>
            </c:ext>
          </c:extLst>
        </c:ser>
        <c:ser>
          <c:idx val="3"/>
          <c:order val="3"/>
          <c:tx>
            <c:strRef>
              <c:f>DHS_Wet05!$B$21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DHS_Wet05!$C$15:$G$15</c:f>
              <c:strCache>
                <c:ptCount val="5"/>
                <c:pt idx="0">
                  <c:v>Poorest</c:v>
                </c:pt>
                <c:pt idx="1">
                  <c:v>Poor</c:v>
                </c:pt>
                <c:pt idx="2">
                  <c:v>Middle</c:v>
                </c:pt>
                <c:pt idx="3">
                  <c:v>Rich</c:v>
                </c:pt>
                <c:pt idx="4">
                  <c:v>Richest</c:v>
                </c:pt>
              </c:strCache>
            </c:strRef>
          </c:cat>
          <c:val>
            <c:numRef>
              <c:f>DHS_Wet05!$C$21:$G$21</c:f>
              <c:numCache>
                <c:formatCode>###0.0</c:formatCode>
                <c:ptCount val="5"/>
                <c:pt idx="0">
                  <c:v>16.0947502576239</c:v>
                </c:pt>
                <c:pt idx="1">
                  <c:v>13.491393866183474</c:v>
                </c:pt>
                <c:pt idx="2">
                  <c:v>9.7528318021734695</c:v>
                </c:pt>
                <c:pt idx="3">
                  <c:v>9.6600681444243097</c:v>
                </c:pt>
                <c:pt idx="4">
                  <c:v>5.4768114184571388</c:v>
                </c:pt>
              </c:numCache>
            </c:numRef>
          </c:val>
          <c:extLst>
            <c:ext xmlns:c16="http://schemas.microsoft.com/office/drawing/2014/chart" uri="{C3380CC4-5D6E-409C-BE32-E72D297353CC}">
              <c16:uniqueId val="{00000003-A000-46EE-93ED-3452DF1B4C9D}"/>
            </c:ext>
          </c:extLst>
        </c:ser>
        <c:dLbls>
          <c:showLegendKey val="0"/>
          <c:showVal val="0"/>
          <c:showCatName val="0"/>
          <c:showSerName val="0"/>
          <c:showPercent val="0"/>
          <c:showBubbleSize val="0"/>
        </c:dLbls>
        <c:gapWidth val="50"/>
        <c:overlap val="100"/>
        <c:axId val="231753216"/>
        <c:axId val="231754752"/>
      </c:barChart>
      <c:catAx>
        <c:axId val="231753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754752"/>
        <c:crosses val="autoZero"/>
        <c:auto val="1"/>
        <c:lblAlgn val="ctr"/>
        <c:lblOffset val="100"/>
        <c:tickLblSkip val="1"/>
        <c:tickMarkSkip val="1"/>
        <c:noMultiLvlLbl val="0"/>
      </c:catAx>
      <c:valAx>
        <c:axId val="2317547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7532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DHS_Wet05!$B$124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DHS_Wet05!$M$121:$Q$121</c:f>
              <c:strCache>
                <c:ptCount val="5"/>
                <c:pt idx="0">
                  <c:v>Poorest</c:v>
                </c:pt>
                <c:pt idx="1">
                  <c:v>Poor</c:v>
                </c:pt>
                <c:pt idx="2">
                  <c:v>Middle</c:v>
                </c:pt>
                <c:pt idx="3">
                  <c:v>Rich</c:v>
                </c:pt>
                <c:pt idx="4">
                  <c:v>Richest</c:v>
                </c:pt>
              </c:strCache>
            </c:strRef>
          </c:cat>
          <c:val>
            <c:numRef>
              <c:f>DHS_Wet05!$M$124:$Q$124</c:f>
              <c:numCache>
                <c:formatCode>###0.0</c:formatCode>
                <c:ptCount val="5"/>
                <c:pt idx="0">
                  <c:v>1.8754387017847836</c:v>
                </c:pt>
                <c:pt idx="1">
                  <c:v>3.998208608108639</c:v>
                </c:pt>
                <c:pt idx="2">
                  <c:v>6.8423403039835637</c:v>
                </c:pt>
                <c:pt idx="3">
                  <c:v>15.972344791406012</c:v>
                </c:pt>
                <c:pt idx="4">
                  <c:v>56.241225936217688</c:v>
                </c:pt>
              </c:numCache>
            </c:numRef>
          </c:val>
          <c:extLst>
            <c:ext xmlns:c16="http://schemas.microsoft.com/office/drawing/2014/chart" uri="{C3380CC4-5D6E-409C-BE32-E72D297353CC}">
              <c16:uniqueId val="{00000000-9DF0-49F7-BE73-2BCDACB7EBC7}"/>
            </c:ext>
          </c:extLst>
        </c:ser>
        <c:ser>
          <c:idx val="1"/>
          <c:order val="1"/>
          <c:tx>
            <c:strRef>
              <c:f>DHS_Wet05!$B$125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DHS_Wet05!$M$121:$Q$121</c:f>
              <c:strCache>
                <c:ptCount val="5"/>
                <c:pt idx="0">
                  <c:v>Poorest</c:v>
                </c:pt>
                <c:pt idx="1">
                  <c:v>Poor</c:v>
                </c:pt>
                <c:pt idx="2">
                  <c:v>Middle</c:v>
                </c:pt>
                <c:pt idx="3">
                  <c:v>Rich</c:v>
                </c:pt>
                <c:pt idx="4">
                  <c:v>Richest</c:v>
                </c:pt>
              </c:strCache>
            </c:strRef>
          </c:cat>
          <c:val>
            <c:numRef>
              <c:f>DHS_Wet05!$M$125:$Q$125</c:f>
              <c:numCache>
                <c:formatCode>###0.0</c:formatCode>
                <c:ptCount val="5"/>
                <c:pt idx="0">
                  <c:v>1.0008184907951374</c:v>
                </c:pt>
                <c:pt idx="1">
                  <c:v>1.5499224386616053</c:v>
                </c:pt>
                <c:pt idx="2">
                  <c:v>2.0089109209362932</c:v>
                </c:pt>
                <c:pt idx="3">
                  <c:v>4.7461179581667174</c:v>
                </c:pt>
                <c:pt idx="4">
                  <c:v>10.596128090589982</c:v>
                </c:pt>
              </c:numCache>
            </c:numRef>
          </c:val>
          <c:extLst>
            <c:ext xmlns:c16="http://schemas.microsoft.com/office/drawing/2014/chart" uri="{C3380CC4-5D6E-409C-BE32-E72D297353CC}">
              <c16:uniqueId val="{00000001-9DF0-49F7-BE73-2BCDACB7EBC7}"/>
            </c:ext>
          </c:extLst>
        </c:ser>
        <c:ser>
          <c:idx val="2"/>
          <c:order val="2"/>
          <c:tx>
            <c:strRef>
              <c:f>DHS_Wet05!$B$126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DHS_Wet05!$M$121:$Q$121</c:f>
              <c:strCache>
                <c:ptCount val="5"/>
                <c:pt idx="0">
                  <c:v>Poorest</c:v>
                </c:pt>
                <c:pt idx="1">
                  <c:v>Poor</c:v>
                </c:pt>
                <c:pt idx="2">
                  <c:v>Middle</c:v>
                </c:pt>
                <c:pt idx="3">
                  <c:v>Rich</c:v>
                </c:pt>
                <c:pt idx="4">
                  <c:v>Richest</c:v>
                </c:pt>
              </c:strCache>
            </c:strRef>
          </c:cat>
          <c:val>
            <c:numRef>
              <c:f>DHS_Wet05!$M$126:$Q$126</c:f>
              <c:numCache>
                <c:formatCode>###0.0</c:formatCode>
                <c:ptCount val="5"/>
                <c:pt idx="0">
                  <c:v>0.59813002489271128</c:v>
                </c:pt>
                <c:pt idx="1">
                  <c:v>1.5817437609572949</c:v>
                </c:pt>
                <c:pt idx="2">
                  <c:v>1.9733739671821127</c:v>
                </c:pt>
                <c:pt idx="3">
                  <c:v>2.9126815208553296</c:v>
                </c:pt>
                <c:pt idx="4">
                  <c:v>2.9881001189173269</c:v>
                </c:pt>
              </c:numCache>
            </c:numRef>
          </c:val>
          <c:extLst>
            <c:ext xmlns:c16="http://schemas.microsoft.com/office/drawing/2014/chart" uri="{C3380CC4-5D6E-409C-BE32-E72D297353CC}">
              <c16:uniqueId val="{00000002-9DF0-49F7-BE73-2BCDACB7EBC7}"/>
            </c:ext>
          </c:extLst>
        </c:ser>
        <c:ser>
          <c:idx val="3"/>
          <c:order val="3"/>
          <c:tx>
            <c:strRef>
              <c:f>DHS_Wet05!$B$127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DHS_Wet05!$M$121:$Q$121</c:f>
              <c:strCache>
                <c:ptCount val="5"/>
                <c:pt idx="0">
                  <c:v>Poorest</c:v>
                </c:pt>
                <c:pt idx="1">
                  <c:v>Poor</c:v>
                </c:pt>
                <c:pt idx="2">
                  <c:v>Middle</c:v>
                </c:pt>
                <c:pt idx="3">
                  <c:v>Rich</c:v>
                </c:pt>
                <c:pt idx="4">
                  <c:v>Richest</c:v>
                </c:pt>
              </c:strCache>
            </c:strRef>
          </c:cat>
          <c:val>
            <c:numRef>
              <c:f>DHS_Wet05!$M$127:$Q$127</c:f>
              <c:numCache>
                <c:formatCode>###0.0</c:formatCode>
                <c:ptCount val="5"/>
                <c:pt idx="0">
                  <c:v>96.525612782527361</c:v>
                </c:pt>
                <c:pt idx="1">
                  <c:v>92.870125192272454</c:v>
                </c:pt>
                <c:pt idx="2">
                  <c:v>89.175374807898038</c:v>
                </c:pt>
                <c:pt idx="3">
                  <c:v>76.368855729571933</c:v>
                </c:pt>
                <c:pt idx="4">
                  <c:v>30.174545854274999</c:v>
                </c:pt>
              </c:numCache>
            </c:numRef>
          </c:val>
          <c:extLst>
            <c:ext xmlns:c16="http://schemas.microsoft.com/office/drawing/2014/chart" uri="{C3380CC4-5D6E-409C-BE32-E72D297353CC}">
              <c16:uniqueId val="{00000003-9DF0-49F7-BE73-2BCDACB7EBC7}"/>
            </c:ext>
          </c:extLst>
        </c:ser>
        <c:dLbls>
          <c:showLegendKey val="0"/>
          <c:showVal val="0"/>
          <c:showCatName val="0"/>
          <c:showSerName val="0"/>
          <c:showPercent val="0"/>
          <c:showBubbleSize val="0"/>
        </c:dLbls>
        <c:gapWidth val="50"/>
        <c:overlap val="100"/>
        <c:axId val="231836672"/>
        <c:axId val="231854848"/>
      </c:barChart>
      <c:catAx>
        <c:axId val="231836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854848"/>
        <c:crosses val="autoZero"/>
        <c:auto val="1"/>
        <c:lblAlgn val="ctr"/>
        <c:lblOffset val="100"/>
        <c:tickLblSkip val="1"/>
        <c:tickMarkSkip val="1"/>
        <c:noMultiLvlLbl val="0"/>
      </c:catAx>
      <c:valAx>
        <c:axId val="2318548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8366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DHS_Wet05!$B$124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DHS_Wet05!$R$121:$AJ$121</c:f>
              <c:strCache>
                <c:ptCount val="19"/>
                <c:pt idx="0">
                  <c:v>Banteay Mean Chey</c:v>
                </c:pt>
                <c:pt idx="1">
                  <c:v>Battambang &amp; Krong Pailin</c:v>
                </c:pt>
                <c:pt idx="2">
                  <c:v>Kampong Cham</c:v>
                </c:pt>
                <c:pt idx="3">
                  <c:v>Kampong Chhnang</c:v>
                </c:pt>
                <c:pt idx="4">
                  <c:v>Kampong Speu</c:v>
                </c:pt>
                <c:pt idx="5">
                  <c:v>Kampong Thom</c:v>
                </c:pt>
                <c:pt idx="6">
                  <c:v>Kampot &amp; Krong Kep</c:v>
                </c:pt>
                <c:pt idx="7">
                  <c:v>Kandal</c:v>
                </c:pt>
                <c:pt idx="8">
                  <c:v>Kratie</c:v>
                </c:pt>
                <c:pt idx="9">
                  <c:v>Krong Preah Sihanouk &amp; Kaoh Kong</c:v>
                </c:pt>
                <c:pt idx="10">
                  <c:v>Mondol Kiri &amp; Rattanak Kiri</c:v>
                </c:pt>
                <c:pt idx="11">
                  <c:v>Otdar Mean Chey</c:v>
                </c:pt>
                <c:pt idx="12">
                  <c:v>Phnom Penh</c:v>
                </c:pt>
                <c:pt idx="13">
                  <c:v>Preah Vihear &amp; Steung Treng</c:v>
                </c:pt>
                <c:pt idx="14">
                  <c:v>Prey Veng</c:v>
                </c:pt>
                <c:pt idx="15">
                  <c:v>Pursat</c:v>
                </c:pt>
                <c:pt idx="16">
                  <c:v>Siem Reap</c:v>
                </c:pt>
                <c:pt idx="17">
                  <c:v>Svay Rieng</c:v>
                </c:pt>
                <c:pt idx="18">
                  <c:v>Takeo</c:v>
                </c:pt>
              </c:strCache>
            </c:strRef>
          </c:cat>
          <c:val>
            <c:numRef>
              <c:f>DHS_Wet05!$R$124:$AJ$124</c:f>
              <c:numCache>
                <c:formatCode>###0.0</c:formatCode>
                <c:ptCount val="19"/>
                <c:pt idx="0">
                  <c:v>17.080496279028992</c:v>
                </c:pt>
                <c:pt idx="1">
                  <c:v>31.931752059882619</c:v>
                </c:pt>
                <c:pt idx="2">
                  <c:v>17.355204872564389</c:v>
                </c:pt>
                <c:pt idx="3">
                  <c:v>11.877975832724012</c:v>
                </c:pt>
                <c:pt idx="4">
                  <c:v>12.265991030597526</c:v>
                </c:pt>
                <c:pt idx="5">
                  <c:v>15.526821754844347</c:v>
                </c:pt>
                <c:pt idx="6">
                  <c:v>16.584516015988051</c:v>
                </c:pt>
                <c:pt idx="7">
                  <c:v>30.669079137704149</c:v>
                </c:pt>
                <c:pt idx="8">
                  <c:v>17.879834067742614</c:v>
                </c:pt>
                <c:pt idx="9">
                  <c:v>30.89686685094307</c:v>
                </c:pt>
                <c:pt idx="10">
                  <c:v>12.507583138958173</c:v>
                </c:pt>
                <c:pt idx="11">
                  <c:v>11.135238768359397</c:v>
                </c:pt>
                <c:pt idx="12">
                  <c:v>75.490300940591666</c:v>
                </c:pt>
                <c:pt idx="13">
                  <c:v>12.444792209999848</c:v>
                </c:pt>
                <c:pt idx="14">
                  <c:v>12.552948286941154</c:v>
                </c:pt>
                <c:pt idx="15">
                  <c:v>11.397943923487526</c:v>
                </c:pt>
                <c:pt idx="16">
                  <c:v>14.552700261044851</c:v>
                </c:pt>
                <c:pt idx="17">
                  <c:v>14.753059850243547</c:v>
                </c:pt>
                <c:pt idx="18">
                  <c:v>18.255985052461686</c:v>
                </c:pt>
              </c:numCache>
            </c:numRef>
          </c:val>
          <c:extLst>
            <c:ext xmlns:c16="http://schemas.microsoft.com/office/drawing/2014/chart" uri="{C3380CC4-5D6E-409C-BE32-E72D297353CC}">
              <c16:uniqueId val="{00000000-925A-48F4-AF2F-E92A5452C808}"/>
            </c:ext>
          </c:extLst>
        </c:ser>
        <c:ser>
          <c:idx val="1"/>
          <c:order val="1"/>
          <c:tx>
            <c:strRef>
              <c:f>DHS_Wet05!$B$125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DHS_Wet05!$R$121:$AJ$121</c:f>
              <c:strCache>
                <c:ptCount val="19"/>
                <c:pt idx="0">
                  <c:v>Banteay Mean Chey</c:v>
                </c:pt>
                <c:pt idx="1">
                  <c:v>Battambang &amp; Krong Pailin</c:v>
                </c:pt>
                <c:pt idx="2">
                  <c:v>Kampong Cham</c:v>
                </c:pt>
                <c:pt idx="3">
                  <c:v>Kampong Chhnang</c:v>
                </c:pt>
                <c:pt idx="4">
                  <c:v>Kampong Speu</c:v>
                </c:pt>
                <c:pt idx="5">
                  <c:v>Kampong Thom</c:v>
                </c:pt>
                <c:pt idx="6">
                  <c:v>Kampot &amp; Krong Kep</c:v>
                </c:pt>
                <c:pt idx="7">
                  <c:v>Kandal</c:v>
                </c:pt>
                <c:pt idx="8">
                  <c:v>Kratie</c:v>
                </c:pt>
                <c:pt idx="9">
                  <c:v>Krong Preah Sihanouk &amp; Kaoh Kong</c:v>
                </c:pt>
                <c:pt idx="10">
                  <c:v>Mondol Kiri &amp; Rattanak Kiri</c:v>
                </c:pt>
                <c:pt idx="11">
                  <c:v>Otdar Mean Chey</c:v>
                </c:pt>
                <c:pt idx="12">
                  <c:v>Phnom Penh</c:v>
                </c:pt>
                <c:pt idx="13">
                  <c:v>Preah Vihear &amp; Steung Treng</c:v>
                </c:pt>
                <c:pt idx="14">
                  <c:v>Prey Veng</c:v>
                </c:pt>
                <c:pt idx="15">
                  <c:v>Pursat</c:v>
                </c:pt>
                <c:pt idx="16">
                  <c:v>Siem Reap</c:v>
                </c:pt>
                <c:pt idx="17">
                  <c:v>Svay Rieng</c:v>
                </c:pt>
                <c:pt idx="18">
                  <c:v>Takeo</c:v>
                </c:pt>
              </c:strCache>
            </c:strRef>
          </c:cat>
          <c:val>
            <c:numRef>
              <c:f>DHS_Wet05!$R$125:$AJ$125</c:f>
              <c:numCache>
                <c:formatCode>###0.0</c:formatCode>
                <c:ptCount val="19"/>
                <c:pt idx="0">
                  <c:v>4.615249800896942</c:v>
                </c:pt>
                <c:pt idx="1">
                  <c:v>8.8918131302186634</c:v>
                </c:pt>
                <c:pt idx="2">
                  <c:v>2.3419761104990244</c:v>
                </c:pt>
                <c:pt idx="3">
                  <c:v>2.9975886580702098</c:v>
                </c:pt>
                <c:pt idx="4">
                  <c:v>2.3025161774464578</c:v>
                </c:pt>
                <c:pt idx="5">
                  <c:v>7.5512611785920933</c:v>
                </c:pt>
                <c:pt idx="6">
                  <c:v>1.5508959253062</c:v>
                </c:pt>
                <c:pt idx="7">
                  <c:v>5.7870171117579909</c:v>
                </c:pt>
                <c:pt idx="8">
                  <c:v>2.0444062233829969</c:v>
                </c:pt>
                <c:pt idx="9">
                  <c:v>1.4339372817271734</c:v>
                </c:pt>
                <c:pt idx="10">
                  <c:v>1.7306932625405202</c:v>
                </c:pt>
                <c:pt idx="11">
                  <c:v>0.5322913612077449</c:v>
                </c:pt>
                <c:pt idx="12">
                  <c:v>10.029831462503227</c:v>
                </c:pt>
                <c:pt idx="13">
                  <c:v>1.2357600836795575</c:v>
                </c:pt>
                <c:pt idx="14">
                  <c:v>1.5097065636746489</c:v>
                </c:pt>
                <c:pt idx="15">
                  <c:v>1.7397863347167963</c:v>
                </c:pt>
                <c:pt idx="16">
                  <c:v>5.1697417596291473</c:v>
                </c:pt>
                <c:pt idx="17">
                  <c:v>1.5707846464628594</c:v>
                </c:pt>
                <c:pt idx="18">
                  <c:v>3.9140869774231164</c:v>
                </c:pt>
              </c:numCache>
            </c:numRef>
          </c:val>
          <c:extLst>
            <c:ext xmlns:c16="http://schemas.microsoft.com/office/drawing/2014/chart" uri="{C3380CC4-5D6E-409C-BE32-E72D297353CC}">
              <c16:uniqueId val="{00000001-925A-48F4-AF2F-E92A5452C808}"/>
            </c:ext>
          </c:extLst>
        </c:ser>
        <c:ser>
          <c:idx val="2"/>
          <c:order val="2"/>
          <c:tx>
            <c:strRef>
              <c:f>DHS_Wet05!$B$126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DHS_Wet05!$R$121:$AJ$121</c:f>
              <c:strCache>
                <c:ptCount val="19"/>
                <c:pt idx="0">
                  <c:v>Banteay Mean Chey</c:v>
                </c:pt>
                <c:pt idx="1">
                  <c:v>Battambang &amp; Krong Pailin</c:v>
                </c:pt>
                <c:pt idx="2">
                  <c:v>Kampong Cham</c:v>
                </c:pt>
                <c:pt idx="3">
                  <c:v>Kampong Chhnang</c:v>
                </c:pt>
                <c:pt idx="4">
                  <c:v>Kampong Speu</c:v>
                </c:pt>
                <c:pt idx="5">
                  <c:v>Kampong Thom</c:v>
                </c:pt>
                <c:pt idx="6">
                  <c:v>Kampot &amp; Krong Kep</c:v>
                </c:pt>
                <c:pt idx="7">
                  <c:v>Kandal</c:v>
                </c:pt>
                <c:pt idx="8">
                  <c:v>Kratie</c:v>
                </c:pt>
                <c:pt idx="9">
                  <c:v>Krong Preah Sihanouk &amp; Kaoh Kong</c:v>
                </c:pt>
                <c:pt idx="10">
                  <c:v>Mondol Kiri &amp; Rattanak Kiri</c:v>
                </c:pt>
                <c:pt idx="11">
                  <c:v>Otdar Mean Chey</c:v>
                </c:pt>
                <c:pt idx="12">
                  <c:v>Phnom Penh</c:v>
                </c:pt>
                <c:pt idx="13">
                  <c:v>Preah Vihear &amp; Steung Treng</c:v>
                </c:pt>
                <c:pt idx="14">
                  <c:v>Prey Veng</c:v>
                </c:pt>
                <c:pt idx="15">
                  <c:v>Pursat</c:v>
                </c:pt>
                <c:pt idx="16">
                  <c:v>Siem Reap</c:v>
                </c:pt>
                <c:pt idx="17">
                  <c:v>Svay Rieng</c:v>
                </c:pt>
                <c:pt idx="18">
                  <c:v>Takeo</c:v>
                </c:pt>
              </c:strCache>
            </c:strRef>
          </c:cat>
          <c:val>
            <c:numRef>
              <c:f>DHS_Wet05!$R$126:$AJ$126</c:f>
              <c:numCache>
                <c:formatCode>###0.0</c:formatCode>
                <c:ptCount val="19"/>
                <c:pt idx="0">
                  <c:v>0.73937392294135407</c:v>
                </c:pt>
                <c:pt idx="1">
                  <c:v>1.3072103345490973</c:v>
                </c:pt>
                <c:pt idx="2">
                  <c:v>1.8013911766914958</c:v>
                </c:pt>
                <c:pt idx="3">
                  <c:v>0.96666309879505263</c:v>
                </c:pt>
                <c:pt idx="4">
                  <c:v>5.7722947802247404E-2</c:v>
                </c:pt>
                <c:pt idx="5">
                  <c:v>4.2498884119836333</c:v>
                </c:pt>
                <c:pt idx="6">
                  <c:v>5.7315504305209402</c:v>
                </c:pt>
                <c:pt idx="7">
                  <c:v>0.72538528881342756</c:v>
                </c:pt>
                <c:pt idx="8">
                  <c:v>6.5437106602832245</c:v>
                </c:pt>
                <c:pt idx="9">
                  <c:v>13.705255776391098</c:v>
                </c:pt>
                <c:pt idx="10">
                  <c:v>1.2772584742715907</c:v>
                </c:pt>
                <c:pt idx="11">
                  <c:v>0.38107872863750458</c:v>
                </c:pt>
                <c:pt idx="12">
                  <c:v>2.5356754124634246</c:v>
                </c:pt>
                <c:pt idx="13">
                  <c:v>0.13524640882681638</c:v>
                </c:pt>
                <c:pt idx="14">
                  <c:v>3.3218730369786158</c:v>
                </c:pt>
                <c:pt idx="15">
                  <c:v>2.0076558966288047</c:v>
                </c:pt>
                <c:pt idx="16">
                  <c:v>0.18147869310814713</c:v>
                </c:pt>
                <c:pt idx="17">
                  <c:v>4.7150256005722468</c:v>
                </c:pt>
                <c:pt idx="18">
                  <c:v>0.82865042470676542</c:v>
                </c:pt>
              </c:numCache>
            </c:numRef>
          </c:val>
          <c:extLst>
            <c:ext xmlns:c16="http://schemas.microsoft.com/office/drawing/2014/chart" uri="{C3380CC4-5D6E-409C-BE32-E72D297353CC}">
              <c16:uniqueId val="{00000002-925A-48F4-AF2F-E92A5452C808}"/>
            </c:ext>
          </c:extLst>
        </c:ser>
        <c:ser>
          <c:idx val="3"/>
          <c:order val="3"/>
          <c:tx>
            <c:strRef>
              <c:f>DHS_Wet05!$B$127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DHS_Wet05!$R$121:$AJ$121</c:f>
              <c:strCache>
                <c:ptCount val="19"/>
                <c:pt idx="0">
                  <c:v>Banteay Mean Chey</c:v>
                </c:pt>
                <c:pt idx="1">
                  <c:v>Battambang &amp; Krong Pailin</c:v>
                </c:pt>
                <c:pt idx="2">
                  <c:v>Kampong Cham</c:v>
                </c:pt>
                <c:pt idx="3">
                  <c:v>Kampong Chhnang</c:v>
                </c:pt>
                <c:pt idx="4">
                  <c:v>Kampong Speu</c:v>
                </c:pt>
                <c:pt idx="5">
                  <c:v>Kampong Thom</c:v>
                </c:pt>
                <c:pt idx="6">
                  <c:v>Kampot &amp; Krong Kep</c:v>
                </c:pt>
                <c:pt idx="7">
                  <c:v>Kandal</c:v>
                </c:pt>
                <c:pt idx="8">
                  <c:v>Kratie</c:v>
                </c:pt>
                <c:pt idx="9">
                  <c:v>Krong Preah Sihanouk &amp; Kaoh Kong</c:v>
                </c:pt>
                <c:pt idx="10">
                  <c:v>Mondol Kiri &amp; Rattanak Kiri</c:v>
                </c:pt>
                <c:pt idx="11">
                  <c:v>Otdar Mean Chey</c:v>
                </c:pt>
                <c:pt idx="12">
                  <c:v>Phnom Penh</c:v>
                </c:pt>
                <c:pt idx="13">
                  <c:v>Preah Vihear &amp; Steung Treng</c:v>
                </c:pt>
                <c:pt idx="14">
                  <c:v>Prey Veng</c:v>
                </c:pt>
                <c:pt idx="15">
                  <c:v>Pursat</c:v>
                </c:pt>
                <c:pt idx="16">
                  <c:v>Siem Reap</c:v>
                </c:pt>
                <c:pt idx="17">
                  <c:v>Svay Rieng</c:v>
                </c:pt>
                <c:pt idx="18">
                  <c:v>Takeo</c:v>
                </c:pt>
              </c:strCache>
            </c:strRef>
          </c:cat>
          <c:val>
            <c:numRef>
              <c:f>DHS_Wet05!$R$127:$AJ$127</c:f>
              <c:numCache>
                <c:formatCode>###0.0</c:formatCode>
                <c:ptCount val="19"/>
                <c:pt idx="0">
                  <c:v>77.564879997132707</c:v>
                </c:pt>
                <c:pt idx="1">
                  <c:v>57.869224475349611</c:v>
                </c:pt>
                <c:pt idx="2">
                  <c:v>78.5014278402451</c:v>
                </c:pt>
                <c:pt idx="3">
                  <c:v>84.157772410410715</c:v>
                </c:pt>
                <c:pt idx="4">
                  <c:v>85.37376984415377</c:v>
                </c:pt>
                <c:pt idx="5">
                  <c:v>72.672028654579918</c:v>
                </c:pt>
                <c:pt idx="6">
                  <c:v>76.133037628184823</c:v>
                </c:pt>
                <c:pt idx="7">
                  <c:v>62.818518461724437</c:v>
                </c:pt>
                <c:pt idx="8">
                  <c:v>73.532049048591162</c:v>
                </c:pt>
                <c:pt idx="9">
                  <c:v>53.963940090938664</c:v>
                </c:pt>
                <c:pt idx="10">
                  <c:v>84.484465124229715</c:v>
                </c:pt>
                <c:pt idx="11">
                  <c:v>87.951391141795355</c:v>
                </c:pt>
                <c:pt idx="12">
                  <c:v>11.944192184441683</c:v>
                </c:pt>
                <c:pt idx="13">
                  <c:v>86.184201297493786</c:v>
                </c:pt>
                <c:pt idx="14">
                  <c:v>82.61547211240557</c:v>
                </c:pt>
                <c:pt idx="15">
                  <c:v>84.854613845166867</c:v>
                </c:pt>
                <c:pt idx="16">
                  <c:v>80.096079286217858</c:v>
                </c:pt>
                <c:pt idx="17">
                  <c:v>78.961129902721353</c:v>
                </c:pt>
                <c:pt idx="18">
                  <c:v>77.001277545408442</c:v>
                </c:pt>
              </c:numCache>
            </c:numRef>
          </c:val>
          <c:extLst>
            <c:ext xmlns:c16="http://schemas.microsoft.com/office/drawing/2014/chart" uri="{C3380CC4-5D6E-409C-BE32-E72D297353CC}">
              <c16:uniqueId val="{00000003-925A-48F4-AF2F-E92A5452C808}"/>
            </c:ext>
          </c:extLst>
        </c:ser>
        <c:dLbls>
          <c:showLegendKey val="0"/>
          <c:showVal val="0"/>
          <c:showCatName val="0"/>
          <c:showSerName val="0"/>
          <c:showPercent val="0"/>
          <c:showBubbleSize val="0"/>
        </c:dLbls>
        <c:gapWidth val="50"/>
        <c:overlap val="100"/>
        <c:axId val="231916288"/>
        <c:axId val="231917824"/>
      </c:barChart>
      <c:catAx>
        <c:axId val="231916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917824"/>
        <c:crosses val="autoZero"/>
        <c:auto val="1"/>
        <c:lblAlgn val="ctr"/>
        <c:lblOffset val="100"/>
        <c:tickLblSkip val="1"/>
        <c:tickMarkSkip val="1"/>
        <c:noMultiLvlLbl val="0"/>
      </c:catAx>
      <c:valAx>
        <c:axId val="231917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916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DHS_Wet05!$B$124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DHS_Wet05!$C$121:$G$121</c:f>
              <c:strCache>
                <c:ptCount val="5"/>
                <c:pt idx="0">
                  <c:v>Poorest</c:v>
                </c:pt>
                <c:pt idx="1">
                  <c:v>Poor</c:v>
                </c:pt>
                <c:pt idx="2">
                  <c:v>Middle</c:v>
                </c:pt>
                <c:pt idx="3">
                  <c:v>Rich</c:v>
                </c:pt>
                <c:pt idx="4">
                  <c:v>Richest</c:v>
                </c:pt>
              </c:strCache>
            </c:strRef>
          </c:cat>
          <c:val>
            <c:numRef>
              <c:f>DHS_Wet05!$C$124:$G$124</c:f>
              <c:numCache>
                <c:formatCode>###0.0</c:formatCode>
                <c:ptCount val="5"/>
                <c:pt idx="0">
                  <c:v>1.7888905692009056</c:v>
                </c:pt>
                <c:pt idx="1">
                  <c:v>4.5390470053825336</c:v>
                </c:pt>
                <c:pt idx="2">
                  <c:v>8.6924026901498213</c:v>
                </c:pt>
                <c:pt idx="3">
                  <c:v>25.062245536401196</c:v>
                </c:pt>
                <c:pt idx="4">
                  <c:v>77.487948653309971</c:v>
                </c:pt>
              </c:numCache>
            </c:numRef>
          </c:val>
          <c:extLst>
            <c:ext xmlns:c16="http://schemas.microsoft.com/office/drawing/2014/chart" uri="{C3380CC4-5D6E-409C-BE32-E72D297353CC}">
              <c16:uniqueId val="{00000000-9C82-451A-85D1-AE6B75499C6E}"/>
            </c:ext>
          </c:extLst>
        </c:ser>
        <c:ser>
          <c:idx val="1"/>
          <c:order val="1"/>
          <c:tx>
            <c:strRef>
              <c:f>DHS_Wet05!$B$125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DHS_Wet05!$C$121:$G$121</c:f>
              <c:strCache>
                <c:ptCount val="5"/>
                <c:pt idx="0">
                  <c:v>Poorest</c:v>
                </c:pt>
                <c:pt idx="1">
                  <c:v>Poor</c:v>
                </c:pt>
                <c:pt idx="2">
                  <c:v>Middle</c:v>
                </c:pt>
                <c:pt idx="3">
                  <c:v>Rich</c:v>
                </c:pt>
                <c:pt idx="4">
                  <c:v>Richest</c:v>
                </c:pt>
              </c:strCache>
            </c:strRef>
          </c:cat>
          <c:val>
            <c:numRef>
              <c:f>DHS_Wet05!$C$125:$G$125</c:f>
              <c:numCache>
                <c:formatCode>###0.0</c:formatCode>
                <c:ptCount val="5"/>
                <c:pt idx="0">
                  <c:v>0.91836504807940944</c:v>
                </c:pt>
                <c:pt idx="1">
                  <c:v>1.8599116565886562</c:v>
                </c:pt>
                <c:pt idx="2">
                  <c:v>3.2592361380579291</c:v>
                </c:pt>
                <c:pt idx="3">
                  <c:v>7.0499131074105579</c:v>
                </c:pt>
                <c:pt idx="4">
                  <c:v>8.495877632981534</c:v>
                </c:pt>
              </c:numCache>
            </c:numRef>
          </c:val>
          <c:extLst>
            <c:ext xmlns:c16="http://schemas.microsoft.com/office/drawing/2014/chart" uri="{C3380CC4-5D6E-409C-BE32-E72D297353CC}">
              <c16:uniqueId val="{00000001-9C82-451A-85D1-AE6B75499C6E}"/>
            </c:ext>
          </c:extLst>
        </c:ser>
        <c:ser>
          <c:idx val="2"/>
          <c:order val="2"/>
          <c:tx>
            <c:strRef>
              <c:f>DHS_Wet05!$B$126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DHS_Wet05!$C$121:$G$121</c:f>
              <c:strCache>
                <c:ptCount val="5"/>
                <c:pt idx="0">
                  <c:v>Poorest</c:v>
                </c:pt>
                <c:pt idx="1">
                  <c:v>Poor</c:v>
                </c:pt>
                <c:pt idx="2">
                  <c:v>Middle</c:v>
                </c:pt>
                <c:pt idx="3">
                  <c:v>Rich</c:v>
                </c:pt>
                <c:pt idx="4">
                  <c:v>Richest</c:v>
                </c:pt>
              </c:strCache>
            </c:strRef>
          </c:cat>
          <c:val>
            <c:numRef>
              <c:f>DHS_Wet05!$C$126:$G$126</c:f>
              <c:numCache>
                <c:formatCode>###0.0</c:formatCode>
                <c:ptCount val="5"/>
                <c:pt idx="0">
                  <c:v>0.69956562744789608</c:v>
                </c:pt>
                <c:pt idx="1">
                  <c:v>1.834337085854969</c:v>
                </c:pt>
                <c:pt idx="2">
                  <c:v>2.3462228740911542</c:v>
                </c:pt>
                <c:pt idx="3">
                  <c:v>3.8100183814570698</c:v>
                </c:pt>
                <c:pt idx="4">
                  <c:v>2.6102601244737258</c:v>
                </c:pt>
              </c:numCache>
            </c:numRef>
          </c:val>
          <c:extLst>
            <c:ext xmlns:c16="http://schemas.microsoft.com/office/drawing/2014/chart" uri="{C3380CC4-5D6E-409C-BE32-E72D297353CC}">
              <c16:uniqueId val="{00000002-9C82-451A-85D1-AE6B75499C6E}"/>
            </c:ext>
          </c:extLst>
        </c:ser>
        <c:ser>
          <c:idx val="3"/>
          <c:order val="3"/>
          <c:tx>
            <c:strRef>
              <c:f>DHS_Wet05!$B$127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DHS_Wet05!$C$121:$G$121</c:f>
              <c:strCache>
                <c:ptCount val="5"/>
                <c:pt idx="0">
                  <c:v>Poorest</c:v>
                </c:pt>
                <c:pt idx="1">
                  <c:v>Poor</c:v>
                </c:pt>
                <c:pt idx="2">
                  <c:v>Middle</c:v>
                </c:pt>
                <c:pt idx="3">
                  <c:v>Rich</c:v>
                </c:pt>
                <c:pt idx="4">
                  <c:v>Richest</c:v>
                </c:pt>
              </c:strCache>
            </c:strRef>
          </c:cat>
          <c:val>
            <c:numRef>
              <c:f>DHS_Wet05!$C$127:$G$127</c:f>
              <c:numCache>
                <c:formatCode>###0.0</c:formatCode>
                <c:ptCount val="5"/>
                <c:pt idx="0">
                  <c:v>96.593178755271794</c:v>
                </c:pt>
                <c:pt idx="1">
                  <c:v>91.766704252173852</c:v>
                </c:pt>
                <c:pt idx="2">
                  <c:v>85.702138297701097</c:v>
                </c:pt>
                <c:pt idx="3">
                  <c:v>64.077822974731177</c:v>
                </c:pt>
                <c:pt idx="4">
                  <c:v>11.405913589234769</c:v>
                </c:pt>
              </c:numCache>
            </c:numRef>
          </c:val>
          <c:extLst>
            <c:ext xmlns:c16="http://schemas.microsoft.com/office/drawing/2014/chart" uri="{C3380CC4-5D6E-409C-BE32-E72D297353CC}">
              <c16:uniqueId val="{00000003-9C82-451A-85D1-AE6B75499C6E}"/>
            </c:ext>
          </c:extLst>
        </c:ser>
        <c:dLbls>
          <c:showLegendKey val="0"/>
          <c:showVal val="0"/>
          <c:showCatName val="0"/>
          <c:showSerName val="0"/>
          <c:showPercent val="0"/>
          <c:showBubbleSize val="0"/>
        </c:dLbls>
        <c:gapWidth val="50"/>
        <c:overlap val="100"/>
        <c:axId val="231995648"/>
        <c:axId val="232005632"/>
      </c:barChart>
      <c:catAx>
        <c:axId val="231995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05632"/>
        <c:crosses val="autoZero"/>
        <c:auto val="1"/>
        <c:lblAlgn val="ctr"/>
        <c:lblOffset val="100"/>
        <c:tickLblSkip val="1"/>
        <c:tickMarkSkip val="1"/>
        <c:noMultiLvlLbl val="0"/>
      </c:catAx>
      <c:valAx>
        <c:axId val="2320056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995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DHS_Wet05!$B$222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DHS_Wet05!$M$221:$Q$221</c:f>
              <c:strCache>
                <c:ptCount val="5"/>
                <c:pt idx="0">
                  <c:v>Poorest</c:v>
                </c:pt>
                <c:pt idx="1">
                  <c:v>Poor</c:v>
                </c:pt>
                <c:pt idx="2">
                  <c:v>Middle</c:v>
                </c:pt>
                <c:pt idx="3">
                  <c:v>Rich</c:v>
                </c:pt>
                <c:pt idx="4">
                  <c:v>Richest</c:v>
                </c:pt>
              </c:strCache>
            </c:strRef>
          </c:cat>
          <c:val>
            <c:numRef>
              <c:f>DHS_Wet05!$M$222:$Q$222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D7C-4DF4-8CFE-8D6DED1CE8DA}"/>
            </c:ext>
          </c:extLst>
        </c:ser>
        <c:ser>
          <c:idx val="1"/>
          <c:order val="1"/>
          <c:tx>
            <c:strRef>
              <c:f>DHS_Wet05!$B$223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DHS_Wet05!$M$221:$Q$221</c:f>
              <c:strCache>
                <c:ptCount val="5"/>
                <c:pt idx="0">
                  <c:v>Poorest</c:v>
                </c:pt>
                <c:pt idx="1">
                  <c:v>Poor</c:v>
                </c:pt>
                <c:pt idx="2">
                  <c:v>Middle</c:v>
                </c:pt>
                <c:pt idx="3">
                  <c:v>Rich</c:v>
                </c:pt>
                <c:pt idx="4">
                  <c:v>Richest</c:v>
                </c:pt>
              </c:strCache>
            </c:strRef>
          </c:cat>
          <c:val>
            <c:numRef>
              <c:f>DHS_Wet05!$M$223:$Q$223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D7C-4DF4-8CFE-8D6DED1CE8DA}"/>
            </c:ext>
          </c:extLst>
        </c:ser>
        <c:ser>
          <c:idx val="2"/>
          <c:order val="2"/>
          <c:tx>
            <c:strRef>
              <c:f>DHS_Wet05!$B$224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DHS_Wet05!$M$221:$Q$221</c:f>
              <c:strCache>
                <c:ptCount val="5"/>
                <c:pt idx="0">
                  <c:v>Poorest</c:v>
                </c:pt>
                <c:pt idx="1">
                  <c:v>Poor</c:v>
                </c:pt>
                <c:pt idx="2">
                  <c:v>Middle</c:v>
                </c:pt>
                <c:pt idx="3">
                  <c:v>Rich</c:v>
                </c:pt>
                <c:pt idx="4">
                  <c:v>Richest</c:v>
                </c:pt>
              </c:strCache>
            </c:strRef>
          </c:cat>
          <c:val>
            <c:numRef>
              <c:f>DHS_Wet05!$M$224:$Q$224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D7C-4DF4-8CFE-8D6DED1CE8DA}"/>
            </c:ext>
          </c:extLst>
        </c:ser>
        <c:dLbls>
          <c:showLegendKey val="0"/>
          <c:showVal val="0"/>
          <c:showCatName val="0"/>
          <c:showSerName val="0"/>
          <c:showPercent val="0"/>
          <c:showBubbleSize val="0"/>
        </c:dLbls>
        <c:gapWidth val="50"/>
        <c:overlap val="100"/>
        <c:axId val="232057472"/>
        <c:axId val="232071552"/>
      </c:barChart>
      <c:catAx>
        <c:axId val="2320574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71552"/>
        <c:crosses val="autoZero"/>
        <c:auto val="1"/>
        <c:lblAlgn val="ctr"/>
        <c:lblOffset val="100"/>
        <c:tickLblSkip val="1"/>
        <c:tickMarkSkip val="1"/>
        <c:noMultiLvlLbl val="0"/>
      </c:catAx>
      <c:valAx>
        <c:axId val="2320715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574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DHS_Wet05!$B$222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DHS_Wet05!$R$221:$AJ$221</c:f>
              <c:strCache>
                <c:ptCount val="19"/>
                <c:pt idx="0">
                  <c:v>Banteay Mean Chey</c:v>
                </c:pt>
                <c:pt idx="1">
                  <c:v>Battambang &amp; Krong Pailin</c:v>
                </c:pt>
                <c:pt idx="2">
                  <c:v>Kampong Cham</c:v>
                </c:pt>
                <c:pt idx="3">
                  <c:v>Kampong Chhnang</c:v>
                </c:pt>
                <c:pt idx="4">
                  <c:v>Kampong Speu</c:v>
                </c:pt>
                <c:pt idx="5">
                  <c:v>Kampong Thom</c:v>
                </c:pt>
                <c:pt idx="6">
                  <c:v>Kampot &amp; Krong Kep</c:v>
                </c:pt>
                <c:pt idx="7">
                  <c:v>Kandal</c:v>
                </c:pt>
                <c:pt idx="8">
                  <c:v>Kratie</c:v>
                </c:pt>
                <c:pt idx="9">
                  <c:v>Krong Preah Sihanouk &amp; Kaoh Kong</c:v>
                </c:pt>
                <c:pt idx="10">
                  <c:v>Mondol Kiri &amp; Rattanak Kiri</c:v>
                </c:pt>
                <c:pt idx="11">
                  <c:v>Otdar Mean Chey</c:v>
                </c:pt>
                <c:pt idx="12">
                  <c:v>Phnom Penh</c:v>
                </c:pt>
                <c:pt idx="13">
                  <c:v>Preah Vihear &amp; Steung Treng</c:v>
                </c:pt>
                <c:pt idx="14">
                  <c:v>Prey Veng</c:v>
                </c:pt>
                <c:pt idx="15">
                  <c:v>Pursat</c:v>
                </c:pt>
                <c:pt idx="16">
                  <c:v>Siem Reap</c:v>
                </c:pt>
                <c:pt idx="17">
                  <c:v>Svay Rieng</c:v>
                </c:pt>
                <c:pt idx="18">
                  <c:v>Takeo</c:v>
                </c:pt>
              </c:strCache>
            </c:strRef>
          </c:cat>
          <c:val>
            <c:numRef>
              <c:f>DHS_Wet05!$R$222:$AJ$222</c:f>
              <c:numCache>
                <c:formatCode>###0.0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0-4BEA-482D-B40A-9BE5C6B76B19}"/>
            </c:ext>
          </c:extLst>
        </c:ser>
        <c:ser>
          <c:idx val="1"/>
          <c:order val="1"/>
          <c:tx>
            <c:strRef>
              <c:f>DHS_Wet05!$B$223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DHS_Wet05!$R$221:$AJ$221</c:f>
              <c:strCache>
                <c:ptCount val="19"/>
                <c:pt idx="0">
                  <c:v>Banteay Mean Chey</c:v>
                </c:pt>
                <c:pt idx="1">
                  <c:v>Battambang &amp; Krong Pailin</c:v>
                </c:pt>
                <c:pt idx="2">
                  <c:v>Kampong Cham</c:v>
                </c:pt>
                <c:pt idx="3">
                  <c:v>Kampong Chhnang</c:v>
                </c:pt>
                <c:pt idx="4">
                  <c:v>Kampong Speu</c:v>
                </c:pt>
                <c:pt idx="5">
                  <c:v>Kampong Thom</c:v>
                </c:pt>
                <c:pt idx="6">
                  <c:v>Kampot &amp; Krong Kep</c:v>
                </c:pt>
                <c:pt idx="7">
                  <c:v>Kandal</c:v>
                </c:pt>
                <c:pt idx="8">
                  <c:v>Kratie</c:v>
                </c:pt>
                <c:pt idx="9">
                  <c:v>Krong Preah Sihanouk &amp; Kaoh Kong</c:v>
                </c:pt>
                <c:pt idx="10">
                  <c:v>Mondol Kiri &amp; Rattanak Kiri</c:v>
                </c:pt>
                <c:pt idx="11">
                  <c:v>Otdar Mean Chey</c:v>
                </c:pt>
                <c:pt idx="12">
                  <c:v>Phnom Penh</c:v>
                </c:pt>
                <c:pt idx="13">
                  <c:v>Preah Vihear &amp; Steung Treng</c:v>
                </c:pt>
                <c:pt idx="14">
                  <c:v>Prey Veng</c:v>
                </c:pt>
                <c:pt idx="15">
                  <c:v>Pursat</c:v>
                </c:pt>
                <c:pt idx="16">
                  <c:v>Siem Reap</c:v>
                </c:pt>
                <c:pt idx="17">
                  <c:v>Svay Rieng</c:v>
                </c:pt>
                <c:pt idx="18">
                  <c:v>Takeo</c:v>
                </c:pt>
              </c:strCache>
            </c:strRef>
          </c:cat>
          <c:val>
            <c:numRef>
              <c:f>DHS_Wet05!$R$223:$AJ$223</c:f>
              <c:numCache>
                <c:formatCode>###0.0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1-4BEA-482D-B40A-9BE5C6B76B19}"/>
            </c:ext>
          </c:extLst>
        </c:ser>
        <c:ser>
          <c:idx val="2"/>
          <c:order val="2"/>
          <c:tx>
            <c:strRef>
              <c:f>DHS_Wet05!$B$224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DHS_Wet05!$R$221:$AJ$221</c:f>
              <c:strCache>
                <c:ptCount val="19"/>
                <c:pt idx="0">
                  <c:v>Banteay Mean Chey</c:v>
                </c:pt>
                <c:pt idx="1">
                  <c:v>Battambang &amp; Krong Pailin</c:v>
                </c:pt>
                <c:pt idx="2">
                  <c:v>Kampong Cham</c:v>
                </c:pt>
                <c:pt idx="3">
                  <c:v>Kampong Chhnang</c:v>
                </c:pt>
                <c:pt idx="4">
                  <c:v>Kampong Speu</c:v>
                </c:pt>
                <c:pt idx="5">
                  <c:v>Kampong Thom</c:v>
                </c:pt>
                <c:pt idx="6">
                  <c:v>Kampot &amp; Krong Kep</c:v>
                </c:pt>
                <c:pt idx="7">
                  <c:v>Kandal</c:v>
                </c:pt>
                <c:pt idx="8">
                  <c:v>Kratie</c:v>
                </c:pt>
                <c:pt idx="9">
                  <c:v>Krong Preah Sihanouk &amp; Kaoh Kong</c:v>
                </c:pt>
                <c:pt idx="10">
                  <c:v>Mondol Kiri &amp; Rattanak Kiri</c:v>
                </c:pt>
                <c:pt idx="11">
                  <c:v>Otdar Mean Chey</c:v>
                </c:pt>
                <c:pt idx="12">
                  <c:v>Phnom Penh</c:v>
                </c:pt>
                <c:pt idx="13">
                  <c:v>Preah Vihear &amp; Steung Treng</c:v>
                </c:pt>
                <c:pt idx="14">
                  <c:v>Prey Veng</c:v>
                </c:pt>
                <c:pt idx="15">
                  <c:v>Pursat</c:v>
                </c:pt>
                <c:pt idx="16">
                  <c:v>Siem Reap</c:v>
                </c:pt>
                <c:pt idx="17">
                  <c:v>Svay Rieng</c:v>
                </c:pt>
                <c:pt idx="18">
                  <c:v>Takeo</c:v>
                </c:pt>
              </c:strCache>
            </c:strRef>
          </c:cat>
          <c:val>
            <c:numRef>
              <c:f>DHS_Wet05!$R$224:$AJ$224</c:f>
              <c:numCache>
                <c:formatCode>###0.0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2-4BEA-482D-B40A-9BE5C6B76B19}"/>
            </c:ext>
          </c:extLst>
        </c:ser>
        <c:dLbls>
          <c:showLegendKey val="0"/>
          <c:showVal val="0"/>
          <c:showCatName val="0"/>
          <c:showSerName val="0"/>
          <c:showPercent val="0"/>
          <c:showBubbleSize val="0"/>
        </c:dLbls>
        <c:gapWidth val="50"/>
        <c:overlap val="100"/>
        <c:axId val="232102912"/>
        <c:axId val="232112896"/>
      </c:barChart>
      <c:catAx>
        <c:axId val="2321029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112896"/>
        <c:crosses val="autoZero"/>
        <c:auto val="1"/>
        <c:lblAlgn val="ctr"/>
        <c:lblOffset val="100"/>
        <c:tickLblSkip val="1"/>
        <c:tickMarkSkip val="1"/>
        <c:noMultiLvlLbl val="0"/>
      </c:catAx>
      <c:valAx>
        <c:axId val="2321128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1029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DHS_Wet05!$B$222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DHS_Wet05!$C$221:$G$221</c:f>
              <c:strCache>
                <c:ptCount val="5"/>
                <c:pt idx="0">
                  <c:v>Poorest</c:v>
                </c:pt>
                <c:pt idx="1">
                  <c:v>Poor</c:v>
                </c:pt>
                <c:pt idx="2">
                  <c:v>Middle</c:v>
                </c:pt>
                <c:pt idx="3">
                  <c:v>Rich</c:v>
                </c:pt>
                <c:pt idx="4">
                  <c:v>Richest</c:v>
                </c:pt>
              </c:strCache>
            </c:strRef>
          </c:cat>
          <c:val>
            <c:numRef>
              <c:f>DHS_Wet05!$C$222:$G$222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85BE-4354-BB4B-C2DE668880D4}"/>
            </c:ext>
          </c:extLst>
        </c:ser>
        <c:ser>
          <c:idx val="1"/>
          <c:order val="1"/>
          <c:tx>
            <c:strRef>
              <c:f>DHS_Wet05!$B$223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DHS_Wet05!$C$221:$G$221</c:f>
              <c:strCache>
                <c:ptCount val="5"/>
                <c:pt idx="0">
                  <c:v>Poorest</c:v>
                </c:pt>
                <c:pt idx="1">
                  <c:v>Poor</c:v>
                </c:pt>
                <c:pt idx="2">
                  <c:v>Middle</c:v>
                </c:pt>
                <c:pt idx="3">
                  <c:v>Rich</c:v>
                </c:pt>
                <c:pt idx="4">
                  <c:v>Richest</c:v>
                </c:pt>
              </c:strCache>
            </c:strRef>
          </c:cat>
          <c:val>
            <c:numRef>
              <c:f>DHS_Wet05!$C$223:$G$223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85BE-4354-BB4B-C2DE668880D4}"/>
            </c:ext>
          </c:extLst>
        </c:ser>
        <c:ser>
          <c:idx val="2"/>
          <c:order val="2"/>
          <c:tx>
            <c:strRef>
              <c:f>DHS_Wet05!$B$224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DHS_Wet05!$C$221:$G$221</c:f>
              <c:strCache>
                <c:ptCount val="5"/>
                <c:pt idx="0">
                  <c:v>Poorest</c:v>
                </c:pt>
                <c:pt idx="1">
                  <c:v>Poor</c:v>
                </c:pt>
                <c:pt idx="2">
                  <c:v>Middle</c:v>
                </c:pt>
                <c:pt idx="3">
                  <c:v>Rich</c:v>
                </c:pt>
                <c:pt idx="4">
                  <c:v>Richest</c:v>
                </c:pt>
              </c:strCache>
            </c:strRef>
          </c:cat>
          <c:val>
            <c:numRef>
              <c:f>DHS_Wet05!$C$224:$G$224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85BE-4354-BB4B-C2DE668880D4}"/>
            </c:ext>
          </c:extLst>
        </c:ser>
        <c:dLbls>
          <c:showLegendKey val="0"/>
          <c:showVal val="0"/>
          <c:showCatName val="0"/>
          <c:showSerName val="0"/>
          <c:showPercent val="0"/>
          <c:showBubbleSize val="0"/>
        </c:dLbls>
        <c:gapWidth val="50"/>
        <c:overlap val="100"/>
        <c:axId val="232185216"/>
        <c:axId val="232203392"/>
      </c:barChart>
      <c:catAx>
        <c:axId val="232185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203392"/>
        <c:crosses val="autoZero"/>
        <c:auto val="1"/>
        <c:lblAlgn val="ctr"/>
        <c:lblOffset val="100"/>
        <c:tickLblSkip val="1"/>
        <c:tickMarkSkip val="1"/>
        <c:noMultiLvlLbl val="0"/>
      </c:catAx>
      <c:valAx>
        <c:axId val="2322033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1852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DHS_Wet05!$B$18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DHS_Wet05!$H$15:$L$15</c:f>
              <c:strCache>
                <c:ptCount val="5"/>
                <c:pt idx="0">
                  <c:v>Poorest</c:v>
                </c:pt>
                <c:pt idx="1">
                  <c:v>Poor</c:v>
                </c:pt>
                <c:pt idx="2">
                  <c:v>Middle</c:v>
                </c:pt>
                <c:pt idx="3">
                  <c:v>Rich</c:v>
                </c:pt>
                <c:pt idx="4">
                  <c:v>Richest</c:v>
                </c:pt>
              </c:strCache>
            </c:strRef>
          </c:cat>
          <c:val>
            <c:numRef>
              <c:f>DHS_Wet05!$H$18:$L$18</c:f>
              <c:numCache>
                <c:formatCode>###0.0</c:formatCode>
                <c:ptCount val="5"/>
                <c:pt idx="0">
                  <c:v>73.397590566284734</c:v>
                </c:pt>
                <c:pt idx="1">
                  <c:v>88.683886019428428</c:v>
                </c:pt>
                <c:pt idx="2">
                  <c:v>95.326372763508388</c:v>
                </c:pt>
                <c:pt idx="3">
                  <c:v>97.748325375722729</c:v>
                </c:pt>
                <c:pt idx="4">
                  <c:v>99.746174966978401</c:v>
                </c:pt>
              </c:numCache>
            </c:numRef>
          </c:val>
          <c:extLst>
            <c:ext xmlns:c16="http://schemas.microsoft.com/office/drawing/2014/chart" uri="{C3380CC4-5D6E-409C-BE32-E72D297353CC}">
              <c16:uniqueId val="{00000000-0F4E-49E7-9B32-42BE3E8D9E49}"/>
            </c:ext>
          </c:extLst>
        </c:ser>
        <c:ser>
          <c:idx val="1"/>
          <c:order val="1"/>
          <c:tx>
            <c:strRef>
              <c:f>DHS_Wet05!$B$19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DHS_Wet05!$H$15:$L$15</c:f>
              <c:strCache>
                <c:ptCount val="5"/>
                <c:pt idx="0">
                  <c:v>Poorest</c:v>
                </c:pt>
                <c:pt idx="1">
                  <c:v>Poor</c:v>
                </c:pt>
                <c:pt idx="2">
                  <c:v>Middle</c:v>
                </c:pt>
                <c:pt idx="3">
                  <c:v>Rich</c:v>
                </c:pt>
                <c:pt idx="4">
                  <c:v>Richest</c:v>
                </c:pt>
              </c:strCache>
            </c:strRef>
          </c:cat>
          <c:val>
            <c:numRef>
              <c:f>DHS_Wet05!$H$19:$L$19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0F4E-49E7-9B32-42BE3E8D9E49}"/>
            </c:ext>
          </c:extLst>
        </c:ser>
        <c:ser>
          <c:idx val="2"/>
          <c:order val="2"/>
          <c:tx>
            <c:strRef>
              <c:f>DHS_Wet05!$B$20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DHS_Wet05!$H$15:$L$15</c:f>
              <c:strCache>
                <c:ptCount val="5"/>
                <c:pt idx="0">
                  <c:v>Poorest</c:v>
                </c:pt>
                <c:pt idx="1">
                  <c:v>Poor</c:v>
                </c:pt>
                <c:pt idx="2">
                  <c:v>Middle</c:v>
                </c:pt>
                <c:pt idx="3">
                  <c:v>Rich</c:v>
                </c:pt>
                <c:pt idx="4">
                  <c:v>Richest</c:v>
                </c:pt>
              </c:strCache>
            </c:strRef>
          </c:cat>
          <c:val>
            <c:numRef>
              <c:f>DHS_Wet05!$H$20:$L$20</c:f>
              <c:numCache>
                <c:formatCode>###0.0</c:formatCode>
                <c:ptCount val="5"/>
                <c:pt idx="0">
                  <c:v>13.634845987084391</c:v>
                </c:pt>
                <c:pt idx="1">
                  <c:v>3.9575853411984259</c:v>
                </c:pt>
                <c:pt idx="2">
                  <c:v>1.6999929840582695</c:v>
                </c:pt>
                <c:pt idx="3">
                  <c:v>0.62508273390759417</c:v>
                </c:pt>
                <c:pt idx="4">
                  <c:v>0.25382503302159876</c:v>
                </c:pt>
              </c:numCache>
            </c:numRef>
          </c:val>
          <c:extLst>
            <c:ext xmlns:c16="http://schemas.microsoft.com/office/drawing/2014/chart" uri="{C3380CC4-5D6E-409C-BE32-E72D297353CC}">
              <c16:uniqueId val="{00000002-0F4E-49E7-9B32-42BE3E8D9E49}"/>
            </c:ext>
          </c:extLst>
        </c:ser>
        <c:ser>
          <c:idx val="3"/>
          <c:order val="3"/>
          <c:tx>
            <c:strRef>
              <c:f>DHS_Wet05!$B$21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DHS_Wet05!$H$15:$L$15</c:f>
              <c:strCache>
                <c:ptCount val="5"/>
                <c:pt idx="0">
                  <c:v>Poorest</c:v>
                </c:pt>
                <c:pt idx="1">
                  <c:v>Poor</c:v>
                </c:pt>
                <c:pt idx="2">
                  <c:v>Middle</c:v>
                </c:pt>
                <c:pt idx="3">
                  <c:v>Rich</c:v>
                </c:pt>
                <c:pt idx="4">
                  <c:v>Richest</c:v>
                </c:pt>
              </c:strCache>
            </c:strRef>
          </c:cat>
          <c:val>
            <c:numRef>
              <c:f>DHS_Wet05!$H$21:$L$21</c:f>
              <c:numCache>
                <c:formatCode>###0.0</c:formatCode>
                <c:ptCount val="5"/>
                <c:pt idx="0">
                  <c:v>12.967563446630875</c:v>
                </c:pt>
                <c:pt idx="1">
                  <c:v>7.3585286393731462</c:v>
                </c:pt>
                <c:pt idx="2">
                  <c:v>2.9736342524333423</c:v>
                </c:pt>
                <c:pt idx="3">
                  <c:v>1.626591890369677</c:v>
                </c:pt>
                <c:pt idx="4">
                  <c:v>0</c:v>
                </c:pt>
              </c:numCache>
            </c:numRef>
          </c:val>
          <c:extLst>
            <c:ext xmlns:c16="http://schemas.microsoft.com/office/drawing/2014/chart" uri="{C3380CC4-5D6E-409C-BE32-E72D297353CC}">
              <c16:uniqueId val="{00000003-0F4E-49E7-9B32-42BE3E8D9E49}"/>
            </c:ext>
          </c:extLst>
        </c:ser>
        <c:dLbls>
          <c:showLegendKey val="0"/>
          <c:showVal val="0"/>
          <c:showCatName val="0"/>
          <c:showSerName val="0"/>
          <c:showPercent val="0"/>
          <c:showBubbleSize val="0"/>
        </c:dLbls>
        <c:gapWidth val="50"/>
        <c:overlap val="100"/>
        <c:axId val="234845312"/>
        <c:axId val="234846848"/>
      </c:barChart>
      <c:catAx>
        <c:axId val="2348453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846848"/>
        <c:crosses val="autoZero"/>
        <c:auto val="1"/>
        <c:lblAlgn val="ctr"/>
        <c:lblOffset val="100"/>
        <c:tickLblSkip val="1"/>
        <c:tickMarkSkip val="1"/>
        <c:noMultiLvlLbl val="0"/>
      </c:catAx>
      <c:valAx>
        <c:axId val="2348468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8453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DHS_Wet05!$B$124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DHS_Wet05!$H$121:$L$121</c:f>
              <c:strCache>
                <c:ptCount val="5"/>
                <c:pt idx="0">
                  <c:v>Poorest</c:v>
                </c:pt>
                <c:pt idx="1">
                  <c:v>Poor</c:v>
                </c:pt>
                <c:pt idx="2">
                  <c:v>Middle</c:v>
                </c:pt>
                <c:pt idx="3">
                  <c:v>Rich</c:v>
                </c:pt>
                <c:pt idx="4">
                  <c:v>Richest</c:v>
                </c:pt>
              </c:strCache>
            </c:strRef>
          </c:cat>
          <c:val>
            <c:numRef>
              <c:f>DHS_Wet05!$H$124:$L$124</c:f>
              <c:numCache>
                <c:formatCode>###0.0</c:formatCode>
                <c:ptCount val="5"/>
                <c:pt idx="0">
                  <c:v>3.8710294387855924</c:v>
                </c:pt>
                <c:pt idx="1">
                  <c:v>29.729121943539038</c:v>
                </c:pt>
                <c:pt idx="2">
                  <c:v>71.810802026873603</c:v>
                </c:pt>
                <c:pt idx="3">
                  <c:v>92.818709796306848</c:v>
                </c:pt>
                <c:pt idx="4">
                  <c:v>99.236665607195476</c:v>
                </c:pt>
              </c:numCache>
            </c:numRef>
          </c:val>
          <c:extLst>
            <c:ext xmlns:c16="http://schemas.microsoft.com/office/drawing/2014/chart" uri="{C3380CC4-5D6E-409C-BE32-E72D297353CC}">
              <c16:uniqueId val="{00000000-F063-4FE9-A39A-F6BBA694E4E4}"/>
            </c:ext>
          </c:extLst>
        </c:ser>
        <c:ser>
          <c:idx val="1"/>
          <c:order val="1"/>
          <c:tx>
            <c:strRef>
              <c:f>DHS_Wet05!$B$125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DHS_Wet05!$H$121:$L$121</c:f>
              <c:strCache>
                <c:ptCount val="5"/>
                <c:pt idx="0">
                  <c:v>Poorest</c:v>
                </c:pt>
                <c:pt idx="1">
                  <c:v>Poor</c:v>
                </c:pt>
                <c:pt idx="2">
                  <c:v>Middle</c:v>
                </c:pt>
                <c:pt idx="3">
                  <c:v>Rich</c:v>
                </c:pt>
                <c:pt idx="4">
                  <c:v>Richest</c:v>
                </c:pt>
              </c:strCache>
            </c:strRef>
          </c:cat>
          <c:val>
            <c:numRef>
              <c:f>DHS_Wet05!$H$125:$L$125</c:f>
              <c:numCache>
                <c:formatCode>###0.0</c:formatCode>
                <c:ptCount val="5"/>
                <c:pt idx="0">
                  <c:v>3.1916670820655728</c:v>
                </c:pt>
                <c:pt idx="1">
                  <c:v>10.865868078507956</c:v>
                </c:pt>
                <c:pt idx="2">
                  <c:v>11.479331053108323</c:v>
                </c:pt>
                <c:pt idx="3">
                  <c:v>4.490532798663585</c:v>
                </c:pt>
                <c:pt idx="4">
                  <c:v>0.76333439280458637</c:v>
                </c:pt>
              </c:numCache>
            </c:numRef>
          </c:val>
          <c:extLst>
            <c:ext xmlns:c16="http://schemas.microsoft.com/office/drawing/2014/chart" uri="{C3380CC4-5D6E-409C-BE32-E72D297353CC}">
              <c16:uniqueId val="{00000001-F063-4FE9-A39A-F6BBA694E4E4}"/>
            </c:ext>
          </c:extLst>
        </c:ser>
        <c:ser>
          <c:idx val="2"/>
          <c:order val="2"/>
          <c:tx>
            <c:strRef>
              <c:f>DHS_Wet05!$B$126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DHS_Wet05!$H$121:$L$121</c:f>
              <c:strCache>
                <c:ptCount val="5"/>
                <c:pt idx="0">
                  <c:v>Poorest</c:v>
                </c:pt>
                <c:pt idx="1">
                  <c:v>Poor</c:v>
                </c:pt>
                <c:pt idx="2">
                  <c:v>Middle</c:v>
                </c:pt>
                <c:pt idx="3">
                  <c:v>Rich</c:v>
                </c:pt>
                <c:pt idx="4">
                  <c:v>Richest</c:v>
                </c:pt>
              </c:strCache>
            </c:strRef>
          </c:cat>
          <c:val>
            <c:numRef>
              <c:f>DHS_Wet05!$H$126:$L$126</c:f>
              <c:numCache>
                <c:formatCode>###0.0</c:formatCode>
                <c:ptCount val="5"/>
                <c:pt idx="0">
                  <c:v>3.8008768503848245</c:v>
                </c:pt>
                <c:pt idx="1">
                  <c:v>7.5255832736560535</c:v>
                </c:pt>
                <c:pt idx="2">
                  <c:v>5.1010644660589026</c:v>
                </c:pt>
                <c:pt idx="3">
                  <c:v>1.7273703031851371</c:v>
                </c:pt>
                <c:pt idx="4">
                  <c:v>-6.283862319378386E-14</c:v>
                </c:pt>
              </c:numCache>
            </c:numRef>
          </c:val>
          <c:extLst>
            <c:ext xmlns:c16="http://schemas.microsoft.com/office/drawing/2014/chart" uri="{C3380CC4-5D6E-409C-BE32-E72D297353CC}">
              <c16:uniqueId val="{00000002-F063-4FE9-A39A-F6BBA694E4E4}"/>
            </c:ext>
          </c:extLst>
        </c:ser>
        <c:ser>
          <c:idx val="3"/>
          <c:order val="3"/>
          <c:tx>
            <c:strRef>
              <c:f>DHS_Wet05!$B$127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DHS_Wet05!$H$121:$L$121</c:f>
              <c:strCache>
                <c:ptCount val="5"/>
                <c:pt idx="0">
                  <c:v>Poorest</c:v>
                </c:pt>
                <c:pt idx="1">
                  <c:v>Poor</c:v>
                </c:pt>
                <c:pt idx="2">
                  <c:v>Middle</c:v>
                </c:pt>
                <c:pt idx="3">
                  <c:v>Rich</c:v>
                </c:pt>
                <c:pt idx="4">
                  <c:v>Richest</c:v>
                </c:pt>
              </c:strCache>
            </c:strRef>
          </c:cat>
          <c:val>
            <c:numRef>
              <c:f>DHS_Wet05!$H$127:$L$127</c:f>
              <c:numCache>
                <c:formatCode>###0.0</c:formatCode>
                <c:ptCount val="5"/>
                <c:pt idx="0">
                  <c:v>89.136426628763999</c:v>
                </c:pt>
                <c:pt idx="1">
                  <c:v>51.879426704296947</c:v>
                </c:pt>
                <c:pt idx="2">
                  <c:v>11.60880245395917</c:v>
                </c:pt>
                <c:pt idx="3">
                  <c:v>0.96338710184442966</c:v>
                </c:pt>
                <c:pt idx="4">
                  <c:v>0</c:v>
                </c:pt>
              </c:numCache>
            </c:numRef>
          </c:val>
          <c:extLst>
            <c:ext xmlns:c16="http://schemas.microsoft.com/office/drawing/2014/chart" uri="{C3380CC4-5D6E-409C-BE32-E72D297353CC}">
              <c16:uniqueId val="{00000003-F063-4FE9-A39A-F6BBA694E4E4}"/>
            </c:ext>
          </c:extLst>
        </c:ser>
        <c:dLbls>
          <c:showLegendKey val="0"/>
          <c:showVal val="0"/>
          <c:showCatName val="0"/>
          <c:showSerName val="0"/>
          <c:showPercent val="0"/>
          <c:showBubbleSize val="0"/>
        </c:dLbls>
        <c:gapWidth val="50"/>
        <c:overlap val="100"/>
        <c:axId val="234977920"/>
        <c:axId val="234992000"/>
      </c:barChart>
      <c:catAx>
        <c:axId val="2349779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992000"/>
        <c:crosses val="autoZero"/>
        <c:auto val="1"/>
        <c:lblAlgn val="ctr"/>
        <c:lblOffset val="100"/>
        <c:tickLblSkip val="1"/>
        <c:tickMarkSkip val="1"/>
        <c:noMultiLvlLbl val="0"/>
      </c:catAx>
      <c:valAx>
        <c:axId val="2349920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9779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DHS_Wet05!$B$222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DHS_Wet05!$H$221:$L$221</c:f>
              <c:strCache>
                <c:ptCount val="5"/>
                <c:pt idx="0">
                  <c:v>Poorest</c:v>
                </c:pt>
                <c:pt idx="1">
                  <c:v>Poor</c:v>
                </c:pt>
                <c:pt idx="2">
                  <c:v>Middle</c:v>
                </c:pt>
                <c:pt idx="3">
                  <c:v>Rich</c:v>
                </c:pt>
                <c:pt idx="4">
                  <c:v>Richest</c:v>
                </c:pt>
              </c:strCache>
            </c:strRef>
          </c:cat>
          <c:val>
            <c:numRef>
              <c:f>DHS_Wet05!$H$222:$L$222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0F7F-4996-933B-3D77F6D05FF5}"/>
            </c:ext>
          </c:extLst>
        </c:ser>
        <c:ser>
          <c:idx val="1"/>
          <c:order val="1"/>
          <c:tx>
            <c:strRef>
              <c:f>DHS_Wet05!$B$223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DHS_Wet05!$H$221:$L$221</c:f>
              <c:strCache>
                <c:ptCount val="5"/>
                <c:pt idx="0">
                  <c:v>Poorest</c:v>
                </c:pt>
                <c:pt idx="1">
                  <c:v>Poor</c:v>
                </c:pt>
                <c:pt idx="2">
                  <c:v>Middle</c:v>
                </c:pt>
                <c:pt idx="3">
                  <c:v>Rich</c:v>
                </c:pt>
                <c:pt idx="4">
                  <c:v>Richest</c:v>
                </c:pt>
              </c:strCache>
            </c:strRef>
          </c:cat>
          <c:val>
            <c:numRef>
              <c:f>DHS_Wet05!$H$223:$L$223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0F7F-4996-933B-3D77F6D05FF5}"/>
            </c:ext>
          </c:extLst>
        </c:ser>
        <c:ser>
          <c:idx val="2"/>
          <c:order val="2"/>
          <c:tx>
            <c:strRef>
              <c:f>DHS_Wet05!$B$224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DHS_Wet05!$H$221:$L$221</c:f>
              <c:strCache>
                <c:ptCount val="5"/>
                <c:pt idx="0">
                  <c:v>Poorest</c:v>
                </c:pt>
                <c:pt idx="1">
                  <c:v>Poor</c:v>
                </c:pt>
                <c:pt idx="2">
                  <c:v>Middle</c:v>
                </c:pt>
                <c:pt idx="3">
                  <c:v>Rich</c:v>
                </c:pt>
                <c:pt idx="4">
                  <c:v>Richest</c:v>
                </c:pt>
              </c:strCache>
            </c:strRef>
          </c:cat>
          <c:val>
            <c:numRef>
              <c:f>DHS_Wet05!$H$224:$L$224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0F7F-4996-933B-3D77F6D05FF5}"/>
            </c:ext>
          </c:extLst>
        </c:ser>
        <c:dLbls>
          <c:showLegendKey val="0"/>
          <c:showVal val="0"/>
          <c:showCatName val="0"/>
          <c:showSerName val="0"/>
          <c:showPercent val="0"/>
          <c:showBubbleSize val="0"/>
        </c:dLbls>
        <c:gapWidth val="50"/>
        <c:overlap val="100"/>
        <c:axId val="235043840"/>
        <c:axId val="235057920"/>
      </c:barChart>
      <c:catAx>
        <c:axId val="2350438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57920"/>
        <c:crosses val="autoZero"/>
        <c:auto val="1"/>
        <c:lblAlgn val="ctr"/>
        <c:lblOffset val="100"/>
        <c:tickLblSkip val="1"/>
        <c:tickMarkSkip val="1"/>
        <c:noMultiLvlLbl val="0"/>
      </c:catAx>
      <c:valAx>
        <c:axId val="2350579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438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DHS_Dry10!$B$18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DHS_Dry10!$M$15:$Q$15</c:f>
              <c:strCache>
                <c:ptCount val="5"/>
                <c:pt idx="0">
                  <c:v>Poorest</c:v>
                </c:pt>
                <c:pt idx="1">
                  <c:v>Poor</c:v>
                </c:pt>
                <c:pt idx="2">
                  <c:v>Middle</c:v>
                </c:pt>
                <c:pt idx="3">
                  <c:v>Rich</c:v>
                </c:pt>
                <c:pt idx="4">
                  <c:v>Richest</c:v>
                </c:pt>
              </c:strCache>
            </c:strRef>
          </c:cat>
          <c:val>
            <c:numRef>
              <c:f>DHS_Dry10!$M$18:$Q$18</c:f>
              <c:numCache>
                <c:formatCode>###0.0</c:formatCode>
                <c:ptCount val="5"/>
                <c:pt idx="0">
                  <c:v>44.868599422569368</c:v>
                </c:pt>
                <c:pt idx="1">
                  <c:v>49.001375231461509</c:v>
                </c:pt>
                <c:pt idx="2">
                  <c:v>54.533680729334762</c:v>
                </c:pt>
                <c:pt idx="3">
                  <c:v>60.521334262865864</c:v>
                </c:pt>
                <c:pt idx="4">
                  <c:v>71.914149882555606</c:v>
                </c:pt>
              </c:numCache>
            </c:numRef>
          </c:val>
          <c:extLst>
            <c:ext xmlns:c16="http://schemas.microsoft.com/office/drawing/2014/chart" uri="{C3380CC4-5D6E-409C-BE32-E72D297353CC}">
              <c16:uniqueId val="{00000000-60D6-4CA6-A677-4373147D533F}"/>
            </c:ext>
          </c:extLst>
        </c:ser>
        <c:ser>
          <c:idx val="1"/>
          <c:order val="1"/>
          <c:tx>
            <c:strRef>
              <c:f>DHS_Dry10!$B$19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DHS_Dry10!$M$15:$Q$15</c:f>
              <c:strCache>
                <c:ptCount val="5"/>
                <c:pt idx="0">
                  <c:v>Poorest</c:v>
                </c:pt>
                <c:pt idx="1">
                  <c:v>Poor</c:v>
                </c:pt>
                <c:pt idx="2">
                  <c:v>Middle</c:v>
                </c:pt>
                <c:pt idx="3">
                  <c:v>Rich</c:v>
                </c:pt>
                <c:pt idx="4">
                  <c:v>Richest</c:v>
                </c:pt>
              </c:strCache>
            </c:strRef>
          </c:cat>
          <c:val>
            <c:numRef>
              <c:f>DHS_Dry10!$M$19:$Q$19</c:f>
              <c:numCache>
                <c:formatCode>###0.0</c:formatCode>
                <c:ptCount val="5"/>
                <c:pt idx="0">
                  <c:v>0.38173613556694475</c:v>
                </c:pt>
                <c:pt idx="1">
                  <c:v>0.57138666042520325</c:v>
                </c:pt>
                <c:pt idx="2">
                  <c:v>0.4719681792750054</c:v>
                </c:pt>
                <c:pt idx="3">
                  <c:v>0.46992987200675657</c:v>
                </c:pt>
                <c:pt idx="4">
                  <c:v>0.36234289698250927</c:v>
                </c:pt>
              </c:numCache>
            </c:numRef>
          </c:val>
          <c:extLst>
            <c:ext xmlns:c16="http://schemas.microsoft.com/office/drawing/2014/chart" uri="{C3380CC4-5D6E-409C-BE32-E72D297353CC}">
              <c16:uniqueId val="{00000001-60D6-4CA6-A677-4373147D533F}"/>
            </c:ext>
          </c:extLst>
        </c:ser>
        <c:ser>
          <c:idx val="2"/>
          <c:order val="2"/>
          <c:tx>
            <c:strRef>
              <c:f>DHS_Dry10!$B$20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DHS_Dry10!$M$15:$Q$15</c:f>
              <c:strCache>
                <c:ptCount val="5"/>
                <c:pt idx="0">
                  <c:v>Poorest</c:v>
                </c:pt>
                <c:pt idx="1">
                  <c:v>Poor</c:v>
                </c:pt>
                <c:pt idx="2">
                  <c:v>Middle</c:v>
                </c:pt>
                <c:pt idx="3">
                  <c:v>Rich</c:v>
                </c:pt>
                <c:pt idx="4">
                  <c:v>Richest</c:v>
                </c:pt>
              </c:strCache>
            </c:strRef>
          </c:cat>
          <c:val>
            <c:numRef>
              <c:f>DHS_Dry10!$M$20:$Q$20</c:f>
              <c:numCache>
                <c:formatCode>###0.0</c:formatCode>
                <c:ptCount val="5"/>
                <c:pt idx="0">
                  <c:v>27.552093309506446</c:v>
                </c:pt>
                <c:pt idx="1">
                  <c:v>22.36018478489013</c:v>
                </c:pt>
                <c:pt idx="2">
                  <c:v>20.081736273448335</c:v>
                </c:pt>
                <c:pt idx="3">
                  <c:v>16.31703057033593</c:v>
                </c:pt>
                <c:pt idx="4">
                  <c:v>12.526467144209143</c:v>
                </c:pt>
              </c:numCache>
            </c:numRef>
          </c:val>
          <c:extLst>
            <c:ext xmlns:c16="http://schemas.microsoft.com/office/drawing/2014/chart" uri="{C3380CC4-5D6E-409C-BE32-E72D297353CC}">
              <c16:uniqueId val="{00000002-60D6-4CA6-A677-4373147D533F}"/>
            </c:ext>
          </c:extLst>
        </c:ser>
        <c:ser>
          <c:idx val="3"/>
          <c:order val="3"/>
          <c:tx>
            <c:strRef>
              <c:f>DHS_Dry10!$B$21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DHS_Dry10!$M$15:$Q$15</c:f>
              <c:strCache>
                <c:ptCount val="5"/>
                <c:pt idx="0">
                  <c:v>Poorest</c:v>
                </c:pt>
                <c:pt idx="1">
                  <c:v>Poor</c:v>
                </c:pt>
                <c:pt idx="2">
                  <c:v>Middle</c:v>
                </c:pt>
                <c:pt idx="3">
                  <c:v>Rich</c:v>
                </c:pt>
                <c:pt idx="4">
                  <c:v>Richest</c:v>
                </c:pt>
              </c:strCache>
            </c:strRef>
          </c:cat>
          <c:val>
            <c:numRef>
              <c:f>DHS_Dry10!$M$21:$Q$21</c:f>
              <c:numCache>
                <c:formatCode>###0.0</c:formatCode>
                <c:ptCount val="5"/>
                <c:pt idx="0">
                  <c:v>27.19757113235724</c:v>
                </c:pt>
                <c:pt idx="1">
                  <c:v>28.067053323223156</c:v>
                </c:pt>
                <c:pt idx="2">
                  <c:v>24.9126148179419</c:v>
                </c:pt>
                <c:pt idx="3">
                  <c:v>22.691705294791447</c:v>
                </c:pt>
                <c:pt idx="4">
                  <c:v>15.197040076252744</c:v>
                </c:pt>
              </c:numCache>
            </c:numRef>
          </c:val>
          <c:extLst>
            <c:ext xmlns:c16="http://schemas.microsoft.com/office/drawing/2014/chart" uri="{C3380CC4-5D6E-409C-BE32-E72D297353CC}">
              <c16:uniqueId val="{00000003-60D6-4CA6-A677-4373147D533F}"/>
            </c:ext>
          </c:extLst>
        </c:ser>
        <c:dLbls>
          <c:showLegendKey val="0"/>
          <c:showVal val="0"/>
          <c:showCatName val="0"/>
          <c:showSerName val="0"/>
          <c:showPercent val="0"/>
          <c:showBubbleSize val="0"/>
        </c:dLbls>
        <c:gapWidth val="50"/>
        <c:overlap val="100"/>
        <c:axId val="350814976"/>
        <c:axId val="350816512"/>
      </c:barChart>
      <c:catAx>
        <c:axId val="3508149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0816512"/>
        <c:crosses val="autoZero"/>
        <c:auto val="1"/>
        <c:lblAlgn val="ctr"/>
        <c:lblOffset val="100"/>
        <c:tickLblSkip val="1"/>
        <c:tickMarkSkip val="1"/>
        <c:noMultiLvlLbl val="0"/>
      </c:catAx>
      <c:valAx>
        <c:axId val="3508165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08149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DHS_Dry10!$B$18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DHS_Dry10!$R$15:$AJ$15</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DHS_Dry10!$R$18:$AJ$18</c:f>
              <c:numCache>
                <c:formatCode>###0.0</c:formatCode>
                <c:ptCount val="19"/>
                <c:pt idx="0">
                  <c:v>67.089315384834578</c:v>
                </c:pt>
                <c:pt idx="1">
                  <c:v>53.897587515326478</c:v>
                </c:pt>
                <c:pt idx="2">
                  <c:v>58.525360214879427</c:v>
                </c:pt>
                <c:pt idx="3">
                  <c:v>35.761570774867394</c:v>
                </c:pt>
                <c:pt idx="4">
                  <c:v>51.047313243176738</c:v>
                </c:pt>
                <c:pt idx="5">
                  <c:v>53.494722924821843</c:v>
                </c:pt>
                <c:pt idx="6">
                  <c:v>41.49978534065793</c:v>
                </c:pt>
                <c:pt idx="7">
                  <c:v>70.880509804109522</c:v>
                </c:pt>
                <c:pt idx="8">
                  <c:v>48.741363208697265</c:v>
                </c:pt>
                <c:pt idx="9">
                  <c:v>40.100942236593085</c:v>
                </c:pt>
                <c:pt idx="10">
                  <c:v>38.876392559993299</c:v>
                </c:pt>
                <c:pt idx="11">
                  <c:v>97.646796157336865</c:v>
                </c:pt>
                <c:pt idx="12">
                  <c:v>58.455495860536409</c:v>
                </c:pt>
                <c:pt idx="13">
                  <c:v>38.965039797095308</c:v>
                </c:pt>
                <c:pt idx="14">
                  <c:v>92.081994173004134</c:v>
                </c:pt>
                <c:pt idx="15">
                  <c:v>31.754149978226494</c:v>
                </c:pt>
                <c:pt idx="16">
                  <c:v>62.584568266338074</c:v>
                </c:pt>
                <c:pt idx="17">
                  <c:v>96.079886890950831</c:v>
                </c:pt>
                <c:pt idx="18">
                  <c:v>47.244126442753156</c:v>
                </c:pt>
              </c:numCache>
            </c:numRef>
          </c:val>
          <c:extLst>
            <c:ext xmlns:c16="http://schemas.microsoft.com/office/drawing/2014/chart" uri="{C3380CC4-5D6E-409C-BE32-E72D297353CC}">
              <c16:uniqueId val="{00000000-9975-4308-93B0-7E78D3AB522B}"/>
            </c:ext>
          </c:extLst>
        </c:ser>
        <c:ser>
          <c:idx val="1"/>
          <c:order val="1"/>
          <c:tx>
            <c:strRef>
              <c:f>DHS_Dry10!$B$19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DHS_Dry10!$R$15:$AJ$15</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DHS_Dry10!$R$19:$AJ$19</c:f>
              <c:numCache>
                <c:formatCode>###0.0</c:formatCode>
                <c:ptCount val="19"/>
                <c:pt idx="0">
                  <c:v>6.4077996234373172E-2</c:v>
                </c:pt>
                <c:pt idx="1">
                  <c:v>1.7017853960952138</c:v>
                </c:pt>
                <c:pt idx="2">
                  <c:v>0.74784117905643155</c:v>
                </c:pt>
                <c:pt idx="3">
                  <c:v>0.24946157828917695</c:v>
                </c:pt>
                <c:pt idx="4">
                  <c:v>0.17690686563107452</c:v>
                </c:pt>
                <c:pt idx="5">
                  <c:v>0</c:v>
                </c:pt>
                <c:pt idx="6">
                  <c:v>0.14827132559161085</c:v>
                </c:pt>
                <c:pt idx="7">
                  <c:v>5.8018293673091664E-2</c:v>
                </c:pt>
                <c:pt idx="8">
                  <c:v>0.41917564999554136</c:v>
                </c:pt>
                <c:pt idx="9">
                  <c:v>1.1871074873026226</c:v>
                </c:pt>
                <c:pt idx="10">
                  <c:v>0.23908945451739527</c:v>
                </c:pt>
                <c:pt idx="11">
                  <c:v>7.2726028591508785E-2</c:v>
                </c:pt>
                <c:pt idx="12">
                  <c:v>1.4789391144219328</c:v>
                </c:pt>
                <c:pt idx="13">
                  <c:v>0.47281375723877461</c:v>
                </c:pt>
                <c:pt idx="14">
                  <c:v>0.19596350408302904</c:v>
                </c:pt>
                <c:pt idx="15">
                  <c:v>0.26546408343493394</c:v>
                </c:pt>
                <c:pt idx="16">
                  <c:v>0.13423428582439309</c:v>
                </c:pt>
                <c:pt idx="17">
                  <c:v>0</c:v>
                </c:pt>
                <c:pt idx="18">
                  <c:v>0.53280951032421786</c:v>
                </c:pt>
              </c:numCache>
            </c:numRef>
          </c:val>
          <c:extLst>
            <c:ext xmlns:c16="http://schemas.microsoft.com/office/drawing/2014/chart" uri="{C3380CC4-5D6E-409C-BE32-E72D297353CC}">
              <c16:uniqueId val="{00000001-9975-4308-93B0-7E78D3AB522B}"/>
            </c:ext>
          </c:extLst>
        </c:ser>
        <c:ser>
          <c:idx val="2"/>
          <c:order val="2"/>
          <c:tx>
            <c:strRef>
              <c:f>DHS_Dry10!$B$20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DHS_Dry10!$R$15:$AJ$15</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DHS_Dry10!$R$20:$AJ$20</c:f>
              <c:numCache>
                <c:formatCode>###0.0</c:formatCode>
                <c:ptCount val="19"/>
                <c:pt idx="0">
                  <c:v>1.5377974746896044</c:v>
                </c:pt>
                <c:pt idx="1">
                  <c:v>10.980173126829264</c:v>
                </c:pt>
                <c:pt idx="2">
                  <c:v>31.501369345843635</c:v>
                </c:pt>
                <c:pt idx="3">
                  <c:v>40.761460273137004</c:v>
                </c:pt>
                <c:pt idx="4">
                  <c:v>16.20714078273307</c:v>
                </c:pt>
                <c:pt idx="5">
                  <c:v>31.549364035405361</c:v>
                </c:pt>
                <c:pt idx="6">
                  <c:v>6.9348221703633683</c:v>
                </c:pt>
                <c:pt idx="7">
                  <c:v>6.5454079385980535</c:v>
                </c:pt>
                <c:pt idx="8">
                  <c:v>29.261177890034116</c:v>
                </c:pt>
                <c:pt idx="9">
                  <c:v>25.295428377472874</c:v>
                </c:pt>
                <c:pt idx="10">
                  <c:v>5.438595945272958</c:v>
                </c:pt>
                <c:pt idx="11">
                  <c:v>0.378737014703592</c:v>
                </c:pt>
                <c:pt idx="12">
                  <c:v>32.24039027231413</c:v>
                </c:pt>
                <c:pt idx="13">
                  <c:v>26.935045082047402</c:v>
                </c:pt>
                <c:pt idx="14">
                  <c:v>4.8608502444253023</c:v>
                </c:pt>
                <c:pt idx="15">
                  <c:v>34.283101570466876</c:v>
                </c:pt>
                <c:pt idx="16">
                  <c:v>34.03118854920293</c:v>
                </c:pt>
                <c:pt idx="17">
                  <c:v>3.9201131090491685</c:v>
                </c:pt>
                <c:pt idx="18">
                  <c:v>16.009643227496248</c:v>
                </c:pt>
              </c:numCache>
            </c:numRef>
          </c:val>
          <c:extLst>
            <c:ext xmlns:c16="http://schemas.microsoft.com/office/drawing/2014/chart" uri="{C3380CC4-5D6E-409C-BE32-E72D297353CC}">
              <c16:uniqueId val="{00000002-9975-4308-93B0-7E78D3AB522B}"/>
            </c:ext>
          </c:extLst>
        </c:ser>
        <c:ser>
          <c:idx val="3"/>
          <c:order val="3"/>
          <c:tx>
            <c:strRef>
              <c:f>DHS_Dry10!$B$21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DHS_Dry10!$R$15:$AJ$15</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DHS_Dry10!$R$21:$AJ$21</c:f>
              <c:numCache>
                <c:formatCode>###0.0</c:formatCode>
                <c:ptCount val="19"/>
                <c:pt idx="0">
                  <c:v>31.308809144241444</c:v>
                </c:pt>
                <c:pt idx="1">
                  <c:v>33.420453961749047</c:v>
                </c:pt>
                <c:pt idx="2">
                  <c:v>9.2254292602205101</c:v>
                </c:pt>
                <c:pt idx="3">
                  <c:v>23.227507373706427</c:v>
                </c:pt>
                <c:pt idx="4">
                  <c:v>32.568639108459116</c:v>
                </c:pt>
                <c:pt idx="5">
                  <c:v>14.955913039772797</c:v>
                </c:pt>
                <c:pt idx="6">
                  <c:v>51.417121163387094</c:v>
                </c:pt>
                <c:pt idx="7">
                  <c:v>22.516063963619334</c:v>
                </c:pt>
                <c:pt idx="8">
                  <c:v>21.578283251273074</c:v>
                </c:pt>
                <c:pt idx="9">
                  <c:v>33.416521898631416</c:v>
                </c:pt>
                <c:pt idx="10">
                  <c:v>55.445922040216345</c:v>
                </c:pt>
                <c:pt idx="11">
                  <c:v>1.9017407993680335</c:v>
                </c:pt>
                <c:pt idx="12">
                  <c:v>7.8251747527275235</c:v>
                </c:pt>
                <c:pt idx="13">
                  <c:v>33.627101363618515</c:v>
                </c:pt>
                <c:pt idx="14">
                  <c:v>2.8611920784875351</c:v>
                </c:pt>
                <c:pt idx="15">
                  <c:v>33.697284367871696</c:v>
                </c:pt>
                <c:pt idx="16">
                  <c:v>3.2500088986346056</c:v>
                </c:pt>
                <c:pt idx="17">
                  <c:v>0</c:v>
                </c:pt>
                <c:pt idx="18">
                  <c:v>36.213420819426375</c:v>
                </c:pt>
              </c:numCache>
            </c:numRef>
          </c:val>
          <c:extLst>
            <c:ext xmlns:c16="http://schemas.microsoft.com/office/drawing/2014/chart" uri="{C3380CC4-5D6E-409C-BE32-E72D297353CC}">
              <c16:uniqueId val="{00000003-9975-4308-93B0-7E78D3AB522B}"/>
            </c:ext>
          </c:extLst>
        </c:ser>
        <c:dLbls>
          <c:showLegendKey val="0"/>
          <c:showVal val="0"/>
          <c:showCatName val="0"/>
          <c:showSerName val="0"/>
          <c:showPercent val="0"/>
          <c:showBubbleSize val="0"/>
        </c:dLbls>
        <c:gapWidth val="50"/>
        <c:overlap val="100"/>
        <c:axId val="352991488"/>
        <c:axId val="353009664"/>
      </c:barChart>
      <c:catAx>
        <c:axId val="3529914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3009664"/>
        <c:crosses val="autoZero"/>
        <c:auto val="1"/>
        <c:lblAlgn val="ctr"/>
        <c:lblOffset val="100"/>
        <c:tickLblSkip val="1"/>
        <c:tickMarkSkip val="1"/>
        <c:noMultiLvlLbl val="0"/>
      </c:catAx>
      <c:valAx>
        <c:axId val="353009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29914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DHS_Dry10!$B$18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DHS_Dry10!$C$15:$G$15</c:f>
              <c:strCache>
                <c:ptCount val="5"/>
                <c:pt idx="0">
                  <c:v>Poorest</c:v>
                </c:pt>
                <c:pt idx="1">
                  <c:v>Poor</c:v>
                </c:pt>
                <c:pt idx="2">
                  <c:v>Middle</c:v>
                </c:pt>
                <c:pt idx="3">
                  <c:v>Rich</c:v>
                </c:pt>
                <c:pt idx="4">
                  <c:v>Richest</c:v>
                </c:pt>
              </c:strCache>
            </c:strRef>
          </c:cat>
          <c:val>
            <c:numRef>
              <c:f>DHS_Dry10!$C$18:$G$18</c:f>
              <c:numCache>
                <c:formatCode>###0.0</c:formatCode>
                <c:ptCount val="5"/>
                <c:pt idx="0">
                  <c:v>45.906516431048502</c:v>
                </c:pt>
                <c:pt idx="1">
                  <c:v>51.298656825618529</c:v>
                </c:pt>
                <c:pt idx="2">
                  <c:v>57.675726690230384</c:v>
                </c:pt>
                <c:pt idx="3">
                  <c:v>68.129959979876716</c:v>
                </c:pt>
                <c:pt idx="4">
                  <c:v>89.046352871133138</c:v>
                </c:pt>
              </c:numCache>
            </c:numRef>
          </c:val>
          <c:extLst>
            <c:ext xmlns:c16="http://schemas.microsoft.com/office/drawing/2014/chart" uri="{C3380CC4-5D6E-409C-BE32-E72D297353CC}">
              <c16:uniqueId val="{00000000-D7CC-47EA-BE75-D9A77CC97541}"/>
            </c:ext>
          </c:extLst>
        </c:ser>
        <c:ser>
          <c:idx val="1"/>
          <c:order val="1"/>
          <c:tx>
            <c:strRef>
              <c:f>DHS_Dry10!$B$19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DHS_Dry10!$C$15:$G$15</c:f>
              <c:strCache>
                <c:ptCount val="5"/>
                <c:pt idx="0">
                  <c:v>Poorest</c:v>
                </c:pt>
                <c:pt idx="1">
                  <c:v>Poor</c:v>
                </c:pt>
                <c:pt idx="2">
                  <c:v>Middle</c:v>
                </c:pt>
                <c:pt idx="3">
                  <c:v>Rich</c:v>
                </c:pt>
                <c:pt idx="4">
                  <c:v>Richest</c:v>
                </c:pt>
              </c:strCache>
            </c:strRef>
          </c:cat>
          <c:val>
            <c:numRef>
              <c:f>DHS_Dry10!$C$19:$G$19</c:f>
              <c:numCache>
                <c:formatCode>###0.0</c:formatCode>
                <c:ptCount val="5"/>
                <c:pt idx="0">
                  <c:v>0.44742019258929261</c:v>
                </c:pt>
                <c:pt idx="1">
                  <c:v>0.59123810132400145</c:v>
                </c:pt>
                <c:pt idx="2">
                  <c:v>0.35634092911601639</c:v>
                </c:pt>
                <c:pt idx="3">
                  <c:v>0.42841126911357258</c:v>
                </c:pt>
                <c:pt idx="4">
                  <c:v>0.1704483084034242</c:v>
                </c:pt>
              </c:numCache>
            </c:numRef>
          </c:val>
          <c:extLst>
            <c:ext xmlns:c16="http://schemas.microsoft.com/office/drawing/2014/chart" uri="{C3380CC4-5D6E-409C-BE32-E72D297353CC}">
              <c16:uniqueId val="{00000001-D7CC-47EA-BE75-D9A77CC97541}"/>
            </c:ext>
          </c:extLst>
        </c:ser>
        <c:ser>
          <c:idx val="2"/>
          <c:order val="2"/>
          <c:tx>
            <c:strRef>
              <c:f>DHS_Dry10!$B$20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DHS_Dry10!$C$15:$G$15</c:f>
              <c:strCache>
                <c:ptCount val="5"/>
                <c:pt idx="0">
                  <c:v>Poorest</c:v>
                </c:pt>
                <c:pt idx="1">
                  <c:v>Poor</c:v>
                </c:pt>
                <c:pt idx="2">
                  <c:v>Middle</c:v>
                </c:pt>
                <c:pt idx="3">
                  <c:v>Rich</c:v>
                </c:pt>
                <c:pt idx="4">
                  <c:v>Richest</c:v>
                </c:pt>
              </c:strCache>
            </c:strRef>
          </c:cat>
          <c:val>
            <c:numRef>
              <c:f>DHS_Dry10!$C$20:$G$20</c:f>
              <c:numCache>
                <c:formatCode>###0.0</c:formatCode>
                <c:ptCount val="5"/>
                <c:pt idx="0">
                  <c:v>26.286081497058088</c:v>
                </c:pt>
                <c:pt idx="1">
                  <c:v>21.116834977554898</c:v>
                </c:pt>
                <c:pt idx="2">
                  <c:v>19.260232241887682</c:v>
                </c:pt>
                <c:pt idx="3">
                  <c:v>13.465190266446868</c:v>
                </c:pt>
                <c:pt idx="4">
                  <c:v>5.695662749941504</c:v>
                </c:pt>
              </c:numCache>
            </c:numRef>
          </c:val>
          <c:extLst>
            <c:ext xmlns:c16="http://schemas.microsoft.com/office/drawing/2014/chart" uri="{C3380CC4-5D6E-409C-BE32-E72D297353CC}">
              <c16:uniqueId val="{00000002-D7CC-47EA-BE75-D9A77CC97541}"/>
            </c:ext>
          </c:extLst>
        </c:ser>
        <c:ser>
          <c:idx val="3"/>
          <c:order val="3"/>
          <c:tx>
            <c:strRef>
              <c:f>DHS_Dry10!$B$21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DHS_Dry10!$C$15:$G$15</c:f>
              <c:strCache>
                <c:ptCount val="5"/>
                <c:pt idx="0">
                  <c:v>Poorest</c:v>
                </c:pt>
                <c:pt idx="1">
                  <c:v>Poor</c:v>
                </c:pt>
                <c:pt idx="2">
                  <c:v>Middle</c:v>
                </c:pt>
                <c:pt idx="3">
                  <c:v>Rich</c:v>
                </c:pt>
                <c:pt idx="4">
                  <c:v>Richest</c:v>
                </c:pt>
              </c:strCache>
            </c:strRef>
          </c:cat>
          <c:val>
            <c:numRef>
              <c:f>DHS_Dry10!$C$21:$G$21</c:f>
              <c:numCache>
                <c:formatCode>###0.0</c:formatCode>
                <c:ptCount val="5"/>
                <c:pt idx="0">
                  <c:v>27.359981879304119</c:v>
                </c:pt>
                <c:pt idx="1">
                  <c:v>26.99327009550257</c:v>
                </c:pt>
                <c:pt idx="2">
                  <c:v>22.707700138765919</c:v>
                </c:pt>
                <c:pt idx="3">
                  <c:v>17.976438484562845</c:v>
                </c:pt>
                <c:pt idx="4">
                  <c:v>5.0875360705219341</c:v>
                </c:pt>
              </c:numCache>
            </c:numRef>
          </c:val>
          <c:extLst>
            <c:ext xmlns:c16="http://schemas.microsoft.com/office/drawing/2014/chart" uri="{C3380CC4-5D6E-409C-BE32-E72D297353CC}">
              <c16:uniqueId val="{00000003-D7CC-47EA-BE75-D9A77CC97541}"/>
            </c:ext>
          </c:extLst>
        </c:ser>
        <c:dLbls>
          <c:showLegendKey val="0"/>
          <c:showVal val="0"/>
          <c:showCatName val="0"/>
          <c:showSerName val="0"/>
          <c:showPercent val="0"/>
          <c:showBubbleSize val="0"/>
        </c:dLbls>
        <c:gapWidth val="50"/>
        <c:overlap val="100"/>
        <c:axId val="353079296"/>
        <c:axId val="353080832"/>
      </c:barChart>
      <c:catAx>
        <c:axId val="3530792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3080832"/>
        <c:crosses val="autoZero"/>
        <c:auto val="1"/>
        <c:lblAlgn val="ctr"/>
        <c:lblOffset val="100"/>
        <c:tickLblSkip val="1"/>
        <c:tickMarkSkip val="1"/>
        <c:noMultiLvlLbl val="0"/>
      </c:catAx>
      <c:valAx>
        <c:axId val="3530808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30792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DHS_Dry10!$B$124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DHS_Dry10!$M$121:$Q$121</c:f>
              <c:strCache>
                <c:ptCount val="5"/>
                <c:pt idx="0">
                  <c:v>Poorest</c:v>
                </c:pt>
                <c:pt idx="1">
                  <c:v>Poor</c:v>
                </c:pt>
                <c:pt idx="2">
                  <c:v>Middle</c:v>
                </c:pt>
                <c:pt idx="3">
                  <c:v>Rich</c:v>
                </c:pt>
                <c:pt idx="4">
                  <c:v>Richest</c:v>
                </c:pt>
              </c:strCache>
            </c:strRef>
          </c:cat>
          <c:val>
            <c:numRef>
              <c:f>DHS_Dry10!$M$124:$Q$124</c:f>
              <c:numCache>
                <c:formatCode>###0.0</c:formatCode>
                <c:ptCount val="5"/>
                <c:pt idx="0">
                  <c:v>5.2708970551081471</c:v>
                </c:pt>
                <c:pt idx="1">
                  <c:v>10.349694911761944</c:v>
                </c:pt>
                <c:pt idx="2">
                  <c:v>18.340388242352734</c:v>
                </c:pt>
                <c:pt idx="3">
                  <c:v>32.983120973169356</c:v>
                </c:pt>
                <c:pt idx="4">
                  <c:v>63.48294367342374</c:v>
                </c:pt>
              </c:numCache>
            </c:numRef>
          </c:val>
          <c:extLst>
            <c:ext xmlns:c16="http://schemas.microsoft.com/office/drawing/2014/chart" uri="{C3380CC4-5D6E-409C-BE32-E72D297353CC}">
              <c16:uniqueId val="{00000000-9ECD-48FE-BAD3-4CF633067DD1}"/>
            </c:ext>
          </c:extLst>
        </c:ser>
        <c:ser>
          <c:idx val="1"/>
          <c:order val="1"/>
          <c:tx>
            <c:strRef>
              <c:f>DHS_Dry10!$B$125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DHS_Dry10!$M$121:$Q$121</c:f>
              <c:strCache>
                <c:ptCount val="5"/>
                <c:pt idx="0">
                  <c:v>Poorest</c:v>
                </c:pt>
                <c:pt idx="1">
                  <c:v>Poor</c:v>
                </c:pt>
                <c:pt idx="2">
                  <c:v>Middle</c:v>
                </c:pt>
                <c:pt idx="3">
                  <c:v>Rich</c:v>
                </c:pt>
                <c:pt idx="4">
                  <c:v>Richest</c:v>
                </c:pt>
              </c:strCache>
            </c:strRef>
          </c:cat>
          <c:val>
            <c:numRef>
              <c:f>DHS_Dry10!$M$125:$Q$125</c:f>
              <c:numCache>
                <c:formatCode>###0.0</c:formatCode>
                <c:ptCount val="5"/>
                <c:pt idx="0">
                  <c:v>2.585742326144127</c:v>
                </c:pt>
                <c:pt idx="1">
                  <c:v>5.0711015187149968</c:v>
                </c:pt>
                <c:pt idx="2">
                  <c:v>6.0531734981061982</c:v>
                </c:pt>
                <c:pt idx="3">
                  <c:v>9.1371045012721215</c:v>
                </c:pt>
                <c:pt idx="4">
                  <c:v>11.128913970368835</c:v>
                </c:pt>
              </c:numCache>
            </c:numRef>
          </c:val>
          <c:extLst>
            <c:ext xmlns:c16="http://schemas.microsoft.com/office/drawing/2014/chart" uri="{C3380CC4-5D6E-409C-BE32-E72D297353CC}">
              <c16:uniqueId val="{00000001-9ECD-48FE-BAD3-4CF633067DD1}"/>
            </c:ext>
          </c:extLst>
        </c:ser>
        <c:ser>
          <c:idx val="2"/>
          <c:order val="2"/>
          <c:tx>
            <c:strRef>
              <c:f>DHS_Dry10!$B$126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DHS_Dry10!$M$121:$Q$121</c:f>
              <c:strCache>
                <c:ptCount val="5"/>
                <c:pt idx="0">
                  <c:v>Poorest</c:v>
                </c:pt>
                <c:pt idx="1">
                  <c:v>Poor</c:v>
                </c:pt>
                <c:pt idx="2">
                  <c:v>Middle</c:v>
                </c:pt>
                <c:pt idx="3">
                  <c:v>Rich</c:v>
                </c:pt>
                <c:pt idx="4">
                  <c:v>Richest</c:v>
                </c:pt>
              </c:strCache>
            </c:strRef>
          </c:cat>
          <c:val>
            <c:numRef>
              <c:f>DHS_Dry10!$M$126:$Q$126</c:f>
              <c:numCache>
                <c:formatCode>###0.0</c:formatCode>
                <c:ptCount val="5"/>
                <c:pt idx="0">
                  <c:v>1.3108868576903205</c:v>
                </c:pt>
                <c:pt idx="1">
                  <c:v>2.3345060167817024</c:v>
                </c:pt>
                <c:pt idx="2">
                  <c:v>2.7945904039251559</c:v>
                </c:pt>
                <c:pt idx="3">
                  <c:v>2.8544015786132348</c:v>
                </c:pt>
                <c:pt idx="4">
                  <c:v>2.3128115054352065</c:v>
                </c:pt>
              </c:numCache>
            </c:numRef>
          </c:val>
          <c:extLst>
            <c:ext xmlns:c16="http://schemas.microsoft.com/office/drawing/2014/chart" uri="{C3380CC4-5D6E-409C-BE32-E72D297353CC}">
              <c16:uniqueId val="{00000002-9ECD-48FE-BAD3-4CF633067DD1}"/>
            </c:ext>
          </c:extLst>
        </c:ser>
        <c:ser>
          <c:idx val="3"/>
          <c:order val="3"/>
          <c:tx>
            <c:strRef>
              <c:f>DHS_Dry10!$B$127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DHS_Dry10!$M$121:$Q$121</c:f>
              <c:strCache>
                <c:ptCount val="5"/>
                <c:pt idx="0">
                  <c:v>Poorest</c:v>
                </c:pt>
                <c:pt idx="1">
                  <c:v>Poor</c:v>
                </c:pt>
                <c:pt idx="2">
                  <c:v>Middle</c:v>
                </c:pt>
                <c:pt idx="3">
                  <c:v>Rich</c:v>
                </c:pt>
                <c:pt idx="4">
                  <c:v>Richest</c:v>
                </c:pt>
              </c:strCache>
            </c:strRef>
          </c:cat>
          <c:val>
            <c:numRef>
              <c:f>DHS_Dry10!$M$127:$Q$127</c:f>
              <c:numCache>
                <c:formatCode>###0.0</c:formatCode>
                <c:ptCount val="5"/>
                <c:pt idx="0">
                  <c:v>90.8324737610574</c:v>
                </c:pt>
                <c:pt idx="1">
                  <c:v>82.244697552741357</c:v>
                </c:pt>
                <c:pt idx="2">
                  <c:v>72.811847855615909</c:v>
                </c:pt>
                <c:pt idx="3">
                  <c:v>55.025372946945296</c:v>
                </c:pt>
                <c:pt idx="4">
                  <c:v>23.075330850772218</c:v>
                </c:pt>
              </c:numCache>
            </c:numRef>
          </c:val>
          <c:extLst>
            <c:ext xmlns:c16="http://schemas.microsoft.com/office/drawing/2014/chart" uri="{C3380CC4-5D6E-409C-BE32-E72D297353CC}">
              <c16:uniqueId val="{00000003-9ECD-48FE-BAD3-4CF633067DD1}"/>
            </c:ext>
          </c:extLst>
        </c:ser>
        <c:dLbls>
          <c:showLegendKey val="0"/>
          <c:showVal val="0"/>
          <c:showCatName val="0"/>
          <c:showSerName val="0"/>
          <c:showPercent val="0"/>
          <c:showBubbleSize val="0"/>
        </c:dLbls>
        <c:gapWidth val="50"/>
        <c:overlap val="100"/>
        <c:axId val="376845824"/>
        <c:axId val="376847360"/>
      </c:barChart>
      <c:catAx>
        <c:axId val="3768458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6847360"/>
        <c:crosses val="autoZero"/>
        <c:auto val="1"/>
        <c:lblAlgn val="ctr"/>
        <c:lblOffset val="100"/>
        <c:tickLblSkip val="1"/>
        <c:tickMarkSkip val="1"/>
        <c:noMultiLvlLbl val="0"/>
      </c:catAx>
      <c:valAx>
        <c:axId val="3768473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68458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DHS_Dry10!$B$124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DHS_Dry10!$R$121:$AJ$121</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DHS_Dry10!$R$124:$AJ$124</c:f>
              <c:numCache>
                <c:formatCode>###0.0</c:formatCode>
                <c:ptCount val="19"/>
                <c:pt idx="0">
                  <c:v>38.259605475480335</c:v>
                </c:pt>
                <c:pt idx="1">
                  <c:v>48.594702101206039</c:v>
                </c:pt>
                <c:pt idx="2">
                  <c:v>26.221497360669581</c:v>
                </c:pt>
                <c:pt idx="3">
                  <c:v>20.501480664757274</c:v>
                </c:pt>
                <c:pt idx="4">
                  <c:v>29.975290751753874</c:v>
                </c:pt>
                <c:pt idx="5">
                  <c:v>27.231317869473575</c:v>
                </c:pt>
                <c:pt idx="6">
                  <c:v>33.287800370118354</c:v>
                </c:pt>
                <c:pt idx="7">
                  <c:v>39.933646659765444</c:v>
                </c:pt>
                <c:pt idx="8">
                  <c:v>22.693529073132595</c:v>
                </c:pt>
                <c:pt idx="9">
                  <c:v>19.598983857180585</c:v>
                </c:pt>
                <c:pt idx="10">
                  <c:v>42.026065293351685</c:v>
                </c:pt>
                <c:pt idx="11">
                  <c:v>90.840388971688739</c:v>
                </c:pt>
                <c:pt idx="12">
                  <c:v>44.37999170229552</c:v>
                </c:pt>
                <c:pt idx="13">
                  <c:v>13.164629689886929</c:v>
                </c:pt>
                <c:pt idx="14">
                  <c:v>19.931799671112113</c:v>
                </c:pt>
                <c:pt idx="15">
                  <c:v>26.466158216760487</c:v>
                </c:pt>
                <c:pt idx="16">
                  <c:v>31.768681976463544</c:v>
                </c:pt>
                <c:pt idx="17">
                  <c:v>21.963288179917086</c:v>
                </c:pt>
                <c:pt idx="18">
                  <c:v>21.943667777292664</c:v>
                </c:pt>
              </c:numCache>
            </c:numRef>
          </c:val>
          <c:extLst>
            <c:ext xmlns:c16="http://schemas.microsoft.com/office/drawing/2014/chart" uri="{C3380CC4-5D6E-409C-BE32-E72D297353CC}">
              <c16:uniqueId val="{00000000-8775-4DCA-9F83-D7C3CE3ACAF2}"/>
            </c:ext>
          </c:extLst>
        </c:ser>
        <c:ser>
          <c:idx val="1"/>
          <c:order val="1"/>
          <c:tx>
            <c:strRef>
              <c:f>DHS_Dry10!$B$125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DHS_Dry10!$R$121:$AJ$121</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DHS_Dry10!$R$125:$AJ$125</c:f>
              <c:numCache>
                <c:formatCode>###0.0</c:formatCode>
                <c:ptCount val="19"/>
                <c:pt idx="0">
                  <c:v>8.0560506023239071</c:v>
                </c:pt>
                <c:pt idx="1">
                  <c:v>13.069971189611893</c:v>
                </c:pt>
                <c:pt idx="2">
                  <c:v>6.4848898414138283</c:v>
                </c:pt>
                <c:pt idx="3">
                  <c:v>4.0350595139263872</c:v>
                </c:pt>
                <c:pt idx="4">
                  <c:v>5.8157895221982798</c:v>
                </c:pt>
                <c:pt idx="5">
                  <c:v>11.469135650456302</c:v>
                </c:pt>
                <c:pt idx="6">
                  <c:v>4.1749271099310645</c:v>
                </c:pt>
                <c:pt idx="7">
                  <c:v>9.1107709058247952</c:v>
                </c:pt>
                <c:pt idx="8">
                  <c:v>3.7132693460232424</c:v>
                </c:pt>
                <c:pt idx="9">
                  <c:v>3.7197374382939485</c:v>
                </c:pt>
                <c:pt idx="10">
                  <c:v>5.443560863111788</c:v>
                </c:pt>
                <c:pt idx="11">
                  <c:v>6.984072741536874</c:v>
                </c:pt>
                <c:pt idx="12">
                  <c:v>6.9374197109350551</c:v>
                </c:pt>
                <c:pt idx="13">
                  <c:v>2.7884936218952241</c:v>
                </c:pt>
                <c:pt idx="14">
                  <c:v>2.1205054389705582</c:v>
                </c:pt>
                <c:pt idx="15">
                  <c:v>4.7166271027898157</c:v>
                </c:pt>
                <c:pt idx="16">
                  <c:v>7.5179148909127385</c:v>
                </c:pt>
                <c:pt idx="17">
                  <c:v>2.7207331771035337</c:v>
                </c:pt>
                <c:pt idx="18">
                  <c:v>11.459804098740324</c:v>
                </c:pt>
              </c:numCache>
            </c:numRef>
          </c:val>
          <c:extLst>
            <c:ext xmlns:c16="http://schemas.microsoft.com/office/drawing/2014/chart" uri="{C3380CC4-5D6E-409C-BE32-E72D297353CC}">
              <c16:uniqueId val="{00000001-8775-4DCA-9F83-D7C3CE3ACAF2}"/>
            </c:ext>
          </c:extLst>
        </c:ser>
        <c:ser>
          <c:idx val="2"/>
          <c:order val="2"/>
          <c:tx>
            <c:strRef>
              <c:f>DHS_Dry10!$B$126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DHS_Dry10!$R$121:$AJ$121</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DHS_Dry10!$R$126:$AJ$126</c:f>
              <c:numCache>
                <c:formatCode>###0.0</c:formatCode>
                <c:ptCount val="19"/>
                <c:pt idx="0">
                  <c:v>-3.1974423109204508E-13</c:v>
                </c:pt>
                <c:pt idx="1">
                  <c:v>2.0931668743818648</c:v>
                </c:pt>
                <c:pt idx="2">
                  <c:v>0.34416934413437161</c:v>
                </c:pt>
                <c:pt idx="3">
                  <c:v>4.1041183389884281</c:v>
                </c:pt>
                <c:pt idx="4">
                  <c:v>0.46746688313710649</c:v>
                </c:pt>
                <c:pt idx="5">
                  <c:v>1.2443142161192995</c:v>
                </c:pt>
                <c:pt idx="6">
                  <c:v>8.252364668295769</c:v>
                </c:pt>
                <c:pt idx="7">
                  <c:v>2.4105990048830748</c:v>
                </c:pt>
                <c:pt idx="8">
                  <c:v>1.6488028706571924</c:v>
                </c:pt>
                <c:pt idx="9">
                  <c:v>1.504567814288734</c:v>
                </c:pt>
                <c:pt idx="10">
                  <c:v>0.83952515720744003</c:v>
                </c:pt>
                <c:pt idx="11">
                  <c:v>0.44190484262025365</c:v>
                </c:pt>
                <c:pt idx="12">
                  <c:v>9.6075292187585006</c:v>
                </c:pt>
                <c:pt idx="13">
                  <c:v>1.2888863003516633</c:v>
                </c:pt>
                <c:pt idx="14">
                  <c:v>0.78362978592852528</c:v>
                </c:pt>
                <c:pt idx="15">
                  <c:v>7.9546539471594144</c:v>
                </c:pt>
                <c:pt idx="16">
                  <c:v>1.5862898905864284</c:v>
                </c:pt>
                <c:pt idx="17">
                  <c:v>4.0136003942272538</c:v>
                </c:pt>
                <c:pt idx="18">
                  <c:v>1.0028093978745147</c:v>
                </c:pt>
              </c:numCache>
            </c:numRef>
          </c:val>
          <c:extLst>
            <c:ext xmlns:c16="http://schemas.microsoft.com/office/drawing/2014/chart" uri="{C3380CC4-5D6E-409C-BE32-E72D297353CC}">
              <c16:uniqueId val="{00000002-8775-4DCA-9F83-D7C3CE3ACAF2}"/>
            </c:ext>
          </c:extLst>
        </c:ser>
        <c:ser>
          <c:idx val="3"/>
          <c:order val="3"/>
          <c:tx>
            <c:strRef>
              <c:f>DHS_Dry10!$B$127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DHS_Dry10!$R$121:$AJ$121</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DHS_Dry10!$R$127:$AJ$127</c:f>
              <c:numCache>
                <c:formatCode>###0.0</c:formatCode>
                <c:ptCount val="19"/>
                <c:pt idx="0">
                  <c:v>53.684343922196078</c:v>
                </c:pt>
                <c:pt idx="1">
                  <c:v>36.242159834800205</c:v>
                </c:pt>
                <c:pt idx="2">
                  <c:v>66.949443453782209</c:v>
                </c:pt>
                <c:pt idx="3">
                  <c:v>71.359341482327906</c:v>
                </c:pt>
                <c:pt idx="4">
                  <c:v>63.741452842910732</c:v>
                </c:pt>
                <c:pt idx="5">
                  <c:v>60.055232263950828</c:v>
                </c:pt>
                <c:pt idx="6">
                  <c:v>54.284907851654808</c:v>
                </c:pt>
                <c:pt idx="7">
                  <c:v>48.544983429526688</c:v>
                </c:pt>
                <c:pt idx="8">
                  <c:v>71.944398710186974</c:v>
                </c:pt>
                <c:pt idx="9">
                  <c:v>75.176710890236734</c:v>
                </c:pt>
                <c:pt idx="10">
                  <c:v>51.690848686329083</c:v>
                </c:pt>
                <c:pt idx="11">
                  <c:v>1.7336334441541332</c:v>
                </c:pt>
                <c:pt idx="12">
                  <c:v>39.075059368010926</c:v>
                </c:pt>
                <c:pt idx="13">
                  <c:v>82.757990387866172</c:v>
                </c:pt>
                <c:pt idx="14">
                  <c:v>77.164065103988804</c:v>
                </c:pt>
                <c:pt idx="15">
                  <c:v>60.86256073329028</c:v>
                </c:pt>
                <c:pt idx="16">
                  <c:v>59.127113242037296</c:v>
                </c:pt>
                <c:pt idx="17">
                  <c:v>71.30237824875212</c:v>
                </c:pt>
                <c:pt idx="18">
                  <c:v>65.593718726092504</c:v>
                </c:pt>
              </c:numCache>
            </c:numRef>
          </c:val>
          <c:extLst>
            <c:ext xmlns:c16="http://schemas.microsoft.com/office/drawing/2014/chart" uri="{C3380CC4-5D6E-409C-BE32-E72D297353CC}">
              <c16:uniqueId val="{00000003-8775-4DCA-9F83-D7C3CE3ACAF2}"/>
            </c:ext>
          </c:extLst>
        </c:ser>
        <c:dLbls>
          <c:showLegendKey val="0"/>
          <c:showVal val="0"/>
          <c:showCatName val="0"/>
          <c:showSerName val="0"/>
          <c:showPercent val="0"/>
          <c:showBubbleSize val="0"/>
        </c:dLbls>
        <c:gapWidth val="50"/>
        <c:overlap val="100"/>
        <c:axId val="376933376"/>
        <c:axId val="376947456"/>
      </c:barChart>
      <c:catAx>
        <c:axId val="3769333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6947456"/>
        <c:crosses val="autoZero"/>
        <c:auto val="1"/>
        <c:lblAlgn val="ctr"/>
        <c:lblOffset val="100"/>
        <c:tickLblSkip val="1"/>
        <c:tickMarkSkip val="1"/>
        <c:noMultiLvlLbl val="0"/>
      </c:catAx>
      <c:valAx>
        <c:axId val="3769474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69333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DHS_Dry10!$B$124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DHS_Dry10!$C$121:$G$121</c:f>
              <c:strCache>
                <c:ptCount val="5"/>
                <c:pt idx="0">
                  <c:v>Poorest</c:v>
                </c:pt>
                <c:pt idx="1">
                  <c:v>Poor</c:v>
                </c:pt>
                <c:pt idx="2">
                  <c:v>Middle</c:v>
                </c:pt>
                <c:pt idx="3">
                  <c:v>Rich</c:v>
                </c:pt>
                <c:pt idx="4">
                  <c:v>Richest</c:v>
                </c:pt>
              </c:strCache>
            </c:strRef>
          </c:cat>
          <c:val>
            <c:numRef>
              <c:f>DHS_Dry10!$C$124:$G$124</c:f>
              <c:numCache>
                <c:formatCode>###0.0</c:formatCode>
                <c:ptCount val="5"/>
                <c:pt idx="0">
                  <c:v>6.0663344116885192</c:v>
                </c:pt>
                <c:pt idx="1">
                  <c:v>13.074830796430035</c:v>
                </c:pt>
                <c:pt idx="2">
                  <c:v>23.71286884986953</c:v>
                </c:pt>
                <c:pt idx="3">
                  <c:v>49.050618337656942</c:v>
                </c:pt>
                <c:pt idx="4">
                  <c:v>86.402935896653489</c:v>
                </c:pt>
              </c:numCache>
            </c:numRef>
          </c:val>
          <c:extLst>
            <c:ext xmlns:c16="http://schemas.microsoft.com/office/drawing/2014/chart" uri="{C3380CC4-5D6E-409C-BE32-E72D297353CC}">
              <c16:uniqueId val="{00000000-18D3-41B3-B4F0-9B59E8FF8873}"/>
            </c:ext>
          </c:extLst>
        </c:ser>
        <c:ser>
          <c:idx val="1"/>
          <c:order val="1"/>
          <c:tx>
            <c:strRef>
              <c:f>DHS_Dry10!$B$125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DHS_Dry10!$C$121:$G$121</c:f>
              <c:strCache>
                <c:ptCount val="5"/>
                <c:pt idx="0">
                  <c:v>Poorest</c:v>
                </c:pt>
                <c:pt idx="1">
                  <c:v>Poor</c:v>
                </c:pt>
                <c:pt idx="2">
                  <c:v>Middle</c:v>
                </c:pt>
                <c:pt idx="3">
                  <c:v>Rich</c:v>
                </c:pt>
                <c:pt idx="4">
                  <c:v>Richest</c:v>
                </c:pt>
              </c:strCache>
            </c:strRef>
          </c:cat>
          <c:val>
            <c:numRef>
              <c:f>DHS_Dry10!$C$125:$G$125</c:f>
              <c:numCache>
                <c:formatCode>###0.0</c:formatCode>
                <c:ptCount val="5"/>
                <c:pt idx="0">
                  <c:v>2.6660269027943375</c:v>
                </c:pt>
                <c:pt idx="1">
                  <c:v>6.0056138791426505</c:v>
                </c:pt>
                <c:pt idx="2">
                  <c:v>7.3469132326946269</c:v>
                </c:pt>
                <c:pt idx="3">
                  <c:v>11.532798440577846</c:v>
                </c:pt>
                <c:pt idx="4">
                  <c:v>7.5546949164729948</c:v>
                </c:pt>
              </c:numCache>
            </c:numRef>
          </c:val>
          <c:extLst>
            <c:ext xmlns:c16="http://schemas.microsoft.com/office/drawing/2014/chart" uri="{C3380CC4-5D6E-409C-BE32-E72D297353CC}">
              <c16:uniqueId val="{00000001-18D3-41B3-B4F0-9B59E8FF8873}"/>
            </c:ext>
          </c:extLst>
        </c:ser>
        <c:ser>
          <c:idx val="2"/>
          <c:order val="2"/>
          <c:tx>
            <c:strRef>
              <c:f>DHS_Dry10!$B$126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DHS_Dry10!$C$121:$G$121</c:f>
              <c:strCache>
                <c:ptCount val="5"/>
                <c:pt idx="0">
                  <c:v>Poorest</c:v>
                </c:pt>
                <c:pt idx="1">
                  <c:v>Poor</c:v>
                </c:pt>
                <c:pt idx="2">
                  <c:v>Middle</c:v>
                </c:pt>
                <c:pt idx="3">
                  <c:v>Rich</c:v>
                </c:pt>
                <c:pt idx="4">
                  <c:v>Richest</c:v>
                </c:pt>
              </c:strCache>
            </c:strRef>
          </c:cat>
          <c:val>
            <c:numRef>
              <c:f>DHS_Dry10!$C$126:$G$126</c:f>
              <c:numCache>
                <c:formatCode>###0.0</c:formatCode>
                <c:ptCount val="5"/>
                <c:pt idx="0">
                  <c:v>1.2579999481664572</c:v>
                </c:pt>
                <c:pt idx="1">
                  <c:v>2.5094553787879619</c:v>
                </c:pt>
                <c:pt idx="2">
                  <c:v>2.6085336742828105</c:v>
                </c:pt>
                <c:pt idx="3">
                  <c:v>2.937926549892758</c:v>
                </c:pt>
                <c:pt idx="4">
                  <c:v>1.0535543958258806</c:v>
                </c:pt>
              </c:numCache>
            </c:numRef>
          </c:val>
          <c:extLst>
            <c:ext xmlns:c16="http://schemas.microsoft.com/office/drawing/2014/chart" uri="{C3380CC4-5D6E-409C-BE32-E72D297353CC}">
              <c16:uniqueId val="{00000002-18D3-41B3-B4F0-9B59E8FF8873}"/>
            </c:ext>
          </c:extLst>
        </c:ser>
        <c:ser>
          <c:idx val="3"/>
          <c:order val="3"/>
          <c:tx>
            <c:strRef>
              <c:f>DHS_Dry10!$B$127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DHS_Dry10!$C$121:$G$121</c:f>
              <c:strCache>
                <c:ptCount val="5"/>
                <c:pt idx="0">
                  <c:v>Poorest</c:v>
                </c:pt>
                <c:pt idx="1">
                  <c:v>Poor</c:v>
                </c:pt>
                <c:pt idx="2">
                  <c:v>Middle</c:v>
                </c:pt>
                <c:pt idx="3">
                  <c:v>Rich</c:v>
                </c:pt>
                <c:pt idx="4">
                  <c:v>Richest</c:v>
                </c:pt>
              </c:strCache>
            </c:strRef>
          </c:cat>
          <c:val>
            <c:numRef>
              <c:f>DHS_Dry10!$C$127:$G$127</c:f>
              <c:numCache>
                <c:formatCode>###0.0</c:formatCode>
                <c:ptCount val="5"/>
                <c:pt idx="0">
                  <c:v>90.009638737350684</c:v>
                </c:pt>
                <c:pt idx="1">
                  <c:v>78.410099945639345</c:v>
                </c:pt>
                <c:pt idx="2">
                  <c:v>66.331684243153035</c:v>
                </c:pt>
                <c:pt idx="3">
                  <c:v>36.47865667187245</c:v>
                </c:pt>
                <c:pt idx="4">
                  <c:v>4.9888147910476359</c:v>
                </c:pt>
              </c:numCache>
            </c:numRef>
          </c:val>
          <c:extLst>
            <c:ext xmlns:c16="http://schemas.microsoft.com/office/drawing/2014/chart" uri="{C3380CC4-5D6E-409C-BE32-E72D297353CC}">
              <c16:uniqueId val="{00000003-18D3-41B3-B4F0-9B59E8FF8873}"/>
            </c:ext>
          </c:extLst>
        </c:ser>
        <c:dLbls>
          <c:showLegendKey val="0"/>
          <c:showVal val="0"/>
          <c:showCatName val="0"/>
          <c:showSerName val="0"/>
          <c:showPercent val="0"/>
          <c:showBubbleSize val="0"/>
        </c:dLbls>
        <c:gapWidth val="50"/>
        <c:overlap val="100"/>
        <c:axId val="377094912"/>
        <c:axId val="377096448"/>
      </c:barChart>
      <c:catAx>
        <c:axId val="3770949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7096448"/>
        <c:crosses val="autoZero"/>
        <c:auto val="1"/>
        <c:lblAlgn val="ctr"/>
        <c:lblOffset val="100"/>
        <c:tickLblSkip val="1"/>
        <c:tickMarkSkip val="1"/>
        <c:noMultiLvlLbl val="0"/>
      </c:catAx>
      <c:valAx>
        <c:axId val="3770964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70949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DHS_Dry10!$B$222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DHS_Dry10!$M$221:$Q$221</c:f>
              <c:strCache>
                <c:ptCount val="5"/>
                <c:pt idx="0">
                  <c:v>Poorest</c:v>
                </c:pt>
                <c:pt idx="1">
                  <c:v>Poor</c:v>
                </c:pt>
                <c:pt idx="2">
                  <c:v>Middle</c:v>
                </c:pt>
                <c:pt idx="3">
                  <c:v>Rich</c:v>
                </c:pt>
                <c:pt idx="4">
                  <c:v>Richest</c:v>
                </c:pt>
              </c:strCache>
            </c:strRef>
          </c:cat>
          <c:val>
            <c:numRef>
              <c:f>DHS_Dry10!$M$222:$Q$222</c:f>
              <c:numCache>
                <c:formatCode>###0.0</c:formatCode>
                <c:ptCount val="5"/>
                <c:pt idx="0">
                  <c:v>28.708148626653156</c:v>
                </c:pt>
                <c:pt idx="1">
                  <c:v>36.854810783170919</c:v>
                </c:pt>
                <c:pt idx="2">
                  <c:v>44.564458552770873</c:v>
                </c:pt>
                <c:pt idx="3">
                  <c:v>49.404551024982055</c:v>
                </c:pt>
                <c:pt idx="4">
                  <c:v>61.96100580049071</c:v>
                </c:pt>
              </c:numCache>
            </c:numRef>
          </c:val>
          <c:extLst>
            <c:ext xmlns:c16="http://schemas.microsoft.com/office/drawing/2014/chart" uri="{C3380CC4-5D6E-409C-BE32-E72D297353CC}">
              <c16:uniqueId val="{00000000-8E77-4D9F-9341-3F360DA9F466}"/>
            </c:ext>
          </c:extLst>
        </c:ser>
        <c:ser>
          <c:idx val="1"/>
          <c:order val="1"/>
          <c:tx>
            <c:strRef>
              <c:f>DHS_Dry10!$B$223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DHS_Dry10!$M$221:$Q$221</c:f>
              <c:strCache>
                <c:ptCount val="5"/>
                <c:pt idx="0">
                  <c:v>Poorest</c:v>
                </c:pt>
                <c:pt idx="1">
                  <c:v>Poor</c:v>
                </c:pt>
                <c:pt idx="2">
                  <c:v>Middle</c:v>
                </c:pt>
                <c:pt idx="3">
                  <c:v>Rich</c:v>
                </c:pt>
                <c:pt idx="4">
                  <c:v>Richest</c:v>
                </c:pt>
              </c:strCache>
            </c:strRef>
          </c:cat>
          <c:val>
            <c:numRef>
              <c:f>DHS_Dry10!$M$223:$Q$223</c:f>
              <c:numCache>
                <c:formatCode>###0.0</c:formatCode>
                <c:ptCount val="5"/>
                <c:pt idx="0">
                  <c:v>27.19666551138528</c:v>
                </c:pt>
                <c:pt idx="1">
                  <c:v>20.712047973681681</c:v>
                </c:pt>
                <c:pt idx="2">
                  <c:v>17.521905469917439</c:v>
                </c:pt>
                <c:pt idx="3">
                  <c:v>13.600087916473719</c:v>
                </c:pt>
                <c:pt idx="4">
                  <c:v>9.4484629272147327</c:v>
                </c:pt>
              </c:numCache>
            </c:numRef>
          </c:val>
          <c:extLst>
            <c:ext xmlns:c16="http://schemas.microsoft.com/office/drawing/2014/chart" uri="{C3380CC4-5D6E-409C-BE32-E72D297353CC}">
              <c16:uniqueId val="{00000001-8E77-4D9F-9341-3F360DA9F466}"/>
            </c:ext>
          </c:extLst>
        </c:ser>
        <c:ser>
          <c:idx val="2"/>
          <c:order val="2"/>
          <c:tx>
            <c:strRef>
              <c:f>DHS_Dry10!$B$224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DHS_Dry10!$M$221:$Q$221</c:f>
              <c:strCache>
                <c:ptCount val="5"/>
                <c:pt idx="0">
                  <c:v>Poorest</c:v>
                </c:pt>
                <c:pt idx="1">
                  <c:v>Poor</c:v>
                </c:pt>
                <c:pt idx="2">
                  <c:v>Middle</c:v>
                </c:pt>
                <c:pt idx="3">
                  <c:v>Rich</c:v>
                </c:pt>
                <c:pt idx="4">
                  <c:v>Richest</c:v>
                </c:pt>
              </c:strCache>
            </c:strRef>
          </c:cat>
          <c:val>
            <c:numRef>
              <c:f>DHS_Dry10!$M$224:$Q$224</c:f>
              <c:numCache>
                <c:formatCode>###0.0</c:formatCode>
                <c:ptCount val="5"/>
                <c:pt idx="0">
                  <c:v>44.095185861961589</c:v>
                </c:pt>
                <c:pt idx="1">
                  <c:v>42.433141243147432</c:v>
                </c:pt>
                <c:pt idx="2">
                  <c:v>37.913635977311536</c:v>
                </c:pt>
                <c:pt idx="3">
                  <c:v>36.995361058544155</c:v>
                </c:pt>
                <c:pt idx="4">
                  <c:v>28.590531272295006</c:v>
                </c:pt>
              </c:numCache>
            </c:numRef>
          </c:val>
          <c:extLst>
            <c:ext xmlns:c16="http://schemas.microsoft.com/office/drawing/2014/chart" uri="{C3380CC4-5D6E-409C-BE32-E72D297353CC}">
              <c16:uniqueId val="{00000002-8E77-4D9F-9341-3F360DA9F466}"/>
            </c:ext>
          </c:extLst>
        </c:ser>
        <c:dLbls>
          <c:showLegendKey val="0"/>
          <c:showVal val="0"/>
          <c:showCatName val="0"/>
          <c:showSerName val="0"/>
          <c:showPercent val="0"/>
          <c:showBubbleSize val="0"/>
        </c:dLbls>
        <c:gapWidth val="50"/>
        <c:overlap val="100"/>
        <c:axId val="377140352"/>
        <c:axId val="377141888"/>
      </c:barChart>
      <c:catAx>
        <c:axId val="377140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7141888"/>
        <c:crosses val="autoZero"/>
        <c:auto val="1"/>
        <c:lblAlgn val="ctr"/>
        <c:lblOffset val="100"/>
        <c:tickLblSkip val="1"/>
        <c:tickMarkSkip val="1"/>
        <c:noMultiLvlLbl val="0"/>
      </c:catAx>
      <c:valAx>
        <c:axId val="3771418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71403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DHS_Dry10!$B$222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DHS_Dry10!$R$221:$AJ$221</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DHS_Dry10!$R$222:$AJ$222</c:f>
              <c:numCache>
                <c:formatCode>###0.0</c:formatCode>
                <c:ptCount val="19"/>
                <c:pt idx="0">
                  <c:v>58.638830964889912</c:v>
                </c:pt>
                <c:pt idx="1">
                  <c:v>46.47751354586061</c:v>
                </c:pt>
                <c:pt idx="2">
                  <c:v>28.367367434195806</c:v>
                </c:pt>
                <c:pt idx="3">
                  <c:v>49.570200290852178</c:v>
                </c:pt>
                <c:pt idx="4">
                  <c:v>63.761769380597229</c:v>
                </c:pt>
                <c:pt idx="5">
                  <c:v>45.07600302113832</c:v>
                </c:pt>
                <c:pt idx="6">
                  <c:v>61.430099225241939</c:v>
                </c:pt>
                <c:pt idx="7">
                  <c:v>34.17344389065051</c:v>
                </c:pt>
                <c:pt idx="8">
                  <c:v>20.626386000986795</c:v>
                </c:pt>
                <c:pt idx="9">
                  <c:v>45.368599662015498</c:v>
                </c:pt>
                <c:pt idx="10">
                  <c:v>65.916784314836676</c:v>
                </c:pt>
                <c:pt idx="11">
                  <c:v>91.020329272025236</c:v>
                </c:pt>
                <c:pt idx="12">
                  <c:v>71.080111052323076</c:v>
                </c:pt>
                <c:pt idx="13">
                  <c:v>45.636547455075515</c:v>
                </c:pt>
                <c:pt idx="14">
                  <c:v>67.404127707548682</c:v>
                </c:pt>
                <c:pt idx="15">
                  <c:v>51.419972250788526</c:v>
                </c:pt>
                <c:pt idx="16">
                  <c:v>67.217771906758571</c:v>
                </c:pt>
                <c:pt idx="17">
                  <c:v>81.408185020044755</c:v>
                </c:pt>
                <c:pt idx="18">
                  <c:v>3.7271580743744286</c:v>
                </c:pt>
              </c:numCache>
            </c:numRef>
          </c:val>
          <c:extLst>
            <c:ext xmlns:c16="http://schemas.microsoft.com/office/drawing/2014/chart" uri="{C3380CC4-5D6E-409C-BE32-E72D297353CC}">
              <c16:uniqueId val="{00000000-BDD1-4C25-88A1-40507C2519BE}"/>
            </c:ext>
          </c:extLst>
        </c:ser>
        <c:ser>
          <c:idx val="1"/>
          <c:order val="1"/>
          <c:tx>
            <c:strRef>
              <c:f>DHS_Dry10!$B$223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DHS_Dry10!$R$221:$AJ$221</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DHS_Dry10!$R$223:$AJ$223</c:f>
              <c:numCache>
                <c:formatCode>###0.0</c:formatCode>
                <c:ptCount val="19"/>
                <c:pt idx="0">
                  <c:v>33.529166064785763</c:v>
                </c:pt>
                <c:pt idx="1">
                  <c:v>51.400976132610275</c:v>
                </c:pt>
                <c:pt idx="2">
                  <c:v>8.8149426199318714</c:v>
                </c:pt>
                <c:pt idx="3">
                  <c:v>7.1233046871465007</c:v>
                </c:pt>
                <c:pt idx="4">
                  <c:v>35.059059493582978</c:v>
                </c:pt>
                <c:pt idx="5">
                  <c:v>13.556464974985055</c:v>
                </c:pt>
                <c:pt idx="6">
                  <c:v>9.5117421430715439</c:v>
                </c:pt>
                <c:pt idx="7">
                  <c:v>6.3449345449909584</c:v>
                </c:pt>
                <c:pt idx="8">
                  <c:v>1.3259744684854378</c:v>
                </c:pt>
                <c:pt idx="9">
                  <c:v>16.236516597790406</c:v>
                </c:pt>
                <c:pt idx="10">
                  <c:v>29.740097806958872</c:v>
                </c:pt>
                <c:pt idx="11">
                  <c:v>3.2858924335904192</c:v>
                </c:pt>
                <c:pt idx="12">
                  <c:v>13.410157490004382</c:v>
                </c:pt>
                <c:pt idx="13">
                  <c:v>22.630770132103269</c:v>
                </c:pt>
                <c:pt idx="14">
                  <c:v>2.079252347508096</c:v>
                </c:pt>
                <c:pt idx="15">
                  <c:v>48.22048638139043</c:v>
                </c:pt>
                <c:pt idx="16">
                  <c:v>23.010125711775096</c:v>
                </c:pt>
                <c:pt idx="17">
                  <c:v>12.227218763999877</c:v>
                </c:pt>
                <c:pt idx="18">
                  <c:v>0.10614749702267069</c:v>
                </c:pt>
              </c:numCache>
            </c:numRef>
          </c:val>
          <c:extLst>
            <c:ext xmlns:c16="http://schemas.microsoft.com/office/drawing/2014/chart" uri="{C3380CC4-5D6E-409C-BE32-E72D297353CC}">
              <c16:uniqueId val="{00000001-BDD1-4C25-88A1-40507C2519BE}"/>
            </c:ext>
          </c:extLst>
        </c:ser>
        <c:ser>
          <c:idx val="2"/>
          <c:order val="2"/>
          <c:tx>
            <c:strRef>
              <c:f>DHS_Dry10!$B$224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DHS_Dry10!$R$221:$AJ$221</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DHS_Dry10!$R$224:$AJ$224</c:f>
              <c:numCache>
                <c:formatCode>###0.0</c:formatCode>
                <c:ptCount val="19"/>
                <c:pt idx="0">
                  <c:v>7.8320029703247291</c:v>
                </c:pt>
                <c:pt idx="1">
                  <c:v>2.1215103215290991</c:v>
                </c:pt>
                <c:pt idx="2">
                  <c:v>62.817689945872502</c:v>
                </c:pt>
                <c:pt idx="3">
                  <c:v>43.306495022001421</c:v>
                </c:pt>
                <c:pt idx="4">
                  <c:v>1.1791711258197397</c:v>
                </c:pt>
                <c:pt idx="5">
                  <c:v>41.367532003876597</c:v>
                </c:pt>
                <c:pt idx="6">
                  <c:v>29.05815863168646</c:v>
                </c:pt>
                <c:pt idx="7">
                  <c:v>59.481621564358775</c:v>
                </c:pt>
                <c:pt idx="8">
                  <c:v>78.047639530527803</c:v>
                </c:pt>
                <c:pt idx="9">
                  <c:v>38.394883740193904</c:v>
                </c:pt>
                <c:pt idx="10">
                  <c:v>4.3431178782044055</c:v>
                </c:pt>
                <c:pt idx="11">
                  <c:v>5.6937782943844599</c:v>
                </c:pt>
                <c:pt idx="12">
                  <c:v>15.509731457672652</c:v>
                </c:pt>
                <c:pt idx="13">
                  <c:v>31.732682412821205</c:v>
                </c:pt>
                <c:pt idx="14">
                  <c:v>30.516619944943262</c:v>
                </c:pt>
                <c:pt idx="15">
                  <c:v>0.35954136782081869</c:v>
                </c:pt>
                <c:pt idx="16">
                  <c:v>9.7721023814664658</c:v>
                </c:pt>
                <c:pt idx="17">
                  <c:v>6.3645962159552649</c:v>
                </c:pt>
                <c:pt idx="18">
                  <c:v>96.166694428602966</c:v>
                </c:pt>
              </c:numCache>
            </c:numRef>
          </c:val>
          <c:extLst>
            <c:ext xmlns:c16="http://schemas.microsoft.com/office/drawing/2014/chart" uri="{C3380CC4-5D6E-409C-BE32-E72D297353CC}">
              <c16:uniqueId val="{00000002-BDD1-4C25-88A1-40507C2519BE}"/>
            </c:ext>
          </c:extLst>
        </c:ser>
        <c:dLbls>
          <c:showLegendKey val="0"/>
          <c:showVal val="0"/>
          <c:showCatName val="0"/>
          <c:showSerName val="0"/>
          <c:showPercent val="0"/>
          <c:showBubbleSize val="0"/>
        </c:dLbls>
        <c:gapWidth val="50"/>
        <c:overlap val="100"/>
        <c:axId val="377214464"/>
        <c:axId val="377216000"/>
      </c:barChart>
      <c:catAx>
        <c:axId val="3772144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7216000"/>
        <c:crosses val="autoZero"/>
        <c:auto val="1"/>
        <c:lblAlgn val="ctr"/>
        <c:lblOffset val="100"/>
        <c:tickLblSkip val="1"/>
        <c:tickMarkSkip val="1"/>
        <c:noMultiLvlLbl val="0"/>
      </c:catAx>
      <c:valAx>
        <c:axId val="3772160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72144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DHS_Dry10!$B$222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DHS_Dry10!$C$221:$G$221</c:f>
              <c:strCache>
                <c:ptCount val="5"/>
                <c:pt idx="0">
                  <c:v>Poorest</c:v>
                </c:pt>
                <c:pt idx="1">
                  <c:v>Poor</c:v>
                </c:pt>
                <c:pt idx="2">
                  <c:v>Middle</c:v>
                </c:pt>
                <c:pt idx="3">
                  <c:v>Rich</c:v>
                </c:pt>
                <c:pt idx="4">
                  <c:v>Richest</c:v>
                </c:pt>
              </c:strCache>
            </c:strRef>
          </c:cat>
          <c:val>
            <c:numRef>
              <c:f>DHS_Dry10!$C$222:$G$222</c:f>
              <c:numCache>
                <c:formatCode>###0.0</c:formatCode>
                <c:ptCount val="5"/>
                <c:pt idx="0">
                  <c:v>29.989784733536784</c:v>
                </c:pt>
                <c:pt idx="1">
                  <c:v>39.30142957627897</c:v>
                </c:pt>
                <c:pt idx="2">
                  <c:v>46.593584205628481</c:v>
                </c:pt>
                <c:pt idx="3">
                  <c:v>56.776100829265552</c:v>
                </c:pt>
                <c:pt idx="4">
                  <c:v>83.760655335276908</c:v>
                </c:pt>
              </c:numCache>
            </c:numRef>
          </c:val>
          <c:extLst>
            <c:ext xmlns:c16="http://schemas.microsoft.com/office/drawing/2014/chart" uri="{C3380CC4-5D6E-409C-BE32-E72D297353CC}">
              <c16:uniqueId val="{00000000-5660-4C26-AC09-EF4B62EBD97D}"/>
            </c:ext>
          </c:extLst>
        </c:ser>
        <c:ser>
          <c:idx val="1"/>
          <c:order val="1"/>
          <c:tx>
            <c:strRef>
              <c:f>DHS_Dry10!$B$223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DHS_Dry10!$C$221:$G$221</c:f>
              <c:strCache>
                <c:ptCount val="5"/>
                <c:pt idx="0">
                  <c:v>Poorest</c:v>
                </c:pt>
                <c:pt idx="1">
                  <c:v>Poor</c:v>
                </c:pt>
                <c:pt idx="2">
                  <c:v>Middle</c:v>
                </c:pt>
                <c:pt idx="3">
                  <c:v>Rich</c:v>
                </c:pt>
                <c:pt idx="4">
                  <c:v>Richest</c:v>
                </c:pt>
              </c:strCache>
            </c:strRef>
          </c:cat>
          <c:val>
            <c:numRef>
              <c:f>DHS_Dry10!$C$223:$G$223</c:f>
              <c:numCache>
                <c:formatCode>###0.0</c:formatCode>
                <c:ptCount val="5"/>
                <c:pt idx="0">
                  <c:v>26.145197098032153</c:v>
                </c:pt>
                <c:pt idx="1">
                  <c:v>20.031642538494296</c:v>
                </c:pt>
                <c:pt idx="2">
                  <c:v>16.187258466614288</c:v>
                </c:pt>
                <c:pt idx="3">
                  <c:v>11.385571115005082</c:v>
                </c:pt>
                <c:pt idx="4">
                  <c:v>5.0642143695752848</c:v>
                </c:pt>
              </c:numCache>
            </c:numRef>
          </c:val>
          <c:extLst>
            <c:ext xmlns:c16="http://schemas.microsoft.com/office/drawing/2014/chart" uri="{C3380CC4-5D6E-409C-BE32-E72D297353CC}">
              <c16:uniqueId val="{00000001-5660-4C26-AC09-EF4B62EBD97D}"/>
            </c:ext>
          </c:extLst>
        </c:ser>
        <c:ser>
          <c:idx val="2"/>
          <c:order val="2"/>
          <c:tx>
            <c:strRef>
              <c:f>DHS_Dry10!$B$224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DHS_Dry10!$C$221:$G$221</c:f>
              <c:strCache>
                <c:ptCount val="5"/>
                <c:pt idx="0">
                  <c:v>Poorest</c:v>
                </c:pt>
                <c:pt idx="1">
                  <c:v>Poor</c:v>
                </c:pt>
                <c:pt idx="2">
                  <c:v>Middle</c:v>
                </c:pt>
                <c:pt idx="3">
                  <c:v>Rich</c:v>
                </c:pt>
                <c:pt idx="4">
                  <c:v>Richest</c:v>
                </c:pt>
              </c:strCache>
            </c:strRef>
          </c:cat>
          <c:val>
            <c:numRef>
              <c:f>DHS_Dry10!$C$224:$G$224</c:f>
              <c:numCache>
                <c:formatCode>###0.0</c:formatCode>
                <c:ptCount val="5"/>
                <c:pt idx="0">
                  <c:v>43.865018168430794</c:v>
                </c:pt>
                <c:pt idx="1">
                  <c:v>40.666927885226578</c:v>
                </c:pt>
                <c:pt idx="2">
                  <c:v>37.219157327757053</c:v>
                </c:pt>
                <c:pt idx="3">
                  <c:v>31.838328055729185</c:v>
                </c:pt>
                <c:pt idx="4">
                  <c:v>11.175130295147879</c:v>
                </c:pt>
              </c:numCache>
            </c:numRef>
          </c:val>
          <c:extLst>
            <c:ext xmlns:c16="http://schemas.microsoft.com/office/drawing/2014/chart" uri="{C3380CC4-5D6E-409C-BE32-E72D297353CC}">
              <c16:uniqueId val="{00000002-5660-4C26-AC09-EF4B62EBD97D}"/>
            </c:ext>
          </c:extLst>
        </c:ser>
        <c:dLbls>
          <c:showLegendKey val="0"/>
          <c:showVal val="0"/>
          <c:showCatName val="0"/>
          <c:showSerName val="0"/>
          <c:showPercent val="0"/>
          <c:showBubbleSize val="0"/>
        </c:dLbls>
        <c:gapWidth val="50"/>
        <c:overlap val="100"/>
        <c:axId val="377816960"/>
        <c:axId val="377818496"/>
      </c:barChart>
      <c:catAx>
        <c:axId val="377816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7818496"/>
        <c:crosses val="autoZero"/>
        <c:auto val="1"/>
        <c:lblAlgn val="ctr"/>
        <c:lblOffset val="100"/>
        <c:tickLblSkip val="1"/>
        <c:tickMarkSkip val="1"/>
        <c:noMultiLvlLbl val="0"/>
      </c:catAx>
      <c:valAx>
        <c:axId val="3778184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78169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DHS_Dry10!$B$18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DHS_Dry10!$H$15:$L$15</c:f>
              <c:strCache>
                <c:ptCount val="5"/>
                <c:pt idx="0">
                  <c:v>Poorest</c:v>
                </c:pt>
                <c:pt idx="1">
                  <c:v>Poor</c:v>
                </c:pt>
                <c:pt idx="2">
                  <c:v>Middle</c:v>
                </c:pt>
                <c:pt idx="3">
                  <c:v>Rich</c:v>
                </c:pt>
                <c:pt idx="4">
                  <c:v>Richest</c:v>
                </c:pt>
              </c:strCache>
            </c:strRef>
          </c:cat>
          <c:val>
            <c:numRef>
              <c:f>DHS_Dry10!$H$18:$L$18</c:f>
              <c:numCache>
                <c:formatCode>###0.0</c:formatCode>
                <c:ptCount val="5"/>
                <c:pt idx="0">
                  <c:v>76.340235755015016</c:v>
                </c:pt>
                <c:pt idx="1">
                  <c:v>89.507833694526454</c:v>
                </c:pt>
                <c:pt idx="2">
                  <c:v>95.219135112690026</c:v>
                </c:pt>
                <c:pt idx="3">
                  <c:v>97.036352015965591</c:v>
                </c:pt>
                <c:pt idx="4">
                  <c:v>98.018980687118926</c:v>
                </c:pt>
              </c:numCache>
            </c:numRef>
          </c:val>
          <c:extLst>
            <c:ext xmlns:c16="http://schemas.microsoft.com/office/drawing/2014/chart" uri="{C3380CC4-5D6E-409C-BE32-E72D297353CC}">
              <c16:uniqueId val="{00000000-662D-438C-9AD4-87625C88E165}"/>
            </c:ext>
          </c:extLst>
        </c:ser>
        <c:ser>
          <c:idx val="1"/>
          <c:order val="1"/>
          <c:tx>
            <c:strRef>
              <c:f>DHS_Dry10!$B$19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DHS_Dry10!$H$15:$L$15</c:f>
              <c:strCache>
                <c:ptCount val="5"/>
                <c:pt idx="0">
                  <c:v>Poorest</c:v>
                </c:pt>
                <c:pt idx="1">
                  <c:v>Poor</c:v>
                </c:pt>
                <c:pt idx="2">
                  <c:v>Middle</c:v>
                </c:pt>
                <c:pt idx="3">
                  <c:v>Rich</c:v>
                </c:pt>
                <c:pt idx="4">
                  <c:v>Richest</c:v>
                </c:pt>
              </c:strCache>
            </c:strRef>
          </c:cat>
          <c:val>
            <c:numRef>
              <c:f>DHS_Dry10!$H$19:$L$19</c:f>
              <c:numCache>
                <c:formatCode>###0.0</c:formatCode>
                <c:ptCount val="5"/>
                <c:pt idx="0">
                  <c:v>0.47176135609414649</c:v>
                </c:pt>
                <c:pt idx="1">
                  <c:v>7.5493815190407959E-2</c:v>
                </c:pt>
                <c:pt idx="2">
                  <c:v>0.1891401220333041</c:v>
                </c:pt>
                <c:pt idx="3">
                  <c:v>3.9587431622756207E-2</c:v>
                </c:pt>
                <c:pt idx="4">
                  <c:v>0</c:v>
                </c:pt>
              </c:numCache>
            </c:numRef>
          </c:val>
          <c:extLst>
            <c:ext xmlns:c16="http://schemas.microsoft.com/office/drawing/2014/chart" uri="{C3380CC4-5D6E-409C-BE32-E72D297353CC}">
              <c16:uniqueId val="{00000001-662D-438C-9AD4-87625C88E165}"/>
            </c:ext>
          </c:extLst>
        </c:ser>
        <c:ser>
          <c:idx val="2"/>
          <c:order val="2"/>
          <c:tx>
            <c:strRef>
              <c:f>DHS_Dry10!$B$20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DHS_Dry10!$H$15:$L$15</c:f>
              <c:strCache>
                <c:ptCount val="5"/>
                <c:pt idx="0">
                  <c:v>Poorest</c:v>
                </c:pt>
                <c:pt idx="1">
                  <c:v>Poor</c:v>
                </c:pt>
                <c:pt idx="2">
                  <c:v>Middle</c:v>
                </c:pt>
                <c:pt idx="3">
                  <c:v>Rich</c:v>
                </c:pt>
                <c:pt idx="4">
                  <c:v>Richest</c:v>
                </c:pt>
              </c:strCache>
            </c:strRef>
          </c:cat>
          <c:val>
            <c:numRef>
              <c:f>DHS_Dry10!$H$20:$L$20</c:f>
              <c:numCache>
                <c:formatCode>###0.0</c:formatCode>
                <c:ptCount val="5"/>
                <c:pt idx="0">
                  <c:v>11.305024405184176</c:v>
                </c:pt>
                <c:pt idx="1">
                  <c:v>6.3789668780703028</c:v>
                </c:pt>
                <c:pt idx="2">
                  <c:v>3.7028442691686916</c:v>
                </c:pt>
                <c:pt idx="3">
                  <c:v>2.6514217197313803</c:v>
                </c:pt>
                <c:pt idx="4">
                  <c:v>1.9342474619508203</c:v>
                </c:pt>
              </c:numCache>
            </c:numRef>
          </c:val>
          <c:extLst>
            <c:ext xmlns:c16="http://schemas.microsoft.com/office/drawing/2014/chart" uri="{C3380CC4-5D6E-409C-BE32-E72D297353CC}">
              <c16:uniqueId val="{00000002-662D-438C-9AD4-87625C88E165}"/>
            </c:ext>
          </c:extLst>
        </c:ser>
        <c:ser>
          <c:idx val="3"/>
          <c:order val="3"/>
          <c:tx>
            <c:strRef>
              <c:f>DHS_Dry10!$B$21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DHS_Dry10!$H$15:$L$15</c:f>
              <c:strCache>
                <c:ptCount val="5"/>
                <c:pt idx="0">
                  <c:v>Poorest</c:v>
                </c:pt>
                <c:pt idx="1">
                  <c:v>Poor</c:v>
                </c:pt>
                <c:pt idx="2">
                  <c:v>Middle</c:v>
                </c:pt>
                <c:pt idx="3">
                  <c:v>Rich</c:v>
                </c:pt>
                <c:pt idx="4">
                  <c:v>Richest</c:v>
                </c:pt>
              </c:strCache>
            </c:strRef>
          </c:cat>
          <c:val>
            <c:numRef>
              <c:f>DHS_Dry10!$H$21:$L$21</c:f>
              <c:numCache>
                <c:formatCode>###0.0</c:formatCode>
                <c:ptCount val="5"/>
                <c:pt idx="0">
                  <c:v>11.882978483706664</c:v>
                </c:pt>
                <c:pt idx="1">
                  <c:v>4.0377056122128359</c:v>
                </c:pt>
                <c:pt idx="2">
                  <c:v>0.88888049610797837</c:v>
                </c:pt>
                <c:pt idx="3">
                  <c:v>0.27263883268027278</c:v>
                </c:pt>
                <c:pt idx="4">
                  <c:v>4.6771850930253545E-2</c:v>
                </c:pt>
              </c:numCache>
            </c:numRef>
          </c:val>
          <c:extLst>
            <c:ext xmlns:c16="http://schemas.microsoft.com/office/drawing/2014/chart" uri="{C3380CC4-5D6E-409C-BE32-E72D297353CC}">
              <c16:uniqueId val="{00000003-662D-438C-9AD4-87625C88E165}"/>
            </c:ext>
          </c:extLst>
        </c:ser>
        <c:dLbls>
          <c:showLegendKey val="0"/>
          <c:showVal val="0"/>
          <c:showCatName val="0"/>
          <c:showSerName val="0"/>
          <c:showPercent val="0"/>
          <c:showBubbleSize val="0"/>
        </c:dLbls>
        <c:gapWidth val="50"/>
        <c:overlap val="100"/>
        <c:axId val="377904512"/>
        <c:axId val="377922688"/>
      </c:barChart>
      <c:catAx>
        <c:axId val="3779045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7922688"/>
        <c:crosses val="autoZero"/>
        <c:auto val="1"/>
        <c:lblAlgn val="ctr"/>
        <c:lblOffset val="100"/>
        <c:tickLblSkip val="1"/>
        <c:tickMarkSkip val="1"/>
        <c:noMultiLvlLbl val="0"/>
      </c:catAx>
      <c:valAx>
        <c:axId val="377922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79045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DHS_Dry10!$B$124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DHS_Dry10!$H$121:$L$121</c:f>
              <c:strCache>
                <c:ptCount val="5"/>
                <c:pt idx="0">
                  <c:v>Poorest</c:v>
                </c:pt>
                <c:pt idx="1">
                  <c:v>Poor</c:v>
                </c:pt>
                <c:pt idx="2">
                  <c:v>Middle</c:v>
                </c:pt>
                <c:pt idx="3">
                  <c:v>Rich</c:v>
                </c:pt>
                <c:pt idx="4">
                  <c:v>Richest</c:v>
                </c:pt>
              </c:strCache>
            </c:strRef>
          </c:cat>
          <c:val>
            <c:numRef>
              <c:f>DHS_Dry10!$H$124:$L$124</c:f>
              <c:numCache>
                <c:formatCode>###0.0</c:formatCode>
                <c:ptCount val="5"/>
                <c:pt idx="0">
                  <c:v>38.31118972720202</c:v>
                </c:pt>
                <c:pt idx="1">
                  <c:v>75.843536300996774</c:v>
                </c:pt>
                <c:pt idx="2">
                  <c:v>88.186203201054383</c:v>
                </c:pt>
                <c:pt idx="3">
                  <c:v>97.492506951092125</c:v>
                </c:pt>
                <c:pt idx="4">
                  <c:v>99.419073652781293</c:v>
                </c:pt>
              </c:numCache>
            </c:numRef>
          </c:val>
          <c:extLst>
            <c:ext xmlns:c16="http://schemas.microsoft.com/office/drawing/2014/chart" uri="{C3380CC4-5D6E-409C-BE32-E72D297353CC}">
              <c16:uniqueId val="{00000000-1603-440B-ACFE-E70D5FF3E206}"/>
            </c:ext>
          </c:extLst>
        </c:ser>
        <c:ser>
          <c:idx val="1"/>
          <c:order val="1"/>
          <c:tx>
            <c:strRef>
              <c:f>DHS_Dry10!$B$125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DHS_Dry10!$H$121:$L$121</c:f>
              <c:strCache>
                <c:ptCount val="5"/>
                <c:pt idx="0">
                  <c:v>Poorest</c:v>
                </c:pt>
                <c:pt idx="1">
                  <c:v>Poor</c:v>
                </c:pt>
                <c:pt idx="2">
                  <c:v>Middle</c:v>
                </c:pt>
                <c:pt idx="3">
                  <c:v>Rich</c:v>
                </c:pt>
                <c:pt idx="4">
                  <c:v>Richest</c:v>
                </c:pt>
              </c:strCache>
            </c:strRef>
          </c:cat>
          <c:val>
            <c:numRef>
              <c:f>DHS_Dry10!$H$125:$L$125</c:f>
              <c:numCache>
                <c:formatCode>###0.0</c:formatCode>
                <c:ptCount val="5"/>
                <c:pt idx="0">
                  <c:v>13.54789624253376</c:v>
                </c:pt>
                <c:pt idx="1">
                  <c:v>14.385874442750044</c:v>
                </c:pt>
                <c:pt idx="2">
                  <c:v>9.4966164902992531</c:v>
                </c:pt>
                <c:pt idx="3">
                  <c:v>2.3273757479325714</c:v>
                </c:pt>
                <c:pt idx="4">
                  <c:v>0.58092634721869896</c:v>
                </c:pt>
              </c:numCache>
            </c:numRef>
          </c:val>
          <c:extLst>
            <c:ext xmlns:c16="http://schemas.microsoft.com/office/drawing/2014/chart" uri="{C3380CC4-5D6E-409C-BE32-E72D297353CC}">
              <c16:uniqueId val="{00000001-1603-440B-ACFE-E70D5FF3E206}"/>
            </c:ext>
          </c:extLst>
        </c:ser>
        <c:ser>
          <c:idx val="2"/>
          <c:order val="2"/>
          <c:tx>
            <c:strRef>
              <c:f>DHS_Dry10!$B$126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DHS_Dry10!$H$121:$L$121</c:f>
              <c:strCache>
                <c:ptCount val="5"/>
                <c:pt idx="0">
                  <c:v>Poorest</c:v>
                </c:pt>
                <c:pt idx="1">
                  <c:v>Poor</c:v>
                </c:pt>
                <c:pt idx="2">
                  <c:v>Middle</c:v>
                </c:pt>
                <c:pt idx="3">
                  <c:v>Rich</c:v>
                </c:pt>
                <c:pt idx="4">
                  <c:v>Richest</c:v>
                </c:pt>
              </c:strCache>
            </c:strRef>
          </c:cat>
          <c:val>
            <c:numRef>
              <c:f>DHS_Dry10!$H$126:$L$126</c:f>
              <c:numCache>
                <c:formatCode>###0.0</c:formatCode>
                <c:ptCount val="5"/>
                <c:pt idx="0">
                  <c:v>1.7363917020791959</c:v>
                </c:pt>
                <c:pt idx="1">
                  <c:v>2.2891360016743443</c:v>
                </c:pt>
                <c:pt idx="2">
                  <c:v>0.5904945391236105</c:v>
                </c:pt>
                <c:pt idx="3">
                  <c:v>3.557655359103043E-2</c:v>
                </c:pt>
                <c:pt idx="4">
                  <c:v>7.9936057773011271E-15</c:v>
                </c:pt>
              </c:numCache>
            </c:numRef>
          </c:val>
          <c:extLst>
            <c:ext xmlns:c16="http://schemas.microsoft.com/office/drawing/2014/chart" uri="{C3380CC4-5D6E-409C-BE32-E72D297353CC}">
              <c16:uniqueId val="{00000002-1603-440B-ACFE-E70D5FF3E206}"/>
            </c:ext>
          </c:extLst>
        </c:ser>
        <c:ser>
          <c:idx val="3"/>
          <c:order val="3"/>
          <c:tx>
            <c:strRef>
              <c:f>DHS_Dry10!$B$127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DHS_Dry10!$H$121:$L$121</c:f>
              <c:strCache>
                <c:ptCount val="5"/>
                <c:pt idx="0">
                  <c:v>Poorest</c:v>
                </c:pt>
                <c:pt idx="1">
                  <c:v>Poor</c:v>
                </c:pt>
                <c:pt idx="2">
                  <c:v>Middle</c:v>
                </c:pt>
                <c:pt idx="3">
                  <c:v>Rich</c:v>
                </c:pt>
                <c:pt idx="4">
                  <c:v>Richest</c:v>
                </c:pt>
              </c:strCache>
            </c:strRef>
          </c:cat>
          <c:val>
            <c:numRef>
              <c:f>DHS_Dry10!$H$127:$L$127</c:f>
              <c:numCache>
                <c:formatCode>###0.0</c:formatCode>
                <c:ptCount val="5"/>
                <c:pt idx="0">
                  <c:v>46.404522328185024</c:v>
                </c:pt>
                <c:pt idx="1">
                  <c:v>7.4814532545788373</c:v>
                </c:pt>
                <c:pt idx="2">
                  <c:v>1.7266857695227535</c:v>
                </c:pt>
                <c:pt idx="3">
                  <c:v>0.14454074738427344</c:v>
                </c:pt>
                <c:pt idx="4">
                  <c:v>0</c:v>
                </c:pt>
              </c:numCache>
            </c:numRef>
          </c:val>
          <c:extLst>
            <c:ext xmlns:c16="http://schemas.microsoft.com/office/drawing/2014/chart" uri="{C3380CC4-5D6E-409C-BE32-E72D297353CC}">
              <c16:uniqueId val="{00000003-1603-440B-ACFE-E70D5FF3E206}"/>
            </c:ext>
          </c:extLst>
        </c:ser>
        <c:dLbls>
          <c:showLegendKey val="0"/>
          <c:showVal val="0"/>
          <c:showCatName val="0"/>
          <c:showSerName val="0"/>
          <c:showPercent val="0"/>
          <c:showBubbleSize val="0"/>
        </c:dLbls>
        <c:gapWidth val="50"/>
        <c:overlap val="100"/>
        <c:axId val="378000512"/>
        <c:axId val="378002048"/>
      </c:barChart>
      <c:catAx>
        <c:axId val="3780005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8002048"/>
        <c:crosses val="autoZero"/>
        <c:auto val="1"/>
        <c:lblAlgn val="ctr"/>
        <c:lblOffset val="100"/>
        <c:tickLblSkip val="1"/>
        <c:tickMarkSkip val="1"/>
        <c:noMultiLvlLbl val="0"/>
      </c:catAx>
      <c:valAx>
        <c:axId val="3780020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80005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DHS_Dry10!$B$222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DHS_Dry10!$H$221:$L$221</c:f>
              <c:strCache>
                <c:ptCount val="5"/>
                <c:pt idx="0">
                  <c:v>Poorest</c:v>
                </c:pt>
                <c:pt idx="1">
                  <c:v>Poor</c:v>
                </c:pt>
                <c:pt idx="2">
                  <c:v>Middle</c:v>
                </c:pt>
                <c:pt idx="3">
                  <c:v>Rich</c:v>
                </c:pt>
                <c:pt idx="4">
                  <c:v>Richest</c:v>
                </c:pt>
              </c:strCache>
            </c:strRef>
          </c:cat>
          <c:val>
            <c:numRef>
              <c:f>DHS_Dry10!$H$222:$L$222</c:f>
              <c:numCache>
                <c:formatCode>###0.0</c:formatCode>
                <c:ptCount val="5"/>
                <c:pt idx="0">
                  <c:v>54.513234851937085</c:v>
                </c:pt>
                <c:pt idx="1">
                  <c:v>77.897517158372295</c:v>
                </c:pt>
                <c:pt idx="2">
                  <c:v>89.522866255442722</c:v>
                </c:pt>
                <c:pt idx="3">
                  <c:v>96.434852969757202</c:v>
                </c:pt>
                <c:pt idx="4">
                  <c:v>99.216439653277106</c:v>
                </c:pt>
              </c:numCache>
            </c:numRef>
          </c:val>
          <c:extLst>
            <c:ext xmlns:c16="http://schemas.microsoft.com/office/drawing/2014/chart" uri="{C3380CC4-5D6E-409C-BE32-E72D297353CC}">
              <c16:uniqueId val="{00000000-8892-4D86-B8A6-2096C7FE4636}"/>
            </c:ext>
          </c:extLst>
        </c:ser>
        <c:ser>
          <c:idx val="1"/>
          <c:order val="1"/>
          <c:tx>
            <c:strRef>
              <c:f>DHS_Dry10!$B$223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DHS_Dry10!$H$221:$L$221</c:f>
              <c:strCache>
                <c:ptCount val="5"/>
                <c:pt idx="0">
                  <c:v>Poorest</c:v>
                </c:pt>
                <c:pt idx="1">
                  <c:v>Poor</c:v>
                </c:pt>
                <c:pt idx="2">
                  <c:v>Middle</c:v>
                </c:pt>
                <c:pt idx="3">
                  <c:v>Rich</c:v>
                </c:pt>
                <c:pt idx="4">
                  <c:v>Richest</c:v>
                </c:pt>
              </c:strCache>
            </c:strRef>
          </c:cat>
          <c:val>
            <c:numRef>
              <c:f>DHS_Dry10!$H$223:$L$223</c:f>
              <c:numCache>
                <c:formatCode>###0.0</c:formatCode>
                <c:ptCount val="5"/>
                <c:pt idx="0">
                  <c:v>18.732699451848006</c:v>
                </c:pt>
                <c:pt idx="1">
                  <c:v>7.2012749814105614</c:v>
                </c:pt>
                <c:pt idx="2">
                  <c:v>5.6586758330931142</c:v>
                </c:pt>
                <c:pt idx="3">
                  <c:v>1.8901717557624438</c:v>
                </c:pt>
                <c:pt idx="4">
                  <c:v>0.71494999659016856</c:v>
                </c:pt>
              </c:numCache>
            </c:numRef>
          </c:val>
          <c:extLst>
            <c:ext xmlns:c16="http://schemas.microsoft.com/office/drawing/2014/chart" uri="{C3380CC4-5D6E-409C-BE32-E72D297353CC}">
              <c16:uniqueId val="{00000001-8892-4D86-B8A6-2096C7FE4636}"/>
            </c:ext>
          </c:extLst>
        </c:ser>
        <c:ser>
          <c:idx val="2"/>
          <c:order val="2"/>
          <c:tx>
            <c:strRef>
              <c:f>DHS_Dry10!$B$224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DHS_Dry10!$H$221:$L$221</c:f>
              <c:strCache>
                <c:ptCount val="5"/>
                <c:pt idx="0">
                  <c:v>Poorest</c:v>
                </c:pt>
                <c:pt idx="1">
                  <c:v>Poor</c:v>
                </c:pt>
                <c:pt idx="2">
                  <c:v>Middle</c:v>
                </c:pt>
                <c:pt idx="3">
                  <c:v>Rich</c:v>
                </c:pt>
                <c:pt idx="4">
                  <c:v>Richest</c:v>
                </c:pt>
              </c:strCache>
            </c:strRef>
          </c:cat>
          <c:val>
            <c:numRef>
              <c:f>DHS_Dry10!$H$224:$L$224</c:f>
              <c:numCache>
                <c:formatCode>###0.0</c:formatCode>
                <c:ptCount val="5"/>
                <c:pt idx="0">
                  <c:v>26.75406569621515</c:v>
                </c:pt>
                <c:pt idx="1">
                  <c:v>14.90120786021717</c:v>
                </c:pt>
                <c:pt idx="2">
                  <c:v>4.8184579114640682</c:v>
                </c:pt>
                <c:pt idx="3">
                  <c:v>1.6749752744803885</c:v>
                </c:pt>
                <c:pt idx="4">
                  <c:v>6.8610350132727441E-2</c:v>
                </c:pt>
              </c:numCache>
            </c:numRef>
          </c:val>
          <c:extLst>
            <c:ext xmlns:c16="http://schemas.microsoft.com/office/drawing/2014/chart" uri="{C3380CC4-5D6E-409C-BE32-E72D297353CC}">
              <c16:uniqueId val="{00000002-8892-4D86-B8A6-2096C7FE4636}"/>
            </c:ext>
          </c:extLst>
        </c:ser>
        <c:dLbls>
          <c:showLegendKey val="0"/>
          <c:showVal val="0"/>
          <c:showCatName val="0"/>
          <c:showSerName val="0"/>
          <c:showPercent val="0"/>
          <c:showBubbleSize val="0"/>
        </c:dLbls>
        <c:gapWidth val="50"/>
        <c:overlap val="100"/>
        <c:axId val="378070528"/>
        <c:axId val="378072064"/>
      </c:barChart>
      <c:catAx>
        <c:axId val="3780705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8072064"/>
        <c:crosses val="autoZero"/>
        <c:auto val="1"/>
        <c:lblAlgn val="ctr"/>
        <c:lblOffset val="100"/>
        <c:tickLblSkip val="1"/>
        <c:tickMarkSkip val="1"/>
        <c:noMultiLvlLbl val="0"/>
      </c:catAx>
      <c:valAx>
        <c:axId val="3780720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80705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DHS_Wet10!$B$18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DHS_Wet10!$M$15:$Q$15</c:f>
              <c:strCache>
                <c:ptCount val="5"/>
                <c:pt idx="0">
                  <c:v>Poorest</c:v>
                </c:pt>
                <c:pt idx="1">
                  <c:v>Poor</c:v>
                </c:pt>
                <c:pt idx="2">
                  <c:v>Middle</c:v>
                </c:pt>
                <c:pt idx="3">
                  <c:v>Rich</c:v>
                </c:pt>
                <c:pt idx="4">
                  <c:v>Richest</c:v>
                </c:pt>
              </c:strCache>
            </c:strRef>
          </c:cat>
          <c:val>
            <c:numRef>
              <c:f>DHS_Wet10!$M$18:$Q$18</c:f>
              <c:numCache>
                <c:formatCode>###0.0</c:formatCode>
                <c:ptCount val="5"/>
                <c:pt idx="0">
                  <c:v>62.748768515576366</c:v>
                </c:pt>
                <c:pt idx="1">
                  <c:v>72.006369095716295</c:v>
                </c:pt>
                <c:pt idx="2">
                  <c:v>77.134762448705317</c:v>
                </c:pt>
                <c:pt idx="3">
                  <c:v>81.150363151768744</c:v>
                </c:pt>
                <c:pt idx="4">
                  <c:v>87.841300270321142</c:v>
                </c:pt>
              </c:numCache>
            </c:numRef>
          </c:val>
          <c:extLst>
            <c:ext xmlns:c16="http://schemas.microsoft.com/office/drawing/2014/chart" uri="{C3380CC4-5D6E-409C-BE32-E72D297353CC}">
              <c16:uniqueId val="{00000000-A037-49A4-B597-C3C20D163BDF}"/>
            </c:ext>
          </c:extLst>
        </c:ser>
        <c:ser>
          <c:idx val="1"/>
          <c:order val="1"/>
          <c:tx>
            <c:strRef>
              <c:f>DHS_Wet10!$B$19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DHS_Wet10!$M$15:$Q$15</c:f>
              <c:strCache>
                <c:ptCount val="5"/>
                <c:pt idx="0">
                  <c:v>Poorest</c:v>
                </c:pt>
                <c:pt idx="1">
                  <c:v>Poor</c:v>
                </c:pt>
                <c:pt idx="2">
                  <c:v>Middle</c:v>
                </c:pt>
                <c:pt idx="3">
                  <c:v>Rich</c:v>
                </c:pt>
                <c:pt idx="4">
                  <c:v>Richest</c:v>
                </c:pt>
              </c:strCache>
            </c:strRef>
          </c:cat>
          <c:val>
            <c:numRef>
              <c:f>DHS_Wet10!$M$19:$Q$19</c:f>
              <c:numCache>
                <c:formatCode>###0.0</c:formatCode>
                <c:ptCount val="5"/>
                <c:pt idx="0">
                  <c:v>0.13865384256734725</c:v>
                </c:pt>
                <c:pt idx="1">
                  <c:v>0.22118943780432229</c:v>
                </c:pt>
                <c:pt idx="2">
                  <c:v>0.18953540179301498</c:v>
                </c:pt>
                <c:pt idx="3">
                  <c:v>0.28462024248081552</c:v>
                </c:pt>
                <c:pt idx="4">
                  <c:v>0.11733572106174803</c:v>
                </c:pt>
              </c:numCache>
            </c:numRef>
          </c:val>
          <c:extLst>
            <c:ext xmlns:c16="http://schemas.microsoft.com/office/drawing/2014/chart" uri="{C3380CC4-5D6E-409C-BE32-E72D297353CC}">
              <c16:uniqueId val="{00000001-A037-49A4-B597-C3C20D163BDF}"/>
            </c:ext>
          </c:extLst>
        </c:ser>
        <c:ser>
          <c:idx val="2"/>
          <c:order val="2"/>
          <c:tx>
            <c:strRef>
              <c:f>DHS_Wet10!$B$20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DHS_Wet10!$M$15:$Q$15</c:f>
              <c:strCache>
                <c:ptCount val="5"/>
                <c:pt idx="0">
                  <c:v>Poorest</c:v>
                </c:pt>
                <c:pt idx="1">
                  <c:v>Poor</c:v>
                </c:pt>
                <c:pt idx="2">
                  <c:v>Middle</c:v>
                </c:pt>
                <c:pt idx="3">
                  <c:v>Rich</c:v>
                </c:pt>
                <c:pt idx="4">
                  <c:v>Richest</c:v>
                </c:pt>
              </c:strCache>
            </c:strRef>
          </c:cat>
          <c:val>
            <c:numRef>
              <c:f>DHS_Wet10!$M$20:$Q$20</c:f>
              <c:numCache>
                <c:formatCode>###0.0</c:formatCode>
                <c:ptCount val="5"/>
                <c:pt idx="0">
                  <c:v>23.896906759250342</c:v>
                </c:pt>
                <c:pt idx="1">
                  <c:v>16.328489051667425</c:v>
                </c:pt>
                <c:pt idx="2">
                  <c:v>14.655092297623208</c:v>
                </c:pt>
                <c:pt idx="3">
                  <c:v>10.740644270226621</c:v>
                </c:pt>
                <c:pt idx="4">
                  <c:v>7.8607145220336694</c:v>
                </c:pt>
              </c:numCache>
            </c:numRef>
          </c:val>
          <c:extLst>
            <c:ext xmlns:c16="http://schemas.microsoft.com/office/drawing/2014/chart" uri="{C3380CC4-5D6E-409C-BE32-E72D297353CC}">
              <c16:uniqueId val="{00000002-A037-49A4-B597-C3C20D163BDF}"/>
            </c:ext>
          </c:extLst>
        </c:ser>
        <c:ser>
          <c:idx val="3"/>
          <c:order val="3"/>
          <c:tx>
            <c:strRef>
              <c:f>DHS_Wet10!$B$21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DHS_Wet10!$M$15:$Q$15</c:f>
              <c:strCache>
                <c:ptCount val="5"/>
                <c:pt idx="0">
                  <c:v>Poorest</c:v>
                </c:pt>
                <c:pt idx="1">
                  <c:v>Poor</c:v>
                </c:pt>
                <c:pt idx="2">
                  <c:v>Middle</c:v>
                </c:pt>
                <c:pt idx="3">
                  <c:v>Rich</c:v>
                </c:pt>
                <c:pt idx="4">
                  <c:v>Richest</c:v>
                </c:pt>
              </c:strCache>
            </c:strRef>
          </c:cat>
          <c:val>
            <c:numRef>
              <c:f>DHS_Wet10!$M$21:$Q$21</c:f>
              <c:numCache>
                <c:formatCode>###0.0</c:formatCode>
                <c:ptCount val="5"/>
                <c:pt idx="0">
                  <c:v>13.215670882605943</c:v>
                </c:pt>
                <c:pt idx="1">
                  <c:v>11.443952414811958</c:v>
                </c:pt>
                <c:pt idx="2">
                  <c:v>8.0206098518784597</c:v>
                </c:pt>
                <c:pt idx="3">
                  <c:v>7.8243723355238197</c:v>
                </c:pt>
                <c:pt idx="4">
                  <c:v>4.1806494865834409</c:v>
                </c:pt>
              </c:numCache>
            </c:numRef>
          </c:val>
          <c:extLst>
            <c:ext xmlns:c16="http://schemas.microsoft.com/office/drawing/2014/chart" uri="{C3380CC4-5D6E-409C-BE32-E72D297353CC}">
              <c16:uniqueId val="{00000003-A037-49A4-B597-C3C20D163BDF}"/>
            </c:ext>
          </c:extLst>
        </c:ser>
        <c:dLbls>
          <c:showLegendKey val="0"/>
          <c:showVal val="0"/>
          <c:showCatName val="0"/>
          <c:showSerName val="0"/>
          <c:showPercent val="0"/>
          <c:showBubbleSize val="0"/>
        </c:dLbls>
        <c:gapWidth val="50"/>
        <c:overlap val="100"/>
        <c:axId val="230038528"/>
        <c:axId val="230048512"/>
      </c:barChart>
      <c:catAx>
        <c:axId val="2300385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048512"/>
        <c:crosses val="autoZero"/>
        <c:auto val="1"/>
        <c:lblAlgn val="ctr"/>
        <c:lblOffset val="100"/>
        <c:tickLblSkip val="1"/>
        <c:tickMarkSkip val="1"/>
        <c:noMultiLvlLbl val="0"/>
      </c:catAx>
      <c:valAx>
        <c:axId val="2300485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0385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DHS_Wet10!$B$18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DHS_Wet10!$R$15:$AJ$15</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DHS_Wet10!$R$18:$AJ$18</c:f>
              <c:numCache>
                <c:formatCode>###0.0</c:formatCode>
                <c:ptCount val="19"/>
                <c:pt idx="0">
                  <c:v>94.689897061372335</c:v>
                </c:pt>
                <c:pt idx="1">
                  <c:v>89.63945355543612</c:v>
                </c:pt>
                <c:pt idx="2">
                  <c:v>62.306832175748049</c:v>
                </c:pt>
                <c:pt idx="3">
                  <c:v>48.424415205972117</c:v>
                </c:pt>
                <c:pt idx="4">
                  <c:v>81.488452597517309</c:v>
                </c:pt>
                <c:pt idx="5">
                  <c:v>62.426618511811597</c:v>
                </c:pt>
                <c:pt idx="6">
                  <c:v>87.533615067833168</c:v>
                </c:pt>
                <c:pt idx="7">
                  <c:v>90.49532349069024</c:v>
                </c:pt>
                <c:pt idx="8">
                  <c:v>62.926553994412359</c:v>
                </c:pt>
                <c:pt idx="9">
                  <c:v>52.260493572375438</c:v>
                </c:pt>
                <c:pt idx="10">
                  <c:v>75.088596998109495</c:v>
                </c:pt>
                <c:pt idx="11">
                  <c:v>99.751895670773635</c:v>
                </c:pt>
                <c:pt idx="12">
                  <c:v>69.186459397735149</c:v>
                </c:pt>
                <c:pt idx="13">
                  <c:v>57.264909982738303</c:v>
                </c:pt>
                <c:pt idx="14">
                  <c:v>93.28864774239355</c:v>
                </c:pt>
                <c:pt idx="15">
                  <c:v>64.56438647607915</c:v>
                </c:pt>
                <c:pt idx="16">
                  <c:v>67.731233167650785</c:v>
                </c:pt>
                <c:pt idx="17">
                  <c:v>96.167979327449416</c:v>
                </c:pt>
                <c:pt idx="18">
                  <c:v>87.758430199543284</c:v>
                </c:pt>
              </c:numCache>
            </c:numRef>
          </c:val>
          <c:extLst>
            <c:ext xmlns:c16="http://schemas.microsoft.com/office/drawing/2014/chart" uri="{C3380CC4-5D6E-409C-BE32-E72D297353CC}">
              <c16:uniqueId val="{00000000-8A4A-48DC-97AA-B2F9A860ED5E}"/>
            </c:ext>
          </c:extLst>
        </c:ser>
        <c:ser>
          <c:idx val="1"/>
          <c:order val="1"/>
          <c:tx>
            <c:strRef>
              <c:f>DHS_Wet10!$B$19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DHS_Wet10!$R$15:$AJ$15</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DHS_Wet10!$R$19:$AJ$19</c:f>
              <c:numCache>
                <c:formatCode>###0.0</c:formatCode>
                <c:ptCount val="19"/>
                <c:pt idx="0">
                  <c:v>0</c:v>
                </c:pt>
                <c:pt idx="1">
                  <c:v>0.42210661157306634</c:v>
                </c:pt>
                <c:pt idx="2">
                  <c:v>0.66231804937873717</c:v>
                </c:pt>
                <c:pt idx="3">
                  <c:v>7.6245954106598915E-2</c:v>
                </c:pt>
                <c:pt idx="4">
                  <c:v>0.17690686563107449</c:v>
                </c:pt>
                <c:pt idx="5">
                  <c:v>0</c:v>
                </c:pt>
                <c:pt idx="6">
                  <c:v>0</c:v>
                </c:pt>
                <c:pt idx="7">
                  <c:v>0</c:v>
                </c:pt>
                <c:pt idx="8">
                  <c:v>0</c:v>
                </c:pt>
                <c:pt idx="9">
                  <c:v>0.5739652269910106</c:v>
                </c:pt>
                <c:pt idx="10">
                  <c:v>0</c:v>
                </c:pt>
                <c:pt idx="11">
                  <c:v>7.3402571661624283E-2</c:v>
                </c:pt>
                <c:pt idx="12">
                  <c:v>0.49110233157758509</c:v>
                </c:pt>
                <c:pt idx="13">
                  <c:v>1.4732079477285982E-2</c:v>
                </c:pt>
                <c:pt idx="14">
                  <c:v>0.19596350408302901</c:v>
                </c:pt>
                <c:pt idx="15">
                  <c:v>0</c:v>
                </c:pt>
                <c:pt idx="16">
                  <c:v>0.13423428582439306</c:v>
                </c:pt>
                <c:pt idx="17">
                  <c:v>0</c:v>
                </c:pt>
                <c:pt idx="18">
                  <c:v>0</c:v>
                </c:pt>
              </c:numCache>
            </c:numRef>
          </c:val>
          <c:extLst>
            <c:ext xmlns:c16="http://schemas.microsoft.com/office/drawing/2014/chart" uri="{C3380CC4-5D6E-409C-BE32-E72D297353CC}">
              <c16:uniqueId val="{00000001-8A4A-48DC-97AA-B2F9A860ED5E}"/>
            </c:ext>
          </c:extLst>
        </c:ser>
        <c:ser>
          <c:idx val="2"/>
          <c:order val="2"/>
          <c:tx>
            <c:strRef>
              <c:f>DHS_Wet10!$B$20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DHS_Wet10!$R$15:$AJ$15</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DHS_Wet10!$R$20:$AJ$20</c:f>
              <c:numCache>
                <c:formatCode>###0.0</c:formatCode>
                <c:ptCount val="19"/>
                <c:pt idx="0">
                  <c:v>8.9052360507385409E-2</c:v>
                </c:pt>
                <c:pt idx="1">
                  <c:v>4.4470168239144749</c:v>
                </c:pt>
                <c:pt idx="2">
                  <c:v>31.066225214313761</c:v>
                </c:pt>
                <c:pt idx="3">
                  <c:v>30.795207379865726</c:v>
                </c:pt>
                <c:pt idx="4">
                  <c:v>8.7489564566443399</c:v>
                </c:pt>
                <c:pt idx="5">
                  <c:v>30.073264218805338</c:v>
                </c:pt>
                <c:pt idx="6">
                  <c:v>1.9533945850436805</c:v>
                </c:pt>
                <c:pt idx="7">
                  <c:v>2.1837878083758699</c:v>
                </c:pt>
                <c:pt idx="8">
                  <c:v>21.214157199932423</c:v>
                </c:pt>
                <c:pt idx="9">
                  <c:v>24.319051643799781</c:v>
                </c:pt>
                <c:pt idx="10">
                  <c:v>4.4028794037480843</c:v>
                </c:pt>
                <c:pt idx="11">
                  <c:v>-2.716489189566379E-3</c:v>
                </c:pt>
                <c:pt idx="12">
                  <c:v>24.325121134044892</c:v>
                </c:pt>
                <c:pt idx="13">
                  <c:v>20.451255768808117</c:v>
                </c:pt>
                <c:pt idx="14">
                  <c:v>4.2215441146802171</c:v>
                </c:pt>
                <c:pt idx="15">
                  <c:v>16.10421750023826</c:v>
                </c:pt>
                <c:pt idx="16">
                  <c:v>29.132192002910099</c:v>
                </c:pt>
                <c:pt idx="17">
                  <c:v>3.8320206725505841</c:v>
                </c:pt>
                <c:pt idx="18">
                  <c:v>4.4378229027306961</c:v>
                </c:pt>
              </c:numCache>
            </c:numRef>
          </c:val>
          <c:extLst>
            <c:ext xmlns:c16="http://schemas.microsoft.com/office/drawing/2014/chart" uri="{C3380CC4-5D6E-409C-BE32-E72D297353CC}">
              <c16:uniqueId val="{00000002-8A4A-48DC-97AA-B2F9A860ED5E}"/>
            </c:ext>
          </c:extLst>
        </c:ser>
        <c:ser>
          <c:idx val="3"/>
          <c:order val="3"/>
          <c:tx>
            <c:strRef>
              <c:f>DHS_Wet10!$B$21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DHS_Wet10!$R$15:$AJ$15</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DHS_Wet10!$R$21:$AJ$21</c:f>
              <c:numCache>
                <c:formatCode>###0.0</c:formatCode>
                <c:ptCount val="19"/>
                <c:pt idx="0">
                  <c:v>5.2210505781202796</c:v>
                </c:pt>
                <c:pt idx="1">
                  <c:v>5.4914230090763381</c:v>
                </c:pt>
                <c:pt idx="2">
                  <c:v>5.964624560559451</c:v>
                </c:pt>
                <c:pt idx="3">
                  <c:v>20.70413146005556</c:v>
                </c:pt>
                <c:pt idx="4">
                  <c:v>9.585684080207276</c:v>
                </c:pt>
                <c:pt idx="5">
                  <c:v>7.5001172693830647</c:v>
                </c:pt>
                <c:pt idx="6">
                  <c:v>10.512990347123152</c:v>
                </c:pt>
                <c:pt idx="7">
                  <c:v>7.3208887009338905</c:v>
                </c:pt>
                <c:pt idx="8">
                  <c:v>15.859288805655217</c:v>
                </c:pt>
                <c:pt idx="9">
                  <c:v>22.846489556833767</c:v>
                </c:pt>
                <c:pt idx="10">
                  <c:v>20.508523598142421</c:v>
                </c:pt>
                <c:pt idx="11">
                  <c:v>0.17741824675430704</c:v>
                </c:pt>
                <c:pt idx="12">
                  <c:v>5.9973171366423745</c:v>
                </c:pt>
                <c:pt idx="13">
                  <c:v>22.269102168976296</c:v>
                </c:pt>
                <c:pt idx="14">
                  <c:v>2.2938446388432032</c:v>
                </c:pt>
                <c:pt idx="15">
                  <c:v>19.33139602368259</c:v>
                </c:pt>
                <c:pt idx="16">
                  <c:v>3.0023405436147259</c:v>
                </c:pt>
                <c:pt idx="17">
                  <c:v>0</c:v>
                </c:pt>
                <c:pt idx="18">
                  <c:v>7.80374689772602</c:v>
                </c:pt>
              </c:numCache>
            </c:numRef>
          </c:val>
          <c:extLst>
            <c:ext xmlns:c16="http://schemas.microsoft.com/office/drawing/2014/chart" uri="{C3380CC4-5D6E-409C-BE32-E72D297353CC}">
              <c16:uniqueId val="{00000003-8A4A-48DC-97AA-B2F9A860ED5E}"/>
            </c:ext>
          </c:extLst>
        </c:ser>
        <c:dLbls>
          <c:showLegendKey val="0"/>
          <c:showVal val="0"/>
          <c:showCatName val="0"/>
          <c:showSerName val="0"/>
          <c:showPercent val="0"/>
          <c:showBubbleSize val="0"/>
        </c:dLbls>
        <c:gapWidth val="50"/>
        <c:overlap val="100"/>
        <c:axId val="230138624"/>
        <c:axId val="230140160"/>
      </c:barChart>
      <c:catAx>
        <c:axId val="23013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140160"/>
        <c:crosses val="autoZero"/>
        <c:auto val="1"/>
        <c:lblAlgn val="ctr"/>
        <c:lblOffset val="100"/>
        <c:tickLblSkip val="1"/>
        <c:tickMarkSkip val="1"/>
        <c:noMultiLvlLbl val="0"/>
      </c:catAx>
      <c:valAx>
        <c:axId val="230140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13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DHS_Wet10!$B$18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DHS_Wet10!$C$15:$G$15</c:f>
              <c:strCache>
                <c:ptCount val="5"/>
                <c:pt idx="0">
                  <c:v>Poorest</c:v>
                </c:pt>
                <c:pt idx="1">
                  <c:v>Poor</c:v>
                </c:pt>
                <c:pt idx="2">
                  <c:v>Middle</c:v>
                </c:pt>
                <c:pt idx="3">
                  <c:v>Rich</c:v>
                </c:pt>
                <c:pt idx="4">
                  <c:v>Richest</c:v>
                </c:pt>
              </c:strCache>
            </c:strRef>
          </c:cat>
          <c:val>
            <c:numRef>
              <c:f>DHS_Wet10!$C$18:$G$18</c:f>
              <c:numCache>
                <c:formatCode>###0.0</c:formatCode>
                <c:ptCount val="5"/>
                <c:pt idx="0">
                  <c:v>64.448533527804528</c:v>
                </c:pt>
                <c:pt idx="1">
                  <c:v>74.268230141665285</c:v>
                </c:pt>
                <c:pt idx="2">
                  <c:v>79.719705736096486</c:v>
                </c:pt>
                <c:pt idx="3">
                  <c:v>85.004354841520055</c:v>
                </c:pt>
                <c:pt idx="4">
                  <c:v>94.661684714103885</c:v>
                </c:pt>
              </c:numCache>
            </c:numRef>
          </c:val>
          <c:extLst>
            <c:ext xmlns:c16="http://schemas.microsoft.com/office/drawing/2014/chart" uri="{C3380CC4-5D6E-409C-BE32-E72D297353CC}">
              <c16:uniqueId val="{00000000-2A95-4920-B765-03FFD3ACCA46}"/>
            </c:ext>
          </c:extLst>
        </c:ser>
        <c:ser>
          <c:idx val="1"/>
          <c:order val="1"/>
          <c:tx>
            <c:strRef>
              <c:f>DHS_Wet10!$B$19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DHS_Wet10!$C$15:$G$15</c:f>
              <c:strCache>
                <c:ptCount val="5"/>
                <c:pt idx="0">
                  <c:v>Poorest</c:v>
                </c:pt>
                <c:pt idx="1">
                  <c:v>Poor</c:v>
                </c:pt>
                <c:pt idx="2">
                  <c:v>Middle</c:v>
                </c:pt>
                <c:pt idx="3">
                  <c:v>Rich</c:v>
                </c:pt>
                <c:pt idx="4">
                  <c:v>Richest</c:v>
                </c:pt>
              </c:strCache>
            </c:strRef>
          </c:cat>
          <c:val>
            <c:numRef>
              <c:f>DHS_Wet10!$C$19:$G$19</c:f>
              <c:numCache>
                <c:formatCode>###0.0</c:formatCode>
                <c:ptCount val="5"/>
                <c:pt idx="0">
                  <c:v>0.20186687740545048</c:v>
                </c:pt>
                <c:pt idx="1">
                  <c:v>0.15673466034166408</c:v>
                </c:pt>
                <c:pt idx="2">
                  <c:v>0.15284072666770609</c:v>
                </c:pt>
                <c:pt idx="3">
                  <c:v>0.21097144703932649</c:v>
                </c:pt>
                <c:pt idx="4">
                  <c:v>0.12221294180410984</c:v>
                </c:pt>
              </c:numCache>
            </c:numRef>
          </c:val>
          <c:extLst>
            <c:ext xmlns:c16="http://schemas.microsoft.com/office/drawing/2014/chart" uri="{C3380CC4-5D6E-409C-BE32-E72D297353CC}">
              <c16:uniqueId val="{00000001-2A95-4920-B765-03FFD3ACCA46}"/>
            </c:ext>
          </c:extLst>
        </c:ser>
        <c:ser>
          <c:idx val="2"/>
          <c:order val="2"/>
          <c:tx>
            <c:strRef>
              <c:f>DHS_Wet10!$B$20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DHS_Wet10!$C$15:$G$15</c:f>
              <c:strCache>
                <c:ptCount val="5"/>
                <c:pt idx="0">
                  <c:v>Poorest</c:v>
                </c:pt>
                <c:pt idx="1">
                  <c:v>Poor</c:v>
                </c:pt>
                <c:pt idx="2">
                  <c:v>Middle</c:v>
                </c:pt>
                <c:pt idx="3">
                  <c:v>Rich</c:v>
                </c:pt>
                <c:pt idx="4">
                  <c:v>Richest</c:v>
                </c:pt>
              </c:strCache>
            </c:strRef>
          </c:cat>
          <c:val>
            <c:numRef>
              <c:f>DHS_Wet10!$C$20:$G$20</c:f>
              <c:numCache>
                <c:formatCode>###0.0</c:formatCode>
                <c:ptCount val="5"/>
                <c:pt idx="0">
                  <c:v>22.345320960775734</c:v>
                </c:pt>
                <c:pt idx="1">
                  <c:v>15.272481905682049</c:v>
                </c:pt>
                <c:pt idx="2">
                  <c:v>13.080547248692632</c:v>
                </c:pt>
                <c:pt idx="3">
                  <c:v>8.9637096248718713</c:v>
                </c:pt>
                <c:pt idx="4">
                  <c:v>3.8664854759779113</c:v>
                </c:pt>
              </c:numCache>
            </c:numRef>
          </c:val>
          <c:extLst>
            <c:ext xmlns:c16="http://schemas.microsoft.com/office/drawing/2014/chart" uri="{C3380CC4-5D6E-409C-BE32-E72D297353CC}">
              <c16:uniqueId val="{00000002-2A95-4920-B765-03FFD3ACCA46}"/>
            </c:ext>
          </c:extLst>
        </c:ser>
        <c:ser>
          <c:idx val="3"/>
          <c:order val="3"/>
          <c:tx>
            <c:strRef>
              <c:f>DHS_Wet10!$B$21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DHS_Wet10!$C$15:$G$15</c:f>
              <c:strCache>
                <c:ptCount val="5"/>
                <c:pt idx="0">
                  <c:v>Poorest</c:v>
                </c:pt>
                <c:pt idx="1">
                  <c:v>Poor</c:v>
                </c:pt>
                <c:pt idx="2">
                  <c:v>Middle</c:v>
                </c:pt>
                <c:pt idx="3">
                  <c:v>Rich</c:v>
                </c:pt>
                <c:pt idx="4">
                  <c:v>Richest</c:v>
                </c:pt>
              </c:strCache>
            </c:strRef>
          </c:cat>
          <c:val>
            <c:numRef>
              <c:f>DHS_Wet10!$C$21:$G$21</c:f>
              <c:numCache>
                <c:formatCode>###0.0</c:formatCode>
                <c:ptCount val="5"/>
                <c:pt idx="0">
                  <c:v>13.004278634014288</c:v>
                </c:pt>
                <c:pt idx="1">
                  <c:v>10.302553292311003</c:v>
                </c:pt>
                <c:pt idx="2">
                  <c:v>7.0469062885431768</c:v>
                </c:pt>
                <c:pt idx="3">
                  <c:v>5.8209640865687478</c:v>
                </c:pt>
                <c:pt idx="4">
                  <c:v>1.3496168681140945</c:v>
                </c:pt>
              </c:numCache>
            </c:numRef>
          </c:val>
          <c:extLst>
            <c:ext xmlns:c16="http://schemas.microsoft.com/office/drawing/2014/chart" uri="{C3380CC4-5D6E-409C-BE32-E72D297353CC}">
              <c16:uniqueId val="{00000003-2A95-4920-B765-03FFD3ACCA46}"/>
            </c:ext>
          </c:extLst>
        </c:ser>
        <c:dLbls>
          <c:showLegendKey val="0"/>
          <c:showVal val="0"/>
          <c:showCatName val="0"/>
          <c:showSerName val="0"/>
          <c:showPercent val="0"/>
          <c:showBubbleSize val="0"/>
        </c:dLbls>
        <c:gapWidth val="50"/>
        <c:overlap val="100"/>
        <c:axId val="230316288"/>
        <c:axId val="230346752"/>
      </c:barChart>
      <c:catAx>
        <c:axId val="230316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346752"/>
        <c:crosses val="autoZero"/>
        <c:auto val="1"/>
        <c:lblAlgn val="ctr"/>
        <c:lblOffset val="100"/>
        <c:tickLblSkip val="1"/>
        <c:tickMarkSkip val="1"/>
        <c:noMultiLvlLbl val="0"/>
      </c:catAx>
      <c:valAx>
        <c:axId val="2303467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316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DHS_Wet10!$B$124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DHS_Wet10!$M$121:$Q$121</c:f>
              <c:strCache>
                <c:ptCount val="5"/>
                <c:pt idx="0">
                  <c:v>Poorest</c:v>
                </c:pt>
                <c:pt idx="1">
                  <c:v>Poor</c:v>
                </c:pt>
                <c:pt idx="2">
                  <c:v>Middle</c:v>
                </c:pt>
                <c:pt idx="3">
                  <c:v>Rich</c:v>
                </c:pt>
                <c:pt idx="4">
                  <c:v>Richest</c:v>
                </c:pt>
              </c:strCache>
            </c:strRef>
          </c:cat>
          <c:val>
            <c:numRef>
              <c:f>DHS_Wet10!$M$124:$Q$124</c:f>
              <c:numCache>
                <c:formatCode>###0.0</c:formatCode>
                <c:ptCount val="5"/>
                <c:pt idx="0">
                  <c:v>5.2708970551081471</c:v>
                </c:pt>
                <c:pt idx="1">
                  <c:v>10.349694911761944</c:v>
                </c:pt>
                <c:pt idx="2">
                  <c:v>18.340388242352734</c:v>
                </c:pt>
                <c:pt idx="3">
                  <c:v>32.983120973169356</c:v>
                </c:pt>
                <c:pt idx="4">
                  <c:v>63.48294367342374</c:v>
                </c:pt>
              </c:numCache>
            </c:numRef>
          </c:val>
          <c:extLst>
            <c:ext xmlns:c16="http://schemas.microsoft.com/office/drawing/2014/chart" uri="{C3380CC4-5D6E-409C-BE32-E72D297353CC}">
              <c16:uniqueId val="{00000000-CDB4-49C7-B622-DEDA0F165119}"/>
            </c:ext>
          </c:extLst>
        </c:ser>
        <c:ser>
          <c:idx val="1"/>
          <c:order val="1"/>
          <c:tx>
            <c:strRef>
              <c:f>DHS_Wet10!$B$125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DHS_Wet10!$M$121:$Q$121</c:f>
              <c:strCache>
                <c:ptCount val="5"/>
                <c:pt idx="0">
                  <c:v>Poorest</c:v>
                </c:pt>
                <c:pt idx="1">
                  <c:v>Poor</c:v>
                </c:pt>
                <c:pt idx="2">
                  <c:v>Middle</c:v>
                </c:pt>
                <c:pt idx="3">
                  <c:v>Rich</c:v>
                </c:pt>
                <c:pt idx="4">
                  <c:v>Richest</c:v>
                </c:pt>
              </c:strCache>
            </c:strRef>
          </c:cat>
          <c:val>
            <c:numRef>
              <c:f>DHS_Wet10!$M$125:$Q$125</c:f>
              <c:numCache>
                <c:formatCode>###0.0</c:formatCode>
                <c:ptCount val="5"/>
                <c:pt idx="0">
                  <c:v>2.585742326144127</c:v>
                </c:pt>
                <c:pt idx="1">
                  <c:v>5.0711015187149968</c:v>
                </c:pt>
                <c:pt idx="2">
                  <c:v>6.0531734981061982</c:v>
                </c:pt>
                <c:pt idx="3">
                  <c:v>9.1371045012721215</c:v>
                </c:pt>
                <c:pt idx="4">
                  <c:v>11.128913970368835</c:v>
                </c:pt>
              </c:numCache>
            </c:numRef>
          </c:val>
          <c:extLst>
            <c:ext xmlns:c16="http://schemas.microsoft.com/office/drawing/2014/chart" uri="{C3380CC4-5D6E-409C-BE32-E72D297353CC}">
              <c16:uniqueId val="{00000001-CDB4-49C7-B622-DEDA0F165119}"/>
            </c:ext>
          </c:extLst>
        </c:ser>
        <c:ser>
          <c:idx val="2"/>
          <c:order val="2"/>
          <c:tx>
            <c:strRef>
              <c:f>DHS_Wet10!$B$126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DHS_Wet10!$M$121:$Q$121</c:f>
              <c:strCache>
                <c:ptCount val="5"/>
                <c:pt idx="0">
                  <c:v>Poorest</c:v>
                </c:pt>
                <c:pt idx="1">
                  <c:v>Poor</c:v>
                </c:pt>
                <c:pt idx="2">
                  <c:v>Middle</c:v>
                </c:pt>
                <c:pt idx="3">
                  <c:v>Rich</c:v>
                </c:pt>
                <c:pt idx="4">
                  <c:v>Richest</c:v>
                </c:pt>
              </c:strCache>
            </c:strRef>
          </c:cat>
          <c:val>
            <c:numRef>
              <c:f>DHS_Wet10!$M$126:$Q$126</c:f>
              <c:numCache>
                <c:formatCode>###0.0</c:formatCode>
                <c:ptCount val="5"/>
                <c:pt idx="0">
                  <c:v>1.3108868576903205</c:v>
                </c:pt>
                <c:pt idx="1">
                  <c:v>2.3345060167817024</c:v>
                </c:pt>
                <c:pt idx="2">
                  <c:v>2.7945904039251559</c:v>
                </c:pt>
                <c:pt idx="3">
                  <c:v>2.8544015786132348</c:v>
                </c:pt>
                <c:pt idx="4">
                  <c:v>2.3128115054352065</c:v>
                </c:pt>
              </c:numCache>
            </c:numRef>
          </c:val>
          <c:extLst>
            <c:ext xmlns:c16="http://schemas.microsoft.com/office/drawing/2014/chart" uri="{C3380CC4-5D6E-409C-BE32-E72D297353CC}">
              <c16:uniqueId val="{00000002-CDB4-49C7-B622-DEDA0F165119}"/>
            </c:ext>
          </c:extLst>
        </c:ser>
        <c:ser>
          <c:idx val="3"/>
          <c:order val="3"/>
          <c:tx>
            <c:strRef>
              <c:f>DHS_Wet10!$B$127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DHS_Wet10!$M$121:$Q$121</c:f>
              <c:strCache>
                <c:ptCount val="5"/>
                <c:pt idx="0">
                  <c:v>Poorest</c:v>
                </c:pt>
                <c:pt idx="1">
                  <c:v>Poor</c:v>
                </c:pt>
                <c:pt idx="2">
                  <c:v>Middle</c:v>
                </c:pt>
                <c:pt idx="3">
                  <c:v>Rich</c:v>
                </c:pt>
                <c:pt idx="4">
                  <c:v>Richest</c:v>
                </c:pt>
              </c:strCache>
            </c:strRef>
          </c:cat>
          <c:val>
            <c:numRef>
              <c:f>DHS_Wet10!$M$127:$Q$127</c:f>
              <c:numCache>
                <c:formatCode>###0.0</c:formatCode>
                <c:ptCount val="5"/>
                <c:pt idx="0">
                  <c:v>90.8324737610574</c:v>
                </c:pt>
                <c:pt idx="1">
                  <c:v>82.244697552741357</c:v>
                </c:pt>
                <c:pt idx="2">
                  <c:v>72.811847855615909</c:v>
                </c:pt>
                <c:pt idx="3">
                  <c:v>55.025372946945296</c:v>
                </c:pt>
                <c:pt idx="4">
                  <c:v>23.075330850772218</c:v>
                </c:pt>
              </c:numCache>
            </c:numRef>
          </c:val>
          <c:extLst>
            <c:ext xmlns:c16="http://schemas.microsoft.com/office/drawing/2014/chart" uri="{C3380CC4-5D6E-409C-BE32-E72D297353CC}">
              <c16:uniqueId val="{00000003-CDB4-49C7-B622-DEDA0F165119}"/>
            </c:ext>
          </c:extLst>
        </c:ser>
        <c:dLbls>
          <c:showLegendKey val="0"/>
          <c:showVal val="0"/>
          <c:showCatName val="0"/>
          <c:showSerName val="0"/>
          <c:showPercent val="0"/>
          <c:showBubbleSize val="0"/>
        </c:dLbls>
        <c:gapWidth val="50"/>
        <c:overlap val="100"/>
        <c:axId val="230400000"/>
        <c:axId val="230401536"/>
      </c:barChart>
      <c:catAx>
        <c:axId val="2304000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401536"/>
        <c:crosses val="autoZero"/>
        <c:auto val="1"/>
        <c:lblAlgn val="ctr"/>
        <c:lblOffset val="100"/>
        <c:tickLblSkip val="1"/>
        <c:tickMarkSkip val="1"/>
        <c:noMultiLvlLbl val="0"/>
      </c:catAx>
      <c:valAx>
        <c:axId val="2304015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4000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DHS_Wet10!$B$124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DHS_Wet10!$R$121:$AJ$121</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DHS_Wet10!$R$124:$AJ$124</c:f>
              <c:numCache>
                <c:formatCode>###0.0</c:formatCode>
                <c:ptCount val="19"/>
                <c:pt idx="0">
                  <c:v>38.259605475480335</c:v>
                </c:pt>
                <c:pt idx="1">
                  <c:v>48.594702101206039</c:v>
                </c:pt>
                <c:pt idx="2">
                  <c:v>26.221497360669581</c:v>
                </c:pt>
                <c:pt idx="3">
                  <c:v>20.501480664757274</c:v>
                </c:pt>
                <c:pt idx="4">
                  <c:v>29.975290751753874</c:v>
                </c:pt>
                <c:pt idx="5">
                  <c:v>27.231317869473575</c:v>
                </c:pt>
                <c:pt idx="6">
                  <c:v>33.287800370118354</c:v>
                </c:pt>
                <c:pt idx="7">
                  <c:v>39.933646659765444</c:v>
                </c:pt>
                <c:pt idx="8">
                  <c:v>22.693529073132595</c:v>
                </c:pt>
                <c:pt idx="9">
                  <c:v>19.598983857180585</c:v>
                </c:pt>
                <c:pt idx="10">
                  <c:v>42.026065293351685</c:v>
                </c:pt>
                <c:pt idx="11">
                  <c:v>90.840388971688739</c:v>
                </c:pt>
                <c:pt idx="12">
                  <c:v>44.37999170229552</c:v>
                </c:pt>
                <c:pt idx="13">
                  <c:v>13.164629689886929</c:v>
                </c:pt>
                <c:pt idx="14">
                  <c:v>19.931799671112113</c:v>
                </c:pt>
                <c:pt idx="15">
                  <c:v>26.466158216760487</c:v>
                </c:pt>
                <c:pt idx="16">
                  <c:v>31.768681976463544</c:v>
                </c:pt>
                <c:pt idx="17">
                  <c:v>21.963288179917086</c:v>
                </c:pt>
                <c:pt idx="18">
                  <c:v>21.943667777292664</c:v>
                </c:pt>
              </c:numCache>
            </c:numRef>
          </c:val>
          <c:extLst>
            <c:ext xmlns:c16="http://schemas.microsoft.com/office/drawing/2014/chart" uri="{C3380CC4-5D6E-409C-BE32-E72D297353CC}">
              <c16:uniqueId val="{00000000-C739-4FB6-A9C4-C3A02B2532C2}"/>
            </c:ext>
          </c:extLst>
        </c:ser>
        <c:ser>
          <c:idx val="1"/>
          <c:order val="1"/>
          <c:tx>
            <c:strRef>
              <c:f>DHS_Wet10!$B$125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DHS_Wet10!$R$121:$AJ$121</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DHS_Wet10!$R$125:$AJ$125</c:f>
              <c:numCache>
                <c:formatCode>###0.0</c:formatCode>
                <c:ptCount val="19"/>
                <c:pt idx="0">
                  <c:v>8.0560506023239071</c:v>
                </c:pt>
                <c:pt idx="1">
                  <c:v>13.069971189611893</c:v>
                </c:pt>
                <c:pt idx="2">
                  <c:v>6.4848898414138283</c:v>
                </c:pt>
                <c:pt idx="3">
                  <c:v>4.0350595139263872</c:v>
                </c:pt>
                <c:pt idx="4">
                  <c:v>5.8157895221982798</c:v>
                </c:pt>
                <c:pt idx="5">
                  <c:v>11.469135650456302</c:v>
                </c:pt>
                <c:pt idx="6">
                  <c:v>4.1749271099310645</c:v>
                </c:pt>
                <c:pt idx="7">
                  <c:v>9.1107709058247952</c:v>
                </c:pt>
                <c:pt idx="8">
                  <c:v>3.7132693460232424</c:v>
                </c:pt>
                <c:pt idx="9">
                  <c:v>3.7197374382939485</c:v>
                </c:pt>
                <c:pt idx="10">
                  <c:v>5.443560863111788</c:v>
                </c:pt>
                <c:pt idx="11">
                  <c:v>6.984072741536874</c:v>
                </c:pt>
                <c:pt idx="12">
                  <c:v>6.9374197109350551</c:v>
                </c:pt>
                <c:pt idx="13">
                  <c:v>2.7884936218952241</c:v>
                </c:pt>
                <c:pt idx="14">
                  <c:v>2.1205054389705582</c:v>
                </c:pt>
                <c:pt idx="15">
                  <c:v>4.7166271027898157</c:v>
                </c:pt>
                <c:pt idx="16">
                  <c:v>7.5179148909127385</c:v>
                </c:pt>
                <c:pt idx="17">
                  <c:v>2.7207331771035337</c:v>
                </c:pt>
                <c:pt idx="18">
                  <c:v>11.459804098740324</c:v>
                </c:pt>
              </c:numCache>
            </c:numRef>
          </c:val>
          <c:extLst>
            <c:ext xmlns:c16="http://schemas.microsoft.com/office/drawing/2014/chart" uri="{C3380CC4-5D6E-409C-BE32-E72D297353CC}">
              <c16:uniqueId val="{00000001-C739-4FB6-A9C4-C3A02B2532C2}"/>
            </c:ext>
          </c:extLst>
        </c:ser>
        <c:ser>
          <c:idx val="2"/>
          <c:order val="2"/>
          <c:tx>
            <c:strRef>
              <c:f>DHS_Wet10!$B$126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DHS_Wet10!$R$121:$AJ$121</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DHS_Wet10!$R$126:$AJ$126</c:f>
              <c:numCache>
                <c:formatCode>###0.0</c:formatCode>
                <c:ptCount val="19"/>
                <c:pt idx="0">
                  <c:v>-3.1974423109204508E-13</c:v>
                </c:pt>
                <c:pt idx="1">
                  <c:v>2.0931668743818648</c:v>
                </c:pt>
                <c:pt idx="2">
                  <c:v>0.34416934413437161</c:v>
                </c:pt>
                <c:pt idx="3">
                  <c:v>4.1041183389884281</c:v>
                </c:pt>
                <c:pt idx="4">
                  <c:v>0.46746688313710649</c:v>
                </c:pt>
                <c:pt idx="5">
                  <c:v>1.2443142161192995</c:v>
                </c:pt>
                <c:pt idx="6">
                  <c:v>8.252364668295769</c:v>
                </c:pt>
                <c:pt idx="7">
                  <c:v>2.4105990048830748</c:v>
                </c:pt>
                <c:pt idx="8">
                  <c:v>1.6488028706571924</c:v>
                </c:pt>
                <c:pt idx="9">
                  <c:v>1.504567814288734</c:v>
                </c:pt>
                <c:pt idx="10">
                  <c:v>0.83952515720744003</c:v>
                </c:pt>
                <c:pt idx="11">
                  <c:v>0.44190484262025365</c:v>
                </c:pt>
                <c:pt idx="12">
                  <c:v>9.6075292187585006</c:v>
                </c:pt>
                <c:pt idx="13">
                  <c:v>1.2888863003516633</c:v>
                </c:pt>
                <c:pt idx="14">
                  <c:v>0.78362978592852528</c:v>
                </c:pt>
                <c:pt idx="15">
                  <c:v>7.9546539471594144</c:v>
                </c:pt>
                <c:pt idx="16">
                  <c:v>1.5862898905864284</c:v>
                </c:pt>
                <c:pt idx="17">
                  <c:v>4.0136003942272538</c:v>
                </c:pt>
                <c:pt idx="18">
                  <c:v>1.0028093978745147</c:v>
                </c:pt>
              </c:numCache>
            </c:numRef>
          </c:val>
          <c:extLst>
            <c:ext xmlns:c16="http://schemas.microsoft.com/office/drawing/2014/chart" uri="{C3380CC4-5D6E-409C-BE32-E72D297353CC}">
              <c16:uniqueId val="{00000002-C739-4FB6-A9C4-C3A02B2532C2}"/>
            </c:ext>
          </c:extLst>
        </c:ser>
        <c:ser>
          <c:idx val="3"/>
          <c:order val="3"/>
          <c:tx>
            <c:strRef>
              <c:f>DHS_Wet10!$B$127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DHS_Wet10!$R$121:$AJ$121</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DHS_Wet10!$R$127:$AJ$127</c:f>
              <c:numCache>
                <c:formatCode>###0.0</c:formatCode>
                <c:ptCount val="19"/>
                <c:pt idx="0">
                  <c:v>53.684343922196078</c:v>
                </c:pt>
                <c:pt idx="1">
                  <c:v>36.242159834800205</c:v>
                </c:pt>
                <c:pt idx="2">
                  <c:v>66.949443453782209</c:v>
                </c:pt>
                <c:pt idx="3">
                  <c:v>71.359341482327906</c:v>
                </c:pt>
                <c:pt idx="4">
                  <c:v>63.741452842910732</c:v>
                </c:pt>
                <c:pt idx="5">
                  <c:v>60.055232263950828</c:v>
                </c:pt>
                <c:pt idx="6">
                  <c:v>54.284907851654808</c:v>
                </c:pt>
                <c:pt idx="7">
                  <c:v>48.544983429526688</c:v>
                </c:pt>
                <c:pt idx="8">
                  <c:v>71.944398710186974</c:v>
                </c:pt>
                <c:pt idx="9">
                  <c:v>75.176710890236734</c:v>
                </c:pt>
                <c:pt idx="10">
                  <c:v>51.690848686329083</c:v>
                </c:pt>
                <c:pt idx="11">
                  <c:v>1.7336334441541332</c:v>
                </c:pt>
                <c:pt idx="12">
                  <c:v>39.075059368010926</c:v>
                </c:pt>
                <c:pt idx="13">
                  <c:v>82.757990387866172</c:v>
                </c:pt>
                <c:pt idx="14">
                  <c:v>77.164065103988804</c:v>
                </c:pt>
                <c:pt idx="15">
                  <c:v>60.86256073329028</c:v>
                </c:pt>
                <c:pt idx="16">
                  <c:v>59.127113242037296</c:v>
                </c:pt>
                <c:pt idx="17">
                  <c:v>71.30237824875212</c:v>
                </c:pt>
                <c:pt idx="18">
                  <c:v>65.593718726092504</c:v>
                </c:pt>
              </c:numCache>
            </c:numRef>
          </c:val>
          <c:extLst>
            <c:ext xmlns:c16="http://schemas.microsoft.com/office/drawing/2014/chart" uri="{C3380CC4-5D6E-409C-BE32-E72D297353CC}">
              <c16:uniqueId val="{00000003-C739-4FB6-A9C4-C3A02B2532C2}"/>
            </c:ext>
          </c:extLst>
        </c:ser>
        <c:dLbls>
          <c:showLegendKey val="0"/>
          <c:showVal val="0"/>
          <c:showCatName val="0"/>
          <c:showSerName val="0"/>
          <c:showPercent val="0"/>
          <c:showBubbleSize val="0"/>
        </c:dLbls>
        <c:gapWidth val="50"/>
        <c:overlap val="100"/>
        <c:axId val="230467072"/>
        <c:axId val="230468608"/>
      </c:barChart>
      <c:catAx>
        <c:axId val="2304670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468608"/>
        <c:crosses val="autoZero"/>
        <c:auto val="1"/>
        <c:lblAlgn val="ctr"/>
        <c:lblOffset val="100"/>
        <c:tickLblSkip val="1"/>
        <c:tickMarkSkip val="1"/>
        <c:noMultiLvlLbl val="0"/>
      </c:catAx>
      <c:valAx>
        <c:axId val="2304686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4670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DHS_Wet10!$B$124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DHS_Wet10!$C$121:$G$121</c:f>
              <c:strCache>
                <c:ptCount val="5"/>
                <c:pt idx="0">
                  <c:v>Poorest</c:v>
                </c:pt>
                <c:pt idx="1">
                  <c:v>Poor</c:v>
                </c:pt>
                <c:pt idx="2">
                  <c:v>Middle</c:v>
                </c:pt>
                <c:pt idx="3">
                  <c:v>Rich</c:v>
                </c:pt>
                <c:pt idx="4">
                  <c:v>Richest</c:v>
                </c:pt>
              </c:strCache>
            </c:strRef>
          </c:cat>
          <c:val>
            <c:numRef>
              <c:f>DHS_Wet10!$C$124:$G$124</c:f>
              <c:numCache>
                <c:formatCode>###0.0</c:formatCode>
                <c:ptCount val="5"/>
                <c:pt idx="0">
                  <c:v>6.0663344116885192</c:v>
                </c:pt>
                <c:pt idx="1">
                  <c:v>13.074830796430035</c:v>
                </c:pt>
                <c:pt idx="2">
                  <c:v>23.71286884986953</c:v>
                </c:pt>
                <c:pt idx="3">
                  <c:v>49.050618337656942</c:v>
                </c:pt>
                <c:pt idx="4">
                  <c:v>86.402935896653489</c:v>
                </c:pt>
              </c:numCache>
            </c:numRef>
          </c:val>
          <c:extLst>
            <c:ext xmlns:c16="http://schemas.microsoft.com/office/drawing/2014/chart" uri="{C3380CC4-5D6E-409C-BE32-E72D297353CC}">
              <c16:uniqueId val="{00000000-F3EE-44EB-8E66-3333D4300ECF}"/>
            </c:ext>
          </c:extLst>
        </c:ser>
        <c:ser>
          <c:idx val="1"/>
          <c:order val="1"/>
          <c:tx>
            <c:strRef>
              <c:f>DHS_Wet10!$B$125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DHS_Wet10!$C$121:$G$121</c:f>
              <c:strCache>
                <c:ptCount val="5"/>
                <c:pt idx="0">
                  <c:v>Poorest</c:v>
                </c:pt>
                <c:pt idx="1">
                  <c:v>Poor</c:v>
                </c:pt>
                <c:pt idx="2">
                  <c:v>Middle</c:v>
                </c:pt>
                <c:pt idx="3">
                  <c:v>Rich</c:v>
                </c:pt>
                <c:pt idx="4">
                  <c:v>Richest</c:v>
                </c:pt>
              </c:strCache>
            </c:strRef>
          </c:cat>
          <c:val>
            <c:numRef>
              <c:f>DHS_Wet10!$C$125:$G$125</c:f>
              <c:numCache>
                <c:formatCode>###0.0</c:formatCode>
                <c:ptCount val="5"/>
                <c:pt idx="0">
                  <c:v>2.6660269027943375</c:v>
                </c:pt>
                <c:pt idx="1">
                  <c:v>6.0056138791426505</c:v>
                </c:pt>
                <c:pt idx="2">
                  <c:v>7.3469132326946269</c:v>
                </c:pt>
                <c:pt idx="3">
                  <c:v>11.532798440577846</c:v>
                </c:pt>
                <c:pt idx="4">
                  <c:v>7.5546949164729948</c:v>
                </c:pt>
              </c:numCache>
            </c:numRef>
          </c:val>
          <c:extLst>
            <c:ext xmlns:c16="http://schemas.microsoft.com/office/drawing/2014/chart" uri="{C3380CC4-5D6E-409C-BE32-E72D297353CC}">
              <c16:uniqueId val="{00000001-F3EE-44EB-8E66-3333D4300ECF}"/>
            </c:ext>
          </c:extLst>
        </c:ser>
        <c:ser>
          <c:idx val="2"/>
          <c:order val="2"/>
          <c:tx>
            <c:strRef>
              <c:f>DHS_Wet10!$B$126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DHS_Wet10!$C$121:$G$121</c:f>
              <c:strCache>
                <c:ptCount val="5"/>
                <c:pt idx="0">
                  <c:v>Poorest</c:v>
                </c:pt>
                <c:pt idx="1">
                  <c:v>Poor</c:v>
                </c:pt>
                <c:pt idx="2">
                  <c:v>Middle</c:v>
                </c:pt>
                <c:pt idx="3">
                  <c:v>Rich</c:v>
                </c:pt>
                <c:pt idx="4">
                  <c:v>Richest</c:v>
                </c:pt>
              </c:strCache>
            </c:strRef>
          </c:cat>
          <c:val>
            <c:numRef>
              <c:f>DHS_Wet10!$C$126:$G$126</c:f>
              <c:numCache>
                <c:formatCode>###0.0</c:formatCode>
                <c:ptCount val="5"/>
                <c:pt idx="0">
                  <c:v>1.2579999481664572</c:v>
                </c:pt>
                <c:pt idx="1">
                  <c:v>2.5094553787879619</c:v>
                </c:pt>
                <c:pt idx="2">
                  <c:v>2.6085336742828105</c:v>
                </c:pt>
                <c:pt idx="3">
                  <c:v>2.937926549892758</c:v>
                </c:pt>
                <c:pt idx="4">
                  <c:v>1.0535543958258806</c:v>
                </c:pt>
              </c:numCache>
            </c:numRef>
          </c:val>
          <c:extLst>
            <c:ext xmlns:c16="http://schemas.microsoft.com/office/drawing/2014/chart" uri="{C3380CC4-5D6E-409C-BE32-E72D297353CC}">
              <c16:uniqueId val="{00000002-F3EE-44EB-8E66-3333D4300ECF}"/>
            </c:ext>
          </c:extLst>
        </c:ser>
        <c:ser>
          <c:idx val="3"/>
          <c:order val="3"/>
          <c:tx>
            <c:strRef>
              <c:f>DHS_Wet10!$B$127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DHS_Wet10!$C$121:$G$121</c:f>
              <c:strCache>
                <c:ptCount val="5"/>
                <c:pt idx="0">
                  <c:v>Poorest</c:v>
                </c:pt>
                <c:pt idx="1">
                  <c:v>Poor</c:v>
                </c:pt>
                <c:pt idx="2">
                  <c:v>Middle</c:v>
                </c:pt>
                <c:pt idx="3">
                  <c:v>Rich</c:v>
                </c:pt>
                <c:pt idx="4">
                  <c:v>Richest</c:v>
                </c:pt>
              </c:strCache>
            </c:strRef>
          </c:cat>
          <c:val>
            <c:numRef>
              <c:f>DHS_Wet10!$C$127:$G$127</c:f>
              <c:numCache>
                <c:formatCode>###0.0</c:formatCode>
                <c:ptCount val="5"/>
                <c:pt idx="0">
                  <c:v>90.009638737350684</c:v>
                </c:pt>
                <c:pt idx="1">
                  <c:v>78.410099945639345</c:v>
                </c:pt>
                <c:pt idx="2">
                  <c:v>66.331684243153035</c:v>
                </c:pt>
                <c:pt idx="3">
                  <c:v>36.47865667187245</c:v>
                </c:pt>
                <c:pt idx="4">
                  <c:v>4.9888147910476359</c:v>
                </c:pt>
              </c:numCache>
            </c:numRef>
          </c:val>
          <c:extLst>
            <c:ext xmlns:c16="http://schemas.microsoft.com/office/drawing/2014/chart" uri="{C3380CC4-5D6E-409C-BE32-E72D297353CC}">
              <c16:uniqueId val="{00000003-F3EE-44EB-8E66-3333D4300ECF}"/>
            </c:ext>
          </c:extLst>
        </c:ser>
        <c:dLbls>
          <c:showLegendKey val="0"/>
          <c:showVal val="0"/>
          <c:showCatName val="0"/>
          <c:showSerName val="0"/>
          <c:showPercent val="0"/>
          <c:showBubbleSize val="0"/>
        </c:dLbls>
        <c:gapWidth val="50"/>
        <c:overlap val="100"/>
        <c:axId val="230538240"/>
        <c:axId val="230560512"/>
      </c:barChart>
      <c:catAx>
        <c:axId val="2305382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560512"/>
        <c:crosses val="autoZero"/>
        <c:auto val="1"/>
        <c:lblAlgn val="ctr"/>
        <c:lblOffset val="100"/>
        <c:tickLblSkip val="1"/>
        <c:tickMarkSkip val="1"/>
        <c:noMultiLvlLbl val="0"/>
      </c:catAx>
      <c:valAx>
        <c:axId val="2305605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5382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DHS_Wet10!$B$222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DHS_Wet10!$M$221:$Q$221</c:f>
              <c:strCache>
                <c:ptCount val="5"/>
                <c:pt idx="0">
                  <c:v>Poorest</c:v>
                </c:pt>
                <c:pt idx="1">
                  <c:v>Poor</c:v>
                </c:pt>
                <c:pt idx="2">
                  <c:v>Middle</c:v>
                </c:pt>
                <c:pt idx="3">
                  <c:v>Rich</c:v>
                </c:pt>
                <c:pt idx="4">
                  <c:v>Richest</c:v>
                </c:pt>
              </c:strCache>
            </c:strRef>
          </c:cat>
          <c:val>
            <c:numRef>
              <c:f>DHS_Wet10!$M$222:$Q$222</c:f>
              <c:numCache>
                <c:formatCode>###0.0</c:formatCode>
                <c:ptCount val="5"/>
                <c:pt idx="0">
                  <c:v>28.708148626653156</c:v>
                </c:pt>
                <c:pt idx="1">
                  <c:v>36.854810783170919</c:v>
                </c:pt>
                <c:pt idx="2">
                  <c:v>44.564458552770873</c:v>
                </c:pt>
                <c:pt idx="3">
                  <c:v>49.404551024982055</c:v>
                </c:pt>
                <c:pt idx="4">
                  <c:v>61.96100580049071</c:v>
                </c:pt>
              </c:numCache>
            </c:numRef>
          </c:val>
          <c:extLst>
            <c:ext xmlns:c16="http://schemas.microsoft.com/office/drawing/2014/chart" uri="{C3380CC4-5D6E-409C-BE32-E72D297353CC}">
              <c16:uniqueId val="{00000000-5C73-4856-9CB3-FFF7DABB8AC1}"/>
            </c:ext>
          </c:extLst>
        </c:ser>
        <c:ser>
          <c:idx val="1"/>
          <c:order val="1"/>
          <c:tx>
            <c:strRef>
              <c:f>DHS_Wet10!$B$223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DHS_Wet10!$M$221:$Q$221</c:f>
              <c:strCache>
                <c:ptCount val="5"/>
                <c:pt idx="0">
                  <c:v>Poorest</c:v>
                </c:pt>
                <c:pt idx="1">
                  <c:v>Poor</c:v>
                </c:pt>
                <c:pt idx="2">
                  <c:v>Middle</c:v>
                </c:pt>
                <c:pt idx="3">
                  <c:v>Rich</c:v>
                </c:pt>
                <c:pt idx="4">
                  <c:v>Richest</c:v>
                </c:pt>
              </c:strCache>
            </c:strRef>
          </c:cat>
          <c:val>
            <c:numRef>
              <c:f>DHS_Wet10!$M$223:$Q$223</c:f>
              <c:numCache>
                <c:formatCode>###0.0</c:formatCode>
                <c:ptCount val="5"/>
                <c:pt idx="0">
                  <c:v>27.19666551138528</c:v>
                </c:pt>
                <c:pt idx="1">
                  <c:v>20.712047973681681</c:v>
                </c:pt>
                <c:pt idx="2">
                  <c:v>17.521905469917439</c:v>
                </c:pt>
                <c:pt idx="3">
                  <c:v>13.600087916473719</c:v>
                </c:pt>
                <c:pt idx="4">
                  <c:v>9.4484629272147327</c:v>
                </c:pt>
              </c:numCache>
            </c:numRef>
          </c:val>
          <c:extLst>
            <c:ext xmlns:c16="http://schemas.microsoft.com/office/drawing/2014/chart" uri="{C3380CC4-5D6E-409C-BE32-E72D297353CC}">
              <c16:uniqueId val="{00000001-5C73-4856-9CB3-FFF7DABB8AC1}"/>
            </c:ext>
          </c:extLst>
        </c:ser>
        <c:ser>
          <c:idx val="2"/>
          <c:order val="2"/>
          <c:tx>
            <c:strRef>
              <c:f>DHS_Wet10!$B$224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DHS_Wet10!$M$221:$Q$221</c:f>
              <c:strCache>
                <c:ptCount val="5"/>
                <c:pt idx="0">
                  <c:v>Poorest</c:v>
                </c:pt>
                <c:pt idx="1">
                  <c:v>Poor</c:v>
                </c:pt>
                <c:pt idx="2">
                  <c:v>Middle</c:v>
                </c:pt>
                <c:pt idx="3">
                  <c:v>Rich</c:v>
                </c:pt>
                <c:pt idx="4">
                  <c:v>Richest</c:v>
                </c:pt>
              </c:strCache>
            </c:strRef>
          </c:cat>
          <c:val>
            <c:numRef>
              <c:f>DHS_Wet10!$M$224:$Q$224</c:f>
              <c:numCache>
                <c:formatCode>###0.0</c:formatCode>
                <c:ptCount val="5"/>
                <c:pt idx="0">
                  <c:v>44.095185861961589</c:v>
                </c:pt>
                <c:pt idx="1">
                  <c:v>42.433141243147432</c:v>
                </c:pt>
                <c:pt idx="2">
                  <c:v>37.913635977311536</c:v>
                </c:pt>
                <c:pt idx="3">
                  <c:v>36.995361058544155</c:v>
                </c:pt>
                <c:pt idx="4">
                  <c:v>28.590531272295006</c:v>
                </c:pt>
              </c:numCache>
            </c:numRef>
          </c:val>
          <c:extLst>
            <c:ext xmlns:c16="http://schemas.microsoft.com/office/drawing/2014/chart" uri="{C3380CC4-5D6E-409C-BE32-E72D297353CC}">
              <c16:uniqueId val="{00000002-5C73-4856-9CB3-FFF7DABB8AC1}"/>
            </c:ext>
          </c:extLst>
        </c:ser>
        <c:dLbls>
          <c:showLegendKey val="0"/>
          <c:showVal val="0"/>
          <c:showCatName val="0"/>
          <c:showSerName val="0"/>
          <c:showPercent val="0"/>
          <c:showBubbleSize val="0"/>
        </c:dLbls>
        <c:gapWidth val="50"/>
        <c:overlap val="100"/>
        <c:axId val="230624640"/>
        <c:axId val="230634624"/>
      </c:barChart>
      <c:catAx>
        <c:axId val="2306246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634624"/>
        <c:crosses val="autoZero"/>
        <c:auto val="1"/>
        <c:lblAlgn val="ctr"/>
        <c:lblOffset val="100"/>
        <c:tickLblSkip val="1"/>
        <c:tickMarkSkip val="1"/>
        <c:noMultiLvlLbl val="0"/>
      </c:catAx>
      <c:valAx>
        <c:axId val="2306346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6246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DHS_Wet10!$B$222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DHS_Wet10!$R$221:$AJ$221</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DHS_Wet10!$R$222:$AJ$222</c:f>
              <c:numCache>
                <c:formatCode>###0.0</c:formatCode>
                <c:ptCount val="19"/>
                <c:pt idx="0">
                  <c:v>58.638830964889912</c:v>
                </c:pt>
                <c:pt idx="1">
                  <c:v>46.47751354586061</c:v>
                </c:pt>
                <c:pt idx="2">
                  <c:v>28.367367434195806</c:v>
                </c:pt>
                <c:pt idx="3">
                  <c:v>49.570200290852178</c:v>
                </c:pt>
                <c:pt idx="4">
                  <c:v>63.761769380597229</c:v>
                </c:pt>
                <c:pt idx="5">
                  <c:v>45.07600302113832</c:v>
                </c:pt>
                <c:pt idx="6">
                  <c:v>61.430099225241939</c:v>
                </c:pt>
                <c:pt idx="7">
                  <c:v>34.17344389065051</c:v>
                </c:pt>
                <c:pt idx="8">
                  <c:v>20.626386000986795</c:v>
                </c:pt>
                <c:pt idx="9">
                  <c:v>45.368599662015498</c:v>
                </c:pt>
                <c:pt idx="10">
                  <c:v>65.916784314836676</c:v>
                </c:pt>
                <c:pt idx="11">
                  <c:v>91.020329272025236</c:v>
                </c:pt>
                <c:pt idx="12">
                  <c:v>71.080111052323076</c:v>
                </c:pt>
                <c:pt idx="13">
                  <c:v>45.636547455075515</c:v>
                </c:pt>
                <c:pt idx="14">
                  <c:v>67.404127707548682</c:v>
                </c:pt>
                <c:pt idx="15">
                  <c:v>51.419972250788526</c:v>
                </c:pt>
                <c:pt idx="16">
                  <c:v>67.217771906758571</c:v>
                </c:pt>
                <c:pt idx="17">
                  <c:v>81.408185020044755</c:v>
                </c:pt>
                <c:pt idx="18">
                  <c:v>3.7271580743744286</c:v>
                </c:pt>
              </c:numCache>
            </c:numRef>
          </c:val>
          <c:extLst>
            <c:ext xmlns:c16="http://schemas.microsoft.com/office/drawing/2014/chart" uri="{C3380CC4-5D6E-409C-BE32-E72D297353CC}">
              <c16:uniqueId val="{00000000-3AB2-4632-912A-3BFD0421D3E1}"/>
            </c:ext>
          </c:extLst>
        </c:ser>
        <c:ser>
          <c:idx val="1"/>
          <c:order val="1"/>
          <c:tx>
            <c:strRef>
              <c:f>DHS_Wet10!$B$223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DHS_Wet10!$R$221:$AJ$221</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DHS_Wet10!$R$223:$AJ$223</c:f>
              <c:numCache>
                <c:formatCode>###0.0</c:formatCode>
                <c:ptCount val="19"/>
                <c:pt idx="0">
                  <c:v>33.529166064785763</c:v>
                </c:pt>
                <c:pt idx="1">
                  <c:v>51.400976132610275</c:v>
                </c:pt>
                <c:pt idx="2">
                  <c:v>8.8149426199318714</c:v>
                </c:pt>
                <c:pt idx="3">
                  <c:v>7.1233046871465007</c:v>
                </c:pt>
                <c:pt idx="4">
                  <c:v>35.059059493582978</c:v>
                </c:pt>
                <c:pt idx="5">
                  <c:v>13.556464974985055</c:v>
                </c:pt>
                <c:pt idx="6">
                  <c:v>9.5117421430715439</c:v>
                </c:pt>
                <c:pt idx="7">
                  <c:v>6.3449345449909584</c:v>
                </c:pt>
                <c:pt idx="8">
                  <c:v>1.3259744684854378</c:v>
                </c:pt>
                <c:pt idx="9">
                  <c:v>16.236516597790406</c:v>
                </c:pt>
                <c:pt idx="10">
                  <c:v>29.740097806958872</c:v>
                </c:pt>
                <c:pt idx="11">
                  <c:v>3.2858924335904192</c:v>
                </c:pt>
                <c:pt idx="12">
                  <c:v>13.410157490004382</c:v>
                </c:pt>
                <c:pt idx="13">
                  <c:v>22.630770132103269</c:v>
                </c:pt>
                <c:pt idx="14">
                  <c:v>2.079252347508096</c:v>
                </c:pt>
                <c:pt idx="15">
                  <c:v>48.22048638139043</c:v>
                </c:pt>
                <c:pt idx="16">
                  <c:v>23.010125711775096</c:v>
                </c:pt>
                <c:pt idx="17">
                  <c:v>12.227218763999877</c:v>
                </c:pt>
                <c:pt idx="18">
                  <c:v>0.10614749702267069</c:v>
                </c:pt>
              </c:numCache>
            </c:numRef>
          </c:val>
          <c:extLst>
            <c:ext xmlns:c16="http://schemas.microsoft.com/office/drawing/2014/chart" uri="{C3380CC4-5D6E-409C-BE32-E72D297353CC}">
              <c16:uniqueId val="{00000001-3AB2-4632-912A-3BFD0421D3E1}"/>
            </c:ext>
          </c:extLst>
        </c:ser>
        <c:ser>
          <c:idx val="2"/>
          <c:order val="2"/>
          <c:tx>
            <c:strRef>
              <c:f>DHS_Wet10!$B$224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DHS_Wet10!$R$221:$AJ$221</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DHS_Wet10!$R$224:$AJ$224</c:f>
              <c:numCache>
                <c:formatCode>###0.0</c:formatCode>
                <c:ptCount val="19"/>
                <c:pt idx="0">
                  <c:v>7.8320029703247291</c:v>
                </c:pt>
                <c:pt idx="1">
                  <c:v>2.1215103215290991</c:v>
                </c:pt>
                <c:pt idx="2">
                  <c:v>62.817689945872502</c:v>
                </c:pt>
                <c:pt idx="3">
                  <c:v>43.306495022001421</c:v>
                </c:pt>
                <c:pt idx="4">
                  <c:v>1.1791711258197397</c:v>
                </c:pt>
                <c:pt idx="5">
                  <c:v>41.367532003876597</c:v>
                </c:pt>
                <c:pt idx="6">
                  <c:v>29.05815863168646</c:v>
                </c:pt>
                <c:pt idx="7">
                  <c:v>59.481621564358775</c:v>
                </c:pt>
                <c:pt idx="8">
                  <c:v>78.047639530527803</c:v>
                </c:pt>
                <c:pt idx="9">
                  <c:v>38.394883740193904</c:v>
                </c:pt>
                <c:pt idx="10">
                  <c:v>4.3431178782044055</c:v>
                </c:pt>
                <c:pt idx="11">
                  <c:v>5.6937782943844599</c:v>
                </c:pt>
                <c:pt idx="12">
                  <c:v>15.509731457672652</c:v>
                </c:pt>
                <c:pt idx="13">
                  <c:v>31.732682412821205</c:v>
                </c:pt>
                <c:pt idx="14">
                  <c:v>30.516619944943262</c:v>
                </c:pt>
                <c:pt idx="15">
                  <c:v>0.35954136782081869</c:v>
                </c:pt>
                <c:pt idx="16">
                  <c:v>9.7721023814664658</c:v>
                </c:pt>
                <c:pt idx="17">
                  <c:v>6.3645962159552649</c:v>
                </c:pt>
                <c:pt idx="18">
                  <c:v>96.166694428602966</c:v>
                </c:pt>
              </c:numCache>
            </c:numRef>
          </c:val>
          <c:extLst>
            <c:ext xmlns:c16="http://schemas.microsoft.com/office/drawing/2014/chart" uri="{C3380CC4-5D6E-409C-BE32-E72D297353CC}">
              <c16:uniqueId val="{00000002-3AB2-4632-912A-3BFD0421D3E1}"/>
            </c:ext>
          </c:extLst>
        </c:ser>
        <c:dLbls>
          <c:showLegendKey val="0"/>
          <c:showVal val="0"/>
          <c:showCatName val="0"/>
          <c:showSerName val="0"/>
          <c:showPercent val="0"/>
          <c:showBubbleSize val="0"/>
        </c:dLbls>
        <c:gapWidth val="50"/>
        <c:overlap val="100"/>
        <c:axId val="230690816"/>
        <c:axId val="230692352"/>
      </c:barChart>
      <c:catAx>
        <c:axId val="230690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692352"/>
        <c:crosses val="autoZero"/>
        <c:auto val="1"/>
        <c:lblAlgn val="ctr"/>
        <c:lblOffset val="100"/>
        <c:tickLblSkip val="1"/>
        <c:tickMarkSkip val="1"/>
        <c:noMultiLvlLbl val="0"/>
      </c:catAx>
      <c:valAx>
        <c:axId val="2306923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690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DHS_Wet10!$B$222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DHS_Wet10!$C$221:$G$221</c:f>
              <c:strCache>
                <c:ptCount val="5"/>
                <c:pt idx="0">
                  <c:v>Poorest</c:v>
                </c:pt>
                <c:pt idx="1">
                  <c:v>Poor</c:v>
                </c:pt>
                <c:pt idx="2">
                  <c:v>Middle</c:v>
                </c:pt>
                <c:pt idx="3">
                  <c:v>Rich</c:v>
                </c:pt>
                <c:pt idx="4">
                  <c:v>Richest</c:v>
                </c:pt>
              </c:strCache>
            </c:strRef>
          </c:cat>
          <c:val>
            <c:numRef>
              <c:f>DHS_Wet10!$C$222:$G$222</c:f>
              <c:numCache>
                <c:formatCode>###0.0</c:formatCode>
                <c:ptCount val="5"/>
                <c:pt idx="0">
                  <c:v>29.989784733536784</c:v>
                </c:pt>
                <c:pt idx="1">
                  <c:v>39.30142957627897</c:v>
                </c:pt>
                <c:pt idx="2">
                  <c:v>46.593584205628481</c:v>
                </c:pt>
                <c:pt idx="3">
                  <c:v>56.776100829265552</c:v>
                </c:pt>
                <c:pt idx="4">
                  <c:v>83.760655335276908</c:v>
                </c:pt>
              </c:numCache>
            </c:numRef>
          </c:val>
          <c:extLst>
            <c:ext xmlns:c16="http://schemas.microsoft.com/office/drawing/2014/chart" uri="{C3380CC4-5D6E-409C-BE32-E72D297353CC}">
              <c16:uniqueId val="{00000000-5867-4171-9643-5A4D6FF5621B}"/>
            </c:ext>
          </c:extLst>
        </c:ser>
        <c:ser>
          <c:idx val="1"/>
          <c:order val="1"/>
          <c:tx>
            <c:strRef>
              <c:f>DHS_Wet10!$B$223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DHS_Wet10!$C$221:$G$221</c:f>
              <c:strCache>
                <c:ptCount val="5"/>
                <c:pt idx="0">
                  <c:v>Poorest</c:v>
                </c:pt>
                <c:pt idx="1">
                  <c:v>Poor</c:v>
                </c:pt>
                <c:pt idx="2">
                  <c:v>Middle</c:v>
                </c:pt>
                <c:pt idx="3">
                  <c:v>Rich</c:v>
                </c:pt>
                <c:pt idx="4">
                  <c:v>Richest</c:v>
                </c:pt>
              </c:strCache>
            </c:strRef>
          </c:cat>
          <c:val>
            <c:numRef>
              <c:f>DHS_Wet10!$C$223:$G$223</c:f>
              <c:numCache>
                <c:formatCode>###0.0</c:formatCode>
                <c:ptCount val="5"/>
                <c:pt idx="0">
                  <c:v>26.145197098032153</c:v>
                </c:pt>
                <c:pt idx="1">
                  <c:v>20.031642538494296</c:v>
                </c:pt>
                <c:pt idx="2">
                  <c:v>16.187258466614288</c:v>
                </c:pt>
                <c:pt idx="3">
                  <c:v>11.385571115005082</c:v>
                </c:pt>
                <c:pt idx="4">
                  <c:v>5.0642143695752848</c:v>
                </c:pt>
              </c:numCache>
            </c:numRef>
          </c:val>
          <c:extLst>
            <c:ext xmlns:c16="http://schemas.microsoft.com/office/drawing/2014/chart" uri="{C3380CC4-5D6E-409C-BE32-E72D297353CC}">
              <c16:uniqueId val="{00000001-5867-4171-9643-5A4D6FF5621B}"/>
            </c:ext>
          </c:extLst>
        </c:ser>
        <c:ser>
          <c:idx val="2"/>
          <c:order val="2"/>
          <c:tx>
            <c:strRef>
              <c:f>DHS_Wet10!$B$224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DHS_Wet10!$C$221:$G$221</c:f>
              <c:strCache>
                <c:ptCount val="5"/>
                <c:pt idx="0">
                  <c:v>Poorest</c:v>
                </c:pt>
                <c:pt idx="1">
                  <c:v>Poor</c:v>
                </c:pt>
                <c:pt idx="2">
                  <c:v>Middle</c:v>
                </c:pt>
                <c:pt idx="3">
                  <c:v>Rich</c:v>
                </c:pt>
                <c:pt idx="4">
                  <c:v>Richest</c:v>
                </c:pt>
              </c:strCache>
            </c:strRef>
          </c:cat>
          <c:val>
            <c:numRef>
              <c:f>DHS_Wet10!$C$224:$G$224</c:f>
              <c:numCache>
                <c:formatCode>###0.0</c:formatCode>
                <c:ptCount val="5"/>
                <c:pt idx="0">
                  <c:v>43.865018168430794</c:v>
                </c:pt>
                <c:pt idx="1">
                  <c:v>40.666927885226578</c:v>
                </c:pt>
                <c:pt idx="2">
                  <c:v>37.219157327757053</c:v>
                </c:pt>
                <c:pt idx="3">
                  <c:v>31.838328055729185</c:v>
                </c:pt>
                <c:pt idx="4">
                  <c:v>11.175130295147879</c:v>
                </c:pt>
              </c:numCache>
            </c:numRef>
          </c:val>
          <c:extLst>
            <c:ext xmlns:c16="http://schemas.microsoft.com/office/drawing/2014/chart" uri="{C3380CC4-5D6E-409C-BE32-E72D297353CC}">
              <c16:uniqueId val="{00000002-5867-4171-9643-5A4D6FF5621B}"/>
            </c:ext>
          </c:extLst>
        </c:ser>
        <c:dLbls>
          <c:showLegendKey val="0"/>
          <c:showVal val="0"/>
          <c:showCatName val="0"/>
          <c:showSerName val="0"/>
          <c:showPercent val="0"/>
          <c:showBubbleSize val="0"/>
        </c:dLbls>
        <c:gapWidth val="50"/>
        <c:overlap val="100"/>
        <c:axId val="230744448"/>
        <c:axId val="230745984"/>
      </c:barChart>
      <c:catAx>
        <c:axId val="2307444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745984"/>
        <c:crosses val="autoZero"/>
        <c:auto val="1"/>
        <c:lblAlgn val="ctr"/>
        <c:lblOffset val="100"/>
        <c:tickLblSkip val="1"/>
        <c:tickMarkSkip val="1"/>
        <c:noMultiLvlLbl val="0"/>
      </c:catAx>
      <c:valAx>
        <c:axId val="2307459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7444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DHS_Wet10!$B$18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DHS_Wet10!$H$15:$L$15</c:f>
              <c:strCache>
                <c:ptCount val="5"/>
                <c:pt idx="0">
                  <c:v>Poorest</c:v>
                </c:pt>
                <c:pt idx="1">
                  <c:v>Poor</c:v>
                </c:pt>
                <c:pt idx="2">
                  <c:v>Middle</c:v>
                </c:pt>
                <c:pt idx="3">
                  <c:v>Rich</c:v>
                </c:pt>
                <c:pt idx="4">
                  <c:v>Richest</c:v>
                </c:pt>
              </c:strCache>
            </c:strRef>
          </c:cat>
          <c:val>
            <c:numRef>
              <c:f>DHS_Wet10!$H$18:$L$18</c:f>
              <c:numCache>
                <c:formatCode>###0.0</c:formatCode>
                <c:ptCount val="5"/>
                <c:pt idx="0">
                  <c:v>90.091079651776894</c:v>
                </c:pt>
                <c:pt idx="1">
                  <c:v>95.170416315477681</c:v>
                </c:pt>
                <c:pt idx="2">
                  <c:v>96.666207401551787</c:v>
                </c:pt>
                <c:pt idx="3">
                  <c:v>97.846710334490567</c:v>
                </c:pt>
                <c:pt idx="4">
                  <c:v>97.811801416415832</c:v>
                </c:pt>
              </c:numCache>
            </c:numRef>
          </c:val>
          <c:extLst>
            <c:ext xmlns:c16="http://schemas.microsoft.com/office/drawing/2014/chart" uri="{C3380CC4-5D6E-409C-BE32-E72D297353CC}">
              <c16:uniqueId val="{00000000-BA36-47EE-A7EE-A88D0A14C15F}"/>
            </c:ext>
          </c:extLst>
        </c:ser>
        <c:ser>
          <c:idx val="1"/>
          <c:order val="1"/>
          <c:tx>
            <c:strRef>
              <c:f>DHS_Wet10!$B$19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DHS_Wet10!$H$15:$L$15</c:f>
              <c:strCache>
                <c:ptCount val="5"/>
                <c:pt idx="0">
                  <c:v>Poorest</c:v>
                </c:pt>
                <c:pt idx="1">
                  <c:v>Poor</c:v>
                </c:pt>
                <c:pt idx="2">
                  <c:v>Middle</c:v>
                </c:pt>
                <c:pt idx="3">
                  <c:v>Rich</c:v>
                </c:pt>
                <c:pt idx="4">
                  <c:v>Richest</c:v>
                </c:pt>
              </c:strCache>
            </c:strRef>
          </c:cat>
          <c:val>
            <c:numRef>
              <c:f>DHS_Wet10!$H$19:$L$19</c:f>
              <c:numCache>
                <c:formatCode>###0.0</c:formatCode>
                <c:ptCount val="5"/>
                <c:pt idx="0">
                  <c:v>0.10483330135524728</c:v>
                </c:pt>
                <c:pt idx="1">
                  <c:v>5.2139210655769534E-2</c:v>
                </c:pt>
                <c:pt idx="2">
                  <c:v>0.18990011229714884</c:v>
                </c:pt>
                <c:pt idx="3">
                  <c:v>0</c:v>
                </c:pt>
                <c:pt idx="4">
                  <c:v>0</c:v>
                </c:pt>
              </c:numCache>
            </c:numRef>
          </c:val>
          <c:extLst>
            <c:ext xmlns:c16="http://schemas.microsoft.com/office/drawing/2014/chart" uri="{C3380CC4-5D6E-409C-BE32-E72D297353CC}">
              <c16:uniqueId val="{00000001-BA36-47EE-A7EE-A88D0A14C15F}"/>
            </c:ext>
          </c:extLst>
        </c:ser>
        <c:ser>
          <c:idx val="2"/>
          <c:order val="2"/>
          <c:tx>
            <c:strRef>
              <c:f>DHS_Wet10!$B$20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DHS_Wet10!$H$15:$L$15</c:f>
              <c:strCache>
                <c:ptCount val="5"/>
                <c:pt idx="0">
                  <c:v>Poorest</c:v>
                </c:pt>
                <c:pt idx="1">
                  <c:v>Poor</c:v>
                </c:pt>
                <c:pt idx="2">
                  <c:v>Middle</c:v>
                </c:pt>
                <c:pt idx="3">
                  <c:v>Rich</c:v>
                </c:pt>
                <c:pt idx="4">
                  <c:v>Richest</c:v>
                </c:pt>
              </c:strCache>
            </c:strRef>
          </c:cat>
          <c:val>
            <c:numRef>
              <c:f>DHS_Wet10!$H$20:$L$20</c:f>
              <c:numCache>
                <c:formatCode>###0.0</c:formatCode>
                <c:ptCount val="5"/>
                <c:pt idx="0">
                  <c:v>6.8526844800424049</c:v>
                </c:pt>
                <c:pt idx="1">
                  <c:v>3.8122048785033269</c:v>
                </c:pt>
                <c:pt idx="2">
                  <c:v>2.7493312536838705</c:v>
                </c:pt>
                <c:pt idx="3">
                  <c:v>2.1532896655094333</c:v>
                </c:pt>
                <c:pt idx="4">
                  <c:v>2.141426732653914</c:v>
                </c:pt>
              </c:numCache>
            </c:numRef>
          </c:val>
          <c:extLst>
            <c:ext xmlns:c16="http://schemas.microsoft.com/office/drawing/2014/chart" uri="{C3380CC4-5D6E-409C-BE32-E72D297353CC}">
              <c16:uniqueId val="{00000002-BA36-47EE-A7EE-A88D0A14C15F}"/>
            </c:ext>
          </c:extLst>
        </c:ser>
        <c:ser>
          <c:idx val="3"/>
          <c:order val="3"/>
          <c:tx>
            <c:strRef>
              <c:f>DHS_Wet10!$B$21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DHS_Wet10!$H$15:$L$15</c:f>
              <c:strCache>
                <c:ptCount val="5"/>
                <c:pt idx="0">
                  <c:v>Poorest</c:v>
                </c:pt>
                <c:pt idx="1">
                  <c:v>Poor</c:v>
                </c:pt>
                <c:pt idx="2">
                  <c:v>Middle</c:v>
                </c:pt>
                <c:pt idx="3">
                  <c:v>Rich</c:v>
                </c:pt>
                <c:pt idx="4">
                  <c:v>Richest</c:v>
                </c:pt>
              </c:strCache>
            </c:strRef>
          </c:cat>
          <c:val>
            <c:numRef>
              <c:f>DHS_Wet10!$H$21:$L$21</c:f>
              <c:numCache>
                <c:formatCode>###0.0</c:formatCode>
                <c:ptCount val="5"/>
                <c:pt idx="0">
                  <c:v>2.9514025668254531</c:v>
                </c:pt>
                <c:pt idx="1">
                  <c:v>0.96523959536322268</c:v>
                </c:pt>
                <c:pt idx="2">
                  <c:v>0.39456123246719338</c:v>
                </c:pt>
                <c:pt idx="3">
                  <c:v>0</c:v>
                </c:pt>
                <c:pt idx="4">
                  <c:v>4.6771850930253545E-2</c:v>
                </c:pt>
              </c:numCache>
            </c:numRef>
          </c:val>
          <c:extLst>
            <c:ext xmlns:c16="http://schemas.microsoft.com/office/drawing/2014/chart" uri="{C3380CC4-5D6E-409C-BE32-E72D297353CC}">
              <c16:uniqueId val="{00000003-BA36-47EE-A7EE-A88D0A14C15F}"/>
            </c:ext>
          </c:extLst>
        </c:ser>
        <c:dLbls>
          <c:showLegendKey val="0"/>
          <c:showVal val="0"/>
          <c:showCatName val="0"/>
          <c:showSerName val="0"/>
          <c:showPercent val="0"/>
          <c:showBubbleSize val="0"/>
        </c:dLbls>
        <c:gapWidth val="50"/>
        <c:overlap val="100"/>
        <c:axId val="230836096"/>
        <c:axId val="230837632"/>
      </c:barChart>
      <c:catAx>
        <c:axId val="230836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837632"/>
        <c:crosses val="autoZero"/>
        <c:auto val="1"/>
        <c:lblAlgn val="ctr"/>
        <c:lblOffset val="100"/>
        <c:tickLblSkip val="1"/>
        <c:tickMarkSkip val="1"/>
        <c:noMultiLvlLbl val="0"/>
      </c:catAx>
      <c:valAx>
        <c:axId val="2308376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836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DHS_Wet10!$B$124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DHS_Wet10!$H$121:$L$121</c:f>
              <c:strCache>
                <c:ptCount val="5"/>
                <c:pt idx="0">
                  <c:v>Poorest</c:v>
                </c:pt>
                <c:pt idx="1">
                  <c:v>Poor</c:v>
                </c:pt>
                <c:pt idx="2">
                  <c:v>Middle</c:v>
                </c:pt>
                <c:pt idx="3">
                  <c:v>Rich</c:v>
                </c:pt>
                <c:pt idx="4">
                  <c:v>Richest</c:v>
                </c:pt>
              </c:strCache>
            </c:strRef>
          </c:cat>
          <c:val>
            <c:numRef>
              <c:f>DHS_Wet10!$H$124:$L$124</c:f>
              <c:numCache>
                <c:formatCode>###0.0</c:formatCode>
                <c:ptCount val="5"/>
                <c:pt idx="0">
                  <c:v>38.31118972720202</c:v>
                </c:pt>
                <c:pt idx="1">
                  <c:v>75.843536300996774</c:v>
                </c:pt>
                <c:pt idx="2">
                  <c:v>88.186203201054383</c:v>
                </c:pt>
                <c:pt idx="3">
                  <c:v>97.492506951092125</c:v>
                </c:pt>
                <c:pt idx="4">
                  <c:v>99.419073652781293</c:v>
                </c:pt>
              </c:numCache>
            </c:numRef>
          </c:val>
          <c:extLst>
            <c:ext xmlns:c16="http://schemas.microsoft.com/office/drawing/2014/chart" uri="{C3380CC4-5D6E-409C-BE32-E72D297353CC}">
              <c16:uniqueId val="{00000000-A3D0-4F62-98AB-FCA4750AD37E}"/>
            </c:ext>
          </c:extLst>
        </c:ser>
        <c:ser>
          <c:idx val="1"/>
          <c:order val="1"/>
          <c:tx>
            <c:strRef>
              <c:f>DHS_Wet10!$B$125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DHS_Wet10!$H$121:$L$121</c:f>
              <c:strCache>
                <c:ptCount val="5"/>
                <c:pt idx="0">
                  <c:v>Poorest</c:v>
                </c:pt>
                <c:pt idx="1">
                  <c:v>Poor</c:v>
                </c:pt>
                <c:pt idx="2">
                  <c:v>Middle</c:v>
                </c:pt>
                <c:pt idx="3">
                  <c:v>Rich</c:v>
                </c:pt>
                <c:pt idx="4">
                  <c:v>Richest</c:v>
                </c:pt>
              </c:strCache>
            </c:strRef>
          </c:cat>
          <c:val>
            <c:numRef>
              <c:f>DHS_Wet10!$H$125:$L$125</c:f>
              <c:numCache>
                <c:formatCode>###0.0</c:formatCode>
                <c:ptCount val="5"/>
                <c:pt idx="0">
                  <c:v>13.54789624253376</c:v>
                </c:pt>
                <c:pt idx="1">
                  <c:v>14.385874442750044</c:v>
                </c:pt>
                <c:pt idx="2">
                  <c:v>9.4966164902992531</c:v>
                </c:pt>
                <c:pt idx="3">
                  <c:v>2.3273757479325714</c:v>
                </c:pt>
                <c:pt idx="4">
                  <c:v>0.58092634721869896</c:v>
                </c:pt>
              </c:numCache>
            </c:numRef>
          </c:val>
          <c:extLst>
            <c:ext xmlns:c16="http://schemas.microsoft.com/office/drawing/2014/chart" uri="{C3380CC4-5D6E-409C-BE32-E72D297353CC}">
              <c16:uniqueId val="{00000001-A3D0-4F62-98AB-FCA4750AD37E}"/>
            </c:ext>
          </c:extLst>
        </c:ser>
        <c:ser>
          <c:idx val="2"/>
          <c:order val="2"/>
          <c:tx>
            <c:strRef>
              <c:f>DHS_Wet10!$B$126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DHS_Wet10!$H$121:$L$121</c:f>
              <c:strCache>
                <c:ptCount val="5"/>
                <c:pt idx="0">
                  <c:v>Poorest</c:v>
                </c:pt>
                <c:pt idx="1">
                  <c:v>Poor</c:v>
                </c:pt>
                <c:pt idx="2">
                  <c:v>Middle</c:v>
                </c:pt>
                <c:pt idx="3">
                  <c:v>Rich</c:v>
                </c:pt>
                <c:pt idx="4">
                  <c:v>Richest</c:v>
                </c:pt>
              </c:strCache>
            </c:strRef>
          </c:cat>
          <c:val>
            <c:numRef>
              <c:f>DHS_Wet10!$H$126:$L$126</c:f>
              <c:numCache>
                <c:formatCode>###0.0</c:formatCode>
                <c:ptCount val="5"/>
                <c:pt idx="0">
                  <c:v>1.7363917020791959</c:v>
                </c:pt>
                <c:pt idx="1">
                  <c:v>2.2891360016743443</c:v>
                </c:pt>
                <c:pt idx="2">
                  <c:v>0.5904945391236105</c:v>
                </c:pt>
                <c:pt idx="3">
                  <c:v>3.557655359103043E-2</c:v>
                </c:pt>
                <c:pt idx="4">
                  <c:v>7.9936057773011271E-15</c:v>
                </c:pt>
              </c:numCache>
            </c:numRef>
          </c:val>
          <c:extLst>
            <c:ext xmlns:c16="http://schemas.microsoft.com/office/drawing/2014/chart" uri="{C3380CC4-5D6E-409C-BE32-E72D297353CC}">
              <c16:uniqueId val="{00000002-A3D0-4F62-98AB-FCA4750AD37E}"/>
            </c:ext>
          </c:extLst>
        </c:ser>
        <c:ser>
          <c:idx val="3"/>
          <c:order val="3"/>
          <c:tx>
            <c:strRef>
              <c:f>DHS_Wet10!$B$127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DHS_Wet10!$H$121:$L$121</c:f>
              <c:strCache>
                <c:ptCount val="5"/>
                <c:pt idx="0">
                  <c:v>Poorest</c:v>
                </c:pt>
                <c:pt idx="1">
                  <c:v>Poor</c:v>
                </c:pt>
                <c:pt idx="2">
                  <c:v>Middle</c:v>
                </c:pt>
                <c:pt idx="3">
                  <c:v>Rich</c:v>
                </c:pt>
                <c:pt idx="4">
                  <c:v>Richest</c:v>
                </c:pt>
              </c:strCache>
            </c:strRef>
          </c:cat>
          <c:val>
            <c:numRef>
              <c:f>DHS_Wet10!$H$127:$L$127</c:f>
              <c:numCache>
                <c:formatCode>###0.0</c:formatCode>
                <c:ptCount val="5"/>
                <c:pt idx="0">
                  <c:v>46.404522328185024</c:v>
                </c:pt>
                <c:pt idx="1">
                  <c:v>7.4814532545788373</c:v>
                </c:pt>
                <c:pt idx="2">
                  <c:v>1.7266857695227535</c:v>
                </c:pt>
                <c:pt idx="3">
                  <c:v>0.14454074738427344</c:v>
                </c:pt>
                <c:pt idx="4">
                  <c:v>0</c:v>
                </c:pt>
              </c:numCache>
            </c:numRef>
          </c:val>
          <c:extLst>
            <c:ext xmlns:c16="http://schemas.microsoft.com/office/drawing/2014/chart" uri="{C3380CC4-5D6E-409C-BE32-E72D297353CC}">
              <c16:uniqueId val="{00000003-A3D0-4F62-98AB-FCA4750AD37E}"/>
            </c:ext>
          </c:extLst>
        </c:ser>
        <c:dLbls>
          <c:showLegendKey val="0"/>
          <c:showVal val="0"/>
          <c:showCatName val="0"/>
          <c:showSerName val="0"/>
          <c:showPercent val="0"/>
          <c:showBubbleSize val="0"/>
        </c:dLbls>
        <c:gapWidth val="50"/>
        <c:overlap val="100"/>
        <c:axId val="230903168"/>
        <c:axId val="230921344"/>
      </c:barChart>
      <c:catAx>
        <c:axId val="2309031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921344"/>
        <c:crosses val="autoZero"/>
        <c:auto val="1"/>
        <c:lblAlgn val="ctr"/>
        <c:lblOffset val="100"/>
        <c:tickLblSkip val="1"/>
        <c:tickMarkSkip val="1"/>
        <c:noMultiLvlLbl val="0"/>
      </c:catAx>
      <c:valAx>
        <c:axId val="2309213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9031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DHS_Wet10!$B$222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DHS_Wet10!$H$221:$L$221</c:f>
              <c:strCache>
                <c:ptCount val="5"/>
                <c:pt idx="0">
                  <c:v>Poorest</c:v>
                </c:pt>
                <c:pt idx="1">
                  <c:v>Poor</c:v>
                </c:pt>
                <c:pt idx="2">
                  <c:v>Middle</c:v>
                </c:pt>
                <c:pt idx="3">
                  <c:v>Rich</c:v>
                </c:pt>
                <c:pt idx="4">
                  <c:v>Richest</c:v>
                </c:pt>
              </c:strCache>
            </c:strRef>
          </c:cat>
          <c:val>
            <c:numRef>
              <c:f>DHS_Wet10!$H$222:$L$222</c:f>
              <c:numCache>
                <c:formatCode>###0.0</c:formatCode>
                <c:ptCount val="5"/>
                <c:pt idx="0">
                  <c:v>54.513234851937085</c:v>
                </c:pt>
                <c:pt idx="1">
                  <c:v>77.897517158372295</c:v>
                </c:pt>
                <c:pt idx="2">
                  <c:v>89.522866255442722</c:v>
                </c:pt>
                <c:pt idx="3">
                  <c:v>96.434852969757202</c:v>
                </c:pt>
                <c:pt idx="4">
                  <c:v>99.216439653277106</c:v>
                </c:pt>
              </c:numCache>
            </c:numRef>
          </c:val>
          <c:extLst>
            <c:ext xmlns:c16="http://schemas.microsoft.com/office/drawing/2014/chart" uri="{C3380CC4-5D6E-409C-BE32-E72D297353CC}">
              <c16:uniqueId val="{00000000-210E-422F-BD80-7D42425D00AD}"/>
            </c:ext>
          </c:extLst>
        </c:ser>
        <c:ser>
          <c:idx val="1"/>
          <c:order val="1"/>
          <c:tx>
            <c:strRef>
              <c:f>DHS_Wet10!$B$223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DHS_Wet10!$H$221:$L$221</c:f>
              <c:strCache>
                <c:ptCount val="5"/>
                <c:pt idx="0">
                  <c:v>Poorest</c:v>
                </c:pt>
                <c:pt idx="1">
                  <c:v>Poor</c:v>
                </c:pt>
                <c:pt idx="2">
                  <c:v>Middle</c:v>
                </c:pt>
                <c:pt idx="3">
                  <c:v>Rich</c:v>
                </c:pt>
                <c:pt idx="4">
                  <c:v>Richest</c:v>
                </c:pt>
              </c:strCache>
            </c:strRef>
          </c:cat>
          <c:val>
            <c:numRef>
              <c:f>DHS_Wet10!$H$223:$L$223</c:f>
              <c:numCache>
                <c:formatCode>###0.0</c:formatCode>
                <c:ptCount val="5"/>
                <c:pt idx="0">
                  <c:v>18.732699451848006</c:v>
                </c:pt>
                <c:pt idx="1">
                  <c:v>7.2012749814105614</c:v>
                </c:pt>
                <c:pt idx="2">
                  <c:v>5.6586758330931142</c:v>
                </c:pt>
                <c:pt idx="3">
                  <c:v>1.8901717557624438</c:v>
                </c:pt>
                <c:pt idx="4">
                  <c:v>0.71494999659016856</c:v>
                </c:pt>
              </c:numCache>
            </c:numRef>
          </c:val>
          <c:extLst>
            <c:ext xmlns:c16="http://schemas.microsoft.com/office/drawing/2014/chart" uri="{C3380CC4-5D6E-409C-BE32-E72D297353CC}">
              <c16:uniqueId val="{00000001-210E-422F-BD80-7D42425D00AD}"/>
            </c:ext>
          </c:extLst>
        </c:ser>
        <c:ser>
          <c:idx val="2"/>
          <c:order val="2"/>
          <c:tx>
            <c:strRef>
              <c:f>DHS_Wet10!$B$224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DHS_Wet10!$H$221:$L$221</c:f>
              <c:strCache>
                <c:ptCount val="5"/>
                <c:pt idx="0">
                  <c:v>Poorest</c:v>
                </c:pt>
                <c:pt idx="1">
                  <c:v>Poor</c:v>
                </c:pt>
                <c:pt idx="2">
                  <c:v>Middle</c:v>
                </c:pt>
                <c:pt idx="3">
                  <c:v>Rich</c:v>
                </c:pt>
                <c:pt idx="4">
                  <c:v>Richest</c:v>
                </c:pt>
              </c:strCache>
            </c:strRef>
          </c:cat>
          <c:val>
            <c:numRef>
              <c:f>DHS_Wet10!$H$224:$L$224</c:f>
              <c:numCache>
                <c:formatCode>###0.0</c:formatCode>
                <c:ptCount val="5"/>
                <c:pt idx="0">
                  <c:v>26.75406569621515</c:v>
                </c:pt>
                <c:pt idx="1">
                  <c:v>14.90120786021717</c:v>
                </c:pt>
                <c:pt idx="2">
                  <c:v>4.8184579114640682</c:v>
                </c:pt>
                <c:pt idx="3">
                  <c:v>1.6749752744803885</c:v>
                </c:pt>
                <c:pt idx="4">
                  <c:v>6.8610350132727441E-2</c:v>
                </c:pt>
              </c:numCache>
            </c:numRef>
          </c:val>
          <c:extLst>
            <c:ext xmlns:c16="http://schemas.microsoft.com/office/drawing/2014/chart" uri="{C3380CC4-5D6E-409C-BE32-E72D297353CC}">
              <c16:uniqueId val="{00000002-210E-422F-BD80-7D42425D00AD}"/>
            </c:ext>
          </c:extLst>
        </c:ser>
        <c:dLbls>
          <c:showLegendKey val="0"/>
          <c:showVal val="0"/>
          <c:showCatName val="0"/>
          <c:showSerName val="0"/>
          <c:showPercent val="0"/>
          <c:showBubbleSize val="0"/>
        </c:dLbls>
        <c:gapWidth val="50"/>
        <c:overlap val="100"/>
        <c:axId val="230998016"/>
        <c:axId val="230999552"/>
      </c:barChart>
      <c:catAx>
        <c:axId val="2309980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999552"/>
        <c:crosses val="autoZero"/>
        <c:auto val="1"/>
        <c:lblAlgn val="ctr"/>
        <c:lblOffset val="100"/>
        <c:tickLblSkip val="1"/>
        <c:tickMarkSkip val="1"/>
        <c:noMultiLvlLbl val="0"/>
      </c:catAx>
      <c:valAx>
        <c:axId val="2309995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9980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DHS_Dry14!$B$18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DHS_Dry14!$M$15:$Q$15</c:f>
              <c:strCache>
                <c:ptCount val="5"/>
                <c:pt idx="0">
                  <c:v>Poorest</c:v>
                </c:pt>
                <c:pt idx="1">
                  <c:v>Poor</c:v>
                </c:pt>
                <c:pt idx="2">
                  <c:v>Middle</c:v>
                </c:pt>
                <c:pt idx="3">
                  <c:v>Rich</c:v>
                </c:pt>
                <c:pt idx="4">
                  <c:v>Richest</c:v>
                </c:pt>
              </c:strCache>
            </c:strRef>
          </c:cat>
          <c:val>
            <c:numRef>
              <c:f>DHS_Dry14!$M$18:$Q$18</c:f>
              <c:numCache>
                <c:formatCode>###0.0</c:formatCode>
                <c:ptCount val="5"/>
                <c:pt idx="0">
                  <c:v>50.24994197079355</c:v>
                </c:pt>
                <c:pt idx="1">
                  <c:v>55.852647931216779</c:v>
                </c:pt>
                <c:pt idx="2">
                  <c:v>58.174670426152161</c:v>
                </c:pt>
                <c:pt idx="3">
                  <c:v>66.631088891306405</c:v>
                </c:pt>
                <c:pt idx="4">
                  <c:v>80.175806496609454</c:v>
                </c:pt>
              </c:numCache>
            </c:numRef>
          </c:val>
          <c:extLst>
            <c:ext xmlns:c16="http://schemas.microsoft.com/office/drawing/2014/chart" uri="{C3380CC4-5D6E-409C-BE32-E72D297353CC}">
              <c16:uniqueId val="{00000000-F9D1-4474-A660-05A3F6027202}"/>
            </c:ext>
          </c:extLst>
        </c:ser>
        <c:ser>
          <c:idx val="1"/>
          <c:order val="1"/>
          <c:tx>
            <c:strRef>
              <c:f>DHS_Dry14!$B$19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DHS_Dry14!$M$15:$Q$15</c:f>
              <c:strCache>
                <c:ptCount val="5"/>
                <c:pt idx="0">
                  <c:v>Poorest</c:v>
                </c:pt>
                <c:pt idx="1">
                  <c:v>Poor</c:v>
                </c:pt>
                <c:pt idx="2">
                  <c:v>Middle</c:v>
                </c:pt>
                <c:pt idx="3">
                  <c:v>Rich</c:v>
                </c:pt>
                <c:pt idx="4">
                  <c:v>Richest</c:v>
                </c:pt>
              </c:strCache>
            </c:strRef>
          </c:cat>
          <c:val>
            <c:numRef>
              <c:f>DHS_Dry14!$M$19:$Q$19</c:f>
              <c:numCache>
                <c:formatCode>###0.0</c:formatCode>
                <c:ptCount val="5"/>
                <c:pt idx="0">
                  <c:v>0.55075409871819714</c:v>
                </c:pt>
                <c:pt idx="1">
                  <c:v>0.32825312350913394</c:v>
                </c:pt>
                <c:pt idx="2">
                  <c:v>0.87392765667196459</c:v>
                </c:pt>
                <c:pt idx="3">
                  <c:v>0.75986258377451033</c:v>
                </c:pt>
                <c:pt idx="4">
                  <c:v>0.45317322524638598</c:v>
                </c:pt>
              </c:numCache>
            </c:numRef>
          </c:val>
          <c:extLst>
            <c:ext xmlns:c16="http://schemas.microsoft.com/office/drawing/2014/chart" uri="{C3380CC4-5D6E-409C-BE32-E72D297353CC}">
              <c16:uniqueId val="{00000001-F9D1-4474-A660-05A3F6027202}"/>
            </c:ext>
          </c:extLst>
        </c:ser>
        <c:ser>
          <c:idx val="2"/>
          <c:order val="2"/>
          <c:tx>
            <c:strRef>
              <c:f>DHS_Dry14!$B$20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DHS_Dry14!$M$15:$Q$15</c:f>
              <c:strCache>
                <c:ptCount val="5"/>
                <c:pt idx="0">
                  <c:v>Poorest</c:v>
                </c:pt>
                <c:pt idx="1">
                  <c:v>Poor</c:v>
                </c:pt>
                <c:pt idx="2">
                  <c:v>Middle</c:v>
                </c:pt>
                <c:pt idx="3">
                  <c:v>Rich</c:v>
                </c:pt>
                <c:pt idx="4">
                  <c:v>Richest</c:v>
                </c:pt>
              </c:strCache>
            </c:strRef>
          </c:cat>
          <c:val>
            <c:numRef>
              <c:f>DHS_Dry14!$M$20:$Q$20</c:f>
              <c:numCache>
                <c:formatCode>###0.0</c:formatCode>
                <c:ptCount val="5"/>
                <c:pt idx="0">
                  <c:v>20.38093422326175</c:v>
                </c:pt>
                <c:pt idx="1">
                  <c:v>18.190136954822357</c:v>
                </c:pt>
                <c:pt idx="2">
                  <c:v>15.83294444614522</c:v>
                </c:pt>
                <c:pt idx="3">
                  <c:v>13.388753849751144</c:v>
                </c:pt>
                <c:pt idx="4">
                  <c:v>5.979521419798651</c:v>
                </c:pt>
              </c:numCache>
            </c:numRef>
          </c:val>
          <c:extLst>
            <c:ext xmlns:c16="http://schemas.microsoft.com/office/drawing/2014/chart" uri="{C3380CC4-5D6E-409C-BE32-E72D297353CC}">
              <c16:uniqueId val="{00000002-F9D1-4474-A660-05A3F6027202}"/>
            </c:ext>
          </c:extLst>
        </c:ser>
        <c:ser>
          <c:idx val="3"/>
          <c:order val="3"/>
          <c:tx>
            <c:strRef>
              <c:f>DHS_Dry14!$B$21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DHS_Dry14!$M$15:$Q$15</c:f>
              <c:strCache>
                <c:ptCount val="5"/>
                <c:pt idx="0">
                  <c:v>Poorest</c:v>
                </c:pt>
                <c:pt idx="1">
                  <c:v>Poor</c:v>
                </c:pt>
                <c:pt idx="2">
                  <c:v>Middle</c:v>
                </c:pt>
                <c:pt idx="3">
                  <c:v>Rich</c:v>
                </c:pt>
                <c:pt idx="4">
                  <c:v>Richest</c:v>
                </c:pt>
              </c:strCache>
            </c:strRef>
          </c:cat>
          <c:val>
            <c:numRef>
              <c:f>DHS_Dry14!$M$21:$Q$21</c:f>
              <c:numCache>
                <c:formatCode>###0.0</c:formatCode>
                <c:ptCount val="5"/>
                <c:pt idx="0">
                  <c:v>28.818369707226505</c:v>
                </c:pt>
                <c:pt idx="1">
                  <c:v>25.628961990451728</c:v>
                </c:pt>
                <c:pt idx="2">
                  <c:v>25.118457471030652</c:v>
                </c:pt>
                <c:pt idx="3">
                  <c:v>19.220294675167938</c:v>
                </c:pt>
                <c:pt idx="4">
                  <c:v>13.391498858345511</c:v>
                </c:pt>
              </c:numCache>
            </c:numRef>
          </c:val>
          <c:extLst>
            <c:ext xmlns:c16="http://schemas.microsoft.com/office/drawing/2014/chart" uri="{C3380CC4-5D6E-409C-BE32-E72D297353CC}">
              <c16:uniqueId val="{00000003-F9D1-4474-A660-05A3F6027202}"/>
            </c:ext>
          </c:extLst>
        </c:ser>
        <c:dLbls>
          <c:showLegendKey val="0"/>
          <c:showVal val="0"/>
          <c:showCatName val="0"/>
          <c:showSerName val="0"/>
          <c:showPercent val="0"/>
          <c:showBubbleSize val="0"/>
        </c:dLbls>
        <c:gapWidth val="50"/>
        <c:overlap val="100"/>
        <c:axId val="327771648"/>
        <c:axId val="327773184"/>
      </c:barChart>
      <c:catAx>
        <c:axId val="327771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773184"/>
        <c:crosses val="autoZero"/>
        <c:auto val="1"/>
        <c:lblAlgn val="ctr"/>
        <c:lblOffset val="100"/>
        <c:tickLblSkip val="1"/>
        <c:tickMarkSkip val="1"/>
        <c:noMultiLvlLbl val="0"/>
      </c:catAx>
      <c:valAx>
        <c:axId val="3277731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771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DHS_Dry14!$B$18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DHS_Dry14!$R$15:$AJ$15</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DHS_Dry14!$R$18:$AJ$18</c:f>
              <c:numCache>
                <c:formatCode>###0.0</c:formatCode>
                <c:ptCount val="19"/>
                <c:pt idx="0">
                  <c:v>72.826253332755357</c:v>
                </c:pt>
                <c:pt idx="1">
                  <c:v>74.17687585774587</c:v>
                </c:pt>
                <c:pt idx="2">
                  <c:v>67.225940056163793</c:v>
                </c:pt>
                <c:pt idx="3">
                  <c:v>58.568431596676767</c:v>
                </c:pt>
                <c:pt idx="4">
                  <c:v>51.191439380720411</c:v>
                </c:pt>
                <c:pt idx="5">
                  <c:v>46.902147603177625</c:v>
                </c:pt>
                <c:pt idx="6">
                  <c:v>53.919678228732579</c:v>
                </c:pt>
                <c:pt idx="7">
                  <c:v>61.64066510950218</c:v>
                </c:pt>
                <c:pt idx="8">
                  <c:v>54.159020454202043</c:v>
                </c:pt>
                <c:pt idx="9">
                  <c:v>58.185277199617261</c:v>
                </c:pt>
                <c:pt idx="10">
                  <c:v>53.368023436964876</c:v>
                </c:pt>
                <c:pt idx="11">
                  <c:v>94.699469294909179</c:v>
                </c:pt>
                <c:pt idx="12">
                  <c:v>75.036978746762571</c:v>
                </c:pt>
                <c:pt idx="13">
                  <c:v>41.032138799571392</c:v>
                </c:pt>
                <c:pt idx="14">
                  <c:v>90.608145324558265</c:v>
                </c:pt>
                <c:pt idx="15">
                  <c:v>38.238192789637104</c:v>
                </c:pt>
                <c:pt idx="16">
                  <c:v>68.589227759547128</c:v>
                </c:pt>
                <c:pt idx="17">
                  <c:v>93.449656718859259</c:v>
                </c:pt>
                <c:pt idx="18">
                  <c:v>69.33567943950429</c:v>
                </c:pt>
              </c:numCache>
            </c:numRef>
          </c:val>
          <c:extLst>
            <c:ext xmlns:c16="http://schemas.microsoft.com/office/drawing/2014/chart" uri="{C3380CC4-5D6E-409C-BE32-E72D297353CC}">
              <c16:uniqueId val="{00000000-A847-4585-8614-BAE86A228521}"/>
            </c:ext>
          </c:extLst>
        </c:ser>
        <c:ser>
          <c:idx val="1"/>
          <c:order val="1"/>
          <c:tx>
            <c:strRef>
              <c:f>DHS_Dry14!$B$19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DHS_Dry14!$R$15:$AJ$15</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DHS_Dry14!$R$19:$AJ$19</c:f>
              <c:numCache>
                <c:formatCode>###0.0</c:formatCode>
                <c:ptCount val="19"/>
                <c:pt idx="0">
                  <c:v>0.76322965936468945</c:v>
                </c:pt>
                <c:pt idx="1">
                  <c:v>0.49319535254221619</c:v>
                </c:pt>
                <c:pt idx="2">
                  <c:v>0</c:v>
                </c:pt>
                <c:pt idx="3">
                  <c:v>0.37743051021269303</c:v>
                </c:pt>
                <c:pt idx="4">
                  <c:v>1.5777633111771481</c:v>
                </c:pt>
                <c:pt idx="5">
                  <c:v>0.27488416441626012</c:v>
                </c:pt>
                <c:pt idx="6">
                  <c:v>1.1323528997254351</c:v>
                </c:pt>
                <c:pt idx="7">
                  <c:v>0</c:v>
                </c:pt>
                <c:pt idx="8">
                  <c:v>2.3123296775179711</c:v>
                </c:pt>
                <c:pt idx="9">
                  <c:v>0.53548186489171923</c:v>
                </c:pt>
                <c:pt idx="10">
                  <c:v>1.4931788717276562</c:v>
                </c:pt>
                <c:pt idx="11">
                  <c:v>0.83123444722589779</c:v>
                </c:pt>
                <c:pt idx="12">
                  <c:v>0.12168571538709638</c:v>
                </c:pt>
                <c:pt idx="13">
                  <c:v>0.92326048544654971</c:v>
                </c:pt>
                <c:pt idx="14">
                  <c:v>0.17280038778217555</c:v>
                </c:pt>
                <c:pt idx="15">
                  <c:v>0.4230041711462067</c:v>
                </c:pt>
                <c:pt idx="16">
                  <c:v>0.3244439746872616</c:v>
                </c:pt>
                <c:pt idx="17">
                  <c:v>0.2769836496705223</c:v>
                </c:pt>
                <c:pt idx="18">
                  <c:v>0.61912614019150891</c:v>
                </c:pt>
              </c:numCache>
            </c:numRef>
          </c:val>
          <c:extLst>
            <c:ext xmlns:c16="http://schemas.microsoft.com/office/drawing/2014/chart" uri="{C3380CC4-5D6E-409C-BE32-E72D297353CC}">
              <c16:uniqueId val="{00000001-A847-4585-8614-BAE86A228521}"/>
            </c:ext>
          </c:extLst>
        </c:ser>
        <c:ser>
          <c:idx val="2"/>
          <c:order val="2"/>
          <c:tx>
            <c:strRef>
              <c:f>DHS_Dry14!$B$20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DHS_Dry14!$R$15:$AJ$15</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DHS_Dry14!$R$20:$AJ$20</c:f>
              <c:numCache>
                <c:formatCode>###0.0</c:formatCode>
                <c:ptCount val="19"/>
                <c:pt idx="0">
                  <c:v>0.31220774275676177</c:v>
                </c:pt>
                <c:pt idx="1">
                  <c:v>0.22176021401149626</c:v>
                </c:pt>
                <c:pt idx="2">
                  <c:v>23.052341588076139</c:v>
                </c:pt>
                <c:pt idx="3">
                  <c:v>31.518497011584923</c:v>
                </c:pt>
                <c:pt idx="4">
                  <c:v>8.9125329339859576</c:v>
                </c:pt>
                <c:pt idx="5">
                  <c:v>46.450590948321057</c:v>
                </c:pt>
                <c:pt idx="6">
                  <c:v>13.772797704650912</c:v>
                </c:pt>
                <c:pt idx="7">
                  <c:v>1.7109142029755802</c:v>
                </c:pt>
                <c:pt idx="8">
                  <c:v>15.778471770229341</c:v>
                </c:pt>
                <c:pt idx="9">
                  <c:v>12.150876656049654</c:v>
                </c:pt>
                <c:pt idx="10">
                  <c:v>12.045475722978786</c:v>
                </c:pt>
                <c:pt idx="11">
                  <c:v>0.52038700400138138</c:v>
                </c:pt>
                <c:pt idx="12">
                  <c:v>23.419587977689879</c:v>
                </c:pt>
                <c:pt idx="13">
                  <c:v>14.006938887951847</c:v>
                </c:pt>
                <c:pt idx="14">
                  <c:v>2.3752108555126039</c:v>
                </c:pt>
                <c:pt idx="15">
                  <c:v>27.420562305270138</c:v>
                </c:pt>
                <c:pt idx="16">
                  <c:v>16.248743867913525</c:v>
                </c:pt>
                <c:pt idx="17">
                  <c:v>0.36549074335999343</c:v>
                </c:pt>
                <c:pt idx="18">
                  <c:v>11.292922309908352</c:v>
                </c:pt>
              </c:numCache>
            </c:numRef>
          </c:val>
          <c:extLst>
            <c:ext xmlns:c16="http://schemas.microsoft.com/office/drawing/2014/chart" uri="{C3380CC4-5D6E-409C-BE32-E72D297353CC}">
              <c16:uniqueId val="{00000002-A847-4585-8614-BAE86A228521}"/>
            </c:ext>
          </c:extLst>
        </c:ser>
        <c:ser>
          <c:idx val="3"/>
          <c:order val="3"/>
          <c:tx>
            <c:strRef>
              <c:f>DHS_Dry14!$B$21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DHS_Dry14!$R$15:$AJ$15</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DHS_Dry14!$R$21:$AJ$21</c:f>
              <c:numCache>
                <c:formatCode>###0.0</c:formatCode>
                <c:ptCount val="19"/>
                <c:pt idx="0">
                  <c:v>26.098309265123191</c:v>
                </c:pt>
                <c:pt idx="1">
                  <c:v>25.108168575700418</c:v>
                </c:pt>
                <c:pt idx="2">
                  <c:v>9.7217183557600695</c:v>
                </c:pt>
                <c:pt idx="3">
                  <c:v>9.5356408815256195</c:v>
                </c:pt>
                <c:pt idx="4">
                  <c:v>38.318264374116481</c:v>
                </c:pt>
                <c:pt idx="5">
                  <c:v>6.3723772840850605</c:v>
                </c:pt>
                <c:pt idx="6">
                  <c:v>31.175171166891076</c:v>
                </c:pt>
                <c:pt idx="7">
                  <c:v>36.64842068752224</c:v>
                </c:pt>
                <c:pt idx="8">
                  <c:v>27.750178098050643</c:v>
                </c:pt>
                <c:pt idx="9">
                  <c:v>29.128364279441364</c:v>
                </c:pt>
                <c:pt idx="10">
                  <c:v>33.093321968328681</c:v>
                </c:pt>
                <c:pt idx="11">
                  <c:v>3.9489092538635426</c:v>
                </c:pt>
                <c:pt idx="12">
                  <c:v>1.4217475601604561</c:v>
                </c:pt>
                <c:pt idx="13">
                  <c:v>44.037661827030213</c:v>
                </c:pt>
                <c:pt idx="14">
                  <c:v>6.8438434321469561</c:v>
                </c:pt>
                <c:pt idx="15">
                  <c:v>33.918240733946554</c:v>
                </c:pt>
                <c:pt idx="16">
                  <c:v>14.837584397852085</c:v>
                </c:pt>
                <c:pt idx="17">
                  <c:v>5.907868888110225</c:v>
                </c:pt>
                <c:pt idx="18">
                  <c:v>18.75227211039585</c:v>
                </c:pt>
              </c:numCache>
            </c:numRef>
          </c:val>
          <c:extLst>
            <c:ext xmlns:c16="http://schemas.microsoft.com/office/drawing/2014/chart" uri="{C3380CC4-5D6E-409C-BE32-E72D297353CC}">
              <c16:uniqueId val="{00000003-A847-4585-8614-BAE86A228521}"/>
            </c:ext>
          </c:extLst>
        </c:ser>
        <c:dLbls>
          <c:showLegendKey val="0"/>
          <c:showVal val="0"/>
          <c:showCatName val="0"/>
          <c:showSerName val="0"/>
          <c:showPercent val="0"/>
          <c:showBubbleSize val="0"/>
        </c:dLbls>
        <c:gapWidth val="50"/>
        <c:overlap val="100"/>
        <c:axId val="327855104"/>
        <c:axId val="327865088"/>
      </c:barChart>
      <c:catAx>
        <c:axId val="3278551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865088"/>
        <c:crosses val="autoZero"/>
        <c:auto val="1"/>
        <c:lblAlgn val="ctr"/>
        <c:lblOffset val="100"/>
        <c:tickLblSkip val="1"/>
        <c:tickMarkSkip val="1"/>
        <c:noMultiLvlLbl val="0"/>
      </c:catAx>
      <c:valAx>
        <c:axId val="3278650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8551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DHS_Dry14!$B$18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DHS_Dry14!$C$15:$G$15</c:f>
              <c:strCache>
                <c:ptCount val="5"/>
                <c:pt idx="0">
                  <c:v>Poorest</c:v>
                </c:pt>
                <c:pt idx="1">
                  <c:v>Poor</c:v>
                </c:pt>
                <c:pt idx="2">
                  <c:v>Middle</c:v>
                </c:pt>
                <c:pt idx="3">
                  <c:v>Rich</c:v>
                </c:pt>
                <c:pt idx="4">
                  <c:v>Richest</c:v>
                </c:pt>
              </c:strCache>
            </c:strRef>
          </c:cat>
          <c:val>
            <c:numRef>
              <c:f>DHS_Dry14!$C$18:$G$18</c:f>
              <c:numCache>
                <c:formatCode>###0.0</c:formatCode>
                <c:ptCount val="5"/>
                <c:pt idx="0">
                  <c:v>51.206604634420174</c:v>
                </c:pt>
                <c:pt idx="1">
                  <c:v>56.036126781548802</c:v>
                </c:pt>
                <c:pt idx="2">
                  <c:v>63.841305486371965</c:v>
                </c:pt>
                <c:pt idx="3">
                  <c:v>73.364368200584181</c:v>
                </c:pt>
                <c:pt idx="4">
                  <c:v>93.667042518614792</c:v>
                </c:pt>
              </c:numCache>
            </c:numRef>
          </c:val>
          <c:extLst>
            <c:ext xmlns:c16="http://schemas.microsoft.com/office/drawing/2014/chart" uri="{C3380CC4-5D6E-409C-BE32-E72D297353CC}">
              <c16:uniqueId val="{00000000-C56A-496D-BCE1-FD3C8563CBFE}"/>
            </c:ext>
          </c:extLst>
        </c:ser>
        <c:ser>
          <c:idx val="1"/>
          <c:order val="1"/>
          <c:tx>
            <c:strRef>
              <c:f>DHS_Dry14!$B$19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DHS_Dry14!$C$15:$G$15</c:f>
              <c:strCache>
                <c:ptCount val="5"/>
                <c:pt idx="0">
                  <c:v>Poorest</c:v>
                </c:pt>
                <c:pt idx="1">
                  <c:v>Poor</c:v>
                </c:pt>
                <c:pt idx="2">
                  <c:v>Middle</c:v>
                </c:pt>
                <c:pt idx="3">
                  <c:v>Rich</c:v>
                </c:pt>
                <c:pt idx="4">
                  <c:v>Richest</c:v>
                </c:pt>
              </c:strCache>
            </c:strRef>
          </c:cat>
          <c:val>
            <c:numRef>
              <c:f>DHS_Dry14!$C$19:$G$19</c:f>
              <c:numCache>
                <c:formatCode>###0.0</c:formatCode>
                <c:ptCount val="5"/>
                <c:pt idx="0">
                  <c:v>0.48494514894891361</c:v>
                </c:pt>
                <c:pt idx="1">
                  <c:v>0.42036861809707998</c:v>
                </c:pt>
                <c:pt idx="2">
                  <c:v>0.76126433408769634</c:v>
                </c:pt>
                <c:pt idx="3">
                  <c:v>0.86423416366863592</c:v>
                </c:pt>
                <c:pt idx="4">
                  <c:v>0.24025604720318494</c:v>
                </c:pt>
              </c:numCache>
            </c:numRef>
          </c:val>
          <c:extLst>
            <c:ext xmlns:c16="http://schemas.microsoft.com/office/drawing/2014/chart" uri="{C3380CC4-5D6E-409C-BE32-E72D297353CC}">
              <c16:uniqueId val="{00000001-C56A-496D-BCE1-FD3C8563CBFE}"/>
            </c:ext>
          </c:extLst>
        </c:ser>
        <c:ser>
          <c:idx val="2"/>
          <c:order val="2"/>
          <c:tx>
            <c:strRef>
              <c:f>DHS_Dry14!$B$20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DHS_Dry14!$C$15:$G$15</c:f>
              <c:strCache>
                <c:ptCount val="5"/>
                <c:pt idx="0">
                  <c:v>Poorest</c:v>
                </c:pt>
                <c:pt idx="1">
                  <c:v>Poor</c:v>
                </c:pt>
                <c:pt idx="2">
                  <c:v>Middle</c:v>
                </c:pt>
                <c:pt idx="3">
                  <c:v>Rich</c:v>
                </c:pt>
                <c:pt idx="4">
                  <c:v>Richest</c:v>
                </c:pt>
              </c:strCache>
            </c:strRef>
          </c:cat>
          <c:val>
            <c:numRef>
              <c:f>DHS_Dry14!$C$20:$G$20</c:f>
              <c:numCache>
                <c:formatCode>###0.0</c:formatCode>
                <c:ptCount val="5"/>
                <c:pt idx="0">
                  <c:v>19.851215225408126</c:v>
                </c:pt>
                <c:pt idx="1">
                  <c:v>17.566369664934975</c:v>
                </c:pt>
                <c:pt idx="2">
                  <c:v>13.727383707125032</c:v>
                </c:pt>
                <c:pt idx="3">
                  <c:v>10.227597907828992</c:v>
                </c:pt>
                <c:pt idx="4">
                  <c:v>2.118033062952013</c:v>
                </c:pt>
              </c:numCache>
            </c:numRef>
          </c:val>
          <c:extLst>
            <c:ext xmlns:c16="http://schemas.microsoft.com/office/drawing/2014/chart" uri="{C3380CC4-5D6E-409C-BE32-E72D297353CC}">
              <c16:uniqueId val="{00000002-C56A-496D-BCE1-FD3C8563CBFE}"/>
            </c:ext>
          </c:extLst>
        </c:ser>
        <c:ser>
          <c:idx val="3"/>
          <c:order val="3"/>
          <c:tx>
            <c:strRef>
              <c:f>DHS_Dry14!$B$21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DHS_Dry14!$C$15:$G$15</c:f>
              <c:strCache>
                <c:ptCount val="5"/>
                <c:pt idx="0">
                  <c:v>Poorest</c:v>
                </c:pt>
                <c:pt idx="1">
                  <c:v>Poor</c:v>
                </c:pt>
                <c:pt idx="2">
                  <c:v>Middle</c:v>
                </c:pt>
                <c:pt idx="3">
                  <c:v>Rich</c:v>
                </c:pt>
                <c:pt idx="4">
                  <c:v>Richest</c:v>
                </c:pt>
              </c:strCache>
            </c:strRef>
          </c:cat>
          <c:val>
            <c:numRef>
              <c:f>DHS_Dry14!$C$21:$G$21</c:f>
              <c:numCache>
                <c:formatCode>###0.0</c:formatCode>
                <c:ptCount val="5"/>
                <c:pt idx="0">
                  <c:v>28.457234991222784</c:v>
                </c:pt>
                <c:pt idx="1">
                  <c:v>25.977134935419144</c:v>
                </c:pt>
                <c:pt idx="2">
                  <c:v>21.670046472415304</c:v>
                </c:pt>
                <c:pt idx="3">
                  <c:v>15.54379972791819</c:v>
                </c:pt>
                <c:pt idx="4">
                  <c:v>3.9746683712300097</c:v>
                </c:pt>
              </c:numCache>
            </c:numRef>
          </c:val>
          <c:extLst>
            <c:ext xmlns:c16="http://schemas.microsoft.com/office/drawing/2014/chart" uri="{C3380CC4-5D6E-409C-BE32-E72D297353CC}">
              <c16:uniqueId val="{00000003-C56A-496D-BCE1-FD3C8563CBFE}"/>
            </c:ext>
          </c:extLst>
        </c:ser>
        <c:dLbls>
          <c:showLegendKey val="0"/>
          <c:showVal val="0"/>
          <c:showCatName val="0"/>
          <c:showSerName val="0"/>
          <c:showPercent val="0"/>
          <c:showBubbleSize val="0"/>
        </c:dLbls>
        <c:gapWidth val="50"/>
        <c:overlap val="100"/>
        <c:axId val="328192768"/>
        <c:axId val="328194304"/>
      </c:barChart>
      <c:catAx>
        <c:axId val="328192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194304"/>
        <c:crosses val="autoZero"/>
        <c:auto val="1"/>
        <c:lblAlgn val="ctr"/>
        <c:lblOffset val="100"/>
        <c:tickLblSkip val="1"/>
        <c:tickMarkSkip val="1"/>
        <c:noMultiLvlLbl val="0"/>
      </c:catAx>
      <c:valAx>
        <c:axId val="3281943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1927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DHS_Dry14!$B$124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DHS_Dry14!$M$121:$Q$121</c:f>
              <c:strCache>
                <c:ptCount val="5"/>
                <c:pt idx="0">
                  <c:v>Poorest</c:v>
                </c:pt>
                <c:pt idx="1">
                  <c:v>Poor</c:v>
                </c:pt>
                <c:pt idx="2">
                  <c:v>Middle</c:v>
                </c:pt>
                <c:pt idx="3">
                  <c:v>Rich</c:v>
                </c:pt>
                <c:pt idx="4">
                  <c:v>Richest</c:v>
                </c:pt>
              </c:strCache>
            </c:strRef>
          </c:cat>
          <c:val>
            <c:numRef>
              <c:f>DHS_Dry14!$M$124:$Q$124</c:f>
              <c:numCache>
                <c:formatCode>###0.0</c:formatCode>
                <c:ptCount val="5"/>
                <c:pt idx="0">
                  <c:v>13.241261200668275</c:v>
                </c:pt>
                <c:pt idx="1">
                  <c:v>22.000871242196109</c:v>
                </c:pt>
                <c:pt idx="2">
                  <c:v>38.088592207583325</c:v>
                </c:pt>
                <c:pt idx="3">
                  <c:v>54.87107384663225</c:v>
                </c:pt>
                <c:pt idx="4">
                  <c:v>78.076797977850745</c:v>
                </c:pt>
              </c:numCache>
            </c:numRef>
          </c:val>
          <c:extLst>
            <c:ext xmlns:c16="http://schemas.microsoft.com/office/drawing/2014/chart" uri="{C3380CC4-5D6E-409C-BE32-E72D297353CC}">
              <c16:uniqueId val="{00000000-E0FF-4F4D-B86F-745302982138}"/>
            </c:ext>
          </c:extLst>
        </c:ser>
        <c:ser>
          <c:idx val="1"/>
          <c:order val="1"/>
          <c:tx>
            <c:strRef>
              <c:f>DHS_Dry14!$B$125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DHS_Dry14!$M$121:$Q$121</c:f>
              <c:strCache>
                <c:ptCount val="5"/>
                <c:pt idx="0">
                  <c:v>Poorest</c:v>
                </c:pt>
                <c:pt idx="1">
                  <c:v>Poor</c:v>
                </c:pt>
                <c:pt idx="2">
                  <c:v>Middle</c:v>
                </c:pt>
                <c:pt idx="3">
                  <c:v>Rich</c:v>
                </c:pt>
                <c:pt idx="4">
                  <c:v>Richest</c:v>
                </c:pt>
              </c:strCache>
            </c:strRef>
          </c:cat>
          <c:val>
            <c:numRef>
              <c:f>DHS_Dry14!$M$125:$Q$125</c:f>
              <c:numCache>
                <c:formatCode>###0.0</c:formatCode>
                <c:ptCount val="5"/>
                <c:pt idx="0">
                  <c:v>4.3033168830320108</c:v>
                </c:pt>
                <c:pt idx="1">
                  <c:v>7.1085896633525136</c:v>
                </c:pt>
                <c:pt idx="2">
                  <c:v>9.3311585094618987</c:v>
                </c:pt>
                <c:pt idx="3">
                  <c:v>12.465335423307577</c:v>
                </c:pt>
                <c:pt idx="4">
                  <c:v>10.663748273070803</c:v>
                </c:pt>
              </c:numCache>
            </c:numRef>
          </c:val>
          <c:extLst>
            <c:ext xmlns:c16="http://schemas.microsoft.com/office/drawing/2014/chart" uri="{C3380CC4-5D6E-409C-BE32-E72D297353CC}">
              <c16:uniqueId val="{00000001-E0FF-4F4D-B86F-745302982138}"/>
            </c:ext>
          </c:extLst>
        </c:ser>
        <c:ser>
          <c:idx val="2"/>
          <c:order val="2"/>
          <c:tx>
            <c:strRef>
              <c:f>DHS_Dry14!$B$126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DHS_Dry14!$M$121:$Q$121</c:f>
              <c:strCache>
                <c:ptCount val="5"/>
                <c:pt idx="0">
                  <c:v>Poorest</c:v>
                </c:pt>
                <c:pt idx="1">
                  <c:v>Poor</c:v>
                </c:pt>
                <c:pt idx="2">
                  <c:v>Middle</c:v>
                </c:pt>
                <c:pt idx="3">
                  <c:v>Rich</c:v>
                </c:pt>
                <c:pt idx="4">
                  <c:v>Richest</c:v>
                </c:pt>
              </c:strCache>
            </c:strRef>
          </c:cat>
          <c:val>
            <c:numRef>
              <c:f>DHS_Dry14!$M$126:$Q$126</c:f>
              <c:numCache>
                <c:formatCode>###0.0</c:formatCode>
                <c:ptCount val="5"/>
                <c:pt idx="0">
                  <c:v>1.1540068772733605</c:v>
                </c:pt>
                <c:pt idx="1">
                  <c:v>1.0137259885158016</c:v>
                </c:pt>
                <c:pt idx="2">
                  <c:v>0.51233552173444252</c:v>
                </c:pt>
                <c:pt idx="3">
                  <c:v>0.77919867462610171</c:v>
                </c:pt>
                <c:pt idx="4">
                  <c:v>0.39132763283548044</c:v>
                </c:pt>
              </c:numCache>
            </c:numRef>
          </c:val>
          <c:extLst>
            <c:ext xmlns:c16="http://schemas.microsoft.com/office/drawing/2014/chart" uri="{C3380CC4-5D6E-409C-BE32-E72D297353CC}">
              <c16:uniqueId val="{00000002-E0FF-4F4D-B86F-745302982138}"/>
            </c:ext>
          </c:extLst>
        </c:ser>
        <c:ser>
          <c:idx val="3"/>
          <c:order val="3"/>
          <c:tx>
            <c:strRef>
              <c:f>DHS_Dry14!$B$127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DHS_Dry14!$M$121:$Q$121</c:f>
              <c:strCache>
                <c:ptCount val="5"/>
                <c:pt idx="0">
                  <c:v>Poorest</c:v>
                </c:pt>
                <c:pt idx="1">
                  <c:v>Poor</c:v>
                </c:pt>
                <c:pt idx="2">
                  <c:v>Middle</c:v>
                </c:pt>
                <c:pt idx="3">
                  <c:v>Rich</c:v>
                </c:pt>
                <c:pt idx="4">
                  <c:v>Richest</c:v>
                </c:pt>
              </c:strCache>
            </c:strRef>
          </c:cat>
          <c:val>
            <c:numRef>
              <c:f>DHS_Dry14!$M$127:$Q$127</c:f>
              <c:numCache>
                <c:formatCode>###0.0</c:formatCode>
                <c:ptCount val="5"/>
                <c:pt idx="0">
                  <c:v>81.301415039026352</c:v>
                </c:pt>
                <c:pt idx="1">
                  <c:v>69.876813105935568</c:v>
                </c:pt>
                <c:pt idx="2">
                  <c:v>52.067913761220332</c:v>
                </c:pt>
                <c:pt idx="3">
                  <c:v>31.88439205543407</c:v>
                </c:pt>
                <c:pt idx="4">
                  <c:v>10.868126116242971</c:v>
                </c:pt>
              </c:numCache>
            </c:numRef>
          </c:val>
          <c:extLst>
            <c:ext xmlns:c16="http://schemas.microsoft.com/office/drawing/2014/chart" uri="{C3380CC4-5D6E-409C-BE32-E72D297353CC}">
              <c16:uniqueId val="{00000003-E0FF-4F4D-B86F-745302982138}"/>
            </c:ext>
          </c:extLst>
        </c:ser>
        <c:dLbls>
          <c:showLegendKey val="0"/>
          <c:showVal val="0"/>
          <c:showCatName val="0"/>
          <c:showSerName val="0"/>
          <c:showPercent val="0"/>
          <c:showBubbleSize val="0"/>
        </c:dLbls>
        <c:gapWidth val="50"/>
        <c:overlap val="100"/>
        <c:axId val="336840960"/>
        <c:axId val="336850944"/>
      </c:barChart>
      <c:catAx>
        <c:axId val="336840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850944"/>
        <c:crosses val="autoZero"/>
        <c:auto val="1"/>
        <c:lblAlgn val="ctr"/>
        <c:lblOffset val="100"/>
        <c:tickLblSkip val="1"/>
        <c:tickMarkSkip val="1"/>
        <c:noMultiLvlLbl val="0"/>
      </c:catAx>
      <c:valAx>
        <c:axId val="33685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8409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DHS_Dry14!$B$124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DHS_Dry14!$R$121:$AJ$121</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DHS_Dry14!$R$124:$AJ$124</c:f>
              <c:numCache>
                <c:formatCode>###0.0</c:formatCode>
                <c:ptCount val="19"/>
                <c:pt idx="0">
                  <c:v>57.939692592685375</c:v>
                </c:pt>
                <c:pt idx="1">
                  <c:v>58.170763006811057</c:v>
                </c:pt>
                <c:pt idx="2">
                  <c:v>37.793360121727325</c:v>
                </c:pt>
                <c:pt idx="3">
                  <c:v>38.065612424563476</c:v>
                </c:pt>
                <c:pt idx="4">
                  <c:v>37.553474134154179</c:v>
                </c:pt>
                <c:pt idx="5">
                  <c:v>40.962411732510773</c:v>
                </c:pt>
                <c:pt idx="6">
                  <c:v>40.887660698179126</c:v>
                </c:pt>
                <c:pt idx="7">
                  <c:v>52.002547616873962</c:v>
                </c:pt>
                <c:pt idx="8">
                  <c:v>25.922843519015458</c:v>
                </c:pt>
                <c:pt idx="9">
                  <c:v>30.866644094585173</c:v>
                </c:pt>
                <c:pt idx="10">
                  <c:v>34.743662471486033</c:v>
                </c:pt>
                <c:pt idx="11">
                  <c:v>87.223858403383289</c:v>
                </c:pt>
                <c:pt idx="12">
                  <c:v>64.499281983589157</c:v>
                </c:pt>
                <c:pt idx="13">
                  <c:v>24.70881301233106</c:v>
                </c:pt>
                <c:pt idx="14">
                  <c:v>52.092144244794042</c:v>
                </c:pt>
                <c:pt idx="15">
                  <c:v>40.001902405216818</c:v>
                </c:pt>
                <c:pt idx="16">
                  <c:v>38.659428863940548</c:v>
                </c:pt>
                <c:pt idx="17">
                  <c:v>47.336346920668973</c:v>
                </c:pt>
                <c:pt idx="18">
                  <c:v>49.715690842585012</c:v>
                </c:pt>
              </c:numCache>
            </c:numRef>
          </c:val>
          <c:extLst>
            <c:ext xmlns:c16="http://schemas.microsoft.com/office/drawing/2014/chart" uri="{C3380CC4-5D6E-409C-BE32-E72D297353CC}">
              <c16:uniqueId val="{00000000-73AB-4DA7-AA40-DC147730DAC9}"/>
            </c:ext>
          </c:extLst>
        </c:ser>
        <c:ser>
          <c:idx val="1"/>
          <c:order val="1"/>
          <c:tx>
            <c:strRef>
              <c:f>DHS_Dry14!$B$125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DHS_Dry14!$R$121:$AJ$121</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DHS_Dry14!$R$125:$AJ$125</c:f>
              <c:numCache>
                <c:formatCode>###0.0</c:formatCode>
                <c:ptCount val="19"/>
                <c:pt idx="0">
                  <c:v>8.9836700159005929</c:v>
                </c:pt>
                <c:pt idx="1">
                  <c:v>15.435151429603417</c:v>
                </c:pt>
                <c:pt idx="2">
                  <c:v>9.1217034628695828</c:v>
                </c:pt>
                <c:pt idx="3">
                  <c:v>6.5097140377006939</c:v>
                </c:pt>
                <c:pt idx="4">
                  <c:v>5.5546581776234412</c:v>
                </c:pt>
                <c:pt idx="5">
                  <c:v>12.852444625042537</c:v>
                </c:pt>
                <c:pt idx="6">
                  <c:v>4.6610474815515541</c:v>
                </c:pt>
                <c:pt idx="7">
                  <c:v>12.654995865324462</c:v>
                </c:pt>
                <c:pt idx="8">
                  <c:v>6.6445593005999752</c:v>
                </c:pt>
                <c:pt idx="9">
                  <c:v>3.1004424663031096</c:v>
                </c:pt>
                <c:pt idx="10">
                  <c:v>5.5367595389176882</c:v>
                </c:pt>
                <c:pt idx="11">
                  <c:v>8.1751522834914532</c:v>
                </c:pt>
                <c:pt idx="12">
                  <c:v>4.281963947131155</c:v>
                </c:pt>
                <c:pt idx="13">
                  <c:v>5.663302032784701</c:v>
                </c:pt>
                <c:pt idx="14">
                  <c:v>5.6157075773723717</c:v>
                </c:pt>
                <c:pt idx="15">
                  <c:v>4.0843614262399965</c:v>
                </c:pt>
                <c:pt idx="16">
                  <c:v>8.1554238043000389</c:v>
                </c:pt>
                <c:pt idx="17">
                  <c:v>11.361981730177497</c:v>
                </c:pt>
                <c:pt idx="18">
                  <c:v>8.474588152359221</c:v>
                </c:pt>
              </c:numCache>
            </c:numRef>
          </c:val>
          <c:extLst>
            <c:ext xmlns:c16="http://schemas.microsoft.com/office/drawing/2014/chart" uri="{C3380CC4-5D6E-409C-BE32-E72D297353CC}">
              <c16:uniqueId val="{00000001-73AB-4DA7-AA40-DC147730DAC9}"/>
            </c:ext>
          </c:extLst>
        </c:ser>
        <c:ser>
          <c:idx val="2"/>
          <c:order val="2"/>
          <c:tx>
            <c:strRef>
              <c:f>DHS_Dry14!$B$126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DHS_Dry14!$R$121:$AJ$121</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DHS_Dry14!$R$126:$AJ$126</c:f>
              <c:numCache>
                <c:formatCode>###0.0</c:formatCode>
                <c:ptCount val="19"/>
                <c:pt idx="0">
                  <c:v>-6.3948846218409017E-14</c:v>
                </c:pt>
                <c:pt idx="1">
                  <c:v>0.26998817210329662</c:v>
                </c:pt>
                <c:pt idx="2">
                  <c:v>0.36589575515540673</c:v>
                </c:pt>
                <c:pt idx="3">
                  <c:v>0.21687790189159983</c:v>
                </c:pt>
                <c:pt idx="4">
                  <c:v>5.3153526107600158E-2</c:v>
                </c:pt>
                <c:pt idx="5">
                  <c:v>1.0545107277209809E-2</c:v>
                </c:pt>
                <c:pt idx="6">
                  <c:v>1.7461786758539048</c:v>
                </c:pt>
                <c:pt idx="7">
                  <c:v>0.16584924651139232</c:v>
                </c:pt>
                <c:pt idx="8">
                  <c:v>0.50419683911921709</c:v>
                </c:pt>
                <c:pt idx="9">
                  <c:v>0.10337245821794738</c:v>
                </c:pt>
                <c:pt idx="10">
                  <c:v>0</c:v>
                </c:pt>
                <c:pt idx="11">
                  <c:v>0.35468223344343919</c:v>
                </c:pt>
                <c:pt idx="12">
                  <c:v>8.9297538816515534</c:v>
                </c:pt>
                <c:pt idx="13">
                  <c:v>0.4272312190447991</c:v>
                </c:pt>
                <c:pt idx="14">
                  <c:v>1.0760584118934062</c:v>
                </c:pt>
                <c:pt idx="15">
                  <c:v>2.8562344021948718</c:v>
                </c:pt>
                <c:pt idx="16">
                  <c:v>1.0644523813712965</c:v>
                </c:pt>
                <c:pt idx="17">
                  <c:v>2.9626191276133937</c:v>
                </c:pt>
                <c:pt idx="18">
                  <c:v>0.73860294205417176</c:v>
                </c:pt>
              </c:numCache>
            </c:numRef>
          </c:val>
          <c:extLst>
            <c:ext xmlns:c16="http://schemas.microsoft.com/office/drawing/2014/chart" uri="{C3380CC4-5D6E-409C-BE32-E72D297353CC}">
              <c16:uniqueId val="{00000002-73AB-4DA7-AA40-DC147730DAC9}"/>
            </c:ext>
          </c:extLst>
        </c:ser>
        <c:ser>
          <c:idx val="3"/>
          <c:order val="3"/>
          <c:tx>
            <c:strRef>
              <c:f>DHS_Dry14!$B$127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DHS_Dry14!$R$121:$AJ$121</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DHS_Dry14!$R$127:$AJ$127</c:f>
              <c:numCache>
                <c:formatCode>###0.0</c:formatCode>
                <c:ptCount val="19"/>
                <c:pt idx="0">
                  <c:v>33.076637391414096</c:v>
                </c:pt>
                <c:pt idx="1">
                  <c:v>26.124097391482231</c:v>
                </c:pt>
                <c:pt idx="2">
                  <c:v>52.719040660247686</c:v>
                </c:pt>
                <c:pt idx="3">
                  <c:v>55.207795635844228</c:v>
                </c:pt>
                <c:pt idx="4">
                  <c:v>56.838714162114776</c:v>
                </c:pt>
                <c:pt idx="5">
                  <c:v>46.17459853516948</c:v>
                </c:pt>
                <c:pt idx="6">
                  <c:v>52.705113144415414</c:v>
                </c:pt>
                <c:pt idx="7">
                  <c:v>35.176607271290187</c:v>
                </c:pt>
                <c:pt idx="8">
                  <c:v>66.928400341265345</c:v>
                </c:pt>
                <c:pt idx="9">
                  <c:v>65.929540980893776</c:v>
                </c:pt>
                <c:pt idx="10">
                  <c:v>59.719577989596232</c:v>
                </c:pt>
                <c:pt idx="11">
                  <c:v>4.2463070796818183</c:v>
                </c:pt>
                <c:pt idx="12">
                  <c:v>22.289000187628137</c:v>
                </c:pt>
                <c:pt idx="13">
                  <c:v>69.200653735839438</c:v>
                </c:pt>
                <c:pt idx="14">
                  <c:v>41.216089765940183</c:v>
                </c:pt>
                <c:pt idx="15">
                  <c:v>53.057501766348317</c:v>
                </c:pt>
                <c:pt idx="16">
                  <c:v>52.120694950388113</c:v>
                </c:pt>
                <c:pt idx="17">
                  <c:v>38.339052221540136</c:v>
                </c:pt>
                <c:pt idx="18">
                  <c:v>41.071118063001592</c:v>
                </c:pt>
              </c:numCache>
            </c:numRef>
          </c:val>
          <c:extLst>
            <c:ext xmlns:c16="http://schemas.microsoft.com/office/drawing/2014/chart" uri="{C3380CC4-5D6E-409C-BE32-E72D297353CC}">
              <c16:uniqueId val="{00000003-73AB-4DA7-AA40-DC147730DAC9}"/>
            </c:ext>
          </c:extLst>
        </c:ser>
        <c:dLbls>
          <c:showLegendKey val="0"/>
          <c:showVal val="0"/>
          <c:showCatName val="0"/>
          <c:showSerName val="0"/>
          <c:showPercent val="0"/>
          <c:showBubbleSize val="0"/>
        </c:dLbls>
        <c:gapWidth val="50"/>
        <c:overlap val="100"/>
        <c:axId val="337178624"/>
        <c:axId val="337180160"/>
      </c:barChart>
      <c:catAx>
        <c:axId val="33717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180160"/>
        <c:crosses val="autoZero"/>
        <c:auto val="1"/>
        <c:lblAlgn val="ctr"/>
        <c:lblOffset val="100"/>
        <c:tickLblSkip val="1"/>
        <c:tickMarkSkip val="1"/>
        <c:noMultiLvlLbl val="0"/>
      </c:catAx>
      <c:valAx>
        <c:axId val="337180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17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DHS_Dry14!$B$124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DHS_Dry14!$C$121:$G$121</c:f>
              <c:strCache>
                <c:ptCount val="5"/>
                <c:pt idx="0">
                  <c:v>Poorest</c:v>
                </c:pt>
                <c:pt idx="1">
                  <c:v>Poor</c:v>
                </c:pt>
                <c:pt idx="2">
                  <c:v>Middle</c:v>
                </c:pt>
                <c:pt idx="3">
                  <c:v>Rich</c:v>
                </c:pt>
                <c:pt idx="4">
                  <c:v>Richest</c:v>
                </c:pt>
              </c:strCache>
            </c:strRef>
          </c:cat>
          <c:val>
            <c:numRef>
              <c:f>DHS_Dry14!$C$124:$G$124</c:f>
              <c:numCache>
                <c:formatCode>###0.0</c:formatCode>
                <c:ptCount val="5"/>
                <c:pt idx="0">
                  <c:v>13.70729302749546</c:v>
                </c:pt>
                <c:pt idx="1">
                  <c:v>25.439213331118498</c:v>
                </c:pt>
                <c:pt idx="2">
                  <c:v>44.672046406591427</c:v>
                </c:pt>
                <c:pt idx="3">
                  <c:v>66.581457018266804</c:v>
                </c:pt>
                <c:pt idx="4">
                  <c:v>90.548138015747739</c:v>
                </c:pt>
              </c:numCache>
            </c:numRef>
          </c:val>
          <c:extLst>
            <c:ext xmlns:c16="http://schemas.microsoft.com/office/drawing/2014/chart" uri="{C3380CC4-5D6E-409C-BE32-E72D297353CC}">
              <c16:uniqueId val="{00000000-2A8A-4959-B37E-D60EEA661569}"/>
            </c:ext>
          </c:extLst>
        </c:ser>
        <c:ser>
          <c:idx val="1"/>
          <c:order val="1"/>
          <c:tx>
            <c:strRef>
              <c:f>DHS_Dry14!$B$125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DHS_Dry14!$C$121:$G$121</c:f>
              <c:strCache>
                <c:ptCount val="5"/>
                <c:pt idx="0">
                  <c:v>Poorest</c:v>
                </c:pt>
                <c:pt idx="1">
                  <c:v>Poor</c:v>
                </c:pt>
                <c:pt idx="2">
                  <c:v>Middle</c:v>
                </c:pt>
                <c:pt idx="3">
                  <c:v>Rich</c:v>
                </c:pt>
                <c:pt idx="4">
                  <c:v>Richest</c:v>
                </c:pt>
              </c:strCache>
            </c:strRef>
          </c:cat>
          <c:val>
            <c:numRef>
              <c:f>DHS_Dry14!$C$125:$G$125</c:f>
              <c:numCache>
                <c:formatCode>###0.0</c:formatCode>
                <c:ptCount val="5"/>
                <c:pt idx="0">
                  <c:v>4.7625792717504929</c:v>
                </c:pt>
                <c:pt idx="1">
                  <c:v>8.4759341738154017</c:v>
                </c:pt>
                <c:pt idx="2">
                  <c:v>10.374480877652656</c:v>
                </c:pt>
                <c:pt idx="3">
                  <c:v>12.833567398961758</c:v>
                </c:pt>
                <c:pt idx="4">
                  <c:v>6.3401237003328479</c:v>
                </c:pt>
              </c:numCache>
            </c:numRef>
          </c:val>
          <c:extLst>
            <c:ext xmlns:c16="http://schemas.microsoft.com/office/drawing/2014/chart" uri="{C3380CC4-5D6E-409C-BE32-E72D297353CC}">
              <c16:uniqueId val="{00000001-2A8A-4959-B37E-D60EEA661569}"/>
            </c:ext>
          </c:extLst>
        </c:ser>
        <c:ser>
          <c:idx val="2"/>
          <c:order val="2"/>
          <c:tx>
            <c:strRef>
              <c:f>DHS_Dry14!$B$126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DHS_Dry14!$C$121:$G$121</c:f>
              <c:strCache>
                <c:ptCount val="5"/>
                <c:pt idx="0">
                  <c:v>Poorest</c:v>
                </c:pt>
                <c:pt idx="1">
                  <c:v>Poor</c:v>
                </c:pt>
                <c:pt idx="2">
                  <c:v>Middle</c:v>
                </c:pt>
                <c:pt idx="3">
                  <c:v>Rich</c:v>
                </c:pt>
                <c:pt idx="4">
                  <c:v>Richest</c:v>
                </c:pt>
              </c:strCache>
            </c:strRef>
          </c:cat>
          <c:val>
            <c:numRef>
              <c:f>DHS_Dry14!$C$126:$G$126</c:f>
              <c:numCache>
                <c:formatCode>###0.0</c:formatCode>
                <c:ptCount val="5"/>
                <c:pt idx="0">
                  <c:v>1.1113531330902617</c:v>
                </c:pt>
                <c:pt idx="1">
                  <c:v>0.93331332216378371</c:v>
                </c:pt>
                <c:pt idx="2">
                  <c:v>0.93815544470617596</c:v>
                </c:pt>
                <c:pt idx="3">
                  <c:v>0.58815021429321845</c:v>
                </c:pt>
                <c:pt idx="4">
                  <c:v>0.61313248964333544</c:v>
                </c:pt>
              </c:numCache>
            </c:numRef>
          </c:val>
          <c:extLst>
            <c:ext xmlns:c16="http://schemas.microsoft.com/office/drawing/2014/chart" uri="{C3380CC4-5D6E-409C-BE32-E72D297353CC}">
              <c16:uniqueId val="{00000002-2A8A-4959-B37E-D60EEA661569}"/>
            </c:ext>
          </c:extLst>
        </c:ser>
        <c:ser>
          <c:idx val="3"/>
          <c:order val="3"/>
          <c:tx>
            <c:strRef>
              <c:f>DHS_Dry14!$B$127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DHS_Dry14!$C$121:$G$121</c:f>
              <c:strCache>
                <c:ptCount val="5"/>
                <c:pt idx="0">
                  <c:v>Poorest</c:v>
                </c:pt>
                <c:pt idx="1">
                  <c:v>Poor</c:v>
                </c:pt>
                <c:pt idx="2">
                  <c:v>Middle</c:v>
                </c:pt>
                <c:pt idx="3">
                  <c:v>Rich</c:v>
                </c:pt>
                <c:pt idx="4">
                  <c:v>Richest</c:v>
                </c:pt>
              </c:strCache>
            </c:strRef>
          </c:cat>
          <c:val>
            <c:numRef>
              <c:f>DHS_Dry14!$C$127:$G$127</c:f>
              <c:numCache>
                <c:formatCode>###0.0</c:formatCode>
                <c:ptCount val="5"/>
                <c:pt idx="0">
                  <c:v>80.418774567663775</c:v>
                </c:pt>
                <c:pt idx="1">
                  <c:v>65.151539172902318</c:v>
                </c:pt>
                <c:pt idx="2">
                  <c:v>44.015317271049739</c:v>
                </c:pt>
                <c:pt idx="3">
                  <c:v>19.99682536847822</c:v>
                </c:pt>
                <c:pt idx="4">
                  <c:v>2.4986057942760778</c:v>
                </c:pt>
              </c:numCache>
            </c:numRef>
          </c:val>
          <c:extLst>
            <c:ext xmlns:c16="http://schemas.microsoft.com/office/drawing/2014/chart" uri="{C3380CC4-5D6E-409C-BE32-E72D297353CC}">
              <c16:uniqueId val="{00000003-2A8A-4959-B37E-D60EEA661569}"/>
            </c:ext>
          </c:extLst>
        </c:ser>
        <c:dLbls>
          <c:showLegendKey val="0"/>
          <c:showVal val="0"/>
          <c:showCatName val="0"/>
          <c:showSerName val="0"/>
          <c:showPercent val="0"/>
          <c:showBubbleSize val="0"/>
        </c:dLbls>
        <c:gapWidth val="50"/>
        <c:overlap val="100"/>
        <c:axId val="342279680"/>
        <c:axId val="342281216"/>
      </c:barChart>
      <c:catAx>
        <c:axId val="3422796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281216"/>
        <c:crosses val="autoZero"/>
        <c:auto val="1"/>
        <c:lblAlgn val="ctr"/>
        <c:lblOffset val="100"/>
        <c:tickLblSkip val="1"/>
        <c:tickMarkSkip val="1"/>
        <c:noMultiLvlLbl val="0"/>
      </c:catAx>
      <c:valAx>
        <c:axId val="3422812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2796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DHS_Dry14!$B$222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DHS_Dry14!$M$221:$Q$221</c:f>
              <c:strCache>
                <c:ptCount val="5"/>
                <c:pt idx="0">
                  <c:v>Poorest</c:v>
                </c:pt>
                <c:pt idx="1">
                  <c:v>Poor</c:v>
                </c:pt>
                <c:pt idx="2">
                  <c:v>Middle</c:v>
                </c:pt>
                <c:pt idx="3">
                  <c:v>Rich</c:v>
                </c:pt>
                <c:pt idx="4">
                  <c:v>Richest</c:v>
                </c:pt>
              </c:strCache>
            </c:strRef>
          </c:cat>
          <c:val>
            <c:numRef>
              <c:f>DHS_Dry14!$M$222:$Q$222</c:f>
              <c:numCache>
                <c:formatCode>###0.0</c:formatCode>
                <c:ptCount val="5"/>
                <c:pt idx="0">
                  <c:v>47.278694343739275</c:v>
                </c:pt>
                <c:pt idx="1">
                  <c:v>56.85885197511179</c:v>
                </c:pt>
                <c:pt idx="2">
                  <c:v>63.585580546393949</c:v>
                </c:pt>
                <c:pt idx="3">
                  <c:v>71.36335373691513</c:v>
                </c:pt>
                <c:pt idx="4">
                  <c:v>80.834627430909407</c:v>
                </c:pt>
              </c:numCache>
            </c:numRef>
          </c:val>
          <c:extLst>
            <c:ext xmlns:c16="http://schemas.microsoft.com/office/drawing/2014/chart" uri="{C3380CC4-5D6E-409C-BE32-E72D297353CC}">
              <c16:uniqueId val="{00000000-2A7C-4BEE-AAC7-6DFE75B16EE4}"/>
            </c:ext>
          </c:extLst>
        </c:ser>
        <c:ser>
          <c:idx val="1"/>
          <c:order val="1"/>
          <c:tx>
            <c:strRef>
              <c:f>DHS_Dry14!$B$223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DHS_Dry14!$M$221:$Q$221</c:f>
              <c:strCache>
                <c:ptCount val="5"/>
                <c:pt idx="0">
                  <c:v>Poorest</c:v>
                </c:pt>
                <c:pt idx="1">
                  <c:v>Poor</c:v>
                </c:pt>
                <c:pt idx="2">
                  <c:v>Middle</c:v>
                </c:pt>
                <c:pt idx="3">
                  <c:v>Rich</c:v>
                </c:pt>
                <c:pt idx="4">
                  <c:v>Richest</c:v>
                </c:pt>
              </c:strCache>
            </c:strRef>
          </c:cat>
          <c:val>
            <c:numRef>
              <c:f>DHS_Dry14!$M$223:$Q$223</c:f>
              <c:numCache>
                <c:formatCode>###0.0</c:formatCode>
                <c:ptCount val="5"/>
                <c:pt idx="0">
                  <c:v>24.416880518385181</c:v>
                </c:pt>
                <c:pt idx="1">
                  <c:v>22.04334021226547</c:v>
                </c:pt>
                <c:pt idx="2">
                  <c:v>20.892989347913485</c:v>
                </c:pt>
                <c:pt idx="3">
                  <c:v>17.118640008949949</c:v>
                </c:pt>
                <c:pt idx="4">
                  <c:v>10.134052489263821</c:v>
                </c:pt>
              </c:numCache>
            </c:numRef>
          </c:val>
          <c:extLst>
            <c:ext xmlns:c16="http://schemas.microsoft.com/office/drawing/2014/chart" uri="{C3380CC4-5D6E-409C-BE32-E72D297353CC}">
              <c16:uniqueId val="{00000001-2A7C-4BEE-AAC7-6DFE75B16EE4}"/>
            </c:ext>
          </c:extLst>
        </c:ser>
        <c:ser>
          <c:idx val="2"/>
          <c:order val="2"/>
          <c:tx>
            <c:strRef>
              <c:f>DHS_Dry14!$B$224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DHS_Dry14!$M$221:$Q$221</c:f>
              <c:strCache>
                <c:ptCount val="5"/>
                <c:pt idx="0">
                  <c:v>Poorest</c:v>
                </c:pt>
                <c:pt idx="1">
                  <c:v>Poor</c:v>
                </c:pt>
                <c:pt idx="2">
                  <c:v>Middle</c:v>
                </c:pt>
                <c:pt idx="3">
                  <c:v>Rich</c:v>
                </c:pt>
                <c:pt idx="4">
                  <c:v>Richest</c:v>
                </c:pt>
              </c:strCache>
            </c:strRef>
          </c:cat>
          <c:val>
            <c:numRef>
              <c:f>DHS_Dry14!$M$224:$Q$224</c:f>
              <c:numCache>
                <c:formatCode>###0.0</c:formatCode>
                <c:ptCount val="5"/>
                <c:pt idx="0">
                  <c:v>28.304425137875601</c:v>
                </c:pt>
                <c:pt idx="1">
                  <c:v>21.097807812622538</c:v>
                </c:pt>
                <c:pt idx="2">
                  <c:v>15.521430105692636</c:v>
                </c:pt>
                <c:pt idx="3">
                  <c:v>11.518006254135077</c:v>
                </c:pt>
                <c:pt idx="4">
                  <c:v>9.0313200798268252</c:v>
                </c:pt>
              </c:numCache>
            </c:numRef>
          </c:val>
          <c:extLst>
            <c:ext xmlns:c16="http://schemas.microsoft.com/office/drawing/2014/chart" uri="{C3380CC4-5D6E-409C-BE32-E72D297353CC}">
              <c16:uniqueId val="{00000002-2A7C-4BEE-AAC7-6DFE75B16EE4}"/>
            </c:ext>
          </c:extLst>
        </c:ser>
        <c:dLbls>
          <c:showLegendKey val="0"/>
          <c:showVal val="0"/>
          <c:showCatName val="0"/>
          <c:showSerName val="0"/>
          <c:showPercent val="0"/>
          <c:showBubbleSize val="0"/>
        </c:dLbls>
        <c:gapWidth val="50"/>
        <c:overlap val="100"/>
        <c:axId val="342341504"/>
        <c:axId val="342343040"/>
      </c:barChart>
      <c:catAx>
        <c:axId val="342341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343040"/>
        <c:crosses val="autoZero"/>
        <c:auto val="1"/>
        <c:lblAlgn val="ctr"/>
        <c:lblOffset val="100"/>
        <c:tickLblSkip val="1"/>
        <c:tickMarkSkip val="1"/>
        <c:noMultiLvlLbl val="0"/>
      </c:catAx>
      <c:valAx>
        <c:axId val="3423430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3415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DHS_Dry14!$B$222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DHS_Dry14!$R$221:$AJ$221</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DHS_Dry14!$R$222:$AJ$222</c:f>
              <c:numCache>
                <c:formatCode>###0.0</c:formatCode>
                <c:ptCount val="19"/>
                <c:pt idx="0">
                  <c:v>93.206450152938203</c:v>
                </c:pt>
                <c:pt idx="1">
                  <c:v>58.517183615227218</c:v>
                </c:pt>
                <c:pt idx="2">
                  <c:v>73.518611503136171</c:v>
                </c:pt>
                <c:pt idx="3">
                  <c:v>73.248541752631937</c:v>
                </c:pt>
                <c:pt idx="4">
                  <c:v>69.103869043172566</c:v>
                </c:pt>
                <c:pt idx="5">
                  <c:v>83.21603672229179</c:v>
                </c:pt>
                <c:pt idx="6">
                  <c:v>64.167037704315433</c:v>
                </c:pt>
                <c:pt idx="7">
                  <c:v>54.542837181071171</c:v>
                </c:pt>
                <c:pt idx="8">
                  <c:v>61.393330359079478</c:v>
                </c:pt>
                <c:pt idx="9">
                  <c:v>29.691397231779128</c:v>
                </c:pt>
                <c:pt idx="10">
                  <c:v>80.72175788828126</c:v>
                </c:pt>
                <c:pt idx="11">
                  <c:v>97.472604792351831</c:v>
                </c:pt>
                <c:pt idx="12">
                  <c:v>97.579409514611626</c:v>
                </c:pt>
                <c:pt idx="13">
                  <c:v>84.100900894694874</c:v>
                </c:pt>
                <c:pt idx="14">
                  <c:v>56.451188316697184</c:v>
                </c:pt>
                <c:pt idx="15">
                  <c:v>60.604331837035154</c:v>
                </c:pt>
                <c:pt idx="16">
                  <c:v>60.145026402833778</c:v>
                </c:pt>
                <c:pt idx="17">
                  <c:v>73.323837819331189</c:v>
                </c:pt>
                <c:pt idx="18">
                  <c:v>33.979978349362433</c:v>
                </c:pt>
              </c:numCache>
            </c:numRef>
          </c:val>
          <c:extLst>
            <c:ext xmlns:c16="http://schemas.microsoft.com/office/drawing/2014/chart" uri="{C3380CC4-5D6E-409C-BE32-E72D297353CC}">
              <c16:uniqueId val="{00000000-6895-47F2-9ED1-70D01F9D0BD8}"/>
            </c:ext>
          </c:extLst>
        </c:ser>
        <c:ser>
          <c:idx val="1"/>
          <c:order val="1"/>
          <c:tx>
            <c:strRef>
              <c:f>DHS_Dry14!$B$223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DHS_Dry14!$R$221:$AJ$221</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DHS_Dry14!$R$223:$AJ$223</c:f>
              <c:numCache>
                <c:formatCode>###0.0</c:formatCode>
                <c:ptCount val="19"/>
                <c:pt idx="0">
                  <c:v>5.2837949269911668</c:v>
                </c:pt>
                <c:pt idx="1">
                  <c:v>38.524793201277532</c:v>
                </c:pt>
                <c:pt idx="2">
                  <c:v>8.3704788944784525</c:v>
                </c:pt>
                <c:pt idx="3">
                  <c:v>10.74306540739116</c:v>
                </c:pt>
                <c:pt idx="4">
                  <c:v>29.874327760138936</c:v>
                </c:pt>
                <c:pt idx="5">
                  <c:v>14.053870943904109</c:v>
                </c:pt>
                <c:pt idx="6">
                  <c:v>25.960073356621287</c:v>
                </c:pt>
                <c:pt idx="7">
                  <c:v>35.400962373202482</c:v>
                </c:pt>
                <c:pt idx="8">
                  <c:v>25.442559072421851</c:v>
                </c:pt>
                <c:pt idx="9">
                  <c:v>9.828764509055679</c:v>
                </c:pt>
                <c:pt idx="10">
                  <c:v>9.8355488472821531</c:v>
                </c:pt>
                <c:pt idx="11">
                  <c:v>1.3182457811565398</c:v>
                </c:pt>
                <c:pt idx="12">
                  <c:v>2.2169003440431192</c:v>
                </c:pt>
                <c:pt idx="13">
                  <c:v>11.818757190597822</c:v>
                </c:pt>
                <c:pt idx="14">
                  <c:v>4.267043884302602</c:v>
                </c:pt>
                <c:pt idx="15">
                  <c:v>36.191409503094555</c:v>
                </c:pt>
                <c:pt idx="16">
                  <c:v>3.2087026167980883</c:v>
                </c:pt>
                <c:pt idx="17">
                  <c:v>20.163443072911729</c:v>
                </c:pt>
                <c:pt idx="18">
                  <c:v>21.824038188599395</c:v>
                </c:pt>
              </c:numCache>
            </c:numRef>
          </c:val>
          <c:extLst>
            <c:ext xmlns:c16="http://schemas.microsoft.com/office/drawing/2014/chart" uri="{C3380CC4-5D6E-409C-BE32-E72D297353CC}">
              <c16:uniqueId val="{00000001-6895-47F2-9ED1-70D01F9D0BD8}"/>
            </c:ext>
          </c:extLst>
        </c:ser>
        <c:ser>
          <c:idx val="2"/>
          <c:order val="2"/>
          <c:tx>
            <c:strRef>
              <c:f>DHS_Dry14!$B$224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DHS_Dry14!$R$221:$AJ$221</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DHS_Dry14!$R$224:$AJ$224</c:f>
              <c:numCache>
                <c:formatCode>###0.0</c:formatCode>
                <c:ptCount val="19"/>
                <c:pt idx="0">
                  <c:v>1.509754920070574</c:v>
                </c:pt>
                <c:pt idx="1">
                  <c:v>2.9580231834952699</c:v>
                </c:pt>
                <c:pt idx="2">
                  <c:v>18.110909602385348</c:v>
                </c:pt>
                <c:pt idx="3">
                  <c:v>16.008392839976864</c:v>
                </c:pt>
                <c:pt idx="4">
                  <c:v>1.021803196688519</c:v>
                </c:pt>
                <c:pt idx="5">
                  <c:v>2.7300923338042593</c:v>
                </c:pt>
                <c:pt idx="6">
                  <c:v>9.8728889390631736</c:v>
                </c:pt>
                <c:pt idx="7">
                  <c:v>10.056200445726281</c:v>
                </c:pt>
                <c:pt idx="8">
                  <c:v>13.164110568498677</c:v>
                </c:pt>
                <c:pt idx="9">
                  <c:v>60.479838259165298</c:v>
                </c:pt>
                <c:pt idx="10">
                  <c:v>9.4426932644364996</c:v>
                </c:pt>
                <c:pt idx="11">
                  <c:v>1.2091494264916447</c:v>
                </c:pt>
                <c:pt idx="12">
                  <c:v>0.20369014134526001</c:v>
                </c:pt>
                <c:pt idx="13">
                  <c:v>4.0803419147075015</c:v>
                </c:pt>
                <c:pt idx="14">
                  <c:v>39.281767799000541</c:v>
                </c:pt>
                <c:pt idx="15">
                  <c:v>3.2042586598702405</c:v>
                </c:pt>
                <c:pt idx="16">
                  <c:v>36.646270980368385</c:v>
                </c:pt>
                <c:pt idx="17">
                  <c:v>6.5127191077571087</c:v>
                </c:pt>
                <c:pt idx="18">
                  <c:v>44.195983462038022</c:v>
                </c:pt>
              </c:numCache>
            </c:numRef>
          </c:val>
          <c:extLst>
            <c:ext xmlns:c16="http://schemas.microsoft.com/office/drawing/2014/chart" uri="{C3380CC4-5D6E-409C-BE32-E72D297353CC}">
              <c16:uniqueId val="{00000002-6895-47F2-9ED1-70D01F9D0BD8}"/>
            </c:ext>
          </c:extLst>
        </c:ser>
        <c:dLbls>
          <c:showLegendKey val="0"/>
          <c:showVal val="0"/>
          <c:showCatName val="0"/>
          <c:showSerName val="0"/>
          <c:showPercent val="0"/>
          <c:showBubbleSize val="0"/>
        </c:dLbls>
        <c:gapWidth val="50"/>
        <c:overlap val="100"/>
        <c:axId val="346675456"/>
        <c:axId val="346697728"/>
      </c:barChart>
      <c:catAx>
        <c:axId val="3466754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697728"/>
        <c:crosses val="autoZero"/>
        <c:auto val="1"/>
        <c:lblAlgn val="ctr"/>
        <c:lblOffset val="100"/>
        <c:tickLblSkip val="1"/>
        <c:tickMarkSkip val="1"/>
        <c:noMultiLvlLbl val="0"/>
      </c:catAx>
      <c:valAx>
        <c:axId val="3466977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6754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DHS_Dry14!$B$222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DHS_Dry14!$C$221:$G$221</c:f>
              <c:strCache>
                <c:ptCount val="5"/>
                <c:pt idx="0">
                  <c:v>Poorest</c:v>
                </c:pt>
                <c:pt idx="1">
                  <c:v>Poor</c:v>
                </c:pt>
                <c:pt idx="2">
                  <c:v>Middle</c:v>
                </c:pt>
                <c:pt idx="3">
                  <c:v>Rich</c:v>
                </c:pt>
                <c:pt idx="4">
                  <c:v>Richest</c:v>
                </c:pt>
              </c:strCache>
            </c:strRef>
          </c:cat>
          <c:val>
            <c:numRef>
              <c:f>DHS_Dry14!$C$222:$G$222</c:f>
              <c:numCache>
                <c:formatCode>###0.0</c:formatCode>
                <c:ptCount val="5"/>
                <c:pt idx="0">
                  <c:v>48.804321027550778</c:v>
                </c:pt>
                <c:pt idx="1">
                  <c:v>58.837875742452439</c:v>
                </c:pt>
                <c:pt idx="2">
                  <c:v>66.548567030311034</c:v>
                </c:pt>
                <c:pt idx="3">
                  <c:v>77.306610194547105</c:v>
                </c:pt>
                <c:pt idx="4">
                  <c:v>90.415893119645858</c:v>
                </c:pt>
              </c:numCache>
            </c:numRef>
          </c:val>
          <c:extLst>
            <c:ext xmlns:c16="http://schemas.microsoft.com/office/drawing/2014/chart" uri="{C3380CC4-5D6E-409C-BE32-E72D297353CC}">
              <c16:uniqueId val="{00000000-4272-4EF2-994A-9DF1C67B54A9}"/>
            </c:ext>
          </c:extLst>
        </c:ser>
        <c:ser>
          <c:idx val="1"/>
          <c:order val="1"/>
          <c:tx>
            <c:strRef>
              <c:f>DHS_Dry14!$B$223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DHS_Dry14!$C$221:$G$221</c:f>
              <c:strCache>
                <c:ptCount val="5"/>
                <c:pt idx="0">
                  <c:v>Poorest</c:v>
                </c:pt>
                <c:pt idx="1">
                  <c:v>Poor</c:v>
                </c:pt>
                <c:pt idx="2">
                  <c:v>Middle</c:v>
                </c:pt>
                <c:pt idx="3">
                  <c:v>Rich</c:v>
                </c:pt>
                <c:pt idx="4">
                  <c:v>Richest</c:v>
                </c:pt>
              </c:strCache>
            </c:strRef>
          </c:cat>
          <c:val>
            <c:numRef>
              <c:f>DHS_Dry14!$C$223:$G$223</c:f>
              <c:numCache>
                <c:formatCode>###0.0</c:formatCode>
                <c:ptCount val="5"/>
                <c:pt idx="0">
                  <c:v>24.271525953320385</c:v>
                </c:pt>
                <c:pt idx="1">
                  <c:v>21.529832050724735</c:v>
                </c:pt>
                <c:pt idx="2">
                  <c:v>19.780173676551762</c:v>
                </c:pt>
                <c:pt idx="3">
                  <c:v>12.8458138292633</c:v>
                </c:pt>
                <c:pt idx="4">
                  <c:v>5.4887649719590232</c:v>
                </c:pt>
              </c:numCache>
            </c:numRef>
          </c:val>
          <c:extLst>
            <c:ext xmlns:c16="http://schemas.microsoft.com/office/drawing/2014/chart" uri="{C3380CC4-5D6E-409C-BE32-E72D297353CC}">
              <c16:uniqueId val="{00000001-4272-4EF2-994A-9DF1C67B54A9}"/>
            </c:ext>
          </c:extLst>
        </c:ser>
        <c:ser>
          <c:idx val="2"/>
          <c:order val="2"/>
          <c:tx>
            <c:strRef>
              <c:f>DHS_Dry14!$B$224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DHS_Dry14!$C$221:$G$221</c:f>
              <c:strCache>
                <c:ptCount val="5"/>
                <c:pt idx="0">
                  <c:v>Poorest</c:v>
                </c:pt>
                <c:pt idx="1">
                  <c:v>Poor</c:v>
                </c:pt>
                <c:pt idx="2">
                  <c:v>Middle</c:v>
                </c:pt>
                <c:pt idx="3">
                  <c:v>Rich</c:v>
                </c:pt>
                <c:pt idx="4">
                  <c:v>Richest</c:v>
                </c:pt>
              </c:strCache>
            </c:strRef>
          </c:cat>
          <c:val>
            <c:numRef>
              <c:f>DHS_Dry14!$C$224:$G$224</c:f>
              <c:numCache>
                <c:formatCode>###0.0</c:formatCode>
                <c:ptCount val="5"/>
                <c:pt idx="0">
                  <c:v>26.924153019128923</c:v>
                </c:pt>
                <c:pt idx="1">
                  <c:v>19.632292206822608</c:v>
                </c:pt>
                <c:pt idx="2">
                  <c:v>13.671259293137112</c:v>
                </c:pt>
                <c:pt idx="3">
                  <c:v>9.8475759761897095</c:v>
                </c:pt>
                <c:pt idx="4">
                  <c:v>4.0953419083951452</c:v>
                </c:pt>
              </c:numCache>
            </c:numRef>
          </c:val>
          <c:extLst>
            <c:ext xmlns:c16="http://schemas.microsoft.com/office/drawing/2014/chart" uri="{C3380CC4-5D6E-409C-BE32-E72D297353CC}">
              <c16:uniqueId val="{00000002-4272-4EF2-994A-9DF1C67B54A9}"/>
            </c:ext>
          </c:extLst>
        </c:ser>
        <c:dLbls>
          <c:showLegendKey val="0"/>
          <c:showVal val="0"/>
          <c:showCatName val="0"/>
          <c:showSerName val="0"/>
          <c:showPercent val="0"/>
          <c:showBubbleSize val="0"/>
        </c:dLbls>
        <c:gapWidth val="50"/>
        <c:overlap val="100"/>
        <c:axId val="346741376"/>
        <c:axId val="346743168"/>
      </c:barChart>
      <c:catAx>
        <c:axId val="3467413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743168"/>
        <c:crosses val="autoZero"/>
        <c:auto val="1"/>
        <c:lblAlgn val="ctr"/>
        <c:lblOffset val="100"/>
        <c:tickLblSkip val="1"/>
        <c:tickMarkSkip val="1"/>
        <c:noMultiLvlLbl val="0"/>
      </c:catAx>
      <c:valAx>
        <c:axId val="3467431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7413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DHS_Dry14!$B$18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DHS_Dry14!$H$15:$L$15</c:f>
              <c:strCache>
                <c:ptCount val="5"/>
                <c:pt idx="0">
                  <c:v>Poorest</c:v>
                </c:pt>
                <c:pt idx="1">
                  <c:v>Poor</c:v>
                </c:pt>
                <c:pt idx="2">
                  <c:v>Middle</c:v>
                </c:pt>
                <c:pt idx="3">
                  <c:v>Rich</c:v>
                </c:pt>
                <c:pt idx="4">
                  <c:v>Richest</c:v>
                </c:pt>
              </c:strCache>
            </c:strRef>
          </c:cat>
          <c:val>
            <c:numRef>
              <c:f>DHS_Dry14!$H$18:$L$18</c:f>
              <c:numCache>
                <c:formatCode>###0.0</c:formatCode>
                <c:ptCount val="5"/>
                <c:pt idx="0">
                  <c:v>88.927445335507272</c:v>
                </c:pt>
                <c:pt idx="1">
                  <c:v>95.926618856197322</c:v>
                </c:pt>
                <c:pt idx="2">
                  <c:v>98.646641272909932</c:v>
                </c:pt>
                <c:pt idx="3">
                  <c:v>99.336264417786751</c:v>
                </c:pt>
                <c:pt idx="4">
                  <c:v>99.398418001112077</c:v>
                </c:pt>
              </c:numCache>
            </c:numRef>
          </c:val>
          <c:extLst>
            <c:ext xmlns:c16="http://schemas.microsoft.com/office/drawing/2014/chart" uri="{C3380CC4-5D6E-409C-BE32-E72D297353CC}">
              <c16:uniqueId val="{00000000-876A-4832-A2C1-078243845EDB}"/>
            </c:ext>
          </c:extLst>
        </c:ser>
        <c:ser>
          <c:idx val="1"/>
          <c:order val="1"/>
          <c:tx>
            <c:strRef>
              <c:f>DHS_Dry14!$B$19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DHS_Dry14!$H$15:$L$15</c:f>
              <c:strCache>
                <c:ptCount val="5"/>
                <c:pt idx="0">
                  <c:v>Poorest</c:v>
                </c:pt>
                <c:pt idx="1">
                  <c:v>Poor</c:v>
                </c:pt>
                <c:pt idx="2">
                  <c:v>Middle</c:v>
                </c:pt>
                <c:pt idx="3">
                  <c:v>Rich</c:v>
                </c:pt>
                <c:pt idx="4">
                  <c:v>Richest</c:v>
                </c:pt>
              </c:strCache>
            </c:strRef>
          </c:cat>
          <c:val>
            <c:numRef>
              <c:f>DHS_Dry14!$H$19:$L$19</c:f>
              <c:numCache>
                <c:formatCode>###0.0</c:formatCode>
                <c:ptCount val="5"/>
                <c:pt idx="0">
                  <c:v>0.36926541549637826</c:v>
                </c:pt>
                <c:pt idx="1">
                  <c:v>0.93547455094897236</c:v>
                </c:pt>
                <c:pt idx="2">
                  <c:v>0.16198599649851958</c:v>
                </c:pt>
                <c:pt idx="3">
                  <c:v>0.12385147155386361</c:v>
                </c:pt>
                <c:pt idx="4">
                  <c:v>0.14139846133575051</c:v>
                </c:pt>
              </c:numCache>
            </c:numRef>
          </c:val>
          <c:extLst>
            <c:ext xmlns:c16="http://schemas.microsoft.com/office/drawing/2014/chart" uri="{C3380CC4-5D6E-409C-BE32-E72D297353CC}">
              <c16:uniqueId val="{00000001-876A-4832-A2C1-078243845EDB}"/>
            </c:ext>
          </c:extLst>
        </c:ser>
        <c:ser>
          <c:idx val="2"/>
          <c:order val="2"/>
          <c:tx>
            <c:strRef>
              <c:f>DHS_Dry14!$B$20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DHS_Dry14!$H$15:$L$15</c:f>
              <c:strCache>
                <c:ptCount val="5"/>
                <c:pt idx="0">
                  <c:v>Poorest</c:v>
                </c:pt>
                <c:pt idx="1">
                  <c:v>Poor</c:v>
                </c:pt>
                <c:pt idx="2">
                  <c:v>Middle</c:v>
                </c:pt>
                <c:pt idx="3">
                  <c:v>Rich</c:v>
                </c:pt>
                <c:pt idx="4">
                  <c:v>Richest</c:v>
                </c:pt>
              </c:strCache>
            </c:strRef>
          </c:cat>
          <c:val>
            <c:numRef>
              <c:f>DHS_Dry14!$H$20:$L$20</c:f>
              <c:numCache>
                <c:formatCode>###0.0</c:formatCode>
                <c:ptCount val="5"/>
                <c:pt idx="0">
                  <c:v>5.0577389535373483</c:v>
                </c:pt>
                <c:pt idx="1">
                  <c:v>1.9326296102554836</c:v>
                </c:pt>
                <c:pt idx="2">
                  <c:v>1.1060432664356616</c:v>
                </c:pt>
                <c:pt idx="3">
                  <c:v>0.4491988495233718</c:v>
                </c:pt>
                <c:pt idx="4">
                  <c:v>0.29102095479476919</c:v>
                </c:pt>
              </c:numCache>
            </c:numRef>
          </c:val>
          <c:extLst>
            <c:ext xmlns:c16="http://schemas.microsoft.com/office/drawing/2014/chart" uri="{C3380CC4-5D6E-409C-BE32-E72D297353CC}">
              <c16:uniqueId val="{00000002-876A-4832-A2C1-078243845EDB}"/>
            </c:ext>
          </c:extLst>
        </c:ser>
        <c:ser>
          <c:idx val="3"/>
          <c:order val="3"/>
          <c:tx>
            <c:strRef>
              <c:f>DHS_Dry14!$B$21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DHS_Dry14!$H$15:$L$15</c:f>
              <c:strCache>
                <c:ptCount val="5"/>
                <c:pt idx="0">
                  <c:v>Poorest</c:v>
                </c:pt>
                <c:pt idx="1">
                  <c:v>Poor</c:v>
                </c:pt>
                <c:pt idx="2">
                  <c:v>Middle</c:v>
                </c:pt>
                <c:pt idx="3">
                  <c:v>Rich</c:v>
                </c:pt>
                <c:pt idx="4">
                  <c:v>Richest</c:v>
                </c:pt>
              </c:strCache>
            </c:strRef>
          </c:cat>
          <c:val>
            <c:numRef>
              <c:f>DHS_Dry14!$H$21:$L$21</c:f>
              <c:numCache>
                <c:formatCode>###0.0</c:formatCode>
                <c:ptCount val="5"/>
                <c:pt idx="0">
                  <c:v>5.6455502954590004</c:v>
                </c:pt>
                <c:pt idx="1">
                  <c:v>1.2052769825982217</c:v>
                </c:pt>
                <c:pt idx="2">
                  <c:v>8.5329464155887103E-2</c:v>
                </c:pt>
                <c:pt idx="3">
                  <c:v>9.0685261136013662E-2</c:v>
                </c:pt>
                <c:pt idx="4">
                  <c:v>0.16916258275740323</c:v>
                </c:pt>
              </c:numCache>
            </c:numRef>
          </c:val>
          <c:extLst>
            <c:ext xmlns:c16="http://schemas.microsoft.com/office/drawing/2014/chart" uri="{C3380CC4-5D6E-409C-BE32-E72D297353CC}">
              <c16:uniqueId val="{00000003-876A-4832-A2C1-078243845EDB}"/>
            </c:ext>
          </c:extLst>
        </c:ser>
        <c:dLbls>
          <c:showLegendKey val="0"/>
          <c:showVal val="0"/>
          <c:showCatName val="0"/>
          <c:showSerName val="0"/>
          <c:showPercent val="0"/>
          <c:showBubbleSize val="0"/>
        </c:dLbls>
        <c:gapWidth val="50"/>
        <c:overlap val="100"/>
        <c:axId val="346886528"/>
        <c:axId val="346888064"/>
      </c:barChart>
      <c:catAx>
        <c:axId val="3468865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888064"/>
        <c:crosses val="autoZero"/>
        <c:auto val="1"/>
        <c:lblAlgn val="ctr"/>
        <c:lblOffset val="100"/>
        <c:tickLblSkip val="1"/>
        <c:tickMarkSkip val="1"/>
        <c:noMultiLvlLbl val="0"/>
      </c:catAx>
      <c:valAx>
        <c:axId val="3468880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8865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DHS_Dry14!$B$124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DHS_Dry14!$H$121:$L$121</c:f>
              <c:strCache>
                <c:ptCount val="5"/>
                <c:pt idx="0">
                  <c:v>Poorest</c:v>
                </c:pt>
                <c:pt idx="1">
                  <c:v>Poor</c:v>
                </c:pt>
                <c:pt idx="2">
                  <c:v>Middle</c:v>
                </c:pt>
                <c:pt idx="3">
                  <c:v>Rich</c:v>
                </c:pt>
                <c:pt idx="4">
                  <c:v>Richest</c:v>
                </c:pt>
              </c:strCache>
            </c:strRef>
          </c:cat>
          <c:val>
            <c:numRef>
              <c:f>DHS_Dry14!$H$124:$L$124</c:f>
              <c:numCache>
                <c:formatCode>###0.0</c:formatCode>
                <c:ptCount val="5"/>
                <c:pt idx="0">
                  <c:v>53.679589951129152</c:v>
                </c:pt>
                <c:pt idx="1">
                  <c:v>84.147322693023341</c:v>
                </c:pt>
                <c:pt idx="2">
                  <c:v>91.942668862479792</c:v>
                </c:pt>
                <c:pt idx="3">
                  <c:v>97.416780480676039</c:v>
                </c:pt>
                <c:pt idx="4">
                  <c:v>98.620379231911755</c:v>
                </c:pt>
              </c:numCache>
            </c:numRef>
          </c:val>
          <c:extLst>
            <c:ext xmlns:c16="http://schemas.microsoft.com/office/drawing/2014/chart" uri="{C3380CC4-5D6E-409C-BE32-E72D297353CC}">
              <c16:uniqueId val="{00000000-BD14-424E-85AE-A3CDADE14950}"/>
            </c:ext>
          </c:extLst>
        </c:ser>
        <c:ser>
          <c:idx val="1"/>
          <c:order val="1"/>
          <c:tx>
            <c:strRef>
              <c:f>DHS_Dry14!$B$125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DHS_Dry14!$H$121:$L$121</c:f>
              <c:strCache>
                <c:ptCount val="5"/>
                <c:pt idx="0">
                  <c:v>Poorest</c:v>
                </c:pt>
                <c:pt idx="1">
                  <c:v>Poor</c:v>
                </c:pt>
                <c:pt idx="2">
                  <c:v>Middle</c:v>
                </c:pt>
                <c:pt idx="3">
                  <c:v>Rich</c:v>
                </c:pt>
                <c:pt idx="4">
                  <c:v>Richest</c:v>
                </c:pt>
              </c:strCache>
            </c:strRef>
          </c:cat>
          <c:val>
            <c:numRef>
              <c:f>DHS_Dry14!$H$125:$L$125</c:f>
              <c:numCache>
                <c:formatCode>###0.0</c:formatCode>
                <c:ptCount val="5"/>
                <c:pt idx="0">
                  <c:v>16.977604973763938</c:v>
                </c:pt>
                <c:pt idx="1">
                  <c:v>9.5596234917559837</c:v>
                </c:pt>
                <c:pt idx="2">
                  <c:v>6.6324699434871555</c:v>
                </c:pt>
                <c:pt idx="3">
                  <c:v>2.5429513377328274</c:v>
                </c:pt>
                <c:pt idx="4">
                  <c:v>1.2907050253049952</c:v>
                </c:pt>
              </c:numCache>
            </c:numRef>
          </c:val>
          <c:extLst>
            <c:ext xmlns:c16="http://schemas.microsoft.com/office/drawing/2014/chart" uri="{C3380CC4-5D6E-409C-BE32-E72D297353CC}">
              <c16:uniqueId val="{00000001-BD14-424E-85AE-A3CDADE14950}"/>
            </c:ext>
          </c:extLst>
        </c:ser>
        <c:ser>
          <c:idx val="2"/>
          <c:order val="2"/>
          <c:tx>
            <c:strRef>
              <c:f>DHS_Dry14!$B$126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DHS_Dry14!$H$121:$L$121</c:f>
              <c:strCache>
                <c:ptCount val="5"/>
                <c:pt idx="0">
                  <c:v>Poorest</c:v>
                </c:pt>
                <c:pt idx="1">
                  <c:v>Poor</c:v>
                </c:pt>
                <c:pt idx="2">
                  <c:v>Middle</c:v>
                </c:pt>
                <c:pt idx="3">
                  <c:v>Rich</c:v>
                </c:pt>
                <c:pt idx="4">
                  <c:v>Richest</c:v>
                </c:pt>
              </c:strCache>
            </c:strRef>
          </c:cat>
          <c:val>
            <c:numRef>
              <c:f>DHS_Dry14!$H$126:$L$126</c:f>
              <c:numCache>
                <c:formatCode>###0.0</c:formatCode>
                <c:ptCount val="5"/>
                <c:pt idx="0">
                  <c:v>2.1882480021059187</c:v>
                </c:pt>
                <c:pt idx="1">
                  <c:v>2.5669478904106158</c:v>
                </c:pt>
                <c:pt idx="2">
                  <c:v>1.1175652644909246</c:v>
                </c:pt>
                <c:pt idx="3">
                  <c:v>-1.9560741915114477E-14</c:v>
                </c:pt>
                <c:pt idx="4">
                  <c:v>8.891574278324943E-2</c:v>
                </c:pt>
              </c:numCache>
            </c:numRef>
          </c:val>
          <c:extLst>
            <c:ext xmlns:c16="http://schemas.microsoft.com/office/drawing/2014/chart" uri="{C3380CC4-5D6E-409C-BE32-E72D297353CC}">
              <c16:uniqueId val="{00000002-BD14-424E-85AE-A3CDADE14950}"/>
            </c:ext>
          </c:extLst>
        </c:ser>
        <c:ser>
          <c:idx val="3"/>
          <c:order val="3"/>
          <c:tx>
            <c:strRef>
              <c:f>DHS_Dry14!$B$127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DHS_Dry14!$H$121:$L$121</c:f>
              <c:strCache>
                <c:ptCount val="5"/>
                <c:pt idx="0">
                  <c:v>Poorest</c:v>
                </c:pt>
                <c:pt idx="1">
                  <c:v>Poor</c:v>
                </c:pt>
                <c:pt idx="2">
                  <c:v>Middle</c:v>
                </c:pt>
                <c:pt idx="3">
                  <c:v>Rich</c:v>
                </c:pt>
                <c:pt idx="4">
                  <c:v>Richest</c:v>
                </c:pt>
              </c:strCache>
            </c:strRef>
          </c:cat>
          <c:val>
            <c:numRef>
              <c:f>DHS_Dry14!$H$127:$L$127</c:f>
              <c:numCache>
                <c:formatCode>###0.0</c:formatCode>
                <c:ptCount val="5"/>
                <c:pt idx="0">
                  <c:v>27.154557073000991</c:v>
                </c:pt>
                <c:pt idx="1">
                  <c:v>3.7261059248100596</c:v>
                </c:pt>
                <c:pt idx="2">
                  <c:v>0.30729592954212814</c:v>
                </c:pt>
                <c:pt idx="3">
                  <c:v>4.0268181591153439E-2</c:v>
                </c:pt>
                <c:pt idx="4">
                  <c:v>0</c:v>
                </c:pt>
              </c:numCache>
            </c:numRef>
          </c:val>
          <c:extLst>
            <c:ext xmlns:c16="http://schemas.microsoft.com/office/drawing/2014/chart" uri="{C3380CC4-5D6E-409C-BE32-E72D297353CC}">
              <c16:uniqueId val="{00000003-BD14-424E-85AE-A3CDADE14950}"/>
            </c:ext>
          </c:extLst>
        </c:ser>
        <c:dLbls>
          <c:showLegendKey val="0"/>
          <c:showVal val="0"/>
          <c:showCatName val="0"/>
          <c:showSerName val="0"/>
          <c:showPercent val="0"/>
          <c:showBubbleSize val="0"/>
        </c:dLbls>
        <c:gapWidth val="50"/>
        <c:overlap val="100"/>
        <c:axId val="346945408"/>
        <c:axId val="346946944"/>
      </c:barChart>
      <c:catAx>
        <c:axId val="346945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946944"/>
        <c:crosses val="autoZero"/>
        <c:auto val="1"/>
        <c:lblAlgn val="ctr"/>
        <c:lblOffset val="100"/>
        <c:tickLblSkip val="1"/>
        <c:tickMarkSkip val="1"/>
        <c:noMultiLvlLbl val="0"/>
      </c:catAx>
      <c:valAx>
        <c:axId val="346946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9454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DHS_Dry14!$B$222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DHS_Dry14!$H$221:$L$221</c:f>
              <c:strCache>
                <c:ptCount val="5"/>
                <c:pt idx="0">
                  <c:v>Poorest</c:v>
                </c:pt>
                <c:pt idx="1">
                  <c:v>Poor</c:v>
                </c:pt>
                <c:pt idx="2">
                  <c:v>Middle</c:v>
                </c:pt>
                <c:pt idx="3">
                  <c:v>Rich</c:v>
                </c:pt>
                <c:pt idx="4">
                  <c:v>Richest</c:v>
                </c:pt>
              </c:strCache>
            </c:strRef>
          </c:cat>
          <c:val>
            <c:numRef>
              <c:f>DHS_Dry14!$H$222:$L$222</c:f>
              <c:numCache>
                <c:formatCode>###0.0</c:formatCode>
                <c:ptCount val="5"/>
                <c:pt idx="0">
                  <c:v>78.74678014012126</c:v>
                </c:pt>
                <c:pt idx="1">
                  <c:v>90.147712893577321</c:v>
                </c:pt>
                <c:pt idx="2">
                  <c:v>94.87512223541502</c:v>
                </c:pt>
                <c:pt idx="3">
                  <c:v>96.348054608883729</c:v>
                </c:pt>
                <c:pt idx="4">
                  <c:v>99.035992875331345</c:v>
                </c:pt>
              </c:numCache>
            </c:numRef>
          </c:val>
          <c:extLst>
            <c:ext xmlns:c16="http://schemas.microsoft.com/office/drawing/2014/chart" uri="{C3380CC4-5D6E-409C-BE32-E72D297353CC}">
              <c16:uniqueId val="{00000000-78EE-4664-AD5D-D92EBABADD83}"/>
            </c:ext>
          </c:extLst>
        </c:ser>
        <c:ser>
          <c:idx val="1"/>
          <c:order val="1"/>
          <c:tx>
            <c:strRef>
              <c:f>DHS_Dry14!$B$223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DHS_Dry14!$H$221:$L$221</c:f>
              <c:strCache>
                <c:ptCount val="5"/>
                <c:pt idx="0">
                  <c:v>Poorest</c:v>
                </c:pt>
                <c:pt idx="1">
                  <c:v>Poor</c:v>
                </c:pt>
                <c:pt idx="2">
                  <c:v>Middle</c:v>
                </c:pt>
                <c:pt idx="3">
                  <c:v>Rich</c:v>
                </c:pt>
                <c:pt idx="4">
                  <c:v>Richest</c:v>
                </c:pt>
              </c:strCache>
            </c:strRef>
          </c:cat>
          <c:val>
            <c:numRef>
              <c:f>DHS_Dry14!$H$223:$L$223</c:f>
              <c:numCache>
                <c:formatCode>###0.0</c:formatCode>
                <c:ptCount val="5"/>
                <c:pt idx="0">
                  <c:v>13.856326895779636</c:v>
                </c:pt>
                <c:pt idx="1">
                  <c:v>7.2138589584599941</c:v>
                </c:pt>
                <c:pt idx="2">
                  <c:v>3.2750631134697756</c:v>
                </c:pt>
                <c:pt idx="3">
                  <c:v>1.778991274673887</c:v>
                </c:pt>
                <c:pt idx="4">
                  <c:v>0.80069059181672864</c:v>
                </c:pt>
              </c:numCache>
            </c:numRef>
          </c:val>
          <c:extLst>
            <c:ext xmlns:c16="http://schemas.microsoft.com/office/drawing/2014/chart" uri="{C3380CC4-5D6E-409C-BE32-E72D297353CC}">
              <c16:uniqueId val="{00000001-78EE-4664-AD5D-D92EBABADD83}"/>
            </c:ext>
          </c:extLst>
        </c:ser>
        <c:ser>
          <c:idx val="2"/>
          <c:order val="2"/>
          <c:tx>
            <c:strRef>
              <c:f>DHS_Dry14!$B$224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DHS_Dry14!$H$221:$L$221</c:f>
              <c:strCache>
                <c:ptCount val="5"/>
                <c:pt idx="0">
                  <c:v>Poorest</c:v>
                </c:pt>
                <c:pt idx="1">
                  <c:v>Poor</c:v>
                </c:pt>
                <c:pt idx="2">
                  <c:v>Middle</c:v>
                </c:pt>
                <c:pt idx="3">
                  <c:v>Rich</c:v>
                </c:pt>
                <c:pt idx="4">
                  <c:v>Richest</c:v>
                </c:pt>
              </c:strCache>
            </c:strRef>
          </c:cat>
          <c:val>
            <c:numRef>
              <c:f>DHS_Dry14!$H$224:$L$224</c:f>
              <c:numCache>
                <c:formatCode>###0.0</c:formatCode>
                <c:ptCount val="5"/>
                <c:pt idx="0">
                  <c:v>7.3968929640990542</c:v>
                </c:pt>
                <c:pt idx="1">
                  <c:v>2.6384281479626477</c:v>
                </c:pt>
                <c:pt idx="2">
                  <c:v>1.849814651115238</c:v>
                </c:pt>
                <c:pt idx="3">
                  <c:v>1.8729541164424144</c:v>
                </c:pt>
                <c:pt idx="4">
                  <c:v>0.16331653285192449</c:v>
                </c:pt>
              </c:numCache>
            </c:numRef>
          </c:val>
          <c:extLst>
            <c:ext xmlns:c16="http://schemas.microsoft.com/office/drawing/2014/chart" uri="{C3380CC4-5D6E-409C-BE32-E72D297353CC}">
              <c16:uniqueId val="{00000002-78EE-4664-AD5D-D92EBABADD83}"/>
            </c:ext>
          </c:extLst>
        </c:ser>
        <c:dLbls>
          <c:showLegendKey val="0"/>
          <c:showVal val="0"/>
          <c:showCatName val="0"/>
          <c:showSerName val="0"/>
          <c:showPercent val="0"/>
          <c:showBubbleSize val="0"/>
        </c:dLbls>
        <c:gapWidth val="50"/>
        <c:overlap val="100"/>
        <c:axId val="349899008"/>
        <c:axId val="349913088"/>
      </c:barChart>
      <c:catAx>
        <c:axId val="349899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9913088"/>
        <c:crosses val="autoZero"/>
        <c:auto val="1"/>
        <c:lblAlgn val="ctr"/>
        <c:lblOffset val="100"/>
        <c:tickLblSkip val="1"/>
        <c:tickMarkSkip val="1"/>
        <c:noMultiLvlLbl val="0"/>
      </c:catAx>
      <c:valAx>
        <c:axId val="3499130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9899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DHS_Wet14!$B$18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DHS_Wet14!$M$15:$Q$15</c:f>
              <c:strCache>
                <c:ptCount val="5"/>
                <c:pt idx="0">
                  <c:v>Poorest</c:v>
                </c:pt>
                <c:pt idx="1">
                  <c:v>Poor</c:v>
                </c:pt>
                <c:pt idx="2">
                  <c:v>Middle</c:v>
                </c:pt>
                <c:pt idx="3">
                  <c:v>Rich</c:v>
                </c:pt>
                <c:pt idx="4">
                  <c:v>Richest</c:v>
                </c:pt>
              </c:strCache>
            </c:strRef>
          </c:cat>
          <c:val>
            <c:numRef>
              <c:f>DHS_Wet14!$M$18:$Q$18</c:f>
              <c:numCache>
                <c:formatCode>###0.0</c:formatCode>
                <c:ptCount val="5"/>
                <c:pt idx="0">
                  <c:v>70.218982122684068</c:v>
                </c:pt>
                <c:pt idx="1">
                  <c:v>78.161207274446582</c:v>
                </c:pt>
                <c:pt idx="2">
                  <c:v>82.019078583443886</c:v>
                </c:pt>
                <c:pt idx="3">
                  <c:v>85.235942773916847</c:v>
                </c:pt>
                <c:pt idx="4">
                  <c:v>91.185555341473375</c:v>
                </c:pt>
              </c:numCache>
            </c:numRef>
          </c:val>
          <c:extLst>
            <c:ext xmlns:c16="http://schemas.microsoft.com/office/drawing/2014/chart" uri="{C3380CC4-5D6E-409C-BE32-E72D297353CC}">
              <c16:uniqueId val="{00000000-963A-411F-A912-64709372157B}"/>
            </c:ext>
          </c:extLst>
        </c:ser>
        <c:ser>
          <c:idx val="1"/>
          <c:order val="1"/>
          <c:tx>
            <c:strRef>
              <c:f>DHS_Wet14!$B$19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DHS_Wet14!$M$15:$Q$15</c:f>
              <c:strCache>
                <c:ptCount val="5"/>
                <c:pt idx="0">
                  <c:v>Poorest</c:v>
                </c:pt>
                <c:pt idx="1">
                  <c:v>Poor</c:v>
                </c:pt>
                <c:pt idx="2">
                  <c:v>Middle</c:v>
                </c:pt>
                <c:pt idx="3">
                  <c:v>Rich</c:v>
                </c:pt>
                <c:pt idx="4">
                  <c:v>Richest</c:v>
                </c:pt>
              </c:strCache>
            </c:strRef>
          </c:cat>
          <c:val>
            <c:numRef>
              <c:f>DHS_Wet14!$M$19:$Q$19</c:f>
              <c:numCache>
                <c:formatCode>###0.0</c:formatCode>
                <c:ptCount val="5"/>
                <c:pt idx="0">
                  <c:v>0.11452598501419775</c:v>
                </c:pt>
                <c:pt idx="1">
                  <c:v>8.8736001757748095E-2</c:v>
                </c:pt>
                <c:pt idx="2">
                  <c:v>0.21140054728017499</c:v>
                </c:pt>
                <c:pt idx="3">
                  <c:v>8.545626305960359E-2</c:v>
                </c:pt>
                <c:pt idx="4">
                  <c:v>0.16075803794892768</c:v>
                </c:pt>
              </c:numCache>
            </c:numRef>
          </c:val>
          <c:extLst>
            <c:ext xmlns:c16="http://schemas.microsoft.com/office/drawing/2014/chart" uri="{C3380CC4-5D6E-409C-BE32-E72D297353CC}">
              <c16:uniqueId val="{00000001-963A-411F-A912-64709372157B}"/>
            </c:ext>
          </c:extLst>
        </c:ser>
        <c:ser>
          <c:idx val="2"/>
          <c:order val="2"/>
          <c:tx>
            <c:strRef>
              <c:f>DHS_Wet14!$B$20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DHS_Wet14!$M$15:$Q$15</c:f>
              <c:strCache>
                <c:ptCount val="5"/>
                <c:pt idx="0">
                  <c:v>Poorest</c:v>
                </c:pt>
                <c:pt idx="1">
                  <c:v>Poor</c:v>
                </c:pt>
                <c:pt idx="2">
                  <c:v>Middle</c:v>
                </c:pt>
                <c:pt idx="3">
                  <c:v>Rich</c:v>
                </c:pt>
                <c:pt idx="4">
                  <c:v>Richest</c:v>
                </c:pt>
              </c:strCache>
            </c:strRef>
          </c:cat>
          <c:val>
            <c:numRef>
              <c:f>DHS_Wet14!$M$20:$Q$20</c:f>
              <c:numCache>
                <c:formatCode>###0.0</c:formatCode>
                <c:ptCount val="5"/>
                <c:pt idx="0">
                  <c:v>15.739593653758343</c:v>
                </c:pt>
                <c:pt idx="1">
                  <c:v>12.352512514782088</c:v>
                </c:pt>
                <c:pt idx="2">
                  <c:v>9.8379960853205315</c:v>
                </c:pt>
                <c:pt idx="3">
                  <c:v>9.3215164690395369</c:v>
                </c:pt>
                <c:pt idx="4">
                  <c:v>4.4767527546798771</c:v>
                </c:pt>
              </c:numCache>
            </c:numRef>
          </c:val>
          <c:extLst>
            <c:ext xmlns:c16="http://schemas.microsoft.com/office/drawing/2014/chart" uri="{C3380CC4-5D6E-409C-BE32-E72D297353CC}">
              <c16:uniqueId val="{00000002-963A-411F-A912-64709372157B}"/>
            </c:ext>
          </c:extLst>
        </c:ser>
        <c:ser>
          <c:idx val="3"/>
          <c:order val="3"/>
          <c:tx>
            <c:strRef>
              <c:f>DHS_Wet14!$B$21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DHS_Wet14!$M$15:$Q$15</c:f>
              <c:strCache>
                <c:ptCount val="5"/>
                <c:pt idx="0">
                  <c:v>Poorest</c:v>
                </c:pt>
                <c:pt idx="1">
                  <c:v>Poor</c:v>
                </c:pt>
                <c:pt idx="2">
                  <c:v>Middle</c:v>
                </c:pt>
                <c:pt idx="3">
                  <c:v>Rich</c:v>
                </c:pt>
                <c:pt idx="4">
                  <c:v>Richest</c:v>
                </c:pt>
              </c:strCache>
            </c:strRef>
          </c:cat>
          <c:val>
            <c:numRef>
              <c:f>DHS_Wet14!$M$21:$Q$21</c:f>
              <c:numCache>
                <c:formatCode>###0.0</c:formatCode>
                <c:ptCount val="5"/>
                <c:pt idx="0">
                  <c:v>13.926898238543393</c:v>
                </c:pt>
                <c:pt idx="1">
                  <c:v>9.3975442090135815</c:v>
                </c:pt>
                <c:pt idx="2">
                  <c:v>7.9315247839554086</c:v>
                </c:pt>
                <c:pt idx="3">
                  <c:v>5.3570844939840141</c:v>
                </c:pt>
                <c:pt idx="4">
                  <c:v>4.176933865897821</c:v>
                </c:pt>
              </c:numCache>
            </c:numRef>
          </c:val>
          <c:extLst>
            <c:ext xmlns:c16="http://schemas.microsoft.com/office/drawing/2014/chart" uri="{C3380CC4-5D6E-409C-BE32-E72D297353CC}">
              <c16:uniqueId val="{00000003-963A-411F-A912-64709372157B}"/>
            </c:ext>
          </c:extLst>
        </c:ser>
        <c:dLbls>
          <c:showLegendKey val="0"/>
          <c:showVal val="0"/>
          <c:showCatName val="0"/>
          <c:showSerName val="0"/>
          <c:showPercent val="0"/>
          <c:showBubbleSize val="0"/>
        </c:dLbls>
        <c:gapWidth val="50"/>
        <c:overlap val="100"/>
        <c:axId val="218066944"/>
        <c:axId val="218068480"/>
      </c:barChart>
      <c:catAx>
        <c:axId val="2180669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068480"/>
        <c:crosses val="autoZero"/>
        <c:auto val="1"/>
        <c:lblAlgn val="ctr"/>
        <c:lblOffset val="100"/>
        <c:tickLblSkip val="1"/>
        <c:tickMarkSkip val="1"/>
        <c:noMultiLvlLbl val="0"/>
      </c:catAx>
      <c:valAx>
        <c:axId val="2180684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0669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DHS_Wet14!$B$18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DHS_Wet14!$R$15:$AJ$15</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DHS_Wet14!$R$18:$AJ$18</c:f>
              <c:numCache>
                <c:formatCode>###0.0</c:formatCode>
                <c:ptCount val="19"/>
                <c:pt idx="0">
                  <c:v>91.883797099640745</c:v>
                </c:pt>
                <c:pt idx="1">
                  <c:v>94.097226673583961</c:v>
                </c:pt>
                <c:pt idx="2">
                  <c:v>74.770694858177393</c:v>
                </c:pt>
                <c:pt idx="3">
                  <c:v>61.228554989416978</c:v>
                </c:pt>
                <c:pt idx="4">
                  <c:v>86.343857521466575</c:v>
                </c:pt>
                <c:pt idx="5">
                  <c:v>58.584100633187802</c:v>
                </c:pt>
                <c:pt idx="6">
                  <c:v>94.330305763396552</c:v>
                </c:pt>
                <c:pt idx="7">
                  <c:v>82.010451488942223</c:v>
                </c:pt>
                <c:pt idx="8">
                  <c:v>72.533847998563729</c:v>
                </c:pt>
                <c:pt idx="9">
                  <c:v>68.987071859868507</c:v>
                </c:pt>
                <c:pt idx="10">
                  <c:v>86.434039715611391</c:v>
                </c:pt>
                <c:pt idx="11">
                  <c:v>96.446695370910476</c:v>
                </c:pt>
                <c:pt idx="12">
                  <c:v>87.006265864904677</c:v>
                </c:pt>
                <c:pt idx="13">
                  <c:v>87.27884077659759</c:v>
                </c:pt>
                <c:pt idx="14">
                  <c:v>91.940199103458724</c:v>
                </c:pt>
                <c:pt idx="15">
                  <c:v>84.38774621425793</c:v>
                </c:pt>
                <c:pt idx="16">
                  <c:v>78.478899812707027</c:v>
                </c:pt>
                <c:pt idx="17">
                  <c:v>97.886285807690413</c:v>
                </c:pt>
                <c:pt idx="18">
                  <c:v>88.363089959507576</c:v>
                </c:pt>
              </c:numCache>
            </c:numRef>
          </c:val>
          <c:extLst>
            <c:ext xmlns:c16="http://schemas.microsoft.com/office/drawing/2014/chart" uri="{C3380CC4-5D6E-409C-BE32-E72D297353CC}">
              <c16:uniqueId val="{00000000-BF60-42B6-9AFD-80330DFE377A}"/>
            </c:ext>
          </c:extLst>
        </c:ser>
        <c:ser>
          <c:idx val="1"/>
          <c:order val="1"/>
          <c:tx>
            <c:strRef>
              <c:f>DHS_Wet14!$B$19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DHS_Wet14!$R$15:$AJ$15</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DHS_Wet14!$R$19:$AJ$19</c:f>
              <c:numCache>
                <c:formatCode>###0.0</c:formatCode>
                <c:ptCount val="19"/>
                <c:pt idx="0">
                  <c:v>0.55477103972329811</c:v>
                </c:pt>
                <c:pt idx="1">
                  <c:v>0</c:v>
                </c:pt>
                <c:pt idx="2">
                  <c:v>0</c:v>
                </c:pt>
                <c:pt idx="3">
                  <c:v>0.13724745825916113</c:v>
                </c:pt>
                <c:pt idx="4">
                  <c:v>0.10525163323502382</c:v>
                </c:pt>
                <c:pt idx="5">
                  <c:v>0.27626479842216578</c:v>
                </c:pt>
                <c:pt idx="6">
                  <c:v>0</c:v>
                </c:pt>
                <c:pt idx="7">
                  <c:v>0</c:v>
                </c:pt>
                <c:pt idx="8">
                  <c:v>0.21234573812444149</c:v>
                </c:pt>
                <c:pt idx="9">
                  <c:v>0.63825206264882151</c:v>
                </c:pt>
                <c:pt idx="10">
                  <c:v>3.0013555669246048E-2</c:v>
                </c:pt>
                <c:pt idx="11">
                  <c:v>0.33246470287379121</c:v>
                </c:pt>
                <c:pt idx="12">
                  <c:v>0</c:v>
                </c:pt>
                <c:pt idx="13">
                  <c:v>0.2039609892128752</c:v>
                </c:pt>
                <c:pt idx="14">
                  <c:v>0.17348570957679585</c:v>
                </c:pt>
                <c:pt idx="15">
                  <c:v>0</c:v>
                </c:pt>
                <c:pt idx="16">
                  <c:v>0.14094384457969433</c:v>
                </c:pt>
                <c:pt idx="17">
                  <c:v>0.19448669998070967</c:v>
                </c:pt>
                <c:pt idx="18">
                  <c:v>0.26166686432255742</c:v>
                </c:pt>
              </c:numCache>
            </c:numRef>
          </c:val>
          <c:extLst>
            <c:ext xmlns:c16="http://schemas.microsoft.com/office/drawing/2014/chart" uri="{C3380CC4-5D6E-409C-BE32-E72D297353CC}">
              <c16:uniqueId val="{00000001-BF60-42B6-9AFD-80330DFE377A}"/>
            </c:ext>
          </c:extLst>
        </c:ser>
        <c:ser>
          <c:idx val="2"/>
          <c:order val="2"/>
          <c:tx>
            <c:strRef>
              <c:f>DHS_Wet14!$B$20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DHS_Wet14!$R$15:$AJ$15</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DHS_Wet14!$R$20:$AJ$20</c:f>
              <c:numCache>
                <c:formatCode>###0.0</c:formatCode>
                <c:ptCount val="19"/>
                <c:pt idx="0">
                  <c:v>0.20153381672869219</c:v>
                </c:pt>
                <c:pt idx="1">
                  <c:v>0.60009231601362067</c:v>
                </c:pt>
                <c:pt idx="2">
                  <c:v>21.827613928763473</c:v>
                </c:pt>
                <c:pt idx="3">
                  <c:v>29.893920981044516</c:v>
                </c:pt>
                <c:pt idx="4">
                  <c:v>3.1308230319634216</c:v>
                </c:pt>
                <c:pt idx="5">
                  <c:v>38.657835904346967</c:v>
                </c:pt>
                <c:pt idx="6">
                  <c:v>3.9231665220815728</c:v>
                </c:pt>
                <c:pt idx="7">
                  <c:v>0.71969040833480236</c:v>
                </c:pt>
                <c:pt idx="8">
                  <c:v>14.60253014771539</c:v>
                </c:pt>
                <c:pt idx="9">
                  <c:v>11.31358076861062</c:v>
                </c:pt>
                <c:pt idx="10">
                  <c:v>8.0759754588336747</c:v>
                </c:pt>
                <c:pt idx="11">
                  <c:v>0.35510128174043798</c:v>
                </c:pt>
                <c:pt idx="12">
                  <c:v>12.674091928679436</c:v>
                </c:pt>
                <c:pt idx="13">
                  <c:v>4.4223325521806576</c:v>
                </c:pt>
                <c:pt idx="14">
                  <c:v>2.3800781016957844</c:v>
                </c:pt>
                <c:pt idx="15">
                  <c:v>5.9045239209414007</c:v>
                </c:pt>
                <c:pt idx="16">
                  <c:v>10.492821262300597</c:v>
                </c:pt>
                <c:pt idx="17">
                  <c:v>0.24448721217897762</c:v>
                </c:pt>
                <c:pt idx="18">
                  <c:v>4.4025755165609981</c:v>
                </c:pt>
              </c:numCache>
            </c:numRef>
          </c:val>
          <c:extLst>
            <c:ext xmlns:c16="http://schemas.microsoft.com/office/drawing/2014/chart" uri="{C3380CC4-5D6E-409C-BE32-E72D297353CC}">
              <c16:uniqueId val="{00000002-BF60-42B6-9AFD-80330DFE377A}"/>
            </c:ext>
          </c:extLst>
        </c:ser>
        <c:ser>
          <c:idx val="3"/>
          <c:order val="3"/>
          <c:tx>
            <c:strRef>
              <c:f>DHS_Wet14!$B$21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DHS_Wet14!$R$15:$AJ$15</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DHS_Wet14!$R$21:$AJ$21</c:f>
              <c:numCache>
                <c:formatCode>###0.0</c:formatCode>
                <c:ptCount val="19"/>
                <c:pt idx="0">
                  <c:v>7.3598980439072648</c:v>
                </c:pt>
                <c:pt idx="1">
                  <c:v>5.3026810104024182</c:v>
                </c:pt>
                <c:pt idx="2">
                  <c:v>3.4016912130591348</c:v>
                </c:pt>
                <c:pt idx="3">
                  <c:v>8.7402765712793453</c:v>
                </c:pt>
                <c:pt idx="4">
                  <c:v>10.420067813334979</c:v>
                </c:pt>
                <c:pt idx="5">
                  <c:v>2.4817986640430596</c:v>
                </c:pt>
                <c:pt idx="6">
                  <c:v>1.7465277145218747</c:v>
                </c:pt>
                <c:pt idx="7">
                  <c:v>17.269858102722974</c:v>
                </c:pt>
                <c:pt idx="8">
                  <c:v>12.65127611559644</c:v>
                </c:pt>
                <c:pt idx="9">
                  <c:v>19.061095308872051</c:v>
                </c:pt>
                <c:pt idx="10">
                  <c:v>5.4599712698856875</c:v>
                </c:pt>
                <c:pt idx="11">
                  <c:v>2.8657386444752952</c:v>
                </c:pt>
                <c:pt idx="12">
                  <c:v>0.31964220641588659</c:v>
                </c:pt>
                <c:pt idx="13">
                  <c:v>8.0948656820088765</c:v>
                </c:pt>
                <c:pt idx="14">
                  <c:v>5.5062370852686957</c:v>
                </c:pt>
                <c:pt idx="15">
                  <c:v>9.7077298648006689</c:v>
                </c:pt>
                <c:pt idx="16">
                  <c:v>10.887335080412681</c:v>
                </c:pt>
                <c:pt idx="17">
                  <c:v>1.6747402801498994</c:v>
                </c:pt>
                <c:pt idx="18">
                  <c:v>6.9726676596088693</c:v>
                </c:pt>
              </c:numCache>
            </c:numRef>
          </c:val>
          <c:extLst>
            <c:ext xmlns:c16="http://schemas.microsoft.com/office/drawing/2014/chart" uri="{C3380CC4-5D6E-409C-BE32-E72D297353CC}">
              <c16:uniqueId val="{00000003-BF60-42B6-9AFD-80330DFE377A}"/>
            </c:ext>
          </c:extLst>
        </c:ser>
        <c:dLbls>
          <c:showLegendKey val="0"/>
          <c:showVal val="0"/>
          <c:showCatName val="0"/>
          <c:showSerName val="0"/>
          <c:showPercent val="0"/>
          <c:showBubbleSize val="0"/>
        </c:dLbls>
        <c:gapWidth val="50"/>
        <c:overlap val="100"/>
        <c:axId val="218121728"/>
        <c:axId val="218123264"/>
      </c:barChart>
      <c:catAx>
        <c:axId val="218121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123264"/>
        <c:crosses val="autoZero"/>
        <c:auto val="1"/>
        <c:lblAlgn val="ctr"/>
        <c:lblOffset val="100"/>
        <c:tickLblSkip val="1"/>
        <c:tickMarkSkip val="1"/>
        <c:noMultiLvlLbl val="0"/>
      </c:catAx>
      <c:valAx>
        <c:axId val="2181232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121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DHS_Wet14!$B$18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DHS_Wet14!$C$15:$G$15</c:f>
              <c:strCache>
                <c:ptCount val="5"/>
                <c:pt idx="0">
                  <c:v>Poorest</c:v>
                </c:pt>
                <c:pt idx="1">
                  <c:v>Poor</c:v>
                </c:pt>
                <c:pt idx="2">
                  <c:v>Middle</c:v>
                </c:pt>
                <c:pt idx="3">
                  <c:v>Rich</c:v>
                </c:pt>
                <c:pt idx="4">
                  <c:v>Richest</c:v>
                </c:pt>
              </c:strCache>
            </c:strRef>
          </c:cat>
          <c:val>
            <c:numRef>
              <c:f>DHS_Wet14!$C$18:$G$18</c:f>
              <c:numCache>
                <c:formatCode>###0.0</c:formatCode>
                <c:ptCount val="5"/>
                <c:pt idx="0">
                  <c:v>71.264740079605048</c:v>
                </c:pt>
                <c:pt idx="1">
                  <c:v>79.25651605639942</c:v>
                </c:pt>
                <c:pt idx="2">
                  <c:v>84.786707066967026</c:v>
                </c:pt>
                <c:pt idx="3">
                  <c:v>88.351878185518984</c:v>
                </c:pt>
                <c:pt idx="4">
                  <c:v>96.22607417899691</c:v>
                </c:pt>
              </c:numCache>
            </c:numRef>
          </c:val>
          <c:extLst>
            <c:ext xmlns:c16="http://schemas.microsoft.com/office/drawing/2014/chart" uri="{C3380CC4-5D6E-409C-BE32-E72D297353CC}">
              <c16:uniqueId val="{00000000-99A6-4EFF-A24D-C1538B78DE9D}"/>
            </c:ext>
          </c:extLst>
        </c:ser>
        <c:ser>
          <c:idx val="1"/>
          <c:order val="1"/>
          <c:tx>
            <c:strRef>
              <c:f>DHS_Wet14!$B$19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DHS_Wet14!$C$15:$G$15</c:f>
              <c:strCache>
                <c:ptCount val="5"/>
                <c:pt idx="0">
                  <c:v>Poorest</c:v>
                </c:pt>
                <c:pt idx="1">
                  <c:v>Poor</c:v>
                </c:pt>
                <c:pt idx="2">
                  <c:v>Middle</c:v>
                </c:pt>
                <c:pt idx="3">
                  <c:v>Rich</c:v>
                </c:pt>
                <c:pt idx="4">
                  <c:v>Richest</c:v>
                </c:pt>
              </c:strCache>
            </c:strRef>
          </c:cat>
          <c:val>
            <c:numRef>
              <c:f>DHS_Wet14!$C$19:$G$19</c:f>
              <c:numCache>
                <c:formatCode>###0.0</c:formatCode>
                <c:ptCount val="5"/>
                <c:pt idx="0">
                  <c:v>0.1161729313477495</c:v>
                </c:pt>
                <c:pt idx="1">
                  <c:v>6.6331103367415184E-2</c:v>
                </c:pt>
                <c:pt idx="2">
                  <c:v>0.16638972300373855</c:v>
                </c:pt>
                <c:pt idx="3">
                  <c:v>0.21475146907967735</c:v>
                </c:pt>
                <c:pt idx="4">
                  <c:v>0.18663514344424165</c:v>
                </c:pt>
              </c:numCache>
            </c:numRef>
          </c:val>
          <c:extLst>
            <c:ext xmlns:c16="http://schemas.microsoft.com/office/drawing/2014/chart" uri="{C3380CC4-5D6E-409C-BE32-E72D297353CC}">
              <c16:uniqueId val="{00000001-99A6-4EFF-A24D-C1538B78DE9D}"/>
            </c:ext>
          </c:extLst>
        </c:ser>
        <c:ser>
          <c:idx val="2"/>
          <c:order val="2"/>
          <c:tx>
            <c:strRef>
              <c:f>DHS_Wet14!$B$20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DHS_Wet14!$C$15:$G$15</c:f>
              <c:strCache>
                <c:ptCount val="5"/>
                <c:pt idx="0">
                  <c:v>Poorest</c:v>
                </c:pt>
                <c:pt idx="1">
                  <c:v>Poor</c:v>
                </c:pt>
                <c:pt idx="2">
                  <c:v>Middle</c:v>
                </c:pt>
                <c:pt idx="3">
                  <c:v>Rich</c:v>
                </c:pt>
                <c:pt idx="4">
                  <c:v>Richest</c:v>
                </c:pt>
              </c:strCache>
            </c:strRef>
          </c:cat>
          <c:val>
            <c:numRef>
              <c:f>DHS_Wet14!$C$20:$G$20</c:f>
              <c:numCache>
                <c:formatCode>###0.0</c:formatCode>
                <c:ptCount val="5"/>
                <c:pt idx="0">
                  <c:v>15.024112814119645</c:v>
                </c:pt>
                <c:pt idx="1">
                  <c:v>11.950169150368597</c:v>
                </c:pt>
                <c:pt idx="2">
                  <c:v>8.3722815399335957</c:v>
                </c:pt>
                <c:pt idx="3">
                  <c:v>7.2875673926623286</c:v>
                </c:pt>
                <c:pt idx="4">
                  <c:v>1.9270401066843663</c:v>
                </c:pt>
              </c:numCache>
            </c:numRef>
          </c:val>
          <c:extLst>
            <c:ext xmlns:c16="http://schemas.microsoft.com/office/drawing/2014/chart" uri="{C3380CC4-5D6E-409C-BE32-E72D297353CC}">
              <c16:uniqueId val="{00000002-99A6-4EFF-A24D-C1538B78DE9D}"/>
            </c:ext>
          </c:extLst>
        </c:ser>
        <c:ser>
          <c:idx val="3"/>
          <c:order val="3"/>
          <c:tx>
            <c:strRef>
              <c:f>DHS_Wet14!$B$21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DHS_Wet14!$C$15:$G$15</c:f>
              <c:strCache>
                <c:ptCount val="5"/>
                <c:pt idx="0">
                  <c:v>Poorest</c:v>
                </c:pt>
                <c:pt idx="1">
                  <c:v>Poor</c:v>
                </c:pt>
                <c:pt idx="2">
                  <c:v>Middle</c:v>
                </c:pt>
                <c:pt idx="3">
                  <c:v>Rich</c:v>
                </c:pt>
                <c:pt idx="4">
                  <c:v>Richest</c:v>
                </c:pt>
              </c:strCache>
            </c:strRef>
          </c:cat>
          <c:val>
            <c:numRef>
              <c:f>DHS_Wet14!$C$21:$G$21</c:f>
              <c:numCache>
                <c:formatCode>###0.0</c:formatCode>
                <c:ptCount val="5"/>
                <c:pt idx="0">
                  <c:v>13.594974174927559</c:v>
                </c:pt>
                <c:pt idx="1">
                  <c:v>8.7269836898645696</c:v>
                </c:pt>
                <c:pt idx="2">
                  <c:v>6.6746216700956387</c:v>
                </c:pt>
                <c:pt idx="3">
                  <c:v>4.1458029527390092</c:v>
                </c:pt>
                <c:pt idx="4">
                  <c:v>1.6602505708744817</c:v>
                </c:pt>
              </c:numCache>
            </c:numRef>
          </c:val>
          <c:extLst>
            <c:ext xmlns:c16="http://schemas.microsoft.com/office/drawing/2014/chart" uri="{C3380CC4-5D6E-409C-BE32-E72D297353CC}">
              <c16:uniqueId val="{00000003-99A6-4EFF-A24D-C1538B78DE9D}"/>
            </c:ext>
          </c:extLst>
        </c:ser>
        <c:dLbls>
          <c:showLegendKey val="0"/>
          <c:showVal val="0"/>
          <c:showCatName val="0"/>
          <c:showSerName val="0"/>
          <c:showPercent val="0"/>
          <c:showBubbleSize val="0"/>
        </c:dLbls>
        <c:gapWidth val="50"/>
        <c:overlap val="100"/>
        <c:axId val="218450944"/>
        <c:axId val="218456832"/>
      </c:barChart>
      <c:catAx>
        <c:axId val="2184509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456832"/>
        <c:crosses val="autoZero"/>
        <c:auto val="1"/>
        <c:lblAlgn val="ctr"/>
        <c:lblOffset val="100"/>
        <c:tickLblSkip val="1"/>
        <c:tickMarkSkip val="1"/>
        <c:noMultiLvlLbl val="0"/>
      </c:catAx>
      <c:valAx>
        <c:axId val="2184568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4509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DHS_Wet14!$B$124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DHS_Wet14!$M$121:$Q$121</c:f>
              <c:strCache>
                <c:ptCount val="5"/>
                <c:pt idx="0">
                  <c:v>Poorest</c:v>
                </c:pt>
                <c:pt idx="1">
                  <c:v>Poor</c:v>
                </c:pt>
                <c:pt idx="2">
                  <c:v>Middle</c:v>
                </c:pt>
                <c:pt idx="3">
                  <c:v>Rich</c:v>
                </c:pt>
                <c:pt idx="4">
                  <c:v>Richest</c:v>
                </c:pt>
              </c:strCache>
            </c:strRef>
          </c:cat>
          <c:val>
            <c:numRef>
              <c:f>DHS_Wet14!$M$124:$Q$124</c:f>
              <c:numCache>
                <c:formatCode>###0.0</c:formatCode>
                <c:ptCount val="5"/>
                <c:pt idx="0">
                  <c:v>13.241261200668275</c:v>
                </c:pt>
                <c:pt idx="1">
                  <c:v>22.000871242196109</c:v>
                </c:pt>
                <c:pt idx="2">
                  <c:v>38.088592207583325</c:v>
                </c:pt>
                <c:pt idx="3">
                  <c:v>54.87107384663225</c:v>
                </c:pt>
                <c:pt idx="4">
                  <c:v>78.076797977850745</c:v>
                </c:pt>
              </c:numCache>
            </c:numRef>
          </c:val>
          <c:extLst>
            <c:ext xmlns:c16="http://schemas.microsoft.com/office/drawing/2014/chart" uri="{C3380CC4-5D6E-409C-BE32-E72D297353CC}">
              <c16:uniqueId val="{00000000-0687-40A9-8A54-DF907979DC8B}"/>
            </c:ext>
          </c:extLst>
        </c:ser>
        <c:ser>
          <c:idx val="1"/>
          <c:order val="1"/>
          <c:tx>
            <c:strRef>
              <c:f>DHS_Wet14!$B$125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DHS_Wet14!$M$121:$Q$121</c:f>
              <c:strCache>
                <c:ptCount val="5"/>
                <c:pt idx="0">
                  <c:v>Poorest</c:v>
                </c:pt>
                <c:pt idx="1">
                  <c:v>Poor</c:v>
                </c:pt>
                <c:pt idx="2">
                  <c:v>Middle</c:v>
                </c:pt>
                <c:pt idx="3">
                  <c:v>Rich</c:v>
                </c:pt>
                <c:pt idx="4">
                  <c:v>Richest</c:v>
                </c:pt>
              </c:strCache>
            </c:strRef>
          </c:cat>
          <c:val>
            <c:numRef>
              <c:f>DHS_Wet14!$M$125:$Q$125</c:f>
              <c:numCache>
                <c:formatCode>###0.0</c:formatCode>
                <c:ptCount val="5"/>
                <c:pt idx="0">
                  <c:v>4.3033168830320108</c:v>
                </c:pt>
                <c:pt idx="1">
                  <c:v>7.1085896633525136</c:v>
                </c:pt>
                <c:pt idx="2">
                  <c:v>9.3311585094618987</c:v>
                </c:pt>
                <c:pt idx="3">
                  <c:v>12.465335423307577</c:v>
                </c:pt>
                <c:pt idx="4">
                  <c:v>10.663748273070803</c:v>
                </c:pt>
              </c:numCache>
            </c:numRef>
          </c:val>
          <c:extLst>
            <c:ext xmlns:c16="http://schemas.microsoft.com/office/drawing/2014/chart" uri="{C3380CC4-5D6E-409C-BE32-E72D297353CC}">
              <c16:uniqueId val="{00000001-0687-40A9-8A54-DF907979DC8B}"/>
            </c:ext>
          </c:extLst>
        </c:ser>
        <c:ser>
          <c:idx val="2"/>
          <c:order val="2"/>
          <c:tx>
            <c:strRef>
              <c:f>DHS_Wet14!$B$126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DHS_Wet14!$M$121:$Q$121</c:f>
              <c:strCache>
                <c:ptCount val="5"/>
                <c:pt idx="0">
                  <c:v>Poorest</c:v>
                </c:pt>
                <c:pt idx="1">
                  <c:v>Poor</c:v>
                </c:pt>
                <c:pt idx="2">
                  <c:v>Middle</c:v>
                </c:pt>
                <c:pt idx="3">
                  <c:v>Rich</c:v>
                </c:pt>
                <c:pt idx="4">
                  <c:v>Richest</c:v>
                </c:pt>
              </c:strCache>
            </c:strRef>
          </c:cat>
          <c:val>
            <c:numRef>
              <c:f>DHS_Wet14!$M$126:$Q$126</c:f>
              <c:numCache>
                <c:formatCode>###0.0</c:formatCode>
                <c:ptCount val="5"/>
                <c:pt idx="0">
                  <c:v>1.1540068772733605</c:v>
                </c:pt>
                <c:pt idx="1">
                  <c:v>1.0137259885158016</c:v>
                </c:pt>
                <c:pt idx="2">
                  <c:v>0.51233552173444252</c:v>
                </c:pt>
                <c:pt idx="3">
                  <c:v>0.77919867462610171</c:v>
                </c:pt>
                <c:pt idx="4">
                  <c:v>0.39132763283548044</c:v>
                </c:pt>
              </c:numCache>
            </c:numRef>
          </c:val>
          <c:extLst>
            <c:ext xmlns:c16="http://schemas.microsoft.com/office/drawing/2014/chart" uri="{C3380CC4-5D6E-409C-BE32-E72D297353CC}">
              <c16:uniqueId val="{00000002-0687-40A9-8A54-DF907979DC8B}"/>
            </c:ext>
          </c:extLst>
        </c:ser>
        <c:ser>
          <c:idx val="3"/>
          <c:order val="3"/>
          <c:tx>
            <c:strRef>
              <c:f>DHS_Wet14!$B$127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DHS_Wet14!$M$121:$Q$121</c:f>
              <c:strCache>
                <c:ptCount val="5"/>
                <c:pt idx="0">
                  <c:v>Poorest</c:v>
                </c:pt>
                <c:pt idx="1">
                  <c:v>Poor</c:v>
                </c:pt>
                <c:pt idx="2">
                  <c:v>Middle</c:v>
                </c:pt>
                <c:pt idx="3">
                  <c:v>Rich</c:v>
                </c:pt>
                <c:pt idx="4">
                  <c:v>Richest</c:v>
                </c:pt>
              </c:strCache>
            </c:strRef>
          </c:cat>
          <c:val>
            <c:numRef>
              <c:f>DHS_Wet14!$M$127:$Q$127</c:f>
              <c:numCache>
                <c:formatCode>###0.0</c:formatCode>
                <c:ptCount val="5"/>
                <c:pt idx="0">
                  <c:v>81.301415039026352</c:v>
                </c:pt>
                <c:pt idx="1">
                  <c:v>69.876813105935568</c:v>
                </c:pt>
                <c:pt idx="2">
                  <c:v>52.067913761220332</c:v>
                </c:pt>
                <c:pt idx="3">
                  <c:v>31.88439205543407</c:v>
                </c:pt>
                <c:pt idx="4">
                  <c:v>10.868126116242971</c:v>
                </c:pt>
              </c:numCache>
            </c:numRef>
          </c:val>
          <c:extLst>
            <c:ext xmlns:c16="http://schemas.microsoft.com/office/drawing/2014/chart" uri="{C3380CC4-5D6E-409C-BE32-E72D297353CC}">
              <c16:uniqueId val="{00000003-0687-40A9-8A54-DF907979DC8B}"/>
            </c:ext>
          </c:extLst>
        </c:ser>
        <c:dLbls>
          <c:showLegendKey val="0"/>
          <c:showVal val="0"/>
          <c:showCatName val="0"/>
          <c:showSerName val="0"/>
          <c:showPercent val="0"/>
          <c:showBubbleSize val="0"/>
        </c:dLbls>
        <c:gapWidth val="50"/>
        <c:overlap val="100"/>
        <c:axId val="218579712"/>
        <c:axId val="218581248"/>
      </c:barChart>
      <c:catAx>
        <c:axId val="218579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81248"/>
        <c:crosses val="autoZero"/>
        <c:auto val="1"/>
        <c:lblAlgn val="ctr"/>
        <c:lblOffset val="100"/>
        <c:tickLblSkip val="1"/>
        <c:tickMarkSkip val="1"/>
        <c:noMultiLvlLbl val="0"/>
      </c:catAx>
      <c:valAx>
        <c:axId val="2185812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797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DHS_Wet14!$B$124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DHS_Wet14!$R$121:$AJ$121</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DHS_Wet14!$R$124:$AJ$124</c:f>
              <c:numCache>
                <c:formatCode>###0.0</c:formatCode>
                <c:ptCount val="19"/>
                <c:pt idx="0">
                  <c:v>57.939692592685375</c:v>
                </c:pt>
                <c:pt idx="1">
                  <c:v>58.170763006811057</c:v>
                </c:pt>
                <c:pt idx="2">
                  <c:v>37.793360121727325</c:v>
                </c:pt>
                <c:pt idx="3">
                  <c:v>38.065612424563476</c:v>
                </c:pt>
                <c:pt idx="4">
                  <c:v>37.553474134154179</c:v>
                </c:pt>
                <c:pt idx="5">
                  <c:v>40.962411732510773</c:v>
                </c:pt>
                <c:pt idx="6">
                  <c:v>40.887660698179126</c:v>
                </c:pt>
                <c:pt idx="7">
                  <c:v>52.002547616873962</c:v>
                </c:pt>
                <c:pt idx="8">
                  <c:v>25.922843519015458</c:v>
                </c:pt>
                <c:pt idx="9">
                  <c:v>30.866644094585173</c:v>
                </c:pt>
                <c:pt idx="10">
                  <c:v>34.743662471486033</c:v>
                </c:pt>
                <c:pt idx="11">
                  <c:v>87.223858403383289</c:v>
                </c:pt>
                <c:pt idx="12">
                  <c:v>64.499281983589157</c:v>
                </c:pt>
                <c:pt idx="13">
                  <c:v>24.70881301233106</c:v>
                </c:pt>
                <c:pt idx="14">
                  <c:v>52.092144244794042</c:v>
                </c:pt>
                <c:pt idx="15">
                  <c:v>40.001902405216818</c:v>
                </c:pt>
                <c:pt idx="16">
                  <c:v>38.659428863940548</c:v>
                </c:pt>
                <c:pt idx="17">
                  <c:v>47.336346920668973</c:v>
                </c:pt>
                <c:pt idx="18">
                  <c:v>49.715690842585012</c:v>
                </c:pt>
              </c:numCache>
            </c:numRef>
          </c:val>
          <c:extLst>
            <c:ext xmlns:c16="http://schemas.microsoft.com/office/drawing/2014/chart" uri="{C3380CC4-5D6E-409C-BE32-E72D297353CC}">
              <c16:uniqueId val="{00000000-0353-4F14-A578-718267EF9C5C}"/>
            </c:ext>
          </c:extLst>
        </c:ser>
        <c:ser>
          <c:idx val="1"/>
          <c:order val="1"/>
          <c:tx>
            <c:strRef>
              <c:f>DHS_Wet14!$B$125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DHS_Wet14!$R$121:$AJ$121</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DHS_Wet14!$R$125:$AJ$125</c:f>
              <c:numCache>
                <c:formatCode>###0.0</c:formatCode>
                <c:ptCount val="19"/>
                <c:pt idx="0">
                  <c:v>8.9836700159005929</c:v>
                </c:pt>
                <c:pt idx="1">
                  <c:v>15.435151429603417</c:v>
                </c:pt>
                <c:pt idx="2">
                  <c:v>9.1217034628695828</c:v>
                </c:pt>
                <c:pt idx="3">
                  <c:v>6.5097140377006939</c:v>
                </c:pt>
                <c:pt idx="4">
                  <c:v>5.5546581776234412</c:v>
                </c:pt>
                <c:pt idx="5">
                  <c:v>12.852444625042537</c:v>
                </c:pt>
                <c:pt idx="6">
                  <c:v>4.6610474815515541</c:v>
                </c:pt>
                <c:pt idx="7">
                  <c:v>12.654995865324462</c:v>
                </c:pt>
                <c:pt idx="8">
                  <c:v>6.6445593005999752</c:v>
                </c:pt>
                <c:pt idx="9">
                  <c:v>3.1004424663031096</c:v>
                </c:pt>
                <c:pt idx="10">
                  <c:v>5.5367595389176882</c:v>
                </c:pt>
                <c:pt idx="11">
                  <c:v>8.1751522834914532</c:v>
                </c:pt>
                <c:pt idx="12">
                  <c:v>4.281963947131155</c:v>
                </c:pt>
                <c:pt idx="13">
                  <c:v>5.663302032784701</c:v>
                </c:pt>
                <c:pt idx="14">
                  <c:v>5.6157075773723717</c:v>
                </c:pt>
                <c:pt idx="15">
                  <c:v>4.0843614262399965</c:v>
                </c:pt>
                <c:pt idx="16">
                  <c:v>8.1554238043000389</c:v>
                </c:pt>
                <c:pt idx="17">
                  <c:v>11.361981730177497</c:v>
                </c:pt>
                <c:pt idx="18">
                  <c:v>8.474588152359221</c:v>
                </c:pt>
              </c:numCache>
            </c:numRef>
          </c:val>
          <c:extLst>
            <c:ext xmlns:c16="http://schemas.microsoft.com/office/drawing/2014/chart" uri="{C3380CC4-5D6E-409C-BE32-E72D297353CC}">
              <c16:uniqueId val="{00000001-0353-4F14-A578-718267EF9C5C}"/>
            </c:ext>
          </c:extLst>
        </c:ser>
        <c:ser>
          <c:idx val="2"/>
          <c:order val="2"/>
          <c:tx>
            <c:strRef>
              <c:f>DHS_Wet14!$B$126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DHS_Wet14!$R$121:$AJ$121</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DHS_Wet14!$R$126:$AJ$126</c:f>
              <c:numCache>
                <c:formatCode>###0.0</c:formatCode>
                <c:ptCount val="19"/>
                <c:pt idx="0">
                  <c:v>-6.3948846218409017E-14</c:v>
                </c:pt>
                <c:pt idx="1">
                  <c:v>0.26998817210329662</c:v>
                </c:pt>
                <c:pt idx="2">
                  <c:v>0.36589575515540673</c:v>
                </c:pt>
                <c:pt idx="3">
                  <c:v>0.21687790189159983</c:v>
                </c:pt>
                <c:pt idx="4">
                  <c:v>5.3153526107600158E-2</c:v>
                </c:pt>
                <c:pt idx="5">
                  <c:v>1.0545107277209809E-2</c:v>
                </c:pt>
                <c:pt idx="6">
                  <c:v>1.7461786758539048</c:v>
                </c:pt>
                <c:pt idx="7">
                  <c:v>0.16584924651139232</c:v>
                </c:pt>
                <c:pt idx="8">
                  <c:v>0.50419683911921709</c:v>
                </c:pt>
                <c:pt idx="9">
                  <c:v>0.10337245821794738</c:v>
                </c:pt>
                <c:pt idx="10">
                  <c:v>0</c:v>
                </c:pt>
                <c:pt idx="11">
                  <c:v>0.35468223344343919</c:v>
                </c:pt>
                <c:pt idx="12">
                  <c:v>8.9297538816515534</c:v>
                </c:pt>
                <c:pt idx="13">
                  <c:v>0.4272312190447991</c:v>
                </c:pt>
                <c:pt idx="14">
                  <c:v>1.0760584118934062</c:v>
                </c:pt>
                <c:pt idx="15">
                  <c:v>2.8562344021948718</c:v>
                </c:pt>
                <c:pt idx="16">
                  <c:v>1.0644523813712965</c:v>
                </c:pt>
                <c:pt idx="17">
                  <c:v>2.9626191276133937</c:v>
                </c:pt>
                <c:pt idx="18">
                  <c:v>0.73860294205417176</c:v>
                </c:pt>
              </c:numCache>
            </c:numRef>
          </c:val>
          <c:extLst>
            <c:ext xmlns:c16="http://schemas.microsoft.com/office/drawing/2014/chart" uri="{C3380CC4-5D6E-409C-BE32-E72D297353CC}">
              <c16:uniqueId val="{00000002-0353-4F14-A578-718267EF9C5C}"/>
            </c:ext>
          </c:extLst>
        </c:ser>
        <c:ser>
          <c:idx val="3"/>
          <c:order val="3"/>
          <c:tx>
            <c:strRef>
              <c:f>DHS_Wet14!$B$127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DHS_Wet14!$R$121:$AJ$121</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DHS_Wet14!$R$127:$AJ$127</c:f>
              <c:numCache>
                <c:formatCode>###0.0</c:formatCode>
                <c:ptCount val="19"/>
                <c:pt idx="0">
                  <c:v>33.076637391414096</c:v>
                </c:pt>
                <c:pt idx="1">
                  <c:v>26.124097391482231</c:v>
                </c:pt>
                <c:pt idx="2">
                  <c:v>52.719040660247686</c:v>
                </c:pt>
                <c:pt idx="3">
                  <c:v>55.207795635844228</c:v>
                </c:pt>
                <c:pt idx="4">
                  <c:v>56.838714162114776</c:v>
                </c:pt>
                <c:pt idx="5">
                  <c:v>46.17459853516948</c:v>
                </c:pt>
                <c:pt idx="6">
                  <c:v>52.705113144415414</c:v>
                </c:pt>
                <c:pt idx="7">
                  <c:v>35.176607271290187</c:v>
                </c:pt>
                <c:pt idx="8">
                  <c:v>66.928400341265345</c:v>
                </c:pt>
                <c:pt idx="9">
                  <c:v>65.929540980893776</c:v>
                </c:pt>
                <c:pt idx="10">
                  <c:v>59.719577989596232</c:v>
                </c:pt>
                <c:pt idx="11">
                  <c:v>4.2463070796818183</c:v>
                </c:pt>
                <c:pt idx="12">
                  <c:v>22.289000187628137</c:v>
                </c:pt>
                <c:pt idx="13">
                  <c:v>69.200653735839438</c:v>
                </c:pt>
                <c:pt idx="14">
                  <c:v>41.216089765940183</c:v>
                </c:pt>
                <c:pt idx="15">
                  <c:v>53.057501766348317</c:v>
                </c:pt>
                <c:pt idx="16">
                  <c:v>52.120694950388113</c:v>
                </c:pt>
                <c:pt idx="17">
                  <c:v>38.339052221540136</c:v>
                </c:pt>
                <c:pt idx="18">
                  <c:v>41.071118063001592</c:v>
                </c:pt>
              </c:numCache>
            </c:numRef>
          </c:val>
          <c:extLst>
            <c:ext xmlns:c16="http://schemas.microsoft.com/office/drawing/2014/chart" uri="{C3380CC4-5D6E-409C-BE32-E72D297353CC}">
              <c16:uniqueId val="{00000003-0353-4F14-A578-718267EF9C5C}"/>
            </c:ext>
          </c:extLst>
        </c:ser>
        <c:dLbls>
          <c:showLegendKey val="0"/>
          <c:showVal val="0"/>
          <c:showCatName val="0"/>
          <c:showSerName val="0"/>
          <c:showPercent val="0"/>
          <c:showBubbleSize val="0"/>
        </c:dLbls>
        <c:gapWidth val="50"/>
        <c:overlap val="100"/>
        <c:axId val="218958080"/>
        <c:axId val="218984448"/>
      </c:barChart>
      <c:catAx>
        <c:axId val="2189580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984448"/>
        <c:crosses val="autoZero"/>
        <c:auto val="1"/>
        <c:lblAlgn val="ctr"/>
        <c:lblOffset val="100"/>
        <c:tickLblSkip val="1"/>
        <c:tickMarkSkip val="1"/>
        <c:noMultiLvlLbl val="0"/>
      </c:catAx>
      <c:valAx>
        <c:axId val="2189844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9580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DHS_Wet14!$B$124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DHS_Wet14!$C$121:$G$121</c:f>
              <c:strCache>
                <c:ptCount val="5"/>
                <c:pt idx="0">
                  <c:v>Poorest</c:v>
                </c:pt>
                <c:pt idx="1">
                  <c:v>Poor</c:v>
                </c:pt>
                <c:pt idx="2">
                  <c:v>Middle</c:v>
                </c:pt>
                <c:pt idx="3">
                  <c:v>Rich</c:v>
                </c:pt>
                <c:pt idx="4">
                  <c:v>Richest</c:v>
                </c:pt>
              </c:strCache>
            </c:strRef>
          </c:cat>
          <c:val>
            <c:numRef>
              <c:f>DHS_Wet14!$C$124:$G$124</c:f>
              <c:numCache>
                <c:formatCode>###0.0</c:formatCode>
                <c:ptCount val="5"/>
                <c:pt idx="0">
                  <c:v>13.70729302749546</c:v>
                </c:pt>
                <c:pt idx="1">
                  <c:v>25.439213331118498</c:v>
                </c:pt>
                <c:pt idx="2">
                  <c:v>44.672046406591427</c:v>
                </c:pt>
                <c:pt idx="3">
                  <c:v>66.581457018266804</c:v>
                </c:pt>
                <c:pt idx="4">
                  <c:v>90.548138015747739</c:v>
                </c:pt>
              </c:numCache>
            </c:numRef>
          </c:val>
          <c:extLst>
            <c:ext xmlns:c16="http://schemas.microsoft.com/office/drawing/2014/chart" uri="{C3380CC4-5D6E-409C-BE32-E72D297353CC}">
              <c16:uniqueId val="{00000000-92FD-4E66-A179-45A49BE5E10B}"/>
            </c:ext>
          </c:extLst>
        </c:ser>
        <c:ser>
          <c:idx val="1"/>
          <c:order val="1"/>
          <c:tx>
            <c:strRef>
              <c:f>DHS_Wet14!$B$125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DHS_Wet14!$C$121:$G$121</c:f>
              <c:strCache>
                <c:ptCount val="5"/>
                <c:pt idx="0">
                  <c:v>Poorest</c:v>
                </c:pt>
                <c:pt idx="1">
                  <c:v>Poor</c:v>
                </c:pt>
                <c:pt idx="2">
                  <c:v>Middle</c:v>
                </c:pt>
                <c:pt idx="3">
                  <c:v>Rich</c:v>
                </c:pt>
                <c:pt idx="4">
                  <c:v>Richest</c:v>
                </c:pt>
              </c:strCache>
            </c:strRef>
          </c:cat>
          <c:val>
            <c:numRef>
              <c:f>DHS_Wet14!$C$125:$G$125</c:f>
              <c:numCache>
                <c:formatCode>###0.0</c:formatCode>
                <c:ptCount val="5"/>
                <c:pt idx="0">
                  <c:v>4.7625792717504929</c:v>
                </c:pt>
                <c:pt idx="1">
                  <c:v>8.4759341738154017</c:v>
                </c:pt>
                <c:pt idx="2">
                  <c:v>10.374480877652656</c:v>
                </c:pt>
                <c:pt idx="3">
                  <c:v>12.833567398961758</c:v>
                </c:pt>
                <c:pt idx="4">
                  <c:v>6.3401237003328479</c:v>
                </c:pt>
              </c:numCache>
            </c:numRef>
          </c:val>
          <c:extLst>
            <c:ext xmlns:c16="http://schemas.microsoft.com/office/drawing/2014/chart" uri="{C3380CC4-5D6E-409C-BE32-E72D297353CC}">
              <c16:uniqueId val="{00000001-92FD-4E66-A179-45A49BE5E10B}"/>
            </c:ext>
          </c:extLst>
        </c:ser>
        <c:ser>
          <c:idx val="2"/>
          <c:order val="2"/>
          <c:tx>
            <c:strRef>
              <c:f>DHS_Wet14!$B$126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DHS_Wet14!$C$121:$G$121</c:f>
              <c:strCache>
                <c:ptCount val="5"/>
                <c:pt idx="0">
                  <c:v>Poorest</c:v>
                </c:pt>
                <c:pt idx="1">
                  <c:v>Poor</c:v>
                </c:pt>
                <c:pt idx="2">
                  <c:v>Middle</c:v>
                </c:pt>
                <c:pt idx="3">
                  <c:v>Rich</c:v>
                </c:pt>
                <c:pt idx="4">
                  <c:v>Richest</c:v>
                </c:pt>
              </c:strCache>
            </c:strRef>
          </c:cat>
          <c:val>
            <c:numRef>
              <c:f>DHS_Wet14!$C$126:$G$126</c:f>
              <c:numCache>
                <c:formatCode>###0.0</c:formatCode>
                <c:ptCount val="5"/>
                <c:pt idx="0">
                  <c:v>1.1113531330902617</c:v>
                </c:pt>
                <c:pt idx="1">
                  <c:v>0.93331332216378371</c:v>
                </c:pt>
                <c:pt idx="2">
                  <c:v>0.93815544470617596</c:v>
                </c:pt>
                <c:pt idx="3">
                  <c:v>0.58815021429321845</c:v>
                </c:pt>
                <c:pt idx="4">
                  <c:v>0.61313248964333544</c:v>
                </c:pt>
              </c:numCache>
            </c:numRef>
          </c:val>
          <c:extLst>
            <c:ext xmlns:c16="http://schemas.microsoft.com/office/drawing/2014/chart" uri="{C3380CC4-5D6E-409C-BE32-E72D297353CC}">
              <c16:uniqueId val="{00000002-92FD-4E66-A179-45A49BE5E10B}"/>
            </c:ext>
          </c:extLst>
        </c:ser>
        <c:ser>
          <c:idx val="3"/>
          <c:order val="3"/>
          <c:tx>
            <c:strRef>
              <c:f>DHS_Wet14!$B$127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DHS_Wet14!$C$121:$G$121</c:f>
              <c:strCache>
                <c:ptCount val="5"/>
                <c:pt idx="0">
                  <c:v>Poorest</c:v>
                </c:pt>
                <c:pt idx="1">
                  <c:v>Poor</c:v>
                </c:pt>
                <c:pt idx="2">
                  <c:v>Middle</c:v>
                </c:pt>
                <c:pt idx="3">
                  <c:v>Rich</c:v>
                </c:pt>
                <c:pt idx="4">
                  <c:v>Richest</c:v>
                </c:pt>
              </c:strCache>
            </c:strRef>
          </c:cat>
          <c:val>
            <c:numRef>
              <c:f>DHS_Wet14!$C$127:$G$127</c:f>
              <c:numCache>
                <c:formatCode>###0.0</c:formatCode>
                <c:ptCount val="5"/>
                <c:pt idx="0">
                  <c:v>80.418774567663775</c:v>
                </c:pt>
                <c:pt idx="1">
                  <c:v>65.151539172902318</c:v>
                </c:pt>
                <c:pt idx="2">
                  <c:v>44.015317271049739</c:v>
                </c:pt>
                <c:pt idx="3">
                  <c:v>19.99682536847822</c:v>
                </c:pt>
                <c:pt idx="4">
                  <c:v>2.4986057942760778</c:v>
                </c:pt>
              </c:numCache>
            </c:numRef>
          </c:val>
          <c:extLst>
            <c:ext xmlns:c16="http://schemas.microsoft.com/office/drawing/2014/chart" uri="{C3380CC4-5D6E-409C-BE32-E72D297353CC}">
              <c16:uniqueId val="{00000003-92FD-4E66-A179-45A49BE5E10B}"/>
            </c:ext>
          </c:extLst>
        </c:ser>
        <c:dLbls>
          <c:showLegendKey val="0"/>
          <c:showVal val="0"/>
          <c:showCatName val="0"/>
          <c:showSerName val="0"/>
          <c:showPercent val="0"/>
          <c:showBubbleSize val="0"/>
        </c:dLbls>
        <c:gapWidth val="50"/>
        <c:overlap val="100"/>
        <c:axId val="228536320"/>
        <c:axId val="228537856"/>
      </c:barChart>
      <c:catAx>
        <c:axId val="2285363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8537856"/>
        <c:crosses val="autoZero"/>
        <c:auto val="1"/>
        <c:lblAlgn val="ctr"/>
        <c:lblOffset val="100"/>
        <c:tickLblSkip val="1"/>
        <c:tickMarkSkip val="1"/>
        <c:noMultiLvlLbl val="0"/>
      </c:catAx>
      <c:valAx>
        <c:axId val="2285378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85363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DHS_Wet14!$B$222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DHS_Wet14!$M$221:$Q$221</c:f>
              <c:strCache>
                <c:ptCount val="5"/>
                <c:pt idx="0">
                  <c:v>Poorest</c:v>
                </c:pt>
                <c:pt idx="1">
                  <c:v>Poor</c:v>
                </c:pt>
                <c:pt idx="2">
                  <c:v>Middle</c:v>
                </c:pt>
                <c:pt idx="3">
                  <c:v>Rich</c:v>
                </c:pt>
                <c:pt idx="4">
                  <c:v>Richest</c:v>
                </c:pt>
              </c:strCache>
            </c:strRef>
          </c:cat>
          <c:val>
            <c:numRef>
              <c:f>DHS_Wet14!$M$222:$Q$222</c:f>
              <c:numCache>
                <c:formatCode>###0.0</c:formatCode>
                <c:ptCount val="5"/>
                <c:pt idx="0">
                  <c:v>47.278694343739275</c:v>
                </c:pt>
                <c:pt idx="1">
                  <c:v>56.85885197511179</c:v>
                </c:pt>
                <c:pt idx="2">
                  <c:v>63.585580546393949</c:v>
                </c:pt>
                <c:pt idx="3">
                  <c:v>71.36335373691513</c:v>
                </c:pt>
                <c:pt idx="4">
                  <c:v>80.834627430909407</c:v>
                </c:pt>
              </c:numCache>
            </c:numRef>
          </c:val>
          <c:extLst>
            <c:ext xmlns:c16="http://schemas.microsoft.com/office/drawing/2014/chart" uri="{C3380CC4-5D6E-409C-BE32-E72D297353CC}">
              <c16:uniqueId val="{00000000-9433-4607-B2D8-6792237C0C0E}"/>
            </c:ext>
          </c:extLst>
        </c:ser>
        <c:ser>
          <c:idx val="1"/>
          <c:order val="1"/>
          <c:tx>
            <c:strRef>
              <c:f>DHS_Wet14!$B$223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DHS_Wet14!$M$221:$Q$221</c:f>
              <c:strCache>
                <c:ptCount val="5"/>
                <c:pt idx="0">
                  <c:v>Poorest</c:v>
                </c:pt>
                <c:pt idx="1">
                  <c:v>Poor</c:v>
                </c:pt>
                <c:pt idx="2">
                  <c:v>Middle</c:v>
                </c:pt>
                <c:pt idx="3">
                  <c:v>Rich</c:v>
                </c:pt>
                <c:pt idx="4">
                  <c:v>Richest</c:v>
                </c:pt>
              </c:strCache>
            </c:strRef>
          </c:cat>
          <c:val>
            <c:numRef>
              <c:f>DHS_Wet14!$M$223:$Q$223</c:f>
              <c:numCache>
                <c:formatCode>###0.0</c:formatCode>
                <c:ptCount val="5"/>
                <c:pt idx="0">
                  <c:v>24.416880518385181</c:v>
                </c:pt>
                <c:pt idx="1">
                  <c:v>22.04334021226547</c:v>
                </c:pt>
                <c:pt idx="2">
                  <c:v>20.892989347913485</c:v>
                </c:pt>
                <c:pt idx="3">
                  <c:v>17.118640008949949</c:v>
                </c:pt>
                <c:pt idx="4">
                  <c:v>10.134052489263821</c:v>
                </c:pt>
              </c:numCache>
            </c:numRef>
          </c:val>
          <c:extLst>
            <c:ext xmlns:c16="http://schemas.microsoft.com/office/drawing/2014/chart" uri="{C3380CC4-5D6E-409C-BE32-E72D297353CC}">
              <c16:uniqueId val="{00000001-9433-4607-B2D8-6792237C0C0E}"/>
            </c:ext>
          </c:extLst>
        </c:ser>
        <c:ser>
          <c:idx val="2"/>
          <c:order val="2"/>
          <c:tx>
            <c:strRef>
              <c:f>DHS_Wet14!$B$224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DHS_Wet14!$M$221:$Q$221</c:f>
              <c:strCache>
                <c:ptCount val="5"/>
                <c:pt idx="0">
                  <c:v>Poorest</c:v>
                </c:pt>
                <c:pt idx="1">
                  <c:v>Poor</c:v>
                </c:pt>
                <c:pt idx="2">
                  <c:v>Middle</c:v>
                </c:pt>
                <c:pt idx="3">
                  <c:v>Rich</c:v>
                </c:pt>
                <c:pt idx="4">
                  <c:v>Richest</c:v>
                </c:pt>
              </c:strCache>
            </c:strRef>
          </c:cat>
          <c:val>
            <c:numRef>
              <c:f>DHS_Wet14!$M$224:$Q$224</c:f>
              <c:numCache>
                <c:formatCode>###0.0</c:formatCode>
                <c:ptCount val="5"/>
                <c:pt idx="0">
                  <c:v>28.304425137875601</c:v>
                </c:pt>
                <c:pt idx="1">
                  <c:v>21.097807812622538</c:v>
                </c:pt>
                <c:pt idx="2">
                  <c:v>15.521430105692636</c:v>
                </c:pt>
                <c:pt idx="3">
                  <c:v>11.518006254135077</c:v>
                </c:pt>
                <c:pt idx="4">
                  <c:v>9.0313200798268252</c:v>
                </c:pt>
              </c:numCache>
            </c:numRef>
          </c:val>
          <c:extLst>
            <c:ext xmlns:c16="http://schemas.microsoft.com/office/drawing/2014/chart" uri="{C3380CC4-5D6E-409C-BE32-E72D297353CC}">
              <c16:uniqueId val="{00000002-9433-4607-B2D8-6792237C0C0E}"/>
            </c:ext>
          </c:extLst>
        </c:ser>
        <c:dLbls>
          <c:showLegendKey val="0"/>
          <c:showVal val="0"/>
          <c:showCatName val="0"/>
          <c:showSerName val="0"/>
          <c:showPercent val="0"/>
          <c:showBubbleSize val="0"/>
        </c:dLbls>
        <c:gapWidth val="50"/>
        <c:overlap val="100"/>
        <c:axId val="228581760"/>
        <c:axId val="228583296"/>
      </c:barChart>
      <c:catAx>
        <c:axId val="2285817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8583296"/>
        <c:crosses val="autoZero"/>
        <c:auto val="1"/>
        <c:lblAlgn val="ctr"/>
        <c:lblOffset val="100"/>
        <c:tickLblSkip val="1"/>
        <c:tickMarkSkip val="1"/>
        <c:noMultiLvlLbl val="0"/>
      </c:catAx>
      <c:valAx>
        <c:axId val="2285832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85817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DHS_Wet14!$B$222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DHS_Wet14!$R$221:$AJ$221</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DHS_Wet14!$R$222:$AJ$222</c:f>
              <c:numCache>
                <c:formatCode>###0.0</c:formatCode>
                <c:ptCount val="19"/>
                <c:pt idx="0">
                  <c:v>93.206450152938203</c:v>
                </c:pt>
                <c:pt idx="1">
                  <c:v>58.517183615227218</c:v>
                </c:pt>
                <c:pt idx="2">
                  <c:v>73.518611503136171</c:v>
                </c:pt>
                <c:pt idx="3">
                  <c:v>73.248541752631937</c:v>
                </c:pt>
                <c:pt idx="4">
                  <c:v>69.103869043172566</c:v>
                </c:pt>
                <c:pt idx="5">
                  <c:v>83.21603672229179</c:v>
                </c:pt>
                <c:pt idx="6">
                  <c:v>64.167037704315433</c:v>
                </c:pt>
                <c:pt idx="7">
                  <c:v>54.542837181071171</c:v>
                </c:pt>
                <c:pt idx="8">
                  <c:v>61.393330359079478</c:v>
                </c:pt>
                <c:pt idx="9">
                  <c:v>29.691397231779128</c:v>
                </c:pt>
                <c:pt idx="10">
                  <c:v>80.72175788828126</c:v>
                </c:pt>
                <c:pt idx="11">
                  <c:v>97.472604792351831</c:v>
                </c:pt>
                <c:pt idx="12">
                  <c:v>97.579409514611626</c:v>
                </c:pt>
                <c:pt idx="13">
                  <c:v>84.100900894694874</c:v>
                </c:pt>
                <c:pt idx="14">
                  <c:v>56.451188316697184</c:v>
                </c:pt>
                <c:pt idx="15">
                  <c:v>60.604331837035154</c:v>
                </c:pt>
                <c:pt idx="16">
                  <c:v>60.145026402833778</c:v>
                </c:pt>
                <c:pt idx="17">
                  <c:v>73.323837819331189</c:v>
                </c:pt>
                <c:pt idx="18">
                  <c:v>33.979978349362433</c:v>
                </c:pt>
              </c:numCache>
            </c:numRef>
          </c:val>
          <c:extLst>
            <c:ext xmlns:c16="http://schemas.microsoft.com/office/drawing/2014/chart" uri="{C3380CC4-5D6E-409C-BE32-E72D297353CC}">
              <c16:uniqueId val="{00000000-112B-4D86-8831-51F0C00E517C}"/>
            </c:ext>
          </c:extLst>
        </c:ser>
        <c:ser>
          <c:idx val="1"/>
          <c:order val="1"/>
          <c:tx>
            <c:strRef>
              <c:f>DHS_Wet14!$B$223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DHS_Wet14!$R$221:$AJ$221</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DHS_Wet14!$R$223:$AJ$223</c:f>
              <c:numCache>
                <c:formatCode>###0.0</c:formatCode>
                <c:ptCount val="19"/>
                <c:pt idx="0">
                  <c:v>5.2837949269911668</c:v>
                </c:pt>
                <c:pt idx="1">
                  <c:v>38.524793201277532</c:v>
                </c:pt>
                <c:pt idx="2">
                  <c:v>8.3704788944784525</c:v>
                </c:pt>
                <c:pt idx="3">
                  <c:v>10.74306540739116</c:v>
                </c:pt>
                <c:pt idx="4">
                  <c:v>29.874327760138936</c:v>
                </c:pt>
                <c:pt idx="5">
                  <c:v>14.053870943904109</c:v>
                </c:pt>
                <c:pt idx="6">
                  <c:v>25.960073356621287</c:v>
                </c:pt>
                <c:pt idx="7">
                  <c:v>35.400962373202482</c:v>
                </c:pt>
                <c:pt idx="8">
                  <c:v>25.442559072421851</c:v>
                </c:pt>
                <c:pt idx="9">
                  <c:v>9.828764509055679</c:v>
                </c:pt>
                <c:pt idx="10">
                  <c:v>9.8355488472821531</c:v>
                </c:pt>
                <c:pt idx="11">
                  <c:v>1.3182457811565398</c:v>
                </c:pt>
                <c:pt idx="12">
                  <c:v>2.2169003440431192</c:v>
                </c:pt>
                <c:pt idx="13">
                  <c:v>11.818757190597822</c:v>
                </c:pt>
                <c:pt idx="14">
                  <c:v>4.267043884302602</c:v>
                </c:pt>
                <c:pt idx="15">
                  <c:v>36.191409503094555</c:v>
                </c:pt>
                <c:pt idx="16">
                  <c:v>3.2087026167980883</c:v>
                </c:pt>
                <c:pt idx="17">
                  <c:v>20.163443072911729</c:v>
                </c:pt>
                <c:pt idx="18">
                  <c:v>21.824038188599395</c:v>
                </c:pt>
              </c:numCache>
            </c:numRef>
          </c:val>
          <c:extLst>
            <c:ext xmlns:c16="http://schemas.microsoft.com/office/drawing/2014/chart" uri="{C3380CC4-5D6E-409C-BE32-E72D297353CC}">
              <c16:uniqueId val="{00000001-112B-4D86-8831-51F0C00E517C}"/>
            </c:ext>
          </c:extLst>
        </c:ser>
        <c:ser>
          <c:idx val="2"/>
          <c:order val="2"/>
          <c:tx>
            <c:strRef>
              <c:f>DHS_Wet14!$B$224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DHS_Wet14!$R$221:$AJ$221</c:f>
              <c:strCache>
                <c:ptCount val="19"/>
                <c:pt idx="0">
                  <c:v>Banteay Mean Chey</c:v>
                </c:pt>
                <c:pt idx="1">
                  <c:v>Battambang &amp; Pailin</c:v>
                </c:pt>
                <c:pt idx="2">
                  <c:v>Kampong Cham</c:v>
                </c:pt>
                <c:pt idx="3">
                  <c:v>Kampong Chhnang</c:v>
                </c:pt>
                <c:pt idx="4">
                  <c:v>Kampong Speu</c:v>
                </c:pt>
                <c:pt idx="5">
                  <c:v>Kampong Thom</c:v>
                </c:pt>
                <c:pt idx="6">
                  <c:v>Kampot &amp; Kep</c:v>
                </c:pt>
                <c:pt idx="7">
                  <c:v>Kandal</c:v>
                </c:pt>
                <c:pt idx="8">
                  <c:v>Kratie</c:v>
                </c:pt>
                <c:pt idx="9">
                  <c:v>Mondol Kiri &amp; Rattanak Kiri</c:v>
                </c:pt>
                <c:pt idx="10">
                  <c:v>Otdar Mean Chey</c:v>
                </c:pt>
                <c:pt idx="11">
                  <c:v>Phnom Penh</c:v>
                </c:pt>
                <c:pt idx="12">
                  <c:v>Preah Sihanouk &amp; Kaoh Kong</c:v>
                </c:pt>
                <c:pt idx="13">
                  <c:v>Preah Vihear &amp; Steung Treng</c:v>
                </c:pt>
                <c:pt idx="14">
                  <c:v>Prey Veng</c:v>
                </c:pt>
                <c:pt idx="15">
                  <c:v>Pursat</c:v>
                </c:pt>
                <c:pt idx="16">
                  <c:v>Siem Reap</c:v>
                </c:pt>
                <c:pt idx="17">
                  <c:v>Svay Rieng</c:v>
                </c:pt>
                <c:pt idx="18">
                  <c:v>Takeo</c:v>
                </c:pt>
              </c:strCache>
            </c:strRef>
          </c:cat>
          <c:val>
            <c:numRef>
              <c:f>DHS_Wet14!$R$224:$AJ$224</c:f>
              <c:numCache>
                <c:formatCode>###0.0</c:formatCode>
                <c:ptCount val="19"/>
                <c:pt idx="0">
                  <c:v>1.509754920070574</c:v>
                </c:pt>
                <c:pt idx="1">
                  <c:v>2.9580231834952699</c:v>
                </c:pt>
                <c:pt idx="2">
                  <c:v>18.110909602385348</c:v>
                </c:pt>
                <c:pt idx="3">
                  <c:v>16.008392839976864</c:v>
                </c:pt>
                <c:pt idx="4">
                  <c:v>1.021803196688519</c:v>
                </c:pt>
                <c:pt idx="5">
                  <c:v>2.7300923338042593</c:v>
                </c:pt>
                <c:pt idx="6">
                  <c:v>9.8728889390631736</c:v>
                </c:pt>
                <c:pt idx="7">
                  <c:v>10.056200445726281</c:v>
                </c:pt>
                <c:pt idx="8">
                  <c:v>13.164110568498677</c:v>
                </c:pt>
                <c:pt idx="9">
                  <c:v>60.479838259165298</c:v>
                </c:pt>
                <c:pt idx="10">
                  <c:v>9.4426932644364996</c:v>
                </c:pt>
                <c:pt idx="11">
                  <c:v>1.2091494264916447</c:v>
                </c:pt>
                <c:pt idx="12">
                  <c:v>0.20369014134526001</c:v>
                </c:pt>
                <c:pt idx="13">
                  <c:v>4.0803419147075015</c:v>
                </c:pt>
                <c:pt idx="14">
                  <c:v>39.281767799000541</c:v>
                </c:pt>
                <c:pt idx="15">
                  <c:v>3.2042586598702405</c:v>
                </c:pt>
                <c:pt idx="16">
                  <c:v>36.646270980368385</c:v>
                </c:pt>
                <c:pt idx="17">
                  <c:v>6.5127191077571087</c:v>
                </c:pt>
                <c:pt idx="18">
                  <c:v>44.195983462038022</c:v>
                </c:pt>
              </c:numCache>
            </c:numRef>
          </c:val>
          <c:extLst>
            <c:ext xmlns:c16="http://schemas.microsoft.com/office/drawing/2014/chart" uri="{C3380CC4-5D6E-409C-BE32-E72D297353CC}">
              <c16:uniqueId val="{00000002-112B-4D86-8831-51F0C00E517C}"/>
            </c:ext>
          </c:extLst>
        </c:ser>
        <c:dLbls>
          <c:showLegendKey val="0"/>
          <c:showVal val="0"/>
          <c:showCatName val="0"/>
          <c:showSerName val="0"/>
          <c:showPercent val="0"/>
          <c:showBubbleSize val="0"/>
        </c:dLbls>
        <c:gapWidth val="50"/>
        <c:overlap val="100"/>
        <c:axId val="228770560"/>
        <c:axId val="228772096"/>
      </c:barChart>
      <c:catAx>
        <c:axId val="2287705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8772096"/>
        <c:crosses val="autoZero"/>
        <c:auto val="1"/>
        <c:lblAlgn val="ctr"/>
        <c:lblOffset val="100"/>
        <c:tickLblSkip val="1"/>
        <c:tickMarkSkip val="1"/>
        <c:noMultiLvlLbl val="0"/>
      </c:catAx>
      <c:valAx>
        <c:axId val="2287720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87705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DHS_Wet14!$B$222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DHS_Wet14!$C$221:$G$221</c:f>
              <c:strCache>
                <c:ptCount val="5"/>
                <c:pt idx="0">
                  <c:v>Poorest</c:v>
                </c:pt>
                <c:pt idx="1">
                  <c:v>Poor</c:v>
                </c:pt>
                <c:pt idx="2">
                  <c:v>Middle</c:v>
                </c:pt>
                <c:pt idx="3">
                  <c:v>Rich</c:v>
                </c:pt>
                <c:pt idx="4">
                  <c:v>Richest</c:v>
                </c:pt>
              </c:strCache>
            </c:strRef>
          </c:cat>
          <c:val>
            <c:numRef>
              <c:f>DHS_Wet14!$C$222:$G$222</c:f>
              <c:numCache>
                <c:formatCode>###0.0</c:formatCode>
                <c:ptCount val="5"/>
                <c:pt idx="0">
                  <c:v>48.804321027550778</c:v>
                </c:pt>
                <c:pt idx="1">
                  <c:v>58.837875742452439</c:v>
                </c:pt>
                <c:pt idx="2">
                  <c:v>66.548567030311034</c:v>
                </c:pt>
                <c:pt idx="3">
                  <c:v>77.306610194547105</c:v>
                </c:pt>
                <c:pt idx="4">
                  <c:v>90.415893119645858</c:v>
                </c:pt>
              </c:numCache>
            </c:numRef>
          </c:val>
          <c:extLst>
            <c:ext xmlns:c16="http://schemas.microsoft.com/office/drawing/2014/chart" uri="{C3380CC4-5D6E-409C-BE32-E72D297353CC}">
              <c16:uniqueId val="{00000000-66A4-4E4D-ADEA-D2F20BFCC657}"/>
            </c:ext>
          </c:extLst>
        </c:ser>
        <c:ser>
          <c:idx val="1"/>
          <c:order val="1"/>
          <c:tx>
            <c:strRef>
              <c:f>DHS_Wet14!$B$223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DHS_Wet14!$C$221:$G$221</c:f>
              <c:strCache>
                <c:ptCount val="5"/>
                <c:pt idx="0">
                  <c:v>Poorest</c:v>
                </c:pt>
                <c:pt idx="1">
                  <c:v>Poor</c:v>
                </c:pt>
                <c:pt idx="2">
                  <c:v>Middle</c:v>
                </c:pt>
                <c:pt idx="3">
                  <c:v>Rich</c:v>
                </c:pt>
                <c:pt idx="4">
                  <c:v>Richest</c:v>
                </c:pt>
              </c:strCache>
            </c:strRef>
          </c:cat>
          <c:val>
            <c:numRef>
              <c:f>DHS_Wet14!$C$223:$G$223</c:f>
              <c:numCache>
                <c:formatCode>###0.0</c:formatCode>
                <c:ptCount val="5"/>
                <c:pt idx="0">
                  <c:v>24.271525953320385</c:v>
                </c:pt>
                <c:pt idx="1">
                  <c:v>21.529832050724735</c:v>
                </c:pt>
                <c:pt idx="2">
                  <c:v>19.780173676551762</c:v>
                </c:pt>
                <c:pt idx="3">
                  <c:v>12.8458138292633</c:v>
                </c:pt>
                <c:pt idx="4">
                  <c:v>5.4887649719590232</c:v>
                </c:pt>
              </c:numCache>
            </c:numRef>
          </c:val>
          <c:extLst>
            <c:ext xmlns:c16="http://schemas.microsoft.com/office/drawing/2014/chart" uri="{C3380CC4-5D6E-409C-BE32-E72D297353CC}">
              <c16:uniqueId val="{00000001-66A4-4E4D-ADEA-D2F20BFCC657}"/>
            </c:ext>
          </c:extLst>
        </c:ser>
        <c:ser>
          <c:idx val="2"/>
          <c:order val="2"/>
          <c:tx>
            <c:strRef>
              <c:f>DHS_Wet14!$B$224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DHS_Wet14!$C$221:$G$221</c:f>
              <c:strCache>
                <c:ptCount val="5"/>
                <c:pt idx="0">
                  <c:v>Poorest</c:v>
                </c:pt>
                <c:pt idx="1">
                  <c:v>Poor</c:v>
                </c:pt>
                <c:pt idx="2">
                  <c:v>Middle</c:v>
                </c:pt>
                <c:pt idx="3">
                  <c:v>Rich</c:v>
                </c:pt>
                <c:pt idx="4">
                  <c:v>Richest</c:v>
                </c:pt>
              </c:strCache>
            </c:strRef>
          </c:cat>
          <c:val>
            <c:numRef>
              <c:f>DHS_Wet14!$C$224:$G$224</c:f>
              <c:numCache>
                <c:formatCode>###0.0</c:formatCode>
                <c:ptCount val="5"/>
                <c:pt idx="0">
                  <c:v>26.924153019128923</c:v>
                </c:pt>
                <c:pt idx="1">
                  <c:v>19.632292206822608</c:v>
                </c:pt>
                <c:pt idx="2">
                  <c:v>13.671259293137112</c:v>
                </c:pt>
                <c:pt idx="3">
                  <c:v>9.8475759761897095</c:v>
                </c:pt>
                <c:pt idx="4">
                  <c:v>4.0953419083951452</c:v>
                </c:pt>
              </c:numCache>
            </c:numRef>
          </c:val>
          <c:extLst>
            <c:ext xmlns:c16="http://schemas.microsoft.com/office/drawing/2014/chart" uri="{C3380CC4-5D6E-409C-BE32-E72D297353CC}">
              <c16:uniqueId val="{00000002-66A4-4E4D-ADEA-D2F20BFCC657}"/>
            </c:ext>
          </c:extLst>
        </c:ser>
        <c:dLbls>
          <c:showLegendKey val="0"/>
          <c:showVal val="0"/>
          <c:showCatName val="0"/>
          <c:showSerName val="0"/>
          <c:showPercent val="0"/>
          <c:showBubbleSize val="0"/>
        </c:dLbls>
        <c:gapWidth val="50"/>
        <c:overlap val="100"/>
        <c:axId val="229094528"/>
        <c:axId val="229096064"/>
      </c:barChart>
      <c:catAx>
        <c:axId val="2290945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096064"/>
        <c:crosses val="autoZero"/>
        <c:auto val="1"/>
        <c:lblAlgn val="ctr"/>
        <c:lblOffset val="100"/>
        <c:tickLblSkip val="1"/>
        <c:tickMarkSkip val="1"/>
        <c:noMultiLvlLbl val="0"/>
      </c:catAx>
      <c:valAx>
        <c:axId val="2290960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0945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DHS_Wet14!$B$18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DHS_Wet14!$H$15:$L$15</c:f>
              <c:strCache>
                <c:ptCount val="5"/>
                <c:pt idx="0">
                  <c:v>Poorest</c:v>
                </c:pt>
                <c:pt idx="1">
                  <c:v>Poor</c:v>
                </c:pt>
                <c:pt idx="2">
                  <c:v>Middle</c:v>
                </c:pt>
                <c:pt idx="3">
                  <c:v>Rich</c:v>
                </c:pt>
                <c:pt idx="4">
                  <c:v>Richest</c:v>
                </c:pt>
              </c:strCache>
            </c:strRef>
          </c:cat>
          <c:val>
            <c:numRef>
              <c:f>DHS_Wet14!$H$18:$L$18</c:f>
              <c:numCache>
                <c:formatCode>###0.0</c:formatCode>
                <c:ptCount val="5"/>
                <c:pt idx="0">
                  <c:v>94.740649108110972</c:v>
                </c:pt>
                <c:pt idx="1">
                  <c:v>97.131020832977853</c:v>
                </c:pt>
                <c:pt idx="2">
                  <c:v>98.809756329575961</c:v>
                </c:pt>
                <c:pt idx="3">
                  <c:v>99.443707478603173</c:v>
                </c:pt>
                <c:pt idx="4">
                  <c:v>99.421807562923817</c:v>
                </c:pt>
              </c:numCache>
            </c:numRef>
          </c:val>
          <c:extLst>
            <c:ext xmlns:c16="http://schemas.microsoft.com/office/drawing/2014/chart" uri="{C3380CC4-5D6E-409C-BE32-E72D297353CC}">
              <c16:uniqueId val="{00000000-ED92-491D-9C21-C9FB8625CFE1}"/>
            </c:ext>
          </c:extLst>
        </c:ser>
        <c:ser>
          <c:idx val="1"/>
          <c:order val="1"/>
          <c:tx>
            <c:strRef>
              <c:f>DHS_Wet14!$B$19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DHS_Wet14!$H$15:$L$15</c:f>
              <c:strCache>
                <c:ptCount val="5"/>
                <c:pt idx="0">
                  <c:v>Poorest</c:v>
                </c:pt>
                <c:pt idx="1">
                  <c:v>Poor</c:v>
                </c:pt>
                <c:pt idx="2">
                  <c:v>Middle</c:v>
                </c:pt>
                <c:pt idx="3">
                  <c:v>Rich</c:v>
                </c:pt>
                <c:pt idx="4">
                  <c:v>Richest</c:v>
                </c:pt>
              </c:strCache>
            </c:strRef>
          </c:cat>
          <c:val>
            <c:numRef>
              <c:f>DHS_Wet14!$H$19:$L$19</c:f>
              <c:numCache>
                <c:formatCode>###0.0</c:formatCode>
                <c:ptCount val="5"/>
                <c:pt idx="0">
                  <c:v>0</c:v>
                </c:pt>
                <c:pt idx="1">
                  <c:v>0.90737220153753595</c:v>
                </c:pt>
                <c:pt idx="2">
                  <c:v>7.7960508140427195E-2</c:v>
                </c:pt>
                <c:pt idx="3">
                  <c:v>0.12624343713688696</c:v>
                </c:pt>
                <c:pt idx="4">
                  <c:v>0.11800889952401328</c:v>
                </c:pt>
              </c:numCache>
            </c:numRef>
          </c:val>
          <c:extLst>
            <c:ext xmlns:c16="http://schemas.microsoft.com/office/drawing/2014/chart" uri="{C3380CC4-5D6E-409C-BE32-E72D297353CC}">
              <c16:uniqueId val="{00000001-ED92-491D-9C21-C9FB8625CFE1}"/>
            </c:ext>
          </c:extLst>
        </c:ser>
        <c:ser>
          <c:idx val="2"/>
          <c:order val="2"/>
          <c:tx>
            <c:strRef>
              <c:f>DHS_Wet14!$B$20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DHS_Wet14!$H$15:$L$15</c:f>
              <c:strCache>
                <c:ptCount val="5"/>
                <c:pt idx="0">
                  <c:v>Poorest</c:v>
                </c:pt>
                <c:pt idx="1">
                  <c:v>Poor</c:v>
                </c:pt>
                <c:pt idx="2">
                  <c:v>Middle</c:v>
                </c:pt>
                <c:pt idx="3">
                  <c:v>Rich</c:v>
                </c:pt>
                <c:pt idx="4">
                  <c:v>Richest</c:v>
                </c:pt>
              </c:strCache>
            </c:strRef>
          </c:cat>
          <c:val>
            <c:numRef>
              <c:f>DHS_Wet14!$H$20:$L$20</c:f>
              <c:numCache>
                <c:formatCode>###0.0</c:formatCode>
                <c:ptCount val="5"/>
                <c:pt idx="0">
                  <c:v>2.907581184222944</c:v>
                </c:pt>
                <c:pt idx="1">
                  <c:v>1.7069488457133246</c:v>
                </c:pt>
                <c:pt idx="2">
                  <c:v>1.0883281546921824</c:v>
                </c:pt>
                <c:pt idx="3">
                  <c:v>0.35914343764023615</c:v>
                </c:pt>
                <c:pt idx="4">
                  <c:v>0.29102095479476631</c:v>
                </c:pt>
              </c:numCache>
            </c:numRef>
          </c:val>
          <c:extLst>
            <c:ext xmlns:c16="http://schemas.microsoft.com/office/drawing/2014/chart" uri="{C3380CC4-5D6E-409C-BE32-E72D297353CC}">
              <c16:uniqueId val="{00000002-ED92-491D-9C21-C9FB8625CFE1}"/>
            </c:ext>
          </c:extLst>
        </c:ser>
        <c:ser>
          <c:idx val="3"/>
          <c:order val="3"/>
          <c:tx>
            <c:strRef>
              <c:f>DHS_Wet14!$B$21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DHS_Wet14!$H$15:$L$15</c:f>
              <c:strCache>
                <c:ptCount val="5"/>
                <c:pt idx="0">
                  <c:v>Poorest</c:v>
                </c:pt>
                <c:pt idx="1">
                  <c:v>Poor</c:v>
                </c:pt>
                <c:pt idx="2">
                  <c:v>Middle</c:v>
                </c:pt>
                <c:pt idx="3">
                  <c:v>Rich</c:v>
                </c:pt>
                <c:pt idx="4">
                  <c:v>Richest</c:v>
                </c:pt>
              </c:strCache>
            </c:strRef>
          </c:cat>
          <c:val>
            <c:numRef>
              <c:f>DHS_Wet14!$H$21:$L$21</c:f>
              <c:numCache>
                <c:formatCode>###0.0</c:formatCode>
                <c:ptCount val="5"/>
                <c:pt idx="0">
                  <c:v>2.351769707666084</c:v>
                </c:pt>
                <c:pt idx="1">
                  <c:v>0.25465811977128611</c:v>
                </c:pt>
                <c:pt idx="2">
                  <c:v>2.3955007591429284E-2</c:v>
                </c:pt>
                <c:pt idx="3">
                  <c:v>7.0905646619703958E-2</c:v>
                </c:pt>
                <c:pt idx="4">
                  <c:v>0.16916258275740323</c:v>
                </c:pt>
              </c:numCache>
            </c:numRef>
          </c:val>
          <c:extLst>
            <c:ext xmlns:c16="http://schemas.microsoft.com/office/drawing/2014/chart" uri="{C3380CC4-5D6E-409C-BE32-E72D297353CC}">
              <c16:uniqueId val="{00000003-ED92-491D-9C21-C9FB8625CFE1}"/>
            </c:ext>
          </c:extLst>
        </c:ser>
        <c:dLbls>
          <c:showLegendKey val="0"/>
          <c:showVal val="0"/>
          <c:showCatName val="0"/>
          <c:showSerName val="0"/>
          <c:showPercent val="0"/>
          <c:showBubbleSize val="0"/>
        </c:dLbls>
        <c:gapWidth val="50"/>
        <c:overlap val="100"/>
        <c:axId val="229169792"/>
        <c:axId val="229187968"/>
      </c:barChart>
      <c:catAx>
        <c:axId val="229169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187968"/>
        <c:crosses val="autoZero"/>
        <c:auto val="1"/>
        <c:lblAlgn val="ctr"/>
        <c:lblOffset val="100"/>
        <c:tickLblSkip val="1"/>
        <c:tickMarkSkip val="1"/>
        <c:noMultiLvlLbl val="0"/>
      </c:catAx>
      <c:valAx>
        <c:axId val="2291879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1697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DHS_Wet14!$B$124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DHS_Wet14!$H$121:$L$121</c:f>
              <c:strCache>
                <c:ptCount val="5"/>
                <c:pt idx="0">
                  <c:v>Poorest</c:v>
                </c:pt>
                <c:pt idx="1">
                  <c:v>Poor</c:v>
                </c:pt>
                <c:pt idx="2">
                  <c:v>Middle</c:v>
                </c:pt>
                <c:pt idx="3">
                  <c:v>Rich</c:v>
                </c:pt>
                <c:pt idx="4">
                  <c:v>Richest</c:v>
                </c:pt>
              </c:strCache>
            </c:strRef>
          </c:cat>
          <c:val>
            <c:numRef>
              <c:f>DHS_Wet14!$H$124:$L$124</c:f>
              <c:numCache>
                <c:formatCode>###0.0</c:formatCode>
                <c:ptCount val="5"/>
                <c:pt idx="0">
                  <c:v>53.679589951129152</c:v>
                </c:pt>
                <c:pt idx="1">
                  <c:v>84.147322693023341</c:v>
                </c:pt>
                <c:pt idx="2">
                  <c:v>91.942668862479792</c:v>
                </c:pt>
                <c:pt idx="3">
                  <c:v>97.416780480676039</c:v>
                </c:pt>
                <c:pt idx="4">
                  <c:v>98.620379231911755</c:v>
                </c:pt>
              </c:numCache>
            </c:numRef>
          </c:val>
          <c:extLst>
            <c:ext xmlns:c16="http://schemas.microsoft.com/office/drawing/2014/chart" uri="{C3380CC4-5D6E-409C-BE32-E72D297353CC}">
              <c16:uniqueId val="{00000000-CFB1-4E48-8CB6-7DC5D2A103D4}"/>
            </c:ext>
          </c:extLst>
        </c:ser>
        <c:ser>
          <c:idx val="1"/>
          <c:order val="1"/>
          <c:tx>
            <c:strRef>
              <c:f>DHS_Wet14!$B$125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DHS_Wet14!$H$121:$L$121</c:f>
              <c:strCache>
                <c:ptCount val="5"/>
                <c:pt idx="0">
                  <c:v>Poorest</c:v>
                </c:pt>
                <c:pt idx="1">
                  <c:v>Poor</c:v>
                </c:pt>
                <c:pt idx="2">
                  <c:v>Middle</c:v>
                </c:pt>
                <c:pt idx="3">
                  <c:v>Rich</c:v>
                </c:pt>
                <c:pt idx="4">
                  <c:v>Richest</c:v>
                </c:pt>
              </c:strCache>
            </c:strRef>
          </c:cat>
          <c:val>
            <c:numRef>
              <c:f>DHS_Wet14!$H$125:$L$125</c:f>
              <c:numCache>
                <c:formatCode>###0.0</c:formatCode>
                <c:ptCount val="5"/>
                <c:pt idx="0">
                  <c:v>16.977604973763938</c:v>
                </c:pt>
                <c:pt idx="1">
                  <c:v>9.5596234917559837</c:v>
                </c:pt>
                <c:pt idx="2">
                  <c:v>6.6324699434871555</c:v>
                </c:pt>
                <c:pt idx="3">
                  <c:v>2.5429513377328274</c:v>
                </c:pt>
                <c:pt idx="4">
                  <c:v>1.2907050253049952</c:v>
                </c:pt>
              </c:numCache>
            </c:numRef>
          </c:val>
          <c:extLst>
            <c:ext xmlns:c16="http://schemas.microsoft.com/office/drawing/2014/chart" uri="{C3380CC4-5D6E-409C-BE32-E72D297353CC}">
              <c16:uniqueId val="{00000001-CFB1-4E48-8CB6-7DC5D2A103D4}"/>
            </c:ext>
          </c:extLst>
        </c:ser>
        <c:ser>
          <c:idx val="2"/>
          <c:order val="2"/>
          <c:tx>
            <c:strRef>
              <c:f>DHS_Wet14!$B$126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DHS_Wet14!$H$121:$L$121</c:f>
              <c:strCache>
                <c:ptCount val="5"/>
                <c:pt idx="0">
                  <c:v>Poorest</c:v>
                </c:pt>
                <c:pt idx="1">
                  <c:v>Poor</c:v>
                </c:pt>
                <c:pt idx="2">
                  <c:v>Middle</c:v>
                </c:pt>
                <c:pt idx="3">
                  <c:v>Rich</c:v>
                </c:pt>
                <c:pt idx="4">
                  <c:v>Richest</c:v>
                </c:pt>
              </c:strCache>
            </c:strRef>
          </c:cat>
          <c:val>
            <c:numRef>
              <c:f>DHS_Wet14!$H$126:$L$126</c:f>
              <c:numCache>
                <c:formatCode>###0.0</c:formatCode>
                <c:ptCount val="5"/>
                <c:pt idx="0">
                  <c:v>2.1882480021059187</c:v>
                </c:pt>
                <c:pt idx="1">
                  <c:v>2.5669478904106158</c:v>
                </c:pt>
                <c:pt idx="2">
                  <c:v>1.1175652644909246</c:v>
                </c:pt>
                <c:pt idx="3">
                  <c:v>-1.9560741915114477E-14</c:v>
                </c:pt>
                <c:pt idx="4">
                  <c:v>8.891574278324943E-2</c:v>
                </c:pt>
              </c:numCache>
            </c:numRef>
          </c:val>
          <c:extLst>
            <c:ext xmlns:c16="http://schemas.microsoft.com/office/drawing/2014/chart" uri="{C3380CC4-5D6E-409C-BE32-E72D297353CC}">
              <c16:uniqueId val="{00000002-CFB1-4E48-8CB6-7DC5D2A103D4}"/>
            </c:ext>
          </c:extLst>
        </c:ser>
        <c:ser>
          <c:idx val="3"/>
          <c:order val="3"/>
          <c:tx>
            <c:strRef>
              <c:f>DHS_Wet14!$B$127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DHS_Wet14!$H$121:$L$121</c:f>
              <c:strCache>
                <c:ptCount val="5"/>
                <c:pt idx="0">
                  <c:v>Poorest</c:v>
                </c:pt>
                <c:pt idx="1">
                  <c:v>Poor</c:v>
                </c:pt>
                <c:pt idx="2">
                  <c:v>Middle</c:v>
                </c:pt>
                <c:pt idx="3">
                  <c:v>Rich</c:v>
                </c:pt>
                <c:pt idx="4">
                  <c:v>Richest</c:v>
                </c:pt>
              </c:strCache>
            </c:strRef>
          </c:cat>
          <c:val>
            <c:numRef>
              <c:f>DHS_Wet14!$H$127:$L$127</c:f>
              <c:numCache>
                <c:formatCode>###0.0</c:formatCode>
                <c:ptCount val="5"/>
                <c:pt idx="0">
                  <c:v>27.154557073000991</c:v>
                </c:pt>
                <c:pt idx="1">
                  <c:v>3.7261059248100596</c:v>
                </c:pt>
                <c:pt idx="2">
                  <c:v>0.30729592954212814</c:v>
                </c:pt>
                <c:pt idx="3">
                  <c:v>4.0268181591153439E-2</c:v>
                </c:pt>
                <c:pt idx="4">
                  <c:v>0</c:v>
                </c:pt>
              </c:numCache>
            </c:numRef>
          </c:val>
          <c:extLst>
            <c:ext xmlns:c16="http://schemas.microsoft.com/office/drawing/2014/chart" uri="{C3380CC4-5D6E-409C-BE32-E72D297353CC}">
              <c16:uniqueId val="{00000003-CFB1-4E48-8CB6-7DC5D2A103D4}"/>
            </c:ext>
          </c:extLst>
        </c:ser>
        <c:dLbls>
          <c:showLegendKey val="0"/>
          <c:showVal val="0"/>
          <c:showCatName val="0"/>
          <c:showSerName val="0"/>
          <c:showPercent val="0"/>
          <c:showBubbleSize val="0"/>
        </c:dLbls>
        <c:gapWidth val="50"/>
        <c:overlap val="100"/>
        <c:axId val="229577088"/>
        <c:axId val="229578624"/>
      </c:barChart>
      <c:catAx>
        <c:axId val="2295770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578624"/>
        <c:crosses val="autoZero"/>
        <c:auto val="1"/>
        <c:lblAlgn val="ctr"/>
        <c:lblOffset val="100"/>
        <c:tickLblSkip val="1"/>
        <c:tickMarkSkip val="1"/>
        <c:noMultiLvlLbl val="0"/>
      </c:catAx>
      <c:valAx>
        <c:axId val="2295786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5770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DHS_Wet14!$B$222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DHS_Wet14!$H$221:$L$221</c:f>
              <c:strCache>
                <c:ptCount val="5"/>
                <c:pt idx="0">
                  <c:v>Poorest</c:v>
                </c:pt>
                <c:pt idx="1">
                  <c:v>Poor</c:v>
                </c:pt>
                <c:pt idx="2">
                  <c:v>Middle</c:v>
                </c:pt>
                <c:pt idx="3">
                  <c:v>Rich</c:v>
                </c:pt>
                <c:pt idx="4">
                  <c:v>Richest</c:v>
                </c:pt>
              </c:strCache>
            </c:strRef>
          </c:cat>
          <c:val>
            <c:numRef>
              <c:f>DHS_Wet14!$H$222:$L$222</c:f>
              <c:numCache>
                <c:formatCode>###0.0</c:formatCode>
                <c:ptCount val="5"/>
                <c:pt idx="0">
                  <c:v>78.74678014012126</c:v>
                </c:pt>
                <c:pt idx="1">
                  <c:v>90.147712893577321</c:v>
                </c:pt>
                <c:pt idx="2">
                  <c:v>94.87512223541502</c:v>
                </c:pt>
                <c:pt idx="3">
                  <c:v>96.348054608883729</c:v>
                </c:pt>
                <c:pt idx="4">
                  <c:v>99.035992875331345</c:v>
                </c:pt>
              </c:numCache>
            </c:numRef>
          </c:val>
          <c:extLst>
            <c:ext xmlns:c16="http://schemas.microsoft.com/office/drawing/2014/chart" uri="{C3380CC4-5D6E-409C-BE32-E72D297353CC}">
              <c16:uniqueId val="{00000000-8D06-410D-80DF-3B6CB37588D8}"/>
            </c:ext>
          </c:extLst>
        </c:ser>
        <c:ser>
          <c:idx val="1"/>
          <c:order val="1"/>
          <c:tx>
            <c:strRef>
              <c:f>DHS_Wet14!$B$223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DHS_Wet14!$H$221:$L$221</c:f>
              <c:strCache>
                <c:ptCount val="5"/>
                <c:pt idx="0">
                  <c:v>Poorest</c:v>
                </c:pt>
                <c:pt idx="1">
                  <c:v>Poor</c:v>
                </c:pt>
                <c:pt idx="2">
                  <c:v>Middle</c:v>
                </c:pt>
                <c:pt idx="3">
                  <c:v>Rich</c:v>
                </c:pt>
                <c:pt idx="4">
                  <c:v>Richest</c:v>
                </c:pt>
              </c:strCache>
            </c:strRef>
          </c:cat>
          <c:val>
            <c:numRef>
              <c:f>DHS_Wet14!$H$223:$L$223</c:f>
              <c:numCache>
                <c:formatCode>###0.0</c:formatCode>
                <c:ptCount val="5"/>
                <c:pt idx="0">
                  <c:v>13.856326895779636</c:v>
                </c:pt>
                <c:pt idx="1">
                  <c:v>7.2138589584599941</c:v>
                </c:pt>
                <c:pt idx="2">
                  <c:v>3.2750631134697756</c:v>
                </c:pt>
                <c:pt idx="3">
                  <c:v>1.778991274673887</c:v>
                </c:pt>
                <c:pt idx="4">
                  <c:v>0.80069059181672864</c:v>
                </c:pt>
              </c:numCache>
            </c:numRef>
          </c:val>
          <c:extLst>
            <c:ext xmlns:c16="http://schemas.microsoft.com/office/drawing/2014/chart" uri="{C3380CC4-5D6E-409C-BE32-E72D297353CC}">
              <c16:uniqueId val="{00000001-8D06-410D-80DF-3B6CB37588D8}"/>
            </c:ext>
          </c:extLst>
        </c:ser>
        <c:ser>
          <c:idx val="2"/>
          <c:order val="2"/>
          <c:tx>
            <c:strRef>
              <c:f>DHS_Wet14!$B$224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DHS_Wet14!$H$221:$L$221</c:f>
              <c:strCache>
                <c:ptCount val="5"/>
                <c:pt idx="0">
                  <c:v>Poorest</c:v>
                </c:pt>
                <c:pt idx="1">
                  <c:v>Poor</c:v>
                </c:pt>
                <c:pt idx="2">
                  <c:v>Middle</c:v>
                </c:pt>
                <c:pt idx="3">
                  <c:v>Rich</c:v>
                </c:pt>
                <c:pt idx="4">
                  <c:v>Richest</c:v>
                </c:pt>
              </c:strCache>
            </c:strRef>
          </c:cat>
          <c:val>
            <c:numRef>
              <c:f>DHS_Wet14!$H$224:$L$224</c:f>
              <c:numCache>
                <c:formatCode>###0.0</c:formatCode>
                <c:ptCount val="5"/>
                <c:pt idx="0">
                  <c:v>7.3968929640990542</c:v>
                </c:pt>
                <c:pt idx="1">
                  <c:v>2.6384281479626477</c:v>
                </c:pt>
                <c:pt idx="2">
                  <c:v>1.849814651115238</c:v>
                </c:pt>
                <c:pt idx="3">
                  <c:v>1.8729541164424144</c:v>
                </c:pt>
                <c:pt idx="4">
                  <c:v>0.16331653285192449</c:v>
                </c:pt>
              </c:numCache>
            </c:numRef>
          </c:val>
          <c:extLst>
            <c:ext xmlns:c16="http://schemas.microsoft.com/office/drawing/2014/chart" uri="{C3380CC4-5D6E-409C-BE32-E72D297353CC}">
              <c16:uniqueId val="{00000002-8D06-410D-80DF-3B6CB37588D8}"/>
            </c:ext>
          </c:extLst>
        </c:ser>
        <c:dLbls>
          <c:showLegendKey val="0"/>
          <c:showVal val="0"/>
          <c:showCatName val="0"/>
          <c:showSerName val="0"/>
          <c:showPercent val="0"/>
          <c:showBubbleSize val="0"/>
        </c:dLbls>
        <c:gapWidth val="50"/>
        <c:overlap val="100"/>
        <c:axId val="229638912"/>
        <c:axId val="229640448"/>
      </c:barChart>
      <c:catAx>
        <c:axId val="2296389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640448"/>
        <c:crosses val="autoZero"/>
        <c:auto val="1"/>
        <c:lblAlgn val="ctr"/>
        <c:lblOffset val="100"/>
        <c:tickLblSkip val="1"/>
        <c:tickMarkSkip val="1"/>
        <c:noMultiLvlLbl val="0"/>
      </c:catAx>
      <c:valAx>
        <c:axId val="2296404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6389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3"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drawing8.xml.rels><?xml version="1.0" encoding="UTF-8"?><Relationships xmlns="http://schemas.openxmlformats.org/package/2006/relationships"><Relationship Target="../charts/chart131.xml" Type="http://schemas.openxmlformats.org/officeDocument/2006/relationships/chart" Id="rId8"/><Relationship Target="../charts/chart126.xml" Type="http://schemas.openxmlformats.org/officeDocument/2006/relationships/chart" Id="rId3"/><Relationship Target="../charts/chart130.xml" Type="http://schemas.openxmlformats.org/officeDocument/2006/relationships/chart" Id="rId7"/><Relationship Target="../charts/chart135.xml" Type="http://schemas.openxmlformats.org/officeDocument/2006/relationships/chart" Id="rId12"/><Relationship Target="../charts/chart125.xml" Type="http://schemas.openxmlformats.org/officeDocument/2006/relationships/chart" Id="rId2"/><Relationship Target="../charts/chart124.xml" Type="http://schemas.openxmlformats.org/officeDocument/2006/relationships/chart" Id="rId1"/><Relationship Target="../charts/chart129.xml" Type="http://schemas.openxmlformats.org/officeDocument/2006/relationships/chart" Id="rId6"/><Relationship Target="../charts/chart134.xml" Type="http://schemas.openxmlformats.org/officeDocument/2006/relationships/chart" Id="rId11"/><Relationship Target="../charts/chart128.xml" Type="http://schemas.openxmlformats.org/officeDocument/2006/relationships/chart" Id="rId5"/><Relationship Target="../charts/chart133.xml" Type="http://schemas.openxmlformats.org/officeDocument/2006/relationships/chart" Id="rId10"/><Relationship Target="../charts/chart127.xml" Type="http://schemas.openxmlformats.org/officeDocument/2006/relationships/chart" Id="rId4"/><Relationship Target="../charts/chart132.xml" Type="http://schemas.openxmlformats.org/officeDocument/2006/relationships/chart" Id="rId9"/></Relationships>
</file>

<file path=xl/drawings/_rels/drawing9.xml.rels><?xml version="1.0" encoding="UTF-8"?><Relationships xmlns="http://schemas.openxmlformats.org/package/2006/relationships"><Relationship Target="../charts/chart143.xml" Type="http://schemas.openxmlformats.org/officeDocument/2006/relationships/chart" Id="rId8"/><Relationship Target="../charts/chart138.xml" Type="http://schemas.openxmlformats.org/officeDocument/2006/relationships/chart" Id="rId3"/><Relationship Target="../charts/chart142.xml" Type="http://schemas.openxmlformats.org/officeDocument/2006/relationships/chart" Id="rId7"/><Relationship Target="../charts/chart147.xml" Type="http://schemas.openxmlformats.org/officeDocument/2006/relationships/chart" Id="rId12"/><Relationship Target="../charts/chart137.xml" Type="http://schemas.openxmlformats.org/officeDocument/2006/relationships/chart" Id="rId2"/><Relationship Target="../charts/chart136.xml" Type="http://schemas.openxmlformats.org/officeDocument/2006/relationships/chart" Id="rId1"/><Relationship Target="../charts/chart141.xml" Type="http://schemas.openxmlformats.org/officeDocument/2006/relationships/chart" Id="rId6"/><Relationship Target="../charts/chart146.xml" Type="http://schemas.openxmlformats.org/officeDocument/2006/relationships/chart" Id="rId11"/><Relationship Target="../charts/chart140.xml" Type="http://schemas.openxmlformats.org/officeDocument/2006/relationships/chart" Id="rId5"/><Relationship Target="../charts/chart145.xml" Type="http://schemas.openxmlformats.org/officeDocument/2006/relationships/chart" Id="rId10"/><Relationship Target="../charts/chart139.xml" Type="http://schemas.openxmlformats.org/officeDocument/2006/relationships/chart" Id="rId4"/><Relationship Target="../charts/chart144.xml" Type="http://schemas.openxmlformats.org/officeDocument/2006/relationships/chart" Id="rId9"/></Relationships>
</file>

<file path=xl/drawings/_rels/drawing10.xml.rels><?xml version="1.0" encoding="UTF-8"?><Relationships xmlns="http://schemas.openxmlformats.org/package/2006/relationships"><Relationship Target="../charts/chart155.xml" Type="http://schemas.openxmlformats.org/officeDocument/2006/relationships/chart" Id="rId8"/><Relationship Target="../charts/chart150.xml" Type="http://schemas.openxmlformats.org/officeDocument/2006/relationships/chart" Id="rId3"/><Relationship Target="../charts/chart154.xml" Type="http://schemas.openxmlformats.org/officeDocument/2006/relationships/chart" Id="rId7"/><Relationship Target="../charts/chart159.xml" Type="http://schemas.openxmlformats.org/officeDocument/2006/relationships/chart" Id="rId12"/><Relationship Target="../charts/chart149.xml" Type="http://schemas.openxmlformats.org/officeDocument/2006/relationships/chart" Id="rId2"/><Relationship Target="../charts/chart148.xml" Type="http://schemas.openxmlformats.org/officeDocument/2006/relationships/chart" Id="rId1"/><Relationship Target="../charts/chart153.xml" Type="http://schemas.openxmlformats.org/officeDocument/2006/relationships/chart" Id="rId6"/><Relationship Target="../charts/chart158.xml" Type="http://schemas.openxmlformats.org/officeDocument/2006/relationships/chart" Id="rId11"/><Relationship Target="../charts/chart152.xml" Type="http://schemas.openxmlformats.org/officeDocument/2006/relationships/chart" Id="rId5"/><Relationship Target="../charts/chart157.xml" Type="http://schemas.openxmlformats.org/officeDocument/2006/relationships/chart" Id="rId10"/><Relationship Target="../charts/chart151.xml" Type="http://schemas.openxmlformats.org/officeDocument/2006/relationships/chart" Id="rId4"/><Relationship Target="../charts/chart156.xml" Type="http://schemas.openxmlformats.org/officeDocument/2006/relationships/chart" Id="rId9"/></Relationships>
</file>

<file path=xl/drawings/_rels/drawing11.xml.rels><?xml version="1.0" encoding="UTF-8"?><Relationships xmlns="http://schemas.openxmlformats.org/package/2006/relationships"><Relationship Target="../charts/chart167.xml" Type="http://schemas.openxmlformats.org/officeDocument/2006/relationships/chart" Id="rId8"/><Relationship Target="../charts/chart162.xml" Type="http://schemas.openxmlformats.org/officeDocument/2006/relationships/chart" Id="rId3"/><Relationship Target="../charts/chart166.xml" Type="http://schemas.openxmlformats.org/officeDocument/2006/relationships/chart" Id="rId7"/><Relationship Target="../charts/chart171.xml" Type="http://schemas.openxmlformats.org/officeDocument/2006/relationships/chart" Id="rId12"/><Relationship Target="../charts/chart161.xml" Type="http://schemas.openxmlformats.org/officeDocument/2006/relationships/chart" Id="rId2"/><Relationship Target="../charts/chart160.xml" Type="http://schemas.openxmlformats.org/officeDocument/2006/relationships/chart" Id="rId1"/><Relationship Target="../charts/chart165.xml" Type="http://schemas.openxmlformats.org/officeDocument/2006/relationships/chart" Id="rId6"/><Relationship Target="../charts/chart170.xml" Type="http://schemas.openxmlformats.org/officeDocument/2006/relationships/chart" Id="rId11"/><Relationship Target="../charts/chart164.xml" Type="http://schemas.openxmlformats.org/officeDocument/2006/relationships/chart" Id="rId5"/><Relationship Target="../charts/chart169.xml" Type="http://schemas.openxmlformats.org/officeDocument/2006/relationships/chart" Id="rId10"/><Relationship Target="../charts/chart163.xml" Type="http://schemas.openxmlformats.org/officeDocument/2006/relationships/chart" Id="rId4"/><Relationship Target="../charts/chart168.xml" Type="http://schemas.openxmlformats.org/officeDocument/2006/relationships/chart" Id="rId9"/></Relationships>
</file>

<file path=xl/drawings/_rels/drawing12.xml.rels><?xml version="1.0" encoding="UTF-8"?><Relationships xmlns="http://schemas.openxmlformats.org/package/2006/relationships"><Relationship Target="../charts/chart179.xml" Type="http://schemas.openxmlformats.org/officeDocument/2006/relationships/chart" Id="rId8"/><Relationship Target="../charts/chart174.xml" Type="http://schemas.openxmlformats.org/officeDocument/2006/relationships/chart" Id="rId3"/><Relationship Target="../charts/chart178.xml" Type="http://schemas.openxmlformats.org/officeDocument/2006/relationships/chart" Id="rId7"/><Relationship Target="../charts/chart183.xml" Type="http://schemas.openxmlformats.org/officeDocument/2006/relationships/chart" Id="rId12"/><Relationship Target="../charts/chart173.xml" Type="http://schemas.openxmlformats.org/officeDocument/2006/relationships/chart" Id="rId2"/><Relationship Target="../charts/chart172.xml" Type="http://schemas.openxmlformats.org/officeDocument/2006/relationships/chart" Id="rId1"/><Relationship Target="../charts/chart177.xml" Type="http://schemas.openxmlformats.org/officeDocument/2006/relationships/chart" Id="rId6"/><Relationship Target="../charts/chart182.xml" Type="http://schemas.openxmlformats.org/officeDocument/2006/relationships/chart" Id="rId11"/><Relationship Target="../charts/chart176.xml" Type="http://schemas.openxmlformats.org/officeDocument/2006/relationships/chart" Id="rId5"/><Relationship Target="../charts/chart181.xml" Type="http://schemas.openxmlformats.org/officeDocument/2006/relationships/chart" Id="rId10"/><Relationship Target="../charts/chart175.xml" Type="http://schemas.openxmlformats.org/officeDocument/2006/relationships/chart" Id="rId4"/><Relationship Target="../charts/chart180.xml" Type="http://schemas.openxmlformats.org/officeDocument/2006/relationships/chart" Id="rId9"/></Relationships>
</file>

<file path=xl/drawings/_rels/drawing13.xml.rels><?xml version="1.0" encoding="UTF-8"?><Relationships xmlns="http://schemas.openxmlformats.org/package/2006/relationships"><Relationship Target="../charts/chart191.xml" Type="http://schemas.openxmlformats.org/officeDocument/2006/relationships/chart" Id="rId8"/><Relationship Target="../charts/chart186.xml" Type="http://schemas.openxmlformats.org/officeDocument/2006/relationships/chart" Id="rId3"/><Relationship Target="../charts/chart190.xml" Type="http://schemas.openxmlformats.org/officeDocument/2006/relationships/chart" Id="rId7"/><Relationship Target="../charts/chart195.xml" Type="http://schemas.openxmlformats.org/officeDocument/2006/relationships/chart" Id="rId12"/><Relationship Target="../charts/chart185.xml" Type="http://schemas.openxmlformats.org/officeDocument/2006/relationships/chart" Id="rId2"/><Relationship Target="../charts/chart184.xml" Type="http://schemas.openxmlformats.org/officeDocument/2006/relationships/chart" Id="rId1"/><Relationship Target="../charts/chart189.xml" Type="http://schemas.openxmlformats.org/officeDocument/2006/relationships/chart" Id="rId6"/><Relationship Target="../charts/chart194.xml" Type="http://schemas.openxmlformats.org/officeDocument/2006/relationships/chart" Id="rId11"/><Relationship Target="../charts/chart188.xml" Type="http://schemas.openxmlformats.org/officeDocument/2006/relationships/chart" Id="rId5"/><Relationship Target="../charts/chart193.xml" Type="http://schemas.openxmlformats.org/officeDocument/2006/relationships/chart" Id="rId10"/><Relationship Target="../charts/chart187.xml" Type="http://schemas.openxmlformats.org/officeDocument/2006/relationships/chart" Id="rId4"/><Relationship Target="../charts/chart192.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1</xdr:col>
          <xdr:colOff>0</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1</xdr:col>
          <xdr:colOff>0</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1</xdr:col>
          <xdr:colOff>0</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1</xdr:col>
          <xdr:colOff>0</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1</xdr:col>
          <xdr:colOff>0</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1</xdr:col>
          <xdr:colOff>0</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1</xdr:col>
          <xdr:colOff>0</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1</xdr:col>
          <xdr:colOff>0</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1</xdr:col>
          <xdr:colOff>0</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1</xdr:col>
          <xdr:colOff>0</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1</xdr:col>
          <xdr:colOff>0</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1</xdr:col>
          <xdr:colOff>0</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1</xdr:col>
          <xdr:colOff>0</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1</xdr:col>
          <xdr:colOff>0</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1</xdr:col>
          <xdr:colOff>0</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1</xdr:col>
          <xdr:colOff>0</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1</xdr:col>
          <xdr:colOff>0</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1</xdr:col>
          <xdr:colOff>0</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1</xdr:col>
          <xdr:colOff>0</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1</xdr:col>
          <xdr:colOff>0</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1</xdr:col>
          <xdr:colOff>0</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1</xdr:col>
          <xdr:colOff>0</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1</xdr:col>
          <xdr:colOff>0</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1</xdr:col>
          <xdr:colOff>0</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1</xdr:col>
          <xdr:colOff>0</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1</xdr:col>
          <xdr:colOff>0</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1</xdr:col>
          <xdr:colOff>0</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1</xdr:col>
          <xdr:colOff>0</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1</xdr:col>
          <xdr:colOff>0</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1</xdr:col>
          <xdr:colOff>0</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1</xdr:col>
          <xdr:colOff>0</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1</xdr:col>
          <xdr:colOff>0</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1</xdr:col>
          <xdr:colOff>0</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1</xdr:col>
          <xdr:colOff>0</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1</xdr:col>
          <xdr:colOff>0</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1</xdr:col>
          <xdr:colOff>0</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1</xdr:col>
          <xdr:colOff>0</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1</xdr:col>
          <xdr:colOff>0</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1</xdr:col>
          <xdr:colOff>0</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1</xdr:col>
          <xdr:colOff>0</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1</xdr:col>
          <xdr:colOff>0</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1</xdr:col>
          <xdr:colOff>0</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1</xdr:col>
          <xdr:colOff>0</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1</xdr:col>
          <xdr:colOff>0</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1</xdr:col>
          <xdr:colOff>0</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1</xdr:col>
          <xdr:colOff>0</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1</xdr:col>
          <xdr:colOff>0</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1</xdr:col>
          <xdr:colOff>0</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19457"/>
            </a:ext>
            <a:ext xmlns:a16="http://schemas.microsoft.com/office/drawing/2014/main" uri="{FF2B5EF4-FFF2-40B4-BE49-F238E27FC236}">
              <a16:creationId xmlns:a16="http://schemas.microsoft.com/office/drawing/2014/main" id="{00000000-0008-0000-0400-000002000000}"/>
            </a:ext>
          </a:extLst>
        </xdr:cNvPr>
        <xdr:cNvSpPr/>
      </xdr:nvSpPr>
      <xdr:spPr>
        <a:xfrm>
          <a:off x="9496425" y="2309812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19458"/>
            </a:ext>
            <a:ext xmlns:a16="http://schemas.microsoft.com/office/drawing/2014/main" uri="{FF2B5EF4-FFF2-40B4-BE49-F238E27FC236}">
              <a16:creationId xmlns:a16="http://schemas.microsoft.com/office/drawing/2014/main" id="{00000000-0008-0000-04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36</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36</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36</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3926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58581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19459"/>
            </a:ext>
            <a:ext xmlns:a16="http://schemas.microsoft.com/office/drawing/2014/main" uri="{FF2B5EF4-FFF2-40B4-BE49-F238E27FC236}">
              <a16:creationId xmlns:a16="http://schemas.microsoft.com/office/drawing/2014/main" id="{00000000-0008-0000-04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19460"/>
            </a:ext>
            <a:ext xmlns:a16="http://schemas.microsoft.com/office/drawing/2014/main" uri="{FF2B5EF4-FFF2-40B4-BE49-F238E27FC236}">
              <a16:creationId xmlns:a16="http://schemas.microsoft.com/office/drawing/2014/main" id="{00000000-0008-0000-04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19461"/>
            </a:ext>
            <a:ext xmlns:a16="http://schemas.microsoft.com/office/drawing/2014/main" uri="{FF2B5EF4-FFF2-40B4-BE49-F238E27FC236}">
              <a16:creationId xmlns:a16="http://schemas.microsoft.com/office/drawing/2014/main" id="{00000000-0008-0000-0400-000013000000}"/>
            </a:ext>
          </a:extLst>
        </xdr:cNvPr>
        <xdr:cNvSpPr/>
      </xdr:nvSpPr>
      <xdr:spPr>
        <a:xfrm>
          <a:off x="876300" y="2309812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19462"/>
            </a:ext>
            <a:ext xmlns:a16="http://schemas.microsoft.com/office/drawing/2014/main" uri="{FF2B5EF4-FFF2-40B4-BE49-F238E27FC236}">
              <a16:creationId xmlns:a16="http://schemas.microsoft.com/office/drawing/2014/main" id="{00000000-0008-0000-0400-000014000000}"/>
            </a:ext>
          </a:extLst>
        </xdr:cNvPr>
        <xdr:cNvSpPr/>
      </xdr:nvSpPr>
      <xdr:spPr>
        <a:xfrm>
          <a:off x="2205038" y="2309812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19463"/>
            </a:ext>
            <a:ext xmlns:a16="http://schemas.microsoft.com/office/drawing/2014/main" uri="{FF2B5EF4-FFF2-40B4-BE49-F238E27FC236}">
              <a16:creationId xmlns:a16="http://schemas.microsoft.com/office/drawing/2014/main" id="{00000000-0008-0000-0400-000015000000}"/>
            </a:ext>
          </a:extLst>
        </xdr:cNvPr>
        <xdr:cNvSpPr/>
      </xdr:nvSpPr>
      <xdr:spPr>
        <a:xfrm>
          <a:off x="942975" y="4502943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19464"/>
            </a:ext>
            <a:ext xmlns:a16="http://schemas.microsoft.com/office/drawing/2014/main" uri="{FF2B5EF4-FFF2-40B4-BE49-F238E27FC236}">
              <a16:creationId xmlns:a16="http://schemas.microsoft.com/office/drawing/2014/main" id="{00000000-0008-0000-0400-000016000000}"/>
            </a:ext>
          </a:extLst>
        </xdr:cNvPr>
        <xdr:cNvSpPr/>
      </xdr:nvSpPr>
      <xdr:spPr>
        <a:xfrm>
          <a:off x="2205038" y="45029438"/>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3926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3926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58581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58581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58581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19465"/>
            </a:ext>
            <a:ext xmlns:a16="http://schemas.microsoft.com/office/drawing/2014/main" uri="{FF2B5EF4-FFF2-40B4-BE49-F238E27FC236}">
              <a16:creationId xmlns:a16="http://schemas.microsoft.com/office/drawing/2014/main" id="{00000000-0008-0000-04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19466"/>
            </a:ext>
            <a:ext xmlns:a16="http://schemas.microsoft.com/office/drawing/2014/main" uri="{FF2B5EF4-FFF2-40B4-BE49-F238E27FC236}">
              <a16:creationId xmlns:a16="http://schemas.microsoft.com/office/drawing/2014/main" id="{00000000-0008-0000-04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19467"/>
            </a:ext>
            <a:ext xmlns:a16="http://schemas.microsoft.com/office/drawing/2014/main" uri="{FF2B5EF4-FFF2-40B4-BE49-F238E27FC236}">
              <a16:creationId xmlns:a16="http://schemas.microsoft.com/office/drawing/2014/main" id="{00000000-0008-0000-04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19468"/>
            </a:ext>
            <a:ext xmlns:a16="http://schemas.microsoft.com/office/drawing/2014/main" uri="{FF2B5EF4-FFF2-40B4-BE49-F238E27FC236}">
              <a16:creationId xmlns:a16="http://schemas.microsoft.com/office/drawing/2014/main" id="{00000000-0008-0000-0400-00001F000000}"/>
            </a:ext>
          </a:extLst>
        </xdr:cNvPr>
        <xdr:cNvSpPr/>
      </xdr:nvSpPr>
      <xdr:spPr>
        <a:xfrm>
          <a:off x="2357438" y="83305650"/>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19469"/>
            </a:ext>
            <a:ext xmlns:a16="http://schemas.microsoft.com/office/drawing/2014/main" uri="{FF2B5EF4-FFF2-40B4-BE49-F238E27FC236}">
              <a16:creationId xmlns:a16="http://schemas.microsoft.com/office/drawing/2014/main" id="{00000000-0008-0000-0400-000023000000}"/>
            </a:ext>
          </a:extLst>
        </xdr:cNvPr>
        <xdr:cNvSpPr/>
      </xdr:nvSpPr>
      <xdr:spPr>
        <a:xfrm>
          <a:off x="9429750" y="450294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19470"/>
            </a:ext>
            <a:ext xmlns:a16="http://schemas.microsoft.com/office/drawing/2014/main" uri="{FF2B5EF4-FFF2-40B4-BE49-F238E27FC236}">
              <a16:creationId xmlns:a16="http://schemas.microsoft.com/office/drawing/2014/main" id="{00000000-0008-0000-0400-000024000000}"/>
            </a:ext>
          </a:extLst>
        </xdr:cNvPr>
        <xdr:cNvSpPr/>
      </xdr:nvSpPr>
      <xdr:spPr>
        <a:xfrm>
          <a:off x="4533900" y="2309812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19471"/>
            </a:ext>
            <a:ext xmlns:a16="http://schemas.microsoft.com/office/drawing/2014/main" uri="{FF2B5EF4-FFF2-40B4-BE49-F238E27FC236}">
              <a16:creationId xmlns:a16="http://schemas.microsoft.com/office/drawing/2014/main" id="{00000000-0008-0000-0400-000025000000}"/>
            </a:ext>
          </a:extLst>
        </xdr:cNvPr>
        <xdr:cNvSpPr/>
      </xdr:nvSpPr>
      <xdr:spPr>
        <a:xfrm>
          <a:off x="4533900" y="45029438"/>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19472"/>
            </a:ext>
            <a:ext xmlns:a16="http://schemas.microsoft.com/office/drawing/2014/main" uri="{FF2B5EF4-FFF2-40B4-BE49-F238E27FC236}">
              <a16:creationId xmlns:a16="http://schemas.microsoft.com/office/drawing/2014/main" id="{00000000-0008-0000-0400-000026000000}"/>
            </a:ext>
          </a:extLst>
        </xdr:cNvPr>
        <xdr:cNvSpPr/>
      </xdr:nvSpPr>
      <xdr:spPr>
        <a:xfrm>
          <a:off x="16073438" y="230981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19473"/>
            </a:ext>
            <a:ext xmlns:a16="http://schemas.microsoft.com/office/drawing/2014/main" uri="{FF2B5EF4-FFF2-40B4-BE49-F238E27FC236}">
              <a16:creationId xmlns:a16="http://schemas.microsoft.com/office/drawing/2014/main" id="{00000000-0008-0000-0400-000027000000}"/>
            </a:ext>
          </a:extLst>
        </xdr:cNvPr>
        <xdr:cNvSpPr/>
      </xdr:nvSpPr>
      <xdr:spPr>
        <a:xfrm>
          <a:off x="16054388" y="450294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19474"/>
            </a:ext>
            <a:ext xmlns:a16="http://schemas.microsoft.com/office/drawing/2014/main" uri="{FF2B5EF4-FFF2-40B4-BE49-F238E27FC236}">
              <a16:creationId xmlns:a16="http://schemas.microsoft.com/office/drawing/2014/main" id="{00000000-0008-0000-04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19475"/>
            </a:ext>
            <a:ext xmlns:a16="http://schemas.microsoft.com/office/drawing/2014/main" uri="{FF2B5EF4-FFF2-40B4-BE49-F238E27FC236}">
              <a16:creationId xmlns:a16="http://schemas.microsoft.com/office/drawing/2014/main" id="{00000000-0008-0000-04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oneCellAnchor>
    <xdr:from>
      <xdr:col>1</xdr:col>
      <xdr:colOff>819150</xdr:colOff>
      <xdr:row>3</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400-00003A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400-00003B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400-00003C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400-00003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400-00003E000000}"/>
            </a:ext>
          </a:extLst>
        </xdr:cNvPr>
        <xdr:cNvSpPr txBox="true"/>
      </xdr:nvSpPr>
      <xdr:spPr>
        <a:xfrm>
          <a:off x="3014663" y="23926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63" name="ZoneTexte 62">
          <a:extLst>
            <a:ext xmlns:a16="http://schemas.microsoft.com/office/drawing/2014/main" uri="{FF2B5EF4-FFF2-40B4-BE49-F238E27FC236}">
              <a16:creationId xmlns:a16="http://schemas.microsoft.com/office/drawing/2014/main" id="{00000000-0008-0000-0400-00003F000000}"/>
            </a:ext>
          </a:extLst>
        </xdr:cNvPr>
        <xdr:cNvSpPr txBox="true"/>
      </xdr:nvSpPr>
      <xdr:spPr>
        <a:xfrm>
          <a:off x="3014663" y="23926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64" name="ZoneTexte 63">
          <a:extLst>
            <a:ext xmlns:a16="http://schemas.microsoft.com/office/drawing/2014/main" uri="{FF2B5EF4-FFF2-40B4-BE49-F238E27FC236}">
              <a16:creationId xmlns:a16="http://schemas.microsoft.com/office/drawing/2014/main" id="{00000000-0008-0000-0400-000040000000}"/>
            </a:ext>
          </a:extLst>
        </xdr:cNvPr>
        <xdr:cNvSpPr txBox="true"/>
      </xdr:nvSpPr>
      <xdr:spPr>
        <a:xfrm>
          <a:off x="3014663" y="23926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65" name="ZoneTexte 64">
          <a:extLst>
            <a:ext xmlns:a16="http://schemas.microsoft.com/office/drawing/2014/main" uri="{FF2B5EF4-FFF2-40B4-BE49-F238E27FC236}">
              <a16:creationId xmlns:a16="http://schemas.microsoft.com/office/drawing/2014/main" id="{00000000-0008-0000-0400-000041000000}"/>
            </a:ext>
          </a:extLst>
        </xdr:cNvPr>
        <xdr:cNvSpPr txBox="true"/>
      </xdr:nvSpPr>
      <xdr:spPr>
        <a:xfrm>
          <a:off x="3014663" y="23926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66" name="ZoneTexte 65">
          <a:extLst>
            <a:ext xmlns:a16="http://schemas.microsoft.com/office/drawing/2014/main" uri="{FF2B5EF4-FFF2-40B4-BE49-F238E27FC236}">
              <a16:creationId xmlns:a16="http://schemas.microsoft.com/office/drawing/2014/main" id="{00000000-0008-0000-0400-000042000000}"/>
            </a:ext>
          </a:extLst>
        </xdr:cNvPr>
        <xdr:cNvSpPr txBox="true"/>
      </xdr:nvSpPr>
      <xdr:spPr>
        <a:xfrm>
          <a:off x="3014663" y="23926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67" name="ZoneTexte 66">
          <a:extLst>
            <a:ext xmlns:a16="http://schemas.microsoft.com/office/drawing/2014/main" uri="{FF2B5EF4-FFF2-40B4-BE49-F238E27FC236}">
              <a16:creationId xmlns:a16="http://schemas.microsoft.com/office/drawing/2014/main" id="{00000000-0008-0000-0400-000043000000}"/>
            </a:ext>
          </a:extLst>
        </xdr:cNvPr>
        <xdr:cNvSpPr txBox="true"/>
      </xdr:nvSpPr>
      <xdr:spPr>
        <a:xfrm>
          <a:off x="3014663" y="23926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68" name="Button 12" hidden="true">
          <a:extLst>
            <a:ext xmlns:a14="http://schemas.microsoft.com/office/drawing/2010/main" uri="{63B3BB69-23CF-44E3-9099-C40C66FF867C}">
              <a14:compatExt xmlns:a14="http://schemas.microsoft.com/office/drawing/2010/main" spid="_x0000_s172044"/>
            </a:ext>
            <a:ext xmlns:a16="http://schemas.microsoft.com/office/drawing/2014/main" uri="{FF2B5EF4-FFF2-40B4-BE49-F238E27FC236}">
              <a16:creationId xmlns:a16="http://schemas.microsoft.com/office/drawing/2014/main" id="{00000000-0008-0000-0400-000044000000}"/>
            </a:ext>
          </a:extLst>
        </xdr:cNvPr>
        <xdr:cNvSpPr/>
      </xdr:nvSpPr>
      <xdr:spPr>
        <a:xfrm>
          <a:off x="2357438" y="83305650"/>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oneCellAnchor>
    <xdr:from>
      <xdr:col>1</xdr:col>
      <xdr:colOff>819150</xdr:colOff>
      <xdr:row>109</xdr:row>
      <xdr:rowOff>38100</xdr:rowOff>
    </xdr:from>
    <xdr:ext cx="184731" cy="264560"/>
    <xdr:sp macro="" textlink="">
      <xdr:nvSpPr>
        <xdr:cNvPr id="69" name="ZoneTexte 68">
          <a:extLst>
            <a:ext xmlns:a16="http://schemas.microsoft.com/office/drawing/2014/main" uri="{FF2B5EF4-FFF2-40B4-BE49-F238E27FC236}">
              <a16:creationId xmlns:a16="http://schemas.microsoft.com/office/drawing/2014/main" id="{00000000-0008-0000-0400-000045000000}"/>
            </a:ext>
          </a:extLst>
        </xdr:cNvPr>
        <xdr:cNvSpPr txBox="true"/>
      </xdr:nvSpPr>
      <xdr:spPr>
        <a:xfrm>
          <a:off x="3014663" y="23926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70" name="ZoneTexte 69">
          <a:extLst>
            <a:ext xmlns:a16="http://schemas.microsoft.com/office/drawing/2014/main" uri="{FF2B5EF4-FFF2-40B4-BE49-F238E27FC236}">
              <a16:creationId xmlns:a16="http://schemas.microsoft.com/office/drawing/2014/main" id="{00000000-0008-0000-0400-000046000000}"/>
            </a:ext>
          </a:extLst>
        </xdr:cNvPr>
        <xdr:cNvSpPr txBox="true"/>
      </xdr:nvSpPr>
      <xdr:spPr>
        <a:xfrm>
          <a:off x="3014663" y="23926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71" name="ZoneTexte 70">
          <a:extLst>
            <a:ext xmlns:a16="http://schemas.microsoft.com/office/drawing/2014/main" uri="{FF2B5EF4-FFF2-40B4-BE49-F238E27FC236}">
              <a16:creationId xmlns:a16="http://schemas.microsoft.com/office/drawing/2014/main" id="{00000000-0008-0000-0400-000047000000}"/>
            </a:ext>
          </a:extLst>
        </xdr:cNvPr>
        <xdr:cNvSpPr txBox="true"/>
      </xdr:nvSpPr>
      <xdr:spPr>
        <a:xfrm>
          <a:off x="3014663" y="23926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72" name="ZoneTexte 71">
          <a:extLst>
            <a:ext xmlns:a16="http://schemas.microsoft.com/office/drawing/2014/main" uri="{FF2B5EF4-FFF2-40B4-BE49-F238E27FC236}">
              <a16:creationId xmlns:a16="http://schemas.microsoft.com/office/drawing/2014/main" id="{00000000-0008-0000-0400-000048000000}"/>
            </a:ext>
          </a:extLst>
        </xdr:cNvPr>
        <xdr:cNvSpPr txBox="true"/>
      </xdr:nvSpPr>
      <xdr:spPr>
        <a:xfrm>
          <a:off x="3014663" y="23926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73" name="ZoneTexte 72">
          <a:extLst>
            <a:ext xmlns:a16="http://schemas.microsoft.com/office/drawing/2014/main" uri="{FF2B5EF4-FFF2-40B4-BE49-F238E27FC236}">
              <a16:creationId xmlns:a16="http://schemas.microsoft.com/office/drawing/2014/main" id="{00000000-0008-0000-0400-000049000000}"/>
            </a:ext>
          </a:extLst>
        </xdr:cNvPr>
        <xdr:cNvSpPr txBox="true"/>
      </xdr:nvSpPr>
      <xdr:spPr>
        <a:xfrm>
          <a:off x="3014663" y="23926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400-00004A000000}"/>
            </a:ext>
          </a:extLst>
        </xdr:cNvPr>
        <xdr:cNvSpPr txBox="true"/>
      </xdr:nvSpPr>
      <xdr:spPr>
        <a:xfrm>
          <a:off x="3014663" y="23926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400-00004B000000}"/>
            </a:ext>
          </a:extLst>
        </xdr:cNvPr>
        <xdr:cNvSpPr txBox="true"/>
      </xdr:nvSpPr>
      <xdr:spPr>
        <a:xfrm>
          <a:off x="3014663" y="23926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400-00004C000000}"/>
            </a:ext>
          </a:extLst>
        </xdr:cNvPr>
        <xdr:cNvSpPr txBox="true"/>
      </xdr:nvSpPr>
      <xdr:spPr>
        <a:xfrm>
          <a:off x="3014663" y="23926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400-00004D000000}"/>
            </a:ext>
          </a:extLst>
        </xdr:cNvPr>
        <xdr:cNvSpPr txBox="true"/>
      </xdr:nvSpPr>
      <xdr:spPr>
        <a:xfrm>
          <a:off x="3014663" y="23926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400-00004E000000}"/>
            </a:ext>
          </a:extLst>
        </xdr:cNvPr>
        <xdr:cNvSpPr txBox="true"/>
      </xdr:nvSpPr>
      <xdr:spPr>
        <a:xfrm>
          <a:off x="3014663" y="23926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0</xdr:rowOff>
        </xdr:from>
        <xdr:to>
          <xdr:col>1</xdr:col>
          <xdr:colOff>1704975</xdr:colOff>
          <xdr:row>399</xdr:row>
          <xdr:rowOff>190500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4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4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4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400-000075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400-00007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400-00007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400-000078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4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4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4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4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4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400-00007E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400-00007F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400-000080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400-00008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0" name="ZoneTexte 129">
          <a:extLst>
            <a:ext xmlns:a16="http://schemas.microsoft.com/office/drawing/2014/main" uri="{FF2B5EF4-FFF2-40B4-BE49-F238E27FC236}">
              <a16:creationId xmlns:a16="http://schemas.microsoft.com/office/drawing/2014/main" id="{00000000-0008-0000-0400-000082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1" name="ZoneTexte 130">
          <a:extLst>
            <a:ext xmlns:a16="http://schemas.microsoft.com/office/drawing/2014/main" uri="{FF2B5EF4-FFF2-40B4-BE49-F238E27FC236}">
              <a16:creationId xmlns:a16="http://schemas.microsoft.com/office/drawing/2014/main" id="{00000000-0008-0000-0400-000083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2" name="ZoneTexte 131">
          <a:extLst>
            <a:ext xmlns:a16="http://schemas.microsoft.com/office/drawing/2014/main" uri="{FF2B5EF4-FFF2-40B4-BE49-F238E27FC236}">
              <a16:creationId xmlns:a16="http://schemas.microsoft.com/office/drawing/2014/main" id="{00000000-0008-0000-0400-000084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3" name="ZoneTexte 132">
          <a:extLst>
            <a:ext xmlns:a16="http://schemas.microsoft.com/office/drawing/2014/main" uri="{FF2B5EF4-FFF2-40B4-BE49-F238E27FC236}">
              <a16:creationId xmlns:a16="http://schemas.microsoft.com/office/drawing/2014/main" id="{00000000-0008-0000-0400-000085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20481"/>
            </a:ext>
            <a:ext xmlns:a16="http://schemas.microsoft.com/office/drawing/2014/main" uri="{FF2B5EF4-FFF2-40B4-BE49-F238E27FC236}">
              <a16:creationId xmlns:a16="http://schemas.microsoft.com/office/drawing/2014/main" id="{00000000-0008-0000-0500-000002000000}"/>
            </a:ext>
          </a:extLst>
        </xdr:cNvPr>
        <xdr:cNvSpPr/>
      </xdr:nvSpPr>
      <xdr:spPr>
        <a:xfrm>
          <a:off x="9496425" y="23121938"/>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20482"/>
            </a:ext>
            <a:ext xmlns:a16="http://schemas.microsoft.com/office/drawing/2014/main" uri="{FF2B5EF4-FFF2-40B4-BE49-F238E27FC236}">
              <a16:creationId xmlns:a16="http://schemas.microsoft.com/office/drawing/2014/main" id="{00000000-0008-0000-05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36</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36</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36</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3950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58581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20483"/>
            </a:ext>
            <a:ext xmlns:a16="http://schemas.microsoft.com/office/drawing/2014/main" uri="{FF2B5EF4-FFF2-40B4-BE49-F238E27FC236}">
              <a16:creationId xmlns:a16="http://schemas.microsoft.com/office/drawing/2014/main" id="{00000000-0008-0000-05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20484"/>
            </a:ext>
            <a:ext xmlns:a16="http://schemas.microsoft.com/office/drawing/2014/main" uri="{FF2B5EF4-FFF2-40B4-BE49-F238E27FC236}">
              <a16:creationId xmlns:a16="http://schemas.microsoft.com/office/drawing/2014/main" id="{00000000-0008-0000-05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20485"/>
            </a:ext>
            <a:ext xmlns:a16="http://schemas.microsoft.com/office/drawing/2014/main" uri="{FF2B5EF4-FFF2-40B4-BE49-F238E27FC236}">
              <a16:creationId xmlns:a16="http://schemas.microsoft.com/office/drawing/2014/main" id="{00000000-0008-0000-0500-000013000000}"/>
            </a:ext>
          </a:extLst>
        </xdr:cNvPr>
        <xdr:cNvSpPr/>
      </xdr:nvSpPr>
      <xdr:spPr>
        <a:xfrm>
          <a:off x="876300" y="23121938"/>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20486"/>
            </a:ext>
            <a:ext xmlns:a16="http://schemas.microsoft.com/office/drawing/2014/main" uri="{FF2B5EF4-FFF2-40B4-BE49-F238E27FC236}">
              <a16:creationId xmlns:a16="http://schemas.microsoft.com/office/drawing/2014/main" id="{00000000-0008-0000-0500-000014000000}"/>
            </a:ext>
          </a:extLst>
        </xdr:cNvPr>
        <xdr:cNvSpPr/>
      </xdr:nvSpPr>
      <xdr:spPr>
        <a:xfrm>
          <a:off x="2205038" y="2312193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20487"/>
            </a:ext>
            <a:ext xmlns:a16="http://schemas.microsoft.com/office/drawing/2014/main" uri="{FF2B5EF4-FFF2-40B4-BE49-F238E27FC236}">
              <a16:creationId xmlns:a16="http://schemas.microsoft.com/office/drawing/2014/main" id="{00000000-0008-0000-0500-000015000000}"/>
            </a:ext>
          </a:extLst>
        </xdr:cNvPr>
        <xdr:cNvSpPr/>
      </xdr:nvSpPr>
      <xdr:spPr>
        <a:xfrm>
          <a:off x="942975" y="4502943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20488"/>
            </a:ext>
            <a:ext xmlns:a16="http://schemas.microsoft.com/office/drawing/2014/main" uri="{FF2B5EF4-FFF2-40B4-BE49-F238E27FC236}">
              <a16:creationId xmlns:a16="http://schemas.microsoft.com/office/drawing/2014/main" id="{00000000-0008-0000-0500-000016000000}"/>
            </a:ext>
          </a:extLst>
        </xdr:cNvPr>
        <xdr:cNvSpPr/>
      </xdr:nvSpPr>
      <xdr:spPr>
        <a:xfrm>
          <a:off x="2205038" y="45029438"/>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3950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3950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58581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58581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58581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20489"/>
            </a:ext>
            <a:ext xmlns:a16="http://schemas.microsoft.com/office/drawing/2014/main" uri="{FF2B5EF4-FFF2-40B4-BE49-F238E27FC236}">
              <a16:creationId xmlns:a16="http://schemas.microsoft.com/office/drawing/2014/main" id="{00000000-0008-0000-05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20490"/>
            </a:ext>
            <a:ext xmlns:a16="http://schemas.microsoft.com/office/drawing/2014/main" uri="{FF2B5EF4-FFF2-40B4-BE49-F238E27FC236}">
              <a16:creationId xmlns:a16="http://schemas.microsoft.com/office/drawing/2014/main" id="{00000000-0008-0000-05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20491"/>
            </a:ext>
            <a:ext xmlns:a16="http://schemas.microsoft.com/office/drawing/2014/main" uri="{FF2B5EF4-FFF2-40B4-BE49-F238E27FC236}">
              <a16:creationId xmlns:a16="http://schemas.microsoft.com/office/drawing/2014/main" id="{00000000-0008-0000-05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20492"/>
            </a:ext>
            <a:ext xmlns:a16="http://schemas.microsoft.com/office/drawing/2014/main" uri="{FF2B5EF4-FFF2-40B4-BE49-F238E27FC236}">
              <a16:creationId xmlns:a16="http://schemas.microsoft.com/office/drawing/2014/main" id="{00000000-0008-0000-0500-00001F000000}"/>
            </a:ext>
          </a:extLst>
        </xdr:cNvPr>
        <xdr:cNvSpPr/>
      </xdr:nvSpPr>
      <xdr:spPr>
        <a:xfrm>
          <a:off x="2357438" y="83519963"/>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20493"/>
            </a:ext>
            <a:ext xmlns:a16="http://schemas.microsoft.com/office/drawing/2014/main" uri="{FF2B5EF4-FFF2-40B4-BE49-F238E27FC236}">
              <a16:creationId xmlns:a16="http://schemas.microsoft.com/office/drawing/2014/main" id="{00000000-0008-0000-0500-000023000000}"/>
            </a:ext>
          </a:extLst>
        </xdr:cNvPr>
        <xdr:cNvSpPr/>
      </xdr:nvSpPr>
      <xdr:spPr>
        <a:xfrm>
          <a:off x="9429750" y="450294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20494"/>
            </a:ext>
            <a:ext xmlns:a16="http://schemas.microsoft.com/office/drawing/2014/main" uri="{FF2B5EF4-FFF2-40B4-BE49-F238E27FC236}">
              <a16:creationId xmlns:a16="http://schemas.microsoft.com/office/drawing/2014/main" id="{00000000-0008-0000-0500-000024000000}"/>
            </a:ext>
          </a:extLst>
        </xdr:cNvPr>
        <xdr:cNvSpPr/>
      </xdr:nvSpPr>
      <xdr:spPr>
        <a:xfrm>
          <a:off x="4533900" y="23121938"/>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20495"/>
            </a:ext>
            <a:ext xmlns:a16="http://schemas.microsoft.com/office/drawing/2014/main" uri="{FF2B5EF4-FFF2-40B4-BE49-F238E27FC236}">
              <a16:creationId xmlns:a16="http://schemas.microsoft.com/office/drawing/2014/main" id="{00000000-0008-0000-0500-000025000000}"/>
            </a:ext>
          </a:extLst>
        </xdr:cNvPr>
        <xdr:cNvSpPr/>
      </xdr:nvSpPr>
      <xdr:spPr>
        <a:xfrm>
          <a:off x="4533900" y="45029438"/>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20496"/>
            </a:ext>
            <a:ext xmlns:a16="http://schemas.microsoft.com/office/drawing/2014/main" uri="{FF2B5EF4-FFF2-40B4-BE49-F238E27FC236}">
              <a16:creationId xmlns:a16="http://schemas.microsoft.com/office/drawing/2014/main" id="{00000000-0008-0000-0500-000026000000}"/>
            </a:ext>
          </a:extLst>
        </xdr:cNvPr>
        <xdr:cNvSpPr/>
      </xdr:nvSpPr>
      <xdr:spPr>
        <a:xfrm>
          <a:off x="16073438" y="231219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20497"/>
            </a:ext>
            <a:ext xmlns:a16="http://schemas.microsoft.com/office/drawing/2014/main" uri="{FF2B5EF4-FFF2-40B4-BE49-F238E27FC236}">
              <a16:creationId xmlns:a16="http://schemas.microsoft.com/office/drawing/2014/main" id="{00000000-0008-0000-0500-000027000000}"/>
            </a:ext>
          </a:extLst>
        </xdr:cNvPr>
        <xdr:cNvSpPr/>
      </xdr:nvSpPr>
      <xdr:spPr>
        <a:xfrm>
          <a:off x="16054388" y="450294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20498"/>
            </a:ext>
            <a:ext xmlns:a16="http://schemas.microsoft.com/office/drawing/2014/main" uri="{FF2B5EF4-FFF2-40B4-BE49-F238E27FC236}">
              <a16:creationId xmlns:a16="http://schemas.microsoft.com/office/drawing/2014/main" id="{00000000-0008-0000-05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20499"/>
            </a:ext>
            <a:ext xmlns:a16="http://schemas.microsoft.com/office/drawing/2014/main" uri="{FF2B5EF4-FFF2-40B4-BE49-F238E27FC236}">
              <a16:creationId xmlns:a16="http://schemas.microsoft.com/office/drawing/2014/main" id="{00000000-0008-0000-05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oneCellAnchor>
    <xdr:from>
      <xdr:col>1</xdr:col>
      <xdr:colOff>819150</xdr:colOff>
      <xdr:row>3</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500-00003A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500-00003B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500-00003C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500-00003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500-00003E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63" name="ZoneTexte 62">
          <a:extLst>
            <a:ext xmlns:a16="http://schemas.microsoft.com/office/drawing/2014/main" uri="{FF2B5EF4-FFF2-40B4-BE49-F238E27FC236}">
              <a16:creationId xmlns:a16="http://schemas.microsoft.com/office/drawing/2014/main" id="{00000000-0008-0000-0500-00003F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64"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500-000040000000}"/>
            </a:ext>
          </a:extLst>
        </xdr:cNvPr>
        <xdr:cNvSpPr/>
      </xdr:nvSpPr>
      <xdr:spPr>
        <a:xfrm>
          <a:off x="2357438" y="83519963"/>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oneCellAnchor>
    <xdr:from>
      <xdr:col>1</xdr:col>
      <xdr:colOff>819150</xdr:colOff>
      <xdr:row>109</xdr:row>
      <xdr:rowOff>38100</xdr:rowOff>
    </xdr:from>
    <xdr:ext cx="184731" cy="264560"/>
    <xdr:sp macro="" textlink="">
      <xdr:nvSpPr>
        <xdr:cNvPr id="65" name="ZoneTexte 64">
          <a:extLst>
            <a:ext xmlns:a16="http://schemas.microsoft.com/office/drawing/2014/main" uri="{FF2B5EF4-FFF2-40B4-BE49-F238E27FC236}">
              <a16:creationId xmlns:a16="http://schemas.microsoft.com/office/drawing/2014/main" id="{00000000-0008-0000-0500-000041000000}"/>
            </a:ext>
          </a:extLst>
        </xdr:cNvPr>
        <xdr:cNvSpPr txBox="true"/>
      </xdr:nvSpPr>
      <xdr:spPr>
        <a:xfrm>
          <a:off x="3014663" y="23950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66" name="ZoneTexte 65">
          <a:extLst>
            <a:ext xmlns:a16="http://schemas.microsoft.com/office/drawing/2014/main" uri="{FF2B5EF4-FFF2-40B4-BE49-F238E27FC236}">
              <a16:creationId xmlns:a16="http://schemas.microsoft.com/office/drawing/2014/main" id="{00000000-0008-0000-0500-000042000000}"/>
            </a:ext>
          </a:extLst>
        </xdr:cNvPr>
        <xdr:cNvSpPr txBox="true"/>
      </xdr:nvSpPr>
      <xdr:spPr>
        <a:xfrm>
          <a:off x="3014663" y="23950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67" name="ZoneTexte 66">
          <a:extLst>
            <a:ext xmlns:a16="http://schemas.microsoft.com/office/drawing/2014/main" uri="{FF2B5EF4-FFF2-40B4-BE49-F238E27FC236}">
              <a16:creationId xmlns:a16="http://schemas.microsoft.com/office/drawing/2014/main" id="{00000000-0008-0000-0500-000043000000}"/>
            </a:ext>
          </a:extLst>
        </xdr:cNvPr>
        <xdr:cNvSpPr txBox="true"/>
      </xdr:nvSpPr>
      <xdr:spPr>
        <a:xfrm>
          <a:off x="3014663" y="23950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500-000044000000}"/>
            </a:ext>
          </a:extLst>
        </xdr:cNvPr>
        <xdr:cNvSpPr txBox="true"/>
      </xdr:nvSpPr>
      <xdr:spPr>
        <a:xfrm>
          <a:off x="3014663" y="23950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69" name="ZoneTexte 68">
          <a:extLst>
            <a:ext xmlns:a16="http://schemas.microsoft.com/office/drawing/2014/main" uri="{FF2B5EF4-FFF2-40B4-BE49-F238E27FC236}">
              <a16:creationId xmlns:a16="http://schemas.microsoft.com/office/drawing/2014/main" id="{00000000-0008-0000-0500-000045000000}"/>
            </a:ext>
          </a:extLst>
        </xdr:cNvPr>
        <xdr:cNvSpPr txBox="true"/>
      </xdr:nvSpPr>
      <xdr:spPr>
        <a:xfrm>
          <a:off x="3014663" y="23950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70" name="ZoneTexte 69">
          <a:extLst>
            <a:ext xmlns:a16="http://schemas.microsoft.com/office/drawing/2014/main" uri="{FF2B5EF4-FFF2-40B4-BE49-F238E27FC236}">
              <a16:creationId xmlns:a16="http://schemas.microsoft.com/office/drawing/2014/main" id="{00000000-0008-0000-0500-000046000000}"/>
            </a:ext>
          </a:extLst>
        </xdr:cNvPr>
        <xdr:cNvSpPr txBox="true"/>
      </xdr:nvSpPr>
      <xdr:spPr>
        <a:xfrm>
          <a:off x="3014663" y="23950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71" name="ZoneTexte 70">
          <a:extLst>
            <a:ext xmlns:a16="http://schemas.microsoft.com/office/drawing/2014/main" uri="{FF2B5EF4-FFF2-40B4-BE49-F238E27FC236}">
              <a16:creationId xmlns:a16="http://schemas.microsoft.com/office/drawing/2014/main" id="{00000000-0008-0000-0500-000047000000}"/>
            </a:ext>
          </a:extLst>
        </xdr:cNvPr>
        <xdr:cNvSpPr txBox="true"/>
      </xdr:nvSpPr>
      <xdr:spPr>
        <a:xfrm>
          <a:off x="3014663" y="23950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72" name="ZoneTexte 71">
          <a:extLst>
            <a:ext xmlns:a16="http://schemas.microsoft.com/office/drawing/2014/main" uri="{FF2B5EF4-FFF2-40B4-BE49-F238E27FC236}">
              <a16:creationId xmlns:a16="http://schemas.microsoft.com/office/drawing/2014/main" id="{00000000-0008-0000-0500-000048000000}"/>
            </a:ext>
          </a:extLst>
        </xdr:cNvPr>
        <xdr:cNvSpPr txBox="true"/>
      </xdr:nvSpPr>
      <xdr:spPr>
        <a:xfrm>
          <a:off x="3014663" y="23950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73" name="ZoneTexte 72">
          <a:extLst>
            <a:ext xmlns:a16="http://schemas.microsoft.com/office/drawing/2014/main" uri="{FF2B5EF4-FFF2-40B4-BE49-F238E27FC236}">
              <a16:creationId xmlns:a16="http://schemas.microsoft.com/office/drawing/2014/main" id="{00000000-0008-0000-0500-000049000000}"/>
            </a:ext>
          </a:extLst>
        </xdr:cNvPr>
        <xdr:cNvSpPr txBox="true"/>
      </xdr:nvSpPr>
      <xdr:spPr>
        <a:xfrm>
          <a:off x="3014663" y="23950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500-00004A000000}"/>
            </a:ext>
          </a:extLst>
        </xdr:cNvPr>
        <xdr:cNvSpPr txBox="true"/>
      </xdr:nvSpPr>
      <xdr:spPr>
        <a:xfrm>
          <a:off x="3014663" y="23950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0</xdr:rowOff>
        </xdr:from>
        <xdr:to>
          <xdr:col>1</xdr:col>
          <xdr:colOff>1704975</xdr:colOff>
          <xdr:row>399</xdr:row>
          <xdr:rowOff>190500</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5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5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5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5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5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5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5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5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5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5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5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5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5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5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5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5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5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5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5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5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29697"/>
            </a:ext>
            <a:ext xmlns:a16="http://schemas.microsoft.com/office/drawing/2014/main" uri="{FF2B5EF4-FFF2-40B4-BE49-F238E27FC236}">
              <a16:creationId xmlns:a16="http://schemas.microsoft.com/office/drawing/2014/main" id="{00000000-0008-0000-0600-000002000000}"/>
            </a:ext>
          </a:extLst>
        </xdr:cNvPr>
        <xdr:cNvSpPr/>
      </xdr:nvSpPr>
      <xdr:spPr>
        <a:xfrm>
          <a:off x="9496425" y="23121938"/>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29698"/>
            </a:ext>
            <a:ext xmlns:a16="http://schemas.microsoft.com/office/drawing/2014/main" uri="{FF2B5EF4-FFF2-40B4-BE49-F238E27FC236}">
              <a16:creationId xmlns:a16="http://schemas.microsoft.com/office/drawing/2014/main" id="{00000000-0008-0000-06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36</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36</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36</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3950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58343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29699"/>
            </a:ext>
            <a:ext xmlns:a16="http://schemas.microsoft.com/office/drawing/2014/main" uri="{FF2B5EF4-FFF2-40B4-BE49-F238E27FC236}">
              <a16:creationId xmlns:a16="http://schemas.microsoft.com/office/drawing/2014/main" id="{00000000-0008-0000-06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29700"/>
            </a:ext>
            <a:ext xmlns:a16="http://schemas.microsoft.com/office/drawing/2014/main" uri="{FF2B5EF4-FFF2-40B4-BE49-F238E27FC236}">
              <a16:creationId xmlns:a16="http://schemas.microsoft.com/office/drawing/2014/main" id="{00000000-0008-0000-06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29701"/>
            </a:ext>
            <a:ext xmlns:a16="http://schemas.microsoft.com/office/drawing/2014/main" uri="{FF2B5EF4-FFF2-40B4-BE49-F238E27FC236}">
              <a16:creationId xmlns:a16="http://schemas.microsoft.com/office/drawing/2014/main" id="{00000000-0008-0000-0600-000013000000}"/>
            </a:ext>
          </a:extLst>
        </xdr:cNvPr>
        <xdr:cNvSpPr/>
      </xdr:nvSpPr>
      <xdr:spPr>
        <a:xfrm>
          <a:off x="876300" y="23121938"/>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29702"/>
            </a:ext>
            <a:ext xmlns:a16="http://schemas.microsoft.com/office/drawing/2014/main" uri="{FF2B5EF4-FFF2-40B4-BE49-F238E27FC236}">
              <a16:creationId xmlns:a16="http://schemas.microsoft.com/office/drawing/2014/main" id="{00000000-0008-0000-0600-000014000000}"/>
            </a:ext>
          </a:extLst>
        </xdr:cNvPr>
        <xdr:cNvSpPr/>
      </xdr:nvSpPr>
      <xdr:spPr>
        <a:xfrm>
          <a:off x="2205038" y="2312193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29703"/>
            </a:ext>
            <a:ext xmlns:a16="http://schemas.microsoft.com/office/drawing/2014/main" uri="{FF2B5EF4-FFF2-40B4-BE49-F238E27FC236}">
              <a16:creationId xmlns:a16="http://schemas.microsoft.com/office/drawing/2014/main" id="{00000000-0008-0000-0600-000015000000}"/>
            </a:ext>
          </a:extLst>
        </xdr:cNvPr>
        <xdr:cNvSpPr/>
      </xdr:nvSpPr>
      <xdr:spPr>
        <a:xfrm>
          <a:off x="942975" y="4500562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29704"/>
            </a:ext>
            <a:ext xmlns:a16="http://schemas.microsoft.com/office/drawing/2014/main" uri="{FF2B5EF4-FFF2-40B4-BE49-F238E27FC236}">
              <a16:creationId xmlns:a16="http://schemas.microsoft.com/office/drawing/2014/main" id="{00000000-0008-0000-0600-000016000000}"/>
            </a:ext>
          </a:extLst>
        </xdr:cNvPr>
        <xdr:cNvSpPr/>
      </xdr:nvSpPr>
      <xdr:spPr>
        <a:xfrm>
          <a:off x="2205038" y="45005625"/>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3950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3950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58343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58343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58343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29705"/>
            </a:ext>
            <a:ext xmlns:a16="http://schemas.microsoft.com/office/drawing/2014/main" uri="{FF2B5EF4-FFF2-40B4-BE49-F238E27FC236}">
              <a16:creationId xmlns:a16="http://schemas.microsoft.com/office/drawing/2014/main" id="{00000000-0008-0000-06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29706"/>
            </a:ext>
            <a:ext xmlns:a16="http://schemas.microsoft.com/office/drawing/2014/main" uri="{FF2B5EF4-FFF2-40B4-BE49-F238E27FC236}">
              <a16:creationId xmlns:a16="http://schemas.microsoft.com/office/drawing/2014/main" id="{00000000-0008-0000-06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29707"/>
            </a:ext>
            <a:ext xmlns:a16="http://schemas.microsoft.com/office/drawing/2014/main" uri="{FF2B5EF4-FFF2-40B4-BE49-F238E27FC236}">
              <a16:creationId xmlns:a16="http://schemas.microsoft.com/office/drawing/2014/main" id="{00000000-0008-0000-06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29708"/>
            </a:ext>
            <a:ext xmlns:a16="http://schemas.microsoft.com/office/drawing/2014/main" uri="{FF2B5EF4-FFF2-40B4-BE49-F238E27FC236}">
              <a16:creationId xmlns:a16="http://schemas.microsoft.com/office/drawing/2014/main" id="{00000000-0008-0000-0600-00001F000000}"/>
            </a:ext>
          </a:extLst>
        </xdr:cNvPr>
        <xdr:cNvSpPr/>
      </xdr:nvSpPr>
      <xdr:spPr>
        <a:xfrm>
          <a:off x="2357438" y="83496150"/>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29709"/>
            </a:ext>
            <a:ext xmlns:a16="http://schemas.microsoft.com/office/drawing/2014/main" uri="{FF2B5EF4-FFF2-40B4-BE49-F238E27FC236}">
              <a16:creationId xmlns:a16="http://schemas.microsoft.com/office/drawing/2014/main" id="{00000000-0008-0000-0600-000023000000}"/>
            </a:ext>
          </a:extLst>
        </xdr:cNvPr>
        <xdr:cNvSpPr/>
      </xdr:nvSpPr>
      <xdr:spPr>
        <a:xfrm>
          <a:off x="9429750" y="450056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29710"/>
            </a:ext>
            <a:ext xmlns:a16="http://schemas.microsoft.com/office/drawing/2014/main" uri="{FF2B5EF4-FFF2-40B4-BE49-F238E27FC236}">
              <a16:creationId xmlns:a16="http://schemas.microsoft.com/office/drawing/2014/main" id="{00000000-0008-0000-0600-000024000000}"/>
            </a:ext>
          </a:extLst>
        </xdr:cNvPr>
        <xdr:cNvSpPr/>
      </xdr:nvSpPr>
      <xdr:spPr>
        <a:xfrm>
          <a:off x="4533900" y="23121938"/>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29711"/>
            </a:ext>
            <a:ext xmlns:a16="http://schemas.microsoft.com/office/drawing/2014/main" uri="{FF2B5EF4-FFF2-40B4-BE49-F238E27FC236}">
              <a16:creationId xmlns:a16="http://schemas.microsoft.com/office/drawing/2014/main" id="{00000000-0008-0000-0600-000025000000}"/>
            </a:ext>
          </a:extLst>
        </xdr:cNvPr>
        <xdr:cNvSpPr/>
      </xdr:nvSpPr>
      <xdr:spPr>
        <a:xfrm>
          <a:off x="4533900" y="45005625"/>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29712"/>
            </a:ext>
            <a:ext xmlns:a16="http://schemas.microsoft.com/office/drawing/2014/main" uri="{FF2B5EF4-FFF2-40B4-BE49-F238E27FC236}">
              <a16:creationId xmlns:a16="http://schemas.microsoft.com/office/drawing/2014/main" id="{00000000-0008-0000-0600-000026000000}"/>
            </a:ext>
          </a:extLst>
        </xdr:cNvPr>
        <xdr:cNvSpPr/>
      </xdr:nvSpPr>
      <xdr:spPr>
        <a:xfrm>
          <a:off x="16073438" y="231219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29713"/>
            </a:ext>
            <a:ext xmlns:a16="http://schemas.microsoft.com/office/drawing/2014/main" uri="{FF2B5EF4-FFF2-40B4-BE49-F238E27FC236}">
              <a16:creationId xmlns:a16="http://schemas.microsoft.com/office/drawing/2014/main" id="{00000000-0008-0000-0600-000027000000}"/>
            </a:ext>
          </a:extLst>
        </xdr:cNvPr>
        <xdr:cNvSpPr/>
      </xdr:nvSpPr>
      <xdr:spPr>
        <a:xfrm>
          <a:off x="16054388" y="450056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29714"/>
            </a:ext>
            <a:ext xmlns:a16="http://schemas.microsoft.com/office/drawing/2014/main" uri="{FF2B5EF4-FFF2-40B4-BE49-F238E27FC236}">
              <a16:creationId xmlns:a16="http://schemas.microsoft.com/office/drawing/2014/main" id="{00000000-0008-0000-06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29715"/>
            </a:ext>
            <a:ext xmlns:a16="http://schemas.microsoft.com/office/drawing/2014/main" uri="{FF2B5EF4-FFF2-40B4-BE49-F238E27FC236}">
              <a16:creationId xmlns:a16="http://schemas.microsoft.com/office/drawing/2014/main" id="{00000000-0008-0000-06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oneCellAnchor>
    <xdr:from>
      <xdr:col>1</xdr:col>
      <xdr:colOff>819150</xdr:colOff>
      <xdr:row>3</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600-00003A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600-00003B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600-00003C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600-00003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600-00003E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63" name="ZoneTexte 62">
          <a:extLst>
            <a:ext xmlns:a16="http://schemas.microsoft.com/office/drawing/2014/main" uri="{FF2B5EF4-FFF2-40B4-BE49-F238E27FC236}">
              <a16:creationId xmlns:a16="http://schemas.microsoft.com/office/drawing/2014/main" id="{00000000-0008-0000-0600-00003F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64" name="ZoneTexte 63">
          <a:extLst>
            <a:ext xmlns:a16="http://schemas.microsoft.com/office/drawing/2014/main" uri="{FF2B5EF4-FFF2-40B4-BE49-F238E27FC236}">
              <a16:creationId xmlns:a16="http://schemas.microsoft.com/office/drawing/2014/main" id="{00000000-0008-0000-0600-00004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65" name="ZoneTexte 64">
          <a:extLst>
            <a:ext xmlns:a16="http://schemas.microsoft.com/office/drawing/2014/main" uri="{FF2B5EF4-FFF2-40B4-BE49-F238E27FC236}">
              <a16:creationId xmlns:a16="http://schemas.microsoft.com/office/drawing/2014/main" id="{00000000-0008-0000-0600-000041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66" name="Button 12" hidden="true">
          <a:extLst>
            <a:ext xmlns:a14="http://schemas.microsoft.com/office/drawing/2010/main" uri="{63B3BB69-23CF-44E3-9099-C40C66FF867C}">
              <a14:compatExt xmlns:a14="http://schemas.microsoft.com/office/drawing/2010/main" spid="_x0000_s172044"/>
            </a:ext>
            <a:ext xmlns:a16="http://schemas.microsoft.com/office/drawing/2014/main" uri="{FF2B5EF4-FFF2-40B4-BE49-F238E27FC236}">
              <a16:creationId xmlns:a16="http://schemas.microsoft.com/office/drawing/2014/main" id="{00000000-0008-0000-0600-000042000000}"/>
            </a:ext>
          </a:extLst>
        </xdr:cNvPr>
        <xdr:cNvSpPr/>
      </xdr:nvSpPr>
      <xdr:spPr>
        <a:xfrm>
          <a:off x="2357438" y="83496150"/>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oneCellAnchor>
    <xdr:from>
      <xdr:col>1</xdr:col>
      <xdr:colOff>819150</xdr:colOff>
      <xdr:row>109</xdr:row>
      <xdr:rowOff>38100</xdr:rowOff>
    </xdr:from>
    <xdr:ext cx="184731" cy="264560"/>
    <xdr:sp macro="" textlink="">
      <xdr:nvSpPr>
        <xdr:cNvPr id="67" name="ZoneTexte 66">
          <a:extLst>
            <a:ext xmlns:a16="http://schemas.microsoft.com/office/drawing/2014/main" uri="{FF2B5EF4-FFF2-40B4-BE49-F238E27FC236}">
              <a16:creationId xmlns:a16="http://schemas.microsoft.com/office/drawing/2014/main" id="{00000000-0008-0000-0600-000043000000}"/>
            </a:ext>
          </a:extLst>
        </xdr:cNvPr>
        <xdr:cNvSpPr txBox="true"/>
      </xdr:nvSpPr>
      <xdr:spPr>
        <a:xfrm>
          <a:off x="3014663" y="23950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600-000044000000}"/>
            </a:ext>
          </a:extLst>
        </xdr:cNvPr>
        <xdr:cNvSpPr txBox="true"/>
      </xdr:nvSpPr>
      <xdr:spPr>
        <a:xfrm>
          <a:off x="3014663" y="23950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69" name="ZoneTexte 68">
          <a:extLst>
            <a:ext xmlns:a16="http://schemas.microsoft.com/office/drawing/2014/main" uri="{FF2B5EF4-FFF2-40B4-BE49-F238E27FC236}">
              <a16:creationId xmlns:a16="http://schemas.microsoft.com/office/drawing/2014/main" id="{00000000-0008-0000-0600-000045000000}"/>
            </a:ext>
          </a:extLst>
        </xdr:cNvPr>
        <xdr:cNvSpPr txBox="true"/>
      </xdr:nvSpPr>
      <xdr:spPr>
        <a:xfrm>
          <a:off x="3014663" y="23950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70" name="ZoneTexte 69">
          <a:extLst>
            <a:ext xmlns:a16="http://schemas.microsoft.com/office/drawing/2014/main" uri="{FF2B5EF4-FFF2-40B4-BE49-F238E27FC236}">
              <a16:creationId xmlns:a16="http://schemas.microsoft.com/office/drawing/2014/main" id="{00000000-0008-0000-0600-000046000000}"/>
            </a:ext>
          </a:extLst>
        </xdr:cNvPr>
        <xdr:cNvSpPr txBox="true"/>
      </xdr:nvSpPr>
      <xdr:spPr>
        <a:xfrm>
          <a:off x="3014663" y="23950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71" name="ZoneTexte 70">
          <a:extLst>
            <a:ext xmlns:a16="http://schemas.microsoft.com/office/drawing/2014/main" uri="{FF2B5EF4-FFF2-40B4-BE49-F238E27FC236}">
              <a16:creationId xmlns:a16="http://schemas.microsoft.com/office/drawing/2014/main" id="{00000000-0008-0000-0600-000047000000}"/>
            </a:ext>
          </a:extLst>
        </xdr:cNvPr>
        <xdr:cNvSpPr txBox="true"/>
      </xdr:nvSpPr>
      <xdr:spPr>
        <a:xfrm>
          <a:off x="3014663" y="23950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72" name="ZoneTexte 71">
          <a:extLst>
            <a:ext xmlns:a16="http://schemas.microsoft.com/office/drawing/2014/main" uri="{FF2B5EF4-FFF2-40B4-BE49-F238E27FC236}">
              <a16:creationId xmlns:a16="http://schemas.microsoft.com/office/drawing/2014/main" id="{00000000-0008-0000-0600-000048000000}"/>
            </a:ext>
          </a:extLst>
        </xdr:cNvPr>
        <xdr:cNvSpPr txBox="true"/>
      </xdr:nvSpPr>
      <xdr:spPr>
        <a:xfrm>
          <a:off x="3014663" y="23950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73" name="ZoneTexte 72">
          <a:extLst>
            <a:ext xmlns:a16="http://schemas.microsoft.com/office/drawing/2014/main" uri="{FF2B5EF4-FFF2-40B4-BE49-F238E27FC236}">
              <a16:creationId xmlns:a16="http://schemas.microsoft.com/office/drawing/2014/main" id="{00000000-0008-0000-0600-000049000000}"/>
            </a:ext>
          </a:extLst>
        </xdr:cNvPr>
        <xdr:cNvSpPr txBox="true"/>
      </xdr:nvSpPr>
      <xdr:spPr>
        <a:xfrm>
          <a:off x="3014663" y="23950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600-00004A000000}"/>
            </a:ext>
          </a:extLst>
        </xdr:cNvPr>
        <xdr:cNvSpPr txBox="true"/>
      </xdr:nvSpPr>
      <xdr:spPr>
        <a:xfrm>
          <a:off x="3014663" y="23950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600-00004B000000}"/>
            </a:ext>
          </a:extLst>
        </xdr:cNvPr>
        <xdr:cNvSpPr txBox="true"/>
      </xdr:nvSpPr>
      <xdr:spPr>
        <a:xfrm>
          <a:off x="3014663" y="23950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600-00004C000000}"/>
            </a:ext>
          </a:extLst>
        </xdr:cNvPr>
        <xdr:cNvSpPr txBox="true"/>
      </xdr:nvSpPr>
      <xdr:spPr>
        <a:xfrm>
          <a:off x="3014663" y="23950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28575</xdr:rowOff>
        </xdr:from>
        <xdr:to>
          <xdr:col>1</xdr:col>
          <xdr:colOff>1704975</xdr:colOff>
          <xdr:row>399</xdr:row>
          <xdr:rowOff>219075</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6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6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6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6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600-000075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600-00007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6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6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6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6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6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6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6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600-00007E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600-00007F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6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6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0" name="ZoneTexte 129">
          <a:extLst>
            <a:ext xmlns:a16="http://schemas.microsoft.com/office/drawing/2014/main" uri="{FF2B5EF4-FFF2-40B4-BE49-F238E27FC236}">
              <a16:creationId xmlns:a16="http://schemas.microsoft.com/office/drawing/2014/main" id="{00000000-0008-0000-0600-000082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1" name="ZoneTexte 130">
          <a:extLst>
            <a:ext xmlns:a16="http://schemas.microsoft.com/office/drawing/2014/main" uri="{FF2B5EF4-FFF2-40B4-BE49-F238E27FC236}">
              <a16:creationId xmlns:a16="http://schemas.microsoft.com/office/drawing/2014/main" id="{00000000-0008-0000-0600-000083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19457"/>
            </a:ext>
            <a:ext xmlns:a16="http://schemas.microsoft.com/office/drawing/2014/main" uri="{FF2B5EF4-FFF2-40B4-BE49-F238E27FC236}">
              <a16:creationId xmlns:a16="http://schemas.microsoft.com/office/drawing/2014/main" id="{00000000-0008-0000-0700-000002000000}"/>
            </a:ext>
          </a:extLst>
        </xdr:cNvPr>
        <xdr:cNvSpPr/>
      </xdr:nvSpPr>
      <xdr:spPr>
        <a:xfrm>
          <a:off x="9496425" y="23121938"/>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19458"/>
            </a:ext>
            <a:ext xmlns:a16="http://schemas.microsoft.com/office/drawing/2014/main" uri="{FF2B5EF4-FFF2-40B4-BE49-F238E27FC236}">
              <a16:creationId xmlns:a16="http://schemas.microsoft.com/office/drawing/2014/main" id="{00000000-0008-0000-07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36</xdr:col>
      <xdr:colOff>0</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107</xdr:row>
      <xdr:rowOff>3301</xdr:rowOff>
    </xdr:from>
    <xdr:to>
      <xdr:col>17</xdr:col>
      <xdr:colOff>0</xdr:colOff>
      <xdr:row>118</xdr:row>
      <xdr:rowOff>187200</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19050</xdr:colOff>
      <xdr:row>107</xdr:row>
      <xdr:rowOff>3301</xdr:rowOff>
    </xdr:from>
    <xdr:to>
      <xdr:col>36</xdr:col>
      <xdr:colOff>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0</xdr:colOff>
      <xdr:row>107</xdr:row>
      <xdr:rowOff>3301</xdr:rowOff>
    </xdr:from>
    <xdr:to>
      <xdr:col>7</xdr:col>
      <xdr:colOff>0</xdr:colOff>
      <xdr:row>118</xdr:row>
      <xdr:rowOff>187200</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28575</xdr:colOff>
      <xdr:row>207</xdr:row>
      <xdr:rowOff>0</xdr:rowOff>
    </xdr:from>
    <xdr:to>
      <xdr:col>36</xdr:col>
      <xdr:colOff>0</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3950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5881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19459"/>
            </a:ext>
            <a:ext xmlns:a16="http://schemas.microsoft.com/office/drawing/2014/main" uri="{FF2B5EF4-FFF2-40B4-BE49-F238E27FC236}">
              <a16:creationId xmlns:a16="http://schemas.microsoft.com/office/drawing/2014/main" id="{00000000-0008-0000-07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19460"/>
            </a:ext>
            <a:ext xmlns:a16="http://schemas.microsoft.com/office/drawing/2014/main" uri="{FF2B5EF4-FFF2-40B4-BE49-F238E27FC236}">
              <a16:creationId xmlns:a16="http://schemas.microsoft.com/office/drawing/2014/main" id="{00000000-0008-0000-07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19461"/>
            </a:ext>
            <a:ext xmlns:a16="http://schemas.microsoft.com/office/drawing/2014/main" uri="{FF2B5EF4-FFF2-40B4-BE49-F238E27FC236}">
              <a16:creationId xmlns:a16="http://schemas.microsoft.com/office/drawing/2014/main" id="{00000000-0008-0000-0700-000013000000}"/>
            </a:ext>
          </a:extLst>
        </xdr:cNvPr>
        <xdr:cNvSpPr/>
      </xdr:nvSpPr>
      <xdr:spPr>
        <a:xfrm>
          <a:off x="876300" y="23121938"/>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19462"/>
            </a:ext>
            <a:ext xmlns:a16="http://schemas.microsoft.com/office/drawing/2014/main" uri="{FF2B5EF4-FFF2-40B4-BE49-F238E27FC236}">
              <a16:creationId xmlns:a16="http://schemas.microsoft.com/office/drawing/2014/main" id="{00000000-0008-0000-0700-000014000000}"/>
            </a:ext>
          </a:extLst>
        </xdr:cNvPr>
        <xdr:cNvSpPr/>
      </xdr:nvSpPr>
      <xdr:spPr>
        <a:xfrm>
          <a:off x="2205038" y="2312193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19463"/>
            </a:ext>
            <a:ext xmlns:a16="http://schemas.microsoft.com/office/drawing/2014/main" uri="{FF2B5EF4-FFF2-40B4-BE49-F238E27FC236}">
              <a16:creationId xmlns:a16="http://schemas.microsoft.com/office/drawing/2014/main" id="{00000000-0008-0000-0700-000015000000}"/>
            </a:ext>
          </a:extLst>
        </xdr:cNvPr>
        <xdr:cNvSpPr/>
      </xdr:nvSpPr>
      <xdr:spPr>
        <a:xfrm>
          <a:off x="942975" y="4505325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19464"/>
            </a:ext>
            <a:ext xmlns:a16="http://schemas.microsoft.com/office/drawing/2014/main" uri="{FF2B5EF4-FFF2-40B4-BE49-F238E27FC236}">
              <a16:creationId xmlns:a16="http://schemas.microsoft.com/office/drawing/2014/main" id="{00000000-0008-0000-0700-000016000000}"/>
            </a:ext>
          </a:extLst>
        </xdr:cNvPr>
        <xdr:cNvSpPr/>
      </xdr:nvSpPr>
      <xdr:spPr>
        <a:xfrm>
          <a:off x="2205038" y="45053250"/>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3950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3950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5881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5881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5881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19465"/>
            </a:ext>
            <a:ext xmlns:a16="http://schemas.microsoft.com/office/drawing/2014/main" uri="{FF2B5EF4-FFF2-40B4-BE49-F238E27FC236}">
              <a16:creationId xmlns:a16="http://schemas.microsoft.com/office/drawing/2014/main" id="{00000000-0008-0000-07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19466"/>
            </a:ext>
            <a:ext xmlns:a16="http://schemas.microsoft.com/office/drawing/2014/main" uri="{FF2B5EF4-FFF2-40B4-BE49-F238E27FC236}">
              <a16:creationId xmlns:a16="http://schemas.microsoft.com/office/drawing/2014/main" id="{00000000-0008-0000-07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19467"/>
            </a:ext>
            <a:ext xmlns:a16="http://schemas.microsoft.com/office/drawing/2014/main" uri="{FF2B5EF4-FFF2-40B4-BE49-F238E27FC236}">
              <a16:creationId xmlns:a16="http://schemas.microsoft.com/office/drawing/2014/main" id="{00000000-0008-0000-07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19468"/>
            </a:ext>
            <a:ext xmlns:a16="http://schemas.microsoft.com/office/drawing/2014/main" uri="{FF2B5EF4-FFF2-40B4-BE49-F238E27FC236}">
              <a16:creationId xmlns:a16="http://schemas.microsoft.com/office/drawing/2014/main" id="{00000000-0008-0000-0700-00001F000000}"/>
            </a:ext>
          </a:extLst>
        </xdr:cNvPr>
        <xdr:cNvSpPr/>
      </xdr:nvSpPr>
      <xdr:spPr>
        <a:xfrm>
          <a:off x="2357438" y="83329463"/>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704850</xdr:colOff>
      <xdr:row>107</xdr:row>
      <xdr:rowOff>3301</xdr:rowOff>
    </xdr:from>
    <xdr:to>
      <xdr:col>12</xdr:col>
      <xdr:colOff>28575</xdr:colOff>
      <xdr:row>118</xdr:row>
      <xdr:rowOff>187200</xdr:rowOff>
    </xdr:to>
    <xdr:graphicFrame macro="">
      <xdr:nvGraphicFramePr>
        <xdr:cNvPr id="33" name="Graphique S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19469"/>
            </a:ext>
            <a:ext xmlns:a16="http://schemas.microsoft.com/office/drawing/2014/main" uri="{FF2B5EF4-FFF2-40B4-BE49-F238E27FC236}">
              <a16:creationId xmlns:a16="http://schemas.microsoft.com/office/drawing/2014/main" id="{00000000-0008-0000-0700-000023000000}"/>
            </a:ext>
          </a:extLst>
        </xdr:cNvPr>
        <xdr:cNvSpPr/>
      </xdr:nvSpPr>
      <xdr:spPr>
        <a:xfrm>
          <a:off x="9429750" y="450532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19470"/>
            </a:ext>
            <a:ext xmlns:a16="http://schemas.microsoft.com/office/drawing/2014/main" uri="{FF2B5EF4-FFF2-40B4-BE49-F238E27FC236}">
              <a16:creationId xmlns:a16="http://schemas.microsoft.com/office/drawing/2014/main" id="{00000000-0008-0000-0700-000024000000}"/>
            </a:ext>
          </a:extLst>
        </xdr:cNvPr>
        <xdr:cNvSpPr/>
      </xdr:nvSpPr>
      <xdr:spPr>
        <a:xfrm>
          <a:off x="4533900" y="23121938"/>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19471"/>
            </a:ext>
            <a:ext xmlns:a16="http://schemas.microsoft.com/office/drawing/2014/main" uri="{FF2B5EF4-FFF2-40B4-BE49-F238E27FC236}">
              <a16:creationId xmlns:a16="http://schemas.microsoft.com/office/drawing/2014/main" id="{00000000-0008-0000-0700-000025000000}"/>
            </a:ext>
          </a:extLst>
        </xdr:cNvPr>
        <xdr:cNvSpPr/>
      </xdr:nvSpPr>
      <xdr:spPr>
        <a:xfrm>
          <a:off x="4533900" y="4505325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19472"/>
            </a:ext>
            <a:ext xmlns:a16="http://schemas.microsoft.com/office/drawing/2014/main" uri="{FF2B5EF4-FFF2-40B4-BE49-F238E27FC236}">
              <a16:creationId xmlns:a16="http://schemas.microsoft.com/office/drawing/2014/main" id="{00000000-0008-0000-0700-000026000000}"/>
            </a:ext>
          </a:extLst>
        </xdr:cNvPr>
        <xdr:cNvSpPr/>
      </xdr:nvSpPr>
      <xdr:spPr>
        <a:xfrm>
          <a:off x="16073438" y="231219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19473"/>
            </a:ext>
            <a:ext xmlns:a16="http://schemas.microsoft.com/office/drawing/2014/main" uri="{FF2B5EF4-FFF2-40B4-BE49-F238E27FC236}">
              <a16:creationId xmlns:a16="http://schemas.microsoft.com/office/drawing/2014/main" id="{00000000-0008-0000-0700-000027000000}"/>
            </a:ext>
          </a:extLst>
        </xdr:cNvPr>
        <xdr:cNvSpPr/>
      </xdr:nvSpPr>
      <xdr:spPr>
        <a:xfrm>
          <a:off x="16054388" y="450532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19474"/>
            </a:ext>
            <a:ext xmlns:a16="http://schemas.microsoft.com/office/drawing/2014/main" uri="{FF2B5EF4-FFF2-40B4-BE49-F238E27FC236}">
              <a16:creationId xmlns:a16="http://schemas.microsoft.com/office/drawing/2014/main" id="{00000000-0008-0000-07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19475"/>
            </a:ext>
            <a:ext xmlns:a16="http://schemas.microsoft.com/office/drawing/2014/main" uri="{FF2B5EF4-FFF2-40B4-BE49-F238E27FC236}">
              <a16:creationId xmlns:a16="http://schemas.microsoft.com/office/drawing/2014/main" id="{00000000-0008-0000-07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mc:AlternateContent xmlns:mc="http://schemas.openxmlformats.org/markup-compatibility/2006">
    <mc:Choice xmlns:a14="http://schemas.microsoft.com/office/drawing/2010/main" Requires="a14">
      <xdr:oneCellAnchor>
        <xdr:from>
          <xdr:col>8</xdr:col>
          <xdr:colOff>361950</xdr:colOff>
          <xdr:row>106</xdr:row>
          <xdr:rowOff>0</xdr:rowOff>
        </xdr:from>
        <xdr:ext cx="1609725" cy="209550"/>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0700-00000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mc:Choice>
    <mc:Fallback/>
  </mc:AlternateContent>
  <mc:AlternateContent xmlns:mc="http://schemas.openxmlformats.org/markup-compatibility/2006">
    <mc:Choice xmlns:a14="http://schemas.microsoft.com/office/drawing/2010/main" Requires="a14">
      <xdr:oneCellAnchor>
        <xdr:from>
          <xdr:col>8</xdr:col>
          <xdr:colOff>371475</xdr:colOff>
          <xdr:row>0</xdr:row>
          <xdr:rowOff>0</xdr:rowOff>
        </xdr:from>
        <xdr:ext cx="1609725" cy="209550"/>
        <xdr:sp macro="" textlink="">
          <xdr:nvSpPr>
            <xdr:cNvPr id="256002" name="Button 2" hidden="1">
              <a:extLst>
                <a:ext uri="{63B3BB69-23CF-44E3-9099-C40C66FF867C}">
                  <a14:compatExt spid="_x0000_s256002"/>
                </a:ext>
                <a:ext uri="{FF2B5EF4-FFF2-40B4-BE49-F238E27FC236}">
                  <a16:creationId xmlns:a16="http://schemas.microsoft.com/office/drawing/2014/main" id="{00000000-0008-0000-0700-000002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mc:Choice>
    <mc:Fallback/>
  </mc:AlternateContent>
  <mc:AlternateContent xmlns:mc="http://schemas.openxmlformats.org/markup-compatibility/2006">
    <mc:Choice xmlns:a14="http://schemas.microsoft.com/office/drawing/2010/main" Requires="a14">
      <xdr:oneCellAnchor>
        <xdr:from>
          <xdr:col>0</xdr:col>
          <xdr:colOff>752475</xdr:colOff>
          <xdr:row>0</xdr:row>
          <xdr:rowOff>0</xdr:rowOff>
        </xdr:from>
        <xdr:ext cx="1143000" cy="209550"/>
        <xdr:sp macro="" textlink="">
          <xdr:nvSpPr>
            <xdr:cNvPr id="256003" name="Button 3" hidden="1">
              <a:extLst>
                <a:ext uri="{63B3BB69-23CF-44E3-9099-C40C66FF867C}">
                  <a14:compatExt spid="_x0000_s256003"/>
                </a:ext>
                <a:ext uri="{FF2B5EF4-FFF2-40B4-BE49-F238E27FC236}">
                  <a16:creationId xmlns:a16="http://schemas.microsoft.com/office/drawing/2014/main" id="{00000000-0008-0000-0700-000003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SANITATION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xdr:col>
          <xdr:colOff>19050</xdr:colOff>
          <xdr:row>0</xdr:row>
          <xdr:rowOff>0</xdr:rowOff>
        </xdr:from>
        <xdr:ext cx="1057275" cy="209550"/>
        <xdr:sp macro="" textlink="">
          <xdr:nvSpPr>
            <xdr:cNvPr id="256004" name="Button 4" hidden="1">
              <a:extLst>
                <a:ext uri="{63B3BB69-23CF-44E3-9099-C40C66FF867C}">
                  <a14:compatExt spid="_x0000_s256004"/>
                </a:ext>
                <a:ext uri="{FF2B5EF4-FFF2-40B4-BE49-F238E27FC236}">
                  <a16:creationId xmlns:a16="http://schemas.microsoft.com/office/drawing/2014/main" id="{00000000-0008-0000-0700-000004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HYGIENE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876300</xdr:colOff>
          <xdr:row>106</xdr:row>
          <xdr:rowOff>0</xdr:rowOff>
        </xdr:from>
        <xdr:ext cx="1019175" cy="209550"/>
        <xdr:sp macro="" textlink="">
          <xdr:nvSpPr>
            <xdr:cNvPr id="256005" name="Button 5" hidden="1">
              <a:extLst>
                <a:ext uri="{63B3BB69-23CF-44E3-9099-C40C66FF867C}">
                  <a14:compatExt spid="_x0000_s256005"/>
                </a:ext>
                <a:ext uri="{FF2B5EF4-FFF2-40B4-BE49-F238E27FC236}">
                  <a16:creationId xmlns:a16="http://schemas.microsoft.com/office/drawing/2014/main" id="{00000000-0008-0000-0700-000005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HYGIENE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xdr:col>
          <xdr:colOff>9525</xdr:colOff>
          <xdr:row>106</xdr:row>
          <xdr:rowOff>0</xdr:rowOff>
        </xdr:from>
        <xdr:ext cx="952500" cy="209550"/>
        <xdr:sp macro="" textlink="">
          <xdr:nvSpPr>
            <xdr:cNvPr id="256006" name="Button 6" hidden="1">
              <a:extLst>
                <a:ext uri="{63B3BB69-23CF-44E3-9099-C40C66FF867C}">
                  <a14:compatExt spid="_x0000_s256006"/>
                </a:ext>
                <a:ext uri="{FF2B5EF4-FFF2-40B4-BE49-F238E27FC236}">
                  <a16:creationId xmlns:a16="http://schemas.microsoft.com/office/drawing/2014/main" id="{00000000-0008-0000-0700-00000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WATER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942975</xdr:colOff>
          <xdr:row>206</xdr:row>
          <xdr:rowOff>0</xdr:rowOff>
        </xdr:from>
        <xdr:ext cx="952500" cy="209550"/>
        <xdr:sp macro="" textlink="">
          <xdr:nvSpPr>
            <xdr:cNvPr id="256007" name="Button 7" hidden="1">
              <a:extLst>
                <a:ext uri="{63B3BB69-23CF-44E3-9099-C40C66FF867C}">
                  <a14:compatExt spid="_x0000_s256007"/>
                </a:ext>
                <a:ext uri="{FF2B5EF4-FFF2-40B4-BE49-F238E27FC236}">
                  <a16:creationId xmlns:a16="http://schemas.microsoft.com/office/drawing/2014/main" id="{00000000-0008-0000-0700-000007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WATER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xdr:col>
          <xdr:colOff>9525</xdr:colOff>
          <xdr:row>206</xdr:row>
          <xdr:rowOff>0</xdr:rowOff>
        </xdr:from>
        <xdr:ext cx="1219200" cy="209550"/>
        <xdr:sp macro="" textlink="">
          <xdr:nvSpPr>
            <xdr:cNvPr id="256008" name="Button 8" hidden="1">
              <a:extLst>
                <a:ext uri="{63B3BB69-23CF-44E3-9099-C40C66FF867C}">
                  <a14:compatExt spid="_x0000_s256008"/>
                </a:ext>
                <a:ext uri="{FF2B5EF4-FFF2-40B4-BE49-F238E27FC236}">
                  <a16:creationId xmlns:a16="http://schemas.microsoft.com/office/drawing/2014/main" id="{00000000-0008-0000-0700-000008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SANITATION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2</xdr:col>
          <xdr:colOff>0</xdr:colOff>
          <xdr:row>0</xdr:row>
          <xdr:rowOff>0</xdr:rowOff>
        </xdr:from>
        <xdr:ext cx="1362075" cy="209550"/>
        <xdr:sp macro="" textlink="">
          <xdr:nvSpPr>
            <xdr:cNvPr id="256009" name="Button 9" hidden="1">
              <a:extLst>
                <a:ext uri="{63B3BB69-23CF-44E3-9099-C40C66FF867C}">
                  <a14:compatExt spid="_x0000_s256009"/>
                </a:ext>
                <a:ext uri="{FF2B5EF4-FFF2-40B4-BE49-F238E27FC236}">
                  <a16:creationId xmlns:a16="http://schemas.microsoft.com/office/drawing/2014/main" id="{00000000-0008-0000-0700-000009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SUBNATIONAL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17</xdr:col>
          <xdr:colOff>0</xdr:colOff>
          <xdr:row>0</xdr:row>
          <xdr:rowOff>0</xdr:rowOff>
        </xdr:from>
        <xdr:ext cx="1685925" cy="209550"/>
        <xdr:sp macro="" textlink="">
          <xdr:nvSpPr>
            <xdr:cNvPr id="256010" name="Button 10" hidden="1">
              <a:extLst>
                <a:ext uri="{63B3BB69-23CF-44E3-9099-C40C66FF867C}">
                  <a14:compatExt spid="_x0000_s256010"/>
                </a:ext>
                <a:ext uri="{FF2B5EF4-FFF2-40B4-BE49-F238E27FC236}">
                  <a16:creationId xmlns:a16="http://schemas.microsoft.com/office/drawing/2014/main" id="{00000000-0008-0000-0700-00000A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19050</xdr:rowOff>
        </xdr:to>
        <xdr:sp macro="" textlink="">
          <xdr:nvSpPr>
            <xdr:cNvPr id="256011" name="Button 11" hidden="1">
              <a:extLst>
                <a:ext uri="{63B3BB69-23CF-44E3-9099-C40C66FF867C}">
                  <a14:compatExt spid="_x0000_s256011"/>
                </a:ext>
                <a:ext uri="{FF2B5EF4-FFF2-40B4-BE49-F238E27FC236}">
                  <a16:creationId xmlns:a16="http://schemas.microsoft.com/office/drawing/2014/main" id="{00000000-0008-0000-0700-00000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8</xdr:col>
          <xdr:colOff>295275</xdr:colOff>
          <xdr:row>206</xdr:row>
          <xdr:rowOff>0</xdr:rowOff>
        </xdr:from>
        <xdr:ext cx="1647825" cy="209550"/>
        <xdr:sp macro="" textlink="">
          <xdr:nvSpPr>
            <xdr:cNvPr id="256012" name="Button 12" hidden="1">
              <a:extLst>
                <a:ext uri="{63B3BB69-23CF-44E3-9099-C40C66FF867C}">
                  <a14:compatExt spid="_x0000_s256012"/>
                </a:ext>
                <a:ext uri="{FF2B5EF4-FFF2-40B4-BE49-F238E27FC236}">
                  <a16:creationId xmlns:a16="http://schemas.microsoft.com/office/drawing/2014/main" id="{00000000-0008-0000-0700-00000C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mc:Choice>
    <mc:Fallback/>
  </mc:AlternateContent>
  <mc:AlternateContent xmlns:mc="http://schemas.openxmlformats.org/markup-compatibility/2006">
    <mc:Choice xmlns:a14="http://schemas.microsoft.com/office/drawing/2010/main" Requires="a14">
      <xdr:oneCellAnchor>
        <xdr:from>
          <xdr:col>2</xdr:col>
          <xdr:colOff>0</xdr:colOff>
          <xdr:row>106</xdr:row>
          <xdr:rowOff>0</xdr:rowOff>
        </xdr:from>
        <xdr:ext cx="1323975" cy="209550"/>
        <xdr:sp macro="" textlink="">
          <xdr:nvSpPr>
            <xdr:cNvPr id="256013" name="Button 13" hidden="1">
              <a:extLst>
                <a:ext uri="{63B3BB69-23CF-44E3-9099-C40C66FF867C}">
                  <a14:compatExt spid="_x0000_s256013"/>
                </a:ext>
                <a:ext uri="{FF2B5EF4-FFF2-40B4-BE49-F238E27FC236}">
                  <a16:creationId xmlns:a16="http://schemas.microsoft.com/office/drawing/2014/main" id="{00000000-0008-0000-0700-00000D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SUBNATIONAL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2</xdr:col>
          <xdr:colOff>0</xdr:colOff>
          <xdr:row>206</xdr:row>
          <xdr:rowOff>0</xdr:rowOff>
        </xdr:from>
        <xdr:ext cx="1362075" cy="209550"/>
        <xdr:sp macro="" textlink="">
          <xdr:nvSpPr>
            <xdr:cNvPr id="256014" name="Button 14" hidden="1">
              <a:extLst>
                <a:ext uri="{63B3BB69-23CF-44E3-9099-C40C66FF867C}">
                  <a14:compatExt spid="_x0000_s256014"/>
                </a:ext>
                <a:ext uri="{FF2B5EF4-FFF2-40B4-BE49-F238E27FC236}">
                  <a16:creationId xmlns:a16="http://schemas.microsoft.com/office/drawing/2014/main" id="{00000000-0008-0000-0700-00000E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SUBNATIONAL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17</xdr:col>
          <xdr:colOff>38100</xdr:colOff>
          <xdr:row>106</xdr:row>
          <xdr:rowOff>0</xdr:rowOff>
        </xdr:from>
        <xdr:ext cx="1647825" cy="209550"/>
        <xdr:sp macro="" textlink="">
          <xdr:nvSpPr>
            <xdr:cNvPr id="256015" name="Button 15" hidden="1">
              <a:extLst>
                <a:ext uri="{63B3BB69-23CF-44E3-9099-C40C66FF867C}">
                  <a14:compatExt spid="_x0000_s256015"/>
                </a:ext>
                <a:ext uri="{FF2B5EF4-FFF2-40B4-BE49-F238E27FC236}">
                  <a16:creationId xmlns:a16="http://schemas.microsoft.com/office/drawing/2014/main" id="{00000000-0008-0000-0700-00000F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17</xdr:col>
          <xdr:colOff>19050</xdr:colOff>
          <xdr:row>206</xdr:row>
          <xdr:rowOff>0</xdr:rowOff>
        </xdr:from>
        <xdr:ext cx="1647825" cy="209550"/>
        <xdr:sp macro="" textlink="">
          <xdr:nvSpPr>
            <xdr:cNvPr id="256016" name="Button 16" hidden="1">
              <a:extLst>
                <a:ext uri="{63B3BB69-23CF-44E3-9099-C40C66FF867C}">
                  <a14:compatExt spid="_x0000_s256016"/>
                </a:ext>
                <a:ext uri="{FF2B5EF4-FFF2-40B4-BE49-F238E27FC236}">
                  <a16:creationId xmlns:a16="http://schemas.microsoft.com/office/drawing/2014/main" id="{00000000-0008-0000-0700-00001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72044"/>
            </a:ext>
            <a:ext xmlns:a16="http://schemas.microsoft.com/office/drawing/2014/main" uri="{FF2B5EF4-FFF2-40B4-BE49-F238E27FC236}">
              <a16:creationId xmlns:a16="http://schemas.microsoft.com/office/drawing/2014/main" id="{00000000-0008-0000-0700-00003A000000}"/>
            </a:ext>
          </a:extLst>
        </xdr:cNvPr>
        <xdr:cNvSpPr/>
      </xdr:nvSpPr>
      <xdr:spPr>
        <a:xfrm>
          <a:off x="2357438" y="83329463"/>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wsDr>
</file>

<file path=xl/drawings/drawing9.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27649"/>
            </a:ext>
            <a:ext xmlns:a16="http://schemas.microsoft.com/office/drawing/2014/main" uri="{FF2B5EF4-FFF2-40B4-BE49-F238E27FC236}">
              <a16:creationId xmlns:a16="http://schemas.microsoft.com/office/drawing/2014/main" id="{00000000-0008-0000-0800-000002000000}"/>
            </a:ext>
          </a:extLst>
        </xdr:cNvPr>
        <xdr:cNvSpPr/>
      </xdr:nvSpPr>
      <xdr:spPr>
        <a:xfrm>
          <a:off x="9496425" y="23121938"/>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27650"/>
            </a:ext>
            <a:ext xmlns:a16="http://schemas.microsoft.com/office/drawing/2014/main" uri="{FF2B5EF4-FFF2-40B4-BE49-F238E27FC236}">
              <a16:creationId xmlns:a16="http://schemas.microsoft.com/office/drawing/2014/main" id="{00000000-0008-0000-08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36</xdr:col>
      <xdr:colOff>0</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107</xdr:row>
      <xdr:rowOff>3301</xdr:rowOff>
    </xdr:from>
    <xdr:to>
      <xdr:col>17</xdr:col>
      <xdr:colOff>0</xdr:colOff>
      <xdr:row>118</xdr:row>
      <xdr:rowOff>187200</xdr:rowOff>
    </xdr:to>
    <xdr:graphicFrame macro="">
      <xdr:nvGraphicFramePr>
        <xdr:cNvPr id="7" name="Graphique S3">
          <a:extLst>
            <a:ext xmlns:a16="http://schemas.microsoft.com/office/drawing/2014/main"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19050</xdr:colOff>
      <xdr:row>107</xdr:row>
      <xdr:rowOff>3301</xdr:rowOff>
    </xdr:from>
    <xdr:to>
      <xdr:col>36</xdr:col>
      <xdr:colOff>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0</xdr:colOff>
      <xdr:row>107</xdr:row>
      <xdr:rowOff>3301</xdr:rowOff>
    </xdr:from>
    <xdr:to>
      <xdr:col>7</xdr:col>
      <xdr:colOff>0</xdr:colOff>
      <xdr:row>118</xdr:row>
      <xdr:rowOff>187200</xdr:rowOff>
    </xdr:to>
    <xdr:graphicFrame macro="">
      <xdr:nvGraphicFramePr>
        <xdr:cNvPr id="9" name="Graphique S1">
          <a:extLst>
            <a:ext xmlns:a16="http://schemas.microsoft.com/office/drawing/2014/main"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28575</xdr:colOff>
      <xdr:row>207</xdr:row>
      <xdr:rowOff>0</xdr:rowOff>
    </xdr:from>
    <xdr:to>
      <xdr:col>36</xdr:col>
      <xdr:colOff>0</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8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800-00000E000000}"/>
            </a:ext>
          </a:extLst>
        </xdr:cNvPr>
        <xdr:cNvSpPr txBox="true"/>
      </xdr:nvSpPr>
      <xdr:spPr>
        <a:xfrm>
          <a:off x="3014663" y="23950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800-00000F000000}"/>
            </a:ext>
          </a:extLst>
        </xdr:cNvPr>
        <xdr:cNvSpPr txBox="true"/>
      </xdr:nvSpPr>
      <xdr:spPr>
        <a:xfrm>
          <a:off x="3014663" y="45881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8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27651"/>
            </a:ext>
            <a:ext xmlns:a16="http://schemas.microsoft.com/office/drawing/2014/main" uri="{FF2B5EF4-FFF2-40B4-BE49-F238E27FC236}">
              <a16:creationId xmlns:a16="http://schemas.microsoft.com/office/drawing/2014/main" id="{00000000-0008-0000-08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27652"/>
            </a:ext>
            <a:ext xmlns:a16="http://schemas.microsoft.com/office/drawing/2014/main" uri="{FF2B5EF4-FFF2-40B4-BE49-F238E27FC236}">
              <a16:creationId xmlns:a16="http://schemas.microsoft.com/office/drawing/2014/main" id="{00000000-0008-0000-08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27653"/>
            </a:ext>
            <a:ext xmlns:a16="http://schemas.microsoft.com/office/drawing/2014/main" uri="{FF2B5EF4-FFF2-40B4-BE49-F238E27FC236}">
              <a16:creationId xmlns:a16="http://schemas.microsoft.com/office/drawing/2014/main" id="{00000000-0008-0000-0800-000013000000}"/>
            </a:ext>
          </a:extLst>
        </xdr:cNvPr>
        <xdr:cNvSpPr/>
      </xdr:nvSpPr>
      <xdr:spPr>
        <a:xfrm>
          <a:off x="876300" y="23121938"/>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27654"/>
            </a:ext>
            <a:ext xmlns:a16="http://schemas.microsoft.com/office/drawing/2014/main" uri="{FF2B5EF4-FFF2-40B4-BE49-F238E27FC236}">
              <a16:creationId xmlns:a16="http://schemas.microsoft.com/office/drawing/2014/main" id="{00000000-0008-0000-0800-000014000000}"/>
            </a:ext>
          </a:extLst>
        </xdr:cNvPr>
        <xdr:cNvSpPr/>
      </xdr:nvSpPr>
      <xdr:spPr>
        <a:xfrm>
          <a:off x="2205038" y="2312193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27655"/>
            </a:ext>
            <a:ext xmlns:a16="http://schemas.microsoft.com/office/drawing/2014/main" uri="{FF2B5EF4-FFF2-40B4-BE49-F238E27FC236}">
              <a16:creationId xmlns:a16="http://schemas.microsoft.com/office/drawing/2014/main" id="{00000000-0008-0000-0800-000015000000}"/>
            </a:ext>
          </a:extLst>
        </xdr:cNvPr>
        <xdr:cNvSpPr/>
      </xdr:nvSpPr>
      <xdr:spPr>
        <a:xfrm>
          <a:off x="942975" y="4505325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27656"/>
            </a:ext>
            <a:ext xmlns:a16="http://schemas.microsoft.com/office/drawing/2014/main" uri="{FF2B5EF4-FFF2-40B4-BE49-F238E27FC236}">
              <a16:creationId xmlns:a16="http://schemas.microsoft.com/office/drawing/2014/main" id="{00000000-0008-0000-0800-000016000000}"/>
            </a:ext>
          </a:extLst>
        </xdr:cNvPr>
        <xdr:cNvSpPr/>
      </xdr:nvSpPr>
      <xdr:spPr>
        <a:xfrm>
          <a:off x="2205038" y="45053250"/>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800-000017000000}"/>
            </a:ext>
          </a:extLst>
        </xdr:cNvPr>
        <xdr:cNvSpPr txBox="true"/>
      </xdr:nvSpPr>
      <xdr:spPr>
        <a:xfrm>
          <a:off x="3014663" y="23950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800-000018000000}"/>
            </a:ext>
          </a:extLst>
        </xdr:cNvPr>
        <xdr:cNvSpPr txBox="true"/>
      </xdr:nvSpPr>
      <xdr:spPr>
        <a:xfrm>
          <a:off x="3014663" y="23950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800-000019000000}"/>
            </a:ext>
          </a:extLst>
        </xdr:cNvPr>
        <xdr:cNvSpPr txBox="true"/>
      </xdr:nvSpPr>
      <xdr:spPr>
        <a:xfrm>
          <a:off x="3014663" y="45881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800-00001A000000}"/>
            </a:ext>
          </a:extLst>
        </xdr:cNvPr>
        <xdr:cNvSpPr txBox="true"/>
      </xdr:nvSpPr>
      <xdr:spPr>
        <a:xfrm>
          <a:off x="3014663" y="45881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800-00001B000000}"/>
            </a:ext>
          </a:extLst>
        </xdr:cNvPr>
        <xdr:cNvSpPr txBox="true"/>
      </xdr:nvSpPr>
      <xdr:spPr>
        <a:xfrm>
          <a:off x="3014663" y="45881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27657"/>
            </a:ext>
            <a:ext xmlns:a16="http://schemas.microsoft.com/office/drawing/2014/main" uri="{FF2B5EF4-FFF2-40B4-BE49-F238E27FC236}">
              <a16:creationId xmlns:a16="http://schemas.microsoft.com/office/drawing/2014/main" id="{00000000-0008-0000-08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27658"/>
            </a:ext>
            <a:ext xmlns:a16="http://schemas.microsoft.com/office/drawing/2014/main" uri="{FF2B5EF4-FFF2-40B4-BE49-F238E27FC236}">
              <a16:creationId xmlns:a16="http://schemas.microsoft.com/office/drawing/2014/main" id="{00000000-0008-0000-08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27659"/>
            </a:ext>
            <a:ext xmlns:a16="http://schemas.microsoft.com/office/drawing/2014/main" uri="{FF2B5EF4-FFF2-40B4-BE49-F238E27FC236}">
              <a16:creationId xmlns:a16="http://schemas.microsoft.com/office/drawing/2014/main" id="{00000000-0008-0000-08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27660"/>
            </a:ext>
            <a:ext xmlns:a16="http://schemas.microsoft.com/office/drawing/2014/main" uri="{FF2B5EF4-FFF2-40B4-BE49-F238E27FC236}">
              <a16:creationId xmlns:a16="http://schemas.microsoft.com/office/drawing/2014/main" id="{00000000-0008-0000-0800-00001F000000}"/>
            </a:ext>
          </a:extLst>
        </xdr:cNvPr>
        <xdr:cNvSpPr/>
      </xdr:nvSpPr>
      <xdr:spPr>
        <a:xfrm>
          <a:off x="2357438" y="83329463"/>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704850</xdr:colOff>
      <xdr:row>107</xdr:row>
      <xdr:rowOff>3301</xdr:rowOff>
    </xdr:from>
    <xdr:to>
      <xdr:col>12</xdr:col>
      <xdr:colOff>28575</xdr:colOff>
      <xdr:row>118</xdr:row>
      <xdr:rowOff>187200</xdr:rowOff>
    </xdr:to>
    <xdr:graphicFrame macro="">
      <xdr:nvGraphicFramePr>
        <xdr:cNvPr id="33" name="Graphique S2">
          <a:extLst>
            <a:ext xmlns:a16="http://schemas.microsoft.com/office/drawing/2014/main"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27661"/>
            </a:ext>
            <a:ext xmlns:a16="http://schemas.microsoft.com/office/drawing/2014/main" uri="{FF2B5EF4-FFF2-40B4-BE49-F238E27FC236}">
              <a16:creationId xmlns:a16="http://schemas.microsoft.com/office/drawing/2014/main" id="{00000000-0008-0000-0800-000023000000}"/>
            </a:ext>
          </a:extLst>
        </xdr:cNvPr>
        <xdr:cNvSpPr/>
      </xdr:nvSpPr>
      <xdr:spPr>
        <a:xfrm>
          <a:off x="9429750" y="450532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27662"/>
            </a:ext>
            <a:ext xmlns:a16="http://schemas.microsoft.com/office/drawing/2014/main" uri="{FF2B5EF4-FFF2-40B4-BE49-F238E27FC236}">
              <a16:creationId xmlns:a16="http://schemas.microsoft.com/office/drawing/2014/main" id="{00000000-0008-0000-0800-000024000000}"/>
            </a:ext>
          </a:extLst>
        </xdr:cNvPr>
        <xdr:cNvSpPr/>
      </xdr:nvSpPr>
      <xdr:spPr>
        <a:xfrm>
          <a:off x="4533900" y="23121938"/>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27663"/>
            </a:ext>
            <a:ext xmlns:a16="http://schemas.microsoft.com/office/drawing/2014/main" uri="{FF2B5EF4-FFF2-40B4-BE49-F238E27FC236}">
              <a16:creationId xmlns:a16="http://schemas.microsoft.com/office/drawing/2014/main" id="{00000000-0008-0000-0800-000025000000}"/>
            </a:ext>
          </a:extLst>
        </xdr:cNvPr>
        <xdr:cNvSpPr/>
      </xdr:nvSpPr>
      <xdr:spPr>
        <a:xfrm>
          <a:off x="4533900" y="4505325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27664"/>
            </a:ext>
            <a:ext xmlns:a16="http://schemas.microsoft.com/office/drawing/2014/main" uri="{FF2B5EF4-FFF2-40B4-BE49-F238E27FC236}">
              <a16:creationId xmlns:a16="http://schemas.microsoft.com/office/drawing/2014/main" id="{00000000-0008-0000-0800-000026000000}"/>
            </a:ext>
          </a:extLst>
        </xdr:cNvPr>
        <xdr:cNvSpPr/>
      </xdr:nvSpPr>
      <xdr:spPr>
        <a:xfrm>
          <a:off x="16073438" y="231219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27665"/>
            </a:ext>
            <a:ext xmlns:a16="http://schemas.microsoft.com/office/drawing/2014/main" uri="{FF2B5EF4-FFF2-40B4-BE49-F238E27FC236}">
              <a16:creationId xmlns:a16="http://schemas.microsoft.com/office/drawing/2014/main" id="{00000000-0008-0000-0800-000027000000}"/>
            </a:ext>
          </a:extLst>
        </xdr:cNvPr>
        <xdr:cNvSpPr/>
      </xdr:nvSpPr>
      <xdr:spPr>
        <a:xfrm>
          <a:off x="16054388" y="450532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27666"/>
            </a:ext>
            <a:ext xmlns:a16="http://schemas.microsoft.com/office/drawing/2014/main" uri="{FF2B5EF4-FFF2-40B4-BE49-F238E27FC236}">
              <a16:creationId xmlns:a16="http://schemas.microsoft.com/office/drawing/2014/main" id="{00000000-0008-0000-08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27667"/>
            </a:ext>
            <a:ext xmlns:a16="http://schemas.microsoft.com/office/drawing/2014/main" uri="{FF2B5EF4-FFF2-40B4-BE49-F238E27FC236}">
              <a16:creationId xmlns:a16="http://schemas.microsoft.com/office/drawing/2014/main" id="{00000000-0008-0000-08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mc:AlternateContent xmlns:mc="http://schemas.openxmlformats.org/markup-compatibility/2006">
    <mc:Choice xmlns:a14="http://schemas.microsoft.com/office/drawing/2010/main" Requires="a14">
      <xdr:oneCellAnchor>
        <xdr:from>
          <xdr:col>8</xdr:col>
          <xdr:colOff>361950</xdr:colOff>
          <xdr:row>106</xdr:row>
          <xdr:rowOff>0</xdr:rowOff>
        </xdr:from>
        <xdr:ext cx="1609725" cy="209550"/>
        <xdr:sp macro="" textlink="">
          <xdr:nvSpPr>
            <xdr:cNvPr id="257025" name="Button 1" hidden="1">
              <a:extLst>
                <a:ext uri="{63B3BB69-23CF-44E3-9099-C40C66FF867C}">
                  <a14:compatExt spid="_x0000_s257025"/>
                </a:ext>
                <a:ext uri="{FF2B5EF4-FFF2-40B4-BE49-F238E27FC236}">
                  <a16:creationId xmlns:a16="http://schemas.microsoft.com/office/drawing/2014/main" id="{00000000-0008-0000-0800-000001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mc:Choice>
    <mc:Fallback/>
  </mc:AlternateContent>
  <mc:AlternateContent xmlns:mc="http://schemas.openxmlformats.org/markup-compatibility/2006">
    <mc:Choice xmlns:a14="http://schemas.microsoft.com/office/drawing/2010/main" Requires="a14">
      <xdr:oneCellAnchor>
        <xdr:from>
          <xdr:col>8</xdr:col>
          <xdr:colOff>371475</xdr:colOff>
          <xdr:row>0</xdr:row>
          <xdr:rowOff>0</xdr:rowOff>
        </xdr:from>
        <xdr:ext cx="1609725" cy="209550"/>
        <xdr:sp macro="" textlink="">
          <xdr:nvSpPr>
            <xdr:cNvPr id="257026" name="Button 2" hidden="1">
              <a:extLst>
                <a:ext uri="{63B3BB69-23CF-44E3-9099-C40C66FF867C}">
                  <a14:compatExt spid="_x0000_s257026"/>
                </a:ext>
                <a:ext uri="{FF2B5EF4-FFF2-40B4-BE49-F238E27FC236}">
                  <a16:creationId xmlns:a16="http://schemas.microsoft.com/office/drawing/2014/main" id="{00000000-0008-0000-0800-000002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mc:Choice>
    <mc:Fallback/>
  </mc:AlternateContent>
  <mc:AlternateContent xmlns:mc="http://schemas.openxmlformats.org/markup-compatibility/2006">
    <mc:Choice xmlns:a14="http://schemas.microsoft.com/office/drawing/2010/main" Requires="a14">
      <xdr:oneCellAnchor>
        <xdr:from>
          <xdr:col>0</xdr:col>
          <xdr:colOff>752475</xdr:colOff>
          <xdr:row>0</xdr:row>
          <xdr:rowOff>0</xdr:rowOff>
        </xdr:from>
        <xdr:ext cx="1143000" cy="209550"/>
        <xdr:sp macro="" textlink="">
          <xdr:nvSpPr>
            <xdr:cNvPr id="257027" name="Button 3" hidden="1">
              <a:extLst>
                <a:ext uri="{63B3BB69-23CF-44E3-9099-C40C66FF867C}">
                  <a14:compatExt spid="_x0000_s257027"/>
                </a:ext>
                <a:ext uri="{FF2B5EF4-FFF2-40B4-BE49-F238E27FC236}">
                  <a16:creationId xmlns:a16="http://schemas.microsoft.com/office/drawing/2014/main" id="{00000000-0008-0000-0800-000003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SANITATION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xdr:col>
          <xdr:colOff>19050</xdr:colOff>
          <xdr:row>0</xdr:row>
          <xdr:rowOff>0</xdr:rowOff>
        </xdr:from>
        <xdr:ext cx="1057275" cy="209550"/>
        <xdr:sp macro="" textlink="">
          <xdr:nvSpPr>
            <xdr:cNvPr id="257028" name="Button 4" hidden="1">
              <a:extLst>
                <a:ext uri="{63B3BB69-23CF-44E3-9099-C40C66FF867C}">
                  <a14:compatExt spid="_x0000_s257028"/>
                </a:ext>
                <a:ext uri="{FF2B5EF4-FFF2-40B4-BE49-F238E27FC236}">
                  <a16:creationId xmlns:a16="http://schemas.microsoft.com/office/drawing/2014/main" id="{00000000-0008-0000-0800-000004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HYGIENE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876300</xdr:colOff>
          <xdr:row>106</xdr:row>
          <xdr:rowOff>0</xdr:rowOff>
        </xdr:from>
        <xdr:ext cx="1019175" cy="209550"/>
        <xdr:sp macro="" textlink="">
          <xdr:nvSpPr>
            <xdr:cNvPr id="257029" name="Button 5" hidden="1">
              <a:extLst>
                <a:ext uri="{63B3BB69-23CF-44E3-9099-C40C66FF867C}">
                  <a14:compatExt spid="_x0000_s257029"/>
                </a:ext>
                <a:ext uri="{FF2B5EF4-FFF2-40B4-BE49-F238E27FC236}">
                  <a16:creationId xmlns:a16="http://schemas.microsoft.com/office/drawing/2014/main" id="{00000000-0008-0000-0800-000005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HYGIENE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xdr:col>
          <xdr:colOff>9525</xdr:colOff>
          <xdr:row>106</xdr:row>
          <xdr:rowOff>0</xdr:rowOff>
        </xdr:from>
        <xdr:ext cx="952500" cy="209550"/>
        <xdr:sp macro="" textlink="">
          <xdr:nvSpPr>
            <xdr:cNvPr id="257030" name="Button 6" hidden="1">
              <a:extLst>
                <a:ext uri="{63B3BB69-23CF-44E3-9099-C40C66FF867C}">
                  <a14:compatExt spid="_x0000_s257030"/>
                </a:ext>
                <a:ext uri="{FF2B5EF4-FFF2-40B4-BE49-F238E27FC236}">
                  <a16:creationId xmlns:a16="http://schemas.microsoft.com/office/drawing/2014/main" id="{00000000-0008-0000-0800-000006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WATER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942975</xdr:colOff>
          <xdr:row>206</xdr:row>
          <xdr:rowOff>0</xdr:rowOff>
        </xdr:from>
        <xdr:ext cx="952500" cy="209550"/>
        <xdr:sp macro="" textlink="">
          <xdr:nvSpPr>
            <xdr:cNvPr id="257031" name="Button 7" hidden="1">
              <a:extLst>
                <a:ext uri="{63B3BB69-23CF-44E3-9099-C40C66FF867C}">
                  <a14:compatExt spid="_x0000_s257031"/>
                </a:ext>
                <a:ext uri="{FF2B5EF4-FFF2-40B4-BE49-F238E27FC236}">
                  <a16:creationId xmlns:a16="http://schemas.microsoft.com/office/drawing/2014/main" id="{00000000-0008-0000-0800-000007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WATER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xdr:col>
          <xdr:colOff>9525</xdr:colOff>
          <xdr:row>206</xdr:row>
          <xdr:rowOff>0</xdr:rowOff>
        </xdr:from>
        <xdr:ext cx="1219200" cy="209550"/>
        <xdr:sp macro="" textlink="">
          <xdr:nvSpPr>
            <xdr:cNvPr id="257032" name="Button 8" hidden="1">
              <a:extLst>
                <a:ext uri="{63B3BB69-23CF-44E3-9099-C40C66FF867C}">
                  <a14:compatExt spid="_x0000_s257032"/>
                </a:ext>
                <a:ext uri="{FF2B5EF4-FFF2-40B4-BE49-F238E27FC236}">
                  <a16:creationId xmlns:a16="http://schemas.microsoft.com/office/drawing/2014/main" id="{00000000-0008-0000-0800-000008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SANITATION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2</xdr:col>
          <xdr:colOff>0</xdr:colOff>
          <xdr:row>0</xdr:row>
          <xdr:rowOff>0</xdr:rowOff>
        </xdr:from>
        <xdr:ext cx="1362075" cy="209550"/>
        <xdr:sp macro="" textlink="">
          <xdr:nvSpPr>
            <xdr:cNvPr id="257033" name="Button 9" hidden="1">
              <a:extLst>
                <a:ext uri="{63B3BB69-23CF-44E3-9099-C40C66FF867C}">
                  <a14:compatExt spid="_x0000_s257033"/>
                </a:ext>
                <a:ext uri="{FF2B5EF4-FFF2-40B4-BE49-F238E27FC236}">
                  <a16:creationId xmlns:a16="http://schemas.microsoft.com/office/drawing/2014/main" id="{00000000-0008-0000-0800-000009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SUBNATIONAL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17</xdr:col>
          <xdr:colOff>0</xdr:colOff>
          <xdr:row>0</xdr:row>
          <xdr:rowOff>0</xdr:rowOff>
        </xdr:from>
        <xdr:ext cx="1685925" cy="209550"/>
        <xdr:sp macro="" textlink="">
          <xdr:nvSpPr>
            <xdr:cNvPr id="257034" name="Button 10" hidden="1">
              <a:extLst>
                <a:ext uri="{63B3BB69-23CF-44E3-9099-C40C66FF867C}">
                  <a14:compatExt spid="_x0000_s257034"/>
                </a:ext>
                <a:ext uri="{FF2B5EF4-FFF2-40B4-BE49-F238E27FC236}">
                  <a16:creationId xmlns:a16="http://schemas.microsoft.com/office/drawing/2014/main" id="{00000000-0008-0000-0800-00000A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19050</xdr:rowOff>
        </xdr:to>
        <xdr:sp macro="" textlink="">
          <xdr:nvSpPr>
            <xdr:cNvPr id="257035" name="Button 11" hidden="1">
              <a:extLst>
                <a:ext uri="{63B3BB69-23CF-44E3-9099-C40C66FF867C}">
                  <a14:compatExt spid="_x0000_s257035"/>
                </a:ext>
                <a:ext uri="{FF2B5EF4-FFF2-40B4-BE49-F238E27FC236}">
                  <a16:creationId xmlns:a16="http://schemas.microsoft.com/office/drawing/2014/main" id="{00000000-0008-0000-0800-00000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8</xdr:col>
          <xdr:colOff>295275</xdr:colOff>
          <xdr:row>206</xdr:row>
          <xdr:rowOff>0</xdr:rowOff>
        </xdr:from>
        <xdr:ext cx="1647825" cy="209550"/>
        <xdr:sp macro="" textlink="">
          <xdr:nvSpPr>
            <xdr:cNvPr id="257036" name="Button 12" hidden="1">
              <a:extLst>
                <a:ext uri="{63B3BB69-23CF-44E3-9099-C40C66FF867C}">
                  <a14:compatExt spid="_x0000_s257036"/>
                </a:ext>
                <a:ext uri="{FF2B5EF4-FFF2-40B4-BE49-F238E27FC236}">
                  <a16:creationId xmlns:a16="http://schemas.microsoft.com/office/drawing/2014/main" id="{00000000-0008-0000-0800-00000C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mc:Choice>
    <mc:Fallback/>
  </mc:AlternateContent>
  <mc:AlternateContent xmlns:mc="http://schemas.openxmlformats.org/markup-compatibility/2006">
    <mc:Choice xmlns:a14="http://schemas.microsoft.com/office/drawing/2010/main" Requires="a14">
      <xdr:oneCellAnchor>
        <xdr:from>
          <xdr:col>2</xdr:col>
          <xdr:colOff>0</xdr:colOff>
          <xdr:row>106</xdr:row>
          <xdr:rowOff>0</xdr:rowOff>
        </xdr:from>
        <xdr:ext cx="1323975" cy="209550"/>
        <xdr:sp macro="" textlink="">
          <xdr:nvSpPr>
            <xdr:cNvPr id="257037" name="Button 13" hidden="1">
              <a:extLst>
                <a:ext uri="{63B3BB69-23CF-44E3-9099-C40C66FF867C}">
                  <a14:compatExt spid="_x0000_s257037"/>
                </a:ext>
                <a:ext uri="{FF2B5EF4-FFF2-40B4-BE49-F238E27FC236}">
                  <a16:creationId xmlns:a16="http://schemas.microsoft.com/office/drawing/2014/main" id="{00000000-0008-0000-0800-00000D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SUBNATIONAL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2</xdr:col>
          <xdr:colOff>0</xdr:colOff>
          <xdr:row>206</xdr:row>
          <xdr:rowOff>0</xdr:rowOff>
        </xdr:from>
        <xdr:ext cx="1362075" cy="209550"/>
        <xdr:sp macro="" textlink="">
          <xdr:nvSpPr>
            <xdr:cNvPr id="257038" name="Button 14" hidden="1">
              <a:extLst>
                <a:ext uri="{63B3BB69-23CF-44E3-9099-C40C66FF867C}">
                  <a14:compatExt spid="_x0000_s257038"/>
                </a:ext>
                <a:ext uri="{FF2B5EF4-FFF2-40B4-BE49-F238E27FC236}">
                  <a16:creationId xmlns:a16="http://schemas.microsoft.com/office/drawing/2014/main" id="{00000000-0008-0000-0800-00000E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SUBNATIONAL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17</xdr:col>
          <xdr:colOff>38100</xdr:colOff>
          <xdr:row>106</xdr:row>
          <xdr:rowOff>0</xdr:rowOff>
        </xdr:from>
        <xdr:ext cx="1647825" cy="209550"/>
        <xdr:sp macro="" textlink="">
          <xdr:nvSpPr>
            <xdr:cNvPr id="257039" name="Button 15" hidden="1">
              <a:extLst>
                <a:ext uri="{63B3BB69-23CF-44E3-9099-C40C66FF867C}">
                  <a14:compatExt spid="_x0000_s257039"/>
                </a:ext>
                <a:ext uri="{FF2B5EF4-FFF2-40B4-BE49-F238E27FC236}">
                  <a16:creationId xmlns:a16="http://schemas.microsoft.com/office/drawing/2014/main" id="{00000000-0008-0000-0800-00000F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17</xdr:col>
          <xdr:colOff>19050</xdr:colOff>
          <xdr:row>206</xdr:row>
          <xdr:rowOff>0</xdr:rowOff>
        </xdr:from>
        <xdr:ext cx="1647825" cy="209550"/>
        <xdr:sp macro="" textlink="">
          <xdr:nvSpPr>
            <xdr:cNvPr id="257040" name="Button 16" hidden="1">
              <a:extLst>
                <a:ext uri="{63B3BB69-23CF-44E3-9099-C40C66FF867C}">
                  <a14:compatExt spid="_x0000_s257040"/>
                </a:ext>
                <a:ext uri="{FF2B5EF4-FFF2-40B4-BE49-F238E27FC236}">
                  <a16:creationId xmlns:a16="http://schemas.microsoft.com/office/drawing/2014/main" id="{00000000-0008-0000-0800-000010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72044"/>
            </a:ext>
            <a:ext xmlns:a16="http://schemas.microsoft.com/office/drawing/2014/main" uri="{FF2B5EF4-FFF2-40B4-BE49-F238E27FC236}">
              <a16:creationId xmlns:a16="http://schemas.microsoft.com/office/drawing/2014/main" id="{00000000-0008-0000-0800-00003A000000}"/>
            </a:ext>
          </a:extLst>
        </xdr:cNvPr>
        <xdr:cNvSpPr/>
      </xdr:nvSpPr>
      <xdr:spPr>
        <a:xfrm>
          <a:off x="2357438" y="83329463"/>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wsDr>
</file>

<file path=xl/drawings/drawing10.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20481"/>
            </a:ext>
            <a:ext xmlns:a16="http://schemas.microsoft.com/office/drawing/2014/main" uri="{FF2B5EF4-FFF2-40B4-BE49-F238E27FC236}">
              <a16:creationId xmlns:a16="http://schemas.microsoft.com/office/drawing/2014/main" id="{00000000-0008-0000-0900-000002000000}"/>
            </a:ext>
          </a:extLst>
        </xdr:cNvPr>
        <xdr:cNvSpPr/>
      </xdr:nvSpPr>
      <xdr:spPr>
        <a:xfrm>
          <a:off x="9496425" y="2314575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20482"/>
            </a:ext>
            <a:ext xmlns:a16="http://schemas.microsoft.com/office/drawing/2014/main" uri="{FF2B5EF4-FFF2-40B4-BE49-F238E27FC236}">
              <a16:creationId xmlns:a16="http://schemas.microsoft.com/office/drawing/2014/main" id="{00000000-0008-0000-09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36</xdr:col>
      <xdr:colOff>0</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107</xdr:row>
      <xdr:rowOff>3301</xdr:rowOff>
    </xdr:from>
    <xdr:to>
      <xdr:col>17</xdr:col>
      <xdr:colOff>0</xdr:colOff>
      <xdr:row>118</xdr:row>
      <xdr:rowOff>187200</xdr:rowOff>
    </xdr:to>
    <xdr:graphicFrame macro="">
      <xdr:nvGraphicFramePr>
        <xdr:cNvPr id="7" name="Graphique S3">
          <a:extLst>
            <a:ext xmlns:a16="http://schemas.microsoft.com/office/drawing/2014/main"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19050</xdr:colOff>
      <xdr:row>107</xdr:row>
      <xdr:rowOff>3301</xdr:rowOff>
    </xdr:from>
    <xdr:to>
      <xdr:col>36</xdr:col>
      <xdr:colOff>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0</xdr:colOff>
      <xdr:row>107</xdr:row>
      <xdr:rowOff>3301</xdr:rowOff>
    </xdr:from>
    <xdr:to>
      <xdr:col>7</xdr:col>
      <xdr:colOff>0</xdr:colOff>
      <xdr:row>118</xdr:row>
      <xdr:rowOff>187200</xdr:rowOff>
    </xdr:to>
    <xdr:graphicFrame macro="">
      <xdr:nvGraphicFramePr>
        <xdr:cNvPr id="9" name="Graphique S1">
          <a:extLst>
            <a:ext xmlns:a16="http://schemas.microsoft.com/office/drawing/2014/main"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28575</xdr:colOff>
      <xdr:row>207</xdr:row>
      <xdr:rowOff>0</xdr:rowOff>
    </xdr:from>
    <xdr:to>
      <xdr:col>36</xdr:col>
      <xdr:colOff>0</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9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900-00000E000000}"/>
            </a:ext>
          </a:extLst>
        </xdr:cNvPr>
        <xdr:cNvSpPr txBox="true"/>
      </xdr:nvSpPr>
      <xdr:spPr>
        <a:xfrm>
          <a:off x="3014663" y="23974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900-00000F000000}"/>
            </a:ext>
          </a:extLst>
        </xdr:cNvPr>
        <xdr:cNvSpPr txBox="true"/>
      </xdr:nvSpPr>
      <xdr:spPr>
        <a:xfrm>
          <a:off x="3014663" y="45881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9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20483"/>
            </a:ext>
            <a:ext xmlns:a16="http://schemas.microsoft.com/office/drawing/2014/main" uri="{FF2B5EF4-FFF2-40B4-BE49-F238E27FC236}">
              <a16:creationId xmlns:a16="http://schemas.microsoft.com/office/drawing/2014/main" id="{00000000-0008-0000-09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20484"/>
            </a:ext>
            <a:ext xmlns:a16="http://schemas.microsoft.com/office/drawing/2014/main" uri="{FF2B5EF4-FFF2-40B4-BE49-F238E27FC236}">
              <a16:creationId xmlns:a16="http://schemas.microsoft.com/office/drawing/2014/main" id="{00000000-0008-0000-09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20485"/>
            </a:ext>
            <a:ext xmlns:a16="http://schemas.microsoft.com/office/drawing/2014/main" uri="{FF2B5EF4-FFF2-40B4-BE49-F238E27FC236}">
              <a16:creationId xmlns:a16="http://schemas.microsoft.com/office/drawing/2014/main" id="{00000000-0008-0000-0900-000013000000}"/>
            </a:ext>
          </a:extLst>
        </xdr:cNvPr>
        <xdr:cNvSpPr/>
      </xdr:nvSpPr>
      <xdr:spPr>
        <a:xfrm>
          <a:off x="876300" y="23145750"/>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20486"/>
            </a:ext>
            <a:ext xmlns:a16="http://schemas.microsoft.com/office/drawing/2014/main" uri="{FF2B5EF4-FFF2-40B4-BE49-F238E27FC236}">
              <a16:creationId xmlns:a16="http://schemas.microsoft.com/office/drawing/2014/main" id="{00000000-0008-0000-0900-000014000000}"/>
            </a:ext>
          </a:extLst>
        </xdr:cNvPr>
        <xdr:cNvSpPr/>
      </xdr:nvSpPr>
      <xdr:spPr>
        <a:xfrm>
          <a:off x="2205038" y="2314575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20487"/>
            </a:ext>
            <a:ext xmlns:a16="http://schemas.microsoft.com/office/drawing/2014/main" uri="{FF2B5EF4-FFF2-40B4-BE49-F238E27FC236}">
              <a16:creationId xmlns:a16="http://schemas.microsoft.com/office/drawing/2014/main" id="{00000000-0008-0000-0900-000015000000}"/>
            </a:ext>
          </a:extLst>
        </xdr:cNvPr>
        <xdr:cNvSpPr/>
      </xdr:nvSpPr>
      <xdr:spPr>
        <a:xfrm>
          <a:off x="942975" y="4505325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20488"/>
            </a:ext>
            <a:ext xmlns:a16="http://schemas.microsoft.com/office/drawing/2014/main" uri="{FF2B5EF4-FFF2-40B4-BE49-F238E27FC236}">
              <a16:creationId xmlns:a16="http://schemas.microsoft.com/office/drawing/2014/main" id="{00000000-0008-0000-0900-000016000000}"/>
            </a:ext>
          </a:extLst>
        </xdr:cNvPr>
        <xdr:cNvSpPr/>
      </xdr:nvSpPr>
      <xdr:spPr>
        <a:xfrm>
          <a:off x="2205038" y="45053250"/>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900-000017000000}"/>
            </a:ext>
          </a:extLst>
        </xdr:cNvPr>
        <xdr:cNvSpPr txBox="true"/>
      </xdr:nvSpPr>
      <xdr:spPr>
        <a:xfrm>
          <a:off x="3014663" y="23974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900-000018000000}"/>
            </a:ext>
          </a:extLst>
        </xdr:cNvPr>
        <xdr:cNvSpPr txBox="true"/>
      </xdr:nvSpPr>
      <xdr:spPr>
        <a:xfrm>
          <a:off x="3014663" y="23974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900-000019000000}"/>
            </a:ext>
          </a:extLst>
        </xdr:cNvPr>
        <xdr:cNvSpPr txBox="true"/>
      </xdr:nvSpPr>
      <xdr:spPr>
        <a:xfrm>
          <a:off x="3014663" y="45881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900-00001A000000}"/>
            </a:ext>
          </a:extLst>
        </xdr:cNvPr>
        <xdr:cNvSpPr txBox="true"/>
      </xdr:nvSpPr>
      <xdr:spPr>
        <a:xfrm>
          <a:off x="3014663" y="45881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900-00001B000000}"/>
            </a:ext>
          </a:extLst>
        </xdr:cNvPr>
        <xdr:cNvSpPr txBox="true"/>
      </xdr:nvSpPr>
      <xdr:spPr>
        <a:xfrm>
          <a:off x="3014663" y="45881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20489"/>
            </a:ext>
            <a:ext xmlns:a16="http://schemas.microsoft.com/office/drawing/2014/main" uri="{FF2B5EF4-FFF2-40B4-BE49-F238E27FC236}">
              <a16:creationId xmlns:a16="http://schemas.microsoft.com/office/drawing/2014/main" id="{00000000-0008-0000-09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20490"/>
            </a:ext>
            <a:ext xmlns:a16="http://schemas.microsoft.com/office/drawing/2014/main" uri="{FF2B5EF4-FFF2-40B4-BE49-F238E27FC236}">
              <a16:creationId xmlns:a16="http://schemas.microsoft.com/office/drawing/2014/main" id="{00000000-0008-0000-09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20491"/>
            </a:ext>
            <a:ext xmlns:a16="http://schemas.microsoft.com/office/drawing/2014/main" uri="{FF2B5EF4-FFF2-40B4-BE49-F238E27FC236}">
              <a16:creationId xmlns:a16="http://schemas.microsoft.com/office/drawing/2014/main" id="{00000000-0008-0000-09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20492"/>
            </a:ext>
            <a:ext xmlns:a16="http://schemas.microsoft.com/office/drawing/2014/main" uri="{FF2B5EF4-FFF2-40B4-BE49-F238E27FC236}">
              <a16:creationId xmlns:a16="http://schemas.microsoft.com/office/drawing/2014/main" id="{00000000-0008-0000-0900-00001F000000}"/>
            </a:ext>
          </a:extLst>
        </xdr:cNvPr>
        <xdr:cNvSpPr/>
      </xdr:nvSpPr>
      <xdr:spPr>
        <a:xfrm>
          <a:off x="2357438" y="83543775"/>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704850</xdr:colOff>
      <xdr:row>107</xdr:row>
      <xdr:rowOff>3301</xdr:rowOff>
    </xdr:from>
    <xdr:to>
      <xdr:col>12</xdr:col>
      <xdr:colOff>28575</xdr:colOff>
      <xdr:row>118</xdr:row>
      <xdr:rowOff>187200</xdr:rowOff>
    </xdr:to>
    <xdr:graphicFrame macro="">
      <xdr:nvGraphicFramePr>
        <xdr:cNvPr id="33" name="Graphique S2">
          <a:extLst>
            <a:ext xmlns:a16="http://schemas.microsoft.com/office/drawing/2014/main"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20493"/>
            </a:ext>
            <a:ext xmlns:a16="http://schemas.microsoft.com/office/drawing/2014/main" uri="{FF2B5EF4-FFF2-40B4-BE49-F238E27FC236}">
              <a16:creationId xmlns:a16="http://schemas.microsoft.com/office/drawing/2014/main" id="{00000000-0008-0000-0900-000023000000}"/>
            </a:ext>
          </a:extLst>
        </xdr:cNvPr>
        <xdr:cNvSpPr/>
      </xdr:nvSpPr>
      <xdr:spPr>
        <a:xfrm>
          <a:off x="9429750" y="450532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20494"/>
            </a:ext>
            <a:ext xmlns:a16="http://schemas.microsoft.com/office/drawing/2014/main" uri="{FF2B5EF4-FFF2-40B4-BE49-F238E27FC236}">
              <a16:creationId xmlns:a16="http://schemas.microsoft.com/office/drawing/2014/main" id="{00000000-0008-0000-0900-000024000000}"/>
            </a:ext>
          </a:extLst>
        </xdr:cNvPr>
        <xdr:cNvSpPr/>
      </xdr:nvSpPr>
      <xdr:spPr>
        <a:xfrm>
          <a:off x="4533900" y="23145750"/>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20495"/>
            </a:ext>
            <a:ext xmlns:a16="http://schemas.microsoft.com/office/drawing/2014/main" uri="{FF2B5EF4-FFF2-40B4-BE49-F238E27FC236}">
              <a16:creationId xmlns:a16="http://schemas.microsoft.com/office/drawing/2014/main" id="{00000000-0008-0000-0900-000025000000}"/>
            </a:ext>
          </a:extLst>
        </xdr:cNvPr>
        <xdr:cNvSpPr/>
      </xdr:nvSpPr>
      <xdr:spPr>
        <a:xfrm>
          <a:off x="4533900" y="4505325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20496"/>
            </a:ext>
            <a:ext xmlns:a16="http://schemas.microsoft.com/office/drawing/2014/main" uri="{FF2B5EF4-FFF2-40B4-BE49-F238E27FC236}">
              <a16:creationId xmlns:a16="http://schemas.microsoft.com/office/drawing/2014/main" id="{00000000-0008-0000-0900-000026000000}"/>
            </a:ext>
          </a:extLst>
        </xdr:cNvPr>
        <xdr:cNvSpPr/>
      </xdr:nvSpPr>
      <xdr:spPr>
        <a:xfrm>
          <a:off x="16073438" y="231457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20497"/>
            </a:ext>
            <a:ext xmlns:a16="http://schemas.microsoft.com/office/drawing/2014/main" uri="{FF2B5EF4-FFF2-40B4-BE49-F238E27FC236}">
              <a16:creationId xmlns:a16="http://schemas.microsoft.com/office/drawing/2014/main" id="{00000000-0008-0000-0900-000027000000}"/>
            </a:ext>
          </a:extLst>
        </xdr:cNvPr>
        <xdr:cNvSpPr/>
      </xdr:nvSpPr>
      <xdr:spPr>
        <a:xfrm>
          <a:off x="16054388" y="450532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20498"/>
            </a:ext>
            <a:ext xmlns:a16="http://schemas.microsoft.com/office/drawing/2014/main" uri="{FF2B5EF4-FFF2-40B4-BE49-F238E27FC236}">
              <a16:creationId xmlns:a16="http://schemas.microsoft.com/office/drawing/2014/main" id="{00000000-0008-0000-09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20499"/>
            </a:ext>
            <a:ext xmlns:a16="http://schemas.microsoft.com/office/drawing/2014/main" uri="{FF2B5EF4-FFF2-40B4-BE49-F238E27FC236}">
              <a16:creationId xmlns:a16="http://schemas.microsoft.com/office/drawing/2014/main" id="{00000000-0008-0000-09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mc:AlternateContent xmlns:mc="http://schemas.openxmlformats.org/markup-compatibility/2006">
    <mc:Choice xmlns:a14="http://schemas.microsoft.com/office/drawing/2010/main" Requires="a14">
      <xdr:oneCellAnchor>
        <xdr:from>
          <xdr:col>8</xdr:col>
          <xdr:colOff>361950</xdr:colOff>
          <xdr:row>106</xdr:row>
          <xdr:rowOff>0</xdr:rowOff>
        </xdr:from>
        <xdr:ext cx="1609725" cy="209550"/>
        <xdr:sp macro="" textlink="">
          <xdr:nvSpPr>
            <xdr:cNvPr id="258049" name="Button 1" hidden="1">
              <a:extLst>
                <a:ext uri="{63B3BB69-23CF-44E3-9099-C40C66FF867C}">
                  <a14:compatExt spid="_x0000_s258049"/>
                </a:ext>
                <a:ext uri="{FF2B5EF4-FFF2-40B4-BE49-F238E27FC236}">
                  <a16:creationId xmlns:a16="http://schemas.microsoft.com/office/drawing/2014/main" id="{00000000-0008-0000-0900-000001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mc:Choice>
    <mc:Fallback/>
  </mc:AlternateContent>
  <mc:AlternateContent xmlns:mc="http://schemas.openxmlformats.org/markup-compatibility/2006">
    <mc:Choice xmlns:a14="http://schemas.microsoft.com/office/drawing/2010/main" Requires="a14">
      <xdr:oneCellAnchor>
        <xdr:from>
          <xdr:col>8</xdr:col>
          <xdr:colOff>371475</xdr:colOff>
          <xdr:row>0</xdr:row>
          <xdr:rowOff>0</xdr:rowOff>
        </xdr:from>
        <xdr:ext cx="1609725" cy="209550"/>
        <xdr:sp macro="" textlink="">
          <xdr:nvSpPr>
            <xdr:cNvPr id="258050" name="Button 2" hidden="1">
              <a:extLst>
                <a:ext uri="{63B3BB69-23CF-44E3-9099-C40C66FF867C}">
                  <a14:compatExt spid="_x0000_s258050"/>
                </a:ext>
                <a:ext uri="{FF2B5EF4-FFF2-40B4-BE49-F238E27FC236}">
                  <a16:creationId xmlns:a16="http://schemas.microsoft.com/office/drawing/2014/main" id="{00000000-0008-0000-0900-000002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mc:Choice>
    <mc:Fallback/>
  </mc:AlternateContent>
  <mc:AlternateContent xmlns:mc="http://schemas.openxmlformats.org/markup-compatibility/2006">
    <mc:Choice xmlns:a14="http://schemas.microsoft.com/office/drawing/2010/main" Requires="a14">
      <xdr:oneCellAnchor>
        <xdr:from>
          <xdr:col>0</xdr:col>
          <xdr:colOff>752475</xdr:colOff>
          <xdr:row>0</xdr:row>
          <xdr:rowOff>0</xdr:rowOff>
        </xdr:from>
        <xdr:ext cx="1143000" cy="209550"/>
        <xdr:sp macro="" textlink="">
          <xdr:nvSpPr>
            <xdr:cNvPr id="258051" name="Button 3" hidden="1">
              <a:extLst>
                <a:ext uri="{63B3BB69-23CF-44E3-9099-C40C66FF867C}">
                  <a14:compatExt spid="_x0000_s258051"/>
                </a:ext>
                <a:ext uri="{FF2B5EF4-FFF2-40B4-BE49-F238E27FC236}">
                  <a16:creationId xmlns:a16="http://schemas.microsoft.com/office/drawing/2014/main" id="{00000000-0008-0000-0900-000003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SANITATION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xdr:col>
          <xdr:colOff>19050</xdr:colOff>
          <xdr:row>0</xdr:row>
          <xdr:rowOff>0</xdr:rowOff>
        </xdr:from>
        <xdr:ext cx="1057275" cy="209550"/>
        <xdr:sp macro="" textlink="">
          <xdr:nvSpPr>
            <xdr:cNvPr id="258052" name="Button 4" hidden="1">
              <a:extLst>
                <a:ext uri="{63B3BB69-23CF-44E3-9099-C40C66FF867C}">
                  <a14:compatExt spid="_x0000_s258052"/>
                </a:ext>
                <a:ext uri="{FF2B5EF4-FFF2-40B4-BE49-F238E27FC236}">
                  <a16:creationId xmlns:a16="http://schemas.microsoft.com/office/drawing/2014/main" id="{00000000-0008-0000-0900-000004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HYGIENE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876300</xdr:colOff>
          <xdr:row>106</xdr:row>
          <xdr:rowOff>0</xdr:rowOff>
        </xdr:from>
        <xdr:ext cx="1019175" cy="209550"/>
        <xdr:sp macro="" textlink="">
          <xdr:nvSpPr>
            <xdr:cNvPr id="258053" name="Button 5" hidden="1">
              <a:extLst>
                <a:ext uri="{63B3BB69-23CF-44E3-9099-C40C66FF867C}">
                  <a14:compatExt spid="_x0000_s258053"/>
                </a:ext>
                <a:ext uri="{FF2B5EF4-FFF2-40B4-BE49-F238E27FC236}">
                  <a16:creationId xmlns:a16="http://schemas.microsoft.com/office/drawing/2014/main" id="{00000000-0008-0000-0900-000005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HYGIENE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xdr:col>
          <xdr:colOff>9525</xdr:colOff>
          <xdr:row>106</xdr:row>
          <xdr:rowOff>0</xdr:rowOff>
        </xdr:from>
        <xdr:ext cx="952500" cy="209550"/>
        <xdr:sp macro="" textlink="">
          <xdr:nvSpPr>
            <xdr:cNvPr id="258054" name="Button 6" hidden="1">
              <a:extLst>
                <a:ext uri="{63B3BB69-23CF-44E3-9099-C40C66FF867C}">
                  <a14:compatExt spid="_x0000_s258054"/>
                </a:ext>
                <a:ext uri="{FF2B5EF4-FFF2-40B4-BE49-F238E27FC236}">
                  <a16:creationId xmlns:a16="http://schemas.microsoft.com/office/drawing/2014/main" id="{00000000-0008-0000-0900-000006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WATER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942975</xdr:colOff>
          <xdr:row>206</xdr:row>
          <xdr:rowOff>0</xdr:rowOff>
        </xdr:from>
        <xdr:ext cx="952500" cy="209550"/>
        <xdr:sp macro="" textlink="">
          <xdr:nvSpPr>
            <xdr:cNvPr id="258055" name="Button 7" hidden="1">
              <a:extLst>
                <a:ext uri="{63B3BB69-23CF-44E3-9099-C40C66FF867C}">
                  <a14:compatExt spid="_x0000_s258055"/>
                </a:ext>
                <a:ext uri="{FF2B5EF4-FFF2-40B4-BE49-F238E27FC236}">
                  <a16:creationId xmlns:a16="http://schemas.microsoft.com/office/drawing/2014/main" id="{00000000-0008-0000-0900-000007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WATER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xdr:col>
          <xdr:colOff>9525</xdr:colOff>
          <xdr:row>206</xdr:row>
          <xdr:rowOff>0</xdr:rowOff>
        </xdr:from>
        <xdr:ext cx="1219200" cy="209550"/>
        <xdr:sp macro="" textlink="">
          <xdr:nvSpPr>
            <xdr:cNvPr id="258056" name="Button 8" hidden="1">
              <a:extLst>
                <a:ext uri="{63B3BB69-23CF-44E3-9099-C40C66FF867C}">
                  <a14:compatExt spid="_x0000_s258056"/>
                </a:ext>
                <a:ext uri="{FF2B5EF4-FFF2-40B4-BE49-F238E27FC236}">
                  <a16:creationId xmlns:a16="http://schemas.microsoft.com/office/drawing/2014/main" id="{00000000-0008-0000-0900-000008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SANITATION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2</xdr:col>
          <xdr:colOff>0</xdr:colOff>
          <xdr:row>0</xdr:row>
          <xdr:rowOff>0</xdr:rowOff>
        </xdr:from>
        <xdr:ext cx="1362075" cy="209550"/>
        <xdr:sp macro="" textlink="">
          <xdr:nvSpPr>
            <xdr:cNvPr id="258057" name="Button 9" hidden="1">
              <a:extLst>
                <a:ext uri="{63B3BB69-23CF-44E3-9099-C40C66FF867C}">
                  <a14:compatExt spid="_x0000_s258057"/>
                </a:ext>
                <a:ext uri="{FF2B5EF4-FFF2-40B4-BE49-F238E27FC236}">
                  <a16:creationId xmlns:a16="http://schemas.microsoft.com/office/drawing/2014/main" id="{00000000-0008-0000-0900-000009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SUBNATIONAL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17</xdr:col>
          <xdr:colOff>0</xdr:colOff>
          <xdr:row>0</xdr:row>
          <xdr:rowOff>0</xdr:rowOff>
        </xdr:from>
        <xdr:ext cx="1685925" cy="209550"/>
        <xdr:sp macro="" textlink="">
          <xdr:nvSpPr>
            <xdr:cNvPr id="258058" name="Button 10" hidden="1">
              <a:extLst>
                <a:ext uri="{63B3BB69-23CF-44E3-9099-C40C66FF867C}">
                  <a14:compatExt spid="_x0000_s258058"/>
                </a:ext>
                <a:ext uri="{FF2B5EF4-FFF2-40B4-BE49-F238E27FC236}">
                  <a16:creationId xmlns:a16="http://schemas.microsoft.com/office/drawing/2014/main" id="{00000000-0008-0000-0900-00000A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19050</xdr:rowOff>
        </xdr:to>
        <xdr:sp macro="" textlink="">
          <xdr:nvSpPr>
            <xdr:cNvPr id="258059" name="Button 11" hidden="1">
              <a:extLst>
                <a:ext uri="{63B3BB69-23CF-44E3-9099-C40C66FF867C}">
                  <a14:compatExt spid="_x0000_s258059"/>
                </a:ext>
                <a:ext uri="{FF2B5EF4-FFF2-40B4-BE49-F238E27FC236}">
                  <a16:creationId xmlns:a16="http://schemas.microsoft.com/office/drawing/2014/main" id="{00000000-0008-0000-0900-00000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8</xdr:col>
          <xdr:colOff>295275</xdr:colOff>
          <xdr:row>206</xdr:row>
          <xdr:rowOff>0</xdr:rowOff>
        </xdr:from>
        <xdr:ext cx="1647825" cy="209550"/>
        <xdr:sp macro="" textlink="">
          <xdr:nvSpPr>
            <xdr:cNvPr id="258060" name="Button 12" hidden="1">
              <a:extLst>
                <a:ext uri="{63B3BB69-23CF-44E3-9099-C40C66FF867C}">
                  <a14:compatExt spid="_x0000_s258060"/>
                </a:ext>
                <a:ext uri="{FF2B5EF4-FFF2-40B4-BE49-F238E27FC236}">
                  <a16:creationId xmlns:a16="http://schemas.microsoft.com/office/drawing/2014/main" id="{00000000-0008-0000-0900-00000C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mc:Choice>
    <mc:Fallback/>
  </mc:AlternateContent>
  <mc:AlternateContent xmlns:mc="http://schemas.openxmlformats.org/markup-compatibility/2006">
    <mc:Choice xmlns:a14="http://schemas.microsoft.com/office/drawing/2010/main" Requires="a14">
      <xdr:oneCellAnchor>
        <xdr:from>
          <xdr:col>2</xdr:col>
          <xdr:colOff>0</xdr:colOff>
          <xdr:row>106</xdr:row>
          <xdr:rowOff>0</xdr:rowOff>
        </xdr:from>
        <xdr:ext cx="1323975" cy="209550"/>
        <xdr:sp macro="" textlink="">
          <xdr:nvSpPr>
            <xdr:cNvPr id="258061" name="Button 13" hidden="1">
              <a:extLst>
                <a:ext uri="{63B3BB69-23CF-44E3-9099-C40C66FF867C}">
                  <a14:compatExt spid="_x0000_s258061"/>
                </a:ext>
                <a:ext uri="{FF2B5EF4-FFF2-40B4-BE49-F238E27FC236}">
                  <a16:creationId xmlns:a16="http://schemas.microsoft.com/office/drawing/2014/main" id="{00000000-0008-0000-0900-00000D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SUBNATIONAL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2</xdr:col>
          <xdr:colOff>0</xdr:colOff>
          <xdr:row>206</xdr:row>
          <xdr:rowOff>0</xdr:rowOff>
        </xdr:from>
        <xdr:ext cx="1362075" cy="209550"/>
        <xdr:sp macro="" textlink="">
          <xdr:nvSpPr>
            <xdr:cNvPr id="258062" name="Button 14" hidden="1">
              <a:extLst>
                <a:ext uri="{63B3BB69-23CF-44E3-9099-C40C66FF867C}">
                  <a14:compatExt spid="_x0000_s258062"/>
                </a:ext>
                <a:ext uri="{FF2B5EF4-FFF2-40B4-BE49-F238E27FC236}">
                  <a16:creationId xmlns:a16="http://schemas.microsoft.com/office/drawing/2014/main" id="{00000000-0008-0000-0900-00000E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SUBNATIONAL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17</xdr:col>
          <xdr:colOff>38100</xdr:colOff>
          <xdr:row>106</xdr:row>
          <xdr:rowOff>0</xdr:rowOff>
        </xdr:from>
        <xdr:ext cx="1647825" cy="209550"/>
        <xdr:sp macro="" textlink="">
          <xdr:nvSpPr>
            <xdr:cNvPr id="258063" name="Button 15" hidden="1">
              <a:extLst>
                <a:ext uri="{63B3BB69-23CF-44E3-9099-C40C66FF867C}">
                  <a14:compatExt spid="_x0000_s258063"/>
                </a:ext>
                <a:ext uri="{FF2B5EF4-FFF2-40B4-BE49-F238E27FC236}">
                  <a16:creationId xmlns:a16="http://schemas.microsoft.com/office/drawing/2014/main" id="{00000000-0008-0000-0900-00000F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17</xdr:col>
          <xdr:colOff>19050</xdr:colOff>
          <xdr:row>206</xdr:row>
          <xdr:rowOff>0</xdr:rowOff>
        </xdr:from>
        <xdr:ext cx="1647825" cy="209550"/>
        <xdr:sp macro="" textlink="">
          <xdr:nvSpPr>
            <xdr:cNvPr id="258064" name="Button 16" hidden="1">
              <a:extLst>
                <a:ext uri="{63B3BB69-23CF-44E3-9099-C40C66FF867C}">
                  <a14:compatExt spid="_x0000_s258064"/>
                </a:ext>
                <a:ext uri="{FF2B5EF4-FFF2-40B4-BE49-F238E27FC236}">
                  <a16:creationId xmlns:a16="http://schemas.microsoft.com/office/drawing/2014/main" id="{00000000-0008-0000-0900-000010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900-00003A000000}"/>
            </a:ext>
          </a:extLst>
        </xdr:cNvPr>
        <xdr:cNvSpPr/>
      </xdr:nvSpPr>
      <xdr:spPr>
        <a:xfrm>
          <a:off x="2357438" y="83543775"/>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wsDr>
</file>

<file path=xl/drawings/drawing11.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28673"/>
            </a:ext>
            <a:ext xmlns:a16="http://schemas.microsoft.com/office/drawing/2014/main" uri="{FF2B5EF4-FFF2-40B4-BE49-F238E27FC236}">
              <a16:creationId xmlns:a16="http://schemas.microsoft.com/office/drawing/2014/main" id="{00000000-0008-0000-0A00-000002000000}"/>
            </a:ext>
          </a:extLst>
        </xdr:cNvPr>
        <xdr:cNvSpPr/>
      </xdr:nvSpPr>
      <xdr:spPr>
        <a:xfrm>
          <a:off x="9496425" y="2314575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28674"/>
            </a:ext>
            <a:ext xmlns:a16="http://schemas.microsoft.com/office/drawing/2014/main" uri="{FF2B5EF4-FFF2-40B4-BE49-F238E27FC236}">
              <a16:creationId xmlns:a16="http://schemas.microsoft.com/office/drawing/2014/main" id="{00000000-0008-0000-0A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36</xdr:col>
      <xdr:colOff>0</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107</xdr:row>
      <xdr:rowOff>3301</xdr:rowOff>
    </xdr:from>
    <xdr:to>
      <xdr:col>17</xdr:col>
      <xdr:colOff>0</xdr:colOff>
      <xdr:row>118</xdr:row>
      <xdr:rowOff>187200</xdr:rowOff>
    </xdr:to>
    <xdr:graphicFrame macro="">
      <xdr:nvGraphicFramePr>
        <xdr:cNvPr id="7" name="Graphique S3">
          <a:extLst>
            <a:ext xmlns:a16="http://schemas.microsoft.com/office/drawing/2014/main"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19050</xdr:colOff>
      <xdr:row>107</xdr:row>
      <xdr:rowOff>3301</xdr:rowOff>
    </xdr:from>
    <xdr:to>
      <xdr:col>36</xdr:col>
      <xdr:colOff>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0</xdr:colOff>
      <xdr:row>107</xdr:row>
      <xdr:rowOff>3301</xdr:rowOff>
    </xdr:from>
    <xdr:to>
      <xdr:col>7</xdr:col>
      <xdr:colOff>0</xdr:colOff>
      <xdr:row>118</xdr:row>
      <xdr:rowOff>187200</xdr:rowOff>
    </xdr:to>
    <xdr:graphicFrame macro="">
      <xdr:nvGraphicFramePr>
        <xdr:cNvPr id="9" name="Graphique S1">
          <a:extLst>
            <a:ext xmlns:a16="http://schemas.microsoft.com/office/drawing/2014/main"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28575</xdr:colOff>
      <xdr:row>207</xdr:row>
      <xdr:rowOff>0</xdr:rowOff>
    </xdr:from>
    <xdr:to>
      <xdr:col>36</xdr:col>
      <xdr:colOff>0</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A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A00-00000E000000}"/>
            </a:ext>
          </a:extLst>
        </xdr:cNvPr>
        <xdr:cNvSpPr txBox="true"/>
      </xdr:nvSpPr>
      <xdr:spPr>
        <a:xfrm>
          <a:off x="3014663" y="23974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A00-00000F000000}"/>
            </a:ext>
          </a:extLst>
        </xdr:cNvPr>
        <xdr:cNvSpPr txBox="true"/>
      </xdr:nvSpPr>
      <xdr:spPr>
        <a:xfrm>
          <a:off x="3014663" y="45881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A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28675"/>
            </a:ext>
            <a:ext xmlns:a16="http://schemas.microsoft.com/office/drawing/2014/main" uri="{FF2B5EF4-FFF2-40B4-BE49-F238E27FC236}">
              <a16:creationId xmlns:a16="http://schemas.microsoft.com/office/drawing/2014/main" id="{00000000-0008-0000-0A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28676"/>
            </a:ext>
            <a:ext xmlns:a16="http://schemas.microsoft.com/office/drawing/2014/main" uri="{FF2B5EF4-FFF2-40B4-BE49-F238E27FC236}">
              <a16:creationId xmlns:a16="http://schemas.microsoft.com/office/drawing/2014/main" id="{00000000-0008-0000-0A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28677"/>
            </a:ext>
            <a:ext xmlns:a16="http://schemas.microsoft.com/office/drawing/2014/main" uri="{FF2B5EF4-FFF2-40B4-BE49-F238E27FC236}">
              <a16:creationId xmlns:a16="http://schemas.microsoft.com/office/drawing/2014/main" id="{00000000-0008-0000-0A00-000013000000}"/>
            </a:ext>
          </a:extLst>
        </xdr:cNvPr>
        <xdr:cNvSpPr/>
      </xdr:nvSpPr>
      <xdr:spPr>
        <a:xfrm>
          <a:off x="876300" y="23145750"/>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28678"/>
            </a:ext>
            <a:ext xmlns:a16="http://schemas.microsoft.com/office/drawing/2014/main" uri="{FF2B5EF4-FFF2-40B4-BE49-F238E27FC236}">
              <a16:creationId xmlns:a16="http://schemas.microsoft.com/office/drawing/2014/main" id="{00000000-0008-0000-0A00-000014000000}"/>
            </a:ext>
          </a:extLst>
        </xdr:cNvPr>
        <xdr:cNvSpPr/>
      </xdr:nvSpPr>
      <xdr:spPr>
        <a:xfrm>
          <a:off x="2205038" y="2314575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28679"/>
            </a:ext>
            <a:ext xmlns:a16="http://schemas.microsoft.com/office/drawing/2014/main" uri="{FF2B5EF4-FFF2-40B4-BE49-F238E27FC236}">
              <a16:creationId xmlns:a16="http://schemas.microsoft.com/office/drawing/2014/main" id="{00000000-0008-0000-0A00-000015000000}"/>
            </a:ext>
          </a:extLst>
        </xdr:cNvPr>
        <xdr:cNvSpPr/>
      </xdr:nvSpPr>
      <xdr:spPr>
        <a:xfrm>
          <a:off x="942975" y="4505325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28680"/>
            </a:ext>
            <a:ext xmlns:a16="http://schemas.microsoft.com/office/drawing/2014/main" uri="{FF2B5EF4-FFF2-40B4-BE49-F238E27FC236}">
              <a16:creationId xmlns:a16="http://schemas.microsoft.com/office/drawing/2014/main" id="{00000000-0008-0000-0A00-000016000000}"/>
            </a:ext>
          </a:extLst>
        </xdr:cNvPr>
        <xdr:cNvSpPr/>
      </xdr:nvSpPr>
      <xdr:spPr>
        <a:xfrm>
          <a:off x="2205038" y="45053250"/>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A00-000017000000}"/>
            </a:ext>
          </a:extLst>
        </xdr:cNvPr>
        <xdr:cNvSpPr txBox="true"/>
      </xdr:nvSpPr>
      <xdr:spPr>
        <a:xfrm>
          <a:off x="3014663" y="23974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A00-000018000000}"/>
            </a:ext>
          </a:extLst>
        </xdr:cNvPr>
        <xdr:cNvSpPr txBox="true"/>
      </xdr:nvSpPr>
      <xdr:spPr>
        <a:xfrm>
          <a:off x="3014663" y="23974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A00-000019000000}"/>
            </a:ext>
          </a:extLst>
        </xdr:cNvPr>
        <xdr:cNvSpPr txBox="true"/>
      </xdr:nvSpPr>
      <xdr:spPr>
        <a:xfrm>
          <a:off x="3014663" y="45881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A00-00001A000000}"/>
            </a:ext>
          </a:extLst>
        </xdr:cNvPr>
        <xdr:cNvSpPr txBox="true"/>
      </xdr:nvSpPr>
      <xdr:spPr>
        <a:xfrm>
          <a:off x="3014663" y="45881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A00-00001B000000}"/>
            </a:ext>
          </a:extLst>
        </xdr:cNvPr>
        <xdr:cNvSpPr txBox="true"/>
      </xdr:nvSpPr>
      <xdr:spPr>
        <a:xfrm>
          <a:off x="3014663" y="45881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28681"/>
            </a:ext>
            <a:ext xmlns:a16="http://schemas.microsoft.com/office/drawing/2014/main" uri="{FF2B5EF4-FFF2-40B4-BE49-F238E27FC236}">
              <a16:creationId xmlns:a16="http://schemas.microsoft.com/office/drawing/2014/main" id="{00000000-0008-0000-0A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28682"/>
            </a:ext>
            <a:ext xmlns:a16="http://schemas.microsoft.com/office/drawing/2014/main" uri="{FF2B5EF4-FFF2-40B4-BE49-F238E27FC236}">
              <a16:creationId xmlns:a16="http://schemas.microsoft.com/office/drawing/2014/main" id="{00000000-0008-0000-0A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28683"/>
            </a:ext>
            <a:ext xmlns:a16="http://schemas.microsoft.com/office/drawing/2014/main" uri="{FF2B5EF4-FFF2-40B4-BE49-F238E27FC236}">
              <a16:creationId xmlns:a16="http://schemas.microsoft.com/office/drawing/2014/main" id="{00000000-0008-0000-0A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28684"/>
            </a:ext>
            <a:ext xmlns:a16="http://schemas.microsoft.com/office/drawing/2014/main" uri="{FF2B5EF4-FFF2-40B4-BE49-F238E27FC236}">
              <a16:creationId xmlns:a16="http://schemas.microsoft.com/office/drawing/2014/main" id="{00000000-0008-0000-0A00-00001F000000}"/>
            </a:ext>
          </a:extLst>
        </xdr:cNvPr>
        <xdr:cNvSpPr/>
      </xdr:nvSpPr>
      <xdr:spPr>
        <a:xfrm>
          <a:off x="2357438" y="83543775"/>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704850</xdr:colOff>
      <xdr:row>107</xdr:row>
      <xdr:rowOff>3301</xdr:rowOff>
    </xdr:from>
    <xdr:to>
      <xdr:col>12</xdr:col>
      <xdr:colOff>28575</xdr:colOff>
      <xdr:row>118</xdr:row>
      <xdr:rowOff>187200</xdr:rowOff>
    </xdr:to>
    <xdr:graphicFrame macro="">
      <xdr:nvGraphicFramePr>
        <xdr:cNvPr id="33" name="Graphique S2">
          <a:extLst>
            <a:ext xmlns:a16="http://schemas.microsoft.com/office/drawing/2014/main"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28685"/>
            </a:ext>
            <a:ext xmlns:a16="http://schemas.microsoft.com/office/drawing/2014/main" uri="{FF2B5EF4-FFF2-40B4-BE49-F238E27FC236}">
              <a16:creationId xmlns:a16="http://schemas.microsoft.com/office/drawing/2014/main" id="{00000000-0008-0000-0A00-000023000000}"/>
            </a:ext>
          </a:extLst>
        </xdr:cNvPr>
        <xdr:cNvSpPr/>
      </xdr:nvSpPr>
      <xdr:spPr>
        <a:xfrm>
          <a:off x="9429750" y="450532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28686"/>
            </a:ext>
            <a:ext xmlns:a16="http://schemas.microsoft.com/office/drawing/2014/main" uri="{FF2B5EF4-FFF2-40B4-BE49-F238E27FC236}">
              <a16:creationId xmlns:a16="http://schemas.microsoft.com/office/drawing/2014/main" id="{00000000-0008-0000-0A00-000024000000}"/>
            </a:ext>
          </a:extLst>
        </xdr:cNvPr>
        <xdr:cNvSpPr/>
      </xdr:nvSpPr>
      <xdr:spPr>
        <a:xfrm>
          <a:off x="4533900" y="23145750"/>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28687"/>
            </a:ext>
            <a:ext xmlns:a16="http://schemas.microsoft.com/office/drawing/2014/main" uri="{FF2B5EF4-FFF2-40B4-BE49-F238E27FC236}">
              <a16:creationId xmlns:a16="http://schemas.microsoft.com/office/drawing/2014/main" id="{00000000-0008-0000-0A00-000025000000}"/>
            </a:ext>
          </a:extLst>
        </xdr:cNvPr>
        <xdr:cNvSpPr/>
      </xdr:nvSpPr>
      <xdr:spPr>
        <a:xfrm>
          <a:off x="4533900" y="4505325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28688"/>
            </a:ext>
            <a:ext xmlns:a16="http://schemas.microsoft.com/office/drawing/2014/main" uri="{FF2B5EF4-FFF2-40B4-BE49-F238E27FC236}">
              <a16:creationId xmlns:a16="http://schemas.microsoft.com/office/drawing/2014/main" id="{00000000-0008-0000-0A00-000026000000}"/>
            </a:ext>
          </a:extLst>
        </xdr:cNvPr>
        <xdr:cNvSpPr/>
      </xdr:nvSpPr>
      <xdr:spPr>
        <a:xfrm>
          <a:off x="16073438" y="231457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28689"/>
            </a:ext>
            <a:ext xmlns:a16="http://schemas.microsoft.com/office/drawing/2014/main" uri="{FF2B5EF4-FFF2-40B4-BE49-F238E27FC236}">
              <a16:creationId xmlns:a16="http://schemas.microsoft.com/office/drawing/2014/main" id="{00000000-0008-0000-0A00-000027000000}"/>
            </a:ext>
          </a:extLst>
        </xdr:cNvPr>
        <xdr:cNvSpPr/>
      </xdr:nvSpPr>
      <xdr:spPr>
        <a:xfrm>
          <a:off x="16054388" y="450532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28690"/>
            </a:ext>
            <a:ext xmlns:a16="http://schemas.microsoft.com/office/drawing/2014/main" uri="{FF2B5EF4-FFF2-40B4-BE49-F238E27FC236}">
              <a16:creationId xmlns:a16="http://schemas.microsoft.com/office/drawing/2014/main" id="{00000000-0008-0000-0A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28691"/>
            </a:ext>
            <a:ext xmlns:a16="http://schemas.microsoft.com/office/drawing/2014/main" uri="{FF2B5EF4-FFF2-40B4-BE49-F238E27FC236}">
              <a16:creationId xmlns:a16="http://schemas.microsoft.com/office/drawing/2014/main" id="{00000000-0008-0000-0A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mc:AlternateContent xmlns:mc="http://schemas.openxmlformats.org/markup-compatibility/2006">
    <mc:Choice xmlns:a14="http://schemas.microsoft.com/office/drawing/2010/main" Requires="a14">
      <xdr:oneCellAnchor>
        <xdr:from>
          <xdr:col>8</xdr:col>
          <xdr:colOff>361950</xdr:colOff>
          <xdr:row>106</xdr:row>
          <xdr:rowOff>0</xdr:rowOff>
        </xdr:from>
        <xdr:ext cx="1609725" cy="209550"/>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0A00-000001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mc:Choice>
    <mc:Fallback/>
  </mc:AlternateContent>
  <mc:AlternateContent xmlns:mc="http://schemas.openxmlformats.org/markup-compatibility/2006">
    <mc:Choice xmlns:a14="http://schemas.microsoft.com/office/drawing/2010/main" Requires="a14">
      <xdr:oneCellAnchor>
        <xdr:from>
          <xdr:col>8</xdr:col>
          <xdr:colOff>371475</xdr:colOff>
          <xdr:row>0</xdr:row>
          <xdr:rowOff>0</xdr:rowOff>
        </xdr:from>
        <xdr:ext cx="1609725" cy="209550"/>
        <xdr:sp macro="" textlink="">
          <xdr:nvSpPr>
            <xdr:cNvPr id="259074" name="Button 2" hidden="1">
              <a:extLst>
                <a:ext uri="{63B3BB69-23CF-44E3-9099-C40C66FF867C}">
                  <a14:compatExt spid="_x0000_s259074"/>
                </a:ext>
                <a:ext uri="{FF2B5EF4-FFF2-40B4-BE49-F238E27FC236}">
                  <a16:creationId xmlns:a16="http://schemas.microsoft.com/office/drawing/2014/main" id="{00000000-0008-0000-0A00-000002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mc:Choice>
    <mc:Fallback/>
  </mc:AlternateContent>
  <mc:AlternateContent xmlns:mc="http://schemas.openxmlformats.org/markup-compatibility/2006">
    <mc:Choice xmlns:a14="http://schemas.microsoft.com/office/drawing/2010/main" Requires="a14">
      <xdr:oneCellAnchor>
        <xdr:from>
          <xdr:col>0</xdr:col>
          <xdr:colOff>752475</xdr:colOff>
          <xdr:row>0</xdr:row>
          <xdr:rowOff>0</xdr:rowOff>
        </xdr:from>
        <xdr:ext cx="1143000" cy="209550"/>
        <xdr:sp macro="" textlink="">
          <xdr:nvSpPr>
            <xdr:cNvPr id="259075" name="Button 3" hidden="1">
              <a:extLst>
                <a:ext uri="{63B3BB69-23CF-44E3-9099-C40C66FF867C}">
                  <a14:compatExt spid="_x0000_s259075"/>
                </a:ext>
                <a:ext uri="{FF2B5EF4-FFF2-40B4-BE49-F238E27FC236}">
                  <a16:creationId xmlns:a16="http://schemas.microsoft.com/office/drawing/2014/main" id="{00000000-0008-0000-0A00-000003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SANITATION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xdr:col>
          <xdr:colOff>19050</xdr:colOff>
          <xdr:row>0</xdr:row>
          <xdr:rowOff>0</xdr:rowOff>
        </xdr:from>
        <xdr:ext cx="1057275" cy="209550"/>
        <xdr:sp macro="" textlink="">
          <xdr:nvSpPr>
            <xdr:cNvPr id="259076" name="Button 4" hidden="1">
              <a:extLst>
                <a:ext uri="{63B3BB69-23CF-44E3-9099-C40C66FF867C}">
                  <a14:compatExt spid="_x0000_s259076"/>
                </a:ext>
                <a:ext uri="{FF2B5EF4-FFF2-40B4-BE49-F238E27FC236}">
                  <a16:creationId xmlns:a16="http://schemas.microsoft.com/office/drawing/2014/main" id="{00000000-0008-0000-0A00-000004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HYGIENE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876300</xdr:colOff>
          <xdr:row>106</xdr:row>
          <xdr:rowOff>0</xdr:rowOff>
        </xdr:from>
        <xdr:ext cx="1019175" cy="209550"/>
        <xdr:sp macro="" textlink="">
          <xdr:nvSpPr>
            <xdr:cNvPr id="259077" name="Button 5" hidden="1">
              <a:extLst>
                <a:ext uri="{63B3BB69-23CF-44E3-9099-C40C66FF867C}">
                  <a14:compatExt spid="_x0000_s259077"/>
                </a:ext>
                <a:ext uri="{FF2B5EF4-FFF2-40B4-BE49-F238E27FC236}">
                  <a16:creationId xmlns:a16="http://schemas.microsoft.com/office/drawing/2014/main" id="{00000000-0008-0000-0A00-000005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HYGIENE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xdr:col>
          <xdr:colOff>9525</xdr:colOff>
          <xdr:row>106</xdr:row>
          <xdr:rowOff>0</xdr:rowOff>
        </xdr:from>
        <xdr:ext cx="952500" cy="209550"/>
        <xdr:sp macro="" textlink="">
          <xdr:nvSpPr>
            <xdr:cNvPr id="259078" name="Button 6" hidden="1">
              <a:extLst>
                <a:ext uri="{63B3BB69-23CF-44E3-9099-C40C66FF867C}">
                  <a14:compatExt spid="_x0000_s259078"/>
                </a:ext>
                <a:ext uri="{FF2B5EF4-FFF2-40B4-BE49-F238E27FC236}">
                  <a16:creationId xmlns:a16="http://schemas.microsoft.com/office/drawing/2014/main" id="{00000000-0008-0000-0A00-000006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WATER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942975</xdr:colOff>
          <xdr:row>206</xdr:row>
          <xdr:rowOff>0</xdr:rowOff>
        </xdr:from>
        <xdr:ext cx="952500" cy="209550"/>
        <xdr:sp macro="" textlink="">
          <xdr:nvSpPr>
            <xdr:cNvPr id="259079" name="Button 7" hidden="1">
              <a:extLst>
                <a:ext uri="{63B3BB69-23CF-44E3-9099-C40C66FF867C}">
                  <a14:compatExt spid="_x0000_s259079"/>
                </a:ext>
                <a:ext uri="{FF2B5EF4-FFF2-40B4-BE49-F238E27FC236}">
                  <a16:creationId xmlns:a16="http://schemas.microsoft.com/office/drawing/2014/main" id="{00000000-0008-0000-0A00-000007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WATER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xdr:col>
          <xdr:colOff>9525</xdr:colOff>
          <xdr:row>206</xdr:row>
          <xdr:rowOff>0</xdr:rowOff>
        </xdr:from>
        <xdr:ext cx="1219200" cy="209550"/>
        <xdr:sp macro="" textlink="">
          <xdr:nvSpPr>
            <xdr:cNvPr id="259080" name="Button 8" hidden="1">
              <a:extLst>
                <a:ext uri="{63B3BB69-23CF-44E3-9099-C40C66FF867C}">
                  <a14:compatExt spid="_x0000_s259080"/>
                </a:ext>
                <a:ext uri="{FF2B5EF4-FFF2-40B4-BE49-F238E27FC236}">
                  <a16:creationId xmlns:a16="http://schemas.microsoft.com/office/drawing/2014/main" id="{00000000-0008-0000-0A00-000008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SANITATION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2</xdr:col>
          <xdr:colOff>0</xdr:colOff>
          <xdr:row>0</xdr:row>
          <xdr:rowOff>0</xdr:rowOff>
        </xdr:from>
        <xdr:ext cx="1362075" cy="209550"/>
        <xdr:sp macro="" textlink="">
          <xdr:nvSpPr>
            <xdr:cNvPr id="259081" name="Button 9" hidden="1">
              <a:extLst>
                <a:ext uri="{63B3BB69-23CF-44E3-9099-C40C66FF867C}">
                  <a14:compatExt spid="_x0000_s259081"/>
                </a:ext>
                <a:ext uri="{FF2B5EF4-FFF2-40B4-BE49-F238E27FC236}">
                  <a16:creationId xmlns:a16="http://schemas.microsoft.com/office/drawing/2014/main" id="{00000000-0008-0000-0A00-000009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SUBNATIONAL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17</xdr:col>
          <xdr:colOff>0</xdr:colOff>
          <xdr:row>0</xdr:row>
          <xdr:rowOff>0</xdr:rowOff>
        </xdr:from>
        <xdr:ext cx="1685925" cy="209550"/>
        <xdr:sp macro="" textlink="">
          <xdr:nvSpPr>
            <xdr:cNvPr id="259082" name="Button 10" hidden="1">
              <a:extLst>
                <a:ext uri="{63B3BB69-23CF-44E3-9099-C40C66FF867C}">
                  <a14:compatExt spid="_x0000_s259082"/>
                </a:ext>
                <a:ext uri="{FF2B5EF4-FFF2-40B4-BE49-F238E27FC236}">
                  <a16:creationId xmlns:a16="http://schemas.microsoft.com/office/drawing/2014/main" id="{00000000-0008-0000-0A00-00000A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19050</xdr:rowOff>
        </xdr:to>
        <xdr:sp macro="" textlink="">
          <xdr:nvSpPr>
            <xdr:cNvPr id="259083" name="Button 11" hidden="1">
              <a:extLst>
                <a:ext uri="{63B3BB69-23CF-44E3-9099-C40C66FF867C}">
                  <a14:compatExt spid="_x0000_s259083"/>
                </a:ext>
                <a:ext uri="{FF2B5EF4-FFF2-40B4-BE49-F238E27FC236}">
                  <a16:creationId xmlns:a16="http://schemas.microsoft.com/office/drawing/2014/main" id="{00000000-0008-0000-0A00-00000B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8</xdr:col>
          <xdr:colOff>295275</xdr:colOff>
          <xdr:row>206</xdr:row>
          <xdr:rowOff>0</xdr:rowOff>
        </xdr:from>
        <xdr:ext cx="1647825" cy="209550"/>
        <xdr:sp macro="" textlink="">
          <xdr:nvSpPr>
            <xdr:cNvPr id="259084" name="Button 12" hidden="1">
              <a:extLst>
                <a:ext uri="{63B3BB69-23CF-44E3-9099-C40C66FF867C}">
                  <a14:compatExt spid="_x0000_s259084"/>
                </a:ext>
                <a:ext uri="{FF2B5EF4-FFF2-40B4-BE49-F238E27FC236}">
                  <a16:creationId xmlns:a16="http://schemas.microsoft.com/office/drawing/2014/main" id="{00000000-0008-0000-0A00-00000C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mc:Choice>
    <mc:Fallback/>
  </mc:AlternateContent>
  <mc:AlternateContent xmlns:mc="http://schemas.openxmlformats.org/markup-compatibility/2006">
    <mc:Choice xmlns:a14="http://schemas.microsoft.com/office/drawing/2010/main" Requires="a14">
      <xdr:oneCellAnchor>
        <xdr:from>
          <xdr:col>2</xdr:col>
          <xdr:colOff>0</xdr:colOff>
          <xdr:row>106</xdr:row>
          <xdr:rowOff>0</xdr:rowOff>
        </xdr:from>
        <xdr:ext cx="1323975" cy="209550"/>
        <xdr:sp macro="" textlink="">
          <xdr:nvSpPr>
            <xdr:cNvPr id="259085" name="Button 13" hidden="1">
              <a:extLst>
                <a:ext uri="{63B3BB69-23CF-44E3-9099-C40C66FF867C}">
                  <a14:compatExt spid="_x0000_s259085"/>
                </a:ext>
                <a:ext uri="{FF2B5EF4-FFF2-40B4-BE49-F238E27FC236}">
                  <a16:creationId xmlns:a16="http://schemas.microsoft.com/office/drawing/2014/main" id="{00000000-0008-0000-0A00-00000D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SUBNATIONAL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2</xdr:col>
          <xdr:colOff>0</xdr:colOff>
          <xdr:row>206</xdr:row>
          <xdr:rowOff>0</xdr:rowOff>
        </xdr:from>
        <xdr:ext cx="1362075" cy="209550"/>
        <xdr:sp macro="" textlink="">
          <xdr:nvSpPr>
            <xdr:cNvPr id="259086" name="Button 14" hidden="1">
              <a:extLst>
                <a:ext uri="{63B3BB69-23CF-44E3-9099-C40C66FF867C}">
                  <a14:compatExt spid="_x0000_s259086"/>
                </a:ext>
                <a:ext uri="{FF2B5EF4-FFF2-40B4-BE49-F238E27FC236}">
                  <a16:creationId xmlns:a16="http://schemas.microsoft.com/office/drawing/2014/main" id="{00000000-0008-0000-0A00-00000E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SUBNATIONAL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17</xdr:col>
          <xdr:colOff>38100</xdr:colOff>
          <xdr:row>106</xdr:row>
          <xdr:rowOff>0</xdr:rowOff>
        </xdr:from>
        <xdr:ext cx="1647825" cy="209550"/>
        <xdr:sp macro="" textlink="">
          <xdr:nvSpPr>
            <xdr:cNvPr id="259087" name="Button 15" hidden="1">
              <a:extLst>
                <a:ext uri="{63B3BB69-23CF-44E3-9099-C40C66FF867C}">
                  <a14:compatExt spid="_x0000_s259087"/>
                </a:ext>
                <a:ext uri="{FF2B5EF4-FFF2-40B4-BE49-F238E27FC236}">
                  <a16:creationId xmlns:a16="http://schemas.microsoft.com/office/drawing/2014/main" id="{00000000-0008-0000-0A00-00000F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17</xdr:col>
          <xdr:colOff>19050</xdr:colOff>
          <xdr:row>206</xdr:row>
          <xdr:rowOff>0</xdr:rowOff>
        </xdr:from>
        <xdr:ext cx="1647825" cy="209550"/>
        <xdr:sp macro="" textlink="">
          <xdr:nvSpPr>
            <xdr:cNvPr id="259088" name="Button 16" hidden="1">
              <a:extLst>
                <a:ext uri="{63B3BB69-23CF-44E3-9099-C40C66FF867C}">
                  <a14:compatExt spid="_x0000_s259088"/>
                </a:ext>
                <a:ext uri="{FF2B5EF4-FFF2-40B4-BE49-F238E27FC236}">
                  <a16:creationId xmlns:a16="http://schemas.microsoft.com/office/drawing/2014/main" id="{00000000-0008-0000-0A00-000010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A00-00003A000000}"/>
            </a:ext>
          </a:extLst>
        </xdr:cNvPr>
        <xdr:cNvSpPr/>
      </xdr:nvSpPr>
      <xdr:spPr>
        <a:xfrm>
          <a:off x="2357438" y="83543775"/>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wsDr>
</file>

<file path=xl/drawings/drawing12.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21505"/>
            </a:ext>
            <a:ext xmlns:a16="http://schemas.microsoft.com/office/drawing/2014/main" uri="{FF2B5EF4-FFF2-40B4-BE49-F238E27FC236}">
              <a16:creationId xmlns:a16="http://schemas.microsoft.com/office/drawing/2014/main" id="{00000000-0008-0000-0B00-000002000000}"/>
            </a:ext>
          </a:extLst>
        </xdr:cNvPr>
        <xdr:cNvSpPr/>
      </xdr:nvSpPr>
      <xdr:spPr>
        <a:xfrm>
          <a:off x="9496425" y="2314575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21506"/>
            </a:ext>
            <a:ext xmlns:a16="http://schemas.microsoft.com/office/drawing/2014/main" uri="{FF2B5EF4-FFF2-40B4-BE49-F238E27FC236}">
              <a16:creationId xmlns:a16="http://schemas.microsoft.com/office/drawing/2014/main" id="{00000000-0008-0000-0B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36</xdr:col>
      <xdr:colOff>0</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107</xdr:row>
      <xdr:rowOff>3301</xdr:rowOff>
    </xdr:from>
    <xdr:to>
      <xdr:col>17</xdr:col>
      <xdr:colOff>0</xdr:colOff>
      <xdr:row>118</xdr:row>
      <xdr:rowOff>187200</xdr:rowOff>
    </xdr:to>
    <xdr:graphicFrame macro="">
      <xdr:nvGraphicFramePr>
        <xdr:cNvPr id="7" name="Graphique S3">
          <a:extLst>
            <a:ext xmlns:a16="http://schemas.microsoft.com/office/drawing/2014/main"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19050</xdr:colOff>
      <xdr:row>107</xdr:row>
      <xdr:rowOff>3301</xdr:rowOff>
    </xdr:from>
    <xdr:to>
      <xdr:col>36</xdr:col>
      <xdr:colOff>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0</xdr:colOff>
      <xdr:row>107</xdr:row>
      <xdr:rowOff>3301</xdr:rowOff>
    </xdr:from>
    <xdr:to>
      <xdr:col>7</xdr:col>
      <xdr:colOff>0</xdr:colOff>
      <xdr:row>118</xdr:row>
      <xdr:rowOff>187200</xdr:rowOff>
    </xdr:to>
    <xdr:graphicFrame macro="">
      <xdr:nvGraphicFramePr>
        <xdr:cNvPr id="9" name="Graphique S1">
          <a:extLst>
            <a:ext xmlns:a16="http://schemas.microsoft.com/office/drawing/2014/main"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28575</xdr:colOff>
      <xdr:row>207</xdr:row>
      <xdr:rowOff>0</xdr:rowOff>
    </xdr:from>
    <xdr:to>
      <xdr:col>36</xdr:col>
      <xdr:colOff>0</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B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B00-00000E000000}"/>
            </a:ext>
          </a:extLst>
        </xdr:cNvPr>
        <xdr:cNvSpPr txBox="true"/>
      </xdr:nvSpPr>
      <xdr:spPr>
        <a:xfrm>
          <a:off x="3014663" y="23974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B00-00000F000000}"/>
            </a:ext>
          </a:extLst>
        </xdr:cNvPr>
        <xdr:cNvSpPr txBox="true"/>
      </xdr:nvSpPr>
      <xdr:spPr>
        <a:xfrm>
          <a:off x="3014663" y="458581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B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21507"/>
            </a:ext>
            <a:ext xmlns:a16="http://schemas.microsoft.com/office/drawing/2014/main" uri="{FF2B5EF4-FFF2-40B4-BE49-F238E27FC236}">
              <a16:creationId xmlns:a16="http://schemas.microsoft.com/office/drawing/2014/main" id="{00000000-0008-0000-0B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21508"/>
            </a:ext>
            <a:ext xmlns:a16="http://schemas.microsoft.com/office/drawing/2014/main" uri="{FF2B5EF4-FFF2-40B4-BE49-F238E27FC236}">
              <a16:creationId xmlns:a16="http://schemas.microsoft.com/office/drawing/2014/main" id="{00000000-0008-0000-0B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21509"/>
            </a:ext>
            <a:ext xmlns:a16="http://schemas.microsoft.com/office/drawing/2014/main" uri="{FF2B5EF4-FFF2-40B4-BE49-F238E27FC236}">
              <a16:creationId xmlns:a16="http://schemas.microsoft.com/office/drawing/2014/main" id="{00000000-0008-0000-0B00-000013000000}"/>
            </a:ext>
          </a:extLst>
        </xdr:cNvPr>
        <xdr:cNvSpPr/>
      </xdr:nvSpPr>
      <xdr:spPr>
        <a:xfrm>
          <a:off x="876300" y="23145750"/>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21510"/>
            </a:ext>
            <a:ext xmlns:a16="http://schemas.microsoft.com/office/drawing/2014/main" uri="{FF2B5EF4-FFF2-40B4-BE49-F238E27FC236}">
              <a16:creationId xmlns:a16="http://schemas.microsoft.com/office/drawing/2014/main" id="{00000000-0008-0000-0B00-000014000000}"/>
            </a:ext>
          </a:extLst>
        </xdr:cNvPr>
        <xdr:cNvSpPr/>
      </xdr:nvSpPr>
      <xdr:spPr>
        <a:xfrm>
          <a:off x="2205038" y="2314575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21511"/>
            </a:ext>
            <a:ext xmlns:a16="http://schemas.microsoft.com/office/drawing/2014/main" uri="{FF2B5EF4-FFF2-40B4-BE49-F238E27FC236}">
              <a16:creationId xmlns:a16="http://schemas.microsoft.com/office/drawing/2014/main" id="{00000000-0008-0000-0B00-000015000000}"/>
            </a:ext>
          </a:extLst>
        </xdr:cNvPr>
        <xdr:cNvSpPr/>
      </xdr:nvSpPr>
      <xdr:spPr>
        <a:xfrm>
          <a:off x="942975" y="4502943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21512"/>
            </a:ext>
            <a:ext xmlns:a16="http://schemas.microsoft.com/office/drawing/2014/main" uri="{FF2B5EF4-FFF2-40B4-BE49-F238E27FC236}">
              <a16:creationId xmlns:a16="http://schemas.microsoft.com/office/drawing/2014/main" id="{00000000-0008-0000-0B00-000016000000}"/>
            </a:ext>
          </a:extLst>
        </xdr:cNvPr>
        <xdr:cNvSpPr/>
      </xdr:nvSpPr>
      <xdr:spPr>
        <a:xfrm>
          <a:off x="2205038" y="45029438"/>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B00-000017000000}"/>
            </a:ext>
          </a:extLst>
        </xdr:cNvPr>
        <xdr:cNvSpPr txBox="true"/>
      </xdr:nvSpPr>
      <xdr:spPr>
        <a:xfrm>
          <a:off x="3014663" y="23974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B00-000018000000}"/>
            </a:ext>
          </a:extLst>
        </xdr:cNvPr>
        <xdr:cNvSpPr txBox="true"/>
      </xdr:nvSpPr>
      <xdr:spPr>
        <a:xfrm>
          <a:off x="3014663" y="23974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B00-000019000000}"/>
            </a:ext>
          </a:extLst>
        </xdr:cNvPr>
        <xdr:cNvSpPr txBox="true"/>
      </xdr:nvSpPr>
      <xdr:spPr>
        <a:xfrm>
          <a:off x="3014663" y="458581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B00-00001A000000}"/>
            </a:ext>
          </a:extLst>
        </xdr:cNvPr>
        <xdr:cNvSpPr txBox="true"/>
      </xdr:nvSpPr>
      <xdr:spPr>
        <a:xfrm>
          <a:off x="3014663" y="458581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B00-00001B000000}"/>
            </a:ext>
          </a:extLst>
        </xdr:cNvPr>
        <xdr:cNvSpPr txBox="true"/>
      </xdr:nvSpPr>
      <xdr:spPr>
        <a:xfrm>
          <a:off x="3014663" y="458581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21513"/>
            </a:ext>
            <a:ext xmlns:a16="http://schemas.microsoft.com/office/drawing/2014/main" uri="{FF2B5EF4-FFF2-40B4-BE49-F238E27FC236}">
              <a16:creationId xmlns:a16="http://schemas.microsoft.com/office/drawing/2014/main" id="{00000000-0008-0000-0B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21514"/>
            </a:ext>
            <a:ext xmlns:a16="http://schemas.microsoft.com/office/drawing/2014/main" uri="{FF2B5EF4-FFF2-40B4-BE49-F238E27FC236}">
              <a16:creationId xmlns:a16="http://schemas.microsoft.com/office/drawing/2014/main" id="{00000000-0008-0000-0B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21515"/>
            </a:ext>
            <a:ext xmlns:a16="http://schemas.microsoft.com/office/drawing/2014/main" uri="{FF2B5EF4-FFF2-40B4-BE49-F238E27FC236}">
              <a16:creationId xmlns:a16="http://schemas.microsoft.com/office/drawing/2014/main" id="{00000000-0008-0000-0B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21516"/>
            </a:ext>
            <a:ext xmlns:a16="http://schemas.microsoft.com/office/drawing/2014/main" uri="{FF2B5EF4-FFF2-40B4-BE49-F238E27FC236}">
              <a16:creationId xmlns:a16="http://schemas.microsoft.com/office/drawing/2014/main" id="{00000000-0008-0000-0B00-00001F000000}"/>
            </a:ext>
          </a:extLst>
        </xdr:cNvPr>
        <xdr:cNvSpPr/>
      </xdr:nvSpPr>
      <xdr:spPr>
        <a:xfrm>
          <a:off x="2357438" y="83519963"/>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704850</xdr:colOff>
      <xdr:row>107</xdr:row>
      <xdr:rowOff>3301</xdr:rowOff>
    </xdr:from>
    <xdr:to>
      <xdr:col>12</xdr:col>
      <xdr:colOff>28575</xdr:colOff>
      <xdr:row>118</xdr:row>
      <xdr:rowOff>187200</xdr:rowOff>
    </xdr:to>
    <xdr:graphicFrame macro="">
      <xdr:nvGraphicFramePr>
        <xdr:cNvPr id="33" name="Graphique S2">
          <a:extLst>
            <a:ext xmlns:a16="http://schemas.microsoft.com/office/drawing/2014/main"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21517"/>
            </a:ext>
            <a:ext xmlns:a16="http://schemas.microsoft.com/office/drawing/2014/main" uri="{FF2B5EF4-FFF2-40B4-BE49-F238E27FC236}">
              <a16:creationId xmlns:a16="http://schemas.microsoft.com/office/drawing/2014/main" id="{00000000-0008-0000-0B00-000023000000}"/>
            </a:ext>
          </a:extLst>
        </xdr:cNvPr>
        <xdr:cNvSpPr/>
      </xdr:nvSpPr>
      <xdr:spPr>
        <a:xfrm>
          <a:off x="9429750" y="450294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21518"/>
            </a:ext>
            <a:ext xmlns:a16="http://schemas.microsoft.com/office/drawing/2014/main" uri="{FF2B5EF4-FFF2-40B4-BE49-F238E27FC236}">
              <a16:creationId xmlns:a16="http://schemas.microsoft.com/office/drawing/2014/main" id="{00000000-0008-0000-0B00-000024000000}"/>
            </a:ext>
          </a:extLst>
        </xdr:cNvPr>
        <xdr:cNvSpPr/>
      </xdr:nvSpPr>
      <xdr:spPr>
        <a:xfrm>
          <a:off x="4533900" y="23145750"/>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21519"/>
            </a:ext>
            <a:ext xmlns:a16="http://schemas.microsoft.com/office/drawing/2014/main" uri="{FF2B5EF4-FFF2-40B4-BE49-F238E27FC236}">
              <a16:creationId xmlns:a16="http://schemas.microsoft.com/office/drawing/2014/main" id="{00000000-0008-0000-0B00-000025000000}"/>
            </a:ext>
          </a:extLst>
        </xdr:cNvPr>
        <xdr:cNvSpPr/>
      </xdr:nvSpPr>
      <xdr:spPr>
        <a:xfrm>
          <a:off x="4533900" y="45029438"/>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21520"/>
            </a:ext>
            <a:ext xmlns:a16="http://schemas.microsoft.com/office/drawing/2014/main" uri="{FF2B5EF4-FFF2-40B4-BE49-F238E27FC236}">
              <a16:creationId xmlns:a16="http://schemas.microsoft.com/office/drawing/2014/main" id="{00000000-0008-0000-0B00-000026000000}"/>
            </a:ext>
          </a:extLst>
        </xdr:cNvPr>
        <xdr:cNvSpPr/>
      </xdr:nvSpPr>
      <xdr:spPr>
        <a:xfrm>
          <a:off x="16073438" y="231457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21521"/>
            </a:ext>
            <a:ext xmlns:a16="http://schemas.microsoft.com/office/drawing/2014/main" uri="{FF2B5EF4-FFF2-40B4-BE49-F238E27FC236}">
              <a16:creationId xmlns:a16="http://schemas.microsoft.com/office/drawing/2014/main" id="{00000000-0008-0000-0B00-000027000000}"/>
            </a:ext>
          </a:extLst>
        </xdr:cNvPr>
        <xdr:cNvSpPr/>
      </xdr:nvSpPr>
      <xdr:spPr>
        <a:xfrm>
          <a:off x="16054388" y="450294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21522"/>
            </a:ext>
            <a:ext xmlns:a16="http://schemas.microsoft.com/office/drawing/2014/main" uri="{FF2B5EF4-FFF2-40B4-BE49-F238E27FC236}">
              <a16:creationId xmlns:a16="http://schemas.microsoft.com/office/drawing/2014/main" id="{00000000-0008-0000-0B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21523"/>
            </a:ext>
            <a:ext xmlns:a16="http://schemas.microsoft.com/office/drawing/2014/main" uri="{FF2B5EF4-FFF2-40B4-BE49-F238E27FC236}">
              <a16:creationId xmlns:a16="http://schemas.microsoft.com/office/drawing/2014/main" id="{00000000-0008-0000-0B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mc:AlternateContent xmlns:mc="http://schemas.openxmlformats.org/markup-compatibility/2006">
    <mc:Choice xmlns:a14="http://schemas.microsoft.com/office/drawing/2010/main" Requires="a14">
      <xdr:oneCellAnchor>
        <xdr:from>
          <xdr:col>8</xdr:col>
          <xdr:colOff>361950</xdr:colOff>
          <xdr:row>106</xdr:row>
          <xdr:rowOff>0</xdr:rowOff>
        </xdr:from>
        <xdr:ext cx="1609725" cy="209550"/>
        <xdr:sp macro="" textlink="">
          <xdr:nvSpPr>
            <xdr:cNvPr id="260097" name="Button 1" hidden="1">
              <a:extLst>
                <a:ext uri="{63B3BB69-23CF-44E3-9099-C40C66FF867C}">
                  <a14:compatExt spid="_x0000_s260097"/>
                </a:ext>
                <a:ext uri="{FF2B5EF4-FFF2-40B4-BE49-F238E27FC236}">
                  <a16:creationId xmlns:a16="http://schemas.microsoft.com/office/drawing/2014/main" id="{00000000-0008-0000-0B00-000001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mc:Choice>
    <mc:Fallback/>
  </mc:AlternateContent>
  <mc:AlternateContent xmlns:mc="http://schemas.openxmlformats.org/markup-compatibility/2006">
    <mc:Choice xmlns:a14="http://schemas.microsoft.com/office/drawing/2010/main" Requires="a14">
      <xdr:oneCellAnchor>
        <xdr:from>
          <xdr:col>8</xdr:col>
          <xdr:colOff>371475</xdr:colOff>
          <xdr:row>0</xdr:row>
          <xdr:rowOff>0</xdr:rowOff>
        </xdr:from>
        <xdr:ext cx="1609725" cy="209550"/>
        <xdr:sp macro="" textlink="">
          <xdr:nvSpPr>
            <xdr:cNvPr id="260098" name="Button 2" hidden="1">
              <a:extLst>
                <a:ext uri="{63B3BB69-23CF-44E3-9099-C40C66FF867C}">
                  <a14:compatExt spid="_x0000_s260098"/>
                </a:ext>
                <a:ext uri="{FF2B5EF4-FFF2-40B4-BE49-F238E27FC236}">
                  <a16:creationId xmlns:a16="http://schemas.microsoft.com/office/drawing/2014/main" id="{00000000-0008-0000-0B00-000002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mc:Choice>
    <mc:Fallback/>
  </mc:AlternateContent>
  <mc:AlternateContent xmlns:mc="http://schemas.openxmlformats.org/markup-compatibility/2006">
    <mc:Choice xmlns:a14="http://schemas.microsoft.com/office/drawing/2010/main" Requires="a14">
      <xdr:oneCellAnchor>
        <xdr:from>
          <xdr:col>0</xdr:col>
          <xdr:colOff>752475</xdr:colOff>
          <xdr:row>0</xdr:row>
          <xdr:rowOff>0</xdr:rowOff>
        </xdr:from>
        <xdr:ext cx="1143000" cy="209550"/>
        <xdr:sp macro="" textlink="">
          <xdr:nvSpPr>
            <xdr:cNvPr id="260099" name="Button 3" hidden="1">
              <a:extLst>
                <a:ext uri="{63B3BB69-23CF-44E3-9099-C40C66FF867C}">
                  <a14:compatExt spid="_x0000_s260099"/>
                </a:ext>
                <a:ext uri="{FF2B5EF4-FFF2-40B4-BE49-F238E27FC236}">
                  <a16:creationId xmlns:a16="http://schemas.microsoft.com/office/drawing/2014/main" id="{00000000-0008-0000-0B00-000003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SANITATION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xdr:col>
          <xdr:colOff>19050</xdr:colOff>
          <xdr:row>0</xdr:row>
          <xdr:rowOff>0</xdr:rowOff>
        </xdr:from>
        <xdr:ext cx="1057275" cy="209550"/>
        <xdr:sp macro="" textlink="">
          <xdr:nvSpPr>
            <xdr:cNvPr id="260100" name="Button 4" hidden="1">
              <a:extLst>
                <a:ext uri="{63B3BB69-23CF-44E3-9099-C40C66FF867C}">
                  <a14:compatExt spid="_x0000_s260100"/>
                </a:ext>
                <a:ext uri="{FF2B5EF4-FFF2-40B4-BE49-F238E27FC236}">
                  <a16:creationId xmlns:a16="http://schemas.microsoft.com/office/drawing/2014/main" id="{00000000-0008-0000-0B00-000004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HYGIENE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876300</xdr:colOff>
          <xdr:row>106</xdr:row>
          <xdr:rowOff>0</xdr:rowOff>
        </xdr:from>
        <xdr:ext cx="1019175" cy="209550"/>
        <xdr:sp macro="" textlink="">
          <xdr:nvSpPr>
            <xdr:cNvPr id="260101" name="Button 5" hidden="1">
              <a:extLst>
                <a:ext uri="{63B3BB69-23CF-44E3-9099-C40C66FF867C}">
                  <a14:compatExt spid="_x0000_s260101"/>
                </a:ext>
                <a:ext uri="{FF2B5EF4-FFF2-40B4-BE49-F238E27FC236}">
                  <a16:creationId xmlns:a16="http://schemas.microsoft.com/office/drawing/2014/main" id="{00000000-0008-0000-0B00-000005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HYGIENE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xdr:col>
          <xdr:colOff>9525</xdr:colOff>
          <xdr:row>106</xdr:row>
          <xdr:rowOff>0</xdr:rowOff>
        </xdr:from>
        <xdr:ext cx="952500" cy="209550"/>
        <xdr:sp macro="" textlink="">
          <xdr:nvSpPr>
            <xdr:cNvPr id="260102" name="Button 6" hidden="1">
              <a:extLst>
                <a:ext uri="{63B3BB69-23CF-44E3-9099-C40C66FF867C}">
                  <a14:compatExt spid="_x0000_s260102"/>
                </a:ext>
                <a:ext uri="{FF2B5EF4-FFF2-40B4-BE49-F238E27FC236}">
                  <a16:creationId xmlns:a16="http://schemas.microsoft.com/office/drawing/2014/main" id="{00000000-0008-0000-0B00-000006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WATER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942975</xdr:colOff>
          <xdr:row>206</xdr:row>
          <xdr:rowOff>0</xdr:rowOff>
        </xdr:from>
        <xdr:ext cx="952500" cy="209550"/>
        <xdr:sp macro="" textlink="">
          <xdr:nvSpPr>
            <xdr:cNvPr id="260103" name="Button 7" hidden="1">
              <a:extLst>
                <a:ext uri="{63B3BB69-23CF-44E3-9099-C40C66FF867C}">
                  <a14:compatExt spid="_x0000_s260103"/>
                </a:ext>
                <a:ext uri="{FF2B5EF4-FFF2-40B4-BE49-F238E27FC236}">
                  <a16:creationId xmlns:a16="http://schemas.microsoft.com/office/drawing/2014/main" id="{00000000-0008-0000-0B00-000007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WATER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xdr:col>
          <xdr:colOff>9525</xdr:colOff>
          <xdr:row>206</xdr:row>
          <xdr:rowOff>0</xdr:rowOff>
        </xdr:from>
        <xdr:ext cx="1219200" cy="209550"/>
        <xdr:sp macro="" textlink="">
          <xdr:nvSpPr>
            <xdr:cNvPr id="260104" name="Button 8" hidden="1">
              <a:extLst>
                <a:ext uri="{63B3BB69-23CF-44E3-9099-C40C66FF867C}">
                  <a14:compatExt spid="_x0000_s260104"/>
                </a:ext>
                <a:ext uri="{FF2B5EF4-FFF2-40B4-BE49-F238E27FC236}">
                  <a16:creationId xmlns:a16="http://schemas.microsoft.com/office/drawing/2014/main" id="{00000000-0008-0000-0B00-000008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SANITATION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2</xdr:col>
          <xdr:colOff>0</xdr:colOff>
          <xdr:row>0</xdr:row>
          <xdr:rowOff>0</xdr:rowOff>
        </xdr:from>
        <xdr:ext cx="1362075" cy="209550"/>
        <xdr:sp macro="" textlink="">
          <xdr:nvSpPr>
            <xdr:cNvPr id="260105" name="Button 9" hidden="1">
              <a:extLst>
                <a:ext uri="{63B3BB69-23CF-44E3-9099-C40C66FF867C}">
                  <a14:compatExt spid="_x0000_s260105"/>
                </a:ext>
                <a:ext uri="{FF2B5EF4-FFF2-40B4-BE49-F238E27FC236}">
                  <a16:creationId xmlns:a16="http://schemas.microsoft.com/office/drawing/2014/main" id="{00000000-0008-0000-0B00-000009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SUBNATIONAL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17</xdr:col>
          <xdr:colOff>0</xdr:colOff>
          <xdr:row>0</xdr:row>
          <xdr:rowOff>0</xdr:rowOff>
        </xdr:from>
        <xdr:ext cx="1685925" cy="209550"/>
        <xdr:sp macro="" textlink="">
          <xdr:nvSpPr>
            <xdr:cNvPr id="260106" name="Button 10" hidden="1">
              <a:extLst>
                <a:ext uri="{63B3BB69-23CF-44E3-9099-C40C66FF867C}">
                  <a14:compatExt spid="_x0000_s260106"/>
                </a:ext>
                <a:ext uri="{FF2B5EF4-FFF2-40B4-BE49-F238E27FC236}">
                  <a16:creationId xmlns:a16="http://schemas.microsoft.com/office/drawing/2014/main" id="{00000000-0008-0000-0B00-00000A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19050</xdr:rowOff>
        </xdr:to>
        <xdr:sp macro="" textlink="">
          <xdr:nvSpPr>
            <xdr:cNvPr id="260107" name="Button 11" hidden="1">
              <a:extLst>
                <a:ext uri="{63B3BB69-23CF-44E3-9099-C40C66FF867C}">
                  <a14:compatExt spid="_x0000_s260107"/>
                </a:ext>
                <a:ext uri="{FF2B5EF4-FFF2-40B4-BE49-F238E27FC236}">
                  <a16:creationId xmlns:a16="http://schemas.microsoft.com/office/drawing/2014/main" id="{00000000-0008-0000-0B00-00000B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8</xdr:col>
          <xdr:colOff>295275</xdr:colOff>
          <xdr:row>206</xdr:row>
          <xdr:rowOff>0</xdr:rowOff>
        </xdr:from>
        <xdr:ext cx="1647825" cy="209550"/>
        <xdr:sp macro="" textlink="">
          <xdr:nvSpPr>
            <xdr:cNvPr id="260108" name="Button 12" hidden="1">
              <a:extLst>
                <a:ext uri="{63B3BB69-23CF-44E3-9099-C40C66FF867C}">
                  <a14:compatExt spid="_x0000_s260108"/>
                </a:ext>
                <a:ext uri="{FF2B5EF4-FFF2-40B4-BE49-F238E27FC236}">
                  <a16:creationId xmlns:a16="http://schemas.microsoft.com/office/drawing/2014/main" id="{00000000-0008-0000-0B00-00000C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mc:Choice>
    <mc:Fallback/>
  </mc:AlternateContent>
  <mc:AlternateContent xmlns:mc="http://schemas.openxmlformats.org/markup-compatibility/2006">
    <mc:Choice xmlns:a14="http://schemas.microsoft.com/office/drawing/2010/main" Requires="a14">
      <xdr:oneCellAnchor>
        <xdr:from>
          <xdr:col>2</xdr:col>
          <xdr:colOff>0</xdr:colOff>
          <xdr:row>106</xdr:row>
          <xdr:rowOff>0</xdr:rowOff>
        </xdr:from>
        <xdr:ext cx="1323975" cy="209550"/>
        <xdr:sp macro="" textlink="">
          <xdr:nvSpPr>
            <xdr:cNvPr id="260109" name="Button 13" hidden="1">
              <a:extLst>
                <a:ext uri="{63B3BB69-23CF-44E3-9099-C40C66FF867C}">
                  <a14:compatExt spid="_x0000_s260109"/>
                </a:ext>
                <a:ext uri="{FF2B5EF4-FFF2-40B4-BE49-F238E27FC236}">
                  <a16:creationId xmlns:a16="http://schemas.microsoft.com/office/drawing/2014/main" id="{00000000-0008-0000-0B00-00000D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SUBNATIONAL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2</xdr:col>
          <xdr:colOff>0</xdr:colOff>
          <xdr:row>206</xdr:row>
          <xdr:rowOff>0</xdr:rowOff>
        </xdr:from>
        <xdr:ext cx="1362075" cy="209550"/>
        <xdr:sp macro="" textlink="">
          <xdr:nvSpPr>
            <xdr:cNvPr id="260110" name="Button 14" hidden="1">
              <a:extLst>
                <a:ext uri="{63B3BB69-23CF-44E3-9099-C40C66FF867C}">
                  <a14:compatExt spid="_x0000_s260110"/>
                </a:ext>
                <a:ext uri="{FF2B5EF4-FFF2-40B4-BE49-F238E27FC236}">
                  <a16:creationId xmlns:a16="http://schemas.microsoft.com/office/drawing/2014/main" id="{00000000-0008-0000-0B00-00000E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SUBNATIONAL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17</xdr:col>
          <xdr:colOff>38100</xdr:colOff>
          <xdr:row>106</xdr:row>
          <xdr:rowOff>0</xdr:rowOff>
        </xdr:from>
        <xdr:ext cx="1647825" cy="209550"/>
        <xdr:sp macro="" textlink="">
          <xdr:nvSpPr>
            <xdr:cNvPr id="260111" name="Button 15" hidden="1">
              <a:extLst>
                <a:ext uri="{63B3BB69-23CF-44E3-9099-C40C66FF867C}">
                  <a14:compatExt spid="_x0000_s260111"/>
                </a:ext>
                <a:ext uri="{FF2B5EF4-FFF2-40B4-BE49-F238E27FC236}">
                  <a16:creationId xmlns:a16="http://schemas.microsoft.com/office/drawing/2014/main" id="{00000000-0008-0000-0B00-00000F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17</xdr:col>
          <xdr:colOff>19050</xdr:colOff>
          <xdr:row>206</xdr:row>
          <xdr:rowOff>0</xdr:rowOff>
        </xdr:from>
        <xdr:ext cx="1647825" cy="209550"/>
        <xdr:sp macro="" textlink="">
          <xdr:nvSpPr>
            <xdr:cNvPr id="260112" name="Button 16" hidden="1">
              <a:extLst>
                <a:ext uri="{63B3BB69-23CF-44E3-9099-C40C66FF867C}">
                  <a14:compatExt spid="_x0000_s260112"/>
                </a:ext>
                <a:ext uri="{FF2B5EF4-FFF2-40B4-BE49-F238E27FC236}">
                  <a16:creationId xmlns:a16="http://schemas.microsoft.com/office/drawing/2014/main" id="{00000000-0008-0000-0B00-000010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72044"/>
            </a:ext>
            <a:ext xmlns:a16="http://schemas.microsoft.com/office/drawing/2014/main" uri="{FF2B5EF4-FFF2-40B4-BE49-F238E27FC236}">
              <a16:creationId xmlns:a16="http://schemas.microsoft.com/office/drawing/2014/main" id="{00000000-0008-0000-0B00-00003A000000}"/>
            </a:ext>
          </a:extLst>
        </xdr:cNvPr>
        <xdr:cNvSpPr/>
      </xdr:nvSpPr>
      <xdr:spPr>
        <a:xfrm>
          <a:off x="2357438" y="83519963"/>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wsDr>
</file>

<file path=xl/drawings/drawing13.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29697"/>
            </a:ext>
            <a:ext xmlns:a16="http://schemas.microsoft.com/office/drawing/2014/main" uri="{FF2B5EF4-FFF2-40B4-BE49-F238E27FC236}">
              <a16:creationId xmlns:a16="http://schemas.microsoft.com/office/drawing/2014/main" id="{00000000-0008-0000-0C00-000002000000}"/>
            </a:ext>
          </a:extLst>
        </xdr:cNvPr>
        <xdr:cNvSpPr/>
      </xdr:nvSpPr>
      <xdr:spPr>
        <a:xfrm>
          <a:off x="9496425" y="2314575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29698"/>
            </a:ext>
            <a:ext xmlns:a16="http://schemas.microsoft.com/office/drawing/2014/main" uri="{FF2B5EF4-FFF2-40B4-BE49-F238E27FC236}">
              <a16:creationId xmlns:a16="http://schemas.microsoft.com/office/drawing/2014/main" id="{00000000-0008-0000-0C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36</xdr:col>
      <xdr:colOff>0</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107</xdr:row>
      <xdr:rowOff>3301</xdr:rowOff>
    </xdr:from>
    <xdr:to>
      <xdr:col>17</xdr:col>
      <xdr:colOff>0</xdr:colOff>
      <xdr:row>118</xdr:row>
      <xdr:rowOff>187200</xdr:rowOff>
    </xdr:to>
    <xdr:graphicFrame macro="">
      <xdr:nvGraphicFramePr>
        <xdr:cNvPr id="7" name="Graphique S3">
          <a:extLst>
            <a:ext xmlns:a16="http://schemas.microsoft.com/office/drawing/2014/main"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19050</xdr:colOff>
      <xdr:row>107</xdr:row>
      <xdr:rowOff>3301</xdr:rowOff>
    </xdr:from>
    <xdr:to>
      <xdr:col>36</xdr:col>
      <xdr:colOff>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0</xdr:colOff>
      <xdr:row>107</xdr:row>
      <xdr:rowOff>3301</xdr:rowOff>
    </xdr:from>
    <xdr:to>
      <xdr:col>7</xdr:col>
      <xdr:colOff>0</xdr:colOff>
      <xdr:row>118</xdr:row>
      <xdr:rowOff>187200</xdr:rowOff>
    </xdr:to>
    <xdr:graphicFrame macro="">
      <xdr:nvGraphicFramePr>
        <xdr:cNvPr id="9" name="Graphique S1">
          <a:extLst>
            <a:ext xmlns:a16="http://schemas.microsoft.com/office/drawing/2014/main"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28575</xdr:colOff>
      <xdr:row>207</xdr:row>
      <xdr:rowOff>0</xdr:rowOff>
    </xdr:from>
    <xdr:to>
      <xdr:col>36</xdr:col>
      <xdr:colOff>0</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C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C00-00000E000000}"/>
            </a:ext>
          </a:extLst>
        </xdr:cNvPr>
        <xdr:cNvSpPr txBox="true"/>
      </xdr:nvSpPr>
      <xdr:spPr>
        <a:xfrm>
          <a:off x="3014663" y="23974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C00-00000F000000}"/>
            </a:ext>
          </a:extLst>
        </xdr:cNvPr>
        <xdr:cNvSpPr txBox="true"/>
      </xdr:nvSpPr>
      <xdr:spPr>
        <a:xfrm>
          <a:off x="3014663" y="458581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C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29699"/>
            </a:ext>
            <a:ext xmlns:a16="http://schemas.microsoft.com/office/drawing/2014/main" uri="{FF2B5EF4-FFF2-40B4-BE49-F238E27FC236}">
              <a16:creationId xmlns:a16="http://schemas.microsoft.com/office/drawing/2014/main" id="{00000000-0008-0000-0C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29700"/>
            </a:ext>
            <a:ext xmlns:a16="http://schemas.microsoft.com/office/drawing/2014/main" uri="{FF2B5EF4-FFF2-40B4-BE49-F238E27FC236}">
              <a16:creationId xmlns:a16="http://schemas.microsoft.com/office/drawing/2014/main" id="{00000000-0008-0000-0C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29701"/>
            </a:ext>
            <a:ext xmlns:a16="http://schemas.microsoft.com/office/drawing/2014/main" uri="{FF2B5EF4-FFF2-40B4-BE49-F238E27FC236}">
              <a16:creationId xmlns:a16="http://schemas.microsoft.com/office/drawing/2014/main" id="{00000000-0008-0000-0C00-000013000000}"/>
            </a:ext>
          </a:extLst>
        </xdr:cNvPr>
        <xdr:cNvSpPr/>
      </xdr:nvSpPr>
      <xdr:spPr>
        <a:xfrm>
          <a:off x="876300" y="23145750"/>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29702"/>
            </a:ext>
            <a:ext xmlns:a16="http://schemas.microsoft.com/office/drawing/2014/main" uri="{FF2B5EF4-FFF2-40B4-BE49-F238E27FC236}">
              <a16:creationId xmlns:a16="http://schemas.microsoft.com/office/drawing/2014/main" id="{00000000-0008-0000-0C00-000014000000}"/>
            </a:ext>
          </a:extLst>
        </xdr:cNvPr>
        <xdr:cNvSpPr/>
      </xdr:nvSpPr>
      <xdr:spPr>
        <a:xfrm>
          <a:off x="2205038" y="2314575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29703"/>
            </a:ext>
            <a:ext xmlns:a16="http://schemas.microsoft.com/office/drawing/2014/main" uri="{FF2B5EF4-FFF2-40B4-BE49-F238E27FC236}">
              <a16:creationId xmlns:a16="http://schemas.microsoft.com/office/drawing/2014/main" id="{00000000-0008-0000-0C00-000015000000}"/>
            </a:ext>
          </a:extLst>
        </xdr:cNvPr>
        <xdr:cNvSpPr/>
      </xdr:nvSpPr>
      <xdr:spPr>
        <a:xfrm>
          <a:off x="942975" y="4502943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29704"/>
            </a:ext>
            <a:ext xmlns:a16="http://schemas.microsoft.com/office/drawing/2014/main" uri="{FF2B5EF4-FFF2-40B4-BE49-F238E27FC236}">
              <a16:creationId xmlns:a16="http://schemas.microsoft.com/office/drawing/2014/main" id="{00000000-0008-0000-0C00-000016000000}"/>
            </a:ext>
          </a:extLst>
        </xdr:cNvPr>
        <xdr:cNvSpPr/>
      </xdr:nvSpPr>
      <xdr:spPr>
        <a:xfrm>
          <a:off x="2205038" y="45029438"/>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C00-000017000000}"/>
            </a:ext>
          </a:extLst>
        </xdr:cNvPr>
        <xdr:cNvSpPr txBox="true"/>
      </xdr:nvSpPr>
      <xdr:spPr>
        <a:xfrm>
          <a:off x="3014663" y="23974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C00-000018000000}"/>
            </a:ext>
          </a:extLst>
        </xdr:cNvPr>
        <xdr:cNvSpPr txBox="true"/>
      </xdr:nvSpPr>
      <xdr:spPr>
        <a:xfrm>
          <a:off x="3014663" y="23974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C00-000019000000}"/>
            </a:ext>
          </a:extLst>
        </xdr:cNvPr>
        <xdr:cNvSpPr txBox="true"/>
      </xdr:nvSpPr>
      <xdr:spPr>
        <a:xfrm>
          <a:off x="3014663" y="458581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C00-00001A000000}"/>
            </a:ext>
          </a:extLst>
        </xdr:cNvPr>
        <xdr:cNvSpPr txBox="true"/>
      </xdr:nvSpPr>
      <xdr:spPr>
        <a:xfrm>
          <a:off x="3014663" y="458581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C00-00001B000000}"/>
            </a:ext>
          </a:extLst>
        </xdr:cNvPr>
        <xdr:cNvSpPr txBox="true"/>
      </xdr:nvSpPr>
      <xdr:spPr>
        <a:xfrm>
          <a:off x="3014663" y="458581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29705"/>
            </a:ext>
            <a:ext xmlns:a16="http://schemas.microsoft.com/office/drawing/2014/main" uri="{FF2B5EF4-FFF2-40B4-BE49-F238E27FC236}">
              <a16:creationId xmlns:a16="http://schemas.microsoft.com/office/drawing/2014/main" id="{00000000-0008-0000-0C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29706"/>
            </a:ext>
            <a:ext xmlns:a16="http://schemas.microsoft.com/office/drawing/2014/main" uri="{FF2B5EF4-FFF2-40B4-BE49-F238E27FC236}">
              <a16:creationId xmlns:a16="http://schemas.microsoft.com/office/drawing/2014/main" id="{00000000-0008-0000-0C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29707"/>
            </a:ext>
            <a:ext xmlns:a16="http://schemas.microsoft.com/office/drawing/2014/main" uri="{FF2B5EF4-FFF2-40B4-BE49-F238E27FC236}">
              <a16:creationId xmlns:a16="http://schemas.microsoft.com/office/drawing/2014/main" id="{00000000-0008-0000-0C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29708"/>
            </a:ext>
            <a:ext xmlns:a16="http://schemas.microsoft.com/office/drawing/2014/main" uri="{FF2B5EF4-FFF2-40B4-BE49-F238E27FC236}">
              <a16:creationId xmlns:a16="http://schemas.microsoft.com/office/drawing/2014/main" id="{00000000-0008-0000-0C00-00001F000000}"/>
            </a:ext>
          </a:extLst>
        </xdr:cNvPr>
        <xdr:cNvSpPr/>
      </xdr:nvSpPr>
      <xdr:spPr>
        <a:xfrm>
          <a:off x="2357438" y="83519963"/>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704850</xdr:colOff>
      <xdr:row>107</xdr:row>
      <xdr:rowOff>3301</xdr:rowOff>
    </xdr:from>
    <xdr:to>
      <xdr:col>12</xdr:col>
      <xdr:colOff>28575</xdr:colOff>
      <xdr:row>118</xdr:row>
      <xdr:rowOff>187200</xdr:rowOff>
    </xdr:to>
    <xdr:graphicFrame macro="">
      <xdr:nvGraphicFramePr>
        <xdr:cNvPr id="33" name="Graphique S2">
          <a:extLst>
            <a:ext xmlns:a16="http://schemas.microsoft.com/office/drawing/2014/main"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29709"/>
            </a:ext>
            <a:ext xmlns:a16="http://schemas.microsoft.com/office/drawing/2014/main" uri="{FF2B5EF4-FFF2-40B4-BE49-F238E27FC236}">
              <a16:creationId xmlns:a16="http://schemas.microsoft.com/office/drawing/2014/main" id="{00000000-0008-0000-0C00-000023000000}"/>
            </a:ext>
          </a:extLst>
        </xdr:cNvPr>
        <xdr:cNvSpPr/>
      </xdr:nvSpPr>
      <xdr:spPr>
        <a:xfrm>
          <a:off x="9429750" y="450294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29710"/>
            </a:ext>
            <a:ext xmlns:a16="http://schemas.microsoft.com/office/drawing/2014/main" uri="{FF2B5EF4-FFF2-40B4-BE49-F238E27FC236}">
              <a16:creationId xmlns:a16="http://schemas.microsoft.com/office/drawing/2014/main" id="{00000000-0008-0000-0C00-000024000000}"/>
            </a:ext>
          </a:extLst>
        </xdr:cNvPr>
        <xdr:cNvSpPr/>
      </xdr:nvSpPr>
      <xdr:spPr>
        <a:xfrm>
          <a:off x="4533900" y="23145750"/>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29711"/>
            </a:ext>
            <a:ext xmlns:a16="http://schemas.microsoft.com/office/drawing/2014/main" uri="{FF2B5EF4-FFF2-40B4-BE49-F238E27FC236}">
              <a16:creationId xmlns:a16="http://schemas.microsoft.com/office/drawing/2014/main" id="{00000000-0008-0000-0C00-000025000000}"/>
            </a:ext>
          </a:extLst>
        </xdr:cNvPr>
        <xdr:cNvSpPr/>
      </xdr:nvSpPr>
      <xdr:spPr>
        <a:xfrm>
          <a:off x="4533900" y="45029438"/>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29712"/>
            </a:ext>
            <a:ext xmlns:a16="http://schemas.microsoft.com/office/drawing/2014/main" uri="{FF2B5EF4-FFF2-40B4-BE49-F238E27FC236}">
              <a16:creationId xmlns:a16="http://schemas.microsoft.com/office/drawing/2014/main" id="{00000000-0008-0000-0C00-000026000000}"/>
            </a:ext>
          </a:extLst>
        </xdr:cNvPr>
        <xdr:cNvSpPr/>
      </xdr:nvSpPr>
      <xdr:spPr>
        <a:xfrm>
          <a:off x="16073438" y="231457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29713"/>
            </a:ext>
            <a:ext xmlns:a16="http://schemas.microsoft.com/office/drawing/2014/main" uri="{FF2B5EF4-FFF2-40B4-BE49-F238E27FC236}">
              <a16:creationId xmlns:a16="http://schemas.microsoft.com/office/drawing/2014/main" id="{00000000-0008-0000-0C00-000027000000}"/>
            </a:ext>
          </a:extLst>
        </xdr:cNvPr>
        <xdr:cNvSpPr/>
      </xdr:nvSpPr>
      <xdr:spPr>
        <a:xfrm>
          <a:off x="16054388" y="450294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29714"/>
            </a:ext>
            <a:ext xmlns:a16="http://schemas.microsoft.com/office/drawing/2014/main" uri="{FF2B5EF4-FFF2-40B4-BE49-F238E27FC236}">
              <a16:creationId xmlns:a16="http://schemas.microsoft.com/office/drawing/2014/main" id="{00000000-0008-0000-0C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29715"/>
            </a:ext>
            <a:ext xmlns:a16="http://schemas.microsoft.com/office/drawing/2014/main" uri="{FF2B5EF4-FFF2-40B4-BE49-F238E27FC236}">
              <a16:creationId xmlns:a16="http://schemas.microsoft.com/office/drawing/2014/main" id="{00000000-0008-0000-0C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mc:AlternateContent xmlns:mc="http://schemas.openxmlformats.org/markup-compatibility/2006">
    <mc:Choice xmlns:a14="http://schemas.microsoft.com/office/drawing/2010/main" Requires="a14">
      <xdr:oneCellAnchor>
        <xdr:from>
          <xdr:col>8</xdr:col>
          <xdr:colOff>361950</xdr:colOff>
          <xdr:row>106</xdr:row>
          <xdr:rowOff>0</xdr:rowOff>
        </xdr:from>
        <xdr:ext cx="1609725" cy="209550"/>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0C00-000001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mc:Choice>
    <mc:Fallback/>
  </mc:AlternateContent>
  <mc:AlternateContent xmlns:mc="http://schemas.openxmlformats.org/markup-compatibility/2006">
    <mc:Choice xmlns:a14="http://schemas.microsoft.com/office/drawing/2010/main" Requires="a14">
      <xdr:oneCellAnchor>
        <xdr:from>
          <xdr:col>8</xdr:col>
          <xdr:colOff>371475</xdr:colOff>
          <xdr:row>0</xdr:row>
          <xdr:rowOff>0</xdr:rowOff>
        </xdr:from>
        <xdr:ext cx="1609725" cy="209550"/>
        <xdr:sp macro="" textlink="">
          <xdr:nvSpPr>
            <xdr:cNvPr id="261122" name="Button 2" hidden="1">
              <a:extLst>
                <a:ext uri="{63B3BB69-23CF-44E3-9099-C40C66FF867C}">
                  <a14:compatExt spid="_x0000_s261122"/>
                </a:ext>
                <a:ext uri="{FF2B5EF4-FFF2-40B4-BE49-F238E27FC236}">
                  <a16:creationId xmlns:a16="http://schemas.microsoft.com/office/drawing/2014/main" id="{00000000-0008-0000-0C00-000002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mc:Choice>
    <mc:Fallback/>
  </mc:AlternateContent>
  <mc:AlternateContent xmlns:mc="http://schemas.openxmlformats.org/markup-compatibility/2006">
    <mc:Choice xmlns:a14="http://schemas.microsoft.com/office/drawing/2010/main" Requires="a14">
      <xdr:oneCellAnchor>
        <xdr:from>
          <xdr:col>0</xdr:col>
          <xdr:colOff>752475</xdr:colOff>
          <xdr:row>0</xdr:row>
          <xdr:rowOff>0</xdr:rowOff>
        </xdr:from>
        <xdr:ext cx="1143000" cy="209550"/>
        <xdr:sp macro="" textlink="">
          <xdr:nvSpPr>
            <xdr:cNvPr id="261123" name="Button 3" hidden="1">
              <a:extLst>
                <a:ext uri="{63B3BB69-23CF-44E3-9099-C40C66FF867C}">
                  <a14:compatExt spid="_x0000_s261123"/>
                </a:ext>
                <a:ext uri="{FF2B5EF4-FFF2-40B4-BE49-F238E27FC236}">
                  <a16:creationId xmlns:a16="http://schemas.microsoft.com/office/drawing/2014/main" id="{00000000-0008-0000-0C00-000003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SANITATION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xdr:col>
          <xdr:colOff>19050</xdr:colOff>
          <xdr:row>0</xdr:row>
          <xdr:rowOff>0</xdr:rowOff>
        </xdr:from>
        <xdr:ext cx="1057275" cy="209550"/>
        <xdr:sp macro="" textlink="">
          <xdr:nvSpPr>
            <xdr:cNvPr id="261124" name="Button 4" hidden="1">
              <a:extLst>
                <a:ext uri="{63B3BB69-23CF-44E3-9099-C40C66FF867C}">
                  <a14:compatExt spid="_x0000_s261124"/>
                </a:ext>
                <a:ext uri="{FF2B5EF4-FFF2-40B4-BE49-F238E27FC236}">
                  <a16:creationId xmlns:a16="http://schemas.microsoft.com/office/drawing/2014/main" id="{00000000-0008-0000-0C00-000004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HYGIENE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876300</xdr:colOff>
          <xdr:row>106</xdr:row>
          <xdr:rowOff>0</xdr:rowOff>
        </xdr:from>
        <xdr:ext cx="1019175" cy="209550"/>
        <xdr:sp macro="" textlink="">
          <xdr:nvSpPr>
            <xdr:cNvPr id="261125" name="Button 5" hidden="1">
              <a:extLst>
                <a:ext uri="{63B3BB69-23CF-44E3-9099-C40C66FF867C}">
                  <a14:compatExt spid="_x0000_s261125"/>
                </a:ext>
                <a:ext uri="{FF2B5EF4-FFF2-40B4-BE49-F238E27FC236}">
                  <a16:creationId xmlns:a16="http://schemas.microsoft.com/office/drawing/2014/main" id="{00000000-0008-0000-0C00-000005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HYGIENE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xdr:col>
          <xdr:colOff>9525</xdr:colOff>
          <xdr:row>106</xdr:row>
          <xdr:rowOff>0</xdr:rowOff>
        </xdr:from>
        <xdr:ext cx="952500" cy="209550"/>
        <xdr:sp macro="" textlink="">
          <xdr:nvSpPr>
            <xdr:cNvPr id="261126" name="Button 6" hidden="1">
              <a:extLst>
                <a:ext uri="{63B3BB69-23CF-44E3-9099-C40C66FF867C}">
                  <a14:compatExt spid="_x0000_s261126"/>
                </a:ext>
                <a:ext uri="{FF2B5EF4-FFF2-40B4-BE49-F238E27FC236}">
                  <a16:creationId xmlns:a16="http://schemas.microsoft.com/office/drawing/2014/main" id="{00000000-0008-0000-0C00-000006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WATER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942975</xdr:colOff>
          <xdr:row>206</xdr:row>
          <xdr:rowOff>0</xdr:rowOff>
        </xdr:from>
        <xdr:ext cx="952500" cy="209550"/>
        <xdr:sp macro="" textlink="">
          <xdr:nvSpPr>
            <xdr:cNvPr id="261127" name="Button 7" hidden="1">
              <a:extLst>
                <a:ext uri="{63B3BB69-23CF-44E3-9099-C40C66FF867C}">
                  <a14:compatExt spid="_x0000_s261127"/>
                </a:ext>
                <a:ext uri="{FF2B5EF4-FFF2-40B4-BE49-F238E27FC236}">
                  <a16:creationId xmlns:a16="http://schemas.microsoft.com/office/drawing/2014/main" id="{00000000-0008-0000-0C00-000007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WATER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xdr:col>
          <xdr:colOff>9525</xdr:colOff>
          <xdr:row>206</xdr:row>
          <xdr:rowOff>0</xdr:rowOff>
        </xdr:from>
        <xdr:ext cx="1219200" cy="209550"/>
        <xdr:sp macro="" textlink="">
          <xdr:nvSpPr>
            <xdr:cNvPr id="261128" name="Button 8" hidden="1">
              <a:extLst>
                <a:ext uri="{63B3BB69-23CF-44E3-9099-C40C66FF867C}">
                  <a14:compatExt spid="_x0000_s261128"/>
                </a:ext>
                <a:ext uri="{FF2B5EF4-FFF2-40B4-BE49-F238E27FC236}">
                  <a16:creationId xmlns:a16="http://schemas.microsoft.com/office/drawing/2014/main" id="{00000000-0008-0000-0C00-000008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SANITATION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2</xdr:col>
          <xdr:colOff>0</xdr:colOff>
          <xdr:row>0</xdr:row>
          <xdr:rowOff>0</xdr:rowOff>
        </xdr:from>
        <xdr:ext cx="1362075" cy="209550"/>
        <xdr:sp macro="" textlink="">
          <xdr:nvSpPr>
            <xdr:cNvPr id="261129" name="Button 9" hidden="1">
              <a:extLst>
                <a:ext uri="{63B3BB69-23CF-44E3-9099-C40C66FF867C}">
                  <a14:compatExt spid="_x0000_s261129"/>
                </a:ext>
                <a:ext uri="{FF2B5EF4-FFF2-40B4-BE49-F238E27FC236}">
                  <a16:creationId xmlns:a16="http://schemas.microsoft.com/office/drawing/2014/main" id="{00000000-0008-0000-0C00-000009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SUBNATIONAL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17</xdr:col>
          <xdr:colOff>0</xdr:colOff>
          <xdr:row>0</xdr:row>
          <xdr:rowOff>0</xdr:rowOff>
        </xdr:from>
        <xdr:ext cx="1685925" cy="209550"/>
        <xdr:sp macro="" textlink="">
          <xdr:nvSpPr>
            <xdr:cNvPr id="261130" name="Button 10" hidden="1">
              <a:extLst>
                <a:ext uri="{63B3BB69-23CF-44E3-9099-C40C66FF867C}">
                  <a14:compatExt spid="_x0000_s261130"/>
                </a:ext>
                <a:ext uri="{FF2B5EF4-FFF2-40B4-BE49-F238E27FC236}">
                  <a16:creationId xmlns:a16="http://schemas.microsoft.com/office/drawing/2014/main" id="{00000000-0008-0000-0C00-00000A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19050</xdr:rowOff>
        </xdr:to>
        <xdr:sp macro="" textlink="">
          <xdr:nvSpPr>
            <xdr:cNvPr id="261131" name="Button 11" hidden="1">
              <a:extLst>
                <a:ext uri="{63B3BB69-23CF-44E3-9099-C40C66FF867C}">
                  <a14:compatExt spid="_x0000_s261131"/>
                </a:ext>
                <a:ext uri="{FF2B5EF4-FFF2-40B4-BE49-F238E27FC236}">
                  <a16:creationId xmlns:a16="http://schemas.microsoft.com/office/drawing/2014/main" id="{00000000-0008-0000-0C00-00000B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8</xdr:col>
          <xdr:colOff>295275</xdr:colOff>
          <xdr:row>206</xdr:row>
          <xdr:rowOff>0</xdr:rowOff>
        </xdr:from>
        <xdr:ext cx="1647825" cy="209550"/>
        <xdr:sp macro="" textlink="">
          <xdr:nvSpPr>
            <xdr:cNvPr id="261132" name="Button 12" hidden="1">
              <a:extLst>
                <a:ext uri="{63B3BB69-23CF-44E3-9099-C40C66FF867C}">
                  <a14:compatExt spid="_x0000_s261132"/>
                </a:ext>
                <a:ext uri="{FF2B5EF4-FFF2-40B4-BE49-F238E27FC236}">
                  <a16:creationId xmlns:a16="http://schemas.microsoft.com/office/drawing/2014/main" id="{00000000-0008-0000-0C00-00000C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mc:Choice>
    <mc:Fallback/>
  </mc:AlternateContent>
  <mc:AlternateContent xmlns:mc="http://schemas.openxmlformats.org/markup-compatibility/2006">
    <mc:Choice xmlns:a14="http://schemas.microsoft.com/office/drawing/2010/main" Requires="a14">
      <xdr:oneCellAnchor>
        <xdr:from>
          <xdr:col>2</xdr:col>
          <xdr:colOff>0</xdr:colOff>
          <xdr:row>106</xdr:row>
          <xdr:rowOff>0</xdr:rowOff>
        </xdr:from>
        <xdr:ext cx="1323975" cy="209550"/>
        <xdr:sp macro="" textlink="">
          <xdr:nvSpPr>
            <xdr:cNvPr id="261133" name="Button 13" hidden="1">
              <a:extLst>
                <a:ext uri="{63B3BB69-23CF-44E3-9099-C40C66FF867C}">
                  <a14:compatExt spid="_x0000_s261133"/>
                </a:ext>
                <a:ext uri="{FF2B5EF4-FFF2-40B4-BE49-F238E27FC236}">
                  <a16:creationId xmlns:a16="http://schemas.microsoft.com/office/drawing/2014/main" id="{00000000-0008-0000-0C00-00000D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SUBNATIONAL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2</xdr:col>
          <xdr:colOff>0</xdr:colOff>
          <xdr:row>206</xdr:row>
          <xdr:rowOff>0</xdr:rowOff>
        </xdr:from>
        <xdr:ext cx="1362075" cy="209550"/>
        <xdr:sp macro="" textlink="">
          <xdr:nvSpPr>
            <xdr:cNvPr id="261134" name="Button 14" hidden="1">
              <a:extLst>
                <a:ext uri="{63B3BB69-23CF-44E3-9099-C40C66FF867C}">
                  <a14:compatExt spid="_x0000_s261134"/>
                </a:ext>
                <a:ext uri="{FF2B5EF4-FFF2-40B4-BE49-F238E27FC236}">
                  <a16:creationId xmlns:a16="http://schemas.microsoft.com/office/drawing/2014/main" id="{00000000-0008-0000-0C00-00000E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SUBNATIONAL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17</xdr:col>
          <xdr:colOff>38100</xdr:colOff>
          <xdr:row>106</xdr:row>
          <xdr:rowOff>0</xdr:rowOff>
        </xdr:from>
        <xdr:ext cx="1647825" cy="209550"/>
        <xdr:sp macro="" textlink="">
          <xdr:nvSpPr>
            <xdr:cNvPr id="261135" name="Button 15" hidden="1">
              <a:extLst>
                <a:ext uri="{63B3BB69-23CF-44E3-9099-C40C66FF867C}">
                  <a14:compatExt spid="_x0000_s261135"/>
                </a:ext>
                <a:ext uri="{FF2B5EF4-FFF2-40B4-BE49-F238E27FC236}">
                  <a16:creationId xmlns:a16="http://schemas.microsoft.com/office/drawing/2014/main" id="{00000000-0008-0000-0C00-00000F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17</xdr:col>
          <xdr:colOff>19050</xdr:colOff>
          <xdr:row>206</xdr:row>
          <xdr:rowOff>0</xdr:rowOff>
        </xdr:from>
        <xdr:ext cx="1647825" cy="209550"/>
        <xdr:sp macro="" textlink="">
          <xdr:nvSpPr>
            <xdr:cNvPr id="261136" name="Button 16" hidden="1">
              <a:extLst>
                <a:ext uri="{63B3BB69-23CF-44E3-9099-C40C66FF867C}">
                  <a14:compatExt spid="_x0000_s261136"/>
                </a:ext>
                <a:ext uri="{FF2B5EF4-FFF2-40B4-BE49-F238E27FC236}">
                  <a16:creationId xmlns:a16="http://schemas.microsoft.com/office/drawing/2014/main" id="{00000000-0008-0000-0C00-000010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72044"/>
            </a:ext>
            <a:ext xmlns:a16="http://schemas.microsoft.com/office/drawing/2014/main" uri="{FF2B5EF4-FFF2-40B4-BE49-F238E27FC236}">
              <a16:creationId xmlns:a16="http://schemas.microsoft.com/office/drawing/2014/main" id="{00000000-0008-0000-0C00-00003A000000}"/>
            </a:ext>
          </a:extLst>
        </xdr:cNvPr>
        <xdr:cNvSpPr/>
      </xdr:nvSpPr>
      <xdr:spPr>
        <a:xfrm>
          <a:off x="2357438" y="83519963"/>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_rels/sheet8.xml.rels><?xml version="1.0" encoding="UTF-8"?><Relationships xmlns="http://schemas.openxmlformats.org/package/2006/relationships"><Relationship Target="../ctrlProps/ctrlProp196.xml" Type="http://schemas.openxmlformats.org/officeDocument/2006/relationships/ctrlProp" Id="rId8"/><Relationship Target="../ctrlProps/ctrlProp201.xml" Type="http://schemas.openxmlformats.org/officeDocument/2006/relationships/ctrlProp" Id="rId13"/><Relationship Target="../ctrlProps/ctrlProp206.xml" Type="http://schemas.openxmlformats.org/officeDocument/2006/relationships/ctrlProp" Id="rId18"/><Relationship Target="../drawings/vmlDrawing7.vml" Type="http://schemas.openxmlformats.org/officeDocument/2006/relationships/vmlDrawing" Id="rId3"/><Relationship Target="../ctrlProps/ctrlProp195.xml" Type="http://schemas.openxmlformats.org/officeDocument/2006/relationships/ctrlProp" Id="rId7"/><Relationship Target="../ctrlProps/ctrlProp200.xml" Type="http://schemas.openxmlformats.org/officeDocument/2006/relationships/ctrlProp" Id="rId12"/><Relationship Target="../ctrlProps/ctrlProp205.xml" Type="http://schemas.openxmlformats.org/officeDocument/2006/relationships/ctrlProp" Id="rId17"/><Relationship Target="../drawings/drawing8.xml" Type="http://schemas.openxmlformats.org/officeDocument/2006/relationships/drawing" Id="rId2"/><Relationship Target="../ctrlProps/ctrlProp204.xml" Type="http://schemas.openxmlformats.org/officeDocument/2006/relationships/ctrlProp" Id="rId16"/><Relationship Target="../printerSettings/printerSettings7.bin" Type="http://schemas.openxmlformats.org/officeDocument/2006/relationships/printerSettings" Id="rId1"/><Relationship Target="../ctrlProps/ctrlProp194.xml" Type="http://schemas.openxmlformats.org/officeDocument/2006/relationships/ctrlProp" Id="rId6"/><Relationship Target="../ctrlProps/ctrlProp199.xml" Type="http://schemas.openxmlformats.org/officeDocument/2006/relationships/ctrlProp" Id="rId11"/><Relationship Target="../ctrlProps/ctrlProp193.xml" Type="http://schemas.openxmlformats.org/officeDocument/2006/relationships/ctrlProp" Id="rId5"/><Relationship Target="../ctrlProps/ctrlProp203.xml" Type="http://schemas.openxmlformats.org/officeDocument/2006/relationships/ctrlProp" Id="rId15"/><Relationship Target="../ctrlProps/ctrlProp198.xml" Type="http://schemas.openxmlformats.org/officeDocument/2006/relationships/ctrlProp" Id="rId10"/><Relationship Target="../ctrlProps/ctrlProp207.xml" Type="http://schemas.openxmlformats.org/officeDocument/2006/relationships/ctrlProp" Id="rId19"/><Relationship Target="../ctrlProps/ctrlProp192.xml" Type="http://schemas.openxmlformats.org/officeDocument/2006/relationships/ctrlProp" Id="rId4"/><Relationship Target="../ctrlProps/ctrlProp197.xml" Type="http://schemas.openxmlformats.org/officeDocument/2006/relationships/ctrlProp" Id="rId9"/><Relationship Target="../ctrlProps/ctrlProp202.xml" Type="http://schemas.openxmlformats.org/officeDocument/2006/relationships/ctrlProp" Id="rId14"/></Relationships>
</file>

<file path=xl/worksheets/_rels/sheet9.xml.rels><?xml version="1.0" encoding="UTF-8"?><Relationships xmlns="http://schemas.openxmlformats.org/package/2006/relationships"><Relationship Target="../ctrlProps/ctrlProp212.xml" Type="http://schemas.openxmlformats.org/officeDocument/2006/relationships/ctrlProp" Id="rId8"/><Relationship Target="../ctrlProps/ctrlProp217.xml" Type="http://schemas.openxmlformats.org/officeDocument/2006/relationships/ctrlProp" Id="rId13"/><Relationship Target="../ctrlProps/ctrlProp222.xml" Type="http://schemas.openxmlformats.org/officeDocument/2006/relationships/ctrlProp" Id="rId18"/><Relationship Target="../drawings/vmlDrawing8.vml" Type="http://schemas.openxmlformats.org/officeDocument/2006/relationships/vmlDrawing" Id="rId3"/><Relationship Target="../ctrlProps/ctrlProp211.xml" Type="http://schemas.openxmlformats.org/officeDocument/2006/relationships/ctrlProp" Id="rId7"/><Relationship Target="../ctrlProps/ctrlProp216.xml" Type="http://schemas.openxmlformats.org/officeDocument/2006/relationships/ctrlProp" Id="rId12"/><Relationship Target="../ctrlProps/ctrlProp221.xml" Type="http://schemas.openxmlformats.org/officeDocument/2006/relationships/ctrlProp" Id="rId17"/><Relationship Target="../drawings/drawing9.xml" Type="http://schemas.openxmlformats.org/officeDocument/2006/relationships/drawing" Id="rId2"/><Relationship Target="../ctrlProps/ctrlProp220.xml" Type="http://schemas.openxmlformats.org/officeDocument/2006/relationships/ctrlProp" Id="rId16"/><Relationship Target="../printerSettings/printerSettings8.bin" Type="http://schemas.openxmlformats.org/officeDocument/2006/relationships/printerSettings" Id="rId1"/><Relationship Target="../ctrlProps/ctrlProp210.xml" Type="http://schemas.openxmlformats.org/officeDocument/2006/relationships/ctrlProp" Id="rId6"/><Relationship Target="../ctrlProps/ctrlProp215.xml" Type="http://schemas.openxmlformats.org/officeDocument/2006/relationships/ctrlProp" Id="rId11"/><Relationship Target="../ctrlProps/ctrlProp209.xml" Type="http://schemas.openxmlformats.org/officeDocument/2006/relationships/ctrlProp" Id="rId5"/><Relationship Target="../ctrlProps/ctrlProp219.xml" Type="http://schemas.openxmlformats.org/officeDocument/2006/relationships/ctrlProp" Id="rId15"/><Relationship Target="../ctrlProps/ctrlProp214.xml" Type="http://schemas.openxmlformats.org/officeDocument/2006/relationships/ctrlProp" Id="rId10"/><Relationship Target="../ctrlProps/ctrlProp223.xml" Type="http://schemas.openxmlformats.org/officeDocument/2006/relationships/ctrlProp" Id="rId19"/><Relationship Target="../ctrlProps/ctrlProp208.xml" Type="http://schemas.openxmlformats.org/officeDocument/2006/relationships/ctrlProp" Id="rId4"/><Relationship Target="../ctrlProps/ctrlProp213.xml" Type="http://schemas.openxmlformats.org/officeDocument/2006/relationships/ctrlProp" Id="rId9"/><Relationship Target="../ctrlProps/ctrlProp218.xml" Type="http://schemas.openxmlformats.org/officeDocument/2006/relationships/ctrlProp" Id="rId14"/></Relationships>
</file>

<file path=xl/worksheets/_rels/sheet10.xml.rels><?xml version="1.0" encoding="UTF-8"?><Relationships xmlns="http://schemas.openxmlformats.org/package/2006/relationships"><Relationship Target="../ctrlProps/ctrlProp228.xml" Type="http://schemas.openxmlformats.org/officeDocument/2006/relationships/ctrlProp" Id="rId8"/><Relationship Target="../ctrlProps/ctrlProp233.xml" Type="http://schemas.openxmlformats.org/officeDocument/2006/relationships/ctrlProp" Id="rId13"/><Relationship Target="../ctrlProps/ctrlProp238.xml" Type="http://schemas.openxmlformats.org/officeDocument/2006/relationships/ctrlProp" Id="rId18"/><Relationship Target="../drawings/vmlDrawing9.vml" Type="http://schemas.openxmlformats.org/officeDocument/2006/relationships/vmlDrawing" Id="rId3"/><Relationship Target="../ctrlProps/ctrlProp227.xml" Type="http://schemas.openxmlformats.org/officeDocument/2006/relationships/ctrlProp" Id="rId7"/><Relationship Target="../ctrlProps/ctrlProp232.xml" Type="http://schemas.openxmlformats.org/officeDocument/2006/relationships/ctrlProp" Id="rId12"/><Relationship Target="../ctrlProps/ctrlProp237.xml" Type="http://schemas.openxmlformats.org/officeDocument/2006/relationships/ctrlProp" Id="rId17"/><Relationship Target="../drawings/drawing10.xml" Type="http://schemas.openxmlformats.org/officeDocument/2006/relationships/drawing" Id="rId2"/><Relationship Target="../ctrlProps/ctrlProp236.xml" Type="http://schemas.openxmlformats.org/officeDocument/2006/relationships/ctrlProp" Id="rId16"/><Relationship Target="../printerSettings/printerSettings9.bin" Type="http://schemas.openxmlformats.org/officeDocument/2006/relationships/printerSettings" Id="rId1"/><Relationship Target="../ctrlProps/ctrlProp226.xml" Type="http://schemas.openxmlformats.org/officeDocument/2006/relationships/ctrlProp" Id="rId6"/><Relationship Target="../ctrlProps/ctrlProp231.xml" Type="http://schemas.openxmlformats.org/officeDocument/2006/relationships/ctrlProp" Id="rId11"/><Relationship Target="../ctrlProps/ctrlProp225.xml" Type="http://schemas.openxmlformats.org/officeDocument/2006/relationships/ctrlProp" Id="rId5"/><Relationship Target="../ctrlProps/ctrlProp235.xml" Type="http://schemas.openxmlformats.org/officeDocument/2006/relationships/ctrlProp" Id="rId15"/><Relationship Target="../ctrlProps/ctrlProp230.xml" Type="http://schemas.openxmlformats.org/officeDocument/2006/relationships/ctrlProp" Id="rId10"/><Relationship Target="../ctrlProps/ctrlProp239.xml" Type="http://schemas.openxmlformats.org/officeDocument/2006/relationships/ctrlProp" Id="rId19"/><Relationship Target="../ctrlProps/ctrlProp224.xml" Type="http://schemas.openxmlformats.org/officeDocument/2006/relationships/ctrlProp" Id="rId4"/><Relationship Target="../ctrlProps/ctrlProp229.xml" Type="http://schemas.openxmlformats.org/officeDocument/2006/relationships/ctrlProp" Id="rId9"/><Relationship Target="../ctrlProps/ctrlProp234.xml" Type="http://schemas.openxmlformats.org/officeDocument/2006/relationships/ctrlProp" Id="rId14"/></Relationships>
</file>

<file path=xl/worksheets/_rels/sheet11.xml.rels><?xml version="1.0" encoding="UTF-8"?><Relationships xmlns="http://schemas.openxmlformats.org/package/2006/relationships"><Relationship Target="../ctrlProps/ctrlProp244.xml" Type="http://schemas.openxmlformats.org/officeDocument/2006/relationships/ctrlProp" Id="rId8"/><Relationship Target="../ctrlProps/ctrlProp249.xml" Type="http://schemas.openxmlformats.org/officeDocument/2006/relationships/ctrlProp" Id="rId13"/><Relationship Target="../ctrlProps/ctrlProp254.xml" Type="http://schemas.openxmlformats.org/officeDocument/2006/relationships/ctrlProp" Id="rId18"/><Relationship Target="../drawings/vmlDrawing10.vml" Type="http://schemas.openxmlformats.org/officeDocument/2006/relationships/vmlDrawing" Id="rId3"/><Relationship Target="../ctrlProps/ctrlProp243.xml" Type="http://schemas.openxmlformats.org/officeDocument/2006/relationships/ctrlProp" Id="rId7"/><Relationship Target="../ctrlProps/ctrlProp248.xml" Type="http://schemas.openxmlformats.org/officeDocument/2006/relationships/ctrlProp" Id="rId12"/><Relationship Target="../ctrlProps/ctrlProp253.xml" Type="http://schemas.openxmlformats.org/officeDocument/2006/relationships/ctrlProp" Id="rId17"/><Relationship Target="../drawings/drawing11.xml" Type="http://schemas.openxmlformats.org/officeDocument/2006/relationships/drawing" Id="rId2"/><Relationship Target="../ctrlProps/ctrlProp252.xml" Type="http://schemas.openxmlformats.org/officeDocument/2006/relationships/ctrlProp" Id="rId16"/><Relationship Target="../printerSettings/printerSettings10.bin" Type="http://schemas.openxmlformats.org/officeDocument/2006/relationships/printerSettings" Id="rId1"/><Relationship Target="../ctrlProps/ctrlProp242.xml" Type="http://schemas.openxmlformats.org/officeDocument/2006/relationships/ctrlProp" Id="rId6"/><Relationship Target="../ctrlProps/ctrlProp247.xml" Type="http://schemas.openxmlformats.org/officeDocument/2006/relationships/ctrlProp" Id="rId11"/><Relationship Target="../ctrlProps/ctrlProp241.xml" Type="http://schemas.openxmlformats.org/officeDocument/2006/relationships/ctrlProp" Id="rId5"/><Relationship Target="../ctrlProps/ctrlProp251.xml" Type="http://schemas.openxmlformats.org/officeDocument/2006/relationships/ctrlProp" Id="rId15"/><Relationship Target="../ctrlProps/ctrlProp246.xml" Type="http://schemas.openxmlformats.org/officeDocument/2006/relationships/ctrlProp" Id="rId10"/><Relationship Target="../ctrlProps/ctrlProp255.xml" Type="http://schemas.openxmlformats.org/officeDocument/2006/relationships/ctrlProp" Id="rId19"/><Relationship Target="../ctrlProps/ctrlProp240.xml" Type="http://schemas.openxmlformats.org/officeDocument/2006/relationships/ctrlProp" Id="rId4"/><Relationship Target="../ctrlProps/ctrlProp245.xml" Type="http://schemas.openxmlformats.org/officeDocument/2006/relationships/ctrlProp" Id="rId9"/><Relationship Target="../ctrlProps/ctrlProp250.xml" Type="http://schemas.openxmlformats.org/officeDocument/2006/relationships/ctrlProp" Id="rId14"/></Relationships>
</file>

<file path=xl/worksheets/_rels/sheet12.xml.rels><?xml version="1.0" encoding="UTF-8"?><Relationships xmlns="http://schemas.openxmlformats.org/package/2006/relationships"><Relationship Target="../ctrlProps/ctrlProp260.xml" Type="http://schemas.openxmlformats.org/officeDocument/2006/relationships/ctrlProp" Id="rId8"/><Relationship Target="../ctrlProps/ctrlProp265.xml" Type="http://schemas.openxmlformats.org/officeDocument/2006/relationships/ctrlProp" Id="rId13"/><Relationship Target="../ctrlProps/ctrlProp270.xml" Type="http://schemas.openxmlformats.org/officeDocument/2006/relationships/ctrlProp" Id="rId18"/><Relationship Target="../drawings/vmlDrawing11.vml" Type="http://schemas.openxmlformats.org/officeDocument/2006/relationships/vmlDrawing" Id="rId3"/><Relationship Target="../ctrlProps/ctrlProp259.xml" Type="http://schemas.openxmlformats.org/officeDocument/2006/relationships/ctrlProp" Id="rId7"/><Relationship Target="../ctrlProps/ctrlProp264.xml" Type="http://schemas.openxmlformats.org/officeDocument/2006/relationships/ctrlProp" Id="rId12"/><Relationship Target="../ctrlProps/ctrlProp269.xml" Type="http://schemas.openxmlformats.org/officeDocument/2006/relationships/ctrlProp" Id="rId17"/><Relationship Target="../drawings/drawing12.xml" Type="http://schemas.openxmlformats.org/officeDocument/2006/relationships/drawing" Id="rId2"/><Relationship Target="../ctrlProps/ctrlProp268.xml" Type="http://schemas.openxmlformats.org/officeDocument/2006/relationships/ctrlProp" Id="rId16"/><Relationship Target="../printerSettings/printerSettings11.bin" Type="http://schemas.openxmlformats.org/officeDocument/2006/relationships/printerSettings" Id="rId1"/><Relationship Target="../ctrlProps/ctrlProp258.xml" Type="http://schemas.openxmlformats.org/officeDocument/2006/relationships/ctrlProp" Id="rId6"/><Relationship Target="../ctrlProps/ctrlProp263.xml" Type="http://schemas.openxmlformats.org/officeDocument/2006/relationships/ctrlProp" Id="rId11"/><Relationship Target="../ctrlProps/ctrlProp257.xml" Type="http://schemas.openxmlformats.org/officeDocument/2006/relationships/ctrlProp" Id="rId5"/><Relationship Target="../ctrlProps/ctrlProp267.xml" Type="http://schemas.openxmlformats.org/officeDocument/2006/relationships/ctrlProp" Id="rId15"/><Relationship Target="../ctrlProps/ctrlProp262.xml" Type="http://schemas.openxmlformats.org/officeDocument/2006/relationships/ctrlProp" Id="rId10"/><Relationship Target="../ctrlProps/ctrlProp271.xml" Type="http://schemas.openxmlformats.org/officeDocument/2006/relationships/ctrlProp" Id="rId19"/><Relationship Target="../ctrlProps/ctrlProp256.xml" Type="http://schemas.openxmlformats.org/officeDocument/2006/relationships/ctrlProp" Id="rId4"/><Relationship Target="../ctrlProps/ctrlProp261.xml" Type="http://schemas.openxmlformats.org/officeDocument/2006/relationships/ctrlProp" Id="rId9"/><Relationship Target="../ctrlProps/ctrlProp266.xml" Type="http://schemas.openxmlformats.org/officeDocument/2006/relationships/ctrlProp" Id="rId14"/></Relationships>
</file>

<file path=xl/worksheets/_rels/sheet13.xml.rels><?xml version="1.0" encoding="UTF-8"?><Relationships xmlns="http://schemas.openxmlformats.org/package/2006/relationships"><Relationship Target="../ctrlProps/ctrlProp276.xml" Type="http://schemas.openxmlformats.org/officeDocument/2006/relationships/ctrlProp" Id="rId8"/><Relationship Target="../ctrlProps/ctrlProp281.xml" Type="http://schemas.openxmlformats.org/officeDocument/2006/relationships/ctrlProp" Id="rId13"/><Relationship Target="../ctrlProps/ctrlProp286.xml" Type="http://schemas.openxmlformats.org/officeDocument/2006/relationships/ctrlProp" Id="rId18"/><Relationship Target="../drawings/vmlDrawing12.vml" Type="http://schemas.openxmlformats.org/officeDocument/2006/relationships/vmlDrawing" Id="rId3"/><Relationship Target="../ctrlProps/ctrlProp275.xml" Type="http://schemas.openxmlformats.org/officeDocument/2006/relationships/ctrlProp" Id="rId7"/><Relationship Target="../ctrlProps/ctrlProp280.xml" Type="http://schemas.openxmlformats.org/officeDocument/2006/relationships/ctrlProp" Id="rId12"/><Relationship Target="../ctrlProps/ctrlProp285.xml" Type="http://schemas.openxmlformats.org/officeDocument/2006/relationships/ctrlProp" Id="rId17"/><Relationship Target="../drawings/drawing13.xml" Type="http://schemas.openxmlformats.org/officeDocument/2006/relationships/drawing" Id="rId2"/><Relationship Target="../ctrlProps/ctrlProp284.xml" Type="http://schemas.openxmlformats.org/officeDocument/2006/relationships/ctrlProp" Id="rId16"/><Relationship Target="../printerSettings/printerSettings12.bin" Type="http://schemas.openxmlformats.org/officeDocument/2006/relationships/printerSettings" Id="rId1"/><Relationship Target="../ctrlProps/ctrlProp274.xml" Type="http://schemas.openxmlformats.org/officeDocument/2006/relationships/ctrlProp" Id="rId6"/><Relationship Target="../ctrlProps/ctrlProp279.xml" Type="http://schemas.openxmlformats.org/officeDocument/2006/relationships/ctrlProp" Id="rId11"/><Relationship Target="../ctrlProps/ctrlProp273.xml" Type="http://schemas.openxmlformats.org/officeDocument/2006/relationships/ctrlProp" Id="rId5"/><Relationship Target="../ctrlProps/ctrlProp283.xml" Type="http://schemas.openxmlformats.org/officeDocument/2006/relationships/ctrlProp" Id="rId15"/><Relationship Target="../ctrlProps/ctrlProp278.xml" Type="http://schemas.openxmlformats.org/officeDocument/2006/relationships/ctrlProp" Id="rId10"/><Relationship Target="../ctrlProps/ctrlProp287.xml" Type="http://schemas.openxmlformats.org/officeDocument/2006/relationships/ctrlProp" Id="rId19"/><Relationship Target="../ctrlProps/ctrlProp272.xml" Type="http://schemas.openxmlformats.org/officeDocument/2006/relationships/ctrlProp" Id="rId4"/><Relationship Target="../ctrlProps/ctrlProp277.xml" Type="http://schemas.openxmlformats.org/officeDocument/2006/relationships/ctrlProp" Id="rId9"/><Relationship Target="../ctrlProps/ctrlProp282.xml" Type="http://schemas.openxmlformats.org/officeDocument/2006/relationships/ctrlProp" Id="rId14"/></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154" customWidth="true"/>
    <col min="2" max="2" width="2.7109375" style="154" customWidth="true"/>
    <col min="3" max="3" width="66.28515625" style="154" customWidth="true"/>
    <col min="4" max="4" width="8.85546875" style="154" customWidth="true"/>
    <col min="5" max="16384" width="8.85546875" style="154"/>
  </cols>
  <sheetData>
    <row r="1" ht="44.1" customHeight="true" x14ac:dyDescent="0.25">
      <c r="A1" s="151"/>
      <c r="B1" s="152"/>
      <c r="C1" s="152"/>
      <c r="D1" s="152"/>
      <c r="E1" s="153"/>
      <c r="F1" s="153"/>
      <c r="G1" s="153"/>
      <c r="H1" s="153"/>
      <c r="I1" s="153"/>
      <c r="J1" s="153"/>
      <c r="K1" s="153"/>
      <c r="L1" s="153"/>
      <c r="M1" s="153"/>
      <c r="N1" s="153"/>
      <c r="O1" s="153"/>
      <c r="P1" s="153"/>
      <c r="Q1" s="153"/>
      <c r="R1" s="153"/>
    </row>
    <row r="2" s="257" customFormat="true" ht="22.5" customHeight="true" x14ac:dyDescent="0.35">
      <c r="A2" s="1717"/>
      <c r="B2" s="1718"/>
    </row>
    <row r="3" s="257" customFormat="true" ht="22.5" customHeight="true" x14ac:dyDescent="0.35">
      <c r="A3" s="270"/>
      <c r="B3" s="271"/>
    </row>
    <row r="4" s="257" customFormat="true" ht="22.5" customHeight="true" x14ac:dyDescent="0.35">
      <c r="A4" s="266"/>
      <c r="B4" s="267"/>
      <c r="C4" s="391" t="s">
        <v>27</v>
      </c>
    </row>
    <row r="5" s="257" customFormat="true" ht="22.5" customHeight="true" x14ac:dyDescent="0.35">
      <c r="A5" s="1717"/>
      <c r="B5" s="1718"/>
      <c r="C5" s="391"/>
    </row>
    <row r="6" s="257" customFormat="true" ht="29.25" customHeight="true" x14ac:dyDescent="0.2">
      <c r="A6" s="1719"/>
      <c r="B6" s="1721"/>
      <c r="C6" s="391" t="s">
        <v>28</v>
      </c>
    </row>
    <row r="7" s="257" customFormat="true" ht="25.9" customHeight="true" x14ac:dyDescent="0.4">
      <c r="A7" s="1713"/>
      <c r="B7" s="1714"/>
      <c r="C7" s="393" t="str">
        <f ca="true">+Water!B5</f>
        <v>Cambodia</v>
      </c>
    </row>
    <row r="8" s="257" customFormat="true" ht="15" customHeight="true" x14ac:dyDescent="0.2">
      <c r="A8" s="1715"/>
      <c r="B8" s="1716"/>
      <c r="C8" s="391"/>
    </row>
    <row r="9" s="257" customFormat="true" ht="15" customHeight="true" x14ac:dyDescent="0.2">
      <c r="A9" s="271"/>
      <c r="B9" s="274"/>
      <c r="C9" s="392" t="s">
        <v>145</v>
      </c>
    </row>
    <row r="10" ht="8.25" customHeight="true" x14ac:dyDescent="0.2">
      <c r="A10" s="152"/>
      <c r="B10" s="152"/>
      <c r="C10" s="155"/>
      <c r="D10" s="153"/>
      <c r="E10" s="153"/>
      <c r="F10" s="153"/>
      <c r="G10" s="153"/>
      <c r="H10" s="153"/>
      <c r="I10" s="153"/>
      <c r="J10" s="153"/>
      <c r="K10" s="153"/>
      <c r="L10" s="153"/>
      <c r="M10" s="153"/>
      <c r="N10" s="153"/>
      <c r="O10" s="153"/>
      <c r="P10" s="153"/>
      <c r="Q10" s="153"/>
      <c r="R10" s="153"/>
    </row>
    <row r="11" ht="15.95" customHeight="true" x14ac:dyDescent="0.2">
      <c r="A11" s="152"/>
      <c r="C11" s="156" t="s">
        <v>29</v>
      </c>
      <c r="D11" s="153"/>
      <c r="E11" s="152"/>
      <c r="F11" s="153"/>
      <c r="G11" s="153"/>
      <c r="H11" s="153"/>
      <c r="I11" s="153"/>
      <c r="J11" s="153"/>
      <c r="K11" s="153"/>
      <c r="L11" s="153"/>
      <c r="M11" s="153"/>
      <c r="N11" s="153"/>
      <c r="O11" s="153"/>
      <c r="P11" s="153"/>
      <c r="Q11" s="153"/>
      <c r="R11" s="153"/>
    </row>
    <row r="12" ht="9" customHeight="true" x14ac:dyDescent="0.2">
      <c r="A12" s="152"/>
      <c r="B12" s="153"/>
      <c r="C12" s="157"/>
      <c r="D12" s="153"/>
      <c r="E12" s="152"/>
      <c r="F12" s="153"/>
      <c r="G12" s="153"/>
      <c r="H12" s="153"/>
      <c r="I12" s="153"/>
      <c r="J12" s="153"/>
      <c r="K12" s="153"/>
      <c r="L12" s="153"/>
      <c r="M12" s="153"/>
      <c r="N12" s="153"/>
      <c r="O12" s="153"/>
      <c r="P12" s="153"/>
      <c r="Q12" s="153"/>
      <c r="R12" s="153"/>
    </row>
    <row r="13" ht="33" customHeight="true" x14ac:dyDescent="0.25">
      <c r="A13" s="152"/>
      <c r="B13" s="153"/>
      <c r="C13" s="158" t="s">
        <v>30</v>
      </c>
      <c r="D13" s="153"/>
      <c r="E13" s="152"/>
      <c r="F13" s="153"/>
      <c r="G13" s="153"/>
      <c r="H13" s="153"/>
      <c r="I13" s="153"/>
      <c r="J13" s="153"/>
      <c r="K13" s="153"/>
      <c r="L13" s="153"/>
      <c r="M13" s="153"/>
      <c r="N13" s="153"/>
      <c r="O13" s="153"/>
      <c r="P13" s="153"/>
      <c r="Q13" s="153"/>
      <c r="R13" s="153"/>
    </row>
    <row r="14" ht="33" customHeight="true" x14ac:dyDescent="0.2">
      <c r="A14" s="152"/>
      <c r="B14" s="153"/>
      <c r="C14" s="159" t="s">
        <v>31</v>
      </c>
      <c r="D14" s="153"/>
      <c r="E14" s="152"/>
      <c r="F14" s="153"/>
      <c r="G14" s="153"/>
      <c r="H14" s="153"/>
      <c r="I14" s="153"/>
      <c r="J14" s="153"/>
      <c r="K14" s="153"/>
      <c r="L14" s="153"/>
      <c r="M14" s="153"/>
      <c r="N14" s="153"/>
      <c r="O14" s="153"/>
      <c r="P14" s="153"/>
      <c r="Q14" s="153"/>
      <c r="R14" s="153"/>
    </row>
    <row r="15" ht="21.95" customHeight="true" x14ac:dyDescent="0.2">
      <c r="A15" s="152"/>
      <c r="B15" s="160"/>
      <c r="C15" s="161" t="s">
        <v>13</v>
      </c>
      <c r="D15" s="153"/>
      <c r="E15" s="152"/>
      <c r="F15" s="153"/>
      <c r="G15" s="153"/>
      <c r="H15" s="153"/>
      <c r="I15" s="153"/>
      <c r="J15" s="153"/>
      <c r="K15" s="153"/>
      <c r="L15" s="153"/>
      <c r="M15" s="153"/>
      <c r="N15" s="153"/>
      <c r="O15" s="153"/>
      <c r="P15" s="153"/>
      <c r="Q15" s="153"/>
      <c r="R15" s="153"/>
    </row>
    <row r="16" ht="15" x14ac:dyDescent="0.2">
      <c r="A16" s="152"/>
      <c r="B16" s="160"/>
      <c r="C16" s="161" t="s">
        <v>18</v>
      </c>
      <c r="D16" s="153"/>
      <c r="E16" s="152"/>
      <c r="F16" s="153"/>
      <c r="G16" s="153"/>
      <c r="H16" s="153"/>
      <c r="I16" s="153"/>
      <c r="J16" s="153"/>
      <c r="K16" s="153"/>
      <c r="L16" s="153"/>
      <c r="M16" s="153"/>
      <c r="N16" s="153"/>
      <c r="O16" s="153"/>
      <c r="P16" s="153"/>
      <c r="Q16" s="153"/>
      <c r="R16" s="153"/>
    </row>
    <row r="17" ht="15" x14ac:dyDescent="0.2">
      <c r="A17" s="152"/>
      <c r="B17" s="160"/>
      <c r="C17" s="161" t="s">
        <v>32</v>
      </c>
      <c r="D17" s="153"/>
      <c r="E17" s="152"/>
      <c r="F17" s="153"/>
      <c r="G17" s="153"/>
      <c r="H17" s="153"/>
      <c r="I17" s="153"/>
      <c r="J17" s="153"/>
      <c r="K17" s="153"/>
      <c r="L17" s="153"/>
      <c r="M17" s="153"/>
      <c r="N17" s="153"/>
      <c r="O17" s="153"/>
      <c r="P17" s="153"/>
      <c r="Q17" s="153"/>
      <c r="R17" s="153"/>
    </row>
    <row r="18" ht="21" customHeight="true" x14ac:dyDescent="0.2">
      <c r="A18" s="152"/>
      <c r="B18" s="152"/>
      <c r="C18" s="162"/>
      <c r="D18" s="153"/>
      <c r="E18" s="160"/>
      <c r="F18" s="153"/>
      <c r="G18" s="153"/>
      <c r="H18" s="153"/>
      <c r="I18" s="153"/>
      <c r="J18" s="153"/>
      <c r="K18" s="153"/>
      <c r="L18" s="153"/>
      <c r="M18" s="153"/>
      <c r="N18" s="153"/>
      <c r="O18" s="153"/>
      <c r="P18" s="153"/>
      <c r="Q18" s="153"/>
      <c r="R18" s="153"/>
    </row>
    <row r="19" ht="15.75" x14ac:dyDescent="0.25">
      <c r="A19" s="152"/>
      <c r="B19" s="152"/>
      <c r="C19" s="163" t="s">
        <v>33</v>
      </c>
      <c r="D19" s="153"/>
      <c r="E19" s="164"/>
      <c r="F19" s="153"/>
      <c r="G19" s="153"/>
      <c r="H19" s="153"/>
      <c r="I19" s="153"/>
      <c r="J19" s="153"/>
      <c r="K19" s="153"/>
      <c r="L19" s="153"/>
      <c r="M19" s="153"/>
      <c r="N19" s="153"/>
      <c r="O19" s="153"/>
      <c r="P19" s="153"/>
      <c r="Q19" s="153"/>
      <c r="R19" s="153"/>
    </row>
    <row r="20" ht="15.75" x14ac:dyDescent="0.25">
      <c r="A20" s="152"/>
      <c r="B20" s="152"/>
      <c r="C20" s="165" t="s">
        <v>34</v>
      </c>
      <c r="D20" s="153"/>
      <c r="E20" s="164"/>
      <c r="F20" s="153"/>
      <c r="G20" s="153"/>
      <c r="H20" s="153"/>
      <c r="I20" s="153"/>
      <c r="J20" s="153"/>
      <c r="K20" s="153"/>
      <c r="L20" s="153"/>
      <c r="M20" s="153"/>
      <c r="N20" s="153"/>
      <c r="O20" s="153"/>
      <c r="P20" s="153"/>
      <c r="Q20" s="153"/>
      <c r="R20" s="153"/>
    </row>
    <row r="21" ht="15" x14ac:dyDescent="0.2">
      <c r="A21" s="166"/>
      <c r="B21" s="166"/>
      <c r="C21" s="167" t="str">
        <f ca="true">IF(INDIRECT(CONCATENATE("Water","!B105"))=0,"",INDIRECT(CONCATENATE("Water","!B105")))</f>
        <v>DHS05</v>
      </c>
      <c r="D21" s="153"/>
      <c r="E21" s="168"/>
      <c r="F21" s="153"/>
      <c r="G21" s="153"/>
      <c r="H21" s="153"/>
      <c r="I21" s="153"/>
      <c r="J21" s="153"/>
      <c r="K21" s="153"/>
      <c r="L21" s="153"/>
      <c r="M21" s="153"/>
      <c r="N21" s="153"/>
      <c r="O21" s="153"/>
      <c r="P21" s="153"/>
      <c r="Q21" s="153"/>
      <c r="R21" s="153"/>
    </row>
    <row r="22" ht="15" x14ac:dyDescent="0.2">
      <c r="A22" s="166"/>
      <c r="B22" s="166"/>
      <c r="C22" s="167" t="str">
        <f ca="true">IF(INDIRECT(CONCATENATE("Water","!B106"))=0,"",INDIRECT(CONCATENATE("Water","!B106")))</f>
        <v>DHS10</v>
      </c>
      <c r="D22" s="153"/>
      <c r="E22" s="169"/>
      <c r="F22" s="153"/>
      <c r="G22" s="153"/>
      <c r="H22" s="153"/>
      <c r="I22" s="153"/>
      <c r="J22" s="153"/>
      <c r="K22" s="153"/>
      <c r="L22" s="153"/>
      <c r="M22" s="153"/>
      <c r="N22" s="153"/>
      <c r="O22" s="153"/>
      <c r="P22" s="153"/>
      <c r="Q22" s="153"/>
      <c r="R22" s="153"/>
    </row>
    <row r="23" ht="15" x14ac:dyDescent="0.2">
      <c r="A23" s="166"/>
      <c r="B23" s="166"/>
      <c r="C23" s="167" t="str">
        <f ca="true">IF(INDIRECT(CONCATENATE("Water","!B107"))=0,"",INDIRECT(CONCATENATE("Water","!B107")))</f>
        <v>DHS14</v>
      </c>
      <c r="D23" s="153"/>
      <c r="E23" s="170"/>
      <c r="F23" s="153"/>
      <c r="G23" s="153"/>
      <c r="H23" s="153"/>
      <c r="I23" s="153"/>
      <c r="J23" s="153"/>
      <c r="K23" s="153"/>
      <c r="L23" s="153"/>
      <c r="M23" s="153"/>
      <c r="N23" s="153"/>
      <c r="O23" s="153"/>
      <c r="P23" s="153"/>
      <c r="Q23" s="153"/>
      <c r="R23" s="153"/>
    </row>
    <row r="24" x14ac:dyDescent="0.2">
      <c r="A24" s="166"/>
      <c r="B24" s="166"/>
      <c r="C24" s="167" t="str">
        <f ca="true">IF(INDIRECT(CONCATENATE("Water","!B108"))=0,"",INDIRECT(CONCATENATE("Water","!B108")))</f>
        <v/>
      </c>
      <c r="D24" s="153"/>
      <c r="E24" s="153"/>
      <c r="F24" s="153"/>
      <c r="G24" s="153"/>
      <c r="H24" s="153"/>
      <c r="I24" s="153"/>
      <c r="J24" s="153"/>
      <c r="K24" s="153"/>
      <c r="L24" s="153"/>
      <c r="M24" s="153"/>
      <c r="N24" s="153"/>
      <c r="O24" s="153"/>
      <c r="P24" s="153"/>
      <c r="Q24" s="153"/>
      <c r="R24" s="153"/>
    </row>
    <row r="25" x14ac:dyDescent="0.2">
      <c r="A25" s="166"/>
      <c r="B25" s="166"/>
      <c r="C25" s="167" t="str">
        <f ca="true">IF(INDIRECT(CONCATENATE("Water","!B109"))=0,"",INDIRECT(CONCATENATE("Water","!B109")))</f>
        <v/>
      </c>
      <c r="D25" s="153"/>
      <c r="E25" s="153"/>
      <c r="F25" s="153"/>
      <c r="G25" s="153"/>
      <c r="H25" s="153"/>
      <c r="I25" s="153"/>
      <c r="J25" s="153"/>
      <c r="K25" s="153"/>
      <c r="L25" s="153"/>
      <c r="M25" s="153"/>
      <c r="N25" s="153"/>
      <c r="O25" s="153"/>
      <c r="P25" s="153"/>
      <c r="Q25" s="153"/>
      <c r="R25" s="153"/>
    </row>
    <row r="26" x14ac:dyDescent="0.2">
      <c r="A26" s="166"/>
      <c r="B26" s="166"/>
      <c r="C26" s="167" t="str">
        <f ca="true">IF(INDIRECT(CONCATENATE("Water","!B110"))=0,"",INDIRECT(CONCATENATE("Water","!B110")))</f>
        <v/>
      </c>
      <c r="D26" s="153"/>
      <c r="E26" s="153"/>
      <c r="F26" s="153"/>
      <c r="G26" s="153"/>
      <c r="H26" s="153"/>
      <c r="I26" s="153"/>
      <c r="J26" s="153"/>
      <c r="K26" s="153"/>
      <c r="L26" s="153"/>
      <c r="M26" s="153"/>
      <c r="N26" s="153"/>
      <c r="O26" s="153"/>
      <c r="P26" s="153"/>
      <c r="Q26" s="153"/>
      <c r="R26" s="153"/>
    </row>
    <row r="27" x14ac:dyDescent="0.2">
      <c r="A27" s="166"/>
      <c r="B27" s="166"/>
      <c r="C27" s="167" t="str">
        <f ca="true">IF(INDIRECT(CONCATENATE("Water","!B111"))=0,"",INDIRECT(CONCATENATE("Water","!B111")))</f>
        <v/>
      </c>
      <c r="D27" s="153"/>
      <c r="E27" s="153"/>
      <c r="F27" s="153"/>
      <c r="G27" s="153"/>
      <c r="H27" s="153"/>
      <c r="I27" s="153"/>
      <c r="J27" s="153"/>
      <c r="K27" s="153"/>
      <c r="L27" s="153"/>
      <c r="M27" s="153"/>
      <c r="N27" s="153"/>
      <c r="O27" s="153"/>
      <c r="P27" s="153"/>
      <c r="Q27" s="153"/>
      <c r="R27" s="153"/>
    </row>
    <row r="28" x14ac:dyDescent="0.2">
      <c r="A28" s="166"/>
      <c r="B28" s="166"/>
      <c r="C28" s="167" t="str">
        <f ca="true">IF(INDIRECT(CONCATENATE("Water","!B112"))=0,"",INDIRECT(CONCATENATE("Water","!B112")))</f>
        <v/>
      </c>
      <c r="D28" s="153"/>
      <c r="E28" s="153"/>
      <c r="F28" s="153"/>
      <c r="G28" s="153"/>
      <c r="H28" s="153"/>
      <c r="I28" s="153"/>
      <c r="J28" s="153"/>
      <c r="K28" s="153"/>
      <c r="L28" s="153"/>
      <c r="M28" s="153"/>
      <c r="N28" s="153"/>
      <c r="O28" s="153"/>
      <c r="P28" s="153"/>
      <c r="Q28" s="153"/>
      <c r="R28" s="153"/>
    </row>
    <row r="29" x14ac:dyDescent="0.2">
      <c r="A29" s="166"/>
      <c r="B29" s="166"/>
      <c r="C29" s="167" t="str">
        <f ca="true">IF(INDIRECT(CONCATENATE("Water","!B113"))=0,"",INDIRECT(CONCATENATE("Water","!B113")))</f>
        <v/>
      </c>
      <c r="D29" s="153"/>
      <c r="E29" s="153"/>
      <c r="F29" s="153"/>
      <c r="G29" s="153"/>
      <c r="H29" s="153"/>
      <c r="I29" s="153"/>
      <c r="J29" s="153"/>
      <c r="K29" s="153"/>
      <c r="L29" s="153"/>
      <c r="M29" s="153"/>
      <c r="N29" s="153"/>
      <c r="O29" s="153"/>
      <c r="P29" s="153"/>
      <c r="Q29" s="153"/>
      <c r="R29" s="153"/>
    </row>
    <row r="30" x14ac:dyDescent="0.2">
      <c r="A30" s="166"/>
      <c r="B30" s="166"/>
      <c r="C30" s="167" t="str">
        <f ca="true">IF(INDIRECT(CONCATENATE("Water","!B114"))=0,"",INDIRECT(CONCATENATE("Water","!B114")))</f>
        <v/>
      </c>
      <c r="D30" s="153"/>
      <c r="E30" s="153"/>
      <c r="F30" s="153"/>
      <c r="G30" s="153"/>
      <c r="H30" s="153"/>
      <c r="I30" s="153"/>
      <c r="J30" s="153"/>
      <c r="K30" s="153"/>
      <c r="L30" s="153"/>
      <c r="M30" s="153"/>
      <c r="N30" s="153"/>
      <c r="O30" s="153"/>
      <c r="P30" s="153"/>
      <c r="Q30" s="153"/>
      <c r="R30" s="153"/>
    </row>
    <row r="31" x14ac:dyDescent="0.2">
      <c r="A31" s="166"/>
      <c r="B31" s="166"/>
      <c r="C31" s="167" t="str">
        <f ca="true">IF(INDIRECT(CONCATENATE("Water","!B115"))=0,"",INDIRECT(CONCATENATE("Water","!B115")))</f>
        <v/>
      </c>
      <c r="D31" s="153"/>
      <c r="E31" s="153"/>
      <c r="F31" s="153"/>
      <c r="G31" s="153"/>
      <c r="H31" s="153"/>
      <c r="I31" s="153"/>
      <c r="J31" s="153"/>
      <c r="K31" s="153"/>
      <c r="L31" s="153"/>
      <c r="M31" s="153"/>
      <c r="N31" s="153"/>
      <c r="O31" s="153"/>
      <c r="P31" s="153"/>
      <c r="Q31" s="153"/>
      <c r="R31" s="153"/>
    </row>
    <row r="32" x14ac:dyDescent="0.2">
      <c r="A32" s="166"/>
      <c r="B32" s="166"/>
      <c r="C32" s="167" t="str">
        <f ca="true">IF(INDIRECT(CONCATENATE("Water","!B116"))=0,"",INDIRECT(CONCATENATE("Water","!B116")))</f>
        <v/>
      </c>
      <c r="D32" s="153"/>
      <c r="E32" s="153"/>
      <c r="F32" s="153"/>
      <c r="G32" s="153"/>
      <c r="H32" s="153"/>
      <c r="I32" s="153"/>
      <c r="J32" s="153"/>
      <c r="K32" s="153"/>
      <c r="L32" s="153"/>
      <c r="M32" s="153"/>
      <c r="N32" s="153"/>
      <c r="O32" s="153"/>
      <c r="P32" s="153"/>
      <c r="Q32" s="153"/>
      <c r="R32" s="153"/>
    </row>
    <row r="33" ht="3" customHeight="true" x14ac:dyDescent="0.2">
      <c r="A33" s="152"/>
      <c r="B33" s="152"/>
      <c r="C33" s="167"/>
      <c r="D33" s="153"/>
      <c r="E33" s="153"/>
      <c r="F33" s="153"/>
      <c r="G33" s="153"/>
      <c r="H33" s="153"/>
      <c r="I33" s="153"/>
      <c r="J33" s="153"/>
      <c r="K33" s="153"/>
      <c r="L33" s="153"/>
      <c r="M33" s="153"/>
      <c r="N33" s="153"/>
      <c r="O33" s="153"/>
      <c r="P33" s="153"/>
      <c r="Q33" s="153"/>
      <c r="R33" s="153"/>
    </row>
    <row r="34" ht="15.95" customHeight="true" x14ac:dyDescent="0.2">
      <c r="A34" s="171"/>
      <c r="B34" s="171"/>
      <c r="C34" s="172"/>
      <c r="D34" s="152"/>
      <c r="E34" s="153"/>
      <c r="F34" s="153"/>
      <c r="G34" s="153"/>
      <c r="H34" s="153"/>
      <c r="I34" s="153"/>
      <c r="J34" s="153"/>
      <c r="K34" s="153"/>
      <c r="L34" s="153"/>
      <c r="M34" s="153"/>
      <c r="N34" s="153"/>
      <c r="O34" s="153"/>
      <c r="P34" s="153"/>
      <c r="Q34" s="153"/>
      <c r="R34" s="153"/>
    </row>
    <row r="35" ht="23.25" x14ac:dyDescent="0.2">
      <c r="A35" s="171"/>
      <c r="B35" s="171"/>
      <c r="C35" s="171"/>
      <c r="D35" s="152"/>
      <c r="E35" s="153"/>
      <c r="F35" s="153"/>
      <c r="G35" s="153"/>
      <c r="H35" s="153"/>
      <c r="I35" s="153"/>
      <c r="J35" s="153"/>
      <c r="K35" s="153"/>
      <c r="L35" s="153"/>
      <c r="M35" s="153"/>
      <c r="N35" s="153"/>
      <c r="O35" s="153"/>
      <c r="P35" s="153"/>
      <c r="Q35" s="153"/>
      <c r="R35" s="153"/>
    </row>
    <row r="36" ht="15" x14ac:dyDescent="0.2">
      <c r="A36" s="173"/>
      <c r="B36" s="174"/>
      <c r="C36" s="175"/>
      <c r="D36" s="152"/>
      <c r="E36" s="153"/>
      <c r="F36" s="153"/>
      <c r="G36" s="153"/>
      <c r="H36" s="153"/>
      <c r="I36" s="153"/>
      <c r="J36" s="153"/>
      <c r="K36" s="153"/>
      <c r="L36" s="153"/>
      <c r="M36" s="153"/>
      <c r="N36" s="153"/>
      <c r="O36" s="153"/>
      <c r="P36" s="153"/>
      <c r="Q36" s="153"/>
      <c r="R36" s="153"/>
    </row>
    <row r="37" ht="15" x14ac:dyDescent="0.2">
      <c r="A37" s="173"/>
      <c r="B37" s="174"/>
      <c r="C37" s="176"/>
      <c r="D37" s="152"/>
      <c r="E37" s="153"/>
      <c r="F37" s="153"/>
      <c r="G37" s="153"/>
      <c r="H37" s="153"/>
      <c r="I37" s="153"/>
      <c r="J37" s="153"/>
      <c r="K37" s="153"/>
      <c r="L37" s="153"/>
      <c r="M37" s="153"/>
      <c r="N37" s="153"/>
      <c r="O37" s="153"/>
      <c r="P37" s="153"/>
      <c r="Q37" s="153"/>
      <c r="R37" s="153"/>
    </row>
    <row r="38" ht="15" x14ac:dyDescent="0.2">
      <c r="A38" s="173"/>
      <c r="B38" s="174"/>
      <c r="C38" s="177"/>
      <c r="D38" s="152"/>
      <c r="E38" s="153"/>
      <c r="F38" s="153"/>
      <c r="G38" s="153"/>
      <c r="H38" s="153"/>
      <c r="I38" s="153"/>
      <c r="J38" s="153"/>
      <c r="K38" s="153"/>
      <c r="L38" s="153"/>
      <c r="M38" s="153"/>
      <c r="N38" s="153"/>
      <c r="O38" s="153"/>
      <c r="P38" s="153"/>
      <c r="Q38" s="153"/>
      <c r="R38" s="153"/>
    </row>
    <row r="39" ht="15" x14ac:dyDescent="0.2">
      <c r="A39" s="173"/>
      <c r="B39" s="174"/>
      <c r="C39" s="177"/>
      <c r="D39" s="152"/>
      <c r="E39" s="153"/>
      <c r="F39" s="153"/>
      <c r="G39" s="153"/>
      <c r="H39" s="153"/>
      <c r="I39" s="153"/>
      <c r="J39" s="153"/>
      <c r="K39" s="153"/>
      <c r="L39" s="153"/>
      <c r="M39" s="153"/>
      <c r="N39" s="153"/>
      <c r="O39" s="153"/>
      <c r="P39" s="153"/>
      <c r="Q39" s="153"/>
      <c r="R39" s="153"/>
    </row>
    <row r="40" ht="15" x14ac:dyDescent="0.2">
      <c r="A40" s="173"/>
      <c r="B40" s="174"/>
      <c r="C40" s="177"/>
      <c r="D40" s="152"/>
      <c r="E40" s="153"/>
      <c r="F40" s="153"/>
      <c r="G40" s="153"/>
      <c r="H40" s="153"/>
      <c r="I40" s="153"/>
      <c r="J40" s="153"/>
      <c r="K40" s="153"/>
      <c r="L40" s="153"/>
      <c r="M40" s="153"/>
      <c r="N40" s="153"/>
      <c r="O40" s="153"/>
      <c r="P40" s="153"/>
      <c r="Q40" s="153"/>
      <c r="R40" s="153"/>
    </row>
    <row r="41" ht="15" x14ac:dyDescent="0.2">
      <c r="A41" s="173"/>
      <c r="B41" s="174"/>
      <c r="C41" s="177"/>
      <c r="D41" s="152"/>
      <c r="E41" s="153"/>
      <c r="F41" s="153"/>
      <c r="G41" s="153"/>
      <c r="H41" s="153"/>
      <c r="I41" s="153"/>
      <c r="J41" s="153"/>
      <c r="K41" s="153"/>
      <c r="L41" s="153"/>
      <c r="M41" s="153"/>
      <c r="N41" s="153"/>
      <c r="O41" s="153"/>
      <c r="P41" s="153"/>
      <c r="Q41" s="153"/>
      <c r="R41" s="153"/>
    </row>
    <row r="42" ht="15" x14ac:dyDescent="0.2">
      <c r="A42" s="173"/>
      <c r="B42" s="174"/>
      <c r="C42" s="177"/>
      <c r="D42" s="152"/>
      <c r="E42" s="153"/>
      <c r="F42" s="153"/>
      <c r="G42" s="153"/>
      <c r="H42" s="153"/>
      <c r="I42" s="153"/>
      <c r="J42" s="153"/>
      <c r="K42" s="153"/>
      <c r="L42" s="153"/>
      <c r="M42" s="153"/>
      <c r="N42" s="153"/>
      <c r="O42" s="153"/>
      <c r="P42" s="153"/>
      <c r="Q42" s="153"/>
      <c r="R42" s="153"/>
    </row>
    <row r="43" ht="15" x14ac:dyDescent="0.2">
      <c r="A43" s="173"/>
      <c r="B43" s="174"/>
      <c r="D43" s="152"/>
      <c r="E43" s="153"/>
      <c r="F43" s="153"/>
      <c r="G43" s="153"/>
      <c r="H43" s="153"/>
      <c r="I43" s="153"/>
      <c r="J43" s="153"/>
      <c r="K43" s="153"/>
      <c r="L43" s="153"/>
      <c r="M43" s="153"/>
      <c r="N43" s="153"/>
      <c r="O43" s="153"/>
      <c r="P43" s="153"/>
      <c r="Q43" s="153"/>
      <c r="R43" s="153"/>
    </row>
    <row r="44" ht="15" x14ac:dyDescent="0.2">
      <c r="A44" s="152"/>
      <c r="B44" s="152"/>
      <c r="C44" s="152"/>
      <c r="D44" s="152"/>
      <c r="E44" s="153"/>
      <c r="F44" s="153"/>
      <c r="G44" s="153"/>
      <c r="H44" s="153"/>
      <c r="I44" s="153"/>
      <c r="J44" s="153"/>
      <c r="K44" s="153"/>
      <c r="L44" s="153"/>
      <c r="M44" s="153"/>
      <c r="N44" s="153"/>
      <c r="O44" s="153"/>
      <c r="P44" s="153"/>
      <c r="Q44" s="153"/>
      <c r="R44" s="153"/>
    </row>
    <row r="45" ht="15" x14ac:dyDescent="0.2">
      <c r="A45" s="152"/>
      <c r="B45" s="152"/>
      <c r="C45" s="152"/>
      <c r="D45" s="152"/>
      <c r="E45" s="153"/>
      <c r="F45" s="153"/>
      <c r="G45" s="153"/>
      <c r="H45" s="153"/>
      <c r="I45" s="153"/>
      <c r="J45" s="153"/>
      <c r="K45" s="153"/>
      <c r="L45" s="153"/>
      <c r="M45" s="153"/>
      <c r="N45" s="153"/>
      <c r="O45" s="153"/>
      <c r="P45" s="153"/>
      <c r="Q45" s="153"/>
      <c r="R45" s="153"/>
    </row>
    <row r="46" ht="15" x14ac:dyDescent="0.2">
      <c r="A46" s="152"/>
      <c r="B46" s="152"/>
      <c r="C46" s="152"/>
      <c r="D46" s="152"/>
    </row>
    <row r="47" ht="15" x14ac:dyDescent="0.2">
      <c r="A47" s="152"/>
      <c r="B47" s="152"/>
      <c r="C47" s="152"/>
      <c r="D47" s="152"/>
    </row>
    <row r="48" ht="15" x14ac:dyDescent="0.2">
      <c r="A48" s="152"/>
      <c r="B48" s="152"/>
      <c r="C48" s="152"/>
      <c r="D48" s="152"/>
    </row>
    <row r="49" ht="15" x14ac:dyDescent="0.2">
      <c r="A49" s="152"/>
      <c r="B49" s="152"/>
      <c r="C49" s="152"/>
      <c r="D49" s="152"/>
    </row>
    <row r="55" x14ac:dyDescent="0.2">
      <c r="L55" s="178" t="str">
        <f>+IF(ISNUMBER(M48), "", "Insufficient data to estimate safely managed sanitation services at national level")</f>
        <v>Insufficient data to estimate safely managed sanitation services at national level</v>
      </c>
    </row>
    <row r="107" s="268" customFormat="true" x14ac:dyDescent="0.2"/>
    <row r="108" s="269" customFormat="true" ht="22.5" customHeight="true" x14ac:dyDescent="0.35">
      <c r="A108" s="1717"/>
      <c r="B108" s="1718"/>
      <c r="C108" s="275"/>
      <c r="D108" s="275"/>
      <c r="E108" s="275"/>
      <c r="F108" s="275"/>
      <c r="G108" s="275"/>
      <c r="H108" s="275"/>
      <c r="I108" s="275"/>
      <c r="J108" s="275"/>
      <c r="K108" s="275"/>
      <c r="L108" s="275"/>
      <c r="M108" s="275"/>
      <c r="N108" s="275"/>
      <c r="O108" s="275"/>
      <c r="P108" s="275"/>
      <c r="Q108" s="275"/>
      <c r="R108" s="275"/>
      <c r="S108" s="275"/>
      <c r="T108" s="275"/>
      <c r="U108" s="275"/>
    </row>
    <row r="109" s="269" customFormat="true" ht="22.5" customHeight="true" x14ac:dyDescent="0.35">
      <c r="A109" s="270"/>
      <c r="B109" s="271"/>
      <c r="C109" s="275"/>
      <c r="D109" s="275"/>
      <c r="E109" s="275"/>
      <c r="F109" s="275"/>
      <c r="G109" s="275"/>
      <c r="H109" s="275"/>
      <c r="I109" s="275"/>
      <c r="J109" s="275"/>
      <c r="K109" s="275"/>
      <c r="L109" s="275"/>
      <c r="M109" s="275"/>
      <c r="N109" s="275"/>
      <c r="O109" s="275"/>
      <c r="P109" s="275"/>
      <c r="Q109" s="275"/>
      <c r="R109" s="275"/>
      <c r="S109" s="275"/>
      <c r="T109" s="275"/>
      <c r="U109" s="275"/>
    </row>
    <row r="110" s="269" customFormat="true" ht="23.85" customHeight="true" x14ac:dyDescent="0.35">
      <c r="A110" s="266"/>
      <c r="B110" s="272"/>
      <c r="C110" s="275"/>
      <c r="D110" s="275"/>
      <c r="E110" s="275"/>
      <c r="F110" s="275"/>
      <c r="G110" s="275"/>
      <c r="H110" s="275"/>
      <c r="I110" s="275"/>
      <c r="J110" s="275"/>
      <c r="K110" s="275"/>
      <c r="L110" s="275"/>
      <c r="M110" s="275"/>
      <c r="N110" s="275"/>
      <c r="O110" s="275"/>
      <c r="P110" s="275"/>
      <c r="Q110" s="275"/>
      <c r="R110" s="275"/>
      <c r="S110" s="275"/>
      <c r="T110" s="275"/>
      <c r="U110" s="275"/>
    </row>
    <row r="111" s="269" customFormat="true" ht="23.85" customHeight="true" x14ac:dyDescent="0.35">
      <c r="A111" s="265"/>
      <c r="B111" s="271"/>
      <c r="C111" s="275"/>
      <c r="D111" s="275"/>
      <c r="E111" s="275"/>
      <c r="F111" s="275"/>
      <c r="G111" s="275"/>
      <c r="H111" s="275"/>
      <c r="I111" s="275"/>
      <c r="J111" s="275"/>
      <c r="K111" s="275"/>
      <c r="L111" s="275"/>
      <c r="M111" s="275"/>
      <c r="N111" s="275"/>
      <c r="O111" s="275"/>
      <c r="P111" s="275"/>
      <c r="Q111" s="275"/>
      <c r="R111" s="275"/>
      <c r="S111" s="275"/>
      <c r="T111" s="275"/>
      <c r="U111" s="275"/>
    </row>
    <row r="112" s="269" customFormat="true" ht="15" customHeight="true" x14ac:dyDescent="0.2">
      <c r="A112" s="273"/>
      <c r="B112" s="271"/>
      <c r="C112" s="275"/>
      <c r="D112" s="275"/>
      <c r="E112" s="275"/>
      <c r="F112" s="275"/>
      <c r="G112" s="275"/>
      <c r="H112" s="275"/>
      <c r="I112" s="275"/>
      <c r="J112" s="275"/>
      <c r="K112" s="275"/>
      <c r="L112" s="275"/>
      <c r="M112" s="275"/>
      <c r="N112" s="275"/>
      <c r="O112" s="275"/>
      <c r="P112" s="275"/>
      <c r="Q112" s="275"/>
      <c r="R112" s="275"/>
      <c r="S112" s="275"/>
      <c r="T112" s="275"/>
      <c r="U112" s="275"/>
    </row>
    <row r="113" s="269" customFormat="true" ht="15" customHeight="true" x14ac:dyDescent="0.2">
      <c r="A113" s="1713"/>
      <c r="B113" s="1714"/>
      <c r="C113" s="275"/>
      <c r="D113" s="275"/>
      <c r="E113" s="275"/>
      <c r="F113" s="275"/>
      <c r="G113" s="275"/>
      <c r="H113" s="275"/>
      <c r="I113" s="275"/>
      <c r="J113" s="275"/>
      <c r="K113" s="275"/>
      <c r="L113" s="275"/>
      <c r="M113" s="275"/>
      <c r="N113" s="275"/>
      <c r="O113" s="275"/>
      <c r="P113" s="275"/>
      <c r="Q113" s="275"/>
      <c r="R113" s="275"/>
      <c r="S113" s="275"/>
      <c r="T113" s="275"/>
      <c r="U113" s="275"/>
    </row>
    <row r="114" s="269" customFormat="true" ht="15" customHeight="true" x14ac:dyDescent="0.2">
      <c r="A114" s="1715"/>
      <c r="B114" s="1716"/>
      <c r="C114" s="275"/>
      <c r="D114" s="275"/>
      <c r="E114" s="275"/>
      <c r="F114" s="275"/>
      <c r="G114" s="275"/>
      <c r="H114" s="275"/>
      <c r="I114" s="275"/>
      <c r="J114" s="275"/>
      <c r="K114" s="275"/>
      <c r="L114" s="275"/>
      <c r="M114" s="275"/>
      <c r="N114" s="275"/>
      <c r="O114" s="275"/>
      <c r="P114" s="275"/>
      <c r="Q114" s="275"/>
      <c r="R114" s="275"/>
      <c r="S114" s="275"/>
      <c r="T114" s="275"/>
      <c r="U114" s="275"/>
    </row>
    <row r="115" s="269" customFormat="true" ht="15" customHeight="true" x14ac:dyDescent="0.2">
      <c r="A115" s="271"/>
      <c r="B115" s="274"/>
      <c r="C115" s="275"/>
      <c r="D115" s="275"/>
      <c r="E115" s="275"/>
      <c r="F115" s="275"/>
      <c r="G115" s="275"/>
      <c r="H115" s="275"/>
      <c r="I115" s="275"/>
      <c r="J115" s="275"/>
      <c r="K115" s="275"/>
      <c r="L115" s="275"/>
      <c r="M115" s="275"/>
      <c r="N115" s="275"/>
      <c r="O115" s="275"/>
      <c r="P115" s="275"/>
      <c r="Q115" s="275"/>
      <c r="R115" s="275"/>
      <c r="S115" s="275"/>
      <c r="T115" s="275"/>
      <c r="U115" s="275"/>
    </row>
    <row r="116" s="268" customFormat="true" x14ac:dyDescent="0.2"/>
    <row r="117" s="268" customFormat="true" x14ac:dyDescent="0.2"/>
    <row r="207" s="268" customFormat="true" x14ac:dyDescent="0.2"/>
    <row r="208" s="269" customFormat="true" ht="22.5" customHeight="true" x14ac:dyDescent="0.35">
      <c r="A208" s="1717"/>
      <c r="B208" s="1718"/>
    </row>
    <row r="209" s="269" customFormat="true" ht="22.5" customHeight="true" x14ac:dyDescent="0.35">
      <c r="A209" s="270"/>
      <c r="B209" s="271"/>
    </row>
    <row r="210" s="269" customFormat="true" ht="22.5" customHeight="true" x14ac:dyDescent="0.35">
      <c r="A210" s="266"/>
      <c r="B210" s="272"/>
    </row>
    <row r="211" s="269" customFormat="true" ht="22.5" customHeight="true" x14ac:dyDescent="0.35">
      <c r="A211" s="265"/>
      <c r="B211" s="271"/>
    </row>
    <row r="212" s="269" customFormat="true" ht="15" customHeight="true" x14ac:dyDescent="0.2">
      <c r="A212" s="273"/>
      <c r="B212" s="271"/>
    </row>
    <row r="213" s="269" customFormat="true" ht="15" customHeight="true" x14ac:dyDescent="0.2">
      <c r="A213" s="1713"/>
      <c r="B213" s="1714"/>
    </row>
    <row r="214" s="269" customFormat="true" ht="15" customHeight="true" x14ac:dyDescent="0.2">
      <c r="A214" s="1719"/>
      <c r="B214" s="1720"/>
    </row>
    <row r="215" s="269" customFormat="true" ht="15" customHeight="true" x14ac:dyDescent="0.2">
      <c r="A215" s="271"/>
      <c r="B215" s="274"/>
    </row>
    <row r="216" s="268" customFormat="true" x14ac:dyDescent="0.2"/>
    <row r="217" s="268"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182" customWidth="true"/>
    <col min="6" max="7" width="9" style="185" customWidth="true"/>
    <col min="8" max="38" width="9" style="182" customWidth="true"/>
    <col min="39" max="261" width="9.140625" style="182"/>
    <col min="262" max="262" width="5" style="182" customWidth="true"/>
    <col min="263" max="263" width="13.85546875" style="182" customWidth="true"/>
    <col min="264" max="265" width="6.28515625" style="182" customWidth="true"/>
    <col min="266" max="267" width="7" style="182" customWidth="true"/>
    <col min="268" max="274" width="6.28515625" style="182" customWidth="true"/>
    <col min="275" max="517" width="9.140625" style="182"/>
    <col min="518" max="518" width="5" style="182" customWidth="true"/>
    <col min="519" max="519" width="13.85546875" style="182" customWidth="true"/>
    <col min="520" max="521" width="6.28515625" style="182" customWidth="true"/>
    <col min="522" max="523" width="7" style="182" customWidth="true"/>
    <col min="524" max="530" width="6.28515625" style="182" customWidth="true"/>
    <col min="531" max="773" width="9.140625" style="182"/>
    <col min="774" max="774" width="5" style="182" customWidth="true"/>
    <col min="775" max="775" width="13.85546875" style="182" customWidth="true"/>
    <col min="776" max="777" width="6.28515625" style="182" customWidth="true"/>
    <col min="778" max="779" width="7" style="182" customWidth="true"/>
    <col min="780" max="786" width="6.28515625" style="182" customWidth="true"/>
    <col min="787" max="1029" width="9.140625" style="182"/>
    <col min="1030" max="1030" width="5" style="182" customWidth="true"/>
    <col min="1031" max="1031" width="13.85546875" style="182" customWidth="true"/>
    <col min="1032" max="1033" width="6.28515625" style="182" customWidth="true"/>
    <col min="1034" max="1035" width="7" style="182" customWidth="true"/>
    <col min="1036" max="1042" width="6.28515625" style="182" customWidth="true"/>
    <col min="1043" max="1285" width="9.140625" style="182"/>
    <col min="1286" max="1286" width="5" style="182" customWidth="true"/>
    <col min="1287" max="1287" width="13.85546875" style="182" customWidth="true"/>
    <col min="1288" max="1289" width="6.28515625" style="182" customWidth="true"/>
    <col min="1290" max="1291" width="7" style="182" customWidth="true"/>
    <col min="1292" max="1298" width="6.28515625" style="182" customWidth="true"/>
    <col min="1299" max="1541" width="9.140625" style="182"/>
    <col min="1542" max="1542" width="5" style="182" customWidth="true"/>
    <col min="1543" max="1543" width="13.85546875" style="182" customWidth="true"/>
    <col min="1544" max="1545" width="6.28515625" style="182" customWidth="true"/>
    <col min="1546" max="1547" width="7" style="182" customWidth="true"/>
    <col min="1548" max="1554" width="6.28515625" style="182" customWidth="true"/>
    <col min="1555" max="1797" width="9.140625" style="182"/>
    <col min="1798" max="1798" width="5" style="182" customWidth="true"/>
    <col min="1799" max="1799" width="13.85546875" style="182" customWidth="true"/>
    <col min="1800" max="1801" width="6.28515625" style="182" customWidth="true"/>
    <col min="1802" max="1803" width="7" style="182" customWidth="true"/>
    <col min="1804" max="1810" width="6.28515625" style="182" customWidth="true"/>
    <col min="1811" max="2053" width="9.140625" style="182"/>
    <col min="2054" max="2054" width="5" style="182" customWidth="true"/>
    <col min="2055" max="2055" width="13.85546875" style="182" customWidth="true"/>
    <col min="2056" max="2057" width="6.28515625" style="182" customWidth="true"/>
    <col min="2058" max="2059" width="7" style="182" customWidth="true"/>
    <col min="2060" max="2066" width="6.28515625" style="182" customWidth="true"/>
    <col min="2067" max="2309" width="9.140625" style="182"/>
    <col min="2310" max="2310" width="5" style="182" customWidth="true"/>
    <col min="2311" max="2311" width="13.85546875" style="182" customWidth="true"/>
    <col min="2312" max="2313" width="6.28515625" style="182" customWidth="true"/>
    <col min="2314" max="2315" width="7" style="182" customWidth="true"/>
    <col min="2316" max="2322" width="6.28515625" style="182" customWidth="true"/>
    <col min="2323" max="2565" width="9.140625" style="182"/>
    <col min="2566" max="2566" width="5" style="182" customWidth="true"/>
    <col min="2567" max="2567" width="13.85546875" style="182" customWidth="true"/>
    <col min="2568" max="2569" width="6.28515625" style="182" customWidth="true"/>
    <col min="2570" max="2571" width="7" style="182" customWidth="true"/>
    <col min="2572" max="2578" width="6.28515625" style="182" customWidth="true"/>
    <col min="2579" max="2821" width="9.140625" style="182"/>
    <col min="2822" max="2822" width="5" style="182" customWidth="true"/>
    <col min="2823" max="2823" width="13.85546875" style="182" customWidth="true"/>
    <col min="2824" max="2825" width="6.28515625" style="182" customWidth="true"/>
    <col min="2826" max="2827" width="7" style="182" customWidth="true"/>
    <col min="2828" max="2834" width="6.28515625" style="182" customWidth="true"/>
    <col min="2835" max="3077" width="9.140625" style="182"/>
    <col min="3078" max="3078" width="5" style="182" customWidth="true"/>
    <col min="3079" max="3079" width="13.85546875" style="182" customWidth="true"/>
    <col min="3080" max="3081" width="6.28515625" style="182" customWidth="true"/>
    <col min="3082" max="3083" width="7" style="182" customWidth="true"/>
    <col min="3084" max="3090" width="6.28515625" style="182" customWidth="true"/>
    <col min="3091" max="3333" width="9.140625" style="182"/>
    <col min="3334" max="3334" width="5" style="182" customWidth="true"/>
    <col min="3335" max="3335" width="13.85546875" style="182" customWidth="true"/>
    <col min="3336" max="3337" width="6.28515625" style="182" customWidth="true"/>
    <col min="3338" max="3339" width="7" style="182" customWidth="true"/>
    <col min="3340" max="3346" width="6.28515625" style="182" customWidth="true"/>
    <col min="3347" max="3589" width="9.140625" style="182"/>
    <col min="3590" max="3590" width="5" style="182" customWidth="true"/>
    <col min="3591" max="3591" width="13.85546875" style="182" customWidth="true"/>
    <col min="3592" max="3593" width="6.28515625" style="182" customWidth="true"/>
    <col min="3594" max="3595" width="7" style="182" customWidth="true"/>
    <col min="3596" max="3602" width="6.28515625" style="182" customWidth="true"/>
    <col min="3603" max="3845" width="9.140625" style="182"/>
    <col min="3846" max="3846" width="5" style="182" customWidth="true"/>
    <col min="3847" max="3847" width="13.85546875" style="182" customWidth="true"/>
    <col min="3848" max="3849" width="6.28515625" style="182" customWidth="true"/>
    <col min="3850" max="3851" width="7" style="182" customWidth="true"/>
    <col min="3852" max="3858" width="6.28515625" style="182" customWidth="true"/>
    <col min="3859" max="4101" width="9.140625" style="182"/>
    <col min="4102" max="4102" width="5" style="182" customWidth="true"/>
    <col min="4103" max="4103" width="13.85546875" style="182" customWidth="true"/>
    <col min="4104" max="4105" width="6.28515625" style="182" customWidth="true"/>
    <col min="4106" max="4107" width="7" style="182" customWidth="true"/>
    <col min="4108" max="4114" width="6.28515625" style="182" customWidth="true"/>
    <col min="4115" max="4357" width="9.140625" style="182"/>
    <col min="4358" max="4358" width="5" style="182" customWidth="true"/>
    <col min="4359" max="4359" width="13.85546875" style="182" customWidth="true"/>
    <col min="4360" max="4361" width="6.28515625" style="182" customWidth="true"/>
    <col min="4362" max="4363" width="7" style="182" customWidth="true"/>
    <col min="4364" max="4370" width="6.28515625" style="182" customWidth="true"/>
    <col min="4371" max="4613" width="9.140625" style="182"/>
    <col min="4614" max="4614" width="5" style="182" customWidth="true"/>
    <col min="4615" max="4615" width="13.85546875" style="182" customWidth="true"/>
    <col min="4616" max="4617" width="6.28515625" style="182" customWidth="true"/>
    <col min="4618" max="4619" width="7" style="182" customWidth="true"/>
    <col min="4620" max="4626" width="6.28515625" style="182" customWidth="true"/>
    <col min="4627" max="4869" width="9.140625" style="182"/>
    <col min="4870" max="4870" width="5" style="182" customWidth="true"/>
    <col min="4871" max="4871" width="13.85546875" style="182" customWidth="true"/>
    <col min="4872" max="4873" width="6.28515625" style="182" customWidth="true"/>
    <col min="4874" max="4875" width="7" style="182" customWidth="true"/>
    <col min="4876" max="4882" width="6.28515625" style="182" customWidth="true"/>
    <col min="4883" max="5125" width="9.140625" style="182"/>
    <col min="5126" max="5126" width="5" style="182" customWidth="true"/>
    <col min="5127" max="5127" width="13.85546875" style="182" customWidth="true"/>
    <col min="5128" max="5129" width="6.28515625" style="182" customWidth="true"/>
    <col min="5130" max="5131" width="7" style="182" customWidth="true"/>
    <col min="5132" max="5138" width="6.28515625" style="182" customWidth="true"/>
    <col min="5139" max="5381" width="9.140625" style="182"/>
    <col min="5382" max="5382" width="5" style="182" customWidth="true"/>
    <col min="5383" max="5383" width="13.85546875" style="182" customWidth="true"/>
    <col min="5384" max="5385" width="6.28515625" style="182" customWidth="true"/>
    <col min="5386" max="5387" width="7" style="182" customWidth="true"/>
    <col min="5388" max="5394" width="6.28515625" style="182" customWidth="true"/>
    <col min="5395" max="5637" width="9.140625" style="182"/>
    <col min="5638" max="5638" width="5" style="182" customWidth="true"/>
    <col min="5639" max="5639" width="13.85546875" style="182" customWidth="true"/>
    <col min="5640" max="5641" width="6.28515625" style="182" customWidth="true"/>
    <col min="5642" max="5643" width="7" style="182" customWidth="true"/>
    <col min="5644" max="5650" width="6.28515625" style="182" customWidth="true"/>
    <col min="5651" max="5893" width="9.140625" style="182"/>
    <col min="5894" max="5894" width="5" style="182" customWidth="true"/>
    <col min="5895" max="5895" width="13.85546875" style="182" customWidth="true"/>
    <col min="5896" max="5897" width="6.28515625" style="182" customWidth="true"/>
    <col min="5898" max="5899" width="7" style="182" customWidth="true"/>
    <col min="5900" max="5906" width="6.28515625" style="182" customWidth="true"/>
    <col min="5907" max="6149" width="9.140625" style="182"/>
    <col min="6150" max="6150" width="5" style="182" customWidth="true"/>
    <col min="6151" max="6151" width="13.85546875" style="182" customWidth="true"/>
    <col min="6152" max="6153" width="6.28515625" style="182" customWidth="true"/>
    <col min="6154" max="6155" width="7" style="182" customWidth="true"/>
    <col min="6156" max="6162" width="6.28515625" style="182" customWidth="true"/>
    <col min="6163" max="6405" width="9.140625" style="182"/>
    <col min="6406" max="6406" width="5" style="182" customWidth="true"/>
    <col min="6407" max="6407" width="13.85546875" style="182" customWidth="true"/>
    <col min="6408" max="6409" width="6.28515625" style="182" customWidth="true"/>
    <col min="6410" max="6411" width="7" style="182" customWidth="true"/>
    <col min="6412" max="6418" width="6.28515625" style="182" customWidth="true"/>
    <col min="6419" max="6661" width="9.140625" style="182"/>
    <col min="6662" max="6662" width="5" style="182" customWidth="true"/>
    <col min="6663" max="6663" width="13.85546875" style="182" customWidth="true"/>
    <col min="6664" max="6665" width="6.28515625" style="182" customWidth="true"/>
    <col min="6666" max="6667" width="7" style="182" customWidth="true"/>
    <col min="6668" max="6674" width="6.28515625" style="182" customWidth="true"/>
    <col min="6675" max="6917" width="9.140625" style="182"/>
    <col min="6918" max="6918" width="5" style="182" customWidth="true"/>
    <col min="6919" max="6919" width="13.85546875" style="182" customWidth="true"/>
    <col min="6920" max="6921" width="6.28515625" style="182" customWidth="true"/>
    <col min="6922" max="6923" width="7" style="182" customWidth="true"/>
    <col min="6924" max="6930" width="6.28515625" style="182" customWidth="true"/>
    <col min="6931" max="7173" width="9.140625" style="182"/>
    <col min="7174" max="7174" width="5" style="182" customWidth="true"/>
    <col min="7175" max="7175" width="13.85546875" style="182" customWidth="true"/>
    <col min="7176" max="7177" width="6.28515625" style="182" customWidth="true"/>
    <col min="7178" max="7179" width="7" style="182" customWidth="true"/>
    <col min="7180" max="7186" width="6.28515625" style="182" customWidth="true"/>
    <col min="7187" max="7429" width="9.140625" style="182"/>
    <col min="7430" max="7430" width="5" style="182" customWidth="true"/>
    <col min="7431" max="7431" width="13.85546875" style="182" customWidth="true"/>
    <col min="7432" max="7433" width="6.28515625" style="182" customWidth="true"/>
    <col min="7434" max="7435" width="7" style="182" customWidth="true"/>
    <col min="7436" max="7442" width="6.28515625" style="182" customWidth="true"/>
    <col min="7443" max="7685" width="9.140625" style="182"/>
    <col min="7686" max="7686" width="5" style="182" customWidth="true"/>
    <col min="7687" max="7687" width="13.85546875" style="182" customWidth="true"/>
    <col min="7688" max="7689" width="6.28515625" style="182" customWidth="true"/>
    <col min="7690" max="7691" width="7" style="182" customWidth="true"/>
    <col min="7692" max="7698" width="6.28515625" style="182" customWidth="true"/>
    <col min="7699" max="7941" width="9.140625" style="182"/>
    <col min="7942" max="7942" width="5" style="182" customWidth="true"/>
    <col min="7943" max="7943" width="13.85546875" style="182" customWidth="true"/>
    <col min="7944" max="7945" width="6.28515625" style="182" customWidth="true"/>
    <col min="7946" max="7947" width="7" style="182" customWidth="true"/>
    <col min="7948" max="7954" width="6.28515625" style="182" customWidth="true"/>
    <col min="7955" max="8197" width="9.140625" style="182"/>
    <col min="8198" max="8198" width="5" style="182" customWidth="true"/>
    <col min="8199" max="8199" width="13.85546875" style="182" customWidth="true"/>
    <col min="8200" max="8201" width="6.28515625" style="182" customWidth="true"/>
    <col min="8202" max="8203" width="7" style="182" customWidth="true"/>
    <col min="8204" max="8210" width="6.28515625" style="182" customWidth="true"/>
    <col min="8211" max="8453" width="9.140625" style="182"/>
    <col min="8454" max="8454" width="5" style="182" customWidth="true"/>
    <col min="8455" max="8455" width="13.85546875" style="182" customWidth="true"/>
    <col min="8456" max="8457" width="6.28515625" style="182" customWidth="true"/>
    <col min="8458" max="8459" width="7" style="182" customWidth="true"/>
    <col min="8460" max="8466" width="6.28515625" style="182" customWidth="true"/>
    <col min="8467" max="8709" width="9.140625" style="182"/>
    <col min="8710" max="8710" width="5" style="182" customWidth="true"/>
    <col min="8711" max="8711" width="13.85546875" style="182" customWidth="true"/>
    <col min="8712" max="8713" width="6.28515625" style="182" customWidth="true"/>
    <col min="8714" max="8715" width="7" style="182" customWidth="true"/>
    <col min="8716" max="8722" width="6.28515625" style="182" customWidth="true"/>
    <col min="8723" max="8965" width="9.140625" style="182"/>
    <col min="8966" max="8966" width="5" style="182" customWidth="true"/>
    <col min="8967" max="8967" width="13.85546875" style="182" customWidth="true"/>
    <col min="8968" max="8969" width="6.28515625" style="182" customWidth="true"/>
    <col min="8970" max="8971" width="7" style="182" customWidth="true"/>
    <col min="8972" max="8978" width="6.28515625" style="182" customWidth="true"/>
    <col min="8979" max="9221" width="9.140625" style="182"/>
    <col min="9222" max="9222" width="5" style="182" customWidth="true"/>
    <col min="9223" max="9223" width="13.85546875" style="182" customWidth="true"/>
    <col min="9224" max="9225" width="6.28515625" style="182" customWidth="true"/>
    <col min="9226" max="9227" width="7" style="182" customWidth="true"/>
    <col min="9228" max="9234" width="6.28515625" style="182" customWidth="true"/>
    <col min="9235" max="9477" width="9.140625" style="182"/>
    <col min="9478" max="9478" width="5" style="182" customWidth="true"/>
    <col min="9479" max="9479" width="13.85546875" style="182" customWidth="true"/>
    <col min="9480" max="9481" width="6.28515625" style="182" customWidth="true"/>
    <col min="9482" max="9483" width="7" style="182" customWidth="true"/>
    <col min="9484" max="9490" width="6.28515625" style="182" customWidth="true"/>
    <col min="9491" max="9733" width="9.140625" style="182"/>
    <col min="9734" max="9734" width="5" style="182" customWidth="true"/>
    <col min="9735" max="9735" width="13.85546875" style="182" customWidth="true"/>
    <col min="9736" max="9737" width="6.28515625" style="182" customWidth="true"/>
    <col min="9738" max="9739" width="7" style="182" customWidth="true"/>
    <col min="9740" max="9746" width="6.28515625" style="182" customWidth="true"/>
    <col min="9747" max="9989" width="9.140625" style="182"/>
    <col min="9990" max="9990" width="5" style="182" customWidth="true"/>
    <col min="9991" max="9991" width="13.85546875" style="182" customWidth="true"/>
    <col min="9992" max="9993" width="6.28515625" style="182" customWidth="true"/>
    <col min="9994" max="9995" width="7" style="182" customWidth="true"/>
    <col min="9996" max="10002" width="6.28515625" style="182" customWidth="true"/>
    <col min="10003" max="10245" width="9.140625" style="182"/>
    <col min="10246" max="10246" width="5" style="182" customWidth="true"/>
    <col min="10247" max="10247" width="13.85546875" style="182" customWidth="true"/>
    <col min="10248" max="10249" width="6.28515625" style="182" customWidth="true"/>
    <col min="10250" max="10251" width="7" style="182" customWidth="true"/>
    <col min="10252" max="10258" width="6.28515625" style="182" customWidth="true"/>
    <col min="10259" max="10501" width="9.140625" style="182"/>
    <col min="10502" max="10502" width="5" style="182" customWidth="true"/>
    <col min="10503" max="10503" width="13.85546875" style="182" customWidth="true"/>
    <col min="10504" max="10505" width="6.28515625" style="182" customWidth="true"/>
    <col min="10506" max="10507" width="7" style="182" customWidth="true"/>
    <col min="10508" max="10514" width="6.28515625" style="182" customWidth="true"/>
    <col min="10515" max="10757" width="9.140625" style="182"/>
    <col min="10758" max="10758" width="5" style="182" customWidth="true"/>
    <col min="10759" max="10759" width="13.85546875" style="182" customWidth="true"/>
    <col min="10760" max="10761" width="6.28515625" style="182" customWidth="true"/>
    <col min="10762" max="10763" width="7" style="182" customWidth="true"/>
    <col min="10764" max="10770" width="6.28515625" style="182" customWidth="true"/>
    <col min="10771" max="11013" width="9.140625" style="182"/>
    <col min="11014" max="11014" width="5" style="182" customWidth="true"/>
    <col min="11015" max="11015" width="13.85546875" style="182" customWidth="true"/>
    <col min="11016" max="11017" width="6.28515625" style="182" customWidth="true"/>
    <col min="11018" max="11019" width="7" style="182" customWidth="true"/>
    <col min="11020" max="11026" width="6.28515625" style="182" customWidth="true"/>
    <col min="11027" max="11269" width="9.140625" style="182"/>
    <col min="11270" max="11270" width="5" style="182" customWidth="true"/>
    <col min="11271" max="11271" width="13.85546875" style="182" customWidth="true"/>
    <col min="11272" max="11273" width="6.28515625" style="182" customWidth="true"/>
    <col min="11274" max="11275" width="7" style="182" customWidth="true"/>
    <col min="11276" max="11282" width="6.28515625" style="182" customWidth="true"/>
    <col min="11283" max="11525" width="9.140625" style="182"/>
    <col min="11526" max="11526" width="5" style="182" customWidth="true"/>
    <col min="11527" max="11527" width="13.85546875" style="182" customWidth="true"/>
    <col min="11528" max="11529" width="6.28515625" style="182" customWidth="true"/>
    <col min="11530" max="11531" width="7" style="182" customWidth="true"/>
    <col min="11532" max="11538" width="6.28515625" style="182" customWidth="true"/>
    <col min="11539" max="11781" width="9.140625" style="182"/>
    <col min="11782" max="11782" width="5" style="182" customWidth="true"/>
    <col min="11783" max="11783" width="13.85546875" style="182" customWidth="true"/>
    <col min="11784" max="11785" width="6.28515625" style="182" customWidth="true"/>
    <col min="11786" max="11787" width="7" style="182" customWidth="true"/>
    <col min="11788" max="11794" width="6.28515625" style="182" customWidth="true"/>
    <col min="11795" max="12037" width="9.140625" style="182"/>
    <col min="12038" max="12038" width="5" style="182" customWidth="true"/>
    <col min="12039" max="12039" width="13.85546875" style="182" customWidth="true"/>
    <col min="12040" max="12041" width="6.28515625" style="182" customWidth="true"/>
    <col min="12042" max="12043" width="7" style="182" customWidth="true"/>
    <col min="12044" max="12050" width="6.28515625" style="182" customWidth="true"/>
    <col min="12051" max="12293" width="9.140625" style="182"/>
    <col min="12294" max="12294" width="5" style="182" customWidth="true"/>
    <col min="12295" max="12295" width="13.85546875" style="182" customWidth="true"/>
    <col min="12296" max="12297" width="6.28515625" style="182" customWidth="true"/>
    <col min="12298" max="12299" width="7" style="182" customWidth="true"/>
    <col min="12300" max="12306" width="6.28515625" style="182" customWidth="true"/>
    <col min="12307" max="12549" width="9.140625" style="182"/>
    <col min="12550" max="12550" width="5" style="182" customWidth="true"/>
    <col min="12551" max="12551" width="13.85546875" style="182" customWidth="true"/>
    <col min="12552" max="12553" width="6.28515625" style="182" customWidth="true"/>
    <col min="12554" max="12555" width="7" style="182" customWidth="true"/>
    <col min="12556" max="12562" width="6.28515625" style="182" customWidth="true"/>
    <col min="12563" max="12805" width="9.140625" style="182"/>
    <col min="12806" max="12806" width="5" style="182" customWidth="true"/>
    <col min="12807" max="12807" width="13.85546875" style="182" customWidth="true"/>
    <col min="12808" max="12809" width="6.28515625" style="182" customWidth="true"/>
    <col min="12810" max="12811" width="7" style="182" customWidth="true"/>
    <col min="12812" max="12818" width="6.28515625" style="182" customWidth="true"/>
    <col min="12819" max="13061" width="9.140625" style="182"/>
    <col min="13062" max="13062" width="5" style="182" customWidth="true"/>
    <col min="13063" max="13063" width="13.85546875" style="182" customWidth="true"/>
    <col min="13064" max="13065" width="6.28515625" style="182" customWidth="true"/>
    <col min="13066" max="13067" width="7" style="182" customWidth="true"/>
    <col min="13068" max="13074" width="6.28515625" style="182" customWidth="true"/>
    <col min="13075" max="13317" width="9.140625" style="182"/>
    <col min="13318" max="13318" width="5" style="182" customWidth="true"/>
    <col min="13319" max="13319" width="13.85546875" style="182" customWidth="true"/>
    <col min="13320" max="13321" width="6.28515625" style="182" customWidth="true"/>
    <col min="13322" max="13323" width="7" style="182" customWidth="true"/>
    <col min="13324" max="13330" width="6.28515625" style="182" customWidth="true"/>
    <col min="13331" max="13573" width="9.140625" style="182"/>
    <col min="13574" max="13574" width="5" style="182" customWidth="true"/>
    <col min="13575" max="13575" width="13.85546875" style="182" customWidth="true"/>
    <col min="13576" max="13577" width="6.28515625" style="182" customWidth="true"/>
    <col min="13578" max="13579" width="7" style="182" customWidth="true"/>
    <col min="13580" max="13586" width="6.28515625" style="182" customWidth="true"/>
    <col min="13587" max="13829" width="9.140625" style="182"/>
    <col min="13830" max="13830" width="5" style="182" customWidth="true"/>
    <col min="13831" max="13831" width="13.85546875" style="182" customWidth="true"/>
    <col min="13832" max="13833" width="6.28515625" style="182" customWidth="true"/>
    <col min="13834" max="13835" width="7" style="182" customWidth="true"/>
    <col min="13836" max="13842" width="6.28515625" style="182" customWidth="true"/>
    <col min="13843" max="14085" width="9.140625" style="182"/>
    <col min="14086" max="14086" width="5" style="182" customWidth="true"/>
    <col min="14087" max="14087" width="13.85546875" style="182" customWidth="true"/>
    <col min="14088" max="14089" width="6.28515625" style="182" customWidth="true"/>
    <col min="14090" max="14091" width="7" style="182" customWidth="true"/>
    <col min="14092" max="14098" width="6.28515625" style="182" customWidth="true"/>
    <col min="14099" max="14341" width="9.140625" style="182"/>
    <col min="14342" max="14342" width="5" style="182" customWidth="true"/>
    <col min="14343" max="14343" width="13.85546875" style="182" customWidth="true"/>
    <col min="14344" max="14345" width="6.28515625" style="182" customWidth="true"/>
    <col min="14346" max="14347" width="7" style="182" customWidth="true"/>
    <col min="14348" max="14354" width="6.28515625" style="182" customWidth="true"/>
    <col min="14355" max="14597" width="9.140625" style="182"/>
    <col min="14598" max="14598" width="5" style="182" customWidth="true"/>
    <col min="14599" max="14599" width="13.85546875" style="182" customWidth="true"/>
    <col min="14600" max="14601" width="6.28515625" style="182" customWidth="true"/>
    <col min="14602" max="14603" width="7" style="182" customWidth="true"/>
    <col min="14604" max="14610" width="6.28515625" style="182" customWidth="true"/>
    <col min="14611" max="14853" width="9.140625" style="182"/>
    <col min="14854" max="14854" width="5" style="182" customWidth="true"/>
    <col min="14855" max="14855" width="13.85546875" style="182" customWidth="true"/>
    <col min="14856" max="14857" width="6.28515625" style="182" customWidth="true"/>
    <col min="14858" max="14859" width="7" style="182" customWidth="true"/>
    <col min="14860" max="14866" width="6.28515625" style="182" customWidth="true"/>
    <col min="14867" max="15109" width="9.140625" style="182"/>
    <col min="15110" max="15110" width="5" style="182" customWidth="true"/>
    <col min="15111" max="15111" width="13.85546875" style="182" customWidth="true"/>
    <col min="15112" max="15113" width="6.28515625" style="182" customWidth="true"/>
    <col min="15114" max="15115" width="7" style="182" customWidth="true"/>
    <col min="15116" max="15122" width="6.28515625" style="182" customWidth="true"/>
    <col min="15123" max="15365" width="9.140625" style="182"/>
    <col min="15366" max="15366" width="5" style="182" customWidth="true"/>
    <col min="15367" max="15367" width="13.85546875" style="182" customWidth="true"/>
    <col min="15368" max="15369" width="6.28515625" style="182" customWidth="true"/>
    <col min="15370" max="15371" width="7" style="182" customWidth="true"/>
    <col min="15372" max="15378" width="6.28515625" style="182" customWidth="true"/>
    <col min="15379" max="15621" width="9.140625" style="182"/>
    <col min="15622" max="15622" width="5" style="182" customWidth="true"/>
    <col min="15623" max="15623" width="13.85546875" style="182" customWidth="true"/>
    <col min="15624" max="15625" width="6.28515625" style="182" customWidth="true"/>
    <col min="15626" max="15627" width="7" style="182" customWidth="true"/>
    <col min="15628" max="15634" width="6.28515625" style="182" customWidth="true"/>
    <col min="15635" max="15877" width="9.140625" style="182"/>
    <col min="15878" max="15878" width="5" style="182" customWidth="true"/>
    <col min="15879" max="15879" width="13.85546875" style="182" customWidth="true"/>
    <col min="15880" max="15881" width="6.28515625" style="182" customWidth="true"/>
    <col min="15882" max="15883" width="7" style="182" customWidth="true"/>
    <col min="15884" max="15890" width="6.28515625" style="182" customWidth="true"/>
    <col min="15891" max="16133" width="9.140625" style="182"/>
    <col min="16134" max="16134" width="5" style="182" customWidth="true"/>
    <col min="16135" max="16135" width="13.85546875" style="182" customWidth="true"/>
    <col min="16136" max="16137" width="6.28515625" style="182" customWidth="true"/>
    <col min="16138" max="16139" width="7" style="182" customWidth="true"/>
    <col min="16140" max="16146" width="6.28515625" style="182" customWidth="true"/>
    <col min="16147" max="16384" width="9.140625" style="182"/>
  </cols>
  <sheetData>
    <row r="1" x14ac:dyDescent="0.2">
      <c r="A1" s="150" t="s">
        <v>63</v>
      </c>
    </row>
    <row r="4" ht="29.1" customHeight="true" x14ac:dyDescent="0.4">
      <c r="A4" s="181"/>
      <c r="B4" s="1757" t="s">
        <v>123</v>
      </c>
      <c r="C4" s="1757"/>
      <c r="D4" s="1757"/>
      <c r="E4" s="1757"/>
      <c r="F4" s="1757"/>
      <c r="G4" s="1757"/>
      <c r="H4" s="1757"/>
      <c r="I4" s="1757"/>
      <c r="J4" s="1757"/>
      <c r="K4" s="1757"/>
      <c r="L4" s="1757"/>
      <c r="M4" s="1757"/>
      <c r="N4" s="1757"/>
      <c r="O4" s="1757"/>
      <c r="P4" s="1757"/>
      <c r="Q4" s="1757"/>
      <c r="R4" s="1757"/>
      <c r="S4" s="1757"/>
      <c r="T4" s="1757"/>
      <c r="U4" s="1757"/>
      <c r="V4" s="1757"/>
      <c r="W4" s="1757"/>
      <c r="X4" s="1757"/>
      <c r="Y4" s="1757"/>
    </row>
    <row r="5" ht="29.1" customHeight="true" x14ac:dyDescent="0.4">
      <c r="A5" s="181"/>
      <c r="B5" s="1725" t="str">
        <f ca="true">IF(ISERROR(INDIRECT(CONCATENATE($B105,"!A2"))),"",INDIRECT(CONCATENATE($B105,"!A2")))</f>
        <v>Cambodia</v>
      </c>
      <c r="C5" s="1725"/>
      <c r="D5" s="1725"/>
      <c r="E5" s="1725"/>
      <c r="F5" s="1725"/>
      <c r="G5" s="1725"/>
      <c r="H5" s="1725"/>
      <c r="I5" s="1725"/>
      <c r="J5" s="1725"/>
      <c r="K5" s="1725"/>
      <c r="L5" s="1725"/>
      <c r="M5" s="1725"/>
      <c r="N5" s="1725"/>
      <c r="O5" s="1725"/>
      <c r="P5" s="1725"/>
      <c r="Q5" s="1725"/>
      <c r="R5" s="1725"/>
      <c r="S5" s="1725"/>
      <c r="T5" s="1725"/>
      <c r="U5" s="1725"/>
      <c r="V5" s="1725"/>
      <c r="W5" s="1725"/>
      <c r="X5" s="1725"/>
      <c r="Y5" s="1725"/>
    </row>
    <row r="6" x14ac:dyDescent="0.2">
      <c r="F6" s="182"/>
      <c r="G6" s="182"/>
      <c r="J6" s="183"/>
      <c r="K6" s="183"/>
      <c r="L6" s="183"/>
      <c r="M6" s="183"/>
      <c r="N6" s="183"/>
      <c r="O6" s="183"/>
      <c r="P6" s="183"/>
    </row>
    <row r="7" s="184" customFormat="true" ht="18" x14ac:dyDescent="0.25">
      <c r="B7" s="1722" t="str">
        <f>B118</f>
        <v>National use of drinking water sources, 2000–2020</v>
      </c>
      <c r="C7" s="1722"/>
      <c r="D7" s="1722"/>
      <c r="E7" s="1722"/>
      <c r="F7" s="1722"/>
      <c r="G7" s="1722"/>
      <c r="H7" s="1722"/>
      <c r="I7" s="1722"/>
      <c r="J7" s="1722" t="str">
        <f>B218</f>
        <v>Urban use of drinking water sources,  2000–2020</v>
      </c>
      <c r="K7" s="1722"/>
      <c r="L7" s="1722"/>
      <c r="M7" s="1722"/>
      <c r="N7" s="1722"/>
      <c r="O7" s="1722"/>
      <c r="P7" s="1722"/>
      <c r="Q7" s="1722"/>
      <c r="R7" s="1722" t="str">
        <f>B318</f>
        <v>Rural use of drinking water sources, 2000–2020</v>
      </c>
      <c r="S7" s="1722"/>
      <c r="T7" s="1722"/>
      <c r="U7" s="1722"/>
      <c r="V7" s="1722"/>
      <c r="W7" s="1722"/>
      <c r="X7" s="1722"/>
      <c r="Y7" s="1722"/>
    </row>
    <row r="8" s="184" customFormat="true" x14ac:dyDescent="0.2"/>
    <row r="17" x14ac:dyDescent="0.2">
      <c r="Q17" s="183"/>
      <c r="R17" s="183"/>
      <c r="S17" s="183"/>
      <c r="T17" s="183"/>
      <c r="U17" s="183"/>
      <c r="V17" s="183"/>
    </row>
    <row r="18" x14ac:dyDescent="0.2">
      <c r="Q18" s="183"/>
      <c r="R18" s="183"/>
      <c r="S18" s="183"/>
      <c r="T18" s="183"/>
      <c r="U18" s="183"/>
      <c r="V18" s="183"/>
    </row>
    <row r="19" x14ac:dyDescent="0.2">
      <c r="Q19" s="183"/>
      <c r="R19" s="183"/>
      <c r="S19" s="183"/>
      <c r="T19" s="183"/>
      <c r="U19" s="183"/>
      <c r="V19" s="183"/>
    </row>
    <row r="20" x14ac:dyDescent="0.2">
      <c r="Q20" s="183"/>
      <c r="R20" s="183"/>
      <c r="S20" s="183"/>
      <c r="T20" s="183"/>
      <c r="U20" s="183"/>
      <c r="V20" s="183"/>
    </row>
    <row r="21" x14ac:dyDescent="0.2">
      <c r="Q21" s="183"/>
      <c r="R21" s="183"/>
      <c r="S21" s="183"/>
      <c r="T21" s="183"/>
      <c r="U21" s="183"/>
      <c r="V21" s="183"/>
    </row>
    <row r="22" x14ac:dyDescent="0.2">
      <c r="Q22" s="183"/>
      <c r="R22" s="183"/>
      <c r="S22" s="183"/>
      <c r="T22" s="183"/>
      <c r="U22" s="183"/>
      <c r="V22" s="183"/>
    </row>
    <row r="23" x14ac:dyDescent="0.2">
      <c r="Q23" s="183"/>
      <c r="R23" s="183"/>
      <c r="S23" s="183"/>
      <c r="T23" s="183"/>
      <c r="U23" s="183"/>
      <c r="V23" s="183"/>
    </row>
    <row r="31" s="186" customFormat="true" x14ac:dyDescent="0.2">
      <c r="B31" s="1735" t="str">
        <f ca="true">IF(ISERROR(INDIRECT(CONCATENATE($B105,"!A2"))),"",INDIRECT(CONCATENATE($B105,"!A2")))</f>
        <v>Cambodia</v>
      </c>
      <c r="C31" s="1736"/>
      <c r="D31" s="1736"/>
      <c r="E31" s="1737"/>
      <c r="F31" s="1727" t="s">
        <v>0</v>
      </c>
      <c r="G31" s="1727"/>
      <c r="H31" s="1727"/>
      <c r="I31" s="1728"/>
      <c r="J31" s="1726" t="s">
        <v>1</v>
      </c>
      <c r="K31" s="1727"/>
      <c r="L31" s="1727"/>
      <c r="M31" s="1728"/>
      <c r="N31" s="1726" t="s">
        <v>2</v>
      </c>
      <c r="O31" s="1727"/>
      <c r="P31" s="1727"/>
      <c r="Q31" s="1728"/>
      <c r="R31" s="1726" t="s">
        <v>3</v>
      </c>
      <c r="S31" s="1727"/>
      <c r="T31" s="1727"/>
      <c r="U31" s="1728"/>
      <c r="V31" s="1726" t="s">
        <v>4</v>
      </c>
      <c r="W31" s="1727"/>
      <c r="X31" s="1727"/>
      <c r="Y31" s="1728"/>
    </row>
    <row r="32" s="190" customFormat="true" ht="22.5" customHeight="true" x14ac:dyDescent="0.2">
      <c r="B32" s="1738"/>
      <c r="C32" s="1739"/>
      <c r="D32" s="1739"/>
      <c r="E32" s="1740"/>
      <c r="F32" s="187" t="s">
        <v>15</v>
      </c>
      <c r="G32" s="188" t="s">
        <v>16</v>
      </c>
      <c r="H32" s="188" t="s">
        <v>22</v>
      </c>
      <c r="I32" s="189" t="s">
        <v>24</v>
      </c>
      <c r="J32" s="187" t="s">
        <v>15</v>
      </c>
      <c r="K32" s="188" t="s">
        <v>16</v>
      </c>
      <c r="L32" s="188" t="s">
        <v>22</v>
      </c>
      <c r="M32" s="189" t="s">
        <v>23</v>
      </c>
      <c r="N32" s="187" t="s">
        <v>15</v>
      </c>
      <c r="O32" s="188" t="s">
        <v>16</v>
      </c>
      <c r="P32" s="188" t="s">
        <v>22</v>
      </c>
      <c r="Q32" s="189" t="s">
        <v>23</v>
      </c>
      <c r="R32" s="187" t="s">
        <v>15</v>
      </c>
      <c r="S32" s="188" t="s">
        <v>16</v>
      </c>
      <c r="T32" s="188" t="s">
        <v>22</v>
      </c>
      <c r="U32" s="189" t="s">
        <v>23</v>
      </c>
      <c r="V32" s="187" t="s">
        <v>15</v>
      </c>
      <c r="W32" s="188" t="s">
        <v>16</v>
      </c>
      <c r="X32" s="188" t="s">
        <v>22</v>
      </c>
      <c r="Y32" s="189" t="s">
        <v>23</v>
      </c>
    </row>
    <row r="33" x14ac:dyDescent="0.2">
      <c r="B33" s="1729" t="s">
        <v>5</v>
      </c>
      <c r="C33" s="1730"/>
      <c r="D33" s="1733" t="s">
        <v>25</v>
      </c>
      <c r="E33" s="179">
        <f>C99</f>
        <v>2000</v>
      </c>
      <c r="F33" s="191">
        <f ca="true">E99</f>
        <v>54.760433676912271</v>
      </c>
      <c r="G33" s="192">
        <f t="shared" ref="G33:I34" ca="true" si="0">F99</f>
        <v>0.50567988735667524</v>
      </c>
      <c r="H33" s="193">
        <f t="shared" ca="true" si="0"/>
        <v>25.224776574203503</v>
      </c>
      <c r="I33" s="194">
        <f t="shared" ca="true" si="0"/>
        <v>19.509109861527548</v>
      </c>
      <c r="J33" s="191">
        <f ca="true">J99</f>
        <v>60.43748128385225</v>
      </c>
      <c r="K33" s="192">
        <f t="shared" ref="K33:M34" ca="true" si="1">K99</f>
        <v>0.33340967020497414</v>
      </c>
      <c r="L33" s="193">
        <f t="shared" ca="true" si="1"/>
        <v>18.601262597075561</v>
      </c>
      <c r="M33" s="194">
        <f t="shared" ca="true" si="1"/>
        <v>20.627846448867217</v>
      </c>
      <c r="N33" s="191">
        <f ca="true">O99</f>
        <v>62.510584774860845</v>
      </c>
      <c r="O33" s="192">
        <f t="shared" ref="O33:Q34" ca="true" si="2">P99</f>
        <v>0.34173698073833364</v>
      </c>
      <c r="P33" s="193">
        <f t="shared" ca="true" si="2"/>
        <v>17.235018802506829</v>
      </c>
      <c r="Q33" s="194">
        <f t="shared" ca="true" si="2"/>
        <v>19.912659441893993</v>
      </c>
      <c r="R33" s="191">
        <f ca="true">T99</f>
        <v>68.83717516743846</v>
      </c>
      <c r="S33" s="192">
        <f t="shared" ref="S33:U34" ca="true" si="3">U99</f>
        <v>0.40232819432649203</v>
      </c>
      <c r="T33" s="193">
        <f t="shared" ca="true" si="3"/>
        <v>10.482832026441429</v>
      </c>
      <c r="U33" s="194">
        <f t="shared" ca="true" si="3"/>
        <v>20.277664611793625</v>
      </c>
      <c r="V33" s="191">
        <f ca="true">Y99</f>
        <v>86.834781796623901</v>
      </c>
      <c r="W33" s="192">
        <f t="shared" ref="W33:Y34" ca="true" si="4">Z99</f>
        <v>0.15517190748213189</v>
      </c>
      <c r="X33" s="193">
        <f t="shared" ca="true" si="4"/>
        <v>2.9285694983950634</v>
      </c>
      <c r="Y33" s="194">
        <f t="shared" ca="true" si="4"/>
        <v>10.081476797498908</v>
      </c>
    </row>
    <row r="34" x14ac:dyDescent="0.2">
      <c r="B34" s="1731"/>
      <c r="C34" s="1732"/>
      <c r="D34" s="1734"/>
      <c r="E34" s="180">
        <f>C100</f>
        <v>2020</v>
      </c>
      <c r="F34" s="196">
        <f ca="true">E100</f>
        <v>60.298452769005443</v>
      </c>
      <c r="G34" s="197">
        <f t="shared" ca="true" si="0"/>
        <v>0.55682018487863427</v>
      </c>
      <c r="H34" s="198">
        <f t="shared" ca="true" si="0"/>
        <v>17.984611900225531</v>
      </c>
      <c r="I34" s="199">
        <f t="shared" ca="true" si="0"/>
        <v>21.160115145890387</v>
      </c>
      <c r="J34" s="196">
        <f ca="true">J100</f>
        <v>67.770329809848491</v>
      </c>
      <c r="K34" s="197">
        <f t="shared" ca="true" si="1"/>
        <v>0.37386209404495729</v>
      </c>
      <c r="L34" s="198">
        <f t="shared" ca="true" si="1"/>
        <v>15.048579960752704</v>
      </c>
      <c r="M34" s="199">
        <f t="shared" ca="true" si="1"/>
        <v>16.807228135353853</v>
      </c>
      <c r="N34" s="196">
        <f ca="true">O100</f>
        <v>75.809403520338194</v>
      </c>
      <c r="O34" s="197">
        <f t="shared" ca="true" si="2"/>
        <v>0.41443983869165535</v>
      </c>
      <c r="P34" s="198">
        <f t="shared" ca="true" si="2"/>
        <v>11.318095879675184</v>
      </c>
      <c r="Q34" s="199">
        <f t="shared" ca="true" si="2"/>
        <v>12.458060761294973</v>
      </c>
      <c r="R34" s="196">
        <f ca="true">T100</f>
        <v>83.079134845549348</v>
      </c>
      <c r="S34" s="197">
        <f t="shared" ca="true" si="3"/>
        <v>0.48556725675210211</v>
      </c>
      <c r="T34" s="198">
        <f t="shared" ca="true" si="3"/>
        <v>9.3313468602793819</v>
      </c>
      <c r="U34" s="199">
        <f t="shared" ca="true" si="3"/>
        <v>7.103951037419165</v>
      </c>
      <c r="V34" s="196">
        <f ca="true">Y100</f>
        <v>96.381688837080205</v>
      </c>
      <c r="W34" s="197">
        <f t="shared" ca="true" si="4"/>
        <v>0.17223202723336037</v>
      </c>
      <c r="X34" s="198">
        <f t="shared" ca="true" si="4"/>
        <v>3.0360840436053422</v>
      </c>
      <c r="Y34" s="199">
        <f t="shared" ca="true" si="4"/>
        <v>0.40999509208108975</v>
      </c>
    </row>
    <row r="35" x14ac:dyDescent="0.2">
      <c r="F35" s="182"/>
      <c r="H35" s="185"/>
    </row>
    <row r="36" x14ac:dyDescent="0.2">
      <c r="B36" s="1729" t="s">
        <v>6</v>
      </c>
      <c r="C36" s="1730"/>
      <c r="D36" s="1733" t="s">
        <v>25</v>
      </c>
      <c r="E36" s="179">
        <f>C199</f>
        <v>2000</v>
      </c>
      <c r="F36" s="191">
        <f ca="true">E199</f>
        <v>59.756351068776524</v>
      </c>
      <c r="G36" s="192">
        <f t="shared" ref="G36:I37" ca="true" si="5">F199</f>
        <v>0.29602624794589044</v>
      </c>
      <c r="H36" s="193">
        <f t="shared" ca="true" si="5"/>
        <v>17.906815972950881</v>
      </c>
      <c r="I36" s="194">
        <f t="shared" ca="true" si="5"/>
        <v>22.040806710326706</v>
      </c>
      <c r="J36" s="191">
        <f ca="true">J199</f>
        <v>75.304356276041474</v>
      </c>
      <c r="K36" s="192">
        <f t="shared" ref="K36:M37" ca="true" si="6">K199</f>
        <v>0.25568693860513309</v>
      </c>
      <c r="L36" s="193">
        <f t="shared" ca="true" si="6"/>
        <v>7.3019218213999011</v>
      </c>
      <c r="M36" s="194">
        <f t="shared" ca="true" si="6"/>
        <v>17.138034963953487</v>
      </c>
      <c r="N36" s="191">
        <f ca="true">O199</f>
        <v>90.462916107997501</v>
      </c>
      <c r="O36" s="192">
        <f t="shared" ref="O36:Q37" ca="true" si="7">P199</f>
        <v>0.13712920598681094</v>
      </c>
      <c r="P36" s="193">
        <f t="shared" ca="true" si="7"/>
        <v>3.0044955351763747</v>
      </c>
      <c r="Q36" s="194">
        <f t="shared" ca="true" si="7"/>
        <v>6.395459150839315</v>
      </c>
      <c r="R36" s="191">
        <f ca="true">T199</f>
        <v>95.499363869544283</v>
      </c>
      <c r="S36" s="192">
        <f t="shared" ref="S36:U37" ca="true" si="8">U199</f>
        <v>4.6513692790624929E-2</v>
      </c>
      <c r="T36" s="193">
        <f t="shared" ca="true" si="8"/>
        <v>1.3791643574893442</v>
      </c>
      <c r="U36" s="194">
        <f t="shared" ca="true" si="8"/>
        <v>3.0749580801757475</v>
      </c>
      <c r="V36" s="191">
        <f ca="true">Y199</f>
        <v>99.209500311099006</v>
      </c>
      <c r="W36" s="192">
        <f t="shared" ref="W36:Y37" ca="true" si="9">Z199</f>
        <v>4.3109813683838268E-2</v>
      </c>
      <c r="X36" s="193">
        <f t="shared" ca="true" si="9"/>
        <v>0.74738987521715217</v>
      </c>
      <c r="Y36" s="194">
        <f t="shared" ca="true" si="9"/>
        <v>0</v>
      </c>
    </row>
    <row r="37" x14ac:dyDescent="0.2">
      <c r="B37" s="1731"/>
      <c r="C37" s="1732"/>
      <c r="D37" s="1734"/>
      <c r="E37" s="180">
        <f>C200</f>
        <v>2020</v>
      </c>
      <c r="F37" s="196">
        <f ca="true">E200</f>
        <v>98.849330314412413</v>
      </c>
      <c r="G37" s="197">
        <f t="shared" ca="true" si="5"/>
        <v>0.48968847397091564</v>
      </c>
      <c r="H37" s="198">
        <f t="shared" ca="true" si="5"/>
        <v>0.66098121161667223</v>
      </c>
      <c r="I37" s="199">
        <f t="shared" ca="true" si="5"/>
        <v>0</v>
      </c>
      <c r="J37" s="196">
        <f ca="true">J200</f>
        <v>99.661610915336837</v>
      </c>
      <c r="K37" s="197">
        <f t="shared" ca="true" si="6"/>
        <v>0.33838908466316298</v>
      </c>
      <c r="L37" s="198">
        <f t="shared" ca="true" si="6"/>
        <v>0</v>
      </c>
      <c r="M37" s="199">
        <f t="shared" ca="true" si="6"/>
        <v>0</v>
      </c>
      <c r="N37" s="196">
        <f ca="true">O200</f>
        <v>99.848643336201889</v>
      </c>
      <c r="O37" s="197">
        <f t="shared" ca="true" si="7"/>
        <v>0.1513566637980972</v>
      </c>
      <c r="P37" s="198">
        <f t="shared" ca="true" si="7"/>
        <v>0</v>
      </c>
      <c r="Q37" s="199">
        <f t="shared" ca="true" si="7"/>
        <v>0</v>
      </c>
      <c r="R37" s="196">
        <f ca="true">T200</f>
        <v>99.89196553637376</v>
      </c>
      <c r="S37" s="197">
        <f t="shared" ca="true" si="8"/>
        <v>4.8653142900068558E-2</v>
      </c>
      <c r="T37" s="198">
        <f t="shared" ca="true" si="8"/>
        <v>5.9381320726174636E-2</v>
      </c>
      <c r="U37" s="199">
        <f t="shared" ca="true" si="8"/>
        <v>0</v>
      </c>
      <c r="V37" s="196">
        <f ca="true">Y200</f>
        <v>98.811791798476492</v>
      </c>
      <c r="W37" s="197">
        <f t="shared" ca="true" si="9"/>
        <v>4.2936996163077973E-2</v>
      </c>
      <c r="X37" s="198">
        <f t="shared" ca="true" si="9"/>
        <v>0.97301756084985414</v>
      </c>
      <c r="Y37" s="199">
        <f t="shared" ca="true" si="9"/>
        <v>0.17225364451058311</v>
      </c>
    </row>
    <row r="38" x14ac:dyDescent="0.2">
      <c r="F38" s="182"/>
      <c r="G38" s="182"/>
      <c r="H38" s="185"/>
      <c r="I38" s="185"/>
    </row>
    <row r="39" x14ac:dyDescent="0.2">
      <c r="B39" s="1729" t="s">
        <v>7</v>
      </c>
      <c r="C39" s="1730"/>
      <c r="D39" s="1733" t="s">
        <v>25</v>
      </c>
      <c r="E39" s="179">
        <f>C299</f>
        <v>2000</v>
      </c>
      <c r="F39" s="191">
        <f ca="true">E299</f>
        <v>53.926368291323655</v>
      </c>
      <c r="G39" s="192">
        <f t="shared" ref="G39:I40" ca="true" si="10">F299</f>
        <v>0.52174683384536014</v>
      </c>
      <c r="H39" s="193">
        <f t="shared" ca="true" si="10"/>
        <v>26.260874804313232</v>
      </c>
      <c r="I39" s="194">
        <f t="shared" ca="true" si="10"/>
        <v>19.291010070517757</v>
      </c>
      <c r="J39" s="191">
        <f ca="true">J299</f>
        <v>59.614227165574555</v>
      </c>
      <c r="K39" s="192">
        <f t="shared" ref="K39:M40" ca="true" si="11">K299</f>
        <v>0.32904003445310864</v>
      </c>
      <c r="L39" s="193">
        <f t="shared" ca="true" si="11"/>
        <v>18.382632573078581</v>
      </c>
      <c r="M39" s="194">
        <f t="shared" ca="true" si="11"/>
        <v>21.674100226893756</v>
      </c>
      <c r="N39" s="191">
        <f ca="true">O299</f>
        <v>60.733548224357762</v>
      </c>
      <c r="O39" s="192">
        <f t="shared" ref="O39:Q40" ca="true" si="12">P299</f>
        <v>0.40206265757156084</v>
      </c>
      <c r="P39" s="193">
        <f t="shared" ca="true" si="12"/>
        <v>19.640913668383405</v>
      </c>
      <c r="Q39" s="194">
        <f t="shared" ca="true" si="12"/>
        <v>19.223475449687271</v>
      </c>
      <c r="R39" s="191">
        <f ca="true">T299</f>
        <v>66.143617558539802</v>
      </c>
      <c r="S39" s="192">
        <f t="shared" ref="S39:U40" ca="true" si="13">U299</f>
        <v>0.41169231718906807</v>
      </c>
      <c r="T39" s="193">
        <f t="shared" ca="true" si="13"/>
        <v>12.332525044156924</v>
      </c>
      <c r="U39" s="194">
        <f t="shared" ca="true" si="13"/>
        <v>21.11216508011421</v>
      </c>
      <c r="V39" s="191">
        <f ca="true">Y299</f>
        <v>76.337729033228271</v>
      </c>
      <c r="W39" s="192">
        <f t="shared" ref="W39:Y40" ca="true" si="14">Z299</f>
        <v>0.26405747048895534</v>
      </c>
      <c r="X39" s="193">
        <f t="shared" ca="true" si="14"/>
        <v>6.3809501394821382</v>
      </c>
      <c r="Y39" s="194">
        <f t="shared" ca="true" si="14"/>
        <v>17.01726335680064</v>
      </c>
    </row>
    <row r="40" x14ac:dyDescent="0.2">
      <c r="B40" s="1731"/>
      <c r="C40" s="1732"/>
      <c r="D40" s="1734"/>
      <c r="E40" s="180">
        <f>C300</f>
        <v>2020</v>
      </c>
      <c r="F40" s="196">
        <f ca="true">E300</f>
        <v>59.035674609415558</v>
      </c>
      <c r="G40" s="197">
        <f t="shared" ca="true" si="10"/>
        <v>0.57118024609017193</v>
      </c>
      <c r="H40" s="198">
        <f t="shared" ca="true" si="10"/>
        <v>18.840458152486917</v>
      </c>
      <c r="I40" s="199">
        <f t="shared" ca="true" si="10"/>
        <v>21.552686992007352</v>
      </c>
      <c r="J40" s="196">
        <f ca="true">J300</f>
        <v>66.390557949056657</v>
      </c>
      <c r="K40" s="197">
        <f t="shared" ca="true" si="11"/>
        <v>0.36644191350908989</v>
      </c>
      <c r="L40" s="198">
        <f t="shared" ca="true" si="11"/>
        <v>16.132541269792682</v>
      </c>
      <c r="M40" s="199">
        <f t="shared" ca="true" si="11"/>
        <v>17.110458867641569</v>
      </c>
      <c r="N40" s="196">
        <f ca="true">O300</f>
        <v>71.400751870269772</v>
      </c>
      <c r="O40" s="197">
        <f t="shared" ca="true" si="12"/>
        <v>0.47268069936435581</v>
      </c>
      <c r="P40" s="198">
        <f t="shared" ca="true" si="12"/>
        <v>12.596515623643086</v>
      </c>
      <c r="Q40" s="199">
        <f t="shared" ca="true" si="12"/>
        <v>15.530051806722781</v>
      </c>
      <c r="R40" s="196">
        <f ca="true">T300</f>
        <v>76.8935668722076</v>
      </c>
      <c r="S40" s="197">
        <f t="shared" ca="true" si="13"/>
        <v>0.47860234881369196</v>
      </c>
      <c r="T40" s="198">
        <f t="shared" ca="true" si="13"/>
        <v>12.059433163044559</v>
      </c>
      <c r="U40" s="199">
        <f t="shared" ca="true" si="13"/>
        <v>10.568397615934146</v>
      </c>
      <c r="V40" s="196">
        <f ca="true">Y300</f>
        <v>86.204131718021088</v>
      </c>
      <c r="W40" s="197">
        <f t="shared" ca="true" si="14"/>
        <v>0.29818603795836218</v>
      </c>
      <c r="X40" s="198">
        <f t="shared" ca="true" si="14"/>
        <v>7.2238047512294088</v>
      </c>
      <c r="Y40" s="199">
        <f t="shared" ca="true" si="14"/>
        <v>6.2738774927911436</v>
      </c>
    </row>
    <row r="97" s="186" customFormat="true" ht="16.5" customHeight="true" x14ac:dyDescent="0.2">
      <c r="A97" s="1743" t="s">
        <v>5</v>
      </c>
      <c r="B97" s="1743"/>
      <c r="C97" s="1743"/>
      <c r="D97" s="1741" t="s">
        <v>0</v>
      </c>
      <c r="E97" s="1730"/>
      <c r="F97" s="1730"/>
      <c r="G97" s="1730"/>
      <c r="H97" s="1742"/>
      <c r="I97" s="1741" t="s">
        <v>1</v>
      </c>
      <c r="J97" s="1730"/>
      <c r="K97" s="1730"/>
      <c r="L97" s="1730"/>
      <c r="M97" s="1742"/>
      <c r="N97" s="1741" t="s">
        <v>2</v>
      </c>
      <c r="O97" s="1730"/>
      <c r="P97" s="1730"/>
      <c r="Q97" s="1730"/>
      <c r="R97" s="1742"/>
      <c r="S97" s="1741" t="s">
        <v>3</v>
      </c>
      <c r="T97" s="1730"/>
      <c r="U97" s="1730"/>
      <c r="V97" s="1730"/>
      <c r="W97" s="1742"/>
      <c r="X97" s="1741" t="s">
        <v>4</v>
      </c>
      <c r="Y97" s="1730"/>
      <c r="Z97" s="1730"/>
      <c r="AA97" s="1730"/>
      <c r="AB97" s="1742"/>
    </row>
    <row r="98" s="190" customFormat="true" ht="22.5" customHeight="true" x14ac:dyDescent="0.2">
      <c r="A98" s="1744"/>
      <c r="B98" s="1744"/>
      <c r="C98" s="1744"/>
      <c r="D98" s="200" t="s">
        <v>14</v>
      </c>
      <c r="E98" s="201" t="s">
        <v>15</v>
      </c>
      <c r="F98" s="188" t="s">
        <v>16</v>
      </c>
      <c r="G98" s="188" t="s">
        <v>22</v>
      </c>
      <c r="H98" s="189" t="s">
        <v>17</v>
      </c>
      <c r="I98" s="200" t="s">
        <v>14</v>
      </c>
      <c r="J98" s="201" t="s">
        <v>15</v>
      </c>
      <c r="K98" s="188" t="s">
        <v>16</v>
      </c>
      <c r="L98" s="188" t="s">
        <v>22</v>
      </c>
      <c r="M98" s="189" t="s">
        <v>17</v>
      </c>
      <c r="N98" s="200" t="s">
        <v>14</v>
      </c>
      <c r="O98" s="201" t="s">
        <v>15</v>
      </c>
      <c r="P98" s="188" t="s">
        <v>16</v>
      </c>
      <c r="Q98" s="188" t="s">
        <v>22</v>
      </c>
      <c r="R98" s="189" t="s">
        <v>17</v>
      </c>
      <c r="S98" s="200" t="s">
        <v>14</v>
      </c>
      <c r="T98" s="201" t="s">
        <v>15</v>
      </c>
      <c r="U98" s="188" t="s">
        <v>16</v>
      </c>
      <c r="V98" s="188" t="s">
        <v>22</v>
      </c>
      <c r="W98" s="189" t="s">
        <v>17</v>
      </c>
      <c r="X98" s="200" t="s">
        <v>14</v>
      </c>
      <c r="Y98" s="201" t="s">
        <v>15</v>
      </c>
      <c r="Z98" s="188" t="s">
        <v>16</v>
      </c>
      <c r="AA98" s="188" t="s">
        <v>22</v>
      </c>
      <c r="AB98" s="189" t="s">
        <v>17</v>
      </c>
    </row>
    <row r="99" s="210" customFormat="true" ht="15" customHeight="true" x14ac:dyDescent="0.2">
      <c r="A99" s="1748" t="s">
        <v>10</v>
      </c>
      <c r="B99" s="1749"/>
      <c r="C99" s="298">
        <v>2000</v>
      </c>
      <c r="D99" s="202">
        <f ca="true">IF((D101+H101)&gt;100,D101*100/(D101+H101),D101)</f>
        <v>55.266113564268949</v>
      </c>
      <c r="E99" s="203">
        <f ca="true">D99*AVERAGEIF(E105:E116,"&gt;0")/100</f>
        <v>54.760433676912271</v>
      </c>
      <c r="F99" s="204">
        <f ca="true">D99*(100-AVERAGEIF(E105:E116,"&gt;0"))/100</f>
        <v>0.50567988735667524</v>
      </c>
      <c r="G99" s="205">
        <f ca="true">100-(E99+F99+H99)</f>
        <v>25.224776574203503</v>
      </c>
      <c r="H99" s="206">
        <f ca="true">IF((D101+H101)&gt;100,H101*100/(D101+H101),H101)</f>
        <v>19.509109861527548</v>
      </c>
      <c r="I99" s="202">
        <f ca="true">IF((I101+M101)&gt;100,I101*100/(I101+M101),I101)</f>
        <v>60.770890954057222</v>
      </c>
      <c r="J99" s="203">
        <f ca="true">I99*AVERAGEIF(J105:J116,"&gt;0")/100</f>
        <v>60.43748128385225</v>
      </c>
      <c r="K99" s="207">
        <f ca="true">I99*(100-AVERAGEIF(J105:J116,"&gt;0"))/100</f>
        <v>0.33340967020497414</v>
      </c>
      <c r="L99" s="208">
        <f ca="true">100-(J99+K99+M99)</f>
        <v>18.601262597075561</v>
      </c>
      <c r="M99" s="209">
        <f ca="true">IF((I101+M101)&gt;100,M101*100/(I101+M101),M101)</f>
        <v>20.627846448867217</v>
      </c>
      <c r="N99" s="202">
        <f ca="true">IF((N101+R101)&gt;100,N101*100/(N101+R101),N101)</f>
        <v>62.852321755599178</v>
      </c>
      <c r="O99" s="203">
        <f ca="true">N99*AVERAGEIF(O105:O116,"&gt;0")/100</f>
        <v>62.510584774860845</v>
      </c>
      <c r="P99" s="207">
        <f ca="true">N99*(100-AVERAGEIF(O105:O116,"&gt;0"))/100</f>
        <v>0.34173698073833364</v>
      </c>
      <c r="Q99" s="208">
        <f ca="true">100-(O99+P99+R99)</f>
        <v>17.235018802506829</v>
      </c>
      <c r="R99" s="209">
        <f ca="true">IF((N101+R101)&gt;100,R101*100/(N101+R101),R101)</f>
        <v>19.912659441893993</v>
      </c>
      <c r="S99" s="202">
        <f ca="true">IF((S101+W101)&gt;100,S101*100/(S101+W101),S101)</f>
        <v>69.239503361764946</v>
      </c>
      <c r="T99" s="203">
        <f ca="true">S99*AVERAGEIF(T105:T116,"&gt;0")/100</f>
        <v>68.83717516743846</v>
      </c>
      <c r="U99" s="207">
        <f ca="true">S99*(100-AVERAGEIF(T105:T116,"&gt;0"))/100</f>
        <v>0.40232819432649203</v>
      </c>
      <c r="V99" s="208">
        <f ca="true">100-(T99+U99+W99)</f>
        <v>10.482832026441429</v>
      </c>
      <c r="W99" s="209">
        <f ca="true">IF((S101+W101)&gt;100,W101*100/(S101+W101),W101)</f>
        <v>20.277664611793625</v>
      </c>
      <c r="X99" s="202">
        <f ca="true">IF((X101+AB101)&gt;100,X101*100/(X101+AB101),X101)</f>
        <v>86.989953704106028</v>
      </c>
      <c r="Y99" s="203">
        <f ca="true">X99*AVERAGEIF(Y105:Y116,"&gt;0")/100</f>
        <v>86.834781796623901</v>
      </c>
      <c r="Z99" s="207">
        <f ca="true">X99*(100-AVERAGEIF(Y105:Y116,"&gt;0"))/100</f>
        <v>0.15517190748213189</v>
      </c>
      <c r="AA99" s="208">
        <f ca="true">100-(Y99+Z99+AB99)</f>
        <v>2.9285694983950634</v>
      </c>
      <c r="AB99" s="209">
        <f ca="true">IF((X101+AB101)&gt;100,AB101*100/(X101+AB101),AB101)</f>
        <v>10.081476797498908</v>
      </c>
    </row>
    <row r="100" s="210" customFormat="true" ht="15" customHeight="true" x14ac:dyDescent="0.2">
      <c r="A100" s="1750"/>
      <c r="B100" s="1751"/>
      <c r="C100" s="299">
        <v>2020</v>
      </c>
      <c r="D100" s="211">
        <f ca="true">IF((D102+H102)&gt;100,D102*100/(D102+H102),D102)</f>
        <v>60.855272953884082</v>
      </c>
      <c r="E100" s="212">
        <f ca="true">D100*AVERAGEIF(E105:E116,"&gt;0")/100</f>
        <v>60.298452769005443</v>
      </c>
      <c r="F100" s="213">
        <f ca="true">D100*(100-AVERAGEIF(E105:E116,"&gt;0"))/100</f>
        <v>0.55682018487863427</v>
      </c>
      <c r="G100" s="214">
        <f ca="true">100-(E100+F100+H100)</f>
        <v>17.984611900225531</v>
      </c>
      <c r="H100" s="215">
        <f ca="true">IF((D102+H102)&gt;100,H102*100/(D102+H102),H102)</f>
        <v>21.160115145890387</v>
      </c>
      <c r="I100" s="211">
        <f ca="true">IF((I102+M102)&gt;100,I102*100/(I102+M102),I102)</f>
        <v>68.144191903893443</v>
      </c>
      <c r="J100" s="212">
        <f ca="true">I100*AVERAGEIF(J105:J116,"&gt;0")/100</f>
        <v>67.770329809848491</v>
      </c>
      <c r="K100" s="213">
        <f ca="true">I100*(100-AVERAGEIF(J105:J116,"&gt;0"))/100</f>
        <v>0.37386209404495729</v>
      </c>
      <c r="L100" s="214">
        <f ca="true">100-(J100+K100+M100)</f>
        <v>15.048579960752704</v>
      </c>
      <c r="M100" s="215">
        <f ca="true">IF((I102+M102)&gt;100,M102*100/(I102+M102),M102)</f>
        <v>16.807228135353853</v>
      </c>
      <c r="N100" s="211">
        <f ca="true">IF((N102+R102)&gt;100,N102*100/(N102+R102),N102)</f>
        <v>76.223843359029843</v>
      </c>
      <c r="O100" s="212">
        <f ca="true">N100*AVERAGEIF(O105:O116,"&gt;0")/100</f>
        <v>75.809403520338194</v>
      </c>
      <c r="P100" s="213">
        <f ca="true">N100*(100-AVERAGEIF(O105:O116,"&gt;0"))/100</f>
        <v>0.41443983869165535</v>
      </c>
      <c r="Q100" s="214">
        <f ca="true">100-(O100+P100+R100)</f>
        <v>11.318095879675184</v>
      </c>
      <c r="R100" s="215">
        <f ca="true">IF((N102+R102)&gt;100,R102*100/(N102+R102),R102)</f>
        <v>12.458060761294973</v>
      </c>
      <c r="S100" s="211">
        <f ca="true">IF((S102+W102)&gt;100,S102*100/(S102+W102),S102)</f>
        <v>83.564702102301453</v>
      </c>
      <c r="T100" s="212">
        <f ca="true">S100*AVERAGEIF(T105:T116,"&gt;0")/100</f>
        <v>83.079134845549348</v>
      </c>
      <c r="U100" s="213">
        <f ca="true">S100*(100-AVERAGEIF(T105:T116,"&gt;0"))/100</f>
        <v>0.48556725675210211</v>
      </c>
      <c r="V100" s="214">
        <f ca="true">100-(T100+U100+W100)</f>
        <v>9.3313468602793819</v>
      </c>
      <c r="W100" s="215">
        <f ca="true">IF((S102+W102)&gt;100,W102*100/(S102+W102),W102)</f>
        <v>7.103951037419165</v>
      </c>
      <c r="X100" s="211">
        <f ca="true">IF((X102+AB102)&gt;100,X102*100/(X102+AB102),X102)</f>
        <v>96.553920864313568</v>
      </c>
      <c r="Y100" s="212">
        <f ca="true">X100*AVERAGEIF(Y105:Y116,"&gt;0")/100</f>
        <v>96.381688837080205</v>
      </c>
      <c r="Z100" s="213">
        <f ca="true">X100*(100-AVERAGEIF(Y105:Y116,"&gt;0"))/100</f>
        <v>0.17223202723336037</v>
      </c>
      <c r="AA100" s="214">
        <f ca="true">100-(Y100+Z100+AB100)</f>
        <v>3.0360840436053422</v>
      </c>
      <c r="AB100" s="215">
        <f ca="true">IF((X102+AB102)&gt;100,AB102*100/(X102+AB102),AB102)</f>
        <v>0.40999509208108975</v>
      </c>
    </row>
    <row r="101" hidden="true" x14ac:dyDescent="0.2">
      <c r="A101" s="1752" t="s">
        <v>12</v>
      </c>
      <c r="B101" s="1753"/>
      <c r="C101" s="216">
        <f>MinRegYear(C99,C105:C116)</f>
        <v>2003</v>
      </c>
      <c r="D101" s="217">
        <f ca="true">IF(MAX(C105:C116)-MIN(C105:C116)&lt;5,AVERAGEIF(C105:C116,"&gt;0",D105:D116),
IF(FORECAST($C101,D$105:D$116,$C$105:$C$116)&lt;0,0,
IF(FORECAST($C101,D$105:D$116,$C$105:$C$116)&gt;100,100,
FORECAST($C101,D$105:D$116,$C$105:$C$116))))</f>
        <v>55.266113564268949</v>
      </c>
      <c r="E101" s="218"/>
      <c r="F101" s="219"/>
      <c r="G101" s="219"/>
      <c r="H101" s="220">
        <f ca="true">IF(MAX(C105:C116)-MIN(C105:C116)&lt;5,AVERAGEIF(C105:C116,"&gt;0",H105:H116),
IF(FORECAST($C101,H$105:H$116,$C$105:$C$116)&lt;0,0,
IF(FORECAST($C101,H$105:H$116,$C$105:$C$116)&gt;100,100,
FORECAST($C101,H$105:H$116,$C$105:$C$116))))</f>
        <v>19.509109861527548</v>
      </c>
      <c r="I101" s="217">
        <f ca="true">IF(MAX(C105:C116)-MIN(C105:C116)&lt;5,AVERAGEIF(C105:C116,"&gt;0",I105:I116),
IF(FORECAST($C101,I$105:I$116,$C$105:$C$116)&lt;0,0,
IF(FORECAST($C101,I$105:I$116,$C$105:$C$116)&gt;100,100,
FORECAST($C101,I$105:I$116,$C$105:$C$116))))</f>
        <v>60.770890954057222</v>
      </c>
      <c r="J101" s="218"/>
      <c r="K101" s="219"/>
      <c r="L101" s="219"/>
      <c r="M101" s="220">
        <f ca="true">IF(MAX(C105:C116)-MIN(C105:C116)&lt;5,AVERAGEIF(C105:C116,"&gt;0",M105:M116),
IF(FORECAST($C101,M$105:M$116,$C$105:$C$116)&lt;0,0,
IF(FORECAST($C101,M$105:M$116,$C$105:$C$116)&gt;100,100,
FORECAST($C101,M$105:M$116,$C$105:$C$116))))</f>
        <v>20.627846448867217</v>
      </c>
      <c r="N101" s="217">
        <f ca="true">IF(MAX(C105:C116)-MIN(C105:C116)&lt;5,AVERAGEIF(C105:C116,"&gt;0",N105:N116),
IF(FORECAST($C101,N$105:N$116,$C$105:$C$116)&lt;0,0,
IF(FORECAST($C101,N$105:N$116,$C$105:$C$116)&gt;100,100,
FORECAST($C101,N$105:N$116,$C$105:$C$116))))</f>
        <v>62.852321755599178</v>
      </c>
      <c r="O101" s="218"/>
      <c r="P101" s="219"/>
      <c r="Q101" s="219"/>
      <c r="R101" s="220">
        <f ca="true">IF(MAX(C105:C116)-MIN(C105:C116)&lt;5,AVERAGEIF(C105:C116,"&gt;0",R105:R116),
IF(FORECAST($C101,R$105:R$116,$C$105:$C$116)&lt;0,0,
IF(FORECAST($C101,R$105:R$116,$C$105:$C$116)&gt;100,100,
FORECAST($C101,R$105:R$116,$C$105:$C$116))))</f>
        <v>19.912659441893993</v>
      </c>
      <c r="S101" s="217">
        <f ca="true">IF(MAX(C105:C116)-MIN(C105:C116)&lt;5,AVERAGEIF(C105:C116,"&gt;0",S105:S116),
IF(FORECAST($C101,S$105:S$116,$C$105:$C$116)&lt;0,0,
IF(FORECAST($C101,S$105:S$116,$C$105:$C$116)&gt;100,100,
FORECAST($C101,S$105:S$116,$C$105:$C$116))))</f>
        <v>69.239503361764946</v>
      </c>
      <c r="T101" s="218"/>
      <c r="U101" s="219"/>
      <c r="V101" s="219"/>
      <c r="W101" s="220">
        <f ca="true">IF(MAX(C105:C116)-MIN(C105:C116)&lt;5,AVERAGEIF(C105:C116,"&gt;0",W105:W116),
IF(FORECAST($C101,W$105:W$116,$C$105:$C$116)&lt;0,0,
IF(FORECAST($C101,W$105:W$116,$C$105:$C$116)&gt;100,100,
FORECAST($C101,W$105:W$116,$C$105:$C$116))))</f>
        <v>20.277664611793625</v>
      </c>
      <c r="X101" s="217">
        <f ca="true">IF(MAX(C105:C116)-MIN(C105:C116)&lt;5,AVERAGEIF(C105:C116,"&gt;0",X105:X116),
IF(FORECAST($C101,X$105:X$116,$C$105:$C$116)&lt;0,0,
IF(FORECAST($C101,X$105:X$116,$C$105:$C$116)&gt;100,100,
FORECAST($C101,X$105:X$116,$C$105:$C$116))))</f>
        <v>86.989953704106028</v>
      </c>
      <c r="Y101" s="218"/>
      <c r="Z101" s="219"/>
      <c r="AA101" s="219"/>
      <c r="AB101" s="220">
        <f ca="true">IF(MAX(C105:C116)-MIN(C105:C116)&lt;5,AVERAGEIF(C105:C116,"&gt;0",AB105:AB116),
IF(FORECAST($C101,AB$105:AB$116,$C$105:$C$116)&lt;0,0,
IF(FORECAST($C101,AB$105:AB$116,$C$105:$C$116)&gt;100,100,
FORECAST($C101,AB$105:AB$116,$C$105:$C$116))))</f>
        <v>10.081476797498908</v>
      </c>
    </row>
    <row r="102" hidden="true" x14ac:dyDescent="0.2">
      <c r="A102" s="1754"/>
      <c r="B102" s="1755"/>
      <c r="C102" s="195">
        <f>MaxRegYear(C100,C105:C116)</f>
        <v>2016</v>
      </c>
      <c r="D102" s="221">
        <f ca="true">IF(MAX(C105:C116)-MIN(C105:C116)&lt;5,AVERAGEIF(C105:C116,"&gt;0",D105:D116),
IF(FORECAST($C102,D$105:D$116,$C$105:$C$116)&lt;0,0,
IF(FORECAST($C102,D$105:D$116,$C$105:$C$116)&gt;100,100,
FORECAST($C102,D$105:D$116,$C$105:$C$116))))</f>
        <v>60.855272953884082</v>
      </c>
      <c r="E102" s="222"/>
      <c r="F102" s="223"/>
      <c r="G102" s="223"/>
      <c r="H102" s="224">
        <f ca="true">IF(MAX(C105:C116)-MIN(C105:C116)&lt;5,AVERAGEIF(C105:C116,"&gt;0",H105:H116),
IF(FORECAST($C102,H$105:H$116,$C$105:$C$116)&lt;0,0,
IF(FORECAST($C102,H$105:H$116,$C$105:$C$116)&gt;100,100,
FORECAST($C102,H$105:H$116,$C$105:$C$116))))</f>
        <v>21.160115145890387</v>
      </c>
      <c r="I102" s="221">
        <f ca="true">IF(MAX(C105:C116)-MIN(C105:C116)&lt;5,AVERAGEIF(C105:C116,"&gt;0",I105:I116),
IF(FORECAST($C102,I$105:I$116,$C$105:$C$116)&lt;0,0,
IF(FORECAST($C102,I$105:I$116,$C$105:$C$116)&gt;100,100,
FORECAST($C102,I$105:I$116,$C$105:$C$116))))</f>
        <v>68.144191903893443</v>
      </c>
      <c r="J102" s="222"/>
      <c r="K102" s="223"/>
      <c r="L102" s="223"/>
      <c r="M102" s="224">
        <f ca="true">IF(MAX(C105:C116)-MIN(C105:C116)&lt;5,AVERAGEIF(C105:C116,"&gt;0",M105:M116),
IF(FORECAST($C102,M$105:M$116,$C$105:$C$116)&lt;0,0,
IF(FORECAST($C102,M$105:M$116,$C$105:$C$116)&gt;100,100,
FORECAST($C102,M$105:M$116,$C$105:$C$116))))</f>
        <v>16.807228135353853</v>
      </c>
      <c r="N102" s="221">
        <f ca="true">IF(MAX(C105:C116)-MIN(C105:C116)&lt;5,AVERAGEIF(C105:C116,"&gt;0",N105:N116),
IF(FORECAST($C102,N$105:N$116,$C$105:$C$116)&lt;0,0,
IF(FORECAST($C102,N$105:N$116,$C$105:$C$116)&gt;100,100,
FORECAST($C102,N$105:N$116,$C$105:$C$116))))</f>
        <v>76.223843359029843</v>
      </c>
      <c r="O102" s="222"/>
      <c r="P102" s="223"/>
      <c r="Q102" s="223"/>
      <c r="R102" s="224">
        <f ca="true">IF(MAX(C105:C116)-MIN(C105:C116)&lt;5,AVERAGEIF(C105:C116,"&gt;0",R105:R116),
IF(FORECAST($C102,R$105:R$116,$C$105:$C$116)&lt;0,0,
IF(FORECAST($C102,R$105:R$116,$C$105:$C$116)&gt;100,100,
FORECAST($C102,R$105:R$116,$C$105:$C$116))))</f>
        <v>12.458060761294973</v>
      </c>
      <c r="S102" s="221">
        <f ca="true">IF(MAX(C105:C116)-MIN(C105:C116)&lt;5,AVERAGEIF(C105:C116,"&gt;0",S105:S116),
IF(FORECAST($C102,S$105:S$116,$C$105:$C$116)&lt;0,0,
IF(FORECAST($C102,S$105:S$116,$C$105:$C$116)&gt;100,100,
FORECAST($C102,S$105:S$116,$C$105:$C$116))))</f>
        <v>83.564702102301453</v>
      </c>
      <c r="T102" s="222"/>
      <c r="U102" s="223"/>
      <c r="V102" s="223"/>
      <c r="W102" s="224">
        <f ca="true">IF(MAX(C105:C116)-MIN(C105:C116)&lt;5,AVERAGEIF(C105:C116,"&gt;0",W105:W116),
IF(FORECAST($C102,W$105:W$116,$C$105:$C$116)&lt;0,0,
IF(FORECAST($C102,W$105:W$116,$C$105:$C$116)&gt;100,100,
FORECAST($C102,W$105:W$116,$C$105:$C$116))))</f>
        <v>7.103951037419165</v>
      </c>
      <c r="X102" s="221">
        <f ca="true">IF(MAX(C105:C116)-MIN(C105:C116)&lt;5,AVERAGEIF(C105:C116,"&gt;0",X105:X116),
IF(FORECAST($C102,X$105:X$116,$C$105:$C$116)&lt;0,0,
IF(FORECAST($C102,X$105:X$116,$C$105:$C$116)&gt;100,100,
FORECAST($C102,X$105:X$116,$C$105:$C$116))))</f>
        <v>96.553920864313568</v>
      </c>
      <c r="Y102" s="222"/>
      <c r="Z102" s="223"/>
      <c r="AA102" s="223"/>
      <c r="AB102" s="224">
        <f ca="true">IF(MAX(C105:C116)-MIN(C105:C116)&lt;5,AVERAGEIF(C105:C116,"&gt;0",AB105:AB116),
IF(FORECAST($C102,AB$105:AB$116,$C$105:$C$116)&lt;0,0,
IF(FORECAST($C102,AB$105:AB$116,$C$105:$C$116)&gt;100,100,
FORECAST($C102,AB$105:AB$116,$C$105:$C$116))))</f>
        <v>0.40999509208108975</v>
      </c>
    </row>
    <row r="103" ht="9" customHeight="true" x14ac:dyDescent="0.2">
      <c r="D103" s="225"/>
      <c r="I103" s="225"/>
      <c r="K103" s="185"/>
      <c r="L103" s="185"/>
      <c r="N103" s="225"/>
      <c r="P103" s="185"/>
      <c r="Q103" s="185"/>
      <c r="S103" s="225"/>
      <c r="U103" s="185"/>
      <c r="V103" s="185"/>
      <c r="X103" s="225"/>
      <c r="Z103" s="185"/>
      <c r="AA103" s="185"/>
      <c r="AB103" s="226"/>
    </row>
    <row r="104" s="254" customFormat="true" ht="22.5" customHeight="true" x14ac:dyDescent="0.2">
      <c r="B104" s="227" t="s">
        <v>8</v>
      </c>
      <c r="C104" s="228" t="s">
        <v>9</v>
      </c>
      <c r="D104" s="229" t="s">
        <v>14</v>
      </c>
      <c r="E104" s="1712" t="s">
        <v>403</v>
      </c>
      <c r="F104" s="308"/>
      <c r="G104" s="308"/>
      <c r="H104" s="231" t="s">
        <v>17</v>
      </c>
      <c r="I104" s="228" t="s">
        <v>14</v>
      </c>
      <c r="J104" s="1712" t="s">
        <v>403</v>
      </c>
      <c r="K104" s="308"/>
      <c r="L104" s="308"/>
      <c r="M104" s="231" t="s">
        <v>17</v>
      </c>
      <c r="N104" s="229" t="s">
        <v>14</v>
      </c>
      <c r="O104" s="1712" t="s">
        <v>403</v>
      </c>
      <c r="P104" s="308"/>
      <c r="Q104" s="308"/>
      <c r="R104" s="231" t="s">
        <v>17</v>
      </c>
      <c r="S104" s="229" t="s">
        <v>14</v>
      </c>
      <c r="T104" s="1712" t="s">
        <v>403</v>
      </c>
      <c r="U104" s="308"/>
      <c r="V104" s="308"/>
      <c r="W104" s="231" t="s">
        <v>17</v>
      </c>
      <c r="X104" s="229" t="s">
        <v>14</v>
      </c>
      <c r="Y104" s="1712" t="s">
        <v>403</v>
      </c>
      <c r="Z104" s="308"/>
      <c r="AA104" s="308"/>
      <c r="AB104" s="231" t="s">
        <v>17</v>
      </c>
      <c r="AD104" s="309"/>
    </row>
    <row r="105" x14ac:dyDescent="0.2">
      <c r="A105" s="233"/>
      <c r="B105" s="1528" t="s">
        <v>210</v>
      </c>
      <c r="C105" s="1529">
        <v>2005</v>
      </c>
      <c r="D105" s="147">
        <f t="shared" ref="D105:D116" ca="true" si="15">IF(ISERROR(INDIRECT(CONCATENATE($B105,"!C16"))),"",INDIRECT(CONCATENATE($B105,"!C16")))</f>
        <v>57.358647534476162</v>
      </c>
      <c r="E105" s="234">
        <f t="shared" ref="E105:E116" ca="true" si="16">IF(ISERROR(INDIRECT(CONCATENATE($B105,"!C23"))),"",INDIRECT(CONCATENATE($B105,"!C23")))</f>
        <v>98.444213463399819</v>
      </c>
      <c r="F105" s="235"/>
      <c r="G105" s="235"/>
      <c r="H105" s="236">
        <f t="shared" ref="H105:H116" ca="true" si="17">IF(ISERROR(INDIRECT(CONCATENATE($B105,"!C21"))),"",INDIRECT(CONCATENATE($B105,"!C21")))</f>
        <v>19.859102874637394</v>
      </c>
      <c r="I105" s="147">
        <f t="shared" ref="I105:I116" ca="true" si="18">IF(ISERROR(INDIRECT(CONCATENATE($B105,"!D16"))),"",INDIRECT(CONCATENATE($B105,"!D16")))</f>
        <v>62.609111640816167</v>
      </c>
      <c r="J105" s="234">
        <f t="shared" ref="J105:J116" ca="true" si="19">IF(ISERROR(INDIRECT(CONCATENATE($B105,"!D23"))),"",INDIRECT(CONCATENATE($B105,"!D23")))</f>
        <v>99.443205196727902</v>
      </c>
      <c r="K105" s="235"/>
      <c r="L105" s="235"/>
      <c r="M105" s="236">
        <f t="shared" ref="M105:M116" ca="true" si="20">IF(ISERROR(INDIRECT(CONCATENATE($B105,"!D21"))),"",INDIRECT(CONCATENATE($B105,"!D21")))</f>
        <v>20.005694011570828</v>
      </c>
      <c r="N105" s="147">
        <f t="shared" ref="N105:N116" ca="true" si="21">IF(ISERROR(INDIRECT(CONCATENATE($B105,"!E16"))),"",INDIRECT(CONCATENATE($B105,"!E16")))</f>
        <v>65.398396618112855</v>
      </c>
      <c r="O105" s="234">
        <f t="shared" ref="O105:O116" ca="true" si="22">IF(ISERROR(INDIRECT(CONCATENATE($B105,"!E23"))),"",INDIRECT(CONCATENATE($B105,"!E23")))</f>
        <v>99.4586768654965</v>
      </c>
      <c r="P105" s="235"/>
      <c r="Q105" s="235"/>
      <c r="R105" s="236">
        <f t="shared" ref="R105:R116" ca="true" si="23">IF(ISERROR(INDIRECT(CONCATENATE($B105,"!E21"))),"",INDIRECT(CONCATENATE($B105,"!E21")))</f>
        <v>19.219727686004251</v>
      </c>
      <c r="S105" s="147">
        <f t="shared" ref="S105:S116" ca="true" si="24">IF(ISERROR(INDIRECT(CONCATENATE($B105,"!F16"))),"",INDIRECT(CONCATENATE($B105,"!F16")))</f>
        <v>71.472812600228252</v>
      </c>
      <c r="T105" s="234">
        <f t="shared" ref="T105:T116" ca="true" si="25">IF(ISERROR(INDIRECT(CONCATENATE($B105,"!F23"))),"",INDIRECT(CONCATENATE($B105,"!F23")))</f>
        <v>99.396408594522583</v>
      </c>
      <c r="U105" s="235"/>
      <c r="V105" s="235"/>
      <c r="W105" s="236">
        <f t="shared" ref="W105:W116" ca="true" si="26">IF(ISERROR(INDIRECT(CONCATENATE($B105,"!F21"))),"",INDIRECT(CONCATENATE($B105,"!F21")))</f>
        <v>18.82223955660211</v>
      </c>
      <c r="X105" s="147">
        <f t="shared" ref="X105:X116" ca="true" si="27">IF(ISERROR(INDIRECT(CONCATENATE($B105,"!G16"))),"",INDIRECT(CONCATENATE($B105,"!G16")))</f>
        <v>88.523303381554797</v>
      </c>
      <c r="Y105" s="234">
        <f t="shared" ref="Y105:Y116" ca="true" si="28">IF(ISERROR(INDIRECT(CONCATENATE($B105,"!G23"))),"",INDIRECT(CONCATENATE($B105,"!G23")))</f>
        <v>99.849568320694459</v>
      </c>
      <c r="Z105" s="235"/>
      <c r="AA105" s="235"/>
      <c r="AB105" s="236">
        <f t="shared" ref="AB105:AB116" ca="true" si="29">IF(ISERROR(INDIRECT(CONCATENATE($B105,"!G221"))),"",INDIRECT(CONCATENATE($B105,"!G21")))</f>
        <v>9.329191828406195</v>
      </c>
    </row>
    <row r="106" x14ac:dyDescent="0.2">
      <c r="A106" s="233"/>
      <c r="B106" s="1530" t="s">
        <v>327</v>
      </c>
      <c r="C106" s="1531">
        <v>2010</v>
      </c>
      <c r="D106" s="148">
        <f t="shared" ca="true" si="15"/>
        <v>55.502168514423886</v>
      </c>
      <c r="E106" s="237">
        <f t="shared" ca="true" si="16"/>
        <v>99.36126515201525</v>
      </c>
      <c r="F106" s="235"/>
      <c r="G106" s="235"/>
      <c r="H106" s="238">
        <f t="shared" ca="true" si="17"/>
        <v>20.182130256659203</v>
      </c>
      <c r="I106" s="148">
        <f t="shared" ca="true" si="18"/>
        <v>63.157429864474743</v>
      </c>
      <c r="J106" s="237">
        <f t="shared" ca="true" si="19"/>
        <v>99.324998429664362</v>
      </c>
      <c r="K106" s="235"/>
      <c r="L106" s="235"/>
      <c r="M106" s="238">
        <f t="shared" ca="true" si="20"/>
        <v>18.647911693906785</v>
      </c>
      <c r="N106" s="148">
        <f t="shared" ca="true" si="21"/>
        <v>68.952307041055292</v>
      </c>
      <c r="O106" s="237">
        <f t="shared" ca="true" si="22"/>
        <v>99.59730140731233</v>
      </c>
      <c r="P106" s="235"/>
      <c r="Q106" s="235"/>
      <c r="R106" s="238">
        <f t="shared" ca="true" si="23"/>
        <v>14.877303213654548</v>
      </c>
      <c r="S106" s="148">
        <f t="shared" ca="true" si="24"/>
        <v>76.886848768774826</v>
      </c>
      <c r="T106" s="237">
        <f t="shared" ca="true" si="25"/>
        <v>99.563770020770789</v>
      </c>
      <c r="U106" s="235"/>
      <c r="V106" s="235"/>
      <c r="W106" s="238">
        <f t="shared" ca="true" si="26"/>
        <v>11.898701285565796</v>
      </c>
      <c r="X106" s="148">
        <f t="shared" ca="true" si="27"/>
        <v>92.000349417722276</v>
      </c>
      <c r="Y106" s="237">
        <f t="shared" ca="true" si="28"/>
        <v>99.840005965583288</v>
      </c>
      <c r="Z106" s="235"/>
      <c r="AA106" s="235"/>
      <c r="AB106" s="238">
        <f t="shared" ca="true" si="29"/>
        <v>3.2185764693180143</v>
      </c>
    </row>
    <row r="107" x14ac:dyDescent="0.2">
      <c r="A107" s="233"/>
      <c r="B107" s="1530" t="s">
        <v>381</v>
      </c>
      <c r="C107" s="1531">
        <v>2014</v>
      </c>
      <c r="D107" s="148">
        <f t="shared" ca="true" si="15"/>
        <v>61.536231397160954</v>
      </c>
      <c r="E107" s="237">
        <f t="shared" ca="true" si="16"/>
        <v>99.449548806938679</v>
      </c>
      <c r="F107" s="235"/>
      <c r="G107" s="235"/>
      <c r="H107" s="238">
        <f t="shared" ca="true" si="17"/>
        <v>21.02610458307517</v>
      </c>
      <c r="I107" s="148">
        <f t="shared" ca="true" si="18"/>
        <v>67.889671279706349</v>
      </c>
      <c r="J107" s="237">
        <f t="shared" ca="true" si="19"/>
        <v>99.585894865645443</v>
      </c>
      <c r="K107" s="235"/>
      <c r="L107" s="235"/>
      <c r="M107" s="238">
        <f t="shared" ca="true" si="20"/>
        <v>17.352059312641856</v>
      </c>
      <c r="N107" s="148">
        <f t="shared" ca="true" si="21"/>
        <v>74.777833305215182</v>
      </c>
      <c r="O107" s="237">
        <f t="shared" ca="true" si="22"/>
        <v>99.312879211562986</v>
      </c>
      <c r="P107" s="235"/>
      <c r="Q107" s="235"/>
      <c r="R107" s="238">
        <f t="shared" ca="true" si="23"/>
        <v>14.172334071255472</v>
      </c>
      <c r="S107" s="148">
        <f t="shared" ca="true" si="24"/>
        <v>81.397616009425747</v>
      </c>
      <c r="T107" s="237">
        <f t="shared" ca="true" si="25"/>
        <v>99.296619131112777</v>
      </c>
      <c r="U107" s="235"/>
      <c r="V107" s="235"/>
      <c r="W107" s="238">
        <f t="shared" ca="true" si="26"/>
        <v>9.8448013403285994</v>
      </c>
      <c r="X107" s="148">
        <f t="shared" ca="true" si="27"/>
        <v>95.160003944129571</v>
      </c>
      <c r="Y107" s="237">
        <f t="shared" ca="true" si="28"/>
        <v>99.775288375875363</v>
      </c>
      <c r="Z107" s="235"/>
      <c r="AA107" s="235"/>
      <c r="AB107" s="238">
        <f t="shared" ca="true" si="29"/>
        <v>2.8174594710522456</v>
      </c>
      <c r="AD107" s="239"/>
    </row>
    <row r="108" x14ac:dyDescent="0.2">
      <c r="A108" s="233"/>
      <c r="B108" s="1530"/>
      <c r="C108" s="1531"/>
      <c r="D108" s="148" t="str">
        <f t="shared" ca="true" si="15"/>
        <v/>
      </c>
      <c r="E108" s="237" t="str">
        <f t="shared" ca="true" si="16"/>
        <v/>
      </c>
      <c r="F108" s="235"/>
      <c r="G108" s="235"/>
      <c r="H108" s="238" t="str">
        <f t="shared" ca="true" si="17"/>
        <v/>
      </c>
      <c r="I108" s="148" t="str">
        <f t="shared" ca="true" si="18"/>
        <v/>
      </c>
      <c r="J108" s="237" t="str">
        <f t="shared" ca="true" si="19"/>
        <v/>
      </c>
      <c r="K108" s="235"/>
      <c r="L108" s="235"/>
      <c r="M108" s="238" t="str">
        <f t="shared" ca="true" si="20"/>
        <v/>
      </c>
      <c r="N108" s="148" t="str">
        <f t="shared" ca="true" si="21"/>
        <v/>
      </c>
      <c r="O108" s="237" t="str">
        <f t="shared" ca="true" si="22"/>
        <v/>
      </c>
      <c r="P108" s="235"/>
      <c r="Q108" s="235"/>
      <c r="R108" s="238" t="str">
        <f t="shared" ca="true" si="23"/>
        <v/>
      </c>
      <c r="S108" s="148" t="str">
        <f t="shared" ca="true" si="24"/>
        <v/>
      </c>
      <c r="T108" s="237" t="str">
        <f t="shared" ca="true" si="25"/>
        <v/>
      </c>
      <c r="U108" s="235"/>
      <c r="V108" s="235"/>
      <c r="W108" s="238" t="str">
        <f t="shared" ca="true" si="26"/>
        <v/>
      </c>
      <c r="X108" s="148" t="str">
        <f t="shared" ca="true" si="27"/>
        <v/>
      </c>
      <c r="Y108" s="237" t="str">
        <f t="shared" ca="true" si="28"/>
        <v/>
      </c>
      <c r="Z108" s="235"/>
      <c r="AA108" s="235"/>
      <c r="AB108" s="238" t="str">
        <f t="shared" ca="true" si="29"/>
        <v/>
      </c>
    </row>
    <row r="109" x14ac:dyDescent="0.2">
      <c r="A109" s="233"/>
      <c r="B109" s="1530"/>
      <c r="C109" s="1531"/>
      <c r="D109" s="148" t="str">
        <f t="shared" ca="true" si="15"/>
        <v/>
      </c>
      <c r="E109" s="237" t="str">
        <f t="shared" ca="true" si="16"/>
        <v/>
      </c>
      <c r="F109" s="235"/>
      <c r="G109" s="235"/>
      <c r="H109" s="238" t="str">
        <f t="shared" ca="true" si="17"/>
        <v/>
      </c>
      <c r="I109" s="148" t="str">
        <f t="shared" ca="true" si="18"/>
        <v/>
      </c>
      <c r="J109" s="237" t="str">
        <f t="shared" ca="true" si="19"/>
        <v/>
      </c>
      <c r="K109" s="235"/>
      <c r="L109" s="235"/>
      <c r="M109" s="238" t="str">
        <f t="shared" ca="true" si="20"/>
        <v/>
      </c>
      <c r="N109" s="148" t="str">
        <f t="shared" ca="true" si="21"/>
        <v/>
      </c>
      <c r="O109" s="237" t="str">
        <f t="shared" ca="true" si="22"/>
        <v/>
      </c>
      <c r="P109" s="235"/>
      <c r="Q109" s="235"/>
      <c r="R109" s="238" t="str">
        <f t="shared" ca="true" si="23"/>
        <v/>
      </c>
      <c r="S109" s="148" t="str">
        <f t="shared" ca="true" si="24"/>
        <v/>
      </c>
      <c r="T109" s="237" t="str">
        <f t="shared" ca="true" si="25"/>
        <v/>
      </c>
      <c r="U109" s="235"/>
      <c r="V109" s="235"/>
      <c r="W109" s="238" t="str">
        <f t="shared" ca="true" si="26"/>
        <v/>
      </c>
      <c r="X109" s="148" t="str">
        <f t="shared" ca="true" si="27"/>
        <v/>
      </c>
      <c r="Y109" s="237" t="str">
        <f t="shared" ca="true" si="28"/>
        <v/>
      </c>
      <c r="Z109" s="235"/>
      <c r="AA109" s="235"/>
      <c r="AB109" s="238" t="str">
        <f t="shared" ca="true" si="29"/>
        <v/>
      </c>
    </row>
    <row r="110" x14ac:dyDescent="0.2">
      <c r="A110" s="233"/>
      <c r="B110" s="1530"/>
      <c r="C110" s="1531"/>
      <c r="D110" s="148" t="str">
        <f t="shared" ca="true" si="15"/>
        <v/>
      </c>
      <c r="E110" s="237" t="str">
        <f t="shared" ca="true" si="16"/>
        <v/>
      </c>
      <c r="F110" s="235"/>
      <c r="G110" s="235"/>
      <c r="H110" s="238" t="str">
        <f t="shared" ca="true" si="17"/>
        <v/>
      </c>
      <c r="I110" s="148" t="str">
        <f t="shared" ca="true" si="18"/>
        <v/>
      </c>
      <c r="J110" s="237" t="str">
        <f t="shared" ca="true" si="19"/>
        <v/>
      </c>
      <c r="K110" s="235"/>
      <c r="L110" s="235"/>
      <c r="M110" s="238" t="str">
        <f t="shared" ca="true" si="20"/>
        <v/>
      </c>
      <c r="N110" s="148" t="str">
        <f t="shared" ca="true" si="21"/>
        <v/>
      </c>
      <c r="O110" s="237" t="str">
        <f t="shared" ca="true" si="22"/>
        <v/>
      </c>
      <c r="P110" s="235"/>
      <c r="Q110" s="235"/>
      <c r="R110" s="238" t="str">
        <f t="shared" ca="true" si="23"/>
        <v/>
      </c>
      <c r="S110" s="148" t="str">
        <f t="shared" ca="true" si="24"/>
        <v/>
      </c>
      <c r="T110" s="237" t="str">
        <f t="shared" ca="true" si="25"/>
        <v/>
      </c>
      <c r="U110" s="235"/>
      <c r="V110" s="235"/>
      <c r="W110" s="238" t="str">
        <f t="shared" ca="true" si="26"/>
        <v/>
      </c>
      <c r="X110" s="148" t="str">
        <f t="shared" ca="true" si="27"/>
        <v/>
      </c>
      <c r="Y110" s="237" t="str">
        <f t="shared" ca="true" si="28"/>
        <v/>
      </c>
      <c r="Z110" s="235"/>
      <c r="AA110" s="235"/>
      <c r="AB110" s="238" t="str">
        <f t="shared" ca="true" si="29"/>
        <v/>
      </c>
    </row>
    <row r="111" x14ac:dyDescent="0.2">
      <c r="A111" s="233"/>
      <c r="B111" s="1530"/>
      <c r="C111" s="1531"/>
      <c r="D111" s="148" t="str">
        <f ca="true">IF(ISERROR(INDIRECT(CONCATENATE($B111,"!C16"))),"",INDIRECT(CONCATENATE($B111,"!C16")))</f>
        <v/>
      </c>
      <c r="E111" s="237" t="str">
        <f ca="true">IF(ISERROR(INDIRECT(CONCATENATE($B111,"!C23"))),"",INDIRECT(CONCATENATE($B111,"!C23")))</f>
        <v/>
      </c>
      <c r="F111" s="235"/>
      <c r="G111" s="235"/>
      <c r="H111" s="238" t="str">
        <f ca="true">IF(ISERROR(INDIRECT(CONCATENATE($B111,"!C21"))),"",INDIRECT(CONCATENATE($B111,"!C21")))</f>
        <v/>
      </c>
      <c r="I111" s="148" t="str">
        <f ca="true">IF(ISERROR(INDIRECT(CONCATENATE($B111,"!D16"))),"",INDIRECT(CONCATENATE($B111,"!D16")))</f>
        <v/>
      </c>
      <c r="J111" s="237" t="str">
        <f ca="true">IF(ISERROR(INDIRECT(CONCATENATE($B111,"!D23"))),"",INDIRECT(CONCATENATE($B111,"!D23")))</f>
        <v/>
      </c>
      <c r="K111" s="235"/>
      <c r="L111" s="235"/>
      <c r="M111" s="238" t="str">
        <f ca="true">IF(ISERROR(INDIRECT(CONCATENATE($B111,"!D21"))),"",INDIRECT(CONCATENATE($B111,"!D21")))</f>
        <v/>
      </c>
      <c r="N111" s="148" t="str">
        <f ca="true">IF(ISERROR(INDIRECT(CONCATENATE($B111,"!E16"))),"",INDIRECT(CONCATENATE($B111,"!E16")))</f>
        <v/>
      </c>
      <c r="O111" s="237" t="str">
        <f ca="true">IF(ISERROR(INDIRECT(CONCATENATE($B111,"!E23"))),"",INDIRECT(CONCATENATE($B111,"!E23")))</f>
        <v/>
      </c>
      <c r="P111" s="235"/>
      <c r="Q111" s="235"/>
      <c r="R111" s="238" t="str">
        <f ca="true">IF(ISERROR(INDIRECT(CONCATENATE($B111,"!E21"))),"",INDIRECT(CONCATENATE($B111,"!E21")))</f>
        <v/>
      </c>
      <c r="S111" s="148" t="str">
        <f ca="true">IF(ISERROR(INDIRECT(CONCATENATE($B111,"!F16"))),"",INDIRECT(CONCATENATE($B111,"!F16")))</f>
        <v/>
      </c>
      <c r="T111" s="237" t="str">
        <f ca="true">IF(ISERROR(INDIRECT(CONCATENATE($B111,"!F23"))),"",INDIRECT(CONCATENATE($B111,"!F23")))</f>
        <v/>
      </c>
      <c r="U111" s="235"/>
      <c r="V111" s="235"/>
      <c r="W111" s="238" t="str">
        <f ca="true">IF(ISERROR(INDIRECT(CONCATENATE($B111,"!F21"))),"",INDIRECT(CONCATENATE($B111,"!F21")))</f>
        <v/>
      </c>
      <c r="X111" s="148" t="str">
        <f ca="true">IF(ISERROR(INDIRECT(CONCATENATE($B111,"!G16"))),"",INDIRECT(CONCATENATE($B111,"!G16")))</f>
        <v/>
      </c>
      <c r="Y111" s="237" t="str">
        <f ca="true">IF(ISERROR(INDIRECT(CONCATENATE($B111,"!G23"))),"",INDIRECT(CONCATENATE($B111,"!G23")))</f>
        <v/>
      </c>
      <c r="Z111" s="235"/>
      <c r="AA111" s="235"/>
      <c r="AB111" s="238" t="str">
        <f ca="true">IF(ISERROR(INDIRECT(CONCATENATE($B111,"!G221"))),"",INDIRECT(CONCATENATE($B111,"!G21")))</f>
        <v/>
      </c>
    </row>
    <row r="112" x14ac:dyDescent="0.2">
      <c r="A112" s="233"/>
      <c r="B112" s="1530"/>
      <c r="C112" s="1531"/>
      <c r="D112" s="148" t="str">
        <f ca="true">IF(ISERROR(INDIRECT(CONCATENATE($B112,"!C16"))),"",INDIRECT(CONCATENATE($B112,"!C16")))</f>
        <v/>
      </c>
      <c r="E112" s="237" t="str">
        <f ca="true">IF(ISERROR(INDIRECT(CONCATENATE($B112,"!C23"))),"",INDIRECT(CONCATENATE($B112,"!C23")))</f>
        <v/>
      </c>
      <c r="F112" s="235"/>
      <c r="G112" s="235"/>
      <c r="H112" s="238" t="str">
        <f ca="true">IF(ISERROR(INDIRECT(CONCATENATE($B112,"!C21"))),"",INDIRECT(CONCATENATE($B112,"!C21")))</f>
        <v/>
      </c>
      <c r="I112" s="148" t="str">
        <f ca="true">IF(ISERROR(INDIRECT(CONCATENATE($B112,"!D16"))),"",INDIRECT(CONCATENATE($B112,"!D16")))</f>
        <v/>
      </c>
      <c r="J112" s="237" t="str">
        <f ca="true">IF(ISERROR(INDIRECT(CONCATENATE($B112,"!D23"))),"",INDIRECT(CONCATENATE($B112,"!D23")))</f>
        <v/>
      </c>
      <c r="K112" s="235"/>
      <c r="L112" s="235"/>
      <c r="M112" s="238" t="str">
        <f ca="true">IF(ISERROR(INDIRECT(CONCATENATE($B112,"!D21"))),"",INDIRECT(CONCATENATE($B112,"!D21")))</f>
        <v/>
      </c>
      <c r="N112" s="148" t="str">
        <f ca="true">IF(ISERROR(INDIRECT(CONCATENATE($B112,"!E16"))),"",INDIRECT(CONCATENATE($B112,"!E16")))</f>
        <v/>
      </c>
      <c r="O112" s="237" t="str">
        <f ca="true">IF(ISERROR(INDIRECT(CONCATENATE($B112,"!E23"))),"",INDIRECT(CONCATENATE($B112,"!E23")))</f>
        <v/>
      </c>
      <c r="P112" s="235"/>
      <c r="Q112" s="235"/>
      <c r="R112" s="238" t="str">
        <f ca="true">IF(ISERROR(INDIRECT(CONCATENATE($B112,"!E21"))),"",INDIRECT(CONCATENATE($B112,"!E21")))</f>
        <v/>
      </c>
      <c r="S112" s="148" t="str">
        <f ca="true">IF(ISERROR(INDIRECT(CONCATENATE($B112,"!F16"))),"",INDIRECT(CONCATENATE($B112,"!F16")))</f>
        <v/>
      </c>
      <c r="T112" s="237" t="str">
        <f ca="true">IF(ISERROR(INDIRECT(CONCATENATE($B112,"!F23"))),"",INDIRECT(CONCATENATE($B112,"!F23")))</f>
        <v/>
      </c>
      <c r="U112" s="235"/>
      <c r="V112" s="235"/>
      <c r="W112" s="238" t="str">
        <f ca="true">IF(ISERROR(INDIRECT(CONCATENATE($B112,"!F21"))),"",INDIRECT(CONCATENATE($B112,"!F21")))</f>
        <v/>
      </c>
      <c r="X112" s="148" t="str">
        <f ca="true">IF(ISERROR(INDIRECT(CONCATENATE($B112,"!G16"))),"",INDIRECT(CONCATENATE($B112,"!G16")))</f>
        <v/>
      </c>
      <c r="Y112" s="237" t="str">
        <f ca="true">IF(ISERROR(INDIRECT(CONCATENATE($B112,"!G23"))),"",INDIRECT(CONCATENATE($B112,"!G23")))</f>
        <v/>
      </c>
      <c r="Z112" s="235"/>
      <c r="AA112" s="235"/>
      <c r="AB112" s="238" t="str">
        <f ca="true">IF(ISERROR(INDIRECT(CONCATENATE($B112,"!G221"))),"",INDIRECT(CONCATENATE($B112,"!G21")))</f>
        <v/>
      </c>
    </row>
    <row r="113" x14ac:dyDescent="0.2">
      <c r="A113" s="233"/>
      <c r="B113" s="1530"/>
      <c r="C113" s="1531"/>
      <c r="D113" s="148" t="str">
        <f t="shared" ca="true" si="15"/>
        <v/>
      </c>
      <c r="E113" s="237" t="str">
        <f t="shared" ca="true" si="16"/>
        <v/>
      </c>
      <c r="F113" s="235"/>
      <c r="G113" s="235"/>
      <c r="H113" s="238" t="str">
        <f t="shared" ca="true" si="17"/>
        <v/>
      </c>
      <c r="I113" s="148" t="str">
        <f t="shared" ca="true" si="18"/>
        <v/>
      </c>
      <c r="J113" s="237" t="str">
        <f t="shared" ca="true" si="19"/>
        <v/>
      </c>
      <c r="K113" s="235"/>
      <c r="L113" s="235"/>
      <c r="M113" s="238" t="str">
        <f t="shared" ca="true" si="20"/>
        <v/>
      </c>
      <c r="N113" s="148" t="str">
        <f t="shared" ca="true" si="21"/>
        <v/>
      </c>
      <c r="O113" s="237" t="str">
        <f t="shared" ca="true" si="22"/>
        <v/>
      </c>
      <c r="P113" s="235"/>
      <c r="Q113" s="235"/>
      <c r="R113" s="238" t="str">
        <f t="shared" ca="true" si="23"/>
        <v/>
      </c>
      <c r="S113" s="148" t="str">
        <f t="shared" ca="true" si="24"/>
        <v/>
      </c>
      <c r="T113" s="237" t="str">
        <f t="shared" ca="true" si="25"/>
        <v/>
      </c>
      <c r="U113" s="235"/>
      <c r="V113" s="235"/>
      <c r="W113" s="238" t="str">
        <f t="shared" ca="true" si="26"/>
        <v/>
      </c>
      <c r="X113" s="148" t="str">
        <f t="shared" ca="true" si="27"/>
        <v/>
      </c>
      <c r="Y113" s="237" t="str">
        <f t="shared" ca="true" si="28"/>
        <v/>
      </c>
      <c r="Z113" s="235"/>
      <c r="AA113" s="235"/>
      <c r="AB113" s="238" t="str">
        <f t="shared" ca="true" si="29"/>
        <v/>
      </c>
    </row>
    <row r="114" x14ac:dyDescent="0.2">
      <c r="A114" s="233"/>
      <c r="B114" s="1530"/>
      <c r="C114" s="1531"/>
      <c r="D114" s="148" t="str">
        <f t="shared" ca="true" si="15"/>
        <v/>
      </c>
      <c r="E114" s="237" t="str">
        <f t="shared" ca="true" si="16"/>
        <v/>
      </c>
      <c r="F114" s="235"/>
      <c r="G114" s="235"/>
      <c r="H114" s="238" t="str">
        <f t="shared" ca="true" si="17"/>
        <v/>
      </c>
      <c r="I114" s="148" t="str">
        <f t="shared" ca="true" si="18"/>
        <v/>
      </c>
      <c r="J114" s="237" t="str">
        <f t="shared" ca="true" si="19"/>
        <v/>
      </c>
      <c r="K114" s="235"/>
      <c r="L114" s="235"/>
      <c r="M114" s="238" t="str">
        <f t="shared" ca="true" si="20"/>
        <v/>
      </c>
      <c r="N114" s="148" t="str">
        <f t="shared" ca="true" si="21"/>
        <v/>
      </c>
      <c r="O114" s="237" t="str">
        <f t="shared" ca="true" si="22"/>
        <v/>
      </c>
      <c r="P114" s="235"/>
      <c r="Q114" s="235"/>
      <c r="R114" s="238" t="str">
        <f t="shared" ca="true" si="23"/>
        <v/>
      </c>
      <c r="S114" s="148" t="str">
        <f t="shared" ca="true" si="24"/>
        <v/>
      </c>
      <c r="T114" s="237" t="str">
        <f t="shared" ca="true" si="25"/>
        <v/>
      </c>
      <c r="U114" s="235"/>
      <c r="V114" s="235"/>
      <c r="W114" s="238" t="str">
        <f t="shared" ca="true" si="26"/>
        <v/>
      </c>
      <c r="X114" s="148" t="str">
        <f t="shared" ca="true" si="27"/>
        <v/>
      </c>
      <c r="Y114" s="237" t="str">
        <f t="shared" ca="true" si="28"/>
        <v/>
      </c>
      <c r="Z114" s="235"/>
      <c r="AA114" s="235"/>
      <c r="AB114" s="238" t="str">
        <f t="shared" ca="true" si="29"/>
        <v/>
      </c>
    </row>
    <row r="115" x14ac:dyDescent="0.2">
      <c r="A115" s="233"/>
      <c r="B115" s="1530"/>
      <c r="C115" s="1531"/>
      <c r="D115" s="148" t="str">
        <f t="shared" ca="true" si="15"/>
        <v/>
      </c>
      <c r="E115" s="237" t="str">
        <f t="shared" ca="true" si="16"/>
        <v/>
      </c>
      <c r="F115" s="235"/>
      <c r="G115" s="235"/>
      <c r="H115" s="238" t="str">
        <f t="shared" ca="true" si="17"/>
        <v/>
      </c>
      <c r="I115" s="148" t="str">
        <f t="shared" ca="true" si="18"/>
        <v/>
      </c>
      <c r="J115" s="237" t="str">
        <f t="shared" ca="true" si="19"/>
        <v/>
      </c>
      <c r="K115" s="235"/>
      <c r="L115" s="235"/>
      <c r="M115" s="238" t="str">
        <f t="shared" ca="true" si="20"/>
        <v/>
      </c>
      <c r="N115" s="148" t="str">
        <f t="shared" ca="true" si="21"/>
        <v/>
      </c>
      <c r="O115" s="237" t="str">
        <f t="shared" ca="true" si="22"/>
        <v/>
      </c>
      <c r="P115" s="235"/>
      <c r="Q115" s="235"/>
      <c r="R115" s="238" t="str">
        <f t="shared" ca="true" si="23"/>
        <v/>
      </c>
      <c r="S115" s="148" t="str">
        <f t="shared" ca="true" si="24"/>
        <v/>
      </c>
      <c r="T115" s="237" t="str">
        <f t="shared" ca="true" si="25"/>
        <v/>
      </c>
      <c r="U115" s="235"/>
      <c r="V115" s="235"/>
      <c r="W115" s="238" t="str">
        <f t="shared" ca="true" si="26"/>
        <v/>
      </c>
      <c r="X115" s="148" t="str">
        <f t="shared" ca="true" si="27"/>
        <v/>
      </c>
      <c r="Y115" s="237" t="str">
        <f t="shared" ca="true" si="28"/>
        <v/>
      </c>
      <c r="Z115" s="235"/>
      <c r="AA115" s="235"/>
      <c r="AB115" s="238" t="str">
        <f t="shared" ca="true" si="29"/>
        <v/>
      </c>
    </row>
    <row r="116" x14ac:dyDescent="0.2">
      <c r="A116" s="233"/>
      <c r="B116" s="1532"/>
      <c r="C116" s="1533"/>
      <c r="D116" s="149" t="str">
        <f t="shared" ca="true" si="15"/>
        <v/>
      </c>
      <c r="E116" s="240" t="str">
        <f t="shared" ca="true" si="16"/>
        <v/>
      </c>
      <c r="F116" s="241"/>
      <c r="G116" s="242"/>
      <c r="H116" s="243" t="str">
        <f t="shared" ca="true" si="17"/>
        <v/>
      </c>
      <c r="I116" s="149" t="str">
        <f t="shared" ca="true" si="18"/>
        <v/>
      </c>
      <c r="J116" s="240" t="str">
        <f t="shared" ca="true" si="19"/>
        <v/>
      </c>
      <c r="K116" s="241"/>
      <c r="L116" s="242"/>
      <c r="M116" s="243" t="str">
        <f t="shared" ca="true" si="20"/>
        <v/>
      </c>
      <c r="N116" s="149" t="str">
        <f t="shared" ca="true" si="21"/>
        <v/>
      </c>
      <c r="O116" s="240" t="str">
        <f t="shared" ca="true" si="22"/>
        <v/>
      </c>
      <c r="P116" s="241"/>
      <c r="Q116" s="242"/>
      <c r="R116" s="243" t="str">
        <f t="shared" ca="true" si="23"/>
        <v/>
      </c>
      <c r="S116" s="149" t="str">
        <f t="shared" ca="true" si="24"/>
        <v/>
      </c>
      <c r="T116" s="240" t="str">
        <f t="shared" ca="true" si="25"/>
        <v/>
      </c>
      <c r="U116" s="241"/>
      <c r="V116" s="242"/>
      <c r="W116" s="243" t="str">
        <f t="shared" ca="true" si="26"/>
        <v/>
      </c>
      <c r="X116" s="149" t="str">
        <f t="shared" ca="true" si="27"/>
        <v/>
      </c>
      <c r="Y116" s="240" t="str">
        <f t="shared" ca="true" si="28"/>
        <v/>
      </c>
      <c r="Z116" s="241"/>
      <c r="AA116" s="242"/>
      <c r="AB116" s="243" t="str">
        <f t="shared" ca="true" si="29"/>
        <v/>
      </c>
    </row>
    <row r="117" ht="11.25" customHeight="true" x14ac:dyDescent="0.2"/>
    <row r="118" ht="22.5" customHeight="true" x14ac:dyDescent="0.25">
      <c r="B118" s="1722" t="str">
        <f>CONCATENATE("National use of drinking water sources, ",C99,"–",C100)</f>
        <v>National use of drinking water sources, 2000–2020</v>
      </c>
      <c r="C118" s="1723"/>
      <c r="D118" s="1723"/>
      <c r="E118" s="1723"/>
      <c r="F118" s="1723"/>
      <c r="G118" s="1723"/>
      <c r="H118" s="1723"/>
      <c r="I118" s="1723"/>
      <c r="J118" s="1723"/>
      <c r="K118" s="1723"/>
      <c r="L118" s="1723"/>
      <c r="N118" s="244"/>
      <c r="O118" s="244"/>
      <c r="P118" s="244"/>
      <c r="Q118" s="244"/>
      <c r="R118" s="244"/>
      <c r="S118" s="1745" t="s">
        <v>11</v>
      </c>
      <c r="T118" s="1746"/>
      <c r="U118" s="1746"/>
      <c r="V118" s="1746"/>
      <c r="W118" s="1747"/>
      <c r="X118" s="244"/>
      <c r="Y118" s="244"/>
      <c r="Z118" s="244"/>
      <c r="AA118" s="244"/>
      <c r="AB118" s="245"/>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246"/>
      <c r="D153" s="246"/>
      <c r="E153" s="247" t="str">
        <f t="shared" ref="E153:E158" ca="true" si="30">IF(ISERROR(INDIRECT(CONCATENATE($B153,"!M18"))),"",INDIRECT(CONCATENATE($B153,"!M18")))</f>
        <v/>
      </c>
      <c r="F153" s="247" t="str">
        <f t="shared" ref="F153:F158" ca="true" si="31">IF(ISERROR(INDIRECT(CONCATENATE($B153,"!M19"))),"",INDIRECT(CONCATENATE($B153,"!M19")))</f>
        <v/>
      </c>
      <c r="G153" s="247" t="str">
        <f t="shared" ref="G153:G158" ca="true" si="32">IF(ISERROR(INDIRECT(CONCATENATE($B153,"!M20"))),"",INDIRECT(CONCATENATE($B153,"!M20")))</f>
        <v/>
      </c>
      <c r="H153" s="247" t="str">
        <f t="shared" ref="H153:H158" ca="true" si="33">IF(ISERROR(INDIRECT(CONCATENATE($B153,"!M21"))),"",INDIRECT(CONCATENATE($B153,"!M21")))</f>
        <v/>
      </c>
      <c r="I153" s="247"/>
      <c r="J153" s="247" t="str">
        <f t="shared" ref="J153:J158" ca="true" si="34">IF(ISERROR(INDIRECT(CONCATENATE($B153,"!N18"))),"",INDIRECT(CONCATENATE($B153,"!N18")))</f>
        <v/>
      </c>
      <c r="K153" s="247" t="str">
        <f t="shared" ref="K153:K158" ca="true" si="35">IF(ISERROR(INDIRECT(CONCATENATE($B153,"!N19"))),"",INDIRECT(CONCATENATE($B153,"!N19")))</f>
        <v/>
      </c>
      <c r="L153" s="247" t="str">
        <f t="shared" ref="L153:L158" ca="true" si="36">IF(ISERROR(INDIRECT(CONCATENATE($B153,"!N20"))),"",INDIRECT(CONCATENATE($B153,"!N20")))</f>
        <v/>
      </c>
      <c r="M153" s="247" t="str">
        <f t="shared" ref="M153:M158" ca="true" si="37">IF(ISERROR(INDIRECT(CONCATENATE($B153,"!N21"))),"",INDIRECT(CONCATENATE($B153,"!N21")))</f>
        <v/>
      </c>
      <c r="N153" s="247"/>
      <c r="O153" s="247" t="str">
        <f t="shared" ref="O153:O158" ca="true" si="38">IF(ISERROR(INDIRECT(CONCATENATE($B153,"!O18"))),"",INDIRECT(CONCATENATE($B153,"!O18")))</f>
        <v/>
      </c>
      <c r="P153" s="247" t="str">
        <f t="shared" ref="P153:P158" ca="true" si="39">IF(ISERROR(INDIRECT(CONCATENATE($B153,"!O19"))),"",INDIRECT(CONCATENATE($B153,"!O19")))</f>
        <v/>
      </c>
      <c r="Q153" s="247" t="str">
        <f t="shared" ref="Q153:Q158" ca="true" si="40">IF(ISERROR(INDIRECT(CONCATENATE($B153,"!O20"))),"",INDIRECT(CONCATENATE($B153,"!O20")))</f>
        <v/>
      </c>
      <c r="R153" s="247" t="str">
        <f t="shared" ref="R153:R158" ca="true" si="41">IF(ISERROR(INDIRECT(CONCATENATE($B153,"!O21"))),"",INDIRECT(CONCATENATE($B153,"!O21")))</f>
        <v/>
      </c>
      <c r="S153" s="247"/>
      <c r="T153" s="247" t="str">
        <f t="shared" ref="T153:T158" ca="true" si="42">IF(ISERROR(INDIRECT(CONCATENATE($B153,"!P18"))),"",INDIRECT(CONCATENATE($B153,"!P18")))</f>
        <v/>
      </c>
      <c r="U153" s="247" t="str">
        <f t="shared" ref="U153:U158" ca="true" si="43">IF(ISERROR(INDIRECT(CONCATENATE($B153,"!P19"))),"",INDIRECT(CONCATENATE($B153,"!P19")))</f>
        <v/>
      </c>
      <c r="V153" s="247" t="str">
        <f t="shared" ref="V153:V158" ca="true" si="44">IF(ISERROR(INDIRECT(CONCATENATE($B153,"!P20"))),"",INDIRECT(CONCATENATE($B153,"!P20")))</f>
        <v/>
      </c>
      <c r="W153" s="247" t="str">
        <f t="shared" ref="W153:W158" ca="true" si="45">IF(ISERROR(INDIRECT(CONCATENATE($B153,"!P21"))),"",INDIRECT(CONCATENATE($B153,"!P21")))</f>
        <v/>
      </c>
      <c r="X153" s="247"/>
      <c r="Y153" s="247" t="str">
        <f t="shared" ref="Y153:Y158" ca="true" si="46">IF(ISERROR(INDIRECT(CONCATENATE($B153,"!Q18"))),"",INDIRECT(CONCATENATE($B153,"!Q18")))</f>
        <v/>
      </c>
      <c r="Z153" s="247" t="str">
        <f t="shared" ref="Z153:Z158" ca="true" si="47">IF(ISERROR(INDIRECT(CONCATENATE($B153,"!Q19"))),"",INDIRECT(CONCATENATE($B153,"!Q19")))</f>
        <v/>
      </c>
      <c r="AA153" s="247" t="str">
        <f t="shared" ref="AA153:AA158" ca="true" si="48">IF(ISERROR(INDIRECT(CONCATENATE($B153,"!Q20"))),"",INDIRECT(CONCATENATE($B153,"!Q20")))</f>
        <v/>
      </c>
      <c r="AB153" s="247" t="str">
        <f t="shared" ref="AB153:AB158" ca="true" si="49">IF(ISERROR(INDIRECT(CONCATENATE($B153,"!Q21"))),"",INDIRECT(CONCATENATE($B153,"!Q1")))</f>
        <v/>
      </c>
    </row>
    <row r="154" x14ac:dyDescent="0.2">
      <c r="C154" s="246"/>
      <c r="D154" s="246"/>
      <c r="E154" s="247" t="str">
        <f t="shared" ca="true" si="30"/>
        <v/>
      </c>
      <c r="F154" s="247" t="str">
        <f t="shared" ca="true" si="31"/>
        <v/>
      </c>
      <c r="G154" s="247" t="str">
        <f t="shared" ca="true" si="32"/>
        <v/>
      </c>
      <c r="H154" s="247" t="str">
        <f t="shared" ca="true" si="33"/>
        <v/>
      </c>
      <c r="I154" s="247"/>
      <c r="J154" s="247" t="str">
        <f t="shared" ca="true" si="34"/>
        <v/>
      </c>
      <c r="K154" s="247" t="str">
        <f t="shared" ca="true" si="35"/>
        <v/>
      </c>
      <c r="L154" s="247" t="str">
        <f t="shared" ca="true" si="36"/>
        <v/>
      </c>
      <c r="M154" s="247" t="str">
        <f t="shared" ca="true" si="37"/>
        <v/>
      </c>
      <c r="N154" s="247"/>
      <c r="O154" s="247" t="str">
        <f t="shared" ca="true" si="38"/>
        <v/>
      </c>
      <c r="P154" s="247" t="str">
        <f t="shared" ca="true" si="39"/>
        <v/>
      </c>
      <c r="Q154" s="247" t="str">
        <f t="shared" ca="true" si="40"/>
        <v/>
      </c>
      <c r="R154" s="247" t="str">
        <f t="shared" ca="true" si="41"/>
        <v/>
      </c>
      <c r="S154" s="247"/>
      <c r="T154" s="247" t="str">
        <f t="shared" ca="true" si="42"/>
        <v/>
      </c>
      <c r="U154" s="247" t="str">
        <f t="shared" ca="true" si="43"/>
        <v/>
      </c>
      <c r="V154" s="247" t="str">
        <f t="shared" ca="true" si="44"/>
        <v/>
      </c>
      <c r="W154" s="247" t="str">
        <f t="shared" ca="true" si="45"/>
        <v/>
      </c>
      <c r="X154" s="247"/>
      <c r="Y154" s="247" t="str">
        <f t="shared" ca="true" si="46"/>
        <v/>
      </c>
      <c r="Z154" s="247" t="str">
        <f t="shared" ca="true" si="47"/>
        <v/>
      </c>
      <c r="AA154" s="247" t="str">
        <f t="shared" ca="true" si="48"/>
        <v/>
      </c>
      <c r="AB154" s="247" t="str">
        <f t="shared" ca="true" si="49"/>
        <v/>
      </c>
    </row>
    <row r="155" x14ac:dyDescent="0.2">
      <c r="C155" s="246"/>
      <c r="D155" s="246"/>
      <c r="E155" s="247" t="str">
        <f t="shared" ca="true" si="30"/>
        <v/>
      </c>
      <c r="F155" s="247" t="str">
        <f t="shared" ca="true" si="31"/>
        <v/>
      </c>
      <c r="G155" s="247" t="str">
        <f t="shared" ca="true" si="32"/>
        <v/>
      </c>
      <c r="H155" s="247" t="str">
        <f t="shared" ca="true" si="33"/>
        <v/>
      </c>
      <c r="I155" s="247"/>
      <c r="J155" s="247" t="str">
        <f t="shared" ca="true" si="34"/>
        <v/>
      </c>
      <c r="K155" s="247" t="str">
        <f t="shared" ca="true" si="35"/>
        <v/>
      </c>
      <c r="L155" s="247" t="str">
        <f t="shared" ca="true" si="36"/>
        <v/>
      </c>
      <c r="M155" s="247" t="str">
        <f t="shared" ca="true" si="37"/>
        <v/>
      </c>
      <c r="N155" s="247"/>
      <c r="O155" s="247" t="str">
        <f t="shared" ca="true" si="38"/>
        <v/>
      </c>
      <c r="P155" s="247" t="str">
        <f t="shared" ca="true" si="39"/>
        <v/>
      </c>
      <c r="Q155" s="247" t="str">
        <f t="shared" ca="true" si="40"/>
        <v/>
      </c>
      <c r="R155" s="247" t="str">
        <f t="shared" ca="true" si="41"/>
        <v/>
      </c>
      <c r="S155" s="247"/>
      <c r="T155" s="247" t="str">
        <f t="shared" ca="true" si="42"/>
        <v/>
      </c>
      <c r="U155" s="247" t="str">
        <f t="shared" ca="true" si="43"/>
        <v/>
      </c>
      <c r="V155" s="247" t="str">
        <f t="shared" ca="true" si="44"/>
        <v/>
      </c>
      <c r="W155" s="247" t="str">
        <f t="shared" ca="true" si="45"/>
        <v/>
      </c>
      <c r="X155" s="247"/>
      <c r="Y155" s="247" t="str">
        <f t="shared" ca="true" si="46"/>
        <v/>
      </c>
      <c r="Z155" s="247" t="str">
        <f t="shared" ca="true" si="47"/>
        <v/>
      </c>
      <c r="AA155" s="247" t="str">
        <f t="shared" ca="true" si="48"/>
        <v/>
      </c>
      <c r="AB155" s="247" t="str">
        <f t="shared" ca="true" si="49"/>
        <v/>
      </c>
    </row>
    <row r="156" x14ac:dyDescent="0.2">
      <c r="C156" s="246"/>
      <c r="D156" s="246"/>
      <c r="E156" s="247" t="str">
        <f t="shared" ca="true" si="30"/>
        <v/>
      </c>
      <c r="F156" s="247" t="str">
        <f t="shared" ca="true" si="31"/>
        <v/>
      </c>
      <c r="G156" s="247" t="str">
        <f t="shared" ca="true" si="32"/>
        <v/>
      </c>
      <c r="H156" s="247" t="str">
        <f t="shared" ca="true" si="33"/>
        <v/>
      </c>
      <c r="I156" s="247"/>
      <c r="J156" s="247" t="str">
        <f t="shared" ca="true" si="34"/>
        <v/>
      </c>
      <c r="K156" s="247" t="str">
        <f t="shared" ca="true" si="35"/>
        <v/>
      </c>
      <c r="L156" s="247" t="str">
        <f t="shared" ca="true" si="36"/>
        <v/>
      </c>
      <c r="M156" s="247" t="str">
        <f t="shared" ca="true" si="37"/>
        <v/>
      </c>
      <c r="N156" s="247"/>
      <c r="O156" s="247" t="str">
        <f t="shared" ca="true" si="38"/>
        <v/>
      </c>
      <c r="P156" s="247" t="str">
        <f t="shared" ca="true" si="39"/>
        <v/>
      </c>
      <c r="Q156" s="247" t="str">
        <f t="shared" ca="true" si="40"/>
        <v/>
      </c>
      <c r="R156" s="247" t="str">
        <f t="shared" ca="true" si="41"/>
        <v/>
      </c>
      <c r="S156" s="247"/>
      <c r="T156" s="247" t="str">
        <f t="shared" ca="true" si="42"/>
        <v/>
      </c>
      <c r="U156" s="247" t="str">
        <f t="shared" ca="true" si="43"/>
        <v/>
      </c>
      <c r="V156" s="247" t="str">
        <f t="shared" ca="true" si="44"/>
        <v/>
      </c>
      <c r="W156" s="247" t="str">
        <f t="shared" ca="true" si="45"/>
        <v/>
      </c>
      <c r="X156" s="247"/>
      <c r="Y156" s="247" t="str">
        <f t="shared" ca="true" si="46"/>
        <v/>
      </c>
      <c r="Z156" s="247" t="str">
        <f t="shared" ca="true" si="47"/>
        <v/>
      </c>
      <c r="AA156" s="247" t="str">
        <f t="shared" ca="true" si="48"/>
        <v/>
      </c>
      <c r="AB156" s="247" t="str">
        <f t="shared" ca="true" si="49"/>
        <v/>
      </c>
    </row>
    <row r="157" x14ac:dyDescent="0.2">
      <c r="B157" s="247"/>
      <c r="C157" s="246"/>
      <c r="D157" s="246"/>
      <c r="E157" s="247" t="str">
        <f t="shared" ca="true" si="30"/>
        <v/>
      </c>
      <c r="F157" s="247" t="str">
        <f t="shared" ca="true" si="31"/>
        <v/>
      </c>
      <c r="G157" s="247" t="str">
        <f t="shared" ca="true" si="32"/>
        <v/>
      </c>
      <c r="H157" s="247" t="str">
        <f t="shared" ca="true" si="33"/>
        <v/>
      </c>
      <c r="I157" s="247"/>
      <c r="J157" s="247" t="str">
        <f t="shared" ca="true" si="34"/>
        <v/>
      </c>
      <c r="K157" s="247" t="str">
        <f t="shared" ca="true" si="35"/>
        <v/>
      </c>
      <c r="L157" s="247" t="str">
        <f t="shared" ca="true" si="36"/>
        <v/>
      </c>
      <c r="M157" s="247" t="str">
        <f t="shared" ca="true" si="37"/>
        <v/>
      </c>
      <c r="N157" s="247"/>
      <c r="O157" s="247" t="str">
        <f t="shared" ca="true" si="38"/>
        <v/>
      </c>
      <c r="P157" s="247" t="str">
        <f t="shared" ca="true" si="39"/>
        <v/>
      </c>
      <c r="Q157" s="247" t="str">
        <f t="shared" ca="true" si="40"/>
        <v/>
      </c>
      <c r="R157" s="247" t="str">
        <f t="shared" ca="true" si="41"/>
        <v/>
      </c>
      <c r="S157" s="247"/>
      <c r="T157" s="247" t="str">
        <f t="shared" ca="true" si="42"/>
        <v/>
      </c>
      <c r="U157" s="247" t="str">
        <f t="shared" ca="true" si="43"/>
        <v/>
      </c>
      <c r="V157" s="247" t="str">
        <f t="shared" ca="true" si="44"/>
        <v/>
      </c>
      <c r="W157" s="247" t="str">
        <f t="shared" ca="true" si="45"/>
        <v/>
      </c>
      <c r="X157" s="247"/>
      <c r="Y157" s="247" t="str">
        <f t="shared" ca="true" si="46"/>
        <v/>
      </c>
      <c r="Z157" s="247" t="str">
        <f t="shared" ca="true" si="47"/>
        <v/>
      </c>
      <c r="AA157" s="247" t="str">
        <f t="shared" ca="true" si="48"/>
        <v/>
      </c>
      <c r="AB157" s="247" t="str">
        <f t="shared" ca="true" si="49"/>
        <v/>
      </c>
    </row>
    <row r="158" x14ac:dyDescent="0.2">
      <c r="B158" s="247"/>
      <c r="C158" s="246"/>
      <c r="D158" s="246"/>
      <c r="E158" s="247" t="str">
        <f t="shared" ca="true" si="30"/>
        <v/>
      </c>
      <c r="F158" s="247" t="str">
        <f t="shared" ca="true" si="31"/>
        <v/>
      </c>
      <c r="G158" s="247" t="str">
        <f t="shared" ca="true" si="32"/>
        <v/>
      </c>
      <c r="H158" s="247" t="str">
        <f t="shared" ca="true" si="33"/>
        <v/>
      </c>
      <c r="I158" s="247"/>
      <c r="J158" s="247" t="str">
        <f t="shared" ca="true" si="34"/>
        <v/>
      </c>
      <c r="K158" s="247" t="str">
        <f t="shared" ca="true" si="35"/>
        <v/>
      </c>
      <c r="L158" s="247" t="str">
        <f t="shared" ca="true" si="36"/>
        <v/>
      </c>
      <c r="M158" s="247" t="str">
        <f t="shared" ca="true" si="37"/>
        <v/>
      </c>
      <c r="N158" s="247"/>
      <c r="O158" s="247" t="str">
        <f t="shared" ca="true" si="38"/>
        <v/>
      </c>
      <c r="P158" s="247" t="str">
        <f t="shared" ca="true" si="39"/>
        <v/>
      </c>
      <c r="Q158" s="247" t="str">
        <f t="shared" ca="true" si="40"/>
        <v/>
      </c>
      <c r="R158" s="247" t="str">
        <f t="shared" ca="true" si="41"/>
        <v/>
      </c>
      <c r="S158" s="247"/>
      <c r="T158" s="247" t="str">
        <f t="shared" ca="true" si="42"/>
        <v/>
      </c>
      <c r="U158" s="247" t="str">
        <f t="shared" ca="true" si="43"/>
        <v/>
      </c>
      <c r="V158" s="247" t="str">
        <f t="shared" ca="true" si="44"/>
        <v/>
      </c>
      <c r="W158" s="247" t="str">
        <f t="shared" ca="true" si="45"/>
        <v/>
      </c>
      <c r="X158" s="247"/>
      <c r="Y158" s="247" t="str">
        <f t="shared" ca="true" si="46"/>
        <v/>
      </c>
      <c r="Z158" s="247" t="str">
        <f t="shared" ca="true" si="47"/>
        <v/>
      </c>
      <c r="AA158" s="247" t="str">
        <f t="shared" ca="true" si="48"/>
        <v/>
      </c>
      <c r="AB158" s="247" t="str">
        <f t="shared" ca="true" si="49"/>
        <v/>
      </c>
    </row>
    <row r="197" s="186" customFormat="true" ht="16.5" customHeight="true" x14ac:dyDescent="0.2">
      <c r="A197" s="1743" t="s">
        <v>6</v>
      </c>
      <c r="B197" s="1743"/>
      <c r="C197" s="1743"/>
      <c r="D197" s="1741" t="s">
        <v>0</v>
      </c>
      <c r="E197" s="1730"/>
      <c r="F197" s="1730"/>
      <c r="G197" s="1730"/>
      <c r="H197" s="1742"/>
      <c r="I197" s="1741" t="s">
        <v>1</v>
      </c>
      <c r="J197" s="1730"/>
      <c r="K197" s="1730"/>
      <c r="L197" s="1730"/>
      <c r="M197" s="1742"/>
      <c r="N197" s="1741" t="s">
        <v>2</v>
      </c>
      <c r="O197" s="1730"/>
      <c r="P197" s="1730"/>
      <c r="Q197" s="1730"/>
      <c r="R197" s="1742"/>
      <c r="S197" s="1741" t="s">
        <v>3</v>
      </c>
      <c r="T197" s="1730"/>
      <c r="U197" s="1730"/>
      <c r="V197" s="1730"/>
      <c r="W197" s="1742"/>
      <c r="X197" s="1741" t="s">
        <v>4</v>
      </c>
      <c r="Y197" s="1730"/>
      <c r="Z197" s="1730"/>
      <c r="AA197" s="1730"/>
      <c r="AB197" s="1742"/>
    </row>
    <row r="198" s="190" customFormat="true" ht="22.5" customHeight="true" x14ac:dyDescent="0.2">
      <c r="A198" s="1756"/>
      <c r="B198" s="1756"/>
      <c r="C198" s="1756"/>
      <c r="D198" s="200" t="s">
        <v>14</v>
      </c>
      <c r="E198" s="201" t="s">
        <v>15</v>
      </c>
      <c r="F198" s="188" t="s">
        <v>16</v>
      </c>
      <c r="G198" s="188" t="s">
        <v>22</v>
      </c>
      <c r="H198" s="189" t="s">
        <v>17</v>
      </c>
      <c r="I198" s="200" t="s">
        <v>14</v>
      </c>
      <c r="J198" s="201" t="s">
        <v>15</v>
      </c>
      <c r="K198" s="188" t="s">
        <v>16</v>
      </c>
      <c r="L198" s="188" t="s">
        <v>22</v>
      </c>
      <c r="M198" s="189" t="s">
        <v>17</v>
      </c>
      <c r="N198" s="200" t="s">
        <v>14</v>
      </c>
      <c r="O198" s="201" t="s">
        <v>15</v>
      </c>
      <c r="P198" s="188" t="s">
        <v>16</v>
      </c>
      <c r="Q198" s="188" t="s">
        <v>22</v>
      </c>
      <c r="R198" s="189" t="s">
        <v>17</v>
      </c>
      <c r="S198" s="200" t="s">
        <v>14</v>
      </c>
      <c r="T198" s="201" t="s">
        <v>15</v>
      </c>
      <c r="U198" s="188" t="s">
        <v>16</v>
      </c>
      <c r="V198" s="188" t="s">
        <v>22</v>
      </c>
      <c r="W198" s="189" t="s">
        <v>17</v>
      </c>
      <c r="X198" s="200" t="s">
        <v>14</v>
      </c>
      <c r="Y198" s="201" t="s">
        <v>15</v>
      </c>
      <c r="Z198" s="188" t="s">
        <v>16</v>
      </c>
      <c r="AA198" s="188" t="s">
        <v>22</v>
      </c>
      <c r="AB198" s="189" t="s">
        <v>17</v>
      </c>
    </row>
    <row r="199" s="210" customFormat="true" ht="15" customHeight="true" x14ac:dyDescent="0.2">
      <c r="A199" s="1748" t="s">
        <v>10</v>
      </c>
      <c r="B199" s="1749"/>
      <c r="C199" s="298">
        <v>2000</v>
      </c>
      <c r="D199" s="202">
        <f ca="true">IF((D201+H201)&gt;100,D201*100/(D201+H201),D201)</f>
        <v>60.052377316722414</v>
      </c>
      <c r="E199" s="203">
        <f ca="true">D199*AVERAGEIF(E205:E216,"&gt;0")/100</f>
        <v>59.756351068776524</v>
      </c>
      <c r="F199" s="204">
        <f ca="true">D199*(100-AVERAGEIF(E205:E216,"&gt;0"))/100</f>
        <v>0.29602624794589044</v>
      </c>
      <c r="G199" s="205">
        <f ca="true">100-(E199+F199+H199)</f>
        <v>17.906815972950881</v>
      </c>
      <c r="H199" s="206">
        <f ca="true">IF((D201+H201)&gt;100,H201*100/(D201+H201),H201)</f>
        <v>22.040806710326706</v>
      </c>
      <c r="I199" s="202">
        <f ca="true">IF((I201+M201)&gt;100,I201*100/(I201+M201),I201)</f>
        <v>75.560043214646612</v>
      </c>
      <c r="J199" s="203">
        <f ca="true">I199*AVERAGEIF(J205:J216,"&gt;0")/100</f>
        <v>75.304356276041474</v>
      </c>
      <c r="K199" s="207">
        <f ca="true">I199*(100-AVERAGEIF(J205:J216,"&gt;0"))/100</f>
        <v>0.25568693860513309</v>
      </c>
      <c r="L199" s="208">
        <f ca="true">100-(J199+K199+M199)</f>
        <v>7.3019218213999011</v>
      </c>
      <c r="M199" s="209">
        <f ca="true">IF((I201+M201)&gt;100,M201*100/(I201+M201),M201)</f>
        <v>17.138034963953487</v>
      </c>
      <c r="N199" s="202">
        <f ca="true">IF((N201+R201)&gt;100,N201*100/(N201+R201),N201)</f>
        <v>90.60004531398431</v>
      </c>
      <c r="O199" s="203">
        <f ca="true">N199*AVERAGEIF(O205:O216,"&gt;0")/100</f>
        <v>90.462916107997501</v>
      </c>
      <c r="P199" s="207">
        <f ca="true">N199*(100-AVERAGEIF(O205:O216,"&gt;0"))/100</f>
        <v>0.13712920598681094</v>
      </c>
      <c r="Q199" s="208">
        <f ca="true">100-(O199+P199+R199)</f>
        <v>3.0044955351763747</v>
      </c>
      <c r="R199" s="209">
        <f ca="true">IF((N201+R201)&gt;100,R201*100/(N201+R201),R201)</f>
        <v>6.395459150839315</v>
      </c>
      <c r="S199" s="202">
        <f ca="true">IF((S201+W201)&gt;100,S201*100/(S201+W201),S201)</f>
        <v>95.545877562334908</v>
      </c>
      <c r="T199" s="203">
        <f ca="true">S199*AVERAGEIF(T205:T216,"&gt;0")/100</f>
        <v>95.499363869544283</v>
      </c>
      <c r="U199" s="207">
        <f ca="true">S199*(100-AVERAGEIF(T205:T216,"&gt;0"))/100</f>
        <v>4.6513692790624929E-2</v>
      </c>
      <c r="V199" s="208">
        <f ca="true">100-(T199+U199+W199)</f>
        <v>1.3791643574893442</v>
      </c>
      <c r="W199" s="209">
        <f ca="true">IF((S201+W201)&gt;100,W201*100/(S201+W201),W201)</f>
        <v>3.0749580801757475</v>
      </c>
      <c r="X199" s="202">
        <f ca="true">IF((X201+AB201)&gt;100,X201*100/(X201+AB201),X201)</f>
        <v>99.252610124782834</v>
      </c>
      <c r="Y199" s="203">
        <f ca="true">X199*AVERAGEIF(Y205:Y216,"&gt;0")/100</f>
        <v>99.209500311099006</v>
      </c>
      <c r="Z199" s="207">
        <f ca="true">X199*(100-AVERAGEIF(Y205:Y216,"&gt;0"))/100</f>
        <v>4.3109813683838268E-2</v>
      </c>
      <c r="AA199" s="208">
        <f ca="true">100-(Y199+Z199+AB199)</f>
        <v>0.74738987521715217</v>
      </c>
      <c r="AB199" s="209">
        <f ca="true">IF((X201+AB201)&gt;100,AB201*100/(X201+AB201),AB201)</f>
        <v>0</v>
      </c>
    </row>
    <row r="200" s="210" customFormat="true" ht="15" customHeight="true" x14ac:dyDescent="0.2">
      <c r="A200" s="1750"/>
      <c r="B200" s="1751"/>
      <c r="C200" s="299">
        <v>2020</v>
      </c>
      <c r="D200" s="211">
        <f ca="true">IF((D202+H202)&gt;100,D202*100/(D202+H202),D202)</f>
        <v>99.339018788383328</v>
      </c>
      <c r="E200" s="212">
        <f ca="true">D200*AVERAGEIF(E205:E216,"&gt;0")/100</f>
        <v>98.849330314412413</v>
      </c>
      <c r="F200" s="213">
        <f ca="true">D200*(100-AVERAGEIF(E205:E216,"&gt;0"))/100</f>
        <v>0.48968847397091564</v>
      </c>
      <c r="G200" s="214">
        <f ca="true">100-(E200+F200+H200)</f>
        <v>0.66098121161667223</v>
      </c>
      <c r="H200" s="215">
        <f ca="true">IF((D202+H202)&gt;100,H202*100/(D202+H202),H202)</f>
        <v>0</v>
      </c>
      <c r="I200" s="211">
        <f ca="true">IF((I202+M202)&gt;100,I202*100/(I202+M202),I202)</f>
        <v>100</v>
      </c>
      <c r="J200" s="212">
        <f ca="true">I200*AVERAGEIF(J205:J216,"&gt;0")/100</f>
        <v>99.661610915336837</v>
      </c>
      <c r="K200" s="213">
        <f ca="true">I200*(100-AVERAGEIF(J205:J216,"&gt;0"))/100</f>
        <v>0.33838908466316298</v>
      </c>
      <c r="L200" s="214">
        <f ca="true">100-(J200+K200+M200)</f>
        <v>0</v>
      </c>
      <c r="M200" s="215">
        <f ca="true">IF((I202+M202)&gt;100,M202*100/(I202+M202),M202)</f>
        <v>0</v>
      </c>
      <c r="N200" s="211">
        <f ca="true">IF((N202+R202)&gt;100,N202*100/(N202+R202),N202)</f>
        <v>100</v>
      </c>
      <c r="O200" s="212">
        <f ca="true">N200*AVERAGEIF(O205:O216,"&gt;0")/100</f>
        <v>99.848643336201889</v>
      </c>
      <c r="P200" s="213">
        <f ca="true">N200*(100-AVERAGEIF(O205:O216,"&gt;0"))/100</f>
        <v>0.1513566637980972</v>
      </c>
      <c r="Q200" s="214">
        <f ca="true">100-(O200+P200+R200)</f>
        <v>0</v>
      </c>
      <c r="R200" s="215">
        <f ca="true">IF((N202+R202)&gt;100,R202*100/(N202+R202),R202)</f>
        <v>0</v>
      </c>
      <c r="S200" s="211">
        <f ca="true">IF((S202+W202)&gt;100,S202*100/(S202+W202),S202)</f>
        <v>99.940618679273825</v>
      </c>
      <c r="T200" s="212">
        <f ca="true">S200*AVERAGEIF(T205:T216,"&gt;0")/100</f>
        <v>99.89196553637376</v>
      </c>
      <c r="U200" s="213">
        <f ca="true">S200*(100-AVERAGEIF(T205:T216,"&gt;0"))/100</f>
        <v>4.8653142900068558E-2</v>
      </c>
      <c r="V200" s="214">
        <f ca="true">100-(T200+U200+W200)</f>
        <v>5.9381320726174636E-2</v>
      </c>
      <c r="W200" s="215">
        <f ca="true">IF((S202+W202)&gt;100,W202*100/(S202+W202),W202)</f>
        <v>0</v>
      </c>
      <c r="X200" s="211">
        <f ca="true">IF((X202+AB202)&gt;100,X202*100/(X202+AB202),X202)</f>
        <v>98.854728794639584</v>
      </c>
      <c r="Y200" s="212">
        <f ca="true">X200*AVERAGEIF(Y205:Y216,"&gt;0")/100</f>
        <v>98.811791798476492</v>
      </c>
      <c r="Z200" s="213">
        <f ca="true">X200*(100-AVERAGEIF(Y205:Y216,"&gt;0"))/100</f>
        <v>4.2936996163077973E-2</v>
      </c>
      <c r="AA200" s="214">
        <f ca="true">100-(Y200+Z200+AB200)</f>
        <v>0.97301756084985414</v>
      </c>
      <c r="AB200" s="215">
        <f ca="true">IF((X202+AB202)&gt;100,AB202*100/(X202+AB202),AB202)</f>
        <v>0.17225364451058311</v>
      </c>
    </row>
    <row r="201" hidden="true" x14ac:dyDescent="0.2">
      <c r="A201" s="1752" t="s">
        <v>12</v>
      </c>
      <c r="B201" s="1753"/>
      <c r="C201" s="216">
        <f>MinRegYear(C199,C205:C216)</f>
        <v>2003</v>
      </c>
      <c r="D201" s="217">
        <f ca="true">IF(MAX(C205:C216)-MIN(C205:C216)&lt;5,AVERAGEIF(C205:C216,"&gt;0",D205:D216),
IF(FORECAST($C201,D$205:D$216,$C$205:$C$216)&lt;0,0,
IF(FORECAST($C201,D$205:D$216,$C$205:$C$216)&gt;100,100,
FORECAST($C201,D$205:D$216,$C$205:$C$216))))</f>
        <v>60.052377316722414</v>
      </c>
      <c r="E201" s="218"/>
      <c r="F201" s="219"/>
      <c r="G201" s="219"/>
      <c r="H201" s="220">
        <f ca="true">IF(MAX(C205:C216)-MIN(C205:C216)&lt;5,AVERAGEIF(C205:C216,"&gt;0",H205:H216),
IF(FORECAST($C201,H$205:H$216,$C$205:$C$216)&lt;0,0,
IF(FORECAST($C201,H$205:H$216,$C$205:$C$216)&gt;100,100,
FORECAST($C201,H$205:H$216,$C$205:$C$216))))</f>
        <v>22.040806710326706</v>
      </c>
      <c r="I201" s="217">
        <f ca="true">IF(MAX(C205:C216)-MIN(C205:C216)&lt;5,AVERAGEIF(C205:C216,"&gt;0",I205:I216),
IF(FORECAST($C201,I$205:I$216,$C$205:$C$216)&lt;0,0,
IF(FORECAST($C201,I$205:I$216,$C$205:$C$216)&gt;100,100,
FORECAST($C201,I$205:I$216,$C$205:$C$216))))</f>
        <v>75.560043214646612</v>
      </c>
      <c r="J201" s="218"/>
      <c r="K201" s="219"/>
      <c r="L201" s="219"/>
      <c r="M201" s="220">
        <f ca="true">IF(MAX(C205:C216)-MIN(C205:C216)&lt;5,AVERAGEIF(C205:C216,"&gt;0",M205:M216),
IF(FORECAST($C201,M$205:M$216,$C$205:$C$216)&lt;0,0,
IF(FORECAST($C201,M$205:M$216,$C$205:$C$216)&gt;100,100,
FORECAST($C201,M$205:M$216,$C$205:$C$216))))</f>
        <v>17.138034963953487</v>
      </c>
      <c r="N201" s="217">
        <f ca="true">IF(MAX(C205:C216)-MIN(C205:C216)&lt;5,AVERAGEIF(C205:C216,"&gt;0",N205:N216),
IF(FORECAST($C201,N$205:N$216,$C$205:$C$216)&lt;0,0,
IF(FORECAST($C201,N$205:N$216,$C$205:$C$216)&gt;100,100,
FORECAST($C201,N$205:N$216,$C$205:$C$216))))</f>
        <v>90.60004531398431</v>
      </c>
      <c r="O201" s="218"/>
      <c r="P201" s="219"/>
      <c r="Q201" s="219"/>
      <c r="R201" s="220">
        <f ca="true">IF(MAX(C205:C216)-MIN(C205:C216)&lt;5,AVERAGEIF(C205:C216,"&gt;0",R205:R216),
IF(FORECAST($C201,R$205:R$216,$C$205:$C$216)&lt;0,0,
IF(FORECAST($C201,R$205:R$216,$C$205:$C$216)&gt;100,100,
FORECAST($C201,R$205:R$216,$C$205:$C$216))))</f>
        <v>6.395459150839315</v>
      </c>
      <c r="S201" s="217">
        <f ca="true">IF(MAX(C205:C216)-MIN(C205:C216)&lt;5,AVERAGEIF(C205:C216,"&gt;0",S205:S216),
IF(FORECAST($C201,S$205:S$216,$C$205:$C$216)&lt;0,0,
IF(FORECAST($C201,S$205:S$216,$C$205:$C$216)&gt;100,100,
FORECAST($C201,S$205:S$216,$C$205:$C$216))))</f>
        <v>95.545877562334908</v>
      </c>
      <c r="T201" s="218"/>
      <c r="U201" s="219"/>
      <c r="V201" s="219"/>
      <c r="W201" s="220">
        <f ca="true">IF(MAX(C205:C216)-MIN(C205:C216)&lt;5,AVERAGEIF(C205:C216,"&gt;0",W205:W216),
IF(FORECAST($C201,W$205:W$216,$C$205:$C$216)&lt;0,0,
IF(FORECAST($C201,W$205:W$216,$C$205:$C$216)&gt;100,100,
FORECAST($C201,W$205:W$216,$C$205:$C$216))))</f>
        <v>3.0749580801757475</v>
      </c>
      <c r="X201" s="217">
        <f ca="true">IF(MAX(C205:C216)-MIN(C205:C216)&lt;5,AVERAGEIF(C205:C216,"&gt;0",X205:X216),
IF(FORECAST($C201,X$205:X$216,$C$205:$C$216)&lt;0,0,
IF(FORECAST($C201,X$205:X$216,$C$205:$C$216)&gt;100,100,
FORECAST($C201,X$205:X$216,$C$205:$C$216))))</f>
        <v>99.252610124782834</v>
      </c>
      <c r="Y201" s="218"/>
      <c r="Z201" s="219"/>
      <c r="AA201" s="219"/>
      <c r="AB201" s="220">
        <f ca="true">IF(MAX(C205:C216)-MIN(C205:C216)&lt;5,AVERAGEIF(C205:C216,"&gt;0",AB205:AB216),
IF(FORECAST($C201,AB$205:AB$216,$C$205:$C$216)&lt;0,0,
IF(FORECAST($C201,AB$205:AB$216,$C$205:$C$216)&gt;100,100,
FORECAST($C201,AB$205:AB$216,$C$205:$C$216))))</f>
        <v>0</v>
      </c>
    </row>
    <row r="202" hidden="true" x14ac:dyDescent="0.2">
      <c r="A202" s="1754"/>
      <c r="B202" s="1755"/>
      <c r="C202" s="195">
        <f>MaxRegYear(C200,C205:C216)</f>
        <v>2016</v>
      </c>
      <c r="D202" s="221">
        <f ca="true">IF(MAX(C205:C216)-MIN(C205:C216)&lt;5,AVERAGEIF(C205:C216,"&gt;0",D205:D216),
IF(FORECAST($C202,D$205:D$216,$C$205:$C$216)&lt;0,0,
IF(FORECAST($C202,D$205:D$216,$C$205:$C$216)&gt;100,100,
FORECAST($C202,D$205:D$216,$C$205:$C$216))))</f>
        <v>99.339018788383328</v>
      </c>
      <c r="E202" s="222"/>
      <c r="F202" s="223"/>
      <c r="G202" s="223"/>
      <c r="H202" s="224">
        <f ca="true">IF(MAX(C205:C216)-MIN(C205:C216)&lt;5,AVERAGEIF(C205:C216,"&gt;0",H205:H216),
IF(FORECAST($C202,H$205:H$216,$C$205:$C$216)&lt;0,0,
IF(FORECAST($C202,H$205:H$216,$C$205:$C$216)&gt;100,100,
FORECAST($C202,H$205:H$216,$C$205:$C$216))))</f>
        <v>0</v>
      </c>
      <c r="I202" s="221">
        <f ca="true">IF(MAX(C205:C216)-MIN(C205:C216)&lt;5,AVERAGEIF(C205:C216,"&gt;0",I205:I216),
IF(FORECAST($C202,I$205:I$216,$C$205:$C$216)&lt;0,0,
IF(FORECAST($C202,I$205:I$216,$C$205:$C$216)&gt;100,100,
FORECAST($C202,I$205:I$216,$C$205:$C$216))))</f>
        <v>100</v>
      </c>
      <c r="J202" s="222"/>
      <c r="K202" s="223"/>
      <c r="L202" s="223"/>
      <c r="M202" s="224">
        <f ca="true">IF(MAX(C205:C216)-MIN(C205:C216)&lt;5,AVERAGEIF(C205:C216,"&gt;0",M205:M216),
IF(FORECAST($C202,M$205:M$216,$C$205:$C$216)&lt;0,0,
IF(FORECAST($C202,M$205:M$216,$C$205:$C$216)&gt;100,100,
FORECAST($C202,M$205:M$216,$C$205:$C$216))))</f>
        <v>0</v>
      </c>
      <c r="N202" s="221">
        <f ca="true">IF(MAX(C205:C216)-MIN(C205:C216)&lt;5,AVERAGEIF(C205:C216,"&gt;0",N205:N216),
IF(FORECAST($C202,N$205:N$216,$C$205:$C$216)&lt;0,0,
IF(FORECAST($C202,N$205:N$216,$C$205:$C$216)&gt;100,100,
FORECAST($C202,N$205:N$216,$C$205:$C$216))))</f>
        <v>100</v>
      </c>
      <c r="O202" s="222"/>
      <c r="P202" s="223"/>
      <c r="Q202" s="223"/>
      <c r="R202" s="224">
        <f ca="true">IF(MAX(C205:C216)-MIN(C205:C216)&lt;5,AVERAGEIF(C205:C216,"&gt;0",R205:R216),
IF(FORECAST($C202,R$205:R$216,$C$205:$C$216)&lt;0,0,
IF(FORECAST($C202,R$205:R$216,$C$205:$C$216)&gt;100,100,
FORECAST($C202,R$205:R$216,$C$205:$C$216))))</f>
        <v>0</v>
      </c>
      <c r="S202" s="221">
        <f ca="true">IF(MAX(C205:C216)-MIN(C205:C216)&lt;5,AVERAGEIF(C205:C216,"&gt;0",S205:S216),
IF(FORECAST($C202,S$205:S$216,$C$205:$C$216)&lt;0,0,
IF(FORECAST($C202,S$205:S$216,$C$205:$C$216)&gt;100,100,
FORECAST($C202,S$205:S$216,$C$205:$C$216))))</f>
        <v>99.940618679273825</v>
      </c>
      <c r="T202" s="222"/>
      <c r="U202" s="223"/>
      <c r="V202" s="223"/>
      <c r="W202" s="224">
        <f ca="true">IF(MAX(C205:C216)-MIN(C205:C216)&lt;5,AVERAGEIF(C205:C216,"&gt;0",W205:W216),
IF(FORECAST($C202,W$205:W$216,$C$205:$C$216)&lt;0,0,
IF(FORECAST($C202,W$205:W$216,$C$205:$C$216)&gt;100,100,
FORECAST($C202,W$205:W$216,$C$205:$C$216))))</f>
        <v>0</v>
      </c>
      <c r="X202" s="221">
        <f ca="true">IF(MAX(C205:C216)-MIN(C205:C216)&lt;5,AVERAGEIF(C205:C216,"&gt;0",X205:X216),
IF(FORECAST($C202,X$205:X$216,$C$205:$C$216)&lt;0,0,
IF(FORECAST($C202,X$205:X$216,$C$205:$C$216)&gt;100,100,
FORECAST($C202,X$205:X$216,$C$205:$C$216))))</f>
        <v>98.854728794639584</v>
      </c>
      <c r="Y202" s="222"/>
      <c r="Z202" s="223"/>
      <c r="AA202" s="223"/>
      <c r="AB202" s="224">
        <f ca="true">IF(MAX(C205:C216)-MIN(C205:C216)&lt;5,AVERAGEIF(C205:C216,"&gt;0",AB205:AB216),
IF(FORECAST($C202,AB$205:AB$216,$C$205:$C$216)&lt;0,0,
IF(FORECAST($C202,AB$205:AB$216,$C$205:$C$216)&gt;100,100,
FORECAST($C202,AB$205:AB$216,$C$205:$C$216))))</f>
        <v>0.17225364451058311</v>
      </c>
    </row>
    <row r="203" ht="9" customHeight="true" x14ac:dyDescent="0.2">
      <c r="D203" s="225"/>
      <c r="I203" s="225"/>
      <c r="K203" s="185"/>
      <c r="L203" s="185"/>
      <c r="N203" s="225"/>
      <c r="P203" s="185"/>
      <c r="Q203" s="185"/>
      <c r="S203" s="225"/>
      <c r="U203" s="185"/>
      <c r="V203" s="185"/>
      <c r="X203" s="225"/>
      <c r="Z203" s="185"/>
      <c r="AA203" s="185"/>
      <c r="AB203" s="226"/>
    </row>
    <row r="204" s="254" customFormat="true" ht="22.5" customHeight="true" x14ac:dyDescent="0.2">
      <c r="B204" s="227" t="s">
        <v>8</v>
      </c>
      <c r="C204" s="228" t="s">
        <v>9</v>
      </c>
      <c r="D204" s="229" t="s">
        <v>14</v>
      </c>
      <c r="E204" s="1712" t="s">
        <v>403</v>
      </c>
      <c r="F204" s="308"/>
      <c r="G204" s="308"/>
      <c r="H204" s="231" t="s">
        <v>17</v>
      </c>
      <c r="I204" s="229" t="s">
        <v>14</v>
      </c>
      <c r="J204" s="1712" t="s">
        <v>403</v>
      </c>
      <c r="K204" s="308"/>
      <c r="L204" s="308"/>
      <c r="M204" s="231" t="s">
        <v>17</v>
      </c>
      <c r="N204" s="229" t="s">
        <v>14</v>
      </c>
      <c r="O204" s="1712" t="s">
        <v>403</v>
      </c>
      <c r="P204" s="308"/>
      <c r="Q204" s="308"/>
      <c r="R204" s="231" t="s">
        <v>17</v>
      </c>
      <c r="S204" s="229" t="s">
        <v>14</v>
      </c>
      <c r="T204" s="1712" t="s">
        <v>403</v>
      </c>
      <c r="U204" s="308"/>
      <c r="V204" s="308"/>
      <c r="W204" s="231" t="s">
        <v>17</v>
      </c>
      <c r="X204" s="229" t="s">
        <v>14</v>
      </c>
      <c r="Y204" s="1712" t="s">
        <v>403</v>
      </c>
      <c r="Z204" s="308"/>
      <c r="AA204" s="308"/>
      <c r="AB204" s="231" t="s">
        <v>17</v>
      </c>
      <c r="AD204" s="309"/>
    </row>
    <row r="205" x14ac:dyDescent="0.2">
      <c r="A205" s="233"/>
      <c r="B205" s="1528" t="s">
        <v>210</v>
      </c>
      <c r="C205" s="1529">
        <v>2005</v>
      </c>
      <c r="D205" s="147">
        <f t="shared" ref="D205:D216" ca="true" si="50">IF(ISERROR(INDIRECT(CONCATENATE($B205,"!H16"))),"",INDIRECT(CONCATENATE($B205,"!H16")))</f>
        <v>65.075483867967719</v>
      </c>
      <c r="E205" s="237">
        <f t="shared" ref="E205:E216" ca="true" si="51">IF(ISERROR(INDIRECT(CONCATENATE($B205,"!H23"))),"",INDIRECT(CONCATENATE($B205,"!H23")))</f>
        <v>99.093125437206638</v>
      </c>
      <c r="F205" s="235"/>
      <c r="G205" s="235"/>
      <c r="H205" s="236">
        <f t="shared" ref="H205:H216" ca="true" si="52">IF(ISERROR(INDIRECT(CONCATENATE($B205,"!H21"))),"",INDIRECT(CONCATENATE($B205,"!H21")))</f>
        <v>19.557703737856144</v>
      </c>
      <c r="I205" s="147">
        <f t="shared" ref="I205:I216" ca="true" si="53">IF(ISERROR(INDIRECT(CONCATENATE($B205,"!I16"))),"",INDIRECT(CONCATENATE($B205,"!I16")))</f>
        <v>78.801018274146671</v>
      </c>
      <c r="J205" s="237">
        <f t="shared" ref="J205:J216" ca="true" si="54">IF(ISERROR(INDIRECT(CONCATENATE($B205,"!I23"))),"",INDIRECT(CONCATENATE($B205,"!I23")))</f>
        <v>100</v>
      </c>
      <c r="K205" s="235"/>
      <c r="L205" s="235"/>
      <c r="M205" s="236">
        <f t="shared" ref="M205:M216" ca="true" si="55">IF(ISERROR(INDIRECT(CONCATENATE($B205,"!I21"))),"",INDIRECT(CONCATENATE($B205,"!I21")))</f>
        <v>15.219169436030082</v>
      </c>
      <c r="N205" s="147">
        <f t="shared" ref="N205:N216" ca="true" si="56">IF(ISERROR(INDIRECT(CONCATENATE($B205,"!J16"))),"",INDIRECT(CONCATENATE($B205,"!J16")))</f>
        <v>92.027812955554012</v>
      </c>
      <c r="O205" s="237">
        <f t="shared" ref="O205:O216" ca="true" si="57">IF(ISERROR(INDIRECT(CONCATENATE($B205,"!J23"))),"",INDIRECT(CONCATENATE($B205,"!J23")))</f>
        <v>99.864471795783246</v>
      </c>
      <c r="P205" s="235"/>
      <c r="Q205" s="235"/>
      <c r="R205" s="236">
        <f t="shared" ref="R205:R216" ca="true" si="58">IF(ISERROR(INDIRECT(CONCATENATE($B205,"!J21"))),"",INDIRECT(CONCATENATE($B205,"!J21")))</f>
        <v>5.6786645512448306</v>
      </c>
      <c r="S205" s="147">
        <f t="shared" ref="S205:S216" ca="true" si="59">IF(ISERROR(INDIRECT(CONCATENATE($B205,"!K16"))),"",INDIRECT(CONCATENATE($B205,"!K16")))</f>
        <v>96.422414573331167</v>
      </c>
      <c r="T205" s="237">
        <f t="shared" ref="T205:T216" ca="true" si="60">IF(ISERROR(INDIRECT(CONCATENATE($B205,"!K23"))),"",INDIRECT(CONCATENATE($B205,"!K23")))</f>
        <v>100</v>
      </c>
      <c r="U205" s="235"/>
      <c r="V205" s="235"/>
      <c r="W205" s="236">
        <f t="shared" ref="W205:W216" ca="true" si="61">IF(ISERROR(INDIRECT(CONCATENATE($B205,"!K21"))),"",INDIRECT(CONCATENATE($B205,"!K21")))</f>
        <v>2.7927359440616359</v>
      </c>
      <c r="X205" s="147">
        <f t="shared" ref="X205:X216" ca="true" si="62">IF(ISERROR(INDIRECT(CONCATENATE($B205,"!L16"))),"",INDIRECT(CONCATENATE($B205,"!L16")))</f>
        <v>99.690497736835923</v>
      </c>
      <c r="Y205" s="237">
        <f t="shared" ref="Y205:Y216" ca="true" si="63">IF(ISERROR(INDIRECT(CONCATENATE($B205,"!L23"))),"",INDIRECT(CONCATENATE($B205,"!L23")))</f>
        <v>100</v>
      </c>
      <c r="Z205" s="235"/>
      <c r="AA205" s="235"/>
      <c r="AB205" s="236">
        <f t="shared" ref="AB205:AB216" ca="true" si="64">IF(ISERROR(INDIRECT(CONCATENATE($B205,"!L221"))),"",INDIRECT(CONCATENATE($B205,"!L21")))</f>
        <v>4.1465209220643097E-2</v>
      </c>
    </row>
    <row r="206" x14ac:dyDescent="0.2">
      <c r="A206" s="233"/>
      <c r="B206" s="1530" t="s">
        <v>327</v>
      </c>
      <c r="C206" s="1531">
        <v>2010</v>
      </c>
      <c r="D206" s="148">
        <f t="shared" ca="true" si="50"/>
        <v>83.503955032120643</v>
      </c>
      <c r="E206" s="237">
        <f t="shared" ca="true" si="51"/>
        <v>99.63479745213246</v>
      </c>
      <c r="F206" s="235"/>
      <c r="G206" s="235"/>
      <c r="H206" s="238">
        <f t="shared" ca="true" si="52"/>
        <v>7.4171905252660579</v>
      </c>
      <c r="I206" s="148">
        <f t="shared" ca="true" si="53"/>
        <v>92.402941517925171</v>
      </c>
      <c r="J206" s="237">
        <f t="shared" ca="true" si="54"/>
        <v>99.930486361657088</v>
      </c>
      <c r="K206" s="235"/>
      <c r="L206" s="235"/>
      <c r="M206" s="238">
        <f t="shared" ca="true" si="55"/>
        <v>2.501472603788029</v>
      </c>
      <c r="N206" s="148">
        <f t="shared" ca="true" si="56"/>
        <v>96.132191374286137</v>
      </c>
      <c r="O206" s="237">
        <f t="shared" ca="true" si="57"/>
        <v>99.8028464757233</v>
      </c>
      <c r="P206" s="235"/>
      <c r="Q206" s="235"/>
      <c r="R206" s="238">
        <f t="shared" ca="true" si="58"/>
        <v>0.6417208642875859</v>
      </c>
      <c r="S206" s="148">
        <f t="shared" ca="true" si="59"/>
        <v>97.461324891039453</v>
      </c>
      <c r="T206" s="237">
        <f t="shared" ca="true" si="60"/>
        <v>99.979610070297525</v>
      </c>
      <c r="U206" s="235"/>
      <c r="V206" s="235"/>
      <c r="W206" s="238">
        <f t="shared" ca="true" si="61"/>
        <v>0.13631941634013639</v>
      </c>
      <c r="X206" s="148">
        <f t="shared" ca="true" si="62"/>
        <v>97.915391051767386</v>
      </c>
      <c r="Y206" s="237">
        <f t="shared" ca="true" si="63"/>
        <v>100</v>
      </c>
      <c r="Z206" s="235"/>
      <c r="AA206" s="235"/>
      <c r="AB206" s="238">
        <f t="shared" ca="true" si="64"/>
        <v>4.6771850930253545E-2</v>
      </c>
    </row>
    <row r="207" x14ac:dyDescent="0.2">
      <c r="A207" s="233"/>
      <c r="B207" s="1530" t="s">
        <v>381</v>
      </c>
      <c r="C207" s="1531">
        <v>2014</v>
      </c>
      <c r="D207" s="148">
        <f t="shared" ca="true" si="50"/>
        <v>92.018679929557322</v>
      </c>
      <c r="E207" s="237">
        <f t="shared" ca="true" si="51"/>
        <v>99.793236832358787</v>
      </c>
      <c r="F207" s="235"/>
      <c r="G207" s="235"/>
      <c r="H207" s="238">
        <f t="shared" ca="true" si="52"/>
        <v>3.9986600015625422</v>
      </c>
      <c r="I207" s="148">
        <f t="shared" ca="true" si="53"/>
        <v>97.450243220830828</v>
      </c>
      <c r="J207" s="237">
        <f t="shared" ca="true" si="54"/>
        <v>99.054346384353408</v>
      </c>
      <c r="K207" s="235"/>
      <c r="L207" s="235"/>
      <c r="M207" s="238">
        <f t="shared" ca="true" si="55"/>
        <v>0.72996755118475387</v>
      </c>
      <c r="N207" s="148">
        <f t="shared" ca="true" si="56"/>
        <v>98.848172053562422</v>
      </c>
      <c r="O207" s="237">
        <f t="shared" ca="true" si="57"/>
        <v>99.878611737099149</v>
      </c>
      <c r="P207" s="235"/>
      <c r="Q207" s="235"/>
      <c r="R207" s="238">
        <f t="shared" ca="true" si="58"/>
        <v>5.4642235873658192E-2</v>
      </c>
      <c r="S207" s="148">
        <f t="shared" ca="true" si="59"/>
        <v>99.515033402540325</v>
      </c>
      <c r="T207" s="237">
        <f t="shared" ca="true" si="60"/>
        <v>99.87434377686786</v>
      </c>
      <c r="U207" s="235"/>
      <c r="V207" s="235"/>
      <c r="W207" s="238">
        <f t="shared" ca="true" si="61"/>
        <v>8.0795453877858803E-2</v>
      </c>
      <c r="X207" s="148">
        <f t="shared" ca="true" si="62"/>
        <v>99.539816462447845</v>
      </c>
      <c r="Y207" s="237">
        <f t="shared" ca="true" si="63"/>
        <v>99.86969668516636</v>
      </c>
      <c r="Z207" s="235"/>
      <c r="AA207" s="235"/>
      <c r="AB207" s="238">
        <f t="shared" ca="true" si="64"/>
        <v>0.16916258275740323</v>
      </c>
      <c r="AD207" s="239"/>
    </row>
    <row r="208" x14ac:dyDescent="0.2">
      <c r="A208" s="233"/>
      <c r="B208" s="1530"/>
      <c r="C208" s="1531"/>
      <c r="D208" s="148" t="str">
        <f t="shared" ca="true" si="50"/>
        <v/>
      </c>
      <c r="E208" s="237" t="str">
        <f t="shared" ca="true" si="51"/>
        <v/>
      </c>
      <c r="F208" s="235"/>
      <c r="G208" s="235"/>
      <c r="H208" s="238" t="str">
        <f t="shared" ca="true" si="52"/>
        <v/>
      </c>
      <c r="I208" s="148" t="str">
        <f t="shared" ca="true" si="53"/>
        <v/>
      </c>
      <c r="J208" s="237" t="str">
        <f t="shared" ca="true" si="54"/>
        <v/>
      </c>
      <c r="K208" s="235"/>
      <c r="L208" s="235"/>
      <c r="M208" s="238" t="str">
        <f t="shared" ca="true" si="55"/>
        <v/>
      </c>
      <c r="N208" s="148" t="str">
        <f t="shared" ca="true" si="56"/>
        <v/>
      </c>
      <c r="O208" s="237" t="str">
        <f t="shared" ca="true" si="57"/>
        <v/>
      </c>
      <c r="P208" s="235"/>
      <c r="Q208" s="235"/>
      <c r="R208" s="238" t="str">
        <f t="shared" ca="true" si="58"/>
        <v/>
      </c>
      <c r="S208" s="148" t="str">
        <f t="shared" ca="true" si="59"/>
        <v/>
      </c>
      <c r="T208" s="237" t="str">
        <f t="shared" ca="true" si="60"/>
        <v/>
      </c>
      <c r="U208" s="235"/>
      <c r="V208" s="235"/>
      <c r="W208" s="238" t="str">
        <f t="shared" ca="true" si="61"/>
        <v/>
      </c>
      <c r="X208" s="148" t="str">
        <f t="shared" ca="true" si="62"/>
        <v/>
      </c>
      <c r="Y208" s="237" t="str">
        <f t="shared" ca="true" si="63"/>
        <v/>
      </c>
      <c r="Z208" s="235"/>
      <c r="AA208" s="235"/>
      <c r="AB208" s="238" t="str">
        <f t="shared" ca="true" si="64"/>
        <v/>
      </c>
    </row>
    <row r="209" x14ac:dyDescent="0.2">
      <c r="A209" s="233"/>
      <c r="B209" s="1530"/>
      <c r="C209" s="1531"/>
      <c r="D209" s="148" t="str">
        <f t="shared" ca="true" si="50"/>
        <v/>
      </c>
      <c r="E209" s="237" t="str">
        <f t="shared" ca="true" si="51"/>
        <v/>
      </c>
      <c r="F209" s="235"/>
      <c r="G209" s="235"/>
      <c r="H209" s="238" t="str">
        <f t="shared" ca="true" si="52"/>
        <v/>
      </c>
      <c r="I209" s="148" t="str">
        <f t="shared" ca="true" si="53"/>
        <v/>
      </c>
      <c r="J209" s="237" t="str">
        <f t="shared" ca="true" si="54"/>
        <v/>
      </c>
      <c r="K209" s="235"/>
      <c r="L209" s="235"/>
      <c r="M209" s="238" t="str">
        <f t="shared" ca="true" si="55"/>
        <v/>
      </c>
      <c r="N209" s="148" t="str">
        <f t="shared" ca="true" si="56"/>
        <v/>
      </c>
      <c r="O209" s="237" t="str">
        <f t="shared" ca="true" si="57"/>
        <v/>
      </c>
      <c r="P209" s="235"/>
      <c r="Q209" s="235"/>
      <c r="R209" s="238" t="str">
        <f t="shared" ca="true" si="58"/>
        <v/>
      </c>
      <c r="S209" s="148" t="str">
        <f t="shared" ca="true" si="59"/>
        <v/>
      </c>
      <c r="T209" s="237" t="str">
        <f t="shared" ca="true" si="60"/>
        <v/>
      </c>
      <c r="U209" s="235"/>
      <c r="V209" s="235"/>
      <c r="W209" s="238" t="str">
        <f t="shared" ca="true" si="61"/>
        <v/>
      </c>
      <c r="X209" s="148" t="str">
        <f t="shared" ca="true" si="62"/>
        <v/>
      </c>
      <c r="Y209" s="237" t="str">
        <f t="shared" ca="true" si="63"/>
        <v/>
      </c>
      <c r="Z209" s="235"/>
      <c r="AA209" s="235"/>
      <c r="AB209" s="238" t="str">
        <f t="shared" ca="true" si="64"/>
        <v/>
      </c>
    </row>
    <row r="210" x14ac:dyDescent="0.2">
      <c r="A210" s="233"/>
      <c r="B210" s="1530"/>
      <c r="C210" s="1531"/>
      <c r="D210" s="148" t="str">
        <f t="shared" ca="true" si="50"/>
        <v/>
      </c>
      <c r="E210" s="237" t="str">
        <f t="shared" ca="true" si="51"/>
        <v/>
      </c>
      <c r="F210" s="235"/>
      <c r="G210" s="235"/>
      <c r="H210" s="238" t="str">
        <f t="shared" ca="true" si="52"/>
        <v/>
      </c>
      <c r="I210" s="148" t="str">
        <f t="shared" ca="true" si="53"/>
        <v/>
      </c>
      <c r="J210" s="237" t="str">
        <f t="shared" ca="true" si="54"/>
        <v/>
      </c>
      <c r="K210" s="235"/>
      <c r="L210" s="235"/>
      <c r="M210" s="238" t="str">
        <f t="shared" ca="true" si="55"/>
        <v/>
      </c>
      <c r="N210" s="148" t="str">
        <f t="shared" ca="true" si="56"/>
        <v/>
      </c>
      <c r="O210" s="237" t="str">
        <f t="shared" ca="true" si="57"/>
        <v/>
      </c>
      <c r="P210" s="235"/>
      <c r="Q210" s="235"/>
      <c r="R210" s="238" t="str">
        <f t="shared" ca="true" si="58"/>
        <v/>
      </c>
      <c r="S210" s="148" t="str">
        <f t="shared" ca="true" si="59"/>
        <v/>
      </c>
      <c r="T210" s="237" t="str">
        <f t="shared" ca="true" si="60"/>
        <v/>
      </c>
      <c r="U210" s="235"/>
      <c r="V210" s="235"/>
      <c r="W210" s="238" t="str">
        <f t="shared" ca="true" si="61"/>
        <v/>
      </c>
      <c r="X210" s="148" t="str">
        <f t="shared" ca="true" si="62"/>
        <v/>
      </c>
      <c r="Y210" s="237" t="str">
        <f t="shared" ca="true" si="63"/>
        <v/>
      </c>
      <c r="Z210" s="235"/>
      <c r="AA210" s="235"/>
      <c r="AB210" s="238" t="str">
        <f t="shared" ca="true" si="64"/>
        <v/>
      </c>
    </row>
    <row r="211" x14ac:dyDescent="0.2">
      <c r="A211" s="233"/>
      <c r="B211" s="1530"/>
      <c r="C211" s="1531"/>
      <c r="D211" s="148" t="str">
        <f t="shared" ca="true" si="50"/>
        <v/>
      </c>
      <c r="E211" s="237" t="str">
        <f t="shared" ca="true" si="51"/>
        <v/>
      </c>
      <c r="F211" s="235"/>
      <c r="G211" s="235"/>
      <c r="H211" s="238" t="str">
        <f t="shared" ca="true" si="52"/>
        <v/>
      </c>
      <c r="I211" s="148" t="str">
        <f t="shared" ca="true" si="53"/>
        <v/>
      </c>
      <c r="J211" s="237" t="str">
        <f t="shared" ca="true" si="54"/>
        <v/>
      </c>
      <c r="K211" s="235"/>
      <c r="L211" s="235"/>
      <c r="M211" s="238" t="str">
        <f t="shared" ca="true" si="55"/>
        <v/>
      </c>
      <c r="N211" s="148" t="str">
        <f t="shared" ca="true" si="56"/>
        <v/>
      </c>
      <c r="O211" s="237" t="str">
        <f t="shared" ca="true" si="57"/>
        <v/>
      </c>
      <c r="P211" s="235"/>
      <c r="Q211" s="235"/>
      <c r="R211" s="238" t="str">
        <f t="shared" ca="true" si="58"/>
        <v/>
      </c>
      <c r="S211" s="148" t="str">
        <f t="shared" ca="true" si="59"/>
        <v/>
      </c>
      <c r="T211" s="237" t="str">
        <f t="shared" ca="true" si="60"/>
        <v/>
      </c>
      <c r="U211" s="235"/>
      <c r="V211" s="235"/>
      <c r="W211" s="238" t="str">
        <f t="shared" ca="true" si="61"/>
        <v/>
      </c>
      <c r="X211" s="148" t="str">
        <f t="shared" ca="true" si="62"/>
        <v/>
      </c>
      <c r="Y211" s="237" t="str">
        <f t="shared" ca="true" si="63"/>
        <v/>
      </c>
      <c r="Z211" s="235"/>
      <c r="AA211" s="235"/>
      <c r="AB211" s="238" t="str">
        <f t="shared" ca="true" si="64"/>
        <v/>
      </c>
    </row>
    <row r="212" x14ac:dyDescent="0.2">
      <c r="A212" s="233"/>
      <c r="B212" s="1530"/>
      <c r="C212" s="1531"/>
      <c r="D212" s="148" t="str">
        <f t="shared" ca="true" si="50"/>
        <v/>
      </c>
      <c r="E212" s="237" t="str">
        <f t="shared" ca="true" si="51"/>
        <v/>
      </c>
      <c r="F212" s="235"/>
      <c r="G212" s="235"/>
      <c r="H212" s="238" t="str">
        <f t="shared" ca="true" si="52"/>
        <v/>
      </c>
      <c r="I212" s="148" t="str">
        <f t="shared" ca="true" si="53"/>
        <v/>
      </c>
      <c r="J212" s="237" t="str">
        <f t="shared" ca="true" si="54"/>
        <v/>
      </c>
      <c r="K212" s="235"/>
      <c r="L212" s="235"/>
      <c r="M212" s="238" t="str">
        <f t="shared" ca="true" si="55"/>
        <v/>
      </c>
      <c r="N212" s="148" t="str">
        <f t="shared" ca="true" si="56"/>
        <v/>
      </c>
      <c r="O212" s="237" t="str">
        <f t="shared" ca="true" si="57"/>
        <v/>
      </c>
      <c r="P212" s="235"/>
      <c r="Q212" s="235"/>
      <c r="R212" s="238" t="str">
        <f t="shared" ca="true" si="58"/>
        <v/>
      </c>
      <c r="S212" s="148" t="str">
        <f t="shared" ca="true" si="59"/>
        <v/>
      </c>
      <c r="T212" s="237" t="str">
        <f t="shared" ca="true" si="60"/>
        <v/>
      </c>
      <c r="U212" s="235"/>
      <c r="V212" s="235"/>
      <c r="W212" s="238" t="str">
        <f t="shared" ca="true" si="61"/>
        <v/>
      </c>
      <c r="X212" s="148" t="str">
        <f t="shared" ca="true" si="62"/>
        <v/>
      </c>
      <c r="Y212" s="237" t="str">
        <f t="shared" ca="true" si="63"/>
        <v/>
      </c>
      <c r="Z212" s="235"/>
      <c r="AA212" s="235"/>
      <c r="AB212" s="238" t="str">
        <f t="shared" ca="true" si="64"/>
        <v/>
      </c>
    </row>
    <row r="213" x14ac:dyDescent="0.2">
      <c r="A213" s="233"/>
      <c r="B213" s="1530"/>
      <c r="C213" s="1531"/>
      <c r="D213" s="148" t="str">
        <f t="shared" ca="true" si="50"/>
        <v/>
      </c>
      <c r="E213" s="237" t="str">
        <f t="shared" ca="true" si="51"/>
        <v/>
      </c>
      <c r="F213" s="235"/>
      <c r="G213" s="235"/>
      <c r="H213" s="238" t="str">
        <f t="shared" ca="true" si="52"/>
        <v/>
      </c>
      <c r="I213" s="148" t="str">
        <f t="shared" ca="true" si="53"/>
        <v/>
      </c>
      <c r="J213" s="237" t="str">
        <f t="shared" ca="true" si="54"/>
        <v/>
      </c>
      <c r="K213" s="235"/>
      <c r="L213" s="235"/>
      <c r="M213" s="238" t="str">
        <f t="shared" ca="true" si="55"/>
        <v/>
      </c>
      <c r="N213" s="148" t="str">
        <f t="shared" ca="true" si="56"/>
        <v/>
      </c>
      <c r="O213" s="237" t="str">
        <f t="shared" ca="true" si="57"/>
        <v/>
      </c>
      <c r="P213" s="235"/>
      <c r="Q213" s="235"/>
      <c r="R213" s="238" t="str">
        <f t="shared" ca="true" si="58"/>
        <v/>
      </c>
      <c r="S213" s="148" t="str">
        <f t="shared" ca="true" si="59"/>
        <v/>
      </c>
      <c r="T213" s="237" t="str">
        <f t="shared" ca="true" si="60"/>
        <v/>
      </c>
      <c r="U213" s="235"/>
      <c r="V213" s="235"/>
      <c r="W213" s="238" t="str">
        <f t="shared" ca="true" si="61"/>
        <v/>
      </c>
      <c r="X213" s="148" t="str">
        <f t="shared" ca="true" si="62"/>
        <v/>
      </c>
      <c r="Y213" s="237" t="str">
        <f t="shared" ca="true" si="63"/>
        <v/>
      </c>
      <c r="Z213" s="235"/>
      <c r="AA213" s="235"/>
      <c r="AB213" s="238" t="str">
        <f t="shared" ca="true" si="64"/>
        <v/>
      </c>
    </row>
    <row r="214" x14ac:dyDescent="0.2">
      <c r="A214" s="233"/>
      <c r="B214" s="1530"/>
      <c r="C214" s="1531"/>
      <c r="D214" s="148" t="str">
        <f t="shared" ca="true" si="50"/>
        <v/>
      </c>
      <c r="E214" s="237" t="str">
        <f t="shared" ca="true" si="51"/>
        <v/>
      </c>
      <c r="F214" s="235"/>
      <c r="G214" s="235"/>
      <c r="H214" s="238" t="str">
        <f t="shared" ca="true" si="52"/>
        <v/>
      </c>
      <c r="I214" s="148" t="str">
        <f t="shared" ca="true" si="53"/>
        <v/>
      </c>
      <c r="J214" s="237" t="str">
        <f t="shared" ca="true" si="54"/>
        <v/>
      </c>
      <c r="K214" s="235"/>
      <c r="L214" s="235"/>
      <c r="M214" s="238" t="str">
        <f t="shared" ca="true" si="55"/>
        <v/>
      </c>
      <c r="N214" s="148" t="str">
        <f t="shared" ca="true" si="56"/>
        <v/>
      </c>
      <c r="O214" s="237" t="str">
        <f t="shared" ca="true" si="57"/>
        <v/>
      </c>
      <c r="P214" s="235"/>
      <c r="Q214" s="235"/>
      <c r="R214" s="238" t="str">
        <f t="shared" ca="true" si="58"/>
        <v/>
      </c>
      <c r="S214" s="148" t="str">
        <f t="shared" ca="true" si="59"/>
        <v/>
      </c>
      <c r="T214" s="237" t="str">
        <f t="shared" ca="true" si="60"/>
        <v/>
      </c>
      <c r="U214" s="235"/>
      <c r="V214" s="235"/>
      <c r="W214" s="238" t="str">
        <f t="shared" ca="true" si="61"/>
        <v/>
      </c>
      <c r="X214" s="148" t="str">
        <f t="shared" ca="true" si="62"/>
        <v/>
      </c>
      <c r="Y214" s="237" t="str">
        <f t="shared" ca="true" si="63"/>
        <v/>
      </c>
      <c r="Z214" s="235"/>
      <c r="AA214" s="235"/>
      <c r="AB214" s="238" t="str">
        <f t="shared" ca="true" si="64"/>
        <v/>
      </c>
    </row>
    <row r="215" x14ac:dyDescent="0.2">
      <c r="A215" s="233"/>
      <c r="B215" s="1530"/>
      <c r="C215" s="1531"/>
      <c r="D215" s="148" t="str">
        <f t="shared" ca="true" si="50"/>
        <v/>
      </c>
      <c r="E215" s="237" t="str">
        <f t="shared" ca="true" si="51"/>
        <v/>
      </c>
      <c r="F215" s="235"/>
      <c r="G215" s="235"/>
      <c r="H215" s="238" t="str">
        <f t="shared" ca="true" si="52"/>
        <v/>
      </c>
      <c r="I215" s="148" t="str">
        <f t="shared" ca="true" si="53"/>
        <v/>
      </c>
      <c r="J215" s="237" t="str">
        <f t="shared" ca="true" si="54"/>
        <v/>
      </c>
      <c r="K215" s="235"/>
      <c r="L215" s="235"/>
      <c r="M215" s="238" t="str">
        <f t="shared" ca="true" si="55"/>
        <v/>
      </c>
      <c r="N215" s="148" t="str">
        <f t="shared" ca="true" si="56"/>
        <v/>
      </c>
      <c r="O215" s="237" t="str">
        <f t="shared" ca="true" si="57"/>
        <v/>
      </c>
      <c r="P215" s="235"/>
      <c r="Q215" s="235"/>
      <c r="R215" s="238" t="str">
        <f t="shared" ca="true" si="58"/>
        <v/>
      </c>
      <c r="S215" s="148" t="str">
        <f t="shared" ca="true" si="59"/>
        <v/>
      </c>
      <c r="T215" s="237" t="str">
        <f t="shared" ca="true" si="60"/>
        <v/>
      </c>
      <c r="U215" s="235"/>
      <c r="V215" s="235"/>
      <c r="W215" s="238" t="str">
        <f t="shared" ca="true" si="61"/>
        <v/>
      </c>
      <c r="X215" s="148" t="str">
        <f t="shared" ca="true" si="62"/>
        <v/>
      </c>
      <c r="Y215" s="237" t="str">
        <f t="shared" ca="true" si="63"/>
        <v/>
      </c>
      <c r="Z215" s="235"/>
      <c r="AA215" s="235"/>
      <c r="AB215" s="238" t="str">
        <f t="shared" ca="true" si="64"/>
        <v/>
      </c>
    </row>
    <row r="216" x14ac:dyDescent="0.2">
      <c r="A216" s="233"/>
      <c r="B216" s="1532"/>
      <c r="C216" s="1533"/>
      <c r="D216" s="149" t="str">
        <f t="shared" ca="true" si="50"/>
        <v/>
      </c>
      <c r="E216" s="240" t="str">
        <f t="shared" ca="true" si="51"/>
        <v/>
      </c>
      <c r="F216" s="241"/>
      <c r="G216" s="242"/>
      <c r="H216" s="243" t="str">
        <f t="shared" ca="true" si="52"/>
        <v/>
      </c>
      <c r="I216" s="149" t="str">
        <f t="shared" ca="true" si="53"/>
        <v/>
      </c>
      <c r="J216" s="240" t="str">
        <f t="shared" ca="true" si="54"/>
        <v/>
      </c>
      <c r="K216" s="241"/>
      <c r="L216" s="242"/>
      <c r="M216" s="243" t="str">
        <f t="shared" ca="true" si="55"/>
        <v/>
      </c>
      <c r="N216" s="149" t="str">
        <f t="shared" ca="true" si="56"/>
        <v/>
      </c>
      <c r="O216" s="240" t="str">
        <f t="shared" ca="true" si="57"/>
        <v/>
      </c>
      <c r="P216" s="241"/>
      <c r="Q216" s="242"/>
      <c r="R216" s="243" t="str">
        <f t="shared" ca="true" si="58"/>
        <v/>
      </c>
      <c r="S216" s="149" t="str">
        <f t="shared" ca="true" si="59"/>
        <v/>
      </c>
      <c r="T216" s="240" t="str">
        <f t="shared" ca="true" si="60"/>
        <v/>
      </c>
      <c r="U216" s="241"/>
      <c r="V216" s="242"/>
      <c r="W216" s="243" t="str">
        <f t="shared" ca="true" si="61"/>
        <v/>
      </c>
      <c r="X216" s="149" t="str">
        <f t="shared" ca="true" si="62"/>
        <v/>
      </c>
      <c r="Y216" s="240" t="str">
        <f t="shared" ca="true" si="63"/>
        <v/>
      </c>
      <c r="Z216" s="241"/>
      <c r="AA216" s="242"/>
      <c r="AB216" s="243" t="str">
        <f t="shared" ca="true" si="64"/>
        <v/>
      </c>
    </row>
    <row r="217" ht="11.25" customHeight="true" x14ac:dyDescent="0.2"/>
    <row r="218" ht="22.5" customHeight="true" x14ac:dyDescent="0.25">
      <c r="B218" s="1722" t="str">
        <f>CONCATENATE("Urban use of drinking water sources,  ",C199,"–",C200)</f>
        <v>Urban use of drinking water sources,  2000–2020</v>
      </c>
      <c r="C218" s="1723"/>
      <c r="D218" s="1723"/>
      <c r="E218" s="1723"/>
      <c r="F218" s="1723"/>
      <c r="G218" s="1723"/>
      <c r="H218" s="1723"/>
      <c r="I218" s="1723"/>
      <c r="J218" s="1723"/>
      <c r="K218" s="1723"/>
      <c r="L218" s="1723"/>
      <c r="N218" s="244"/>
      <c r="O218" s="244"/>
      <c r="P218" s="244"/>
      <c r="Q218" s="244"/>
      <c r="R218" s="244"/>
      <c r="S218" s="1745" t="s">
        <v>11</v>
      </c>
      <c r="T218" s="1746"/>
      <c r="U218" s="1746"/>
      <c r="V218" s="1746"/>
      <c r="W218" s="1747"/>
      <c r="X218" s="244"/>
      <c r="Y218" s="244"/>
      <c r="Z218" s="244"/>
      <c r="AA218" s="244"/>
      <c r="AB218" s="245"/>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246"/>
      <c r="D253" s="246"/>
      <c r="E253" s="247" t="str">
        <f ca="true">IF(ISERROR(INDIRECT(CONCATENATE($B253,"!M18"))),"",INDIRECT(CONCATENATE($B253,"!M18")))</f>
        <v/>
      </c>
      <c r="F253" s="247" t="str">
        <f ca="true">IF(ISERROR(INDIRECT(CONCATENATE($B253,"!M19"))),"",INDIRECT(CONCATENATE($B253,"!M19")))</f>
        <v/>
      </c>
      <c r="G253" s="247" t="str">
        <f ca="true">IF(ISERROR(INDIRECT(CONCATENATE($B253,"!M20"))),"",INDIRECT(CONCATENATE($B253,"!M20")))</f>
        <v/>
      </c>
      <c r="H253" s="247" t="str">
        <f ca="true">IF(ISERROR(INDIRECT(CONCATENATE($B253,"!M21"))),"",INDIRECT(CONCATENATE($B253,"!M21")))</f>
        <v/>
      </c>
      <c r="I253" s="247"/>
      <c r="J253" s="247" t="str">
        <f ca="true">IF(ISERROR(INDIRECT(CONCATENATE($B253,"!N18"))),"",INDIRECT(CONCATENATE($B253,"!N18")))</f>
        <v/>
      </c>
      <c r="K253" s="247" t="str">
        <f ca="true">IF(ISERROR(INDIRECT(CONCATENATE($B253,"!N19"))),"",INDIRECT(CONCATENATE($B253,"!N19")))</f>
        <v/>
      </c>
      <c r="L253" s="247" t="str">
        <f ca="true">IF(ISERROR(INDIRECT(CONCATENATE($B253,"!N20"))),"",INDIRECT(CONCATENATE($B253,"!N20")))</f>
        <v/>
      </c>
      <c r="M253" s="247" t="str">
        <f ca="true">IF(ISERROR(INDIRECT(CONCATENATE($B253,"!N21"))),"",INDIRECT(CONCATENATE($B253,"!N21")))</f>
        <v/>
      </c>
      <c r="N253" s="247"/>
      <c r="O253" s="247" t="str">
        <f ca="true">IF(ISERROR(INDIRECT(CONCATENATE($B253,"!O18"))),"",INDIRECT(CONCATENATE($B253,"!O18")))</f>
        <v/>
      </c>
      <c r="P253" s="247" t="str">
        <f ca="true">IF(ISERROR(INDIRECT(CONCATENATE($B253,"!O19"))),"",INDIRECT(CONCATENATE($B253,"!O19")))</f>
        <v/>
      </c>
      <c r="Q253" s="247" t="str">
        <f ca="true">IF(ISERROR(INDIRECT(CONCATENATE($B253,"!O20"))),"",INDIRECT(CONCATENATE($B253,"!O20")))</f>
        <v/>
      </c>
      <c r="R253" s="247" t="str">
        <f ca="true">IF(ISERROR(INDIRECT(CONCATENATE($B253,"!O21"))),"",INDIRECT(CONCATENATE($B253,"!O21")))</f>
        <v/>
      </c>
      <c r="S253" s="247"/>
      <c r="T253" s="247" t="str">
        <f ca="true">IF(ISERROR(INDIRECT(CONCATENATE($B253,"!P18"))),"",INDIRECT(CONCATENATE($B253,"!P18")))</f>
        <v/>
      </c>
      <c r="U253" s="247" t="str">
        <f ca="true">IF(ISERROR(INDIRECT(CONCATENATE($B253,"!P19"))),"",INDIRECT(CONCATENATE($B253,"!P19")))</f>
        <v/>
      </c>
      <c r="V253" s="247" t="str">
        <f ca="true">IF(ISERROR(INDIRECT(CONCATENATE($B253,"!P20"))),"",INDIRECT(CONCATENATE($B253,"!P20")))</f>
        <v/>
      </c>
      <c r="W253" s="247" t="str">
        <f ca="true">IF(ISERROR(INDIRECT(CONCATENATE($B253,"!P21"))),"",INDIRECT(CONCATENATE($B253,"!P21")))</f>
        <v/>
      </c>
      <c r="X253" s="247"/>
      <c r="Y253" s="247" t="str">
        <f ca="true">IF(ISERROR(INDIRECT(CONCATENATE($B253,"!Q18"))),"",INDIRECT(CONCATENATE($B253,"!Q18")))</f>
        <v/>
      </c>
      <c r="Z253" s="247" t="str">
        <f ca="true">IF(ISERROR(INDIRECT(CONCATENATE($B253,"!Q19"))),"",INDIRECT(CONCATENATE($B253,"!Q19")))</f>
        <v/>
      </c>
      <c r="AA253" s="247" t="str">
        <f ca="true">IF(ISERROR(INDIRECT(CONCATENATE($B253,"!Q20"))),"",INDIRECT(CONCATENATE($B253,"!Q20")))</f>
        <v/>
      </c>
      <c r="AB253" s="247" t="str">
        <f ca="true">IF(ISERROR(INDIRECT(CONCATENATE($B253,"!Q21"))),"",INDIRECT(CONCATENATE($B253,"!Q1")))</f>
        <v/>
      </c>
    </row>
    <row r="254" x14ac:dyDescent="0.2">
      <c r="C254" s="246"/>
      <c r="D254" s="246"/>
      <c r="E254" s="247" t="str">
        <f ca="true">IF(ISERROR(INDIRECT(CONCATENATE($B254,"!M18"))),"",INDIRECT(CONCATENATE($B254,"!M18")))</f>
        <v/>
      </c>
      <c r="F254" s="247" t="str">
        <f ca="true">IF(ISERROR(INDIRECT(CONCATENATE($B254,"!M19"))),"",INDIRECT(CONCATENATE($B254,"!M19")))</f>
        <v/>
      </c>
      <c r="G254" s="247" t="str">
        <f ca="true">IF(ISERROR(INDIRECT(CONCATENATE($B254,"!M20"))),"",INDIRECT(CONCATENATE($B254,"!M20")))</f>
        <v/>
      </c>
      <c r="H254" s="247" t="str">
        <f ca="true">IF(ISERROR(INDIRECT(CONCATENATE($B254,"!M21"))),"",INDIRECT(CONCATENATE($B254,"!M21")))</f>
        <v/>
      </c>
      <c r="I254" s="247"/>
      <c r="J254" s="247" t="str">
        <f ca="true">IF(ISERROR(INDIRECT(CONCATENATE($B254,"!N18"))),"",INDIRECT(CONCATENATE($B254,"!N18")))</f>
        <v/>
      </c>
      <c r="K254" s="247" t="str">
        <f ca="true">IF(ISERROR(INDIRECT(CONCATENATE($B254,"!N19"))),"",INDIRECT(CONCATENATE($B254,"!N19")))</f>
        <v/>
      </c>
      <c r="L254" s="247" t="str">
        <f ca="true">IF(ISERROR(INDIRECT(CONCATENATE($B254,"!N20"))),"",INDIRECT(CONCATENATE($B254,"!N20")))</f>
        <v/>
      </c>
      <c r="M254" s="247" t="str">
        <f ca="true">IF(ISERROR(INDIRECT(CONCATENATE($B254,"!N21"))),"",INDIRECT(CONCATENATE($B254,"!N21")))</f>
        <v/>
      </c>
      <c r="N254" s="247"/>
      <c r="O254" s="247" t="str">
        <f ca="true">IF(ISERROR(INDIRECT(CONCATENATE($B254,"!O18"))),"",INDIRECT(CONCATENATE($B254,"!O18")))</f>
        <v/>
      </c>
      <c r="P254" s="247" t="str">
        <f ca="true">IF(ISERROR(INDIRECT(CONCATENATE($B254,"!O19"))),"",INDIRECT(CONCATENATE($B254,"!O19")))</f>
        <v/>
      </c>
      <c r="Q254" s="247" t="str">
        <f ca="true">IF(ISERROR(INDIRECT(CONCATENATE($B254,"!O20"))),"",INDIRECT(CONCATENATE($B254,"!O20")))</f>
        <v/>
      </c>
      <c r="R254" s="247" t="str">
        <f ca="true">IF(ISERROR(INDIRECT(CONCATENATE($B254,"!O21"))),"",INDIRECT(CONCATENATE($B254,"!O21")))</f>
        <v/>
      </c>
      <c r="S254" s="247"/>
      <c r="T254" s="247" t="str">
        <f ca="true">IF(ISERROR(INDIRECT(CONCATENATE($B254,"!P18"))),"",INDIRECT(CONCATENATE($B254,"!P18")))</f>
        <v/>
      </c>
      <c r="U254" s="247" t="str">
        <f ca="true">IF(ISERROR(INDIRECT(CONCATENATE($B254,"!P19"))),"",INDIRECT(CONCATENATE($B254,"!P19")))</f>
        <v/>
      </c>
      <c r="V254" s="247" t="str">
        <f ca="true">IF(ISERROR(INDIRECT(CONCATENATE($B254,"!P20"))),"",INDIRECT(CONCATENATE($B254,"!P20")))</f>
        <v/>
      </c>
      <c r="W254" s="247" t="str">
        <f ca="true">IF(ISERROR(INDIRECT(CONCATENATE($B254,"!P21"))),"",INDIRECT(CONCATENATE($B254,"!P21")))</f>
        <v/>
      </c>
      <c r="X254" s="247"/>
      <c r="Y254" s="247" t="str">
        <f ca="true">IF(ISERROR(INDIRECT(CONCATENATE($B254,"!Q18"))),"",INDIRECT(CONCATENATE($B254,"!Q18")))</f>
        <v/>
      </c>
      <c r="Z254" s="247" t="str">
        <f ca="true">IF(ISERROR(INDIRECT(CONCATENATE($B254,"!Q19"))),"",INDIRECT(CONCATENATE($B254,"!Q19")))</f>
        <v/>
      </c>
      <c r="AA254" s="247" t="str">
        <f ca="true">IF(ISERROR(INDIRECT(CONCATENATE($B254,"!Q20"))),"",INDIRECT(CONCATENATE($B254,"!Q20")))</f>
        <v/>
      </c>
      <c r="AB254" s="247" t="str">
        <f ca="true">IF(ISERROR(INDIRECT(CONCATENATE($B254,"!Q21"))),"",INDIRECT(CONCATENATE($B254,"!Q1")))</f>
        <v/>
      </c>
    </row>
    <row r="255" x14ac:dyDescent="0.2">
      <c r="C255" s="246"/>
      <c r="D255" s="246"/>
      <c r="E255" s="247" t="str">
        <f ca="true">IF(ISERROR(INDIRECT(CONCATENATE($B255,"!M18"))),"",INDIRECT(CONCATENATE($B255,"!M18")))</f>
        <v/>
      </c>
      <c r="F255" s="247" t="str">
        <f ca="true">IF(ISERROR(INDIRECT(CONCATENATE($B255,"!M19"))),"",INDIRECT(CONCATENATE($B255,"!M19")))</f>
        <v/>
      </c>
      <c r="G255" s="247" t="str">
        <f ca="true">IF(ISERROR(INDIRECT(CONCATENATE($B255,"!M20"))),"",INDIRECT(CONCATENATE($B255,"!M20")))</f>
        <v/>
      </c>
      <c r="H255" s="247" t="str">
        <f ca="true">IF(ISERROR(INDIRECT(CONCATENATE($B255,"!M21"))),"",INDIRECT(CONCATENATE($B255,"!M21")))</f>
        <v/>
      </c>
      <c r="I255" s="247"/>
      <c r="J255" s="247" t="str">
        <f ca="true">IF(ISERROR(INDIRECT(CONCATENATE($B255,"!N18"))),"",INDIRECT(CONCATENATE($B255,"!N18")))</f>
        <v/>
      </c>
      <c r="K255" s="247" t="str">
        <f ca="true">IF(ISERROR(INDIRECT(CONCATENATE($B255,"!N19"))),"",INDIRECT(CONCATENATE($B255,"!N19")))</f>
        <v/>
      </c>
      <c r="L255" s="247" t="str">
        <f ca="true">IF(ISERROR(INDIRECT(CONCATENATE($B255,"!N20"))),"",INDIRECT(CONCATENATE($B255,"!N20")))</f>
        <v/>
      </c>
      <c r="M255" s="247" t="str">
        <f ca="true">IF(ISERROR(INDIRECT(CONCATENATE($B255,"!N21"))),"",INDIRECT(CONCATENATE($B255,"!N21")))</f>
        <v/>
      </c>
      <c r="N255" s="247"/>
      <c r="O255" s="247" t="str">
        <f ca="true">IF(ISERROR(INDIRECT(CONCATENATE($B255,"!O18"))),"",INDIRECT(CONCATENATE($B255,"!O18")))</f>
        <v/>
      </c>
      <c r="P255" s="247" t="str">
        <f ca="true">IF(ISERROR(INDIRECT(CONCATENATE($B255,"!O19"))),"",INDIRECT(CONCATENATE($B255,"!O19")))</f>
        <v/>
      </c>
      <c r="Q255" s="247" t="str">
        <f ca="true">IF(ISERROR(INDIRECT(CONCATENATE($B255,"!O20"))),"",INDIRECT(CONCATENATE($B255,"!O20")))</f>
        <v/>
      </c>
      <c r="R255" s="247" t="str">
        <f ca="true">IF(ISERROR(INDIRECT(CONCATENATE($B255,"!O21"))),"",INDIRECT(CONCATENATE($B255,"!O21")))</f>
        <v/>
      </c>
      <c r="S255" s="247"/>
      <c r="T255" s="247" t="str">
        <f ca="true">IF(ISERROR(INDIRECT(CONCATENATE($B255,"!P18"))),"",INDIRECT(CONCATENATE($B255,"!P18")))</f>
        <v/>
      </c>
      <c r="U255" s="247" t="str">
        <f ca="true">IF(ISERROR(INDIRECT(CONCATENATE($B255,"!P19"))),"",INDIRECT(CONCATENATE($B255,"!P19")))</f>
        <v/>
      </c>
      <c r="V255" s="247" t="str">
        <f ca="true">IF(ISERROR(INDIRECT(CONCATENATE($B255,"!P20"))),"",INDIRECT(CONCATENATE($B255,"!P20")))</f>
        <v/>
      </c>
      <c r="W255" s="247" t="str">
        <f ca="true">IF(ISERROR(INDIRECT(CONCATENATE($B255,"!P21"))),"",INDIRECT(CONCATENATE($B255,"!P21")))</f>
        <v/>
      </c>
      <c r="X255" s="247"/>
      <c r="Y255" s="247" t="str">
        <f ca="true">IF(ISERROR(INDIRECT(CONCATENATE($B255,"!Q18"))),"",INDIRECT(CONCATENATE($B255,"!Q18")))</f>
        <v/>
      </c>
      <c r="Z255" s="247" t="str">
        <f ca="true">IF(ISERROR(INDIRECT(CONCATENATE($B255,"!Q19"))),"",INDIRECT(CONCATENATE($B255,"!Q19")))</f>
        <v/>
      </c>
      <c r="AA255" s="247" t="str">
        <f ca="true">IF(ISERROR(INDIRECT(CONCATENATE($B255,"!Q20"))),"",INDIRECT(CONCATENATE($B255,"!Q20")))</f>
        <v/>
      </c>
      <c r="AB255" s="247" t="str">
        <f ca="true">IF(ISERROR(INDIRECT(CONCATENATE($B255,"!Q21"))),"",INDIRECT(CONCATENATE($B255,"!Q1")))</f>
        <v/>
      </c>
    </row>
    <row r="256" x14ac:dyDescent="0.2">
      <c r="B256" s="247"/>
      <c r="C256" s="246"/>
      <c r="D256" s="246"/>
      <c r="E256" s="247" t="str">
        <f ca="true">IF(ISERROR(INDIRECT(CONCATENATE($B256,"!M18"))),"",INDIRECT(CONCATENATE($B256,"!M18")))</f>
        <v/>
      </c>
      <c r="F256" s="247" t="str">
        <f ca="true">IF(ISERROR(INDIRECT(CONCATENATE($B256,"!M19"))),"",INDIRECT(CONCATENATE($B256,"!M19")))</f>
        <v/>
      </c>
      <c r="G256" s="247" t="str">
        <f ca="true">IF(ISERROR(INDIRECT(CONCATENATE($B256,"!M20"))),"",INDIRECT(CONCATENATE($B256,"!M20")))</f>
        <v/>
      </c>
      <c r="H256" s="247" t="str">
        <f ca="true">IF(ISERROR(INDIRECT(CONCATENATE($B256,"!M21"))),"",INDIRECT(CONCATENATE($B256,"!M21")))</f>
        <v/>
      </c>
      <c r="I256" s="247"/>
      <c r="J256" s="247" t="str">
        <f ca="true">IF(ISERROR(INDIRECT(CONCATENATE($B256,"!N18"))),"",INDIRECT(CONCATENATE($B256,"!N18")))</f>
        <v/>
      </c>
      <c r="K256" s="247" t="str">
        <f ca="true">IF(ISERROR(INDIRECT(CONCATENATE($B256,"!N19"))),"",INDIRECT(CONCATENATE($B256,"!N19")))</f>
        <v/>
      </c>
      <c r="L256" s="247" t="str">
        <f ca="true">IF(ISERROR(INDIRECT(CONCATENATE($B256,"!N20"))),"",INDIRECT(CONCATENATE($B256,"!N20")))</f>
        <v/>
      </c>
      <c r="M256" s="247" t="str">
        <f ca="true">IF(ISERROR(INDIRECT(CONCATENATE($B256,"!N21"))),"",INDIRECT(CONCATENATE($B256,"!N21")))</f>
        <v/>
      </c>
      <c r="N256" s="247"/>
      <c r="O256" s="247" t="str">
        <f ca="true">IF(ISERROR(INDIRECT(CONCATENATE($B256,"!O18"))),"",INDIRECT(CONCATENATE($B256,"!O18")))</f>
        <v/>
      </c>
      <c r="P256" s="247" t="str">
        <f ca="true">IF(ISERROR(INDIRECT(CONCATENATE($B256,"!O19"))),"",INDIRECT(CONCATENATE($B256,"!O19")))</f>
        <v/>
      </c>
      <c r="Q256" s="247" t="str">
        <f ca="true">IF(ISERROR(INDIRECT(CONCATENATE($B256,"!O20"))),"",INDIRECT(CONCATENATE($B256,"!O20")))</f>
        <v/>
      </c>
      <c r="R256" s="247" t="str">
        <f ca="true">IF(ISERROR(INDIRECT(CONCATENATE($B256,"!O21"))),"",INDIRECT(CONCATENATE($B256,"!O21")))</f>
        <v/>
      </c>
      <c r="S256" s="247"/>
      <c r="T256" s="247" t="str">
        <f ca="true">IF(ISERROR(INDIRECT(CONCATENATE($B256,"!P18"))),"",INDIRECT(CONCATENATE($B256,"!P18")))</f>
        <v/>
      </c>
      <c r="U256" s="247" t="str">
        <f ca="true">IF(ISERROR(INDIRECT(CONCATENATE($B256,"!P19"))),"",INDIRECT(CONCATENATE($B256,"!P19")))</f>
        <v/>
      </c>
      <c r="V256" s="247" t="str">
        <f ca="true">IF(ISERROR(INDIRECT(CONCATENATE($B256,"!P20"))),"",INDIRECT(CONCATENATE($B256,"!P20")))</f>
        <v/>
      </c>
      <c r="W256" s="247" t="str">
        <f ca="true">IF(ISERROR(INDIRECT(CONCATENATE($B256,"!P21"))),"",INDIRECT(CONCATENATE($B256,"!P21")))</f>
        <v/>
      </c>
      <c r="X256" s="247"/>
      <c r="Y256" s="247" t="str">
        <f ca="true">IF(ISERROR(INDIRECT(CONCATENATE($B256,"!Q18"))),"",INDIRECT(CONCATENATE($B256,"!Q18")))</f>
        <v/>
      </c>
      <c r="Z256" s="247" t="str">
        <f ca="true">IF(ISERROR(INDIRECT(CONCATENATE($B256,"!Q19"))),"",INDIRECT(CONCATENATE($B256,"!Q19")))</f>
        <v/>
      </c>
      <c r="AA256" s="247" t="str">
        <f ca="true">IF(ISERROR(INDIRECT(CONCATENATE($B256,"!Q20"))),"",INDIRECT(CONCATENATE($B256,"!Q20")))</f>
        <v/>
      </c>
      <c r="AB256" s="247" t="str">
        <f ca="true">IF(ISERROR(INDIRECT(CONCATENATE($B256,"!Q21"))),"",INDIRECT(CONCATENATE($B256,"!Q1")))</f>
        <v/>
      </c>
    </row>
    <row r="257" x14ac:dyDescent="0.2">
      <c r="B257" s="247"/>
      <c r="C257" s="246"/>
      <c r="D257" s="246"/>
      <c r="E257" s="247" t="str">
        <f ca="true">IF(ISERROR(INDIRECT(CONCATENATE($B257,"!M18"))),"",INDIRECT(CONCATENATE($B257,"!M18")))</f>
        <v/>
      </c>
      <c r="F257" s="247" t="str">
        <f ca="true">IF(ISERROR(INDIRECT(CONCATENATE($B257,"!M19"))),"",INDIRECT(CONCATENATE($B257,"!M19")))</f>
        <v/>
      </c>
      <c r="G257" s="247" t="str">
        <f ca="true">IF(ISERROR(INDIRECT(CONCATENATE($B257,"!M20"))),"",INDIRECT(CONCATENATE($B257,"!M20")))</f>
        <v/>
      </c>
      <c r="H257" s="247" t="str">
        <f ca="true">IF(ISERROR(INDIRECT(CONCATENATE($B257,"!M21"))),"",INDIRECT(CONCATENATE($B257,"!M21")))</f>
        <v/>
      </c>
      <c r="I257" s="247"/>
      <c r="J257" s="247" t="str">
        <f ca="true">IF(ISERROR(INDIRECT(CONCATENATE($B257,"!N18"))),"",INDIRECT(CONCATENATE($B257,"!N18")))</f>
        <v/>
      </c>
      <c r="K257" s="247" t="str">
        <f ca="true">IF(ISERROR(INDIRECT(CONCATENATE($B257,"!N19"))),"",INDIRECT(CONCATENATE($B257,"!N19")))</f>
        <v/>
      </c>
      <c r="L257" s="247" t="str">
        <f ca="true">IF(ISERROR(INDIRECT(CONCATENATE($B257,"!N20"))),"",INDIRECT(CONCATENATE($B257,"!N20")))</f>
        <v/>
      </c>
      <c r="M257" s="247" t="str">
        <f ca="true">IF(ISERROR(INDIRECT(CONCATENATE($B257,"!N21"))),"",INDIRECT(CONCATENATE($B257,"!N21")))</f>
        <v/>
      </c>
      <c r="N257" s="247"/>
      <c r="O257" s="247" t="str">
        <f ca="true">IF(ISERROR(INDIRECT(CONCATENATE($B257,"!O18"))),"",INDIRECT(CONCATENATE($B257,"!O18")))</f>
        <v/>
      </c>
      <c r="P257" s="247" t="str">
        <f ca="true">IF(ISERROR(INDIRECT(CONCATENATE($B257,"!O19"))),"",INDIRECT(CONCATENATE($B257,"!O19")))</f>
        <v/>
      </c>
      <c r="Q257" s="247" t="str">
        <f ca="true">IF(ISERROR(INDIRECT(CONCATENATE($B257,"!O20"))),"",INDIRECT(CONCATENATE($B257,"!O20")))</f>
        <v/>
      </c>
      <c r="R257" s="247" t="str">
        <f ca="true">IF(ISERROR(INDIRECT(CONCATENATE($B257,"!O21"))),"",INDIRECT(CONCATENATE($B257,"!O21")))</f>
        <v/>
      </c>
      <c r="S257" s="247"/>
      <c r="T257" s="247" t="str">
        <f ca="true">IF(ISERROR(INDIRECT(CONCATENATE($B257,"!P18"))),"",INDIRECT(CONCATENATE($B257,"!P18")))</f>
        <v/>
      </c>
      <c r="U257" s="247" t="str">
        <f ca="true">IF(ISERROR(INDIRECT(CONCATENATE($B257,"!P19"))),"",INDIRECT(CONCATENATE($B257,"!P19")))</f>
        <v/>
      </c>
      <c r="V257" s="247" t="str">
        <f ca="true">IF(ISERROR(INDIRECT(CONCATENATE($B257,"!P20"))),"",INDIRECT(CONCATENATE($B257,"!P20")))</f>
        <v/>
      </c>
      <c r="W257" s="247" t="str">
        <f ca="true">IF(ISERROR(INDIRECT(CONCATENATE($B257,"!P21"))),"",INDIRECT(CONCATENATE($B257,"!P21")))</f>
        <v/>
      </c>
      <c r="X257" s="247"/>
      <c r="Y257" s="247" t="str">
        <f ca="true">IF(ISERROR(INDIRECT(CONCATENATE($B257,"!Q18"))),"",INDIRECT(CONCATENATE($B257,"!Q18")))</f>
        <v/>
      </c>
      <c r="Z257" s="247" t="str">
        <f ca="true">IF(ISERROR(INDIRECT(CONCATENATE($B257,"!Q19"))),"",INDIRECT(CONCATENATE($B257,"!Q19")))</f>
        <v/>
      </c>
      <c r="AA257" s="247" t="str">
        <f ca="true">IF(ISERROR(INDIRECT(CONCATENATE($B257,"!Q20"))),"",INDIRECT(CONCATENATE($B257,"!Q20")))</f>
        <v/>
      </c>
      <c r="AB257" s="247" t="str">
        <f ca="true">IF(ISERROR(INDIRECT(CONCATENATE($B257,"!Q21"))),"",INDIRECT(CONCATENATE($B257,"!Q1")))</f>
        <v/>
      </c>
    </row>
    <row r="297" s="186" customFormat="true" ht="16.5" customHeight="true" x14ac:dyDescent="0.2">
      <c r="A297" s="1743" t="s">
        <v>7</v>
      </c>
      <c r="B297" s="1743"/>
      <c r="C297" s="1743"/>
      <c r="D297" s="1741" t="s">
        <v>0</v>
      </c>
      <c r="E297" s="1730"/>
      <c r="F297" s="1730"/>
      <c r="G297" s="1730"/>
      <c r="H297" s="1742"/>
      <c r="I297" s="1741" t="s">
        <v>1</v>
      </c>
      <c r="J297" s="1730"/>
      <c r="K297" s="1730"/>
      <c r="L297" s="1730"/>
      <c r="M297" s="1742"/>
      <c r="N297" s="1741" t="s">
        <v>2</v>
      </c>
      <c r="O297" s="1730"/>
      <c r="P297" s="1730"/>
      <c r="Q297" s="1730"/>
      <c r="R297" s="1742"/>
      <c r="S297" s="1741" t="s">
        <v>3</v>
      </c>
      <c r="T297" s="1730"/>
      <c r="U297" s="1730"/>
      <c r="V297" s="1730"/>
      <c r="W297" s="1742"/>
      <c r="X297" s="1741" t="s">
        <v>4</v>
      </c>
      <c r="Y297" s="1730"/>
      <c r="Z297" s="1730"/>
      <c r="AA297" s="1730"/>
      <c r="AB297" s="1742"/>
    </row>
    <row r="298" s="190" customFormat="true" ht="22.5" customHeight="true" x14ac:dyDescent="0.2">
      <c r="A298" s="1744"/>
      <c r="B298" s="1744"/>
      <c r="C298" s="1744"/>
      <c r="D298" s="200" t="s">
        <v>14</v>
      </c>
      <c r="E298" s="201" t="s">
        <v>15</v>
      </c>
      <c r="F298" s="188" t="s">
        <v>16</v>
      </c>
      <c r="G298" s="188" t="s">
        <v>22</v>
      </c>
      <c r="H298" s="189" t="s">
        <v>17</v>
      </c>
      <c r="I298" s="200" t="s">
        <v>14</v>
      </c>
      <c r="J298" s="201" t="s">
        <v>15</v>
      </c>
      <c r="K298" s="188" t="s">
        <v>16</v>
      </c>
      <c r="L298" s="188" t="s">
        <v>22</v>
      </c>
      <c r="M298" s="189" t="s">
        <v>17</v>
      </c>
      <c r="N298" s="200" t="s">
        <v>14</v>
      </c>
      <c r="O298" s="201" t="s">
        <v>15</v>
      </c>
      <c r="P298" s="188" t="s">
        <v>16</v>
      </c>
      <c r="Q298" s="188" t="s">
        <v>22</v>
      </c>
      <c r="R298" s="189" t="s">
        <v>17</v>
      </c>
      <c r="S298" s="200" t="s">
        <v>14</v>
      </c>
      <c r="T298" s="201" t="s">
        <v>15</v>
      </c>
      <c r="U298" s="188" t="s">
        <v>16</v>
      </c>
      <c r="V298" s="188" t="s">
        <v>22</v>
      </c>
      <c r="W298" s="189" t="s">
        <v>17</v>
      </c>
      <c r="X298" s="200" t="s">
        <v>14</v>
      </c>
      <c r="Y298" s="201" t="s">
        <v>15</v>
      </c>
      <c r="Z298" s="188" t="s">
        <v>16</v>
      </c>
      <c r="AA298" s="188" t="s">
        <v>22</v>
      </c>
      <c r="AB298" s="189" t="s">
        <v>17</v>
      </c>
    </row>
    <row r="299" s="210" customFormat="true" ht="15" customHeight="true" x14ac:dyDescent="0.2">
      <c r="A299" s="1748" t="s">
        <v>10</v>
      </c>
      <c r="B299" s="1749"/>
      <c r="C299" s="298">
        <v>2000</v>
      </c>
      <c r="D299" s="202">
        <f ca="true">IF((D301+H301)&gt;100,D301*100/(D301+H301),D301)</f>
        <v>54.448115125169011</v>
      </c>
      <c r="E299" s="203">
        <f ca="true">D299*AVERAGEIF(E305:E316,"&gt;0")/100</f>
        <v>53.926368291323655</v>
      </c>
      <c r="F299" s="204">
        <f ca="true">D299*(100-AVERAGEIF(E305:E316,"&gt;0"))/100</f>
        <v>0.52174683384536014</v>
      </c>
      <c r="G299" s="205">
        <f ca="true">100-(E299+F299+H299)</f>
        <v>26.260874804313232</v>
      </c>
      <c r="H299" s="206">
        <f ca="true">IF((D301+H301)&gt;100,H301*100/(D301+H301),H301)</f>
        <v>19.291010070517757</v>
      </c>
      <c r="I299" s="202">
        <f ca="true">IF((I301+M301)&gt;100,I301*100/(I301+M301),I301)</f>
        <v>59.943267200027663</v>
      </c>
      <c r="J299" s="203">
        <f ca="true">I299*AVERAGEIF(J305:J316,"&gt;0")/100</f>
        <v>59.614227165574555</v>
      </c>
      <c r="K299" s="207">
        <f ca="true">I299*(100-AVERAGEIF(J305:J316,"&gt;0"))/100</f>
        <v>0.32904003445310864</v>
      </c>
      <c r="L299" s="208">
        <f ca="true">100-(J299+K299+M299)</f>
        <v>18.382632573078581</v>
      </c>
      <c r="M299" s="209">
        <f ca="true">IF((I301+M301)&gt;100,M301*100/(I301+M301),M301)</f>
        <v>21.674100226893756</v>
      </c>
      <c r="N299" s="202">
        <f ca="true">IF((N301+R301)&gt;100,N301*100/(N301+R301),N301)</f>
        <v>61.135610881929324</v>
      </c>
      <c r="O299" s="203">
        <f ca="true">N299*AVERAGEIF(O305:O316,"&gt;0")/100</f>
        <v>60.733548224357762</v>
      </c>
      <c r="P299" s="207">
        <f ca="true">N299*(100-AVERAGEIF(O305:O316,"&gt;0"))/100</f>
        <v>0.40206265757156084</v>
      </c>
      <c r="Q299" s="208">
        <f ca="true">100-(O299+P299+R299)</f>
        <v>19.640913668383405</v>
      </c>
      <c r="R299" s="209">
        <f ca="true">IF((N301+R301)&gt;100,R301*100/(N301+R301),R301)</f>
        <v>19.223475449687271</v>
      </c>
      <c r="S299" s="202">
        <f ca="true">IF((S301+W301)&gt;100,S301*100/(S301+W301),S301)</f>
        <v>66.555309875728881</v>
      </c>
      <c r="T299" s="203">
        <f ca="true">S299*AVERAGEIF(T305:T316,"&gt;0")/100</f>
        <v>66.143617558539802</v>
      </c>
      <c r="U299" s="207">
        <f ca="true">S299*(100-AVERAGEIF(T305:T316,"&gt;0"))/100</f>
        <v>0.41169231718906807</v>
      </c>
      <c r="V299" s="208">
        <f ca="true">100-(T299+U299+W299)</f>
        <v>12.332525044156924</v>
      </c>
      <c r="W299" s="209">
        <f ca="true">IF((S301+W301)&gt;100,W301*100/(S301+W301),W301)</f>
        <v>21.11216508011421</v>
      </c>
      <c r="X299" s="202">
        <f ca="true">IF((X301+AB301)&gt;100,X301*100/(X301+AB301),X301)</f>
        <v>76.601786503717221</v>
      </c>
      <c r="Y299" s="203">
        <f ca="true">X299*AVERAGEIF(Y305:Y316,"&gt;0")/100</f>
        <v>76.337729033228271</v>
      </c>
      <c r="Z299" s="207">
        <f ca="true">X299*(100-AVERAGEIF(Y305:Y316,"&gt;0"))/100</f>
        <v>0.26405747048895534</v>
      </c>
      <c r="AA299" s="208">
        <f ca="true">100-(Y299+Z299+AB299)</f>
        <v>6.3809501394821382</v>
      </c>
      <c r="AB299" s="209">
        <f ca="true">IF((X301+AB301)&gt;100,AB301*100/(X301+AB301),AB301)</f>
        <v>17.01726335680064</v>
      </c>
    </row>
    <row r="300" s="210" customFormat="true" ht="15" customHeight="true" x14ac:dyDescent="0.2">
      <c r="A300" s="1750"/>
      <c r="B300" s="1751"/>
      <c r="C300" s="299">
        <v>2020</v>
      </c>
      <c r="D300" s="211">
        <f ca="true">IF((D302+H302)&gt;100,D302*100/(D302+H302),D302)</f>
        <v>59.60685485550573</v>
      </c>
      <c r="E300" s="212">
        <f ca="true">D300*AVERAGEIF(E305:E316,"&gt;0")/100</f>
        <v>59.035674609415558</v>
      </c>
      <c r="F300" s="213">
        <f ca="true">D300*(100-AVERAGEIF(E305:E316,"&gt;0"))/100</f>
        <v>0.57118024609017193</v>
      </c>
      <c r="G300" s="214">
        <f ca="true">100-(E300+F300+H300)</f>
        <v>18.840458152486917</v>
      </c>
      <c r="H300" s="215">
        <f ca="true">IF((D302+H302)&gt;100,H302*100/(D302+H302),H302)</f>
        <v>21.552686992007352</v>
      </c>
      <c r="I300" s="211">
        <f ca="true">IF((I302+M302)&gt;100,I302*100/(I302+M302),I302)</f>
        <v>66.756999862565749</v>
      </c>
      <c r="J300" s="212">
        <f ca="true">I300*AVERAGEIF(J305:J316,"&gt;0")/100</f>
        <v>66.390557949056657</v>
      </c>
      <c r="K300" s="213">
        <f ca="true">I300*(100-AVERAGEIF(J305:J316,"&gt;0"))/100</f>
        <v>0.36644191350908989</v>
      </c>
      <c r="L300" s="214">
        <f ca="true">100-(J300+K300+M300)</f>
        <v>16.132541269792682</v>
      </c>
      <c r="M300" s="215">
        <f ca="true">IF((I302+M302)&gt;100,M302*100/(I302+M302),M302)</f>
        <v>17.110458867641569</v>
      </c>
      <c r="N300" s="211">
        <f ca="true">IF((N302+R302)&gt;100,N302*100/(N302+R302),N302)</f>
        <v>71.873432569634133</v>
      </c>
      <c r="O300" s="212">
        <f ca="true">N300*AVERAGEIF(O305:O316,"&gt;0")/100</f>
        <v>71.400751870269772</v>
      </c>
      <c r="P300" s="213">
        <f ca="true">N300*(100-AVERAGEIF(O305:O316,"&gt;0"))/100</f>
        <v>0.47268069936435581</v>
      </c>
      <c r="Q300" s="214">
        <f ca="true">100-(O300+P300+R300)</f>
        <v>12.596515623643086</v>
      </c>
      <c r="R300" s="215">
        <f ca="true">IF((N302+R302)&gt;100,R302*100/(N302+R302),R302)</f>
        <v>15.530051806722781</v>
      </c>
      <c r="S300" s="211">
        <f ca="true">IF((S302+W302)&gt;100,S302*100/(S302+W302),S302)</f>
        <v>77.372169221021295</v>
      </c>
      <c r="T300" s="212">
        <f ca="true">S300*AVERAGEIF(T305:T316,"&gt;0")/100</f>
        <v>76.8935668722076</v>
      </c>
      <c r="U300" s="213">
        <f ca="true">S300*(100-AVERAGEIF(T305:T316,"&gt;0"))/100</f>
        <v>0.47860234881369196</v>
      </c>
      <c r="V300" s="214">
        <f ca="true">100-(T300+U300+W300)</f>
        <v>12.059433163044559</v>
      </c>
      <c r="W300" s="215">
        <f ca="true">IF((S302+W302)&gt;100,W302*100/(S302+W302),W302)</f>
        <v>10.568397615934146</v>
      </c>
      <c r="X300" s="211">
        <f ca="true">IF((X302+AB302)&gt;100,X302*100/(X302+AB302),X302)</f>
        <v>86.502317755979448</v>
      </c>
      <c r="Y300" s="212">
        <f ca="true">X300*AVERAGEIF(Y305:Y316,"&gt;0")/100</f>
        <v>86.204131718021088</v>
      </c>
      <c r="Z300" s="213">
        <f ca="true">X300*(100-AVERAGEIF(Y305:Y316,"&gt;0"))/100</f>
        <v>0.29818603795836218</v>
      </c>
      <c r="AA300" s="214">
        <f ca="true">100-(Y300+Z300+AB300)</f>
        <v>7.2238047512294088</v>
      </c>
      <c r="AB300" s="215">
        <f ca="true">IF((X302+AB302)&gt;100,AB302*100/(X302+AB302),AB302)</f>
        <v>6.2738774927911436</v>
      </c>
    </row>
    <row r="301" hidden="true" x14ac:dyDescent="0.2">
      <c r="A301" s="1752" t="s">
        <v>12</v>
      </c>
      <c r="B301" s="1753"/>
      <c r="C301" s="216">
        <f>MinRegYear(C299,C305:C316)</f>
        <v>2003</v>
      </c>
      <c r="D301" s="217">
        <f ca="true">IF(MAX(C305:C316)-MIN(C305:C316)&lt;5,AVERAGEIF(C305:C316,"&gt;0",D305:D316),
IF(FORECAST($C301,D$305:D$316,$C$305:$C$316)&lt;0,0,
IF(FORECAST($C301,D$305:D$316,$C$305:$C$316)&gt;100,100,
FORECAST($C301,D$305:D$316,$C$305:$C$316))))</f>
        <v>54.448115125169011</v>
      </c>
      <c r="E301" s="218"/>
      <c r="F301" s="219"/>
      <c r="G301" s="219"/>
      <c r="H301" s="220">
        <f ca="true">IF(MAX(C305:C316)-MIN(C305:C316)&lt;5,AVERAGEIF(C305:C316,"&gt;0",H305:H316),
IF(FORECAST($C301,H$305:H$316,$C$305:$C$316)&lt;0,0,
IF(FORECAST($C301,H$305:H$316,$C$305:$C$316)&gt;100,100,
FORECAST($C301,H$305:H$316,$C$305:$C$316))))</f>
        <v>19.291010070517757</v>
      </c>
      <c r="I301" s="217">
        <f ca="true">IF(MAX(C305:C316)-MIN(C305:C316)&lt;5,AVERAGEIF(C305:C316,"&gt;0",I305:I316),
IF(FORECAST($C301,I$305:I$316,$C$305:$C$316)&lt;0,0,
IF(FORECAST($C301,I$305:I$316,$C$305:$C$316)&gt;100,100,
FORECAST($C301,I$305:I$316,$C$305:$C$316))))</f>
        <v>59.943267200027663</v>
      </c>
      <c r="J301" s="218"/>
      <c r="K301" s="219"/>
      <c r="L301" s="219"/>
      <c r="M301" s="220">
        <f ca="true">IF(MAX(C305:C316)-MIN(C305:C316)&lt;5,AVERAGEIF(C305:C316,"&gt;0",M305:M316),
IF(FORECAST($C301,M$305:M$316,$C$305:$C$316)&lt;0,0,
IF(FORECAST($C301,M$305:M$316,$C$305:$C$316)&gt;100,100,
FORECAST($C301,M$305:M$316,$C$305:$C$316))))</f>
        <v>21.674100226893756</v>
      </c>
      <c r="N301" s="217">
        <f ca="true">IF(MAX(C305:C316)-MIN(C305:C316)&lt;5,AVERAGEIF(C305:C316,"&gt;0",N305:N316),
IF(FORECAST($C301,N$305:N$316,$C$305:$C$316)&lt;0,0,
IF(FORECAST($C301,N$305:N$316,$C$305:$C$316)&gt;100,100,
FORECAST($C301,N$305:N$316,$C$305:$C$316))))</f>
        <v>61.135610881929324</v>
      </c>
      <c r="O301" s="218"/>
      <c r="P301" s="219"/>
      <c r="Q301" s="219"/>
      <c r="R301" s="220">
        <f ca="true">IF(MAX(C305:C316)-MIN(C305:C316)&lt;5,AVERAGEIF(C305:C316,"&gt;0",R305:R316),
IF(FORECAST($C301,R$305:R$316,$C$305:$C$316)&lt;0,0,
IF(FORECAST($C301,R$305:R$316,$C$305:$C$316)&gt;100,100,
FORECAST($C301,R$305:R$316,$C$305:$C$316))))</f>
        <v>19.223475449687271</v>
      </c>
      <c r="S301" s="217">
        <f ca="true">IF(MAX(C305:C316)-MIN(C305:C316)&lt;5,AVERAGEIF(C305:C316,"&gt;0",S305:S316),
IF(FORECAST($C301,S$305:S$316,$C$305:$C$316)&lt;0,0,
IF(FORECAST($C301,S$305:S$316,$C$305:$C$316)&gt;100,100,
FORECAST($C301,S$305:S$316,$C$305:$C$316))))</f>
        <v>66.555309875728881</v>
      </c>
      <c r="T301" s="218"/>
      <c r="U301" s="219"/>
      <c r="V301" s="219"/>
      <c r="W301" s="220">
        <f ca="true">IF(MAX(C305:C316)-MIN(C305:C316)&lt;5,AVERAGEIF(C305:C316,"&gt;0",W305:W316),
IF(FORECAST($C301,W$305:W$316,$C$305:$C$316)&lt;0,0,
IF(FORECAST($C301,W$305:W$316,$C$305:$C$316)&gt;100,100,
FORECAST($C301,W$305:W$316,$C$305:$C$316))))</f>
        <v>21.11216508011421</v>
      </c>
      <c r="X301" s="217">
        <f ca="true">IF(MAX(C305:C316)-MIN(C305:C316)&lt;5,AVERAGEIF(C305:C316,"&gt;0",X305:X316),
IF(FORECAST($C301,X$305:X$316,$C$305:$C$316)&lt;0,0,
IF(FORECAST($C301,X$305:X$316,$C$305:$C$316)&gt;100,100,
FORECAST($C301,X$305:X$316,$C$305:$C$316))))</f>
        <v>76.601786503717221</v>
      </c>
      <c r="Y301" s="218"/>
      <c r="Z301" s="219"/>
      <c r="AA301" s="219"/>
      <c r="AB301" s="220">
        <f ca="true">IF(MAX(C305:C316)-MIN(C305:C316)&lt;5,AVERAGEIF(C305:C316,"&gt;0",AB305:AB316),
IF(FORECAST($C301,AB$305:AB$316,$C$305:$C$316)&lt;0,0,
IF(FORECAST($C301,AB$305:AB$316,$C$305:$C$316)&gt;100,100,
FORECAST($C301,AB$305:AB$316,$C$305:$C$316))))</f>
        <v>17.01726335680064</v>
      </c>
    </row>
    <row r="302" hidden="true" x14ac:dyDescent="0.2">
      <c r="A302" s="1754"/>
      <c r="B302" s="1755"/>
      <c r="C302" s="195">
        <f>MaxRegYear(C300,C305:C316)</f>
        <v>2016</v>
      </c>
      <c r="D302" s="221">
        <f ca="true">IF(MAX(C305:C316)-MIN(C305:C316)&lt;5,AVERAGEIF(C305:C316,"&gt;0",D305:D316),
IF(FORECAST($C302,D$305:D$316,$C$305:$C$316)&lt;0,0,
IF(FORECAST($C302,D$305:D$316,$C$305:$C$316)&gt;100,100,
FORECAST($C302,D$305:D$316,$C$305:$C$316))))</f>
        <v>59.60685485550573</v>
      </c>
      <c r="E302" s="222"/>
      <c r="F302" s="223"/>
      <c r="G302" s="223"/>
      <c r="H302" s="224">
        <f ca="true">IF(MAX(C305:C316)-MIN(C305:C316)&lt;5,AVERAGEIF(C305:C316,"&gt;0",H305:H316),
IF(FORECAST($C302,H$305:H$316,$C$305:$C$316)&lt;0,0,
IF(FORECAST($C302,H$305:H$316,$C$305:$C$316)&gt;100,100,
FORECAST($C302,H$305:H$316,$C$305:$C$316))))</f>
        <v>21.552686992007352</v>
      </c>
      <c r="I302" s="221">
        <f ca="true">IF(MAX(C305:C316)-MIN(C305:C316)&lt;5,AVERAGEIF(C305:C316,"&gt;0",I305:I316),
IF(FORECAST($C302,I$305:I$316,$C$305:$C$316)&lt;0,0,
IF(FORECAST($C302,I$305:I$316,$C$305:$C$316)&gt;100,100,
FORECAST($C302,I$305:I$316,$C$305:$C$316))))</f>
        <v>66.756999862565749</v>
      </c>
      <c r="J302" s="222"/>
      <c r="K302" s="223"/>
      <c r="L302" s="223"/>
      <c r="M302" s="224">
        <f ca="true">IF(MAX(C305:C316)-MIN(C305:C316)&lt;5,AVERAGEIF(C305:C316,"&gt;0",M305:M316),
IF(FORECAST($C302,M$305:M$316,$C$305:$C$316)&lt;0,0,
IF(FORECAST($C302,M$305:M$316,$C$305:$C$316)&gt;100,100,
FORECAST($C302,M$305:M$316,$C$305:$C$316))))</f>
        <v>17.110458867641569</v>
      </c>
      <c r="N302" s="221">
        <f ca="true">IF(MAX(C305:C316)-MIN(C305:C316)&lt;5,AVERAGEIF(C305:C316,"&gt;0",N305:N316),
IF(FORECAST($C302,N$305:N$316,$C$305:$C$316)&lt;0,0,
IF(FORECAST($C302,N$305:N$316,$C$305:$C$316)&gt;100,100,
FORECAST($C302,N$305:N$316,$C$305:$C$316))))</f>
        <v>71.873432569634133</v>
      </c>
      <c r="O302" s="222"/>
      <c r="P302" s="223"/>
      <c r="Q302" s="223"/>
      <c r="R302" s="224">
        <f ca="true">IF(MAX(C305:C316)-MIN(C305:C316)&lt;5,AVERAGEIF(C305:C316,"&gt;0",R305:R316),
IF(FORECAST($C302,R$305:R$316,$C$305:$C$316)&lt;0,0,
IF(FORECAST($C302,R$305:R$316,$C$305:$C$316)&gt;100,100,
FORECAST($C302,R$305:R$316,$C$305:$C$316))))</f>
        <v>15.530051806722781</v>
      </c>
      <c r="S302" s="221">
        <f ca="true">IF(MAX(C305:C316)-MIN(C305:C316)&lt;5,AVERAGEIF(C305:C316,"&gt;0",S305:S316),
IF(FORECAST($C302,S$305:S$316,$C$305:$C$316)&lt;0,0,
IF(FORECAST($C302,S$305:S$316,$C$305:$C$316)&gt;100,100,
FORECAST($C302,S$305:S$316,$C$305:$C$316))))</f>
        <v>77.372169221021295</v>
      </c>
      <c r="T302" s="222"/>
      <c r="U302" s="223"/>
      <c r="V302" s="223"/>
      <c r="W302" s="224">
        <f ca="true">IF(MAX(C305:C316)-MIN(C305:C316)&lt;5,AVERAGEIF(C305:C316,"&gt;0",W305:W316),
IF(FORECAST($C302,W$305:W$316,$C$305:$C$316)&lt;0,0,
IF(FORECAST($C302,W$305:W$316,$C$305:$C$316)&gt;100,100,
FORECAST($C302,W$305:W$316,$C$305:$C$316))))</f>
        <v>10.568397615934146</v>
      </c>
      <c r="X302" s="221">
        <f ca="true">IF(MAX(C305:C316)-MIN(C305:C316)&lt;5,AVERAGEIF(C305:C316,"&gt;0",X305:X316),
IF(FORECAST($C302,X$305:X$316,$C$305:$C$316)&lt;0,0,
IF(FORECAST($C302,X$305:X$316,$C$305:$C$316)&gt;100,100,
FORECAST($C302,X$305:X$316,$C$305:$C$316))))</f>
        <v>86.502317755979448</v>
      </c>
      <c r="Y302" s="222"/>
      <c r="Z302" s="223"/>
      <c r="AA302" s="223"/>
      <c r="AB302" s="224">
        <f ca="true">IF(MAX(C305:C316)-MIN(C305:C316)&lt;5,AVERAGEIF(C305:C316,"&gt;0",AB305:AB316),
IF(FORECAST($C302,AB$305:AB$316,$C$305:$C$316)&lt;0,0,
IF(FORECAST($C302,AB$305:AB$316,$C$305:$C$316)&gt;100,100,
FORECAST($C302,AB$305:AB$316,$C$305:$C$316))))</f>
        <v>6.2738774927911436</v>
      </c>
    </row>
    <row r="303" ht="9" customHeight="true" x14ac:dyDescent="0.2">
      <c r="D303" s="225"/>
      <c r="I303" s="225"/>
      <c r="K303" s="185"/>
      <c r="L303" s="185"/>
      <c r="N303" s="225"/>
      <c r="P303" s="185"/>
      <c r="Q303" s="185"/>
      <c r="S303" s="225"/>
      <c r="U303" s="185"/>
      <c r="V303" s="185"/>
      <c r="X303" s="225"/>
      <c r="Z303" s="185"/>
      <c r="AA303" s="185"/>
      <c r="AB303" s="226"/>
    </row>
    <row r="304" s="254" customFormat="true" ht="22.5" customHeight="true" x14ac:dyDescent="0.2">
      <c r="B304" s="248" t="s">
        <v>8</v>
      </c>
      <c r="C304" s="228" t="s">
        <v>9</v>
      </c>
      <c r="D304" s="229" t="s">
        <v>14</v>
      </c>
      <c r="E304" s="1712" t="s">
        <v>403</v>
      </c>
      <c r="F304" s="308"/>
      <c r="G304" s="308"/>
      <c r="H304" s="231" t="s">
        <v>17</v>
      </c>
      <c r="I304" s="229" t="s">
        <v>14</v>
      </c>
      <c r="J304" s="1712" t="s">
        <v>403</v>
      </c>
      <c r="K304" s="308"/>
      <c r="L304" s="308"/>
      <c r="M304" s="231" t="s">
        <v>17</v>
      </c>
      <c r="N304" s="229" t="s">
        <v>14</v>
      </c>
      <c r="O304" s="1712" t="s">
        <v>403</v>
      </c>
      <c r="P304" s="308"/>
      <c r="Q304" s="308"/>
      <c r="R304" s="231" t="s">
        <v>17</v>
      </c>
      <c r="S304" s="229" t="s">
        <v>14</v>
      </c>
      <c r="T304" s="1712" t="s">
        <v>403</v>
      </c>
      <c r="U304" s="308"/>
      <c r="V304" s="308"/>
      <c r="W304" s="231" t="s">
        <v>17</v>
      </c>
      <c r="X304" s="229" t="s">
        <v>14</v>
      </c>
      <c r="Y304" s="1712" t="s">
        <v>403</v>
      </c>
      <c r="Z304" s="308"/>
      <c r="AA304" s="308"/>
      <c r="AB304" s="231" t="s">
        <v>17</v>
      </c>
      <c r="AD304" s="309"/>
    </row>
    <row r="305" x14ac:dyDescent="0.2">
      <c r="A305" s="233"/>
      <c r="B305" s="1528" t="s">
        <v>210</v>
      </c>
      <c r="C305" s="1529">
        <v>2005</v>
      </c>
      <c r="D305" s="147">
        <f t="shared" ref="D305:D316" ca="true" si="65">IF(ISERROR(INDIRECT(CONCATENATE($B305,"!M16"))),"",INDIRECT(CONCATENATE($B305,"!M16")))</f>
        <v>56.644886990818591</v>
      </c>
      <c r="E305" s="237">
        <f t="shared" ref="E305:E316" ca="true" si="66">IF(ISERROR(INDIRECT(CONCATENATE($B305,"!M23"))),"",INDIRECT(CONCATENATE($B305,"!M23")))</f>
        <v>98.280796517615542</v>
      </c>
      <c r="F305" s="235"/>
      <c r="G305" s="235"/>
      <c r="H305" s="236">
        <f t="shared" ref="H305:H316" ca="true" si="67">IF(ISERROR(INDIRECT(CONCATENATE($B305,"!M21"))),"",INDIRECT(CONCATENATE($B305,"!M21")))</f>
        <v>19.773278187324657</v>
      </c>
      <c r="I305" s="147">
        <f t="shared" ref="I305:I316" ca="true" si="68">IF(ISERROR(INDIRECT(CONCATENATE($B305,"!N16"))),"",INDIRECT(CONCATENATE($B305,"!N16")))</f>
        <v>62.196884856588582</v>
      </c>
      <c r="J305" s="234">
        <f t="shared" ref="J305:J316" ca="true" si="69">IF(ISERROR(INDIRECT(CONCATENATE($B305,"!N23"))),"",INDIRECT(CONCATENATE($B305,"!N23")))</f>
        <v>99.431513466765992</v>
      </c>
      <c r="K305" s="235"/>
      <c r="L305" s="235"/>
      <c r="M305" s="236">
        <f t="shared" ref="M305:M316" ca="true" si="70">IF(ISERROR(INDIRECT(CONCATENATE($B305,"!N21"))),"",INDIRECT(CONCATENATE($B305,"!N21")))</f>
        <v>20.732558005389105</v>
      </c>
      <c r="N305" s="147">
        <f t="shared" ref="N305:N316" ca="true" si="71">IF(ISERROR(INDIRECT(CONCATENATE($B305,"!O16"))),"",INDIRECT(CONCATENATE($B305,"!O16")))</f>
        <v>63.122046332851802</v>
      </c>
      <c r="O305" s="234">
        <f t="shared" ref="O305:O316" ca="true" si="72">IF(ISERROR(INDIRECT(CONCATENATE($B305,"!O23"))),"",INDIRECT(CONCATENATE($B305,"!O23")))</f>
        <v>99.447154111233544</v>
      </c>
      <c r="P305" s="235"/>
      <c r="Q305" s="235"/>
      <c r="R305" s="236">
        <f t="shared" ref="R305:R316" ca="true" si="73">IF(ISERROR(INDIRECT(CONCATENATE($B305,"!O21"))),"",INDIRECT(CONCATENATE($B305,"!O21")))</f>
        <v>18.996632666713307</v>
      </c>
      <c r="S305" s="147">
        <f t="shared" ref="S305:S316" ca="true" si="74">IF(ISERROR(INDIRECT(CONCATENATE($B305,"!P16"))),"",INDIRECT(CONCATENATE($B305,"!P16")))</f>
        <v>68.737952676277288</v>
      </c>
      <c r="T305" s="234">
        <f t="shared" ref="T305:T316" ca="true" si="75">IF(ISERROR(INDIRECT(CONCATENATE($B305,"!P23"))),"",INDIRECT(CONCATENATE($B305,"!P23")))</f>
        <v>99.31813251981319</v>
      </c>
      <c r="U305" s="235"/>
      <c r="V305" s="235"/>
      <c r="W305" s="236">
        <f t="shared" ref="W305:W316" ca="true" si="76">IF(ISERROR(INDIRECT(CONCATENATE($B305,"!P21"))),"",INDIRECT(CONCATENATE($B305,"!P21")))</f>
        <v>19.568586126485371</v>
      </c>
      <c r="X305" s="147">
        <f t="shared" ref="X305:X316" ca="true" si="77">IF(ISERROR(INDIRECT(CONCATENATE($B305,"!Q16"))),"",INDIRECT(CONCATENATE($B305,"!Q16")))</f>
        <v>78.931735116994417</v>
      </c>
      <c r="Y305" s="234">
        <f t="shared" ref="Y305:Y316" ca="true" si="78">IF(ISERROR(INDIRECT(CONCATENATE($B305,"!Q23"))),"",INDIRECT(CONCATENATE($B305,"!Q23")))</f>
        <v>99.65223777805268</v>
      </c>
      <c r="Z305" s="235"/>
      <c r="AA305" s="235"/>
      <c r="AB305" s="236">
        <f t="shared" ref="AB305:AB316" ca="true" si="79">IF(ISERROR(INDIRECT(CONCATENATE($B305,"!Q221"))),"",INDIRECT(CONCATENATE($B305,"!Q21")))</f>
        <v>16.05044298223163</v>
      </c>
    </row>
    <row r="306" x14ac:dyDescent="0.2">
      <c r="A306" s="233"/>
      <c r="B306" s="1530" t="s">
        <v>327</v>
      </c>
      <c r="C306" s="1531">
        <v>2010</v>
      </c>
      <c r="D306" s="148">
        <f t="shared" ca="true" si="65"/>
        <v>54.068878958140019</v>
      </c>
      <c r="E306" s="237">
        <f t="shared" ca="true" si="66"/>
        <v>99.467955518643677</v>
      </c>
      <c r="F306" s="235"/>
      <c r="G306" s="235"/>
      <c r="H306" s="238">
        <f t="shared" ca="true" si="67"/>
        <v>20.206621007481591</v>
      </c>
      <c r="I306" s="148">
        <f t="shared" ca="true" si="68"/>
        <v>60.900160212703682</v>
      </c>
      <c r="J306" s="237">
        <f t="shared" ca="true" si="69"/>
        <v>99.270569062654516</v>
      </c>
      <c r="K306" s="235"/>
      <c r="L306" s="235"/>
      <c r="M306" s="238">
        <f t="shared" ca="true" si="70"/>
        <v>19.755502869017558</v>
      </c>
      <c r="N306" s="148">
        <f t="shared" ca="true" si="71"/>
        <v>66.164973379554013</v>
      </c>
      <c r="O306" s="237">
        <f t="shared" ca="true" si="72"/>
        <v>99.448423321816335</v>
      </c>
      <c r="P306" s="235"/>
      <c r="Q306" s="235"/>
      <c r="R306" s="238">
        <f t="shared" ca="true" si="73"/>
        <v>16.466612334910181</v>
      </c>
      <c r="S306" s="148">
        <f t="shared" ca="true" si="74"/>
        <v>71.21312376456109</v>
      </c>
      <c r="T306" s="237">
        <f t="shared" ca="true" si="75"/>
        <v>99.440003354337506</v>
      </c>
      <c r="U306" s="235"/>
      <c r="V306" s="235"/>
      <c r="W306" s="238">
        <f t="shared" ca="true" si="76"/>
        <v>15.258038815157633</v>
      </c>
      <c r="X306" s="148">
        <f t="shared" ca="true" si="77"/>
        <v>80.117564385460497</v>
      </c>
      <c r="Y306" s="237">
        <f t="shared" ca="true" si="78"/>
        <v>99.68263620898</v>
      </c>
      <c r="Z306" s="235"/>
      <c r="AA306" s="235"/>
      <c r="AB306" s="238">
        <f t="shared" ca="true" si="79"/>
        <v>9.6888447814180925</v>
      </c>
    </row>
    <row r="307" x14ac:dyDescent="0.2">
      <c r="A307" s="233"/>
      <c r="B307" s="1530" t="s">
        <v>381</v>
      </c>
      <c r="C307" s="1531">
        <v>2014</v>
      </c>
      <c r="D307" s="148">
        <f t="shared" ca="true" si="65"/>
        <v>60.567102088605012</v>
      </c>
      <c r="E307" s="237">
        <f t="shared" ca="true" si="66"/>
        <v>99.376510247039647</v>
      </c>
      <c r="F307" s="235"/>
      <c r="G307" s="235"/>
      <c r="H307" s="238">
        <f t="shared" ca="true" si="67"/>
        <v>21.372633972884948</v>
      </c>
      <c r="I307" s="148">
        <f t="shared" ca="true" si="68"/>
        <v>67.215422165465128</v>
      </c>
      <c r="J307" s="237">
        <f t="shared" ca="true" si="69"/>
        <v>99.651160212478487</v>
      </c>
      <c r="K307" s="235"/>
      <c r="L307" s="235"/>
      <c r="M307" s="238">
        <f t="shared" ca="true" si="70"/>
        <v>17.513253099732655</v>
      </c>
      <c r="N307" s="148">
        <f t="shared" ca="true" si="71"/>
        <v>70.639538606774082</v>
      </c>
      <c r="O307" s="237">
        <f t="shared" ca="true" si="72"/>
        <v>99.131451404456641</v>
      </c>
      <c r="P307" s="235"/>
      <c r="Q307" s="235"/>
      <c r="R307" s="238">
        <f t="shared" ca="true" si="73"/>
        <v>16.524991127493031</v>
      </c>
      <c r="S307" s="148">
        <f t="shared" ca="true" si="74"/>
        <v>76.356175256028678</v>
      </c>
      <c r="T307" s="237">
        <f t="shared" ca="true" si="75"/>
        <v>99.386149001281041</v>
      </c>
      <c r="U307" s="235"/>
      <c r="V307" s="235"/>
      <c r="W307" s="238">
        <f t="shared" ca="true" si="76"/>
        <v>12.288689584575977</v>
      </c>
      <c r="X307" s="148">
        <f t="shared" ca="true" si="77"/>
        <v>85.987646550639056</v>
      </c>
      <c r="Y307" s="237">
        <f t="shared" ca="true" si="78"/>
        <v>99.630982492791816</v>
      </c>
      <c r="Z307" s="235"/>
      <c r="AA307" s="235"/>
      <c r="AB307" s="238">
        <f t="shared" ca="true" si="79"/>
        <v>8.7842163621216649</v>
      </c>
      <c r="AD307" s="239"/>
    </row>
    <row r="308" x14ac:dyDescent="0.2">
      <c r="A308" s="233"/>
      <c r="B308" s="1530"/>
      <c r="C308" s="1531"/>
      <c r="D308" s="148" t="str">
        <f t="shared" ca="true" si="65"/>
        <v/>
      </c>
      <c r="E308" s="237" t="str">
        <f t="shared" ca="true" si="66"/>
        <v/>
      </c>
      <c r="F308" s="235"/>
      <c r="G308" s="235"/>
      <c r="H308" s="238" t="str">
        <f t="shared" ca="true" si="67"/>
        <v/>
      </c>
      <c r="I308" s="148" t="str">
        <f t="shared" ca="true" si="68"/>
        <v/>
      </c>
      <c r="J308" s="237" t="str">
        <f t="shared" ca="true" si="69"/>
        <v/>
      </c>
      <c r="K308" s="235"/>
      <c r="L308" s="235"/>
      <c r="M308" s="238" t="str">
        <f t="shared" ca="true" si="70"/>
        <v/>
      </c>
      <c r="N308" s="148" t="str">
        <f t="shared" ca="true" si="71"/>
        <v/>
      </c>
      <c r="O308" s="237" t="str">
        <f t="shared" ca="true" si="72"/>
        <v/>
      </c>
      <c r="P308" s="235"/>
      <c r="Q308" s="235"/>
      <c r="R308" s="238" t="str">
        <f t="shared" ca="true" si="73"/>
        <v/>
      </c>
      <c r="S308" s="148" t="str">
        <f t="shared" ca="true" si="74"/>
        <v/>
      </c>
      <c r="T308" s="237" t="str">
        <f t="shared" ca="true" si="75"/>
        <v/>
      </c>
      <c r="U308" s="235"/>
      <c r="V308" s="235"/>
      <c r="W308" s="238" t="str">
        <f t="shared" ca="true" si="76"/>
        <v/>
      </c>
      <c r="X308" s="148" t="str">
        <f t="shared" ca="true" si="77"/>
        <v/>
      </c>
      <c r="Y308" s="237" t="str">
        <f t="shared" ca="true" si="78"/>
        <v/>
      </c>
      <c r="Z308" s="235"/>
      <c r="AA308" s="235"/>
      <c r="AB308" s="238" t="str">
        <f t="shared" ca="true" si="79"/>
        <v/>
      </c>
    </row>
    <row r="309" x14ac:dyDescent="0.2">
      <c r="A309" s="233"/>
      <c r="B309" s="1530"/>
      <c r="C309" s="1531"/>
      <c r="D309" s="148" t="str">
        <f t="shared" ca="true" si="65"/>
        <v/>
      </c>
      <c r="E309" s="237" t="str">
        <f t="shared" ca="true" si="66"/>
        <v/>
      </c>
      <c r="F309" s="235"/>
      <c r="G309" s="235"/>
      <c r="H309" s="238" t="str">
        <f t="shared" ca="true" si="67"/>
        <v/>
      </c>
      <c r="I309" s="148" t="str">
        <f t="shared" ca="true" si="68"/>
        <v/>
      </c>
      <c r="J309" s="237" t="str">
        <f t="shared" ca="true" si="69"/>
        <v/>
      </c>
      <c r="K309" s="235"/>
      <c r="L309" s="235"/>
      <c r="M309" s="238" t="str">
        <f t="shared" ca="true" si="70"/>
        <v/>
      </c>
      <c r="N309" s="148" t="str">
        <f t="shared" ca="true" si="71"/>
        <v/>
      </c>
      <c r="O309" s="237" t="str">
        <f t="shared" ca="true" si="72"/>
        <v/>
      </c>
      <c r="P309" s="235"/>
      <c r="Q309" s="235"/>
      <c r="R309" s="238" t="str">
        <f t="shared" ca="true" si="73"/>
        <v/>
      </c>
      <c r="S309" s="148" t="str">
        <f t="shared" ca="true" si="74"/>
        <v/>
      </c>
      <c r="T309" s="237" t="str">
        <f t="shared" ca="true" si="75"/>
        <v/>
      </c>
      <c r="U309" s="235"/>
      <c r="V309" s="235"/>
      <c r="W309" s="238" t="str">
        <f t="shared" ca="true" si="76"/>
        <v/>
      </c>
      <c r="X309" s="148" t="str">
        <f t="shared" ca="true" si="77"/>
        <v/>
      </c>
      <c r="Y309" s="237" t="str">
        <f t="shared" ca="true" si="78"/>
        <v/>
      </c>
      <c r="Z309" s="235"/>
      <c r="AA309" s="235"/>
      <c r="AB309" s="238" t="str">
        <f t="shared" ca="true" si="79"/>
        <v/>
      </c>
    </row>
    <row r="310" x14ac:dyDescent="0.2">
      <c r="A310" s="233"/>
      <c r="B310" s="1530"/>
      <c r="C310" s="1531"/>
      <c r="D310" s="148" t="str">
        <f t="shared" ca="true" si="65"/>
        <v/>
      </c>
      <c r="E310" s="237" t="str">
        <f t="shared" ca="true" si="66"/>
        <v/>
      </c>
      <c r="F310" s="235"/>
      <c r="G310" s="235"/>
      <c r="H310" s="238" t="str">
        <f t="shared" ca="true" si="67"/>
        <v/>
      </c>
      <c r="I310" s="148" t="str">
        <f t="shared" ca="true" si="68"/>
        <v/>
      </c>
      <c r="J310" s="237" t="str">
        <f t="shared" ca="true" si="69"/>
        <v/>
      </c>
      <c r="K310" s="235"/>
      <c r="L310" s="235"/>
      <c r="M310" s="238" t="str">
        <f t="shared" ca="true" si="70"/>
        <v/>
      </c>
      <c r="N310" s="148" t="str">
        <f t="shared" ca="true" si="71"/>
        <v/>
      </c>
      <c r="O310" s="237" t="str">
        <f t="shared" ca="true" si="72"/>
        <v/>
      </c>
      <c r="P310" s="235"/>
      <c r="Q310" s="235"/>
      <c r="R310" s="238" t="str">
        <f t="shared" ca="true" si="73"/>
        <v/>
      </c>
      <c r="S310" s="148" t="str">
        <f t="shared" ca="true" si="74"/>
        <v/>
      </c>
      <c r="T310" s="237" t="str">
        <f t="shared" ca="true" si="75"/>
        <v/>
      </c>
      <c r="U310" s="235"/>
      <c r="V310" s="235"/>
      <c r="W310" s="238" t="str">
        <f t="shared" ca="true" si="76"/>
        <v/>
      </c>
      <c r="X310" s="148" t="str">
        <f t="shared" ca="true" si="77"/>
        <v/>
      </c>
      <c r="Y310" s="237" t="str">
        <f t="shared" ca="true" si="78"/>
        <v/>
      </c>
      <c r="Z310" s="235"/>
      <c r="AA310" s="235"/>
      <c r="AB310" s="238" t="str">
        <f t="shared" ca="true" si="79"/>
        <v/>
      </c>
    </row>
    <row r="311" x14ac:dyDescent="0.2">
      <c r="A311" s="233"/>
      <c r="B311" s="1530"/>
      <c r="C311" s="1531"/>
      <c r="D311" s="148" t="str">
        <f t="shared" ca="true" si="65"/>
        <v/>
      </c>
      <c r="E311" s="237" t="str">
        <f t="shared" ca="true" si="66"/>
        <v/>
      </c>
      <c r="F311" s="235"/>
      <c r="G311" s="235"/>
      <c r="H311" s="238" t="str">
        <f t="shared" ca="true" si="67"/>
        <v/>
      </c>
      <c r="I311" s="148" t="str">
        <f t="shared" ca="true" si="68"/>
        <v/>
      </c>
      <c r="J311" s="237" t="str">
        <f t="shared" ca="true" si="69"/>
        <v/>
      </c>
      <c r="K311" s="235"/>
      <c r="L311" s="235"/>
      <c r="M311" s="238" t="str">
        <f t="shared" ca="true" si="70"/>
        <v/>
      </c>
      <c r="N311" s="148" t="str">
        <f t="shared" ca="true" si="71"/>
        <v/>
      </c>
      <c r="O311" s="237" t="str">
        <f t="shared" ca="true" si="72"/>
        <v/>
      </c>
      <c r="P311" s="235"/>
      <c r="Q311" s="235"/>
      <c r="R311" s="238" t="str">
        <f t="shared" ca="true" si="73"/>
        <v/>
      </c>
      <c r="S311" s="148" t="str">
        <f t="shared" ca="true" si="74"/>
        <v/>
      </c>
      <c r="T311" s="237" t="str">
        <f t="shared" ca="true" si="75"/>
        <v/>
      </c>
      <c r="U311" s="235"/>
      <c r="V311" s="235"/>
      <c r="W311" s="238" t="str">
        <f t="shared" ca="true" si="76"/>
        <v/>
      </c>
      <c r="X311" s="148" t="str">
        <f t="shared" ca="true" si="77"/>
        <v/>
      </c>
      <c r="Y311" s="237" t="str">
        <f t="shared" ca="true" si="78"/>
        <v/>
      </c>
      <c r="Z311" s="235"/>
      <c r="AA311" s="235"/>
      <c r="AB311" s="238" t="str">
        <f t="shared" ca="true" si="79"/>
        <v/>
      </c>
    </row>
    <row r="312" x14ac:dyDescent="0.2">
      <c r="A312" s="233"/>
      <c r="B312" s="1530"/>
      <c r="C312" s="1531"/>
      <c r="D312" s="148" t="str">
        <f t="shared" ca="true" si="65"/>
        <v/>
      </c>
      <c r="E312" s="237" t="str">
        <f t="shared" ca="true" si="66"/>
        <v/>
      </c>
      <c r="F312" s="235"/>
      <c r="G312" s="235"/>
      <c r="H312" s="238" t="str">
        <f t="shared" ca="true" si="67"/>
        <v/>
      </c>
      <c r="I312" s="148" t="str">
        <f t="shared" ca="true" si="68"/>
        <v/>
      </c>
      <c r="J312" s="237" t="str">
        <f t="shared" ca="true" si="69"/>
        <v/>
      </c>
      <c r="K312" s="235"/>
      <c r="L312" s="235"/>
      <c r="M312" s="238" t="str">
        <f t="shared" ca="true" si="70"/>
        <v/>
      </c>
      <c r="N312" s="148" t="str">
        <f t="shared" ca="true" si="71"/>
        <v/>
      </c>
      <c r="O312" s="237" t="str">
        <f t="shared" ca="true" si="72"/>
        <v/>
      </c>
      <c r="P312" s="235"/>
      <c r="Q312" s="235"/>
      <c r="R312" s="238" t="str">
        <f t="shared" ca="true" si="73"/>
        <v/>
      </c>
      <c r="S312" s="148" t="str">
        <f t="shared" ca="true" si="74"/>
        <v/>
      </c>
      <c r="T312" s="237" t="str">
        <f t="shared" ca="true" si="75"/>
        <v/>
      </c>
      <c r="U312" s="235"/>
      <c r="V312" s="235"/>
      <c r="W312" s="238" t="str">
        <f t="shared" ca="true" si="76"/>
        <v/>
      </c>
      <c r="X312" s="148" t="str">
        <f t="shared" ca="true" si="77"/>
        <v/>
      </c>
      <c r="Y312" s="237" t="str">
        <f t="shared" ca="true" si="78"/>
        <v/>
      </c>
      <c r="Z312" s="235"/>
      <c r="AA312" s="235"/>
      <c r="AB312" s="238" t="str">
        <f t="shared" ca="true" si="79"/>
        <v/>
      </c>
    </row>
    <row r="313" x14ac:dyDescent="0.2">
      <c r="A313" s="233"/>
      <c r="B313" s="1530"/>
      <c r="C313" s="1531"/>
      <c r="D313" s="148" t="str">
        <f t="shared" ca="true" si="65"/>
        <v/>
      </c>
      <c r="E313" s="237" t="str">
        <f t="shared" ca="true" si="66"/>
        <v/>
      </c>
      <c r="F313" s="235"/>
      <c r="G313" s="235"/>
      <c r="H313" s="238" t="str">
        <f t="shared" ca="true" si="67"/>
        <v/>
      </c>
      <c r="I313" s="148" t="str">
        <f t="shared" ca="true" si="68"/>
        <v/>
      </c>
      <c r="J313" s="237" t="str">
        <f t="shared" ca="true" si="69"/>
        <v/>
      </c>
      <c r="K313" s="235"/>
      <c r="L313" s="235"/>
      <c r="M313" s="238" t="str">
        <f t="shared" ca="true" si="70"/>
        <v/>
      </c>
      <c r="N313" s="148" t="str">
        <f t="shared" ca="true" si="71"/>
        <v/>
      </c>
      <c r="O313" s="237" t="str">
        <f t="shared" ca="true" si="72"/>
        <v/>
      </c>
      <c r="P313" s="235"/>
      <c r="Q313" s="235"/>
      <c r="R313" s="238" t="str">
        <f t="shared" ca="true" si="73"/>
        <v/>
      </c>
      <c r="S313" s="148" t="str">
        <f t="shared" ca="true" si="74"/>
        <v/>
      </c>
      <c r="T313" s="237" t="str">
        <f t="shared" ca="true" si="75"/>
        <v/>
      </c>
      <c r="U313" s="235"/>
      <c r="V313" s="235"/>
      <c r="W313" s="238" t="str">
        <f t="shared" ca="true" si="76"/>
        <v/>
      </c>
      <c r="X313" s="148" t="str">
        <f t="shared" ca="true" si="77"/>
        <v/>
      </c>
      <c r="Y313" s="237" t="str">
        <f t="shared" ca="true" si="78"/>
        <v/>
      </c>
      <c r="Z313" s="235"/>
      <c r="AA313" s="235"/>
      <c r="AB313" s="238" t="str">
        <f t="shared" ca="true" si="79"/>
        <v/>
      </c>
    </row>
    <row r="314" x14ac:dyDescent="0.2">
      <c r="A314" s="233"/>
      <c r="B314" s="1530"/>
      <c r="C314" s="1531"/>
      <c r="D314" s="148" t="str">
        <f t="shared" ca="true" si="65"/>
        <v/>
      </c>
      <c r="E314" s="237" t="str">
        <f t="shared" ca="true" si="66"/>
        <v/>
      </c>
      <c r="F314" s="235"/>
      <c r="G314" s="235"/>
      <c r="H314" s="238" t="str">
        <f t="shared" ca="true" si="67"/>
        <v/>
      </c>
      <c r="I314" s="148" t="str">
        <f t="shared" ca="true" si="68"/>
        <v/>
      </c>
      <c r="J314" s="237" t="str">
        <f t="shared" ca="true" si="69"/>
        <v/>
      </c>
      <c r="K314" s="235"/>
      <c r="L314" s="235"/>
      <c r="M314" s="238" t="str">
        <f t="shared" ca="true" si="70"/>
        <v/>
      </c>
      <c r="N314" s="148" t="str">
        <f t="shared" ca="true" si="71"/>
        <v/>
      </c>
      <c r="O314" s="237" t="str">
        <f t="shared" ca="true" si="72"/>
        <v/>
      </c>
      <c r="P314" s="235"/>
      <c r="Q314" s="235"/>
      <c r="R314" s="238" t="str">
        <f t="shared" ca="true" si="73"/>
        <v/>
      </c>
      <c r="S314" s="148" t="str">
        <f t="shared" ca="true" si="74"/>
        <v/>
      </c>
      <c r="T314" s="237" t="str">
        <f t="shared" ca="true" si="75"/>
        <v/>
      </c>
      <c r="U314" s="235"/>
      <c r="V314" s="235"/>
      <c r="W314" s="238" t="str">
        <f t="shared" ca="true" si="76"/>
        <v/>
      </c>
      <c r="X314" s="148" t="str">
        <f t="shared" ca="true" si="77"/>
        <v/>
      </c>
      <c r="Y314" s="237" t="str">
        <f t="shared" ca="true" si="78"/>
        <v/>
      </c>
      <c r="Z314" s="235"/>
      <c r="AA314" s="235"/>
      <c r="AB314" s="238" t="str">
        <f t="shared" ca="true" si="79"/>
        <v/>
      </c>
    </row>
    <row r="315" x14ac:dyDescent="0.2">
      <c r="A315" s="233"/>
      <c r="B315" s="1530"/>
      <c r="C315" s="1531"/>
      <c r="D315" s="148" t="str">
        <f t="shared" ca="true" si="65"/>
        <v/>
      </c>
      <c r="E315" s="237" t="str">
        <f t="shared" ca="true" si="66"/>
        <v/>
      </c>
      <c r="F315" s="235"/>
      <c r="G315" s="235"/>
      <c r="H315" s="238" t="str">
        <f t="shared" ca="true" si="67"/>
        <v/>
      </c>
      <c r="I315" s="148" t="str">
        <f t="shared" ca="true" si="68"/>
        <v/>
      </c>
      <c r="J315" s="237" t="str">
        <f t="shared" ca="true" si="69"/>
        <v/>
      </c>
      <c r="K315" s="235"/>
      <c r="L315" s="235"/>
      <c r="M315" s="238" t="str">
        <f t="shared" ca="true" si="70"/>
        <v/>
      </c>
      <c r="N315" s="148" t="str">
        <f t="shared" ca="true" si="71"/>
        <v/>
      </c>
      <c r="O315" s="237" t="str">
        <f t="shared" ca="true" si="72"/>
        <v/>
      </c>
      <c r="P315" s="235"/>
      <c r="Q315" s="235"/>
      <c r="R315" s="238" t="str">
        <f t="shared" ca="true" si="73"/>
        <v/>
      </c>
      <c r="S315" s="148" t="str">
        <f t="shared" ca="true" si="74"/>
        <v/>
      </c>
      <c r="T315" s="237" t="str">
        <f t="shared" ca="true" si="75"/>
        <v/>
      </c>
      <c r="U315" s="235"/>
      <c r="V315" s="235"/>
      <c r="W315" s="238" t="str">
        <f t="shared" ca="true" si="76"/>
        <v/>
      </c>
      <c r="X315" s="148" t="str">
        <f t="shared" ca="true" si="77"/>
        <v/>
      </c>
      <c r="Y315" s="237" t="str">
        <f t="shared" ca="true" si="78"/>
        <v/>
      </c>
      <c r="Z315" s="235"/>
      <c r="AA315" s="235"/>
      <c r="AB315" s="238" t="str">
        <f t="shared" ca="true" si="79"/>
        <v/>
      </c>
    </row>
    <row r="316" x14ac:dyDescent="0.2">
      <c r="A316" s="233"/>
      <c r="B316" s="1532"/>
      <c r="C316" s="1533"/>
      <c r="D316" s="149" t="str">
        <f t="shared" ca="true" si="65"/>
        <v/>
      </c>
      <c r="E316" s="240" t="str">
        <f t="shared" ca="true" si="66"/>
        <v/>
      </c>
      <c r="F316" s="241"/>
      <c r="G316" s="242"/>
      <c r="H316" s="243" t="str">
        <f t="shared" ca="true" si="67"/>
        <v/>
      </c>
      <c r="I316" s="149" t="str">
        <f t="shared" ca="true" si="68"/>
        <v/>
      </c>
      <c r="J316" s="240" t="str">
        <f t="shared" ca="true" si="69"/>
        <v/>
      </c>
      <c r="K316" s="241"/>
      <c r="L316" s="242"/>
      <c r="M316" s="243" t="str">
        <f t="shared" ca="true" si="70"/>
        <v/>
      </c>
      <c r="N316" s="149" t="str">
        <f t="shared" ca="true" si="71"/>
        <v/>
      </c>
      <c r="O316" s="240" t="str">
        <f t="shared" ca="true" si="72"/>
        <v/>
      </c>
      <c r="P316" s="241"/>
      <c r="Q316" s="242"/>
      <c r="R316" s="243" t="str">
        <f t="shared" ca="true" si="73"/>
        <v/>
      </c>
      <c r="S316" s="149" t="str">
        <f t="shared" ca="true" si="74"/>
        <v/>
      </c>
      <c r="T316" s="240" t="str">
        <f t="shared" ca="true" si="75"/>
        <v/>
      </c>
      <c r="U316" s="241"/>
      <c r="V316" s="242"/>
      <c r="W316" s="243" t="str">
        <f t="shared" ca="true" si="76"/>
        <v/>
      </c>
      <c r="X316" s="149" t="str">
        <f t="shared" ca="true" si="77"/>
        <v/>
      </c>
      <c r="Y316" s="240" t="str">
        <f t="shared" ca="true" si="78"/>
        <v/>
      </c>
      <c r="Z316" s="241"/>
      <c r="AA316" s="242"/>
      <c r="AB316" s="243" t="str">
        <f t="shared" ca="true" si="79"/>
        <v/>
      </c>
    </row>
    <row r="317" ht="11.25" customHeight="true" x14ac:dyDescent="0.2"/>
    <row r="318" ht="22.5" customHeight="true" x14ac:dyDescent="0.25">
      <c r="B318" s="1722" t="str">
        <f>CONCATENATE("Rural use of drinking water sources, ",C299,"–",C300)</f>
        <v>Rural use of drinking water sources, 2000–2020</v>
      </c>
      <c r="C318" s="1723"/>
      <c r="D318" s="1723"/>
      <c r="E318" s="1723"/>
      <c r="F318" s="1723"/>
      <c r="G318" s="1723"/>
      <c r="H318" s="1723"/>
      <c r="I318" s="1723"/>
      <c r="J318" s="1723"/>
      <c r="K318" s="1723"/>
      <c r="L318" s="1724"/>
      <c r="N318" s="244"/>
      <c r="O318" s="244"/>
      <c r="P318" s="244"/>
      <c r="Q318" s="244"/>
      <c r="R318" s="244"/>
      <c r="S318" s="1745" t="s">
        <v>11</v>
      </c>
      <c r="T318" s="1746"/>
      <c r="U318" s="1746"/>
      <c r="V318" s="1746"/>
      <c r="W318" s="1747"/>
      <c r="X318" s="244"/>
      <c r="Y318" s="244"/>
      <c r="Z318" s="244"/>
      <c r="AA318" s="244"/>
      <c r="AB318" s="245"/>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1</xdr:col>
                <xdr:colOff>0</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1</xdr:col>
                <xdr:colOff>0</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1</xdr:col>
                <xdr:colOff>0</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1</xdr:col>
                <xdr:colOff>0</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1</xdr:col>
                <xdr:colOff>0</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1</xdr:col>
                <xdr:colOff>0</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1</xdr:col>
                <xdr:colOff>0</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1</xdr:col>
                <xdr:colOff>0</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1</xdr:col>
                <xdr:colOff>0</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1</xdr:col>
                <xdr:colOff>0</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1</xdr:col>
                <xdr:colOff>0</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1</xdr:col>
                <xdr:colOff>0</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1</xdr:col>
                <xdr:colOff>0</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1</xdr:col>
                <xdr:colOff>0</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1</xdr:col>
                <xdr:colOff>0</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1</xdr:col>
                <xdr:colOff>0</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1</xdr:col>
                <xdr:colOff>0</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1</xdr:col>
                <xdr:colOff>0</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1</xdr:col>
                <xdr:colOff>0</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1</xdr:col>
                <xdr:colOff>0</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1</xdr:col>
                <xdr:colOff>0</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1</xdr:col>
                <xdr:colOff>0</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1</xdr:col>
                <xdr:colOff>0</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1</xdr:col>
                <xdr:colOff>0</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182" customWidth="true"/>
    <col min="6" max="7" width="9" style="185" customWidth="true"/>
    <col min="8" max="38" width="9" style="182" customWidth="true"/>
    <col min="39" max="261" width="9.140625" style="182"/>
    <col min="262" max="262" width="5" style="182" customWidth="true"/>
    <col min="263" max="263" width="13.85546875" style="182" customWidth="true"/>
    <col min="264" max="265" width="6.28515625" style="182" customWidth="true"/>
    <col min="266" max="267" width="7" style="182" customWidth="true"/>
    <col min="268" max="274" width="6.28515625" style="182" customWidth="true"/>
    <col min="275" max="517" width="9.140625" style="182"/>
    <col min="518" max="518" width="5" style="182" customWidth="true"/>
    <col min="519" max="519" width="13.85546875" style="182" customWidth="true"/>
    <col min="520" max="521" width="6.28515625" style="182" customWidth="true"/>
    <col min="522" max="523" width="7" style="182" customWidth="true"/>
    <col min="524" max="530" width="6.28515625" style="182" customWidth="true"/>
    <col min="531" max="773" width="9.140625" style="182"/>
    <col min="774" max="774" width="5" style="182" customWidth="true"/>
    <col min="775" max="775" width="13.85546875" style="182" customWidth="true"/>
    <col min="776" max="777" width="6.28515625" style="182" customWidth="true"/>
    <col min="778" max="779" width="7" style="182" customWidth="true"/>
    <col min="780" max="786" width="6.28515625" style="182" customWidth="true"/>
    <col min="787" max="1029" width="9.140625" style="182"/>
    <col min="1030" max="1030" width="5" style="182" customWidth="true"/>
    <col min="1031" max="1031" width="13.85546875" style="182" customWidth="true"/>
    <col min="1032" max="1033" width="6.28515625" style="182" customWidth="true"/>
    <col min="1034" max="1035" width="7" style="182" customWidth="true"/>
    <col min="1036" max="1042" width="6.28515625" style="182" customWidth="true"/>
    <col min="1043" max="1285" width="9.140625" style="182"/>
    <col min="1286" max="1286" width="5" style="182" customWidth="true"/>
    <col min="1287" max="1287" width="13.85546875" style="182" customWidth="true"/>
    <col min="1288" max="1289" width="6.28515625" style="182" customWidth="true"/>
    <col min="1290" max="1291" width="7" style="182" customWidth="true"/>
    <col min="1292" max="1298" width="6.28515625" style="182" customWidth="true"/>
    <col min="1299" max="1541" width="9.140625" style="182"/>
    <col min="1542" max="1542" width="5" style="182" customWidth="true"/>
    <col min="1543" max="1543" width="13.85546875" style="182" customWidth="true"/>
    <col min="1544" max="1545" width="6.28515625" style="182" customWidth="true"/>
    <col min="1546" max="1547" width="7" style="182" customWidth="true"/>
    <col min="1548" max="1554" width="6.28515625" style="182" customWidth="true"/>
    <col min="1555" max="1797" width="9.140625" style="182"/>
    <col min="1798" max="1798" width="5" style="182" customWidth="true"/>
    <col min="1799" max="1799" width="13.85546875" style="182" customWidth="true"/>
    <col min="1800" max="1801" width="6.28515625" style="182" customWidth="true"/>
    <col min="1802" max="1803" width="7" style="182" customWidth="true"/>
    <col min="1804" max="1810" width="6.28515625" style="182" customWidth="true"/>
    <col min="1811" max="2053" width="9.140625" style="182"/>
    <col min="2054" max="2054" width="5" style="182" customWidth="true"/>
    <col min="2055" max="2055" width="13.85546875" style="182" customWidth="true"/>
    <col min="2056" max="2057" width="6.28515625" style="182" customWidth="true"/>
    <col min="2058" max="2059" width="7" style="182" customWidth="true"/>
    <col min="2060" max="2066" width="6.28515625" style="182" customWidth="true"/>
    <col min="2067" max="2309" width="9.140625" style="182"/>
    <col min="2310" max="2310" width="5" style="182" customWidth="true"/>
    <col min="2311" max="2311" width="13.85546875" style="182" customWidth="true"/>
    <col min="2312" max="2313" width="6.28515625" style="182" customWidth="true"/>
    <col min="2314" max="2315" width="7" style="182" customWidth="true"/>
    <col min="2316" max="2322" width="6.28515625" style="182" customWidth="true"/>
    <col min="2323" max="2565" width="9.140625" style="182"/>
    <col min="2566" max="2566" width="5" style="182" customWidth="true"/>
    <col min="2567" max="2567" width="13.85546875" style="182" customWidth="true"/>
    <col min="2568" max="2569" width="6.28515625" style="182" customWidth="true"/>
    <col min="2570" max="2571" width="7" style="182" customWidth="true"/>
    <col min="2572" max="2578" width="6.28515625" style="182" customWidth="true"/>
    <col min="2579" max="2821" width="9.140625" style="182"/>
    <col min="2822" max="2822" width="5" style="182" customWidth="true"/>
    <col min="2823" max="2823" width="13.85546875" style="182" customWidth="true"/>
    <col min="2824" max="2825" width="6.28515625" style="182" customWidth="true"/>
    <col min="2826" max="2827" width="7" style="182" customWidth="true"/>
    <col min="2828" max="2834" width="6.28515625" style="182" customWidth="true"/>
    <col min="2835" max="3077" width="9.140625" style="182"/>
    <col min="3078" max="3078" width="5" style="182" customWidth="true"/>
    <col min="3079" max="3079" width="13.85546875" style="182" customWidth="true"/>
    <col min="3080" max="3081" width="6.28515625" style="182" customWidth="true"/>
    <col min="3082" max="3083" width="7" style="182" customWidth="true"/>
    <col min="3084" max="3090" width="6.28515625" style="182" customWidth="true"/>
    <col min="3091" max="3333" width="9.140625" style="182"/>
    <col min="3334" max="3334" width="5" style="182" customWidth="true"/>
    <col min="3335" max="3335" width="13.85546875" style="182" customWidth="true"/>
    <col min="3336" max="3337" width="6.28515625" style="182" customWidth="true"/>
    <col min="3338" max="3339" width="7" style="182" customWidth="true"/>
    <col min="3340" max="3346" width="6.28515625" style="182" customWidth="true"/>
    <col min="3347" max="3589" width="9.140625" style="182"/>
    <col min="3590" max="3590" width="5" style="182" customWidth="true"/>
    <col min="3591" max="3591" width="13.85546875" style="182" customWidth="true"/>
    <col min="3592" max="3593" width="6.28515625" style="182" customWidth="true"/>
    <col min="3594" max="3595" width="7" style="182" customWidth="true"/>
    <col min="3596" max="3602" width="6.28515625" style="182" customWidth="true"/>
    <col min="3603" max="3845" width="9.140625" style="182"/>
    <col min="3846" max="3846" width="5" style="182" customWidth="true"/>
    <col min="3847" max="3847" width="13.85546875" style="182" customWidth="true"/>
    <col min="3848" max="3849" width="6.28515625" style="182" customWidth="true"/>
    <col min="3850" max="3851" width="7" style="182" customWidth="true"/>
    <col min="3852" max="3858" width="6.28515625" style="182" customWidth="true"/>
    <col min="3859" max="4101" width="9.140625" style="182"/>
    <col min="4102" max="4102" width="5" style="182" customWidth="true"/>
    <col min="4103" max="4103" width="13.85546875" style="182" customWidth="true"/>
    <col min="4104" max="4105" width="6.28515625" style="182" customWidth="true"/>
    <col min="4106" max="4107" width="7" style="182" customWidth="true"/>
    <col min="4108" max="4114" width="6.28515625" style="182" customWidth="true"/>
    <col min="4115" max="4357" width="9.140625" style="182"/>
    <col min="4358" max="4358" width="5" style="182" customWidth="true"/>
    <col min="4359" max="4359" width="13.85546875" style="182" customWidth="true"/>
    <col min="4360" max="4361" width="6.28515625" style="182" customWidth="true"/>
    <col min="4362" max="4363" width="7" style="182" customWidth="true"/>
    <col min="4364" max="4370" width="6.28515625" style="182" customWidth="true"/>
    <col min="4371" max="4613" width="9.140625" style="182"/>
    <col min="4614" max="4614" width="5" style="182" customWidth="true"/>
    <col min="4615" max="4615" width="13.85546875" style="182" customWidth="true"/>
    <col min="4616" max="4617" width="6.28515625" style="182" customWidth="true"/>
    <col min="4618" max="4619" width="7" style="182" customWidth="true"/>
    <col min="4620" max="4626" width="6.28515625" style="182" customWidth="true"/>
    <col min="4627" max="4869" width="9.140625" style="182"/>
    <col min="4870" max="4870" width="5" style="182" customWidth="true"/>
    <col min="4871" max="4871" width="13.85546875" style="182" customWidth="true"/>
    <col min="4872" max="4873" width="6.28515625" style="182" customWidth="true"/>
    <col min="4874" max="4875" width="7" style="182" customWidth="true"/>
    <col min="4876" max="4882" width="6.28515625" style="182" customWidth="true"/>
    <col min="4883" max="5125" width="9.140625" style="182"/>
    <col min="5126" max="5126" width="5" style="182" customWidth="true"/>
    <col min="5127" max="5127" width="13.85546875" style="182" customWidth="true"/>
    <col min="5128" max="5129" width="6.28515625" style="182" customWidth="true"/>
    <col min="5130" max="5131" width="7" style="182" customWidth="true"/>
    <col min="5132" max="5138" width="6.28515625" style="182" customWidth="true"/>
    <col min="5139" max="5381" width="9.140625" style="182"/>
    <col min="5382" max="5382" width="5" style="182" customWidth="true"/>
    <col min="5383" max="5383" width="13.85546875" style="182" customWidth="true"/>
    <col min="5384" max="5385" width="6.28515625" style="182" customWidth="true"/>
    <col min="5386" max="5387" width="7" style="182" customWidth="true"/>
    <col min="5388" max="5394" width="6.28515625" style="182" customWidth="true"/>
    <col min="5395" max="5637" width="9.140625" style="182"/>
    <col min="5638" max="5638" width="5" style="182" customWidth="true"/>
    <col min="5639" max="5639" width="13.85546875" style="182" customWidth="true"/>
    <col min="5640" max="5641" width="6.28515625" style="182" customWidth="true"/>
    <col min="5642" max="5643" width="7" style="182" customWidth="true"/>
    <col min="5644" max="5650" width="6.28515625" style="182" customWidth="true"/>
    <col min="5651" max="5893" width="9.140625" style="182"/>
    <col min="5894" max="5894" width="5" style="182" customWidth="true"/>
    <col min="5895" max="5895" width="13.85546875" style="182" customWidth="true"/>
    <col min="5896" max="5897" width="6.28515625" style="182" customWidth="true"/>
    <col min="5898" max="5899" width="7" style="182" customWidth="true"/>
    <col min="5900" max="5906" width="6.28515625" style="182" customWidth="true"/>
    <col min="5907" max="6149" width="9.140625" style="182"/>
    <col min="6150" max="6150" width="5" style="182" customWidth="true"/>
    <col min="6151" max="6151" width="13.85546875" style="182" customWidth="true"/>
    <col min="6152" max="6153" width="6.28515625" style="182" customWidth="true"/>
    <col min="6154" max="6155" width="7" style="182" customWidth="true"/>
    <col min="6156" max="6162" width="6.28515625" style="182" customWidth="true"/>
    <col min="6163" max="6405" width="9.140625" style="182"/>
    <col min="6406" max="6406" width="5" style="182" customWidth="true"/>
    <col min="6407" max="6407" width="13.85546875" style="182" customWidth="true"/>
    <col min="6408" max="6409" width="6.28515625" style="182" customWidth="true"/>
    <col min="6410" max="6411" width="7" style="182" customWidth="true"/>
    <col min="6412" max="6418" width="6.28515625" style="182" customWidth="true"/>
    <col min="6419" max="6661" width="9.140625" style="182"/>
    <col min="6662" max="6662" width="5" style="182" customWidth="true"/>
    <col min="6663" max="6663" width="13.85546875" style="182" customWidth="true"/>
    <col min="6664" max="6665" width="6.28515625" style="182" customWidth="true"/>
    <col min="6666" max="6667" width="7" style="182" customWidth="true"/>
    <col min="6668" max="6674" width="6.28515625" style="182" customWidth="true"/>
    <col min="6675" max="6917" width="9.140625" style="182"/>
    <col min="6918" max="6918" width="5" style="182" customWidth="true"/>
    <col min="6919" max="6919" width="13.85546875" style="182" customWidth="true"/>
    <col min="6920" max="6921" width="6.28515625" style="182" customWidth="true"/>
    <col min="6922" max="6923" width="7" style="182" customWidth="true"/>
    <col min="6924" max="6930" width="6.28515625" style="182" customWidth="true"/>
    <col min="6931" max="7173" width="9.140625" style="182"/>
    <col min="7174" max="7174" width="5" style="182" customWidth="true"/>
    <col min="7175" max="7175" width="13.85546875" style="182" customWidth="true"/>
    <col min="7176" max="7177" width="6.28515625" style="182" customWidth="true"/>
    <col min="7178" max="7179" width="7" style="182" customWidth="true"/>
    <col min="7180" max="7186" width="6.28515625" style="182" customWidth="true"/>
    <col min="7187" max="7429" width="9.140625" style="182"/>
    <col min="7430" max="7430" width="5" style="182" customWidth="true"/>
    <col min="7431" max="7431" width="13.85546875" style="182" customWidth="true"/>
    <col min="7432" max="7433" width="6.28515625" style="182" customWidth="true"/>
    <col min="7434" max="7435" width="7" style="182" customWidth="true"/>
    <col min="7436" max="7442" width="6.28515625" style="182" customWidth="true"/>
    <col min="7443" max="7685" width="9.140625" style="182"/>
    <col min="7686" max="7686" width="5" style="182" customWidth="true"/>
    <col min="7687" max="7687" width="13.85546875" style="182" customWidth="true"/>
    <col min="7688" max="7689" width="6.28515625" style="182" customWidth="true"/>
    <col min="7690" max="7691" width="7" style="182" customWidth="true"/>
    <col min="7692" max="7698" width="6.28515625" style="182" customWidth="true"/>
    <col min="7699" max="7941" width="9.140625" style="182"/>
    <col min="7942" max="7942" width="5" style="182" customWidth="true"/>
    <col min="7943" max="7943" width="13.85546875" style="182" customWidth="true"/>
    <col min="7944" max="7945" width="6.28515625" style="182" customWidth="true"/>
    <col min="7946" max="7947" width="7" style="182" customWidth="true"/>
    <col min="7948" max="7954" width="6.28515625" style="182" customWidth="true"/>
    <col min="7955" max="8197" width="9.140625" style="182"/>
    <col min="8198" max="8198" width="5" style="182" customWidth="true"/>
    <col min="8199" max="8199" width="13.85546875" style="182" customWidth="true"/>
    <col min="8200" max="8201" width="6.28515625" style="182" customWidth="true"/>
    <col min="8202" max="8203" width="7" style="182" customWidth="true"/>
    <col min="8204" max="8210" width="6.28515625" style="182" customWidth="true"/>
    <col min="8211" max="8453" width="9.140625" style="182"/>
    <col min="8454" max="8454" width="5" style="182" customWidth="true"/>
    <col min="8455" max="8455" width="13.85546875" style="182" customWidth="true"/>
    <col min="8456" max="8457" width="6.28515625" style="182" customWidth="true"/>
    <col min="8458" max="8459" width="7" style="182" customWidth="true"/>
    <col min="8460" max="8466" width="6.28515625" style="182" customWidth="true"/>
    <col min="8467" max="8709" width="9.140625" style="182"/>
    <col min="8710" max="8710" width="5" style="182" customWidth="true"/>
    <col min="8711" max="8711" width="13.85546875" style="182" customWidth="true"/>
    <col min="8712" max="8713" width="6.28515625" style="182" customWidth="true"/>
    <col min="8714" max="8715" width="7" style="182" customWidth="true"/>
    <col min="8716" max="8722" width="6.28515625" style="182" customWidth="true"/>
    <col min="8723" max="8965" width="9.140625" style="182"/>
    <col min="8966" max="8966" width="5" style="182" customWidth="true"/>
    <col min="8967" max="8967" width="13.85546875" style="182" customWidth="true"/>
    <col min="8968" max="8969" width="6.28515625" style="182" customWidth="true"/>
    <col min="8970" max="8971" width="7" style="182" customWidth="true"/>
    <col min="8972" max="8978" width="6.28515625" style="182" customWidth="true"/>
    <col min="8979" max="9221" width="9.140625" style="182"/>
    <col min="9222" max="9222" width="5" style="182" customWidth="true"/>
    <col min="9223" max="9223" width="13.85546875" style="182" customWidth="true"/>
    <col min="9224" max="9225" width="6.28515625" style="182" customWidth="true"/>
    <col min="9226" max="9227" width="7" style="182" customWidth="true"/>
    <col min="9228" max="9234" width="6.28515625" style="182" customWidth="true"/>
    <col min="9235" max="9477" width="9.140625" style="182"/>
    <col min="9478" max="9478" width="5" style="182" customWidth="true"/>
    <col min="9479" max="9479" width="13.85546875" style="182" customWidth="true"/>
    <col min="9480" max="9481" width="6.28515625" style="182" customWidth="true"/>
    <col min="9482" max="9483" width="7" style="182" customWidth="true"/>
    <col min="9484" max="9490" width="6.28515625" style="182" customWidth="true"/>
    <col min="9491" max="9733" width="9.140625" style="182"/>
    <col min="9734" max="9734" width="5" style="182" customWidth="true"/>
    <col min="9735" max="9735" width="13.85546875" style="182" customWidth="true"/>
    <col min="9736" max="9737" width="6.28515625" style="182" customWidth="true"/>
    <col min="9738" max="9739" width="7" style="182" customWidth="true"/>
    <col min="9740" max="9746" width="6.28515625" style="182" customWidth="true"/>
    <col min="9747" max="9989" width="9.140625" style="182"/>
    <col min="9990" max="9990" width="5" style="182" customWidth="true"/>
    <col min="9991" max="9991" width="13.85546875" style="182" customWidth="true"/>
    <col min="9992" max="9993" width="6.28515625" style="182" customWidth="true"/>
    <col min="9994" max="9995" width="7" style="182" customWidth="true"/>
    <col min="9996" max="10002" width="6.28515625" style="182" customWidth="true"/>
    <col min="10003" max="10245" width="9.140625" style="182"/>
    <col min="10246" max="10246" width="5" style="182" customWidth="true"/>
    <col min="10247" max="10247" width="13.85546875" style="182" customWidth="true"/>
    <col min="10248" max="10249" width="6.28515625" style="182" customWidth="true"/>
    <col min="10250" max="10251" width="7" style="182" customWidth="true"/>
    <col min="10252" max="10258" width="6.28515625" style="182" customWidth="true"/>
    <col min="10259" max="10501" width="9.140625" style="182"/>
    <col min="10502" max="10502" width="5" style="182" customWidth="true"/>
    <col min="10503" max="10503" width="13.85546875" style="182" customWidth="true"/>
    <col min="10504" max="10505" width="6.28515625" style="182" customWidth="true"/>
    <col min="10506" max="10507" width="7" style="182" customWidth="true"/>
    <col min="10508" max="10514" width="6.28515625" style="182" customWidth="true"/>
    <col min="10515" max="10757" width="9.140625" style="182"/>
    <col min="10758" max="10758" width="5" style="182" customWidth="true"/>
    <col min="10759" max="10759" width="13.85546875" style="182" customWidth="true"/>
    <col min="10760" max="10761" width="6.28515625" style="182" customWidth="true"/>
    <col min="10762" max="10763" width="7" style="182" customWidth="true"/>
    <col min="10764" max="10770" width="6.28515625" style="182" customWidth="true"/>
    <col min="10771" max="11013" width="9.140625" style="182"/>
    <col min="11014" max="11014" width="5" style="182" customWidth="true"/>
    <col min="11015" max="11015" width="13.85546875" style="182" customWidth="true"/>
    <col min="11016" max="11017" width="6.28515625" style="182" customWidth="true"/>
    <col min="11018" max="11019" width="7" style="182" customWidth="true"/>
    <col min="11020" max="11026" width="6.28515625" style="182" customWidth="true"/>
    <col min="11027" max="11269" width="9.140625" style="182"/>
    <col min="11270" max="11270" width="5" style="182" customWidth="true"/>
    <col min="11271" max="11271" width="13.85546875" style="182" customWidth="true"/>
    <col min="11272" max="11273" width="6.28515625" style="182" customWidth="true"/>
    <col min="11274" max="11275" width="7" style="182" customWidth="true"/>
    <col min="11276" max="11282" width="6.28515625" style="182" customWidth="true"/>
    <col min="11283" max="11525" width="9.140625" style="182"/>
    <col min="11526" max="11526" width="5" style="182" customWidth="true"/>
    <col min="11527" max="11527" width="13.85546875" style="182" customWidth="true"/>
    <col min="11528" max="11529" width="6.28515625" style="182" customWidth="true"/>
    <col min="11530" max="11531" width="7" style="182" customWidth="true"/>
    <col min="11532" max="11538" width="6.28515625" style="182" customWidth="true"/>
    <col min="11539" max="11781" width="9.140625" style="182"/>
    <col min="11782" max="11782" width="5" style="182" customWidth="true"/>
    <col min="11783" max="11783" width="13.85546875" style="182" customWidth="true"/>
    <col min="11784" max="11785" width="6.28515625" style="182" customWidth="true"/>
    <col min="11786" max="11787" width="7" style="182" customWidth="true"/>
    <col min="11788" max="11794" width="6.28515625" style="182" customWidth="true"/>
    <col min="11795" max="12037" width="9.140625" style="182"/>
    <col min="12038" max="12038" width="5" style="182" customWidth="true"/>
    <col min="12039" max="12039" width="13.85546875" style="182" customWidth="true"/>
    <col min="12040" max="12041" width="6.28515625" style="182" customWidth="true"/>
    <col min="12042" max="12043" width="7" style="182" customWidth="true"/>
    <col min="12044" max="12050" width="6.28515625" style="182" customWidth="true"/>
    <col min="12051" max="12293" width="9.140625" style="182"/>
    <col min="12294" max="12294" width="5" style="182" customWidth="true"/>
    <col min="12295" max="12295" width="13.85546875" style="182" customWidth="true"/>
    <col min="12296" max="12297" width="6.28515625" style="182" customWidth="true"/>
    <col min="12298" max="12299" width="7" style="182" customWidth="true"/>
    <col min="12300" max="12306" width="6.28515625" style="182" customWidth="true"/>
    <col min="12307" max="12549" width="9.140625" style="182"/>
    <col min="12550" max="12550" width="5" style="182" customWidth="true"/>
    <col min="12551" max="12551" width="13.85546875" style="182" customWidth="true"/>
    <col min="12552" max="12553" width="6.28515625" style="182" customWidth="true"/>
    <col min="12554" max="12555" width="7" style="182" customWidth="true"/>
    <col min="12556" max="12562" width="6.28515625" style="182" customWidth="true"/>
    <col min="12563" max="12805" width="9.140625" style="182"/>
    <col min="12806" max="12806" width="5" style="182" customWidth="true"/>
    <col min="12807" max="12807" width="13.85546875" style="182" customWidth="true"/>
    <col min="12808" max="12809" width="6.28515625" style="182" customWidth="true"/>
    <col min="12810" max="12811" width="7" style="182" customWidth="true"/>
    <col min="12812" max="12818" width="6.28515625" style="182" customWidth="true"/>
    <col min="12819" max="13061" width="9.140625" style="182"/>
    <col min="13062" max="13062" width="5" style="182" customWidth="true"/>
    <col min="13063" max="13063" width="13.85546875" style="182" customWidth="true"/>
    <col min="13064" max="13065" width="6.28515625" style="182" customWidth="true"/>
    <col min="13066" max="13067" width="7" style="182" customWidth="true"/>
    <col min="13068" max="13074" width="6.28515625" style="182" customWidth="true"/>
    <col min="13075" max="13317" width="9.140625" style="182"/>
    <col min="13318" max="13318" width="5" style="182" customWidth="true"/>
    <col min="13319" max="13319" width="13.85546875" style="182" customWidth="true"/>
    <col min="13320" max="13321" width="6.28515625" style="182" customWidth="true"/>
    <col min="13322" max="13323" width="7" style="182" customWidth="true"/>
    <col min="13324" max="13330" width="6.28515625" style="182" customWidth="true"/>
    <col min="13331" max="13573" width="9.140625" style="182"/>
    <col min="13574" max="13574" width="5" style="182" customWidth="true"/>
    <col min="13575" max="13575" width="13.85546875" style="182" customWidth="true"/>
    <col min="13576" max="13577" width="6.28515625" style="182" customWidth="true"/>
    <col min="13578" max="13579" width="7" style="182" customWidth="true"/>
    <col min="13580" max="13586" width="6.28515625" style="182" customWidth="true"/>
    <col min="13587" max="13829" width="9.140625" style="182"/>
    <col min="13830" max="13830" width="5" style="182" customWidth="true"/>
    <col min="13831" max="13831" width="13.85546875" style="182" customWidth="true"/>
    <col min="13832" max="13833" width="6.28515625" style="182" customWidth="true"/>
    <col min="13834" max="13835" width="7" style="182" customWidth="true"/>
    <col min="13836" max="13842" width="6.28515625" style="182" customWidth="true"/>
    <col min="13843" max="14085" width="9.140625" style="182"/>
    <col min="14086" max="14086" width="5" style="182" customWidth="true"/>
    <col min="14087" max="14087" width="13.85546875" style="182" customWidth="true"/>
    <col min="14088" max="14089" width="6.28515625" style="182" customWidth="true"/>
    <col min="14090" max="14091" width="7" style="182" customWidth="true"/>
    <col min="14092" max="14098" width="6.28515625" style="182" customWidth="true"/>
    <col min="14099" max="14341" width="9.140625" style="182"/>
    <col min="14342" max="14342" width="5" style="182" customWidth="true"/>
    <col min="14343" max="14343" width="13.85546875" style="182" customWidth="true"/>
    <col min="14344" max="14345" width="6.28515625" style="182" customWidth="true"/>
    <col min="14346" max="14347" width="7" style="182" customWidth="true"/>
    <col min="14348" max="14354" width="6.28515625" style="182" customWidth="true"/>
    <col min="14355" max="14597" width="9.140625" style="182"/>
    <col min="14598" max="14598" width="5" style="182" customWidth="true"/>
    <col min="14599" max="14599" width="13.85546875" style="182" customWidth="true"/>
    <col min="14600" max="14601" width="6.28515625" style="182" customWidth="true"/>
    <col min="14602" max="14603" width="7" style="182" customWidth="true"/>
    <col min="14604" max="14610" width="6.28515625" style="182" customWidth="true"/>
    <col min="14611" max="14853" width="9.140625" style="182"/>
    <col min="14854" max="14854" width="5" style="182" customWidth="true"/>
    <col min="14855" max="14855" width="13.85546875" style="182" customWidth="true"/>
    <col min="14856" max="14857" width="6.28515625" style="182" customWidth="true"/>
    <col min="14858" max="14859" width="7" style="182" customWidth="true"/>
    <col min="14860" max="14866" width="6.28515625" style="182" customWidth="true"/>
    <col min="14867" max="15109" width="9.140625" style="182"/>
    <col min="15110" max="15110" width="5" style="182" customWidth="true"/>
    <col min="15111" max="15111" width="13.85546875" style="182" customWidth="true"/>
    <col min="15112" max="15113" width="6.28515625" style="182" customWidth="true"/>
    <col min="15114" max="15115" width="7" style="182" customWidth="true"/>
    <col min="15116" max="15122" width="6.28515625" style="182" customWidth="true"/>
    <col min="15123" max="15365" width="9.140625" style="182"/>
    <col min="15366" max="15366" width="5" style="182" customWidth="true"/>
    <col min="15367" max="15367" width="13.85546875" style="182" customWidth="true"/>
    <col min="15368" max="15369" width="6.28515625" style="182" customWidth="true"/>
    <col min="15370" max="15371" width="7" style="182" customWidth="true"/>
    <col min="15372" max="15378" width="6.28515625" style="182" customWidth="true"/>
    <col min="15379" max="15621" width="9.140625" style="182"/>
    <col min="15622" max="15622" width="5" style="182" customWidth="true"/>
    <col min="15623" max="15623" width="13.85546875" style="182" customWidth="true"/>
    <col min="15624" max="15625" width="6.28515625" style="182" customWidth="true"/>
    <col min="15626" max="15627" width="7" style="182" customWidth="true"/>
    <col min="15628" max="15634" width="6.28515625" style="182" customWidth="true"/>
    <col min="15635" max="15877" width="9.140625" style="182"/>
    <col min="15878" max="15878" width="5" style="182" customWidth="true"/>
    <col min="15879" max="15879" width="13.85546875" style="182" customWidth="true"/>
    <col min="15880" max="15881" width="6.28515625" style="182" customWidth="true"/>
    <col min="15882" max="15883" width="7" style="182" customWidth="true"/>
    <col min="15884" max="15890" width="6.28515625" style="182" customWidth="true"/>
    <col min="15891" max="16133" width="9.140625" style="182"/>
    <col min="16134" max="16134" width="5" style="182" customWidth="true"/>
    <col min="16135" max="16135" width="13.85546875" style="182" customWidth="true"/>
    <col min="16136" max="16137" width="6.28515625" style="182" customWidth="true"/>
    <col min="16138" max="16139" width="7" style="182" customWidth="true"/>
    <col min="16140" max="16146" width="6.28515625" style="182" customWidth="true"/>
    <col min="16147" max="16384" width="9.140625" style="182"/>
  </cols>
  <sheetData>
    <row r="4" ht="28.5" customHeight="true" x14ac:dyDescent="0.2">
      <c r="B4" s="1760" t="s">
        <v>124</v>
      </c>
      <c r="C4" s="1761"/>
      <c r="D4" s="1761"/>
      <c r="E4" s="1761"/>
      <c r="F4" s="1761"/>
      <c r="G4" s="1761"/>
      <c r="H4" s="1761"/>
      <c r="I4" s="1761"/>
      <c r="J4" s="1761"/>
      <c r="K4" s="1761"/>
      <c r="L4" s="1761"/>
      <c r="M4" s="1761"/>
      <c r="N4" s="1761"/>
      <c r="O4" s="1761"/>
      <c r="P4" s="1761"/>
      <c r="Q4" s="1761"/>
      <c r="R4" s="1761"/>
      <c r="S4" s="1761"/>
      <c r="T4" s="1761"/>
      <c r="U4" s="1761"/>
      <c r="V4" s="1761"/>
      <c r="W4" s="1761"/>
      <c r="X4" s="1761"/>
      <c r="Y4" s="1761"/>
    </row>
    <row r="5" ht="28.5" customHeight="true" x14ac:dyDescent="0.2">
      <c r="B5" s="1725" t="str">
        <f ca="true">IF(ISERROR(INDIRECT(CONCATENATE($B105,"!A2"))),"",INDIRECT(CONCATENATE($B105,"!A2")))</f>
        <v>Cambodia</v>
      </c>
      <c r="C5" s="1758"/>
      <c r="D5" s="1758"/>
      <c r="E5" s="1758"/>
      <c r="F5" s="1758"/>
      <c r="G5" s="1758"/>
      <c r="H5" s="1758"/>
      <c r="I5" s="1758"/>
      <c r="J5" s="1758"/>
      <c r="K5" s="1759"/>
      <c r="L5" s="1759"/>
      <c r="M5" s="1759"/>
      <c r="N5" s="1759"/>
      <c r="O5" s="1759"/>
      <c r="P5" s="1759"/>
      <c r="Q5" s="1759"/>
      <c r="R5" s="1759"/>
      <c r="S5" s="1759"/>
      <c r="T5" s="1759"/>
      <c r="U5" s="1759"/>
      <c r="V5" s="1759"/>
      <c r="W5" s="1759"/>
      <c r="X5" s="1759"/>
      <c r="Y5" s="1759"/>
    </row>
    <row r="6" x14ac:dyDescent="0.2">
      <c r="F6" s="182"/>
      <c r="G6" s="182"/>
      <c r="J6" s="183"/>
      <c r="K6" s="183"/>
      <c r="L6" s="183"/>
      <c r="M6" s="183"/>
      <c r="N6" s="183"/>
      <c r="O6" s="183"/>
      <c r="P6" s="183"/>
    </row>
    <row r="7" s="184" customFormat="true" ht="18" x14ac:dyDescent="0.25">
      <c r="B7" s="1722" t="str">
        <f>B118</f>
        <v>National use of sanitation facilities, 2000–2020</v>
      </c>
      <c r="C7" s="1762"/>
      <c r="D7" s="1762"/>
      <c r="E7" s="1762"/>
      <c r="F7" s="1762"/>
      <c r="G7" s="1762"/>
      <c r="H7" s="1762"/>
      <c r="I7" s="1762"/>
      <c r="J7" s="1722" t="str">
        <f>B218</f>
        <v>Urban use of sanitation facilities, 2000–2020</v>
      </c>
      <c r="K7" s="1762"/>
      <c r="L7" s="1762"/>
      <c r="M7" s="1762"/>
      <c r="N7" s="1762"/>
      <c r="O7" s="1762"/>
      <c r="P7" s="1762"/>
      <c r="Q7" s="1762"/>
      <c r="R7" s="1722" t="str">
        <f>B318</f>
        <v>Rural use of sanitation facilities, 2000–2020</v>
      </c>
      <c r="S7" s="1762"/>
      <c r="T7" s="1762"/>
      <c r="U7" s="1762"/>
      <c r="V7" s="1762"/>
      <c r="W7" s="1762"/>
      <c r="X7" s="1762"/>
      <c r="Y7" s="1762"/>
    </row>
    <row r="8" s="184" customFormat="true" x14ac:dyDescent="0.2"/>
    <row r="17" x14ac:dyDescent="0.2">
      <c r="Q17" s="183"/>
      <c r="R17" s="183"/>
      <c r="S17" s="183"/>
      <c r="T17" s="183"/>
      <c r="U17" s="183"/>
      <c r="V17" s="183"/>
    </row>
    <row r="18" x14ac:dyDescent="0.2">
      <c r="Q18" s="183"/>
      <c r="R18" s="183"/>
      <c r="S18" s="183"/>
      <c r="T18" s="183"/>
      <c r="U18" s="183"/>
      <c r="V18" s="183"/>
    </row>
    <row r="19" x14ac:dyDescent="0.2">
      <c r="Q19" s="183"/>
      <c r="R19" s="183"/>
      <c r="S19" s="183"/>
      <c r="T19" s="183"/>
      <c r="U19" s="183"/>
      <c r="V19" s="183"/>
    </row>
    <row r="20" x14ac:dyDescent="0.2">
      <c r="Q20" s="183"/>
      <c r="R20" s="183"/>
      <c r="S20" s="183"/>
      <c r="T20" s="183"/>
      <c r="U20" s="183"/>
      <c r="V20" s="183"/>
    </row>
    <row r="21" x14ac:dyDescent="0.2">
      <c r="Q21" s="183"/>
      <c r="R21" s="183"/>
      <c r="S21" s="183"/>
      <c r="T21" s="183"/>
      <c r="U21" s="183"/>
      <c r="V21" s="183"/>
    </row>
    <row r="22" x14ac:dyDescent="0.2">
      <c r="Q22" s="183"/>
      <c r="R22" s="183"/>
      <c r="S22" s="183"/>
      <c r="T22" s="183"/>
      <c r="U22" s="183"/>
      <c r="V22" s="183"/>
    </row>
    <row r="23" x14ac:dyDescent="0.2">
      <c r="Q23" s="183"/>
      <c r="R23" s="183"/>
      <c r="S23" s="183"/>
      <c r="T23" s="183"/>
      <c r="U23" s="183"/>
      <c r="V23" s="183"/>
    </row>
    <row r="31" s="186" customFormat="true" x14ac:dyDescent="0.2">
      <c r="B31" s="1735" t="str">
        <f ca="true">IF(ISERROR(INDIRECT(CONCATENATE($B105,"!A2"))),"",INDIRECT(CONCATENATE($B105,"!A2")))</f>
        <v>Cambodia</v>
      </c>
      <c r="C31" s="1736"/>
      <c r="D31" s="1736"/>
      <c r="E31" s="1737"/>
      <c r="F31" s="1727" t="s">
        <v>0</v>
      </c>
      <c r="G31" s="1727"/>
      <c r="H31" s="1727"/>
      <c r="I31" s="1728"/>
      <c r="J31" s="1726" t="s">
        <v>1</v>
      </c>
      <c r="K31" s="1727"/>
      <c r="L31" s="1727"/>
      <c r="M31" s="1728"/>
      <c r="N31" s="1726" t="s">
        <v>2</v>
      </c>
      <c r="O31" s="1727"/>
      <c r="P31" s="1727"/>
      <c r="Q31" s="1728"/>
      <c r="R31" s="1726" t="s">
        <v>3</v>
      </c>
      <c r="S31" s="1727"/>
      <c r="T31" s="1727"/>
      <c r="U31" s="1728"/>
      <c r="V31" s="1726" t="s">
        <v>4</v>
      </c>
      <c r="W31" s="1727"/>
      <c r="X31" s="1727"/>
      <c r="Y31" s="1728"/>
    </row>
    <row r="32" s="190" customFormat="true" ht="22.5" customHeight="true" x14ac:dyDescent="0.2">
      <c r="B32" s="1738"/>
      <c r="C32" s="1739"/>
      <c r="D32" s="1739"/>
      <c r="E32" s="1740"/>
      <c r="F32" s="187" t="s">
        <v>15</v>
      </c>
      <c r="G32" s="188" t="s">
        <v>16</v>
      </c>
      <c r="H32" s="188" t="s">
        <v>22</v>
      </c>
      <c r="I32" s="189" t="s">
        <v>19</v>
      </c>
      <c r="J32" s="187" t="s">
        <v>15</v>
      </c>
      <c r="K32" s="188" t="s">
        <v>16</v>
      </c>
      <c r="L32" s="188" t="s">
        <v>22</v>
      </c>
      <c r="M32" s="189" t="s">
        <v>19</v>
      </c>
      <c r="N32" s="187" t="s">
        <v>15</v>
      </c>
      <c r="O32" s="188" t="s">
        <v>16</v>
      </c>
      <c r="P32" s="188" t="s">
        <v>22</v>
      </c>
      <c r="Q32" s="189" t="s">
        <v>19</v>
      </c>
      <c r="R32" s="187" t="s">
        <v>15</v>
      </c>
      <c r="S32" s="188" t="s">
        <v>16</v>
      </c>
      <c r="T32" s="188" t="s">
        <v>22</v>
      </c>
      <c r="U32" s="189" t="s">
        <v>19</v>
      </c>
      <c r="V32" s="187" t="s">
        <v>15</v>
      </c>
      <c r="W32" s="188" t="s">
        <v>16</v>
      </c>
      <c r="X32" s="188" t="s">
        <v>22</v>
      </c>
      <c r="Y32" s="189" t="s">
        <v>19</v>
      </c>
    </row>
    <row r="33" x14ac:dyDescent="0.2">
      <c r="B33" s="1729" t="s">
        <v>5</v>
      </c>
      <c r="C33" s="1730"/>
      <c r="D33" s="1733" t="s">
        <v>25</v>
      </c>
      <c r="E33" s="179">
        <f>C99</f>
        <v>2000</v>
      </c>
      <c r="F33" s="249">
        <f ca="true">E99</f>
        <v>0</v>
      </c>
      <c r="G33" s="192">
        <f t="shared" ref="G33:I34" ca="true" si="0">F99</f>
        <v>0</v>
      </c>
      <c r="H33" s="193">
        <f t="shared" ca="true" si="0"/>
        <v>0</v>
      </c>
      <c r="I33" s="194">
        <f t="shared" ca="true" si="0"/>
        <v>100</v>
      </c>
      <c r="J33" s="249">
        <f ca="true">J99</f>
        <v>0</v>
      </c>
      <c r="K33" s="192">
        <f t="shared" ref="K33:M34" ca="true" si="1">K99</f>
        <v>0</v>
      </c>
      <c r="L33" s="193">
        <f t="shared" ca="true" si="1"/>
        <v>1.9204019181188414</v>
      </c>
      <c r="M33" s="194">
        <f t="shared" ca="true" si="1"/>
        <v>98.079598081881159</v>
      </c>
      <c r="N33" s="249">
        <f ca="true">O99</f>
        <v>0.64209517655572879</v>
      </c>
      <c r="O33" s="192">
        <f t="shared" ref="O33:Q34" ca="true" si="2">P99</f>
        <v>0.19458743021286179</v>
      </c>
      <c r="P33" s="193">
        <f t="shared" ca="true" si="2"/>
        <v>3.1415206580604718</v>
      </c>
      <c r="Q33" s="194">
        <f t="shared" ca="true" si="2"/>
        <v>96.021796735170938</v>
      </c>
      <c r="R33" s="249">
        <f ca="true">T99</f>
        <v>17.755936012105522</v>
      </c>
      <c r="S33" s="192">
        <f t="shared" ref="S33:U34" ca="true" si="3">U99</f>
        <v>4.1785472510685944</v>
      </c>
      <c r="T33" s="193">
        <f t="shared" ca="true" si="3"/>
        <v>5.0585606834847567</v>
      </c>
      <c r="U33" s="194">
        <f t="shared" ca="true" si="3"/>
        <v>73.006956053341128</v>
      </c>
      <c r="V33" s="249">
        <f ca="true">Y99</f>
        <v>77.103659347438466</v>
      </c>
      <c r="W33" s="192">
        <f t="shared" ref="W33:Y34" ca="true" si="4">Z99</f>
        <v>6.8461236595232871</v>
      </c>
      <c r="X33" s="193">
        <f t="shared" ca="true" si="4"/>
        <v>3.0741820970022218</v>
      </c>
      <c r="Y33" s="194">
        <f t="shared" ca="true" si="4"/>
        <v>12.976034896036026</v>
      </c>
    </row>
    <row r="34" x14ac:dyDescent="0.2">
      <c r="B34" s="1731"/>
      <c r="C34" s="1732"/>
      <c r="D34" s="1734"/>
      <c r="E34" s="180">
        <f>C100</f>
        <v>2020</v>
      </c>
      <c r="F34" s="250">
        <f ca="true">E100</f>
        <v>14.641782462147548</v>
      </c>
      <c r="G34" s="197">
        <f t="shared" ca="true" si="0"/>
        <v>6.2988271762802093</v>
      </c>
      <c r="H34" s="198">
        <f t="shared" ca="true" si="0"/>
        <v>1.309474687596321</v>
      </c>
      <c r="I34" s="199">
        <f t="shared" ca="true" si="0"/>
        <v>77.74991567397592</v>
      </c>
      <c r="J34" s="250">
        <f ca="true">J100</f>
        <v>27.936338593483313</v>
      </c>
      <c r="K34" s="197">
        <f t="shared" ca="true" si="1"/>
        <v>11.141415074777495</v>
      </c>
      <c r="L34" s="198">
        <f t="shared" ca="true" si="1"/>
        <v>1.1344413185615849</v>
      </c>
      <c r="M34" s="199">
        <f t="shared" ca="true" si="1"/>
        <v>59.787805013177604</v>
      </c>
      <c r="N34" s="250">
        <f ca="true">O100</f>
        <v>48.217321716829836</v>
      </c>
      <c r="O34" s="197">
        <f t="shared" ca="true" si="2"/>
        <v>14.612295913751355</v>
      </c>
      <c r="P34" s="198">
        <f t="shared" ca="true" si="2"/>
        <v>0.95914839009310526</v>
      </c>
      <c r="Q34" s="199">
        <f t="shared" ca="true" si="2"/>
        <v>36.211233979325698</v>
      </c>
      <c r="R34" s="250">
        <f ca="true">T100</f>
        <v>73.559418558008971</v>
      </c>
      <c r="S34" s="197">
        <f t="shared" ca="true" si="3"/>
        <v>17.310915402951153</v>
      </c>
      <c r="T34" s="198">
        <f t="shared" ca="true" si="3"/>
        <v>0.1266260299107671</v>
      </c>
      <c r="U34" s="199">
        <f t="shared" ca="true" si="3"/>
        <v>9.0030400091291085</v>
      </c>
      <c r="V34" s="250">
        <f ca="true">Y100</f>
        <v>91.844977539780473</v>
      </c>
      <c r="W34" s="197">
        <f t="shared" ca="true" si="4"/>
        <v>8.1550224602195271</v>
      </c>
      <c r="X34" s="198">
        <f t="shared" ca="true" si="4"/>
        <v>0</v>
      </c>
      <c r="Y34" s="199">
        <f t="shared" ca="true" si="4"/>
        <v>0</v>
      </c>
    </row>
    <row r="35" x14ac:dyDescent="0.2">
      <c r="F35" s="182"/>
      <c r="H35" s="185"/>
    </row>
    <row r="36" x14ac:dyDescent="0.2">
      <c r="B36" s="1729" t="s">
        <v>6</v>
      </c>
      <c r="C36" s="1730"/>
      <c r="D36" s="1733" t="s">
        <v>25</v>
      </c>
      <c r="E36" s="179">
        <f>C199</f>
        <v>2000</v>
      </c>
      <c r="F36" s="249">
        <f ca="true">E199</f>
        <v>0</v>
      </c>
      <c r="G36" s="192">
        <f t="shared" ref="G36:I37" ca="true" si="5">F199</f>
        <v>0</v>
      </c>
      <c r="H36" s="193">
        <f t="shared" ca="true" si="5"/>
        <v>0</v>
      </c>
      <c r="I36" s="194">
        <f t="shared" ca="true" si="5"/>
        <v>100</v>
      </c>
      <c r="J36" s="249">
        <f ca="true">J199</f>
        <v>28.085580255428585</v>
      </c>
      <c r="K36" s="192">
        <f t="shared" ref="K36:M37" ca="true" si="6">K199</f>
        <v>6.0142848100533506</v>
      </c>
      <c r="L36" s="193">
        <f t="shared" ca="true" si="6"/>
        <v>8.237743815745489</v>
      </c>
      <c r="M36" s="194">
        <f t="shared" ca="true" si="6"/>
        <v>57.662391118772575</v>
      </c>
      <c r="N36" s="249">
        <f ca="true">O199</f>
        <v>73.320998262850438</v>
      </c>
      <c r="O36" s="192">
        <f t="shared" ref="O36:Q37" ca="true" si="7">P199</f>
        <v>8.217012533453774</v>
      </c>
      <c r="P36" s="193">
        <f t="shared" ca="true" si="7"/>
        <v>5.3459954968484453</v>
      </c>
      <c r="Q36" s="194">
        <f t="shared" ca="true" si="7"/>
        <v>13.115993706847348</v>
      </c>
      <c r="R36" s="249">
        <f ca="true">T199</f>
        <v>93.94074626132273</v>
      </c>
      <c r="S36" s="192">
        <f t="shared" ref="S36:U37" ca="true" si="8">U199</f>
        <v>3.0688181308580966</v>
      </c>
      <c r="T36" s="193">
        <f t="shared" ca="true" si="8"/>
        <v>1.9071903561386279</v>
      </c>
      <c r="U36" s="194">
        <f t="shared" ca="true" si="8"/>
        <v>1.0832452516805517</v>
      </c>
      <c r="V36" s="249">
        <f ca="true">Y199</f>
        <v>99.121295191123522</v>
      </c>
      <c r="W36" s="192">
        <f t="shared" ref="W36:Y37" ca="true" si="9">Z199</f>
        <v>0.87870480887647773</v>
      </c>
      <c r="X36" s="193">
        <f t="shared" ca="true" si="9"/>
        <v>0</v>
      </c>
      <c r="Y36" s="194">
        <f t="shared" ca="true" si="9"/>
        <v>0</v>
      </c>
    </row>
    <row r="37" x14ac:dyDescent="0.2">
      <c r="B37" s="1731"/>
      <c r="C37" s="1732"/>
      <c r="D37" s="1734"/>
      <c r="E37" s="180">
        <f>C200</f>
        <v>2020</v>
      </c>
      <c r="F37" s="250">
        <f ca="true">E200</f>
        <v>60.367437159450574</v>
      </c>
      <c r="G37" s="197">
        <f t="shared" ca="true" si="5"/>
        <v>28.123240999754771</v>
      </c>
      <c r="H37" s="198">
        <f t="shared" ca="true" si="5"/>
        <v>1.3251038799480739</v>
      </c>
      <c r="I37" s="199">
        <f t="shared" ca="true" si="5"/>
        <v>10.184217960846581</v>
      </c>
      <c r="J37" s="250">
        <f ca="true">J200</f>
        <v>82.362731352443404</v>
      </c>
      <c r="K37" s="197">
        <f t="shared" ca="true" si="6"/>
        <v>17.637268647556596</v>
      </c>
      <c r="L37" s="198">
        <f t="shared" ca="true" si="6"/>
        <v>0</v>
      </c>
      <c r="M37" s="199">
        <f t="shared" ca="true" si="6"/>
        <v>0</v>
      </c>
      <c r="N37" s="250">
        <f ca="true">O200</f>
        <v>89.922476090346038</v>
      </c>
      <c r="O37" s="197">
        <f t="shared" ca="true" si="7"/>
        <v>10.077523909653948</v>
      </c>
      <c r="P37" s="198">
        <f t="shared" ca="true" si="7"/>
        <v>0</v>
      </c>
      <c r="Q37" s="199">
        <f t="shared" ca="true" si="7"/>
        <v>0</v>
      </c>
      <c r="R37" s="250">
        <f ca="true">T200</f>
        <v>96.836581887480932</v>
      </c>
      <c r="S37" s="197">
        <f t="shared" ca="true" si="8"/>
        <v>3.1634181125190679</v>
      </c>
      <c r="T37" s="198">
        <f t="shared" ca="true" si="8"/>
        <v>0</v>
      </c>
      <c r="U37" s="199">
        <f t="shared" ca="true" si="8"/>
        <v>0</v>
      </c>
      <c r="V37" s="250">
        <f ca="true">Y200</f>
        <v>99.032438341839153</v>
      </c>
      <c r="W37" s="197">
        <f t="shared" ca="true" si="9"/>
        <v>0.87791709781381211</v>
      </c>
      <c r="X37" s="198">
        <f t="shared" ca="true" si="9"/>
        <v>8.9644560347039715E-2</v>
      </c>
      <c r="Y37" s="199">
        <f t="shared" ca="true" si="9"/>
        <v>0</v>
      </c>
    </row>
    <row r="38" x14ac:dyDescent="0.2">
      <c r="F38" s="182"/>
      <c r="G38" s="182"/>
      <c r="H38" s="185"/>
      <c r="I38" s="185"/>
    </row>
    <row r="39" x14ac:dyDescent="0.2">
      <c r="B39" s="1729" t="s">
        <v>7</v>
      </c>
      <c r="C39" s="1730"/>
      <c r="D39" s="1733" t="s">
        <v>25</v>
      </c>
      <c r="E39" s="179">
        <f>C299</f>
        <v>2000</v>
      </c>
      <c r="F39" s="249">
        <f ca="true">E299</f>
        <v>0</v>
      </c>
      <c r="G39" s="192">
        <f t="shared" ref="G39:I40" ca="true" si="10">F299</f>
        <v>0</v>
      </c>
      <c r="H39" s="193">
        <f t="shared" ca="true" si="10"/>
        <v>0</v>
      </c>
      <c r="I39" s="194">
        <f t="shared" ca="true" si="10"/>
        <v>100</v>
      </c>
      <c r="J39" s="249">
        <f ca="true">J299</f>
        <v>0</v>
      </c>
      <c r="K39" s="192">
        <f t="shared" ref="K39:M40" ca="true" si="11">K299</f>
        <v>0</v>
      </c>
      <c r="L39" s="193">
        <f t="shared" ca="true" si="11"/>
        <v>1.4214500845519069</v>
      </c>
      <c r="M39" s="194">
        <f t="shared" ca="true" si="11"/>
        <v>98.578549915448093</v>
      </c>
      <c r="N39" s="249">
        <f ca="true">O299</f>
        <v>0</v>
      </c>
      <c r="O39" s="192">
        <f t="shared" ref="O39:Q40" ca="true" si="12">P299</f>
        <v>0</v>
      </c>
      <c r="P39" s="193">
        <f t="shared" ca="true" si="12"/>
        <v>1.3936146038258812</v>
      </c>
      <c r="Q39" s="194">
        <f t="shared" ca="true" si="12"/>
        <v>98.606385396174119</v>
      </c>
      <c r="R39" s="249">
        <f ca="true">T299</f>
        <v>7.0955693360574266</v>
      </c>
      <c r="S39" s="192">
        <f t="shared" ref="S39:U40" ca="true" si="13">U299</f>
        <v>1.8904339630971916</v>
      </c>
      <c r="T39" s="193">
        <f t="shared" ca="true" si="13"/>
        <v>3.8204941319218051</v>
      </c>
      <c r="U39" s="194">
        <f t="shared" ca="true" si="13"/>
        <v>87.193502568923577</v>
      </c>
      <c r="V39" s="249">
        <f ca="true">Y299</f>
        <v>51.758791591093768</v>
      </c>
      <c r="W39" s="192">
        <f t="shared" ref="W39:Y40" ca="true" si="14">Z299</f>
        <v>8.6097908605367994</v>
      </c>
      <c r="X39" s="193">
        <f t="shared" ca="true" si="14"/>
        <v>4.1558717118778077</v>
      </c>
      <c r="Y39" s="194">
        <f t="shared" ca="true" si="14"/>
        <v>35.475545836491619</v>
      </c>
    </row>
    <row r="40" x14ac:dyDescent="0.2">
      <c r="B40" s="1731"/>
      <c r="C40" s="1732"/>
      <c r="D40" s="1734"/>
      <c r="E40" s="180">
        <f>C300</f>
        <v>2020</v>
      </c>
      <c r="F40" s="250">
        <f ca="true">E300</f>
        <v>13.579206368926561</v>
      </c>
      <c r="G40" s="197">
        <f t="shared" ca="true" si="10"/>
        <v>6.0283704615620346</v>
      </c>
      <c r="H40" s="198">
        <f t="shared" ca="true" si="10"/>
        <v>1.40905511206347</v>
      </c>
      <c r="I40" s="199">
        <f t="shared" ca="true" si="10"/>
        <v>78.983368057447933</v>
      </c>
      <c r="J40" s="250">
        <f ca="true">J300</f>
        <v>23.740173830267363</v>
      </c>
      <c r="K40" s="197">
        <f t="shared" ca="true" si="11"/>
        <v>9.4228179592178414</v>
      </c>
      <c r="L40" s="198">
        <f t="shared" ca="true" si="11"/>
        <v>1.2420673270735278</v>
      </c>
      <c r="M40" s="199">
        <f t="shared" ca="true" si="11"/>
        <v>65.594940883441268</v>
      </c>
      <c r="N40" s="250">
        <f ca="true">O300</f>
        <v>41.734729261796772</v>
      </c>
      <c r="O40" s="197">
        <f t="shared" ca="true" si="12"/>
        <v>12.044545111145606</v>
      </c>
      <c r="P40" s="198">
        <f t="shared" ca="true" si="12"/>
        <v>0.76095307734431117</v>
      </c>
      <c r="Q40" s="199">
        <f t="shared" ca="true" si="12"/>
        <v>45.459772549713307</v>
      </c>
      <c r="R40" s="250">
        <f ca="true">T300</f>
        <v>60.01645773071359</v>
      </c>
      <c r="S40" s="197">
        <f t="shared" ca="true" si="13"/>
        <v>15.989858553333395</v>
      </c>
      <c r="T40" s="198">
        <f t="shared" ca="true" si="13"/>
        <v>0.69640768066346936</v>
      </c>
      <c r="U40" s="199">
        <f t="shared" ca="true" si="13"/>
        <v>23.297276035289542</v>
      </c>
      <c r="V40" s="250">
        <f ca="true">Y300</f>
        <v>78.902131650741254</v>
      </c>
      <c r="W40" s="197">
        <f t="shared" ca="true" si="14"/>
        <v>13.124936480942054</v>
      </c>
      <c r="X40" s="198">
        <f t="shared" ca="true" si="14"/>
        <v>0</v>
      </c>
      <c r="Y40" s="199">
        <f t="shared" ca="true" si="14"/>
        <v>7.9729318683166897</v>
      </c>
    </row>
    <row r="97" s="186" customFormat="true" ht="16.5" customHeight="true" x14ac:dyDescent="0.2">
      <c r="A97" s="1743" t="s">
        <v>5</v>
      </c>
      <c r="B97" s="1743"/>
      <c r="C97" s="1743"/>
      <c r="D97" s="1741" t="s">
        <v>0</v>
      </c>
      <c r="E97" s="1730"/>
      <c r="F97" s="1730"/>
      <c r="G97" s="1730"/>
      <c r="H97" s="1742"/>
      <c r="I97" s="1741" t="s">
        <v>1</v>
      </c>
      <c r="J97" s="1730"/>
      <c r="K97" s="1730"/>
      <c r="L97" s="1730"/>
      <c r="M97" s="1742"/>
      <c r="N97" s="1741" t="s">
        <v>2</v>
      </c>
      <c r="O97" s="1730"/>
      <c r="P97" s="1730"/>
      <c r="Q97" s="1730"/>
      <c r="R97" s="1742"/>
      <c r="S97" s="1741" t="s">
        <v>3</v>
      </c>
      <c r="T97" s="1730"/>
      <c r="U97" s="1730"/>
      <c r="V97" s="1730"/>
      <c r="W97" s="1742"/>
      <c r="X97" s="1741" t="s">
        <v>4</v>
      </c>
      <c r="Y97" s="1730"/>
      <c r="Z97" s="1730"/>
      <c r="AA97" s="1730"/>
      <c r="AB97" s="1742"/>
    </row>
    <row r="98" s="190" customFormat="true" ht="22.5" customHeight="true" x14ac:dyDescent="0.2">
      <c r="A98" s="1744"/>
      <c r="B98" s="1744"/>
      <c r="C98" s="1744"/>
      <c r="D98" s="200" t="s">
        <v>14</v>
      </c>
      <c r="E98" s="201" t="s">
        <v>15</v>
      </c>
      <c r="F98" s="188" t="s">
        <v>16</v>
      </c>
      <c r="G98" s="188" t="s">
        <v>22</v>
      </c>
      <c r="H98" s="189" t="s">
        <v>19</v>
      </c>
      <c r="I98" s="200" t="s">
        <v>14</v>
      </c>
      <c r="J98" s="201" t="s">
        <v>15</v>
      </c>
      <c r="K98" s="188" t="s">
        <v>16</v>
      </c>
      <c r="L98" s="188" t="s">
        <v>22</v>
      </c>
      <c r="M98" s="189" t="s">
        <v>19</v>
      </c>
      <c r="N98" s="200" t="s">
        <v>14</v>
      </c>
      <c r="O98" s="201" t="s">
        <v>15</v>
      </c>
      <c r="P98" s="188" t="s">
        <v>16</v>
      </c>
      <c r="Q98" s="188" t="s">
        <v>22</v>
      </c>
      <c r="R98" s="189" t="s">
        <v>19</v>
      </c>
      <c r="S98" s="200" t="s">
        <v>14</v>
      </c>
      <c r="T98" s="201" t="s">
        <v>15</v>
      </c>
      <c r="U98" s="188" t="s">
        <v>16</v>
      </c>
      <c r="V98" s="188" t="s">
        <v>22</v>
      </c>
      <c r="W98" s="189" t="s">
        <v>19</v>
      </c>
      <c r="X98" s="200" t="s">
        <v>14</v>
      </c>
      <c r="Y98" s="201" t="s">
        <v>15</v>
      </c>
      <c r="Z98" s="188" t="s">
        <v>16</v>
      </c>
      <c r="AA98" s="188" t="s">
        <v>22</v>
      </c>
      <c r="AB98" s="189" t="s">
        <v>19</v>
      </c>
    </row>
    <row r="99" s="210" customFormat="true" ht="15" customHeight="true" x14ac:dyDescent="0.2">
      <c r="A99" s="1748" t="s">
        <v>10</v>
      </c>
      <c r="B99" s="1749"/>
      <c r="C99" s="298">
        <v>2000</v>
      </c>
      <c r="D99" s="202">
        <f ca="true">IF((D101+H101)&gt;100,D101*100/(D101+H101),D101)</f>
        <v>0</v>
      </c>
      <c r="E99" s="251">
        <f ca="true">D99*AVERAGEIF(E105:E116,"&gt;0")/100</f>
        <v>0</v>
      </c>
      <c r="F99" s="204">
        <f ca="true">D99*(100-AVERAGEIF(E105:E116,"&gt;0"))/100</f>
        <v>0</v>
      </c>
      <c r="G99" s="205">
        <f ca="true">100-(E99+F99+H99)</f>
        <v>0</v>
      </c>
      <c r="H99" s="206">
        <f ca="true">IF((D101+H101)&gt;100,H101*100/(D101+H101),H101)</f>
        <v>100</v>
      </c>
      <c r="I99" s="202">
        <f ca="true">IF((I101+M101)&gt;100,I101*100/(I101+M101),I101)</f>
        <v>0</v>
      </c>
      <c r="J99" s="251">
        <f ca="true">I99*AVERAGEIF(J105:J116,"&gt;0")/100</f>
        <v>0</v>
      </c>
      <c r="K99" s="207">
        <f ca="true">I99*(100-AVERAGEIF(J105:J116,"&gt;0"))/100</f>
        <v>0</v>
      </c>
      <c r="L99" s="208">
        <f ca="true">100-(J99+K99+M99)</f>
        <v>1.9204019181188414</v>
      </c>
      <c r="M99" s="209">
        <f ca="true">IF((I101+M101)&gt;100,M101*100/(I101+M101),M101)</f>
        <v>98.079598081881159</v>
      </c>
      <c r="N99" s="202">
        <f ca="true">IF((N101+R101)&gt;100,N101*100/(N101+R101),N101)</f>
        <v>0.83668260676859063</v>
      </c>
      <c r="O99" s="251">
        <f ca="true">N99*AVERAGEIF(O105:O116,"&gt;0")/100</f>
        <v>0.64209517655572879</v>
      </c>
      <c r="P99" s="207">
        <f ca="true">N99*(100-AVERAGEIF(O105:O116,"&gt;0"))/100</f>
        <v>0.19458743021286179</v>
      </c>
      <c r="Q99" s="208">
        <f ca="true">100-(O99+P99+R99)</f>
        <v>3.1415206580604718</v>
      </c>
      <c r="R99" s="209">
        <f ca="true">IF((N101+R101)&gt;100,R101*100/(N101+R101),R101)</f>
        <v>96.021796735170938</v>
      </c>
      <c r="S99" s="202">
        <f ca="true">IF((S101+W101)&gt;100,S101*100/(S101+W101),S101)</f>
        <v>21.934483263174116</v>
      </c>
      <c r="T99" s="251">
        <f ca="true">S99*AVERAGEIF(T105:T116,"&gt;0")/100</f>
        <v>17.755936012105522</v>
      </c>
      <c r="U99" s="207">
        <f ca="true">S99*(100-AVERAGEIF(T105:T116,"&gt;0"))/100</f>
        <v>4.1785472510685944</v>
      </c>
      <c r="V99" s="208">
        <f ca="true">100-(T99+U99+W99)</f>
        <v>5.0585606834847567</v>
      </c>
      <c r="W99" s="209">
        <f ca="true">IF((S101+W101)&gt;100,W101*100/(S101+W101),W101)</f>
        <v>73.006956053341128</v>
      </c>
      <c r="X99" s="202">
        <f ca="true">IF((X101+AB101)&gt;100,X101*100/(X101+AB101),X101)</f>
        <v>83.949783006961752</v>
      </c>
      <c r="Y99" s="251">
        <f ca="true">X99*AVERAGEIF(Y105:Y116,"&gt;0")/100</f>
        <v>77.103659347438466</v>
      </c>
      <c r="Z99" s="207">
        <f ca="true">X99*(100-AVERAGEIF(Y105:Y116,"&gt;0"))/100</f>
        <v>6.8461236595232871</v>
      </c>
      <c r="AA99" s="208">
        <f ca="true">100-(Y99+Z99+AB99)</f>
        <v>3.0741820970022218</v>
      </c>
      <c r="AB99" s="209">
        <f ca="true">IF((X101+AB101)&gt;100,AB101*100/(X101+AB101),AB101)</f>
        <v>12.976034896036026</v>
      </c>
    </row>
    <row r="100" s="210" customFormat="true" ht="15" customHeight="true" x14ac:dyDescent="0.2">
      <c r="A100" s="1750"/>
      <c r="B100" s="1751"/>
      <c r="C100" s="299">
        <v>2020</v>
      </c>
      <c r="D100" s="211">
        <f ca="true">IF((D102+H102)&gt;100,D102*100/(D102+H102),D102)</f>
        <v>20.940609638427759</v>
      </c>
      <c r="E100" s="252">
        <f ca="true">D100*AVERAGEIF(E105:E116,"&gt;0")/100</f>
        <v>14.641782462147548</v>
      </c>
      <c r="F100" s="213">
        <f ca="true">D100*(100-AVERAGEIF(E105:E116,"&gt;0"))/100</f>
        <v>6.2988271762802093</v>
      </c>
      <c r="G100" s="214">
        <f ca="true">100-(E100+F100+H100)</f>
        <v>1.309474687596321</v>
      </c>
      <c r="H100" s="215">
        <f ca="true">IF((D102+H102)&gt;100,H102*100/(D102+H102),H102)</f>
        <v>77.74991567397592</v>
      </c>
      <c r="I100" s="211">
        <f ca="true">IF((I102+M102)&gt;100,I102*100/(I102+M102),I102)</f>
        <v>39.077753668260812</v>
      </c>
      <c r="J100" s="252">
        <f ca="true">I100*AVERAGEIF(J105:J116,"&gt;0")/100</f>
        <v>27.936338593483313</v>
      </c>
      <c r="K100" s="213">
        <f ca="true">I100*(100-AVERAGEIF(J105:J116,"&gt;0"))/100</f>
        <v>11.141415074777495</v>
      </c>
      <c r="L100" s="214">
        <f ca="true">100-(J100+K100+M100)</f>
        <v>1.1344413185615849</v>
      </c>
      <c r="M100" s="215">
        <f ca="true">IF((I102+M102)&gt;100,M102*100/(I102+M102),M102)</f>
        <v>59.787805013177604</v>
      </c>
      <c r="N100" s="211">
        <f ca="true">IF((N102+R102)&gt;100,N102*100/(N102+R102),N102)</f>
        <v>62.829617630581197</v>
      </c>
      <c r="O100" s="252">
        <f ca="true">N100*AVERAGEIF(O105:O116,"&gt;0")/100</f>
        <v>48.217321716829836</v>
      </c>
      <c r="P100" s="213">
        <f ca="true">N100*(100-AVERAGEIF(O105:O116,"&gt;0"))/100</f>
        <v>14.612295913751355</v>
      </c>
      <c r="Q100" s="214">
        <f ca="true">100-(O100+P100+R100)</f>
        <v>0.95914839009310526</v>
      </c>
      <c r="R100" s="215">
        <f ca="true">IF((N102+R102)&gt;100,R102*100/(N102+R102),R102)</f>
        <v>36.211233979325698</v>
      </c>
      <c r="S100" s="211">
        <f ca="true">IF((S102+W102)&gt;100,S102*100/(S102+W102),S102)</f>
        <v>90.870333960960124</v>
      </c>
      <c r="T100" s="252">
        <f ca="true">S100*AVERAGEIF(T105:T116,"&gt;0")/100</f>
        <v>73.559418558008971</v>
      </c>
      <c r="U100" s="213">
        <f ca="true">S100*(100-AVERAGEIF(T105:T116,"&gt;0"))/100</f>
        <v>17.310915402951153</v>
      </c>
      <c r="V100" s="214">
        <f ca="true">100-(T100+U100+W100)</f>
        <v>0.1266260299107671</v>
      </c>
      <c r="W100" s="215">
        <f ca="true">IF((S102+W102)&gt;100,W102*100/(S102+W102),W102)</f>
        <v>9.0030400091291085</v>
      </c>
      <c r="X100" s="211">
        <f ca="true">IF((X102+AB102)&gt;100,X102*100/(X102+AB102),X102)</f>
        <v>100</v>
      </c>
      <c r="Y100" s="252">
        <f ca="true">X100*AVERAGEIF(Y105:Y116,"&gt;0")/100</f>
        <v>91.844977539780473</v>
      </c>
      <c r="Z100" s="213">
        <f ca="true">X100*(100-AVERAGEIF(Y105:Y116,"&gt;0"))/100</f>
        <v>8.1550224602195271</v>
      </c>
      <c r="AA100" s="214">
        <f ca="true">100-(Y100+Z100+AB100)</f>
        <v>0</v>
      </c>
      <c r="AB100" s="215">
        <f ca="true">IF((X102+AB102)&gt;100,AB102*100/(X102+AB102),AB102)</f>
        <v>0</v>
      </c>
    </row>
    <row r="101" hidden="true" x14ac:dyDescent="0.2">
      <c r="A101" s="1752" t="s">
        <v>12</v>
      </c>
      <c r="B101" s="1753"/>
      <c r="C101" s="216">
        <f>MinRegYear(C99,C105:C116)</f>
        <v>2003</v>
      </c>
      <c r="D101" s="217">
        <f ca="true">IF(MAX(C105:C116)-MIN(C105:C116)&lt;5,AVERAGEIF(C105:C116,"&gt;0",D105:D116),
IF(FORECAST($C101,D$105:D$116,$C$105:$C$116)&lt;0,0,
IF(FORECAST($C101,D$105:D$116,$C$105:$C$116)&gt;100,100,
FORECAST($C101,D$105:D$116,$C$105:$C$116))))</f>
        <v>0</v>
      </c>
      <c r="E101" s="218"/>
      <c r="F101" s="219"/>
      <c r="G101" s="219"/>
      <c r="H101" s="220">
        <f ca="true">IF(MAX(C105:C116)-MIN(C105:C116)&lt;5,AVERAGEIF(C105:C116,"&gt;0",H105:H116),
IF(FORECAST($C101,H$105:H$116,$C$105:$C$116)&lt;0,0,
IF(FORECAST($C101,H$105:H$116,$C$105:$C$116)&gt;100,100,
FORECAST($C101,H$105:H$116,$C$105:$C$116))))</f>
        <v>100</v>
      </c>
      <c r="I101" s="217">
        <f ca="true">IF(MAX(C105:C116)-MIN(C105:C116)&lt;5,AVERAGEIF(C105:C116,"&gt;0",I105:I116),
IF(FORECAST($C101,I$105:I$116,$C$105:$C$116)&lt;0,0,
IF(FORECAST($C101,I$105:I$116,$C$105:$C$116)&gt;100,100,
FORECAST($C101,I$105:I$116,$C$105:$C$116))))</f>
        <v>0</v>
      </c>
      <c r="J101" s="218"/>
      <c r="K101" s="219"/>
      <c r="L101" s="219"/>
      <c r="M101" s="220">
        <f ca="true">IF(MAX(C105:C116)-MIN(C105:C116)&lt;5,AVERAGEIF(C105:C116,"&gt;0",M105:M116),
IF(FORECAST($C101,M$105:M$116,$C$105:$C$116)&lt;0,0,
IF(FORECAST($C101,M$105:M$116,$C$105:$C$116)&gt;100,100,
FORECAST($C101,M$105:M$116,$C$105:$C$116))))</f>
        <v>98.079598081881159</v>
      </c>
      <c r="N101" s="217">
        <f ca="true">IF(MAX(C105:C116)-MIN(C105:C116)&lt;5,AVERAGEIF(C105:C116,"&gt;0",N105:N116),
IF(FORECAST($C101,N$105:N$116,$C$105:$C$116)&lt;0,0,
IF(FORECAST($C101,N$105:N$116,$C$105:$C$116)&gt;100,100,
FORECAST($C101,N$105:N$116,$C$105:$C$116))))</f>
        <v>0.83668260676859063</v>
      </c>
      <c r="O101" s="218"/>
      <c r="P101" s="219"/>
      <c r="Q101" s="219"/>
      <c r="R101" s="220">
        <f ca="true">IF(MAX(C105:C116)-MIN(C105:C116)&lt;5,AVERAGEIF(C105:C116,"&gt;0",R105:R116),
IF(FORECAST($C101,R$105:R$116,$C$105:$C$116)&lt;0,0,
IF(FORECAST($C101,R$105:R$116,$C$105:$C$116)&gt;100,100,
FORECAST($C101,R$105:R$116,$C$105:$C$116))))</f>
        <v>96.021796735170938</v>
      </c>
      <c r="S101" s="217">
        <f ca="true">IF(MAX(C105:C116)-MIN(C105:C116)&lt;5,AVERAGEIF(C105:C116,"&gt;0",S105:S116),
IF(FORECAST($C101,S$105:S$116,$C$105:$C$116)&lt;0,0,
IF(FORECAST($C101,S$105:S$116,$C$105:$C$116)&gt;100,100,
FORECAST($C101,S$105:S$116,$C$105:$C$116))))</f>
        <v>21.934483263174116</v>
      </c>
      <c r="T101" s="218"/>
      <c r="U101" s="219"/>
      <c r="V101" s="219"/>
      <c r="W101" s="220">
        <f ca="true">IF(MAX(C105:C116)-MIN(C105:C116)&lt;5,AVERAGEIF(C105:C116,"&gt;0",W105:W116),
IF(FORECAST($C101,W$105:W$116,$C$105:$C$116)&lt;0,0,
IF(FORECAST($C101,W$105:W$116,$C$105:$C$116)&gt;100,100,
FORECAST($C101,W$105:W$116,$C$105:$C$116))))</f>
        <v>73.006956053341128</v>
      </c>
      <c r="X101" s="217">
        <f ca="true">IF(MAX(C105:C116)-MIN(C105:C116)&lt;5,AVERAGEIF(C105:C116,"&gt;0",X105:X116),
IF(FORECAST($C101,X$105:X$116,$C$105:$C$116)&lt;0,0,
IF(FORECAST($C101,X$105:X$116,$C$105:$C$116)&gt;100,100,
FORECAST($C101,X$105:X$116,$C$105:$C$116))))</f>
        <v>83.949783006961752</v>
      </c>
      <c r="Y101" s="218"/>
      <c r="Z101" s="219"/>
      <c r="AA101" s="219"/>
      <c r="AB101" s="220">
        <f ca="true">IF(MAX(C105:C116)-MIN(C105:C116)&lt;5,AVERAGEIF(C105:C116,"&gt;0",AB105:AB116),
IF(FORECAST($C101,AB$105:AB$116,$C$105:$C$116)&lt;0,0,
IF(FORECAST($C101,AB$105:AB$116,$C$105:$C$116)&gt;100,100,
FORECAST($C101,AB$105:AB$116,$C$105:$C$116))))</f>
        <v>12.976034896036026</v>
      </c>
    </row>
    <row r="102" hidden="true" x14ac:dyDescent="0.2">
      <c r="A102" s="1754"/>
      <c r="B102" s="1755"/>
      <c r="C102" s="195">
        <f>MaxRegYear(C100,C105:C116)</f>
        <v>2016</v>
      </c>
      <c r="D102" s="221">
        <f ca="true">IF(MAX(C105:C116)-MIN(C105:C116)&lt;5,AVERAGEIF(C105:C116,"&gt;0",D105:D116),
IF(FORECAST($C102,D$105:D$116,$C$105:$C$116)&lt;0,0,
IF(FORECAST($C102,D$105:D$116,$C$105:$C$116)&gt;100,100,
FORECAST($C102,D$105:D$116,$C$105:$C$116))))</f>
        <v>20.940609638427759</v>
      </c>
      <c r="E102" s="222"/>
      <c r="F102" s="223"/>
      <c r="G102" s="223"/>
      <c r="H102" s="224">
        <f ca="true">IF(MAX(C105:C116)-MIN(C105:C116)&lt;5,AVERAGEIF(C105:C116,"&gt;0",H105:H116),
IF(FORECAST($C102,H$105:H$116,$C$105:$C$116)&lt;0,0,
IF(FORECAST($C102,H$105:H$116,$C$105:$C$116)&gt;100,100,
FORECAST($C102,H$105:H$116,$C$105:$C$116))))</f>
        <v>77.74991567397592</v>
      </c>
      <c r="I102" s="221">
        <f ca="true">IF(MAX(C105:C116)-MIN(C105:C116)&lt;5,AVERAGEIF(C105:C116,"&gt;0",I105:I116),
IF(FORECAST($C102,I$105:I$116,$C$105:$C$116)&lt;0,0,
IF(FORECAST($C102,I$105:I$116,$C$105:$C$116)&gt;100,100,
FORECAST($C102,I$105:I$116,$C$105:$C$116))))</f>
        <v>39.077753668260812</v>
      </c>
      <c r="J102" s="222"/>
      <c r="K102" s="223"/>
      <c r="L102" s="223"/>
      <c r="M102" s="224">
        <f ca="true">IF(MAX(C105:C116)-MIN(C105:C116)&lt;5,AVERAGEIF(C105:C116,"&gt;0",M105:M116),
IF(FORECAST($C102,M$105:M$116,$C$105:$C$116)&lt;0,0,
IF(FORECAST($C102,M$105:M$116,$C$105:$C$116)&gt;100,100,
FORECAST($C102,M$105:M$116,$C$105:$C$116))))</f>
        <v>59.787805013177604</v>
      </c>
      <c r="N102" s="221">
        <f ca="true">IF(MAX(C105:C116)-MIN(C105:C116)&lt;5,AVERAGEIF(C105:C116,"&gt;0",N105:N116),
IF(FORECAST($C102,N$105:N$116,$C$105:$C$116)&lt;0,0,
IF(FORECAST($C102,N$105:N$116,$C$105:$C$116)&gt;100,100,
FORECAST($C102,N$105:N$116,$C$105:$C$116))))</f>
        <v>62.829617630581197</v>
      </c>
      <c r="O102" s="222"/>
      <c r="P102" s="223"/>
      <c r="Q102" s="223"/>
      <c r="R102" s="224">
        <f ca="true">IF(MAX(C105:C116)-MIN(C105:C116)&lt;5,AVERAGEIF(C105:C116,"&gt;0",R105:R116),
IF(FORECAST($C102,R$105:R$116,$C$105:$C$116)&lt;0,0,
IF(FORECAST($C102,R$105:R$116,$C$105:$C$116)&gt;100,100,
FORECAST($C102,R$105:R$116,$C$105:$C$116))))</f>
        <v>36.211233979325698</v>
      </c>
      <c r="S102" s="221">
        <f ca="true">IF(MAX(C105:C116)-MIN(C105:C116)&lt;5,AVERAGEIF(C105:C116,"&gt;0",S105:S116),
IF(FORECAST($C102,S$105:S$116,$C$105:$C$116)&lt;0,0,
IF(FORECAST($C102,S$105:S$116,$C$105:$C$116)&gt;100,100,
FORECAST($C102,S$105:S$116,$C$105:$C$116))))</f>
        <v>90.870333960960124</v>
      </c>
      <c r="T102" s="222"/>
      <c r="U102" s="223"/>
      <c r="V102" s="223"/>
      <c r="W102" s="224">
        <f ca="true">IF(MAX(C105:C116)-MIN(C105:C116)&lt;5,AVERAGEIF(C105:C116,"&gt;0",W105:W116),
IF(FORECAST($C102,W$105:W$116,$C$105:$C$116)&lt;0,0,
IF(FORECAST($C102,W$105:W$116,$C$105:$C$116)&gt;100,100,
FORECAST($C102,W$105:W$116,$C$105:$C$116))))</f>
        <v>9.0030400091291085</v>
      </c>
      <c r="X102" s="221">
        <f ca="true">IF(MAX(C105:C116)-MIN(C105:C116)&lt;5,AVERAGEIF(C105:C116,"&gt;0",X105:X116),
IF(FORECAST($C102,X$105:X$116,$C$105:$C$116)&lt;0,0,
IF(FORECAST($C102,X$105:X$116,$C$105:$C$116)&gt;100,100,
FORECAST($C102,X$105:X$116,$C$105:$C$116))))</f>
        <v>100</v>
      </c>
      <c r="Y102" s="222"/>
      <c r="Z102" s="223"/>
      <c r="AA102" s="223"/>
      <c r="AB102" s="224">
        <f ca="true">IF(MAX(C105:C116)-MIN(C105:C116)&lt;5,AVERAGEIF(C105:C116,"&gt;0",AB105:AB116),
IF(FORECAST($C102,AB$105:AB$116,$C$105:$C$116)&lt;0,0,
IF(FORECAST($C102,AB$105:AB$116,$C$105:$C$116)&gt;100,100,
FORECAST($C102,AB$105:AB$116,$C$105:$C$116))))</f>
        <v>0</v>
      </c>
    </row>
    <row r="103" ht="9" customHeight="true" x14ac:dyDescent="0.2">
      <c r="D103" s="225"/>
      <c r="I103" s="225"/>
      <c r="K103" s="185"/>
      <c r="L103" s="185"/>
      <c r="N103" s="225"/>
      <c r="P103" s="185"/>
      <c r="Q103" s="185"/>
      <c r="S103" s="225"/>
      <c r="U103" s="185"/>
      <c r="V103" s="185"/>
      <c r="X103" s="225"/>
      <c r="Z103" s="185"/>
      <c r="AA103" s="185"/>
      <c r="AB103" s="226"/>
    </row>
    <row r="104" ht="22.5" customHeight="true" x14ac:dyDescent="0.2">
      <c r="B104" s="248" t="s">
        <v>8</v>
      </c>
      <c r="C104" s="228" t="s">
        <v>9</v>
      </c>
      <c r="D104" s="229" t="s">
        <v>14</v>
      </c>
      <c r="E104" s="189" t="s">
        <v>26</v>
      </c>
      <c r="F104" s="230"/>
      <c r="G104" s="230"/>
      <c r="H104" s="231" t="s">
        <v>19</v>
      </c>
      <c r="I104" s="229" t="s">
        <v>14</v>
      </c>
      <c r="J104" s="189" t="s">
        <v>26</v>
      </c>
      <c r="K104" s="230"/>
      <c r="L104" s="230"/>
      <c r="M104" s="231" t="s">
        <v>19</v>
      </c>
      <c r="N104" s="229" t="s">
        <v>14</v>
      </c>
      <c r="O104" s="189" t="s">
        <v>26</v>
      </c>
      <c r="P104" s="230"/>
      <c r="Q104" s="230"/>
      <c r="R104" s="231" t="s">
        <v>19</v>
      </c>
      <c r="S104" s="229" t="s">
        <v>14</v>
      </c>
      <c r="T104" s="189" t="s">
        <v>26</v>
      </c>
      <c r="U104" s="230"/>
      <c r="V104" s="230"/>
      <c r="W104" s="231" t="s">
        <v>19</v>
      </c>
      <c r="X104" s="229" t="s">
        <v>14</v>
      </c>
      <c r="Y104" s="189" t="s">
        <v>26</v>
      </c>
      <c r="Z104" s="230"/>
      <c r="AA104" s="230"/>
      <c r="AB104" s="231" t="s">
        <v>19</v>
      </c>
      <c r="AD104" s="232"/>
    </row>
    <row r="105" x14ac:dyDescent="0.2">
      <c r="A105" s="233"/>
      <c r="B105" s="1528" t="s">
        <v>210</v>
      </c>
      <c r="C105" s="1529">
        <v>2005</v>
      </c>
      <c r="D105" s="147">
        <f t="shared" ref="D105:D116" ca="true" si="15">IF(ISERROR(INDIRECT(CONCATENATE($B105,"!C122"))),"",INDIRECT(CONCATENATE($B105,"!C122")))</f>
        <v>2.65543538957813</v>
      </c>
      <c r="E105" s="234">
        <f t="shared" ref="E105:E116" ca="true" si="16">IF(ISERROR(INDIRECT(CONCATENATE($B105,"!C129"))),"",INDIRECT(CONCATENATE($B105,"!C129")))</f>
        <v>66.077638098984153</v>
      </c>
      <c r="F105" s="235"/>
      <c r="G105" s="235"/>
      <c r="H105" s="236">
        <f t="shared" ref="H105:H116" ca="true" si="17">IF(ISERROR(INDIRECT(CONCATENATE($B105,"!C127"))),"",INDIRECT(CONCATENATE($B105,"!C127")))</f>
        <v>96.593178755271794</v>
      </c>
      <c r="I105" s="147">
        <f t="shared" ref="I105:I116" ca="true" si="18">IF(ISERROR(INDIRECT(CONCATENATE($B105,"!D122"))),"",INDIRECT(CONCATENATE($B105,"!D122")))</f>
        <v>6.2678769860604824</v>
      </c>
      <c r="J105" s="234">
        <f t="shared" ref="J105:J116" ca="true" si="19">IF(ISERROR(INDIRECT(CONCATENATE($B105,"!D129"))),"",INDIRECT(CONCATENATE($B105,"!D129")))</f>
        <v>70.934151088644271</v>
      </c>
      <c r="K105" s="235"/>
      <c r="L105" s="235"/>
      <c r="M105" s="236">
        <f t="shared" ref="M105:M116" ca="true" si="20">IF(ISERROR(INDIRECT(CONCATENATE($B105,"!D127"))),"",INDIRECT(CONCATENATE($B105,"!D127")))</f>
        <v>91.766704252173852</v>
      </c>
      <c r="N105" s="147">
        <f t="shared" ref="N105:N116" ca="true" si="21">IF(ISERROR(INDIRECT(CONCATENATE($B105,"!E122"))),"",INDIRECT(CONCATENATE($B105,"!E122")))</f>
        <v>11.77748464398595</v>
      </c>
      <c r="O105" s="234">
        <f t="shared" ref="O105:O116" ca="true" si="22">IF(ISERROR(INDIRECT(CONCATENATE($B105,"!E129"))),"",INDIRECT(CONCATENATE($B105,"!E129")))</f>
        <v>72.72979726959602</v>
      </c>
      <c r="P105" s="235"/>
      <c r="Q105" s="235"/>
      <c r="R105" s="236">
        <f t="shared" ref="R105:R116" ca="true" si="23">IF(ISERROR(INDIRECT(CONCATENATE($B105,"!E127"))),"",INDIRECT(CONCATENATE($B105,"!E127")))</f>
        <v>85.702138297701097</v>
      </c>
      <c r="S105" s="147">
        <f t="shared" ref="S105:S116" ca="true" si="24">IF(ISERROR(INDIRECT(CONCATENATE($B105,"!F122"))),"",INDIRECT(CONCATENATE($B105,"!F122")))</f>
        <v>31.860163513730122</v>
      </c>
      <c r="T105" s="234">
        <f t="shared" ref="T105:T116" ca="true" si="25">IF(ISERROR(INDIRECT(CONCATENATE($B105,"!F129"))),"",INDIRECT(CONCATENATE($B105,"!F129")))</f>
        <v>78.045969485862869</v>
      </c>
      <c r="U105" s="235"/>
      <c r="V105" s="235"/>
      <c r="W105" s="236">
        <f t="shared" ref="W105:W116" ca="true" si="26">IF(ISERROR(INDIRECT(CONCATENATE($B105,"!F127"))),"",INDIRECT(CONCATENATE($B105,"!F127")))</f>
        <v>64.077822974731177</v>
      </c>
      <c r="X105" s="147">
        <f t="shared" ref="X105:X116" ca="true" si="27">IF(ISERROR(INDIRECT(CONCATENATE($B105,"!G122"))),"",INDIRECT(CONCATENATE($B105,"!G122")))</f>
        <v>85.852045657781815</v>
      </c>
      <c r="Y105" s="234">
        <f t="shared" ref="Y105:Y116" ca="true" si="28">IF(ISERROR(INDIRECT(CONCATENATE($B105,"!G129"))),"",INDIRECT(CONCATENATE($B105,"!G129")))</f>
        <v>90.1192142756084</v>
      </c>
      <c r="Z105" s="235"/>
      <c r="AA105" s="235"/>
      <c r="AB105" s="236">
        <f t="shared" ref="AB105:AB116" ca="true" si="29">IF(ISERROR(INDIRECT(CONCATENATE($B105,"!G2127"))),"",INDIRECT(CONCATENATE($B105,"!G127")))</f>
        <v>11.405913589234769</v>
      </c>
    </row>
    <row r="106" x14ac:dyDescent="0.2">
      <c r="A106" s="233"/>
      <c r="B106" s="1530" t="s">
        <v>327</v>
      </c>
      <c r="C106" s="1531">
        <v>2010</v>
      </c>
      <c r="D106" s="148">
        <f t="shared" ca="true" si="15"/>
        <v>8.7323613144828567</v>
      </c>
      <c r="E106" s="237">
        <f t="shared" ca="true" si="16"/>
        <v>69.469576363352488</v>
      </c>
      <c r="F106" s="235"/>
      <c r="G106" s="235"/>
      <c r="H106" s="238">
        <f t="shared" ca="true" si="17"/>
        <v>90.009638737350684</v>
      </c>
      <c r="I106" s="148">
        <f t="shared" ca="true" si="18"/>
        <v>19.080444675572689</v>
      </c>
      <c r="J106" s="237">
        <f t="shared" ca="true" si="19"/>
        <v>68.524769829755556</v>
      </c>
      <c r="K106" s="235"/>
      <c r="L106" s="235"/>
      <c r="M106" s="238">
        <f t="shared" ca="true" si="20"/>
        <v>78.410099945639345</v>
      </c>
      <c r="N106" s="148">
        <f t="shared" ca="true" si="21"/>
        <v>31.059782082564187</v>
      </c>
      <c r="O106" s="237">
        <f t="shared" ca="true" si="22"/>
        <v>76.345895753019647</v>
      </c>
      <c r="P106" s="235"/>
      <c r="Q106" s="235"/>
      <c r="R106" s="238">
        <f t="shared" ca="true" si="23"/>
        <v>66.331684243153035</v>
      </c>
      <c r="S106" s="148">
        <f t="shared" ca="true" si="24"/>
        <v>60.5834167782347</v>
      </c>
      <c r="T106" s="237">
        <f t="shared" ca="true" si="25"/>
        <v>80.963770196729726</v>
      </c>
      <c r="U106" s="235"/>
      <c r="V106" s="235"/>
      <c r="W106" s="238">
        <f t="shared" ca="true" si="26"/>
        <v>36.47865667187245</v>
      </c>
      <c r="X106" s="148">
        <f t="shared" ca="true" si="27"/>
        <v>93.957630813126457</v>
      </c>
      <c r="Y106" s="237">
        <f t="shared" ca="true" si="28"/>
        <v>91.959466356172186</v>
      </c>
      <c r="Z106" s="235"/>
      <c r="AA106" s="235"/>
      <c r="AB106" s="238">
        <f t="shared" ca="true" si="29"/>
        <v>4.9888147910476359</v>
      </c>
    </row>
    <row r="107" x14ac:dyDescent="0.2">
      <c r="A107" s="233"/>
      <c r="B107" s="1530" t="s">
        <v>381</v>
      </c>
      <c r="C107" s="1531">
        <v>2014</v>
      </c>
      <c r="D107" s="148">
        <f t="shared" ca="true" si="15"/>
        <v>18.469872299245939</v>
      </c>
      <c r="E107" s="237">
        <f t="shared" ca="true" si="16"/>
        <v>74.214335678190267</v>
      </c>
      <c r="F107" s="235"/>
      <c r="G107" s="235"/>
      <c r="H107" s="238">
        <f t="shared" ca="true" si="17"/>
        <v>80.418774567663775</v>
      </c>
      <c r="I107" s="148">
        <f t="shared" ca="true" si="18"/>
        <v>33.915147504933884</v>
      </c>
      <c r="J107" s="237">
        <f t="shared" ca="true" si="19"/>
        <v>75.008411292970706</v>
      </c>
      <c r="K107" s="235"/>
      <c r="L107" s="235"/>
      <c r="M107" s="238">
        <f t="shared" ca="true" si="20"/>
        <v>65.151539172902318</v>
      </c>
      <c r="N107" s="148">
        <f t="shared" ca="true" si="21"/>
        <v>55.04652728424405</v>
      </c>
      <c r="O107" s="237">
        <f t="shared" ca="true" si="22"/>
        <v>81.153250914300443</v>
      </c>
      <c r="P107" s="235"/>
      <c r="Q107" s="235"/>
      <c r="R107" s="238">
        <f t="shared" ca="true" si="23"/>
        <v>44.015317271049739</v>
      </c>
      <c r="S107" s="148">
        <f t="shared" ca="true" si="24"/>
        <v>79.41502441722848</v>
      </c>
      <c r="T107" s="237">
        <f t="shared" ca="true" si="25"/>
        <v>83.83987476785623</v>
      </c>
      <c r="U107" s="235"/>
      <c r="V107" s="235"/>
      <c r="W107" s="238">
        <f t="shared" ca="true" si="26"/>
        <v>19.99682536847822</v>
      </c>
      <c r="X107" s="148">
        <f t="shared" ca="true" si="27"/>
        <v>96.888261716080592</v>
      </c>
      <c r="Y107" s="237">
        <f t="shared" ca="true" si="28"/>
        <v>93.456251987560861</v>
      </c>
      <c r="Z107" s="235"/>
      <c r="AA107" s="235"/>
      <c r="AB107" s="238">
        <f t="shared" ca="true" si="29"/>
        <v>2.4986057942760778</v>
      </c>
      <c r="AD107" s="239"/>
    </row>
    <row r="108" x14ac:dyDescent="0.2">
      <c r="A108" s="233"/>
      <c r="B108" s="1530"/>
      <c r="C108" s="1531"/>
      <c r="D108" s="148" t="str">
        <f t="shared" ca="true" si="15"/>
        <v/>
      </c>
      <c r="E108" s="237" t="str">
        <f t="shared" ca="true" si="16"/>
        <v/>
      </c>
      <c r="F108" s="235"/>
      <c r="G108" s="235"/>
      <c r="H108" s="238" t="str">
        <f t="shared" ca="true" si="17"/>
        <v/>
      </c>
      <c r="I108" s="148" t="str">
        <f t="shared" ca="true" si="18"/>
        <v/>
      </c>
      <c r="J108" s="237" t="str">
        <f t="shared" ca="true" si="19"/>
        <v/>
      </c>
      <c r="K108" s="235"/>
      <c r="L108" s="235"/>
      <c r="M108" s="238" t="str">
        <f t="shared" ca="true" si="20"/>
        <v/>
      </c>
      <c r="N108" s="148" t="str">
        <f t="shared" ca="true" si="21"/>
        <v/>
      </c>
      <c r="O108" s="237" t="str">
        <f t="shared" ca="true" si="22"/>
        <v/>
      </c>
      <c r="P108" s="235"/>
      <c r="Q108" s="235"/>
      <c r="R108" s="238" t="str">
        <f t="shared" ca="true" si="23"/>
        <v/>
      </c>
      <c r="S108" s="148" t="str">
        <f t="shared" ca="true" si="24"/>
        <v/>
      </c>
      <c r="T108" s="237" t="str">
        <f t="shared" ca="true" si="25"/>
        <v/>
      </c>
      <c r="U108" s="235"/>
      <c r="V108" s="235"/>
      <c r="W108" s="238" t="str">
        <f t="shared" ca="true" si="26"/>
        <v/>
      </c>
      <c r="X108" s="148" t="str">
        <f t="shared" ca="true" si="27"/>
        <v/>
      </c>
      <c r="Y108" s="237" t="str">
        <f t="shared" ca="true" si="28"/>
        <v/>
      </c>
      <c r="Z108" s="235"/>
      <c r="AA108" s="235"/>
      <c r="AB108" s="238" t="str">
        <f t="shared" ca="true" si="29"/>
        <v/>
      </c>
    </row>
    <row r="109" x14ac:dyDescent="0.2">
      <c r="A109" s="233"/>
      <c r="B109" s="1530"/>
      <c r="C109" s="1531"/>
      <c r="D109" s="148" t="str">
        <f t="shared" ca="true" si="15"/>
        <v/>
      </c>
      <c r="E109" s="237" t="str">
        <f t="shared" ca="true" si="16"/>
        <v/>
      </c>
      <c r="F109" s="235"/>
      <c r="G109" s="235"/>
      <c r="H109" s="238" t="str">
        <f t="shared" ca="true" si="17"/>
        <v/>
      </c>
      <c r="I109" s="148" t="str">
        <f t="shared" ca="true" si="18"/>
        <v/>
      </c>
      <c r="J109" s="237" t="str">
        <f t="shared" ca="true" si="19"/>
        <v/>
      </c>
      <c r="K109" s="235"/>
      <c r="L109" s="235"/>
      <c r="M109" s="238" t="str">
        <f t="shared" ca="true" si="20"/>
        <v/>
      </c>
      <c r="N109" s="148" t="str">
        <f t="shared" ca="true" si="21"/>
        <v/>
      </c>
      <c r="O109" s="237" t="str">
        <f t="shared" ca="true" si="22"/>
        <v/>
      </c>
      <c r="P109" s="235"/>
      <c r="Q109" s="235"/>
      <c r="R109" s="238" t="str">
        <f t="shared" ca="true" si="23"/>
        <v/>
      </c>
      <c r="S109" s="148" t="str">
        <f t="shared" ca="true" si="24"/>
        <v/>
      </c>
      <c r="T109" s="237" t="str">
        <f t="shared" ca="true" si="25"/>
        <v/>
      </c>
      <c r="U109" s="235"/>
      <c r="V109" s="235"/>
      <c r="W109" s="238" t="str">
        <f t="shared" ca="true" si="26"/>
        <v/>
      </c>
      <c r="X109" s="148" t="str">
        <f t="shared" ca="true" si="27"/>
        <v/>
      </c>
      <c r="Y109" s="237" t="str">
        <f t="shared" ca="true" si="28"/>
        <v/>
      </c>
      <c r="Z109" s="235"/>
      <c r="AA109" s="235"/>
      <c r="AB109" s="238" t="str">
        <f t="shared" ca="true" si="29"/>
        <v/>
      </c>
    </row>
    <row r="110" x14ac:dyDescent="0.2">
      <c r="A110" s="233"/>
      <c r="B110" s="1530"/>
      <c r="C110" s="1531"/>
      <c r="D110" s="148" t="str">
        <f t="shared" ca="true" si="15"/>
        <v/>
      </c>
      <c r="E110" s="237" t="str">
        <f t="shared" ca="true" si="16"/>
        <v/>
      </c>
      <c r="F110" s="235"/>
      <c r="G110" s="235"/>
      <c r="H110" s="238" t="str">
        <f t="shared" ca="true" si="17"/>
        <v/>
      </c>
      <c r="I110" s="148" t="str">
        <f t="shared" ca="true" si="18"/>
        <v/>
      </c>
      <c r="J110" s="237" t="str">
        <f t="shared" ca="true" si="19"/>
        <v/>
      </c>
      <c r="K110" s="235"/>
      <c r="L110" s="235"/>
      <c r="M110" s="238" t="str">
        <f t="shared" ca="true" si="20"/>
        <v/>
      </c>
      <c r="N110" s="148" t="str">
        <f t="shared" ca="true" si="21"/>
        <v/>
      </c>
      <c r="O110" s="237" t="str">
        <f t="shared" ca="true" si="22"/>
        <v/>
      </c>
      <c r="P110" s="235"/>
      <c r="Q110" s="235"/>
      <c r="R110" s="238" t="str">
        <f t="shared" ca="true" si="23"/>
        <v/>
      </c>
      <c r="S110" s="148" t="str">
        <f t="shared" ca="true" si="24"/>
        <v/>
      </c>
      <c r="T110" s="237" t="str">
        <f t="shared" ca="true" si="25"/>
        <v/>
      </c>
      <c r="U110" s="235"/>
      <c r="V110" s="235"/>
      <c r="W110" s="238" t="str">
        <f t="shared" ca="true" si="26"/>
        <v/>
      </c>
      <c r="X110" s="148" t="str">
        <f t="shared" ca="true" si="27"/>
        <v/>
      </c>
      <c r="Y110" s="237" t="str">
        <f t="shared" ca="true" si="28"/>
        <v/>
      </c>
      <c r="Z110" s="235"/>
      <c r="AA110" s="235"/>
      <c r="AB110" s="238" t="str">
        <f t="shared" ca="true" si="29"/>
        <v/>
      </c>
    </row>
    <row r="111" x14ac:dyDescent="0.2">
      <c r="A111" s="233"/>
      <c r="B111" s="1530"/>
      <c r="C111" s="1531"/>
      <c r="D111" s="148" t="str">
        <f t="shared" ca="true" si="15"/>
        <v/>
      </c>
      <c r="E111" s="237" t="str">
        <f t="shared" ca="true" si="16"/>
        <v/>
      </c>
      <c r="F111" s="235"/>
      <c r="G111" s="235"/>
      <c r="H111" s="238" t="str">
        <f t="shared" ca="true" si="17"/>
        <v/>
      </c>
      <c r="I111" s="148" t="str">
        <f t="shared" ca="true" si="18"/>
        <v/>
      </c>
      <c r="J111" s="237" t="str">
        <f t="shared" ca="true" si="19"/>
        <v/>
      </c>
      <c r="K111" s="235"/>
      <c r="L111" s="235"/>
      <c r="M111" s="238" t="str">
        <f t="shared" ca="true" si="20"/>
        <v/>
      </c>
      <c r="N111" s="148" t="str">
        <f t="shared" ca="true" si="21"/>
        <v/>
      </c>
      <c r="O111" s="237" t="str">
        <f t="shared" ca="true" si="22"/>
        <v/>
      </c>
      <c r="P111" s="235"/>
      <c r="Q111" s="235"/>
      <c r="R111" s="238" t="str">
        <f t="shared" ca="true" si="23"/>
        <v/>
      </c>
      <c r="S111" s="148" t="str">
        <f t="shared" ca="true" si="24"/>
        <v/>
      </c>
      <c r="T111" s="237" t="str">
        <f t="shared" ca="true" si="25"/>
        <v/>
      </c>
      <c r="U111" s="235"/>
      <c r="V111" s="235"/>
      <c r="W111" s="238" t="str">
        <f t="shared" ca="true" si="26"/>
        <v/>
      </c>
      <c r="X111" s="148" t="str">
        <f t="shared" ca="true" si="27"/>
        <v/>
      </c>
      <c r="Y111" s="237" t="str">
        <f t="shared" ca="true" si="28"/>
        <v/>
      </c>
      <c r="Z111" s="235"/>
      <c r="AA111" s="235"/>
      <c r="AB111" s="238" t="str">
        <f t="shared" ca="true" si="29"/>
        <v/>
      </c>
    </row>
    <row r="112" x14ac:dyDescent="0.2">
      <c r="A112" s="233"/>
      <c r="B112" s="1530"/>
      <c r="C112" s="1531"/>
      <c r="D112" s="148" t="str">
        <f t="shared" ca="true" si="15"/>
        <v/>
      </c>
      <c r="E112" s="237" t="str">
        <f t="shared" ca="true" si="16"/>
        <v/>
      </c>
      <c r="F112" s="235"/>
      <c r="G112" s="235"/>
      <c r="H112" s="238" t="str">
        <f t="shared" ca="true" si="17"/>
        <v/>
      </c>
      <c r="I112" s="148" t="str">
        <f t="shared" ca="true" si="18"/>
        <v/>
      </c>
      <c r="J112" s="237" t="str">
        <f t="shared" ca="true" si="19"/>
        <v/>
      </c>
      <c r="K112" s="235"/>
      <c r="L112" s="235"/>
      <c r="M112" s="238" t="str">
        <f t="shared" ca="true" si="20"/>
        <v/>
      </c>
      <c r="N112" s="148" t="str">
        <f t="shared" ca="true" si="21"/>
        <v/>
      </c>
      <c r="O112" s="237" t="str">
        <f t="shared" ca="true" si="22"/>
        <v/>
      </c>
      <c r="P112" s="235"/>
      <c r="Q112" s="235"/>
      <c r="R112" s="238" t="str">
        <f t="shared" ca="true" si="23"/>
        <v/>
      </c>
      <c r="S112" s="148" t="str">
        <f t="shared" ca="true" si="24"/>
        <v/>
      </c>
      <c r="T112" s="237" t="str">
        <f t="shared" ca="true" si="25"/>
        <v/>
      </c>
      <c r="U112" s="235"/>
      <c r="V112" s="235"/>
      <c r="W112" s="238" t="str">
        <f t="shared" ca="true" si="26"/>
        <v/>
      </c>
      <c r="X112" s="148" t="str">
        <f t="shared" ca="true" si="27"/>
        <v/>
      </c>
      <c r="Y112" s="237" t="str">
        <f t="shared" ca="true" si="28"/>
        <v/>
      </c>
      <c r="Z112" s="235"/>
      <c r="AA112" s="235"/>
      <c r="AB112" s="238" t="str">
        <f t="shared" ca="true" si="29"/>
        <v/>
      </c>
    </row>
    <row r="113" x14ac:dyDescent="0.2">
      <c r="A113" s="233"/>
      <c r="B113" s="1530"/>
      <c r="C113" s="1531"/>
      <c r="D113" s="148" t="str">
        <f t="shared" ca="true" si="15"/>
        <v/>
      </c>
      <c r="E113" s="237" t="str">
        <f t="shared" ca="true" si="16"/>
        <v/>
      </c>
      <c r="F113" s="235"/>
      <c r="G113" s="235"/>
      <c r="H113" s="238" t="str">
        <f t="shared" ca="true" si="17"/>
        <v/>
      </c>
      <c r="I113" s="148" t="str">
        <f t="shared" ca="true" si="18"/>
        <v/>
      </c>
      <c r="J113" s="237" t="str">
        <f t="shared" ca="true" si="19"/>
        <v/>
      </c>
      <c r="K113" s="235"/>
      <c r="L113" s="235"/>
      <c r="M113" s="238" t="str">
        <f t="shared" ca="true" si="20"/>
        <v/>
      </c>
      <c r="N113" s="148" t="str">
        <f t="shared" ca="true" si="21"/>
        <v/>
      </c>
      <c r="O113" s="237" t="str">
        <f t="shared" ca="true" si="22"/>
        <v/>
      </c>
      <c r="P113" s="235"/>
      <c r="Q113" s="235"/>
      <c r="R113" s="238" t="str">
        <f t="shared" ca="true" si="23"/>
        <v/>
      </c>
      <c r="S113" s="148" t="str">
        <f t="shared" ca="true" si="24"/>
        <v/>
      </c>
      <c r="T113" s="237" t="str">
        <f t="shared" ca="true" si="25"/>
        <v/>
      </c>
      <c r="U113" s="235"/>
      <c r="V113" s="235"/>
      <c r="W113" s="238" t="str">
        <f t="shared" ca="true" si="26"/>
        <v/>
      </c>
      <c r="X113" s="148" t="str">
        <f t="shared" ca="true" si="27"/>
        <v/>
      </c>
      <c r="Y113" s="237" t="str">
        <f t="shared" ca="true" si="28"/>
        <v/>
      </c>
      <c r="Z113" s="235"/>
      <c r="AA113" s="235"/>
      <c r="AB113" s="238" t="str">
        <f t="shared" ca="true" si="29"/>
        <v/>
      </c>
    </row>
    <row r="114" x14ac:dyDescent="0.2">
      <c r="A114" s="233"/>
      <c r="B114" s="1530"/>
      <c r="C114" s="1531"/>
      <c r="D114" s="148" t="str">
        <f t="shared" ca="true" si="15"/>
        <v/>
      </c>
      <c r="E114" s="237" t="str">
        <f t="shared" ca="true" si="16"/>
        <v/>
      </c>
      <c r="F114" s="235"/>
      <c r="G114" s="235"/>
      <c r="H114" s="238" t="str">
        <f t="shared" ca="true" si="17"/>
        <v/>
      </c>
      <c r="I114" s="148" t="str">
        <f t="shared" ca="true" si="18"/>
        <v/>
      </c>
      <c r="J114" s="237" t="str">
        <f t="shared" ca="true" si="19"/>
        <v/>
      </c>
      <c r="K114" s="235"/>
      <c r="L114" s="235"/>
      <c r="M114" s="238" t="str">
        <f t="shared" ca="true" si="20"/>
        <v/>
      </c>
      <c r="N114" s="148" t="str">
        <f t="shared" ca="true" si="21"/>
        <v/>
      </c>
      <c r="O114" s="237" t="str">
        <f t="shared" ca="true" si="22"/>
        <v/>
      </c>
      <c r="P114" s="235"/>
      <c r="Q114" s="235"/>
      <c r="R114" s="238" t="str">
        <f t="shared" ca="true" si="23"/>
        <v/>
      </c>
      <c r="S114" s="148" t="str">
        <f t="shared" ca="true" si="24"/>
        <v/>
      </c>
      <c r="T114" s="237" t="str">
        <f t="shared" ca="true" si="25"/>
        <v/>
      </c>
      <c r="U114" s="235"/>
      <c r="V114" s="235"/>
      <c r="W114" s="238" t="str">
        <f t="shared" ca="true" si="26"/>
        <v/>
      </c>
      <c r="X114" s="148" t="str">
        <f t="shared" ca="true" si="27"/>
        <v/>
      </c>
      <c r="Y114" s="237" t="str">
        <f t="shared" ca="true" si="28"/>
        <v/>
      </c>
      <c r="Z114" s="235"/>
      <c r="AA114" s="235"/>
      <c r="AB114" s="238" t="str">
        <f t="shared" ca="true" si="29"/>
        <v/>
      </c>
    </row>
    <row r="115" x14ac:dyDescent="0.2">
      <c r="A115" s="233"/>
      <c r="B115" s="1530"/>
      <c r="C115" s="1531"/>
      <c r="D115" s="148" t="str">
        <f t="shared" ca="true" si="15"/>
        <v/>
      </c>
      <c r="E115" s="237" t="str">
        <f t="shared" ca="true" si="16"/>
        <v/>
      </c>
      <c r="F115" s="235"/>
      <c r="G115" s="235"/>
      <c r="H115" s="238" t="str">
        <f t="shared" ca="true" si="17"/>
        <v/>
      </c>
      <c r="I115" s="148" t="str">
        <f t="shared" ca="true" si="18"/>
        <v/>
      </c>
      <c r="J115" s="237" t="str">
        <f t="shared" ca="true" si="19"/>
        <v/>
      </c>
      <c r="K115" s="235"/>
      <c r="L115" s="235"/>
      <c r="M115" s="238" t="str">
        <f t="shared" ca="true" si="20"/>
        <v/>
      </c>
      <c r="N115" s="148" t="str">
        <f t="shared" ca="true" si="21"/>
        <v/>
      </c>
      <c r="O115" s="237" t="str">
        <f t="shared" ca="true" si="22"/>
        <v/>
      </c>
      <c r="P115" s="235"/>
      <c r="Q115" s="235"/>
      <c r="R115" s="238" t="str">
        <f t="shared" ca="true" si="23"/>
        <v/>
      </c>
      <c r="S115" s="148" t="str">
        <f t="shared" ca="true" si="24"/>
        <v/>
      </c>
      <c r="T115" s="237" t="str">
        <f t="shared" ca="true" si="25"/>
        <v/>
      </c>
      <c r="U115" s="235"/>
      <c r="V115" s="235"/>
      <c r="W115" s="238" t="str">
        <f t="shared" ca="true" si="26"/>
        <v/>
      </c>
      <c r="X115" s="148" t="str">
        <f t="shared" ca="true" si="27"/>
        <v/>
      </c>
      <c r="Y115" s="237" t="str">
        <f t="shared" ca="true" si="28"/>
        <v/>
      </c>
      <c r="Z115" s="235"/>
      <c r="AA115" s="235"/>
      <c r="AB115" s="238" t="str">
        <f t="shared" ca="true" si="29"/>
        <v/>
      </c>
    </row>
    <row r="116" x14ac:dyDescent="0.2">
      <c r="A116" s="233"/>
      <c r="B116" s="1532"/>
      <c r="C116" s="1533"/>
      <c r="D116" s="149" t="str">
        <f t="shared" ca="true" si="15"/>
        <v/>
      </c>
      <c r="E116" s="240" t="str">
        <f t="shared" ca="true" si="16"/>
        <v/>
      </c>
      <c r="F116" s="241"/>
      <c r="G116" s="242"/>
      <c r="H116" s="243" t="str">
        <f t="shared" ca="true" si="17"/>
        <v/>
      </c>
      <c r="I116" s="149" t="str">
        <f t="shared" ca="true" si="18"/>
        <v/>
      </c>
      <c r="J116" s="240" t="str">
        <f t="shared" ca="true" si="19"/>
        <v/>
      </c>
      <c r="K116" s="241"/>
      <c r="L116" s="242"/>
      <c r="M116" s="243" t="str">
        <f t="shared" ca="true" si="20"/>
        <v/>
      </c>
      <c r="N116" s="149" t="str">
        <f t="shared" ca="true" si="21"/>
        <v/>
      </c>
      <c r="O116" s="240" t="str">
        <f t="shared" ca="true" si="22"/>
        <v/>
      </c>
      <c r="P116" s="241"/>
      <c r="Q116" s="242"/>
      <c r="R116" s="243" t="str">
        <f t="shared" ca="true" si="23"/>
        <v/>
      </c>
      <c r="S116" s="149" t="str">
        <f t="shared" ca="true" si="24"/>
        <v/>
      </c>
      <c r="T116" s="240" t="str">
        <f t="shared" ca="true" si="25"/>
        <v/>
      </c>
      <c r="U116" s="241"/>
      <c r="V116" s="242"/>
      <c r="W116" s="243" t="str">
        <f t="shared" ca="true" si="26"/>
        <v/>
      </c>
      <c r="X116" s="149" t="str">
        <f t="shared" ca="true" si="27"/>
        <v/>
      </c>
      <c r="Y116" s="240" t="str">
        <f t="shared" ca="true" si="28"/>
        <v/>
      </c>
      <c r="Z116" s="241"/>
      <c r="AA116" s="242"/>
      <c r="AB116" s="243" t="str">
        <f t="shared" ca="true" si="29"/>
        <v/>
      </c>
    </row>
    <row r="117" ht="11.25" customHeight="true" x14ac:dyDescent="0.2"/>
    <row r="118" ht="22.5" customHeight="true" x14ac:dyDescent="0.25">
      <c r="B118" s="1722" t="str">
        <f>CONCATENATE("National use of sanitation facilities, ",C99,"–",C100)</f>
        <v>National use of sanitation facilities, 2000–2020</v>
      </c>
      <c r="C118" s="1723"/>
      <c r="D118" s="1723"/>
      <c r="E118" s="1723"/>
      <c r="F118" s="1723"/>
      <c r="G118" s="1723"/>
      <c r="H118" s="1723"/>
      <c r="I118" s="1723"/>
      <c r="J118" s="1723"/>
      <c r="K118" s="1723"/>
      <c r="L118" s="1723"/>
      <c r="N118" s="244"/>
      <c r="O118" s="244"/>
      <c r="P118" s="244"/>
      <c r="Q118" s="244"/>
      <c r="R118" s="244"/>
      <c r="S118" s="1745" t="s">
        <v>11</v>
      </c>
      <c r="T118" s="1746"/>
      <c r="U118" s="1746"/>
      <c r="V118" s="1746"/>
      <c r="W118" s="1747"/>
      <c r="X118" s="244"/>
      <c r="Y118" s="244"/>
      <c r="Z118" s="244"/>
      <c r="AA118" s="244"/>
      <c r="AB118" s="245"/>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246"/>
      <c r="D153" s="246"/>
      <c r="E153" s="247"/>
      <c r="F153" s="247"/>
      <c r="G153" s="247"/>
      <c r="H153" s="247"/>
      <c r="I153" s="247"/>
      <c r="J153" s="247"/>
      <c r="K153" s="247"/>
      <c r="L153" s="247"/>
      <c r="M153" s="247"/>
      <c r="N153" s="247"/>
      <c r="O153" s="247"/>
      <c r="P153" s="247"/>
      <c r="Q153" s="247"/>
      <c r="R153" s="247"/>
      <c r="S153" s="247"/>
      <c r="T153" s="247"/>
      <c r="U153" s="247"/>
      <c r="V153" s="247"/>
      <c r="W153" s="247"/>
      <c r="X153" s="247"/>
      <c r="Y153" s="247"/>
      <c r="Z153" s="247"/>
      <c r="AA153" s="247"/>
      <c r="AB153" s="247"/>
    </row>
    <row r="154" x14ac:dyDescent="0.2">
      <c r="C154" s="246"/>
      <c r="D154" s="246"/>
      <c r="E154" s="247"/>
      <c r="F154" s="247"/>
      <c r="G154" s="247"/>
      <c r="H154" s="247"/>
      <c r="I154" s="247"/>
      <c r="J154" s="247"/>
      <c r="K154" s="247"/>
      <c r="L154" s="247"/>
      <c r="M154" s="247"/>
      <c r="N154" s="247"/>
      <c r="O154" s="247"/>
      <c r="P154" s="247"/>
      <c r="Q154" s="247"/>
      <c r="R154" s="247"/>
      <c r="S154" s="247"/>
      <c r="T154" s="247"/>
      <c r="U154" s="247"/>
      <c r="V154" s="247"/>
      <c r="W154" s="247"/>
      <c r="X154" s="247"/>
      <c r="Y154" s="247"/>
      <c r="Z154" s="247"/>
      <c r="AA154" s="247"/>
      <c r="AB154" s="247"/>
    </row>
    <row r="155" x14ac:dyDescent="0.2">
      <c r="C155" s="246"/>
      <c r="D155" s="246"/>
      <c r="E155" s="247"/>
      <c r="F155" s="247"/>
      <c r="G155" s="247"/>
      <c r="H155" s="247"/>
      <c r="I155" s="247"/>
      <c r="J155" s="247"/>
      <c r="K155" s="247"/>
      <c r="L155" s="247"/>
      <c r="M155" s="247"/>
      <c r="N155" s="247"/>
      <c r="O155" s="247"/>
      <c r="P155" s="247"/>
      <c r="Q155" s="247"/>
      <c r="R155" s="247"/>
      <c r="S155" s="247"/>
      <c r="T155" s="247"/>
      <c r="U155" s="247"/>
      <c r="V155" s="247"/>
      <c r="W155" s="247"/>
      <c r="X155" s="247"/>
      <c r="Y155" s="247"/>
      <c r="Z155" s="247"/>
      <c r="AA155" s="247"/>
      <c r="AB155" s="247"/>
    </row>
    <row r="156" x14ac:dyDescent="0.2">
      <c r="C156" s="246"/>
      <c r="D156" s="246"/>
      <c r="E156" s="247"/>
      <c r="F156" s="247"/>
      <c r="G156" s="247"/>
      <c r="H156" s="247"/>
      <c r="I156" s="247"/>
      <c r="J156" s="247"/>
      <c r="K156" s="247"/>
      <c r="L156" s="247"/>
      <c r="M156" s="247"/>
      <c r="N156" s="247"/>
      <c r="O156" s="247"/>
      <c r="P156" s="247"/>
      <c r="Q156" s="247"/>
      <c r="R156" s="247"/>
      <c r="S156" s="247"/>
      <c r="T156" s="247"/>
      <c r="U156" s="247"/>
      <c r="V156" s="247"/>
      <c r="W156" s="247"/>
      <c r="X156" s="247"/>
      <c r="Y156" s="247"/>
      <c r="Z156" s="247"/>
      <c r="AA156" s="247"/>
      <c r="AB156" s="247"/>
    </row>
    <row r="157" x14ac:dyDescent="0.2">
      <c r="B157" s="247"/>
      <c r="C157" s="246"/>
      <c r="D157" s="246"/>
      <c r="E157" s="247"/>
      <c r="F157" s="247"/>
      <c r="G157" s="247"/>
      <c r="H157" s="247"/>
      <c r="I157" s="247"/>
      <c r="J157" s="247"/>
      <c r="K157" s="247"/>
      <c r="L157" s="247"/>
      <c r="M157" s="247"/>
      <c r="N157" s="247"/>
      <c r="O157" s="247"/>
      <c r="P157" s="247"/>
      <c r="Q157" s="247"/>
      <c r="R157" s="247"/>
      <c r="S157" s="247"/>
      <c r="T157" s="247"/>
      <c r="U157" s="247"/>
      <c r="V157" s="247"/>
      <c r="W157" s="247"/>
      <c r="X157" s="247"/>
      <c r="Y157" s="247"/>
      <c r="Z157" s="247"/>
      <c r="AA157" s="247"/>
      <c r="AB157" s="247"/>
    </row>
    <row r="158" x14ac:dyDescent="0.2">
      <c r="B158" s="247"/>
      <c r="C158" s="246"/>
      <c r="D158" s="246"/>
      <c r="E158" s="247"/>
      <c r="F158" s="247"/>
      <c r="G158" s="247"/>
      <c r="H158" s="247"/>
      <c r="I158" s="247"/>
      <c r="J158" s="247"/>
      <c r="K158" s="247"/>
      <c r="L158" s="247"/>
      <c r="M158" s="247"/>
      <c r="N158" s="247"/>
      <c r="O158" s="247"/>
      <c r="P158" s="247"/>
      <c r="Q158" s="247"/>
      <c r="R158" s="247"/>
      <c r="S158" s="247"/>
      <c r="T158" s="247"/>
      <c r="U158" s="247"/>
      <c r="V158" s="247"/>
      <c r="W158" s="247"/>
      <c r="X158" s="247"/>
      <c r="Y158" s="247"/>
      <c r="Z158" s="247"/>
      <c r="AA158" s="247"/>
      <c r="AB158" s="247"/>
    </row>
    <row r="197" s="186" customFormat="true" ht="16.5" customHeight="true" x14ac:dyDescent="0.2">
      <c r="A197" s="1743" t="s">
        <v>6</v>
      </c>
      <c r="B197" s="1743"/>
      <c r="C197" s="1743"/>
      <c r="D197" s="1741" t="s">
        <v>0</v>
      </c>
      <c r="E197" s="1730"/>
      <c r="F197" s="1730"/>
      <c r="G197" s="1730"/>
      <c r="H197" s="1742"/>
      <c r="I197" s="1741" t="s">
        <v>1</v>
      </c>
      <c r="J197" s="1730"/>
      <c r="K197" s="1730"/>
      <c r="L197" s="1730"/>
      <c r="M197" s="1742"/>
      <c r="N197" s="1741" t="s">
        <v>2</v>
      </c>
      <c r="O197" s="1730"/>
      <c r="P197" s="1730"/>
      <c r="Q197" s="1730"/>
      <c r="R197" s="1742"/>
      <c r="S197" s="1741" t="s">
        <v>3</v>
      </c>
      <c r="T197" s="1730"/>
      <c r="U197" s="1730"/>
      <c r="V197" s="1730"/>
      <c r="W197" s="1742"/>
      <c r="X197" s="1741" t="s">
        <v>4</v>
      </c>
      <c r="Y197" s="1730"/>
      <c r="Z197" s="1730"/>
      <c r="AA197" s="1730"/>
      <c r="AB197" s="1742"/>
    </row>
    <row r="198" s="190" customFormat="true" ht="22.5" customHeight="true" x14ac:dyDescent="0.2">
      <c r="A198" s="1756"/>
      <c r="B198" s="1756"/>
      <c r="C198" s="1756"/>
      <c r="D198" s="200" t="s">
        <v>14</v>
      </c>
      <c r="E198" s="201" t="s">
        <v>15</v>
      </c>
      <c r="F198" s="188" t="s">
        <v>16</v>
      </c>
      <c r="G198" s="188" t="s">
        <v>22</v>
      </c>
      <c r="H198" s="189" t="s">
        <v>19</v>
      </c>
      <c r="I198" s="200" t="s">
        <v>14</v>
      </c>
      <c r="J198" s="201" t="s">
        <v>15</v>
      </c>
      <c r="K198" s="188" t="s">
        <v>16</v>
      </c>
      <c r="L198" s="188" t="s">
        <v>22</v>
      </c>
      <c r="M198" s="189" t="s">
        <v>19</v>
      </c>
      <c r="N198" s="200" t="s">
        <v>14</v>
      </c>
      <c r="O198" s="201" t="s">
        <v>15</v>
      </c>
      <c r="P198" s="188" t="s">
        <v>16</v>
      </c>
      <c r="Q198" s="188" t="s">
        <v>22</v>
      </c>
      <c r="R198" s="189" t="s">
        <v>19</v>
      </c>
      <c r="S198" s="200" t="s">
        <v>14</v>
      </c>
      <c r="T198" s="201" t="s">
        <v>15</v>
      </c>
      <c r="U198" s="188" t="s">
        <v>16</v>
      </c>
      <c r="V198" s="188" t="s">
        <v>22</v>
      </c>
      <c r="W198" s="189" t="s">
        <v>19</v>
      </c>
      <c r="X198" s="200" t="s">
        <v>14</v>
      </c>
      <c r="Y198" s="201" t="s">
        <v>15</v>
      </c>
      <c r="Z198" s="188" t="s">
        <v>16</v>
      </c>
      <c r="AA198" s="188" t="s">
        <v>22</v>
      </c>
      <c r="AB198" s="189" t="s">
        <v>19</v>
      </c>
    </row>
    <row r="199" s="210" customFormat="true" ht="15" customHeight="true" x14ac:dyDescent="0.2">
      <c r="A199" s="1748" t="s">
        <v>10</v>
      </c>
      <c r="B199" s="1749"/>
      <c r="C199" s="298">
        <v>2000</v>
      </c>
      <c r="D199" s="202">
        <f ca="true">IF((D201+H201)&gt;100,D201*100/(D201+H201),D201)</f>
        <v>0</v>
      </c>
      <c r="E199" s="251">
        <f ca="true">D199*AVERAGEIF(E205:E216,"&gt;0")/100</f>
        <v>0</v>
      </c>
      <c r="F199" s="204">
        <f ca="true">D199*(100-AVERAGEIF(E205:E216,"&gt;0"))/100</f>
        <v>0</v>
      </c>
      <c r="G199" s="205">
        <f ca="true">100-(E199+F199+H199)</f>
        <v>0</v>
      </c>
      <c r="H199" s="206">
        <f ca="true">IF((D201+H201)&gt;100,H201*100/(D201+H201),H201)</f>
        <v>100</v>
      </c>
      <c r="I199" s="202">
        <f ca="true">IF((I201+M201)&gt;100,I201*100/(I201+M201),I201)</f>
        <v>34.099865065481936</v>
      </c>
      <c r="J199" s="251">
        <f ca="true">I199*AVERAGEIF(J205:J216,"&gt;0")/100</f>
        <v>28.085580255428585</v>
      </c>
      <c r="K199" s="207">
        <f ca="true">I199*(100-AVERAGEIF(J205:J216,"&gt;0"))/100</f>
        <v>6.0142848100533506</v>
      </c>
      <c r="L199" s="208">
        <f ca="true">100-(J199+K199+M199)</f>
        <v>8.237743815745489</v>
      </c>
      <c r="M199" s="209">
        <f ca="true">IF((I201+M201)&gt;100,M201*100/(I201+M201),M201)</f>
        <v>57.662391118772575</v>
      </c>
      <c r="N199" s="202">
        <f ca="true">IF((N201+R201)&gt;100,N201*100/(N201+R201),N201)</f>
        <v>81.538010796304206</v>
      </c>
      <c r="O199" s="251">
        <f ca="true">N199*AVERAGEIF(O205:O216,"&gt;0")/100</f>
        <v>73.320998262850438</v>
      </c>
      <c r="P199" s="207">
        <f ca="true">N199*(100-AVERAGEIF(O205:O216,"&gt;0"))/100</f>
        <v>8.217012533453774</v>
      </c>
      <c r="Q199" s="208">
        <f ca="true">100-(O199+P199+R199)</f>
        <v>5.3459954968484453</v>
      </c>
      <c r="R199" s="209">
        <f ca="true">IF((N201+R201)&gt;100,R201*100/(N201+R201),R201)</f>
        <v>13.115993706847348</v>
      </c>
      <c r="S199" s="202">
        <f ca="true">IF((S201+W201)&gt;100,S201*100/(S201+W201),S201)</f>
        <v>97.009564392180835</v>
      </c>
      <c r="T199" s="251">
        <f ca="true">S199*AVERAGEIF(T205:T216,"&gt;0")/100</f>
        <v>93.94074626132273</v>
      </c>
      <c r="U199" s="207">
        <f ca="true">S199*(100-AVERAGEIF(T205:T216,"&gt;0"))/100</f>
        <v>3.0688181308580966</v>
      </c>
      <c r="V199" s="208">
        <f ca="true">100-(T199+U199+W199)</f>
        <v>1.9071903561386279</v>
      </c>
      <c r="W199" s="209">
        <f ca="true">IF((S201+W201)&gt;100,W201*100/(S201+W201),W201)</f>
        <v>1.0832452516805517</v>
      </c>
      <c r="X199" s="202">
        <f ca="true">IF((X201+AB201)&gt;100,X201*100/(X201+AB201),X201)</f>
        <v>100</v>
      </c>
      <c r="Y199" s="251">
        <f ca="true">X199*AVERAGEIF(Y205:Y216,"&gt;0")/100</f>
        <v>99.121295191123522</v>
      </c>
      <c r="Z199" s="207">
        <f ca="true">X199*(100-AVERAGEIF(Y205:Y216,"&gt;0"))/100</f>
        <v>0.87870480887647773</v>
      </c>
      <c r="AA199" s="208">
        <f ca="true">100-(Y199+Z199+AB199)</f>
        <v>0</v>
      </c>
      <c r="AB199" s="209">
        <f ca="true">IF((X201+AB201)&gt;100,AB201*100/(X201+AB201),AB201)</f>
        <v>0</v>
      </c>
    </row>
    <row r="200" s="210" customFormat="true" ht="15" customHeight="true" x14ac:dyDescent="0.2">
      <c r="A200" s="1750"/>
      <c r="B200" s="1751"/>
      <c r="C200" s="299">
        <v>2020</v>
      </c>
      <c r="D200" s="211">
        <f ca="true">IF((D202+H202)&gt;100,D202*100/(D202+H202),D202)</f>
        <v>88.490678159205345</v>
      </c>
      <c r="E200" s="252">
        <f ca="true">D200*AVERAGEIF(E205:E216,"&gt;0")/100</f>
        <v>60.367437159450574</v>
      </c>
      <c r="F200" s="213">
        <f ca="true">D200*(100-AVERAGEIF(E205:E216,"&gt;0"))/100</f>
        <v>28.123240999754771</v>
      </c>
      <c r="G200" s="214">
        <f ca="true">100-(E200+F200+H200)</f>
        <v>1.3251038799480739</v>
      </c>
      <c r="H200" s="215">
        <f ca="true">IF((D202+H202)&gt;100,H202*100/(D202+H202),H202)</f>
        <v>10.184217960846581</v>
      </c>
      <c r="I200" s="211">
        <f ca="true">IF((I202+M202)&gt;100,I202*100/(I202+M202),I202)</f>
        <v>100</v>
      </c>
      <c r="J200" s="252">
        <f ca="true">I200*AVERAGEIF(J205:J216,"&gt;0")/100</f>
        <v>82.362731352443404</v>
      </c>
      <c r="K200" s="213">
        <f ca="true">I200*(100-AVERAGEIF(J205:J216,"&gt;0"))/100</f>
        <v>17.637268647556596</v>
      </c>
      <c r="L200" s="214">
        <f ca="true">100-(J200+K200+M200)</f>
        <v>0</v>
      </c>
      <c r="M200" s="215">
        <f ca="true">IF((I202+M202)&gt;100,M202*100/(I202+M202),M202)</f>
        <v>0</v>
      </c>
      <c r="N200" s="211">
        <f ca="true">IF((N202+R202)&gt;100,N202*100/(N202+R202),N202)</f>
        <v>100</v>
      </c>
      <c r="O200" s="252">
        <f ca="true">N200*AVERAGEIF(O205:O216,"&gt;0")/100</f>
        <v>89.922476090346038</v>
      </c>
      <c r="P200" s="213">
        <f ca="true">N200*(100-AVERAGEIF(O205:O216,"&gt;0"))/100</f>
        <v>10.077523909653948</v>
      </c>
      <c r="Q200" s="214">
        <f ca="true">100-(O200+P200+R200)</f>
        <v>0</v>
      </c>
      <c r="R200" s="215">
        <f ca="true">IF((N202+R202)&gt;100,R202*100/(N202+R202),R202)</f>
        <v>0</v>
      </c>
      <c r="S200" s="211">
        <f ca="true">IF((S202+W202)&gt;100,S202*100/(S202+W202),S202)</f>
        <v>100</v>
      </c>
      <c r="T200" s="252">
        <f ca="true">S200*AVERAGEIF(T205:T216,"&gt;0")/100</f>
        <v>96.836581887480932</v>
      </c>
      <c r="U200" s="213">
        <f ca="true">S200*(100-AVERAGEIF(T205:T216,"&gt;0"))/100</f>
        <v>3.1634181125190679</v>
      </c>
      <c r="V200" s="214">
        <f ca="true">100-(T200+U200+W200)</f>
        <v>0</v>
      </c>
      <c r="W200" s="215">
        <f ca="true">IF((S202+W202)&gt;100,W202*100/(S202+W202),W202)</f>
        <v>0</v>
      </c>
      <c r="X200" s="211">
        <f ca="true">IF((X202+AB202)&gt;100,X202*100/(X202+AB202),X202)</f>
        <v>99.91035543965296</v>
      </c>
      <c r="Y200" s="252">
        <f ca="true">X200*AVERAGEIF(Y205:Y216,"&gt;0")/100</f>
        <v>99.032438341839153</v>
      </c>
      <c r="Z200" s="213">
        <f ca="true">X200*(100-AVERAGEIF(Y205:Y216,"&gt;0"))/100</f>
        <v>0.87791709781381211</v>
      </c>
      <c r="AA200" s="214">
        <f ca="true">100-(Y200+Z200+AB200)</f>
        <v>8.9644560347039715E-2</v>
      </c>
      <c r="AB200" s="215">
        <f ca="true">IF((X202+AB202)&gt;100,AB202*100/(X202+AB202),AB202)</f>
        <v>0</v>
      </c>
    </row>
    <row r="201" hidden="true" x14ac:dyDescent="0.2">
      <c r="A201" s="1752" t="s">
        <v>12</v>
      </c>
      <c r="B201" s="1753"/>
      <c r="C201" s="216">
        <f>MinRegYear(C199,C205:C216)</f>
        <v>2003</v>
      </c>
      <c r="D201" s="217">
        <f ca="true">IF(MAX(C205:C216)-MIN(C205:C216)&lt;5,AVERAGEIF(C205:C216,"&gt;0",D205:D216),
IF(FORECAST($C201,D$205:D$216,$C$205:$C$216)&lt;0,0,
IF(FORECAST($C201,D$205:D$216,$C$205:$C$216)&gt;100,100,
FORECAST($C201,D$205:D$216,$C$205:$C$216))))</f>
        <v>0</v>
      </c>
      <c r="E201" s="218"/>
      <c r="F201" s="219"/>
      <c r="G201" s="219"/>
      <c r="H201" s="220">
        <f ca="true">IF(MAX(C205:C216)-MIN(C205:C216)&lt;5,AVERAGEIF(C205:C216,"&gt;0",H205:H216),
IF(FORECAST($C201,H$205:H$216,$C$205:$C$216)&lt;0,0,
IF(FORECAST($C201,H$205:H$216,$C$205:$C$216)&gt;100,100,
FORECAST($C201,H$205:H$216,$C$205:$C$216))))</f>
        <v>100</v>
      </c>
      <c r="I201" s="217">
        <f ca="true">IF(MAX(C205:C216)-MIN(C205:C216)&lt;5,AVERAGEIF(C205:C216,"&gt;0",I205:I216),
IF(FORECAST($C201,I$205:I$216,$C$205:$C$216)&lt;0,0,
IF(FORECAST($C201,I$205:I$216,$C$205:$C$216)&gt;100,100,
FORECAST($C201,I$205:I$216,$C$205:$C$216))))</f>
        <v>34.099865065481936</v>
      </c>
      <c r="J201" s="218"/>
      <c r="K201" s="219"/>
      <c r="L201" s="219"/>
      <c r="M201" s="220">
        <f ca="true">IF(MAX(C205:C216)-MIN(C205:C216)&lt;5,AVERAGEIF(C205:C216,"&gt;0",M205:M216),
IF(FORECAST($C201,M$205:M$216,$C$205:$C$216)&lt;0,0,
IF(FORECAST($C201,M$205:M$216,$C$205:$C$216)&gt;100,100,
FORECAST($C201,M$205:M$216,$C$205:$C$216))))</f>
        <v>57.662391118772575</v>
      </c>
      <c r="N201" s="217">
        <f ca="true">IF(MAX(C205:C216)-MIN(C205:C216)&lt;5,AVERAGEIF(C205:C216,"&gt;0",N205:N216),
IF(FORECAST($C201,N$205:N$216,$C$205:$C$216)&lt;0,0,
IF(FORECAST($C201,N$205:N$216,$C$205:$C$216)&gt;100,100,
FORECAST($C201,N$205:N$216,$C$205:$C$216))))</f>
        <v>81.538010796304206</v>
      </c>
      <c r="O201" s="218"/>
      <c r="P201" s="219"/>
      <c r="Q201" s="219"/>
      <c r="R201" s="220">
        <f ca="true">IF(MAX(C205:C216)-MIN(C205:C216)&lt;5,AVERAGEIF(C205:C216,"&gt;0",R205:R216),
IF(FORECAST($C201,R$205:R$216,$C$205:$C$216)&lt;0,0,
IF(FORECAST($C201,R$205:R$216,$C$205:$C$216)&gt;100,100,
FORECAST($C201,R$205:R$216,$C$205:$C$216))))</f>
        <v>13.115993706847348</v>
      </c>
      <c r="S201" s="217">
        <f ca="true">IF(MAX(C205:C216)-MIN(C205:C216)&lt;5,AVERAGEIF(C205:C216,"&gt;0",S205:S216),
IF(FORECAST($C201,S$205:S$216,$C$205:$C$216)&lt;0,0,
IF(FORECAST($C201,S$205:S$216,$C$205:$C$216)&gt;100,100,
FORECAST($C201,S$205:S$216,$C$205:$C$216))))</f>
        <v>97.009564392180835</v>
      </c>
      <c r="T201" s="218"/>
      <c r="U201" s="219"/>
      <c r="V201" s="219"/>
      <c r="W201" s="220">
        <f ca="true">IF(MAX(C205:C216)-MIN(C205:C216)&lt;5,AVERAGEIF(C205:C216,"&gt;0",W205:W216),
IF(FORECAST($C201,W$205:W$216,$C$205:$C$216)&lt;0,0,
IF(FORECAST($C201,W$205:W$216,$C$205:$C$216)&gt;100,100,
FORECAST($C201,W$205:W$216,$C$205:$C$216))))</f>
        <v>1.0832452516805517</v>
      </c>
      <c r="X201" s="217">
        <f ca="true">IF(MAX(C205:C216)-MIN(C205:C216)&lt;5,AVERAGEIF(C205:C216,"&gt;0",X205:X216),
IF(FORECAST($C201,X$205:X$216,$C$205:$C$216)&lt;0,0,
IF(FORECAST($C201,X$205:X$216,$C$205:$C$216)&gt;100,100,
FORECAST($C201,X$205:X$216,$C$205:$C$216))))</f>
        <v>100</v>
      </c>
      <c r="Y201" s="218"/>
      <c r="Z201" s="219"/>
      <c r="AA201" s="219"/>
      <c r="AB201" s="220">
        <f ca="true">IF(MAX(C205:C216)-MIN(C205:C216)&lt;5,AVERAGEIF(C205:C216,"&gt;0",AB205:AB216),
IF(FORECAST($C201,AB$205:AB$216,$C$205:$C$216)&lt;0,0,
IF(FORECAST($C201,AB$205:AB$216,$C$205:$C$216)&gt;100,100,
FORECAST($C201,AB$205:AB$216,$C$205:$C$216))))</f>
        <v>0</v>
      </c>
    </row>
    <row r="202" hidden="true" x14ac:dyDescent="0.2">
      <c r="A202" s="1754"/>
      <c r="B202" s="1755"/>
      <c r="C202" s="195">
        <f>MaxRegYear(C200,C205:C216)</f>
        <v>2016</v>
      </c>
      <c r="D202" s="221">
        <f ca="true">IF(MAX(C205:C216)-MIN(C205:C216)&lt;5,AVERAGEIF(C205:C216,"&gt;0",D205:D216),
IF(FORECAST($C202,D$205:D$216,$C$205:$C$216)&lt;0,0,
IF(FORECAST($C202,D$205:D$216,$C$205:$C$216)&gt;100,100,
FORECAST($C202,D$205:D$216,$C$205:$C$216))))</f>
        <v>88.490678159205345</v>
      </c>
      <c r="E202" s="222"/>
      <c r="F202" s="223"/>
      <c r="G202" s="223"/>
      <c r="H202" s="224">
        <f ca="true">IF(MAX(C205:C216)-MIN(C205:C216)&lt;5,AVERAGEIF(C205:C216,"&gt;0",H205:H216),
IF(FORECAST($C202,H$205:H$216,$C$205:$C$216)&lt;0,0,
IF(FORECAST($C202,H$205:H$216,$C$205:$C$216)&gt;100,100,
FORECAST($C202,H$205:H$216,$C$205:$C$216))))</f>
        <v>10.184217960846581</v>
      </c>
      <c r="I202" s="221">
        <f ca="true">IF(MAX(C205:C216)-MIN(C205:C216)&lt;5,AVERAGEIF(C205:C216,"&gt;0",I205:I216),
IF(FORECAST($C202,I$205:I$216,$C$205:$C$216)&lt;0,0,
IF(FORECAST($C202,I$205:I$216,$C$205:$C$216)&gt;100,100,
FORECAST($C202,I$205:I$216,$C$205:$C$216))))</f>
        <v>100</v>
      </c>
      <c r="J202" s="222"/>
      <c r="K202" s="223"/>
      <c r="L202" s="223"/>
      <c r="M202" s="224">
        <f ca="true">IF(MAX(C205:C216)-MIN(C205:C216)&lt;5,AVERAGEIF(C205:C216,"&gt;0",M205:M216),
IF(FORECAST($C202,M$205:M$216,$C$205:$C$216)&lt;0,0,
IF(FORECAST($C202,M$205:M$216,$C$205:$C$216)&gt;100,100,
FORECAST($C202,M$205:M$216,$C$205:$C$216))))</f>
        <v>0</v>
      </c>
      <c r="N202" s="221">
        <f ca="true">IF(MAX(C205:C216)-MIN(C205:C216)&lt;5,AVERAGEIF(C205:C216,"&gt;0",N205:N216),
IF(FORECAST($C202,N$205:N$216,$C$205:$C$216)&lt;0,0,
IF(FORECAST($C202,N$205:N$216,$C$205:$C$216)&gt;100,100,
FORECAST($C202,N$205:N$216,$C$205:$C$216))))</f>
        <v>100</v>
      </c>
      <c r="O202" s="222"/>
      <c r="P202" s="223"/>
      <c r="Q202" s="223"/>
      <c r="R202" s="224">
        <f ca="true">IF(MAX(C205:C216)-MIN(C205:C216)&lt;5,AVERAGEIF(C205:C216,"&gt;0",R205:R216),
IF(FORECAST($C202,R$205:R$216,$C$205:$C$216)&lt;0,0,
IF(FORECAST($C202,R$205:R$216,$C$205:$C$216)&gt;100,100,
FORECAST($C202,R$205:R$216,$C$205:$C$216))))</f>
        <v>0</v>
      </c>
      <c r="S202" s="221">
        <f ca="true">IF(MAX(C205:C216)-MIN(C205:C216)&lt;5,AVERAGEIF(C205:C216,"&gt;0",S205:S216),
IF(FORECAST($C202,S$205:S$216,$C$205:$C$216)&lt;0,0,
IF(FORECAST($C202,S$205:S$216,$C$205:$C$216)&gt;100,100,
FORECAST($C202,S$205:S$216,$C$205:$C$216))))</f>
        <v>100</v>
      </c>
      <c r="T202" s="222"/>
      <c r="U202" s="223"/>
      <c r="V202" s="223"/>
      <c r="W202" s="224">
        <f ca="true">IF(MAX(C205:C216)-MIN(C205:C216)&lt;5,AVERAGEIF(C205:C216,"&gt;0",W205:W216),
IF(FORECAST($C202,W$205:W$216,$C$205:$C$216)&lt;0,0,
IF(FORECAST($C202,W$205:W$216,$C$205:$C$216)&gt;100,100,
FORECAST($C202,W$205:W$216,$C$205:$C$216))))</f>
        <v>0</v>
      </c>
      <c r="X202" s="221">
        <f ca="true">IF(MAX(C205:C216)-MIN(C205:C216)&lt;5,AVERAGEIF(C205:C216,"&gt;0",X205:X216),
IF(FORECAST($C202,X$205:X$216,$C$205:$C$216)&lt;0,0,
IF(FORECAST($C202,X$205:X$216,$C$205:$C$216)&gt;100,100,
FORECAST($C202,X$205:X$216,$C$205:$C$216))))</f>
        <v>99.91035543965296</v>
      </c>
      <c r="Y202" s="222"/>
      <c r="Z202" s="223"/>
      <c r="AA202" s="223"/>
      <c r="AB202" s="224">
        <f ca="true">IF(MAX(C205:C216)-MIN(C205:C216)&lt;5,AVERAGEIF(C205:C216,"&gt;0",AB205:AB216),
IF(FORECAST($C202,AB$205:AB$216,$C$205:$C$216)&lt;0,0,
IF(FORECAST($C202,AB$205:AB$216,$C$205:$C$216)&gt;100,100,
FORECAST($C202,AB$205:AB$216,$C$205:$C$216))))</f>
        <v>0</v>
      </c>
    </row>
    <row r="203" ht="9" customHeight="true" x14ac:dyDescent="0.2">
      <c r="D203" s="225"/>
      <c r="I203" s="225"/>
      <c r="K203" s="185"/>
      <c r="L203" s="185"/>
      <c r="N203" s="225"/>
      <c r="P203" s="185"/>
      <c r="Q203" s="185"/>
      <c r="S203" s="225"/>
      <c r="U203" s="185"/>
      <c r="V203" s="185"/>
      <c r="X203" s="225"/>
      <c r="Z203" s="185"/>
      <c r="AA203" s="185"/>
      <c r="AB203" s="226"/>
    </row>
    <row r="204" ht="22.5" customHeight="true" x14ac:dyDescent="0.2">
      <c r="B204" s="248" t="s">
        <v>8</v>
      </c>
      <c r="C204" s="228" t="s">
        <v>9</v>
      </c>
      <c r="D204" s="229" t="s">
        <v>14</v>
      </c>
      <c r="E204" s="189" t="s">
        <v>26</v>
      </c>
      <c r="F204" s="230"/>
      <c r="G204" s="230"/>
      <c r="H204" s="231" t="s">
        <v>19</v>
      </c>
      <c r="I204" s="229" t="s">
        <v>14</v>
      </c>
      <c r="J204" s="189" t="s">
        <v>26</v>
      </c>
      <c r="K204" s="230"/>
      <c r="L204" s="230"/>
      <c r="M204" s="231" t="s">
        <v>19</v>
      </c>
      <c r="N204" s="229" t="s">
        <v>14</v>
      </c>
      <c r="O204" s="189" t="s">
        <v>26</v>
      </c>
      <c r="P204" s="230"/>
      <c r="Q204" s="230"/>
      <c r="R204" s="231" t="s">
        <v>19</v>
      </c>
      <c r="S204" s="229" t="s">
        <v>14</v>
      </c>
      <c r="T204" s="189" t="s">
        <v>26</v>
      </c>
      <c r="U204" s="230"/>
      <c r="V204" s="230"/>
      <c r="W204" s="231" t="s">
        <v>19</v>
      </c>
      <c r="X204" s="229" t="s">
        <v>14</v>
      </c>
      <c r="Y204" s="189" t="s">
        <v>26</v>
      </c>
      <c r="Z204" s="230"/>
      <c r="AA204" s="230"/>
      <c r="AB204" s="231" t="s">
        <v>19</v>
      </c>
      <c r="AD204" s="232"/>
    </row>
    <row r="205" x14ac:dyDescent="0.2">
      <c r="A205" s="233"/>
      <c r="B205" s="1528" t="s">
        <v>210</v>
      </c>
      <c r="C205" s="1529">
        <v>2005</v>
      </c>
      <c r="D205" s="147">
        <f t="shared" ref="D205:D216" ca="true" si="30">IF(ISERROR(INDIRECT(CONCATENATE($B205,"!H122"))),"",INDIRECT(CONCATENATE($B205,"!H122")))</f>
        <v>6.9239433524242848</v>
      </c>
      <c r="E205" s="237">
        <f t="shared" ref="E205:E216" ca="true" si="31">IF(ISERROR(INDIRECT(CONCATENATE($B205,"!H129"))),"",INDIRECT(CONCATENATE($B205,"!H129")))</f>
        <v>54.809511174056134</v>
      </c>
      <c r="F205" s="235"/>
      <c r="G205" s="235"/>
      <c r="H205" s="236">
        <f t="shared" ref="H205:H216" ca="true" si="32">IF(ISERROR(INDIRECT(CONCATENATE($B205,"!H127"))),"",INDIRECT(CONCATENATE($B205,"!H127")))</f>
        <v>89.136426628763999</v>
      </c>
      <c r="I205" s="147">
        <f t="shared" ref="I205:I216" ca="true" si="33">IF(ISERROR(INDIRECT(CONCATENATE($B205,"!I122"))),"",INDIRECT(CONCATENATE($B205,"!I122")))</f>
        <v>40.320172367173669</v>
      </c>
      <c r="J205" s="237">
        <f t="shared" ref="J205:J216" ca="true" si="34">IF(ISERROR(INDIRECT(CONCATENATE($B205,"!I129"))),"",INDIRECT(CONCATENATE($B205,"!I129")))</f>
        <v>73.233475183497418</v>
      </c>
      <c r="K205" s="235"/>
      <c r="L205" s="235"/>
      <c r="M205" s="236">
        <f t="shared" ref="M205:M216" ca="true" si="35">IF(ISERROR(INDIRECT(CONCATENATE($B205,"!I127"))),"",INDIRECT(CONCATENATE($B205,"!I127")))</f>
        <v>51.879426704296947</v>
      </c>
      <c r="N205" s="147">
        <f t="shared" ref="N205:N216" ca="true" si="36">IF(ISERROR(INDIRECT(CONCATENATE($B205,"!J122"))),"",INDIRECT(CONCATENATE($B205,"!J122")))</f>
        <v>83.290133079981899</v>
      </c>
      <c r="O205" s="237">
        <f t="shared" ref="O205:O216" ca="true" si="37">IF(ISERROR(INDIRECT(CONCATENATE($B205,"!J129"))),"",INDIRECT(CONCATENATE($B205,"!J129")))</f>
        <v>86.217657928238694</v>
      </c>
      <c r="P205" s="235"/>
      <c r="Q205" s="235"/>
      <c r="R205" s="236">
        <f t="shared" ref="R205:R216" ca="true" si="38">IF(ISERROR(INDIRECT(CONCATENATE($B205,"!J127"))),"",INDIRECT(CONCATENATE($B205,"!J127")))</f>
        <v>11.60880245395917</v>
      </c>
      <c r="S205" s="147">
        <f t="shared" ref="S205:S216" ca="true" si="39">IF(ISERROR(INDIRECT(CONCATENATE($B205,"!K122"))),"",INDIRECT(CONCATENATE($B205,"!K122")))</f>
        <v>97.309242594970371</v>
      </c>
      <c r="T205" s="237">
        <f t="shared" ref="T205:T216" ca="true" si="40">IF(ISERROR(INDIRECT(CONCATENATE($B205,"!K129"))),"",INDIRECT(CONCATENATE($B205,"!K129")))</f>
        <v>95.385296731416886</v>
      </c>
      <c r="U205" s="235"/>
      <c r="V205" s="235"/>
      <c r="W205" s="236">
        <f t="shared" ref="W205:W216" ca="true" si="41">IF(ISERROR(INDIRECT(CONCATENATE($B205,"!K127"))),"",INDIRECT(CONCATENATE($B205,"!K127")))</f>
        <v>0.96338710184442966</v>
      </c>
      <c r="X205" s="147">
        <f t="shared" ref="X205:X216" ca="true" si="42">IF(ISERROR(INDIRECT(CONCATENATE($B205,"!L122"))),"",INDIRECT(CONCATENATE($B205,"!L122")))</f>
        <v>100.00000000000003</v>
      </c>
      <c r="Y205" s="237">
        <f t="shared" ref="Y205:Y216" ca="true" si="43">IF(ISERROR(INDIRECT(CONCATENATE($B205,"!L129"))),"",INDIRECT(CONCATENATE($B205,"!L129")))</f>
        <v>99.23666560719542</v>
      </c>
      <c r="Z205" s="235"/>
      <c r="AA205" s="235"/>
      <c r="AB205" s="236">
        <f t="shared" ref="AB205:AB216" ca="true" si="44">IF(ISERROR(INDIRECT(CONCATENATE($B205,"!L2127"))),"",INDIRECT(CONCATENATE($B205,"!L127")))</f>
        <v>0</v>
      </c>
    </row>
    <row r="206" x14ac:dyDescent="0.2">
      <c r="A206" s="233"/>
      <c r="B206" s="1530" t="s">
        <v>327</v>
      </c>
      <c r="C206" s="1531">
        <v>2010</v>
      </c>
      <c r="D206" s="148">
        <f t="shared" ca="true" si="30"/>
        <v>51.859085969735716</v>
      </c>
      <c r="E206" s="237">
        <f t="shared" ca="true" si="31"/>
        <v>73.875559144177601</v>
      </c>
      <c r="F206" s="235"/>
      <c r="G206" s="235"/>
      <c r="H206" s="238">
        <f t="shared" ca="true" si="32"/>
        <v>46.404522328185024</v>
      </c>
      <c r="I206" s="148">
        <f t="shared" ca="true" si="33"/>
        <v>90.229410743746854</v>
      </c>
      <c r="J206" s="237">
        <f t="shared" ca="true" si="34"/>
        <v>84.056335595933106</v>
      </c>
      <c r="K206" s="235"/>
      <c r="L206" s="235"/>
      <c r="M206" s="238">
        <f t="shared" ca="true" si="35"/>
        <v>7.4814532545788373</v>
      </c>
      <c r="N206" s="148">
        <f t="shared" ca="true" si="36"/>
        <v>97.682819691353757</v>
      </c>
      <c r="O206" s="237">
        <f t="shared" ca="true" si="37"/>
        <v>90.278109783986963</v>
      </c>
      <c r="P206" s="235"/>
      <c r="Q206" s="235"/>
      <c r="R206" s="238">
        <f t="shared" ca="true" si="38"/>
        <v>1.7266857695227535</v>
      </c>
      <c r="S206" s="148">
        <f t="shared" ca="true" si="39"/>
        <v>99.819882699024703</v>
      </c>
      <c r="T206" s="237">
        <f t="shared" ca="true" si="40"/>
        <v>97.668424681533594</v>
      </c>
      <c r="U206" s="235"/>
      <c r="V206" s="235"/>
      <c r="W206" s="238">
        <f t="shared" ca="true" si="41"/>
        <v>0.14454074738427344</v>
      </c>
      <c r="X206" s="148">
        <f t="shared" ca="true" si="42"/>
        <v>100</v>
      </c>
      <c r="Y206" s="237">
        <f t="shared" ca="true" si="43"/>
        <v>99.419073652781307</v>
      </c>
      <c r="Z206" s="235"/>
      <c r="AA206" s="235"/>
      <c r="AB206" s="238">
        <f t="shared" ca="true" si="44"/>
        <v>0</v>
      </c>
    </row>
    <row r="207" x14ac:dyDescent="0.2">
      <c r="A207" s="233"/>
      <c r="B207" s="1530" t="s">
        <v>381</v>
      </c>
      <c r="C207" s="1531">
        <v>2014</v>
      </c>
      <c r="D207" s="148">
        <f t="shared" ca="true" si="30"/>
        <v>70.657194924893048</v>
      </c>
      <c r="E207" s="237">
        <f t="shared" ca="true" si="31"/>
        <v>75.971866712497302</v>
      </c>
      <c r="F207" s="235"/>
      <c r="G207" s="235"/>
      <c r="H207" s="238">
        <f t="shared" ca="true" si="32"/>
        <v>27.154557073000991</v>
      </c>
      <c r="I207" s="148">
        <f t="shared" ca="true" si="33"/>
        <v>93.706946184779341</v>
      </c>
      <c r="J207" s="237">
        <f t="shared" ca="true" si="34"/>
        <v>89.798383277899688</v>
      </c>
      <c r="K207" s="235"/>
      <c r="L207" s="235"/>
      <c r="M207" s="238">
        <f t="shared" ca="true" si="35"/>
        <v>3.7261059248100596</v>
      </c>
      <c r="N207" s="148">
        <f t="shared" ca="true" si="36"/>
        <v>98.575138805966972</v>
      </c>
      <c r="O207" s="237">
        <f t="shared" ca="true" si="37"/>
        <v>93.271660558812513</v>
      </c>
      <c r="P207" s="235"/>
      <c r="Q207" s="235"/>
      <c r="R207" s="238">
        <f t="shared" ca="true" si="38"/>
        <v>0.30729592954212814</v>
      </c>
      <c r="S207" s="148">
        <f t="shared" ca="true" si="39"/>
        <v>99.959731818408855</v>
      </c>
      <c r="T207" s="237">
        <f t="shared" ca="true" si="40"/>
        <v>97.456024249492344</v>
      </c>
      <c r="U207" s="235"/>
      <c r="V207" s="235"/>
      <c r="W207" s="238">
        <f t="shared" ca="true" si="41"/>
        <v>4.0268181591153439E-2</v>
      </c>
      <c r="X207" s="148">
        <f t="shared" ca="true" si="42"/>
        <v>99.911084257216771</v>
      </c>
      <c r="Y207" s="237">
        <f t="shared" ca="true" si="43"/>
        <v>98.708146313393868</v>
      </c>
      <c r="Z207" s="235"/>
      <c r="AA207" s="235"/>
      <c r="AB207" s="238">
        <f t="shared" ca="true" si="44"/>
        <v>0</v>
      </c>
      <c r="AD207" s="239"/>
    </row>
    <row r="208" x14ac:dyDescent="0.2">
      <c r="A208" s="233"/>
      <c r="B208" s="1530"/>
      <c r="C208" s="1531"/>
      <c r="D208" s="148" t="str">
        <f t="shared" ca="true" si="30"/>
        <v/>
      </c>
      <c r="E208" s="237" t="str">
        <f t="shared" ca="true" si="31"/>
        <v/>
      </c>
      <c r="F208" s="235"/>
      <c r="G208" s="235"/>
      <c r="H208" s="238" t="str">
        <f t="shared" ca="true" si="32"/>
        <v/>
      </c>
      <c r="I208" s="148" t="str">
        <f t="shared" ca="true" si="33"/>
        <v/>
      </c>
      <c r="J208" s="237" t="str">
        <f t="shared" ca="true" si="34"/>
        <v/>
      </c>
      <c r="K208" s="235"/>
      <c r="L208" s="235"/>
      <c r="M208" s="238" t="str">
        <f t="shared" ca="true" si="35"/>
        <v/>
      </c>
      <c r="N208" s="148" t="str">
        <f t="shared" ca="true" si="36"/>
        <v/>
      </c>
      <c r="O208" s="237" t="str">
        <f t="shared" ca="true" si="37"/>
        <v/>
      </c>
      <c r="P208" s="235"/>
      <c r="Q208" s="235"/>
      <c r="R208" s="238" t="str">
        <f t="shared" ca="true" si="38"/>
        <v/>
      </c>
      <c r="S208" s="148" t="str">
        <f t="shared" ca="true" si="39"/>
        <v/>
      </c>
      <c r="T208" s="237" t="str">
        <f t="shared" ca="true" si="40"/>
        <v/>
      </c>
      <c r="U208" s="235"/>
      <c r="V208" s="235"/>
      <c r="W208" s="238" t="str">
        <f t="shared" ca="true" si="41"/>
        <v/>
      </c>
      <c r="X208" s="148" t="str">
        <f t="shared" ca="true" si="42"/>
        <v/>
      </c>
      <c r="Y208" s="237" t="str">
        <f t="shared" ca="true" si="43"/>
        <v/>
      </c>
      <c r="Z208" s="235"/>
      <c r="AA208" s="235"/>
      <c r="AB208" s="238" t="str">
        <f t="shared" ca="true" si="44"/>
        <v/>
      </c>
    </row>
    <row r="209" x14ac:dyDescent="0.2">
      <c r="A209" s="233"/>
      <c r="B209" s="1530"/>
      <c r="C209" s="1531"/>
      <c r="D209" s="148" t="str">
        <f t="shared" ca="true" si="30"/>
        <v/>
      </c>
      <c r="E209" s="237" t="str">
        <f t="shared" ca="true" si="31"/>
        <v/>
      </c>
      <c r="F209" s="235"/>
      <c r="G209" s="235"/>
      <c r="H209" s="238" t="str">
        <f t="shared" ca="true" si="32"/>
        <v/>
      </c>
      <c r="I209" s="148" t="str">
        <f t="shared" ca="true" si="33"/>
        <v/>
      </c>
      <c r="J209" s="237" t="str">
        <f t="shared" ca="true" si="34"/>
        <v/>
      </c>
      <c r="K209" s="235"/>
      <c r="L209" s="235"/>
      <c r="M209" s="238" t="str">
        <f t="shared" ca="true" si="35"/>
        <v/>
      </c>
      <c r="N209" s="148" t="str">
        <f t="shared" ca="true" si="36"/>
        <v/>
      </c>
      <c r="O209" s="237" t="str">
        <f t="shared" ca="true" si="37"/>
        <v/>
      </c>
      <c r="P209" s="235"/>
      <c r="Q209" s="235"/>
      <c r="R209" s="238" t="str">
        <f t="shared" ca="true" si="38"/>
        <v/>
      </c>
      <c r="S209" s="148" t="str">
        <f t="shared" ca="true" si="39"/>
        <v/>
      </c>
      <c r="T209" s="237" t="str">
        <f t="shared" ca="true" si="40"/>
        <v/>
      </c>
      <c r="U209" s="235"/>
      <c r="V209" s="235"/>
      <c r="W209" s="238" t="str">
        <f t="shared" ca="true" si="41"/>
        <v/>
      </c>
      <c r="X209" s="148" t="str">
        <f t="shared" ca="true" si="42"/>
        <v/>
      </c>
      <c r="Y209" s="237" t="str">
        <f t="shared" ca="true" si="43"/>
        <v/>
      </c>
      <c r="Z209" s="235"/>
      <c r="AA209" s="235"/>
      <c r="AB209" s="238" t="str">
        <f t="shared" ca="true" si="44"/>
        <v/>
      </c>
    </row>
    <row r="210" x14ac:dyDescent="0.2">
      <c r="A210" s="233"/>
      <c r="B210" s="1530"/>
      <c r="C210" s="1531"/>
      <c r="D210" s="148" t="str">
        <f t="shared" ca="true" si="30"/>
        <v/>
      </c>
      <c r="E210" s="237" t="str">
        <f t="shared" ca="true" si="31"/>
        <v/>
      </c>
      <c r="F210" s="235"/>
      <c r="G210" s="235"/>
      <c r="H210" s="238" t="str">
        <f t="shared" ca="true" si="32"/>
        <v/>
      </c>
      <c r="I210" s="148" t="str">
        <f t="shared" ca="true" si="33"/>
        <v/>
      </c>
      <c r="J210" s="237" t="str">
        <f t="shared" ca="true" si="34"/>
        <v/>
      </c>
      <c r="K210" s="235"/>
      <c r="L210" s="235"/>
      <c r="M210" s="238" t="str">
        <f t="shared" ca="true" si="35"/>
        <v/>
      </c>
      <c r="N210" s="148" t="str">
        <f t="shared" ca="true" si="36"/>
        <v/>
      </c>
      <c r="O210" s="237" t="str">
        <f t="shared" ca="true" si="37"/>
        <v/>
      </c>
      <c r="P210" s="235"/>
      <c r="Q210" s="235"/>
      <c r="R210" s="238" t="str">
        <f t="shared" ca="true" si="38"/>
        <v/>
      </c>
      <c r="S210" s="148" t="str">
        <f t="shared" ca="true" si="39"/>
        <v/>
      </c>
      <c r="T210" s="237" t="str">
        <f t="shared" ca="true" si="40"/>
        <v/>
      </c>
      <c r="U210" s="235"/>
      <c r="V210" s="235"/>
      <c r="W210" s="238" t="str">
        <f t="shared" ca="true" si="41"/>
        <v/>
      </c>
      <c r="X210" s="148" t="str">
        <f t="shared" ca="true" si="42"/>
        <v/>
      </c>
      <c r="Y210" s="237" t="str">
        <f t="shared" ca="true" si="43"/>
        <v/>
      </c>
      <c r="Z210" s="235"/>
      <c r="AA210" s="235"/>
      <c r="AB210" s="238" t="str">
        <f t="shared" ca="true" si="44"/>
        <v/>
      </c>
    </row>
    <row r="211" x14ac:dyDescent="0.2">
      <c r="A211" s="233"/>
      <c r="B211" s="1530"/>
      <c r="C211" s="1531"/>
      <c r="D211" s="148" t="str">
        <f t="shared" ca="true" si="30"/>
        <v/>
      </c>
      <c r="E211" s="237" t="str">
        <f t="shared" ca="true" si="31"/>
        <v/>
      </c>
      <c r="F211" s="235"/>
      <c r="G211" s="235"/>
      <c r="H211" s="238" t="str">
        <f t="shared" ca="true" si="32"/>
        <v/>
      </c>
      <c r="I211" s="148" t="str">
        <f t="shared" ca="true" si="33"/>
        <v/>
      </c>
      <c r="J211" s="237" t="str">
        <f t="shared" ca="true" si="34"/>
        <v/>
      </c>
      <c r="K211" s="235"/>
      <c r="L211" s="235"/>
      <c r="M211" s="238" t="str">
        <f t="shared" ca="true" si="35"/>
        <v/>
      </c>
      <c r="N211" s="148" t="str">
        <f t="shared" ca="true" si="36"/>
        <v/>
      </c>
      <c r="O211" s="237" t="str">
        <f t="shared" ca="true" si="37"/>
        <v/>
      </c>
      <c r="P211" s="235"/>
      <c r="Q211" s="235"/>
      <c r="R211" s="238" t="str">
        <f t="shared" ca="true" si="38"/>
        <v/>
      </c>
      <c r="S211" s="148" t="str">
        <f t="shared" ca="true" si="39"/>
        <v/>
      </c>
      <c r="T211" s="237" t="str">
        <f t="shared" ca="true" si="40"/>
        <v/>
      </c>
      <c r="U211" s="235"/>
      <c r="V211" s="235"/>
      <c r="W211" s="238" t="str">
        <f t="shared" ca="true" si="41"/>
        <v/>
      </c>
      <c r="X211" s="148" t="str">
        <f t="shared" ca="true" si="42"/>
        <v/>
      </c>
      <c r="Y211" s="237" t="str">
        <f t="shared" ca="true" si="43"/>
        <v/>
      </c>
      <c r="Z211" s="235"/>
      <c r="AA211" s="235"/>
      <c r="AB211" s="238" t="str">
        <f t="shared" ca="true" si="44"/>
        <v/>
      </c>
    </row>
    <row r="212" x14ac:dyDescent="0.2">
      <c r="A212" s="233"/>
      <c r="B212" s="1530"/>
      <c r="C212" s="1531"/>
      <c r="D212" s="148" t="str">
        <f t="shared" ca="true" si="30"/>
        <v/>
      </c>
      <c r="E212" s="237" t="str">
        <f t="shared" ca="true" si="31"/>
        <v/>
      </c>
      <c r="F212" s="235"/>
      <c r="G212" s="235"/>
      <c r="H212" s="238" t="str">
        <f t="shared" ca="true" si="32"/>
        <v/>
      </c>
      <c r="I212" s="148" t="str">
        <f t="shared" ca="true" si="33"/>
        <v/>
      </c>
      <c r="J212" s="237" t="str">
        <f t="shared" ca="true" si="34"/>
        <v/>
      </c>
      <c r="K212" s="235"/>
      <c r="L212" s="235"/>
      <c r="M212" s="238" t="str">
        <f t="shared" ca="true" si="35"/>
        <v/>
      </c>
      <c r="N212" s="148" t="str">
        <f t="shared" ca="true" si="36"/>
        <v/>
      </c>
      <c r="O212" s="237" t="str">
        <f t="shared" ca="true" si="37"/>
        <v/>
      </c>
      <c r="P212" s="235"/>
      <c r="Q212" s="235"/>
      <c r="R212" s="238" t="str">
        <f t="shared" ca="true" si="38"/>
        <v/>
      </c>
      <c r="S212" s="148" t="str">
        <f t="shared" ca="true" si="39"/>
        <v/>
      </c>
      <c r="T212" s="237" t="str">
        <f t="shared" ca="true" si="40"/>
        <v/>
      </c>
      <c r="U212" s="235"/>
      <c r="V212" s="235"/>
      <c r="W212" s="238" t="str">
        <f t="shared" ca="true" si="41"/>
        <v/>
      </c>
      <c r="X212" s="148" t="str">
        <f t="shared" ca="true" si="42"/>
        <v/>
      </c>
      <c r="Y212" s="237" t="str">
        <f t="shared" ca="true" si="43"/>
        <v/>
      </c>
      <c r="Z212" s="235"/>
      <c r="AA212" s="235"/>
      <c r="AB212" s="238" t="str">
        <f t="shared" ca="true" si="44"/>
        <v/>
      </c>
    </row>
    <row r="213" x14ac:dyDescent="0.2">
      <c r="A213" s="233"/>
      <c r="B213" s="1530"/>
      <c r="C213" s="1531"/>
      <c r="D213" s="148" t="str">
        <f t="shared" ca="true" si="30"/>
        <v/>
      </c>
      <c r="E213" s="237" t="str">
        <f t="shared" ca="true" si="31"/>
        <v/>
      </c>
      <c r="F213" s="235"/>
      <c r="G213" s="235"/>
      <c r="H213" s="238" t="str">
        <f t="shared" ca="true" si="32"/>
        <v/>
      </c>
      <c r="I213" s="148" t="str">
        <f t="shared" ca="true" si="33"/>
        <v/>
      </c>
      <c r="J213" s="237" t="str">
        <f t="shared" ca="true" si="34"/>
        <v/>
      </c>
      <c r="K213" s="235"/>
      <c r="L213" s="235"/>
      <c r="M213" s="238" t="str">
        <f t="shared" ca="true" si="35"/>
        <v/>
      </c>
      <c r="N213" s="148" t="str">
        <f t="shared" ca="true" si="36"/>
        <v/>
      </c>
      <c r="O213" s="237" t="str">
        <f t="shared" ca="true" si="37"/>
        <v/>
      </c>
      <c r="P213" s="235"/>
      <c r="Q213" s="235"/>
      <c r="R213" s="238" t="str">
        <f t="shared" ca="true" si="38"/>
        <v/>
      </c>
      <c r="S213" s="148" t="str">
        <f t="shared" ca="true" si="39"/>
        <v/>
      </c>
      <c r="T213" s="237" t="str">
        <f t="shared" ca="true" si="40"/>
        <v/>
      </c>
      <c r="U213" s="235"/>
      <c r="V213" s="235"/>
      <c r="W213" s="238" t="str">
        <f t="shared" ca="true" si="41"/>
        <v/>
      </c>
      <c r="X213" s="148" t="str">
        <f t="shared" ca="true" si="42"/>
        <v/>
      </c>
      <c r="Y213" s="237" t="str">
        <f t="shared" ca="true" si="43"/>
        <v/>
      </c>
      <c r="Z213" s="235"/>
      <c r="AA213" s="235"/>
      <c r="AB213" s="238" t="str">
        <f t="shared" ca="true" si="44"/>
        <v/>
      </c>
    </row>
    <row r="214" x14ac:dyDescent="0.2">
      <c r="A214" s="233"/>
      <c r="B214" s="1530"/>
      <c r="C214" s="1531"/>
      <c r="D214" s="148" t="str">
        <f t="shared" ca="true" si="30"/>
        <v/>
      </c>
      <c r="E214" s="237" t="str">
        <f t="shared" ca="true" si="31"/>
        <v/>
      </c>
      <c r="F214" s="235"/>
      <c r="G214" s="235"/>
      <c r="H214" s="238" t="str">
        <f t="shared" ca="true" si="32"/>
        <v/>
      </c>
      <c r="I214" s="148" t="str">
        <f t="shared" ca="true" si="33"/>
        <v/>
      </c>
      <c r="J214" s="237" t="str">
        <f t="shared" ca="true" si="34"/>
        <v/>
      </c>
      <c r="K214" s="235"/>
      <c r="L214" s="235"/>
      <c r="M214" s="238" t="str">
        <f t="shared" ca="true" si="35"/>
        <v/>
      </c>
      <c r="N214" s="148" t="str">
        <f t="shared" ca="true" si="36"/>
        <v/>
      </c>
      <c r="O214" s="237" t="str">
        <f t="shared" ca="true" si="37"/>
        <v/>
      </c>
      <c r="P214" s="235"/>
      <c r="Q214" s="235"/>
      <c r="R214" s="238" t="str">
        <f t="shared" ca="true" si="38"/>
        <v/>
      </c>
      <c r="S214" s="148" t="str">
        <f t="shared" ca="true" si="39"/>
        <v/>
      </c>
      <c r="T214" s="237" t="str">
        <f t="shared" ca="true" si="40"/>
        <v/>
      </c>
      <c r="U214" s="235"/>
      <c r="V214" s="235"/>
      <c r="W214" s="238" t="str">
        <f t="shared" ca="true" si="41"/>
        <v/>
      </c>
      <c r="X214" s="148" t="str">
        <f t="shared" ca="true" si="42"/>
        <v/>
      </c>
      <c r="Y214" s="237" t="str">
        <f t="shared" ca="true" si="43"/>
        <v/>
      </c>
      <c r="Z214" s="235"/>
      <c r="AA214" s="235"/>
      <c r="AB214" s="238" t="str">
        <f t="shared" ca="true" si="44"/>
        <v/>
      </c>
    </row>
    <row r="215" x14ac:dyDescent="0.2">
      <c r="A215" s="233"/>
      <c r="B215" s="1530"/>
      <c r="C215" s="1531"/>
      <c r="D215" s="148" t="str">
        <f t="shared" ca="true" si="30"/>
        <v/>
      </c>
      <c r="E215" s="237" t="str">
        <f t="shared" ca="true" si="31"/>
        <v/>
      </c>
      <c r="F215" s="235"/>
      <c r="G215" s="235"/>
      <c r="H215" s="238" t="str">
        <f t="shared" ca="true" si="32"/>
        <v/>
      </c>
      <c r="I215" s="148" t="str">
        <f t="shared" ca="true" si="33"/>
        <v/>
      </c>
      <c r="J215" s="237" t="str">
        <f t="shared" ca="true" si="34"/>
        <v/>
      </c>
      <c r="K215" s="235"/>
      <c r="L215" s="235"/>
      <c r="M215" s="238" t="str">
        <f t="shared" ca="true" si="35"/>
        <v/>
      </c>
      <c r="N215" s="148" t="str">
        <f t="shared" ca="true" si="36"/>
        <v/>
      </c>
      <c r="O215" s="237" t="str">
        <f t="shared" ca="true" si="37"/>
        <v/>
      </c>
      <c r="P215" s="235"/>
      <c r="Q215" s="235"/>
      <c r="R215" s="238" t="str">
        <f t="shared" ca="true" si="38"/>
        <v/>
      </c>
      <c r="S215" s="148" t="str">
        <f t="shared" ca="true" si="39"/>
        <v/>
      </c>
      <c r="T215" s="237" t="str">
        <f t="shared" ca="true" si="40"/>
        <v/>
      </c>
      <c r="U215" s="235"/>
      <c r="V215" s="235"/>
      <c r="W215" s="238" t="str">
        <f t="shared" ca="true" si="41"/>
        <v/>
      </c>
      <c r="X215" s="148" t="str">
        <f t="shared" ca="true" si="42"/>
        <v/>
      </c>
      <c r="Y215" s="237" t="str">
        <f t="shared" ca="true" si="43"/>
        <v/>
      </c>
      <c r="Z215" s="235"/>
      <c r="AA215" s="235"/>
      <c r="AB215" s="238" t="str">
        <f t="shared" ca="true" si="44"/>
        <v/>
      </c>
    </row>
    <row r="216" x14ac:dyDescent="0.2">
      <c r="A216" s="233"/>
      <c r="B216" s="1532"/>
      <c r="C216" s="1533"/>
      <c r="D216" s="149" t="str">
        <f t="shared" ca="true" si="30"/>
        <v/>
      </c>
      <c r="E216" s="240" t="str">
        <f t="shared" ca="true" si="31"/>
        <v/>
      </c>
      <c r="F216" s="241"/>
      <c r="G216" s="242"/>
      <c r="H216" s="243" t="str">
        <f t="shared" ca="true" si="32"/>
        <v/>
      </c>
      <c r="I216" s="149" t="str">
        <f t="shared" ca="true" si="33"/>
        <v/>
      </c>
      <c r="J216" s="240" t="str">
        <f t="shared" ca="true" si="34"/>
        <v/>
      </c>
      <c r="K216" s="241"/>
      <c r="L216" s="242"/>
      <c r="M216" s="243" t="str">
        <f t="shared" ca="true" si="35"/>
        <v/>
      </c>
      <c r="N216" s="149" t="str">
        <f t="shared" ca="true" si="36"/>
        <v/>
      </c>
      <c r="O216" s="240" t="str">
        <f t="shared" ca="true" si="37"/>
        <v/>
      </c>
      <c r="P216" s="241"/>
      <c r="Q216" s="242"/>
      <c r="R216" s="243" t="str">
        <f t="shared" ca="true" si="38"/>
        <v/>
      </c>
      <c r="S216" s="149" t="str">
        <f t="shared" ca="true" si="39"/>
        <v/>
      </c>
      <c r="T216" s="240" t="str">
        <f t="shared" ca="true" si="40"/>
        <v/>
      </c>
      <c r="U216" s="241"/>
      <c r="V216" s="242"/>
      <c r="W216" s="243" t="str">
        <f t="shared" ca="true" si="41"/>
        <v/>
      </c>
      <c r="X216" s="149" t="str">
        <f t="shared" ca="true" si="42"/>
        <v/>
      </c>
      <c r="Y216" s="240" t="str">
        <f t="shared" ca="true" si="43"/>
        <v/>
      </c>
      <c r="Z216" s="241"/>
      <c r="AA216" s="242"/>
      <c r="AB216" s="243" t="str">
        <f t="shared" ca="true" si="44"/>
        <v/>
      </c>
    </row>
    <row r="217" ht="11.25" customHeight="true" x14ac:dyDescent="0.2"/>
    <row r="218" ht="22.5" customHeight="true" x14ac:dyDescent="0.25">
      <c r="B218" s="1722" t="str">
        <f>CONCATENATE("Urban use of sanitation facilities, ",C199,"–",C200)</f>
        <v>Urban use of sanitation facilities, 2000–2020</v>
      </c>
      <c r="C218" s="1723"/>
      <c r="D218" s="1723"/>
      <c r="E218" s="1723"/>
      <c r="F218" s="1723"/>
      <c r="G218" s="1723"/>
      <c r="H218" s="1723"/>
      <c r="I218" s="1723"/>
      <c r="J218" s="1723"/>
      <c r="K218" s="1723"/>
      <c r="L218" s="1723"/>
      <c r="N218" s="244"/>
      <c r="O218" s="244"/>
      <c r="P218" s="244"/>
      <c r="Q218" s="244"/>
      <c r="R218" s="244"/>
      <c r="S218" s="1745" t="s">
        <v>11</v>
      </c>
      <c r="T218" s="1746"/>
      <c r="U218" s="1746"/>
      <c r="V218" s="1746"/>
      <c r="W218" s="1747"/>
      <c r="X218" s="244"/>
      <c r="Y218" s="244"/>
      <c r="Z218" s="244"/>
      <c r="AA218" s="244"/>
      <c r="AB218" s="245"/>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246"/>
      <c r="D253" s="246"/>
      <c r="E253" s="247"/>
      <c r="F253" s="247"/>
      <c r="G253" s="247"/>
      <c r="H253" s="247"/>
      <c r="I253" s="247"/>
      <c r="J253" s="247"/>
      <c r="K253" s="247"/>
      <c r="L253" s="247"/>
      <c r="M253" s="247"/>
      <c r="N253" s="247"/>
      <c r="O253" s="247"/>
      <c r="P253" s="247"/>
      <c r="Q253" s="247"/>
      <c r="R253" s="247"/>
      <c r="S253" s="247"/>
      <c r="T253" s="247"/>
      <c r="U253" s="247"/>
      <c r="V253" s="247"/>
      <c r="W253" s="247"/>
      <c r="X253" s="247"/>
      <c r="Y253" s="247"/>
      <c r="Z253" s="247"/>
      <c r="AA253" s="247"/>
      <c r="AB253" s="247"/>
    </row>
    <row r="254" x14ac:dyDescent="0.2">
      <c r="C254" s="246"/>
      <c r="D254" s="246"/>
      <c r="E254" s="247"/>
      <c r="F254" s="247"/>
      <c r="G254" s="247"/>
      <c r="H254" s="247"/>
      <c r="I254" s="247"/>
      <c r="J254" s="247"/>
      <c r="K254" s="247"/>
      <c r="L254" s="247"/>
      <c r="M254" s="247"/>
      <c r="N254" s="247"/>
      <c r="O254" s="247"/>
      <c r="P254" s="247"/>
      <c r="Q254" s="247"/>
      <c r="R254" s="247"/>
      <c r="S254" s="247"/>
      <c r="T254" s="247"/>
      <c r="U254" s="247"/>
      <c r="V254" s="247"/>
      <c r="W254" s="247"/>
      <c r="X254" s="247"/>
      <c r="Y254" s="247"/>
      <c r="Z254" s="247"/>
      <c r="AA254" s="247"/>
      <c r="AB254" s="247"/>
    </row>
    <row r="255" x14ac:dyDescent="0.2">
      <c r="C255" s="246"/>
      <c r="D255" s="246"/>
      <c r="E255" s="247"/>
      <c r="F255" s="247"/>
      <c r="G255" s="247"/>
      <c r="H255" s="247"/>
      <c r="I255" s="247"/>
      <c r="J255" s="247"/>
      <c r="K255" s="247"/>
      <c r="L255" s="247"/>
      <c r="M255" s="247"/>
      <c r="N255" s="247"/>
      <c r="O255" s="247"/>
      <c r="P255" s="247"/>
      <c r="Q255" s="247"/>
      <c r="R255" s="247"/>
      <c r="S255" s="247"/>
      <c r="T255" s="247"/>
      <c r="U255" s="247"/>
      <c r="V255" s="247"/>
      <c r="W255" s="247"/>
      <c r="X255" s="247"/>
      <c r="Y255" s="247"/>
      <c r="Z255" s="247"/>
      <c r="AA255" s="247"/>
      <c r="AB255" s="247"/>
    </row>
    <row r="256" x14ac:dyDescent="0.2">
      <c r="B256" s="247"/>
      <c r="C256" s="246"/>
      <c r="D256" s="246"/>
      <c r="E256" s="247"/>
      <c r="F256" s="247"/>
      <c r="G256" s="247"/>
      <c r="H256" s="247"/>
      <c r="I256" s="247"/>
      <c r="J256" s="247"/>
      <c r="K256" s="247"/>
      <c r="L256" s="247"/>
      <c r="M256" s="247"/>
      <c r="N256" s="247"/>
      <c r="O256" s="247"/>
      <c r="P256" s="247"/>
      <c r="Q256" s="247"/>
      <c r="R256" s="247"/>
      <c r="S256" s="247"/>
      <c r="T256" s="247"/>
      <c r="U256" s="247"/>
      <c r="V256" s="247"/>
      <c r="W256" s="247"/>
      <c r="X256" s="247"/>
      <c r="Y256" s="247"/>
      <c r="Z256" s="247"/>
      <c r="AA256" s="247"/>
      <c r="AB256" s="247"/>
    </row>
    <row r="257" x14ac:dyDescent="0.2">
      <c r="B257" s="247"/>
      <c r="C257" s="246"/>
      <c r="D257" s="246"/>
      <c r="E257" s="247"/>
      <c r="F257" s="247"/>
      <c r="G257" s="247"/>
      <c r="H257" s="247"/>
      <c r="I257" s="247"/>
      <c r="J257" s="247"/>
      <c r="K257" s="247"/>
      <c r="L257" s="247"/>
      <c r="M257" s="247"/>
      <c r="N257" s="247"/>
      <c r="O257" s="247"/>
      <c r="P257" s="247"/>
      <c r="Q257" s="247"/>
      <c r="R257" s="247"/>
      <c r="S257" s="247"/>
      <c r="T257" s="247"/>
      <c r="U257" s="247"/>
      <c r="V257" s="247"/>
      <c r="W257" s="247"/>
      <c r="X257" s="247"/>
      <c r="Y257" s="247"/>
      <c r="Z257" s="247"/>
      <c r="AA257" s="247"/>
      <c r="AB257" s="247"/>
    </row>
    <row r="297" s="186" customFormat="true" ht="16.5" customHeight="true" x14ac:dyDescent="0.2">
      <c r="A297" s="1743" t="s">
        <v>7</v>
      </c>
      <c r="B297" s="1743"/>
      <c r="C297" s="1743"/>
      <c r="D297" s="1741" t="s">
        <v>0</v>
      </c>
      <c r="E297" s="1730"/>
      <c r="F297" s="1730"/>
      <c r="G297" s="1730"/>
      <c r="H297" s="1742"/>
      <c r="I297" s="1741" t="s">
        <v>1</v>
      </c>
      <c r="J297" s="1730"/>
      <c r="K297" s="1730"/>
      <c r="L297" s="1730"/>
      <c r="M297" s="1742"/>
      <c r="N297" s="1741" t="s">
        <v>2</v>
      </c>
      <c r="O297" s="1730"/>
      <c r="P297" s="1730"/>
      <c r="Q297" s="1730"/>
      <c r="R297" s="1742"/>
      <c r="S297" s="1741" t="s">
        <v>3</v>
      </c>
      <c r="T297" s="1730"/>
      <c r="U297" s="1730"/>
      <c r="V297" s="1730"/>
      <c r="W297" s="1742"/>
      <c r="X297" s="1741" t="s">
        <v>4</v>
      </c>
      <c r="Y297" s="1730"/>
      <c r="Z297" s="1730"/>
      <c r="AA297" s="1730"/>
      <c r="AB297" s="1742"/>
    </row>
    <row r="298" s="190" customFormat="true" ht="22.5" customHeight="true" x14ac:dyDescent="0.2">
      <c r="A298" s="1744"/>
      <c r="B298" s="1744"/>
      <c r="C298" s="1744"/>
      <c r="D298" s="200" t="s">
        <v>14</v>
      </c>
      <c r="E298" s="201" t="s">
        <v>15</v>
      </c>
      <c r="F298" s="188" t="s">
        <v>16</v>
      </c>
      <c r="G298" s="188" t="s">
        <v>22</v>
      </c>
      <c r="H298" s="189" t="s">
        <v>19</v>
      </c>
      <c r="I298" s="200" t="s">
        <v>14</v>
      </c>
      <c r="J298" s="201" t="s">
        <v>15</v>
      </c>
      <c r="K298" s="188" t="s">
        <v>16</v>
      </c>
      <c r="L298" s="188" t="s">
        <v>22</v>
      </c>
      <c r="M298" s="189" t="s">
        <v>19</v>
      </c>
      <c r="N298" s="200" t="s">
        <v>14</v>
      </c>
      <c r="O298" s="201" t="s">
        <v>15</v>
      </c>
      <c r="P298" s="188" t="s">
        <v>16</v>
      </c>
      <c r="Q298" s="188" t="s">
        <v>22</v>
      </c>
      <c r="R298" s="189" t="s">
        <v>19</v>
      </c>
      <c r="S298" s="200" t="s">
        <v>14</v>
      </c>
      <c r="T298" s="201" t="s">
        <v>15</v>
      </c>
      <c r="U298" s="188" t="s">
        <v>16</v>
      </c>
      <c r="V298" s="188" t="s">
        <v>22</v>
      </c>
      <c r="W298" s="189" t="s">
        <v>19</v>
      </c>
      <c r="X298" s="200" t="s">
        <v>14</v>
      </c>
      <c r="Y298" s="201" t="s">
        <v>15</v>
      </c>
      <c r="Z298" s="188" t="s">
        <v>16</v>
      </c>
      <c r="AA298" s="188" t="s">
        <v>22</v>
      </c>
      <c r="AB298" s="189" t="s">
        <v>19</v>
      </c>
    </row>
    <row r="299" s="210" customFormat="true" ht="15" customHeight="true" x14ac:dyDescent="0.2">
      <c r="A299" s="1748" t="s">
        <v>10</v>
      </c>
      <c r="B299" s="1749"/>
      <c r="C299" s="298">
        <v>2000</v>
      </c>
      <c r="D299" s="202">
        <f ca="true">IF((D301+H301)&gt;100,D301*100/(D301+H301),D301)</f>
        <v>0</v>
      </c>
      <c r="E299" s="251">
        <f ca="true">D299*AVERAGEIF(E305:E316,"&gt;0")/100</f>
        <v>0</v>
      </c>
      <c r="F299" s="204">
        <f ca="true">D299*(100-AVERAGEIF(E305:E316,"&gt;0"))/100</f>
        <v>0</v>
      </c>
      <c r="G299" s="205">
        <f ca="true">100-(E299+F299+H299)</f>
        <v>0</v>
      </c>
      <c r="H299" s="206">
        <f ca="true">IF((D301+H301)&gt;100,H301*100/(D301+H301),H301)</f>
        <v>100</v>
      </c>
      <c r="I299" s="202">
        <f ca="true">IF((I301+M301)&gt;100,I301*100/(I301+M301),I301)</f>
        <v>0</v>
      </c>
      <c r="J299" s="251">
        <f ca="true">I299*AVERAGEIF(J305:J316,"&gt;0")/100</f>
        <v>0</v>
      </c>
      <c r="K299" s="207">
        <f ca="true">I299*(100-AVERAGEIF(J305:J316,"&gt;0"))/100</f>
        <v>0</v>
      </c>
      <c r="L299" s="208">
        <f ca="true">100-(J299+K299+M299)</f>
        <v>1.4214500845519069</v>
      </c>
      <c r="M299" s="209">
        <f ca="true">IF((I301+M301)&gt;100,M301*100/(I301+M301),M301)</f>
        <v>98.578549915448093</v>
      </c>
      <c r="N299" s="202">
        <f ca="true">IF((N301+R301)&gt;100,N301*100/(N301+R301),N301)</f>
        <v>0</v>
      </c>
      <c r="O299" s="251">
        <f ca="true">N299*AVERAGEIF(O305:O316,"&gt;0")/100</f>
        <v>0</v>
      </c>
      <c r="P299" s="207">
        <f ca="true">N299*(100-AVERAGEIF(O305:O316,"&gt;0"))/100</f>
        <v>0</v>
      </c>
      <c r="Q299" s="208">
        <f ca="true">100-(O299+P299+R299)</f>
        <v>1.3936146038258812</v>
      </c>
      <c r="R299" s="209">
        <f ca="true">IF((N301+R301)&gt;100,R301*100/(N301+R301),R301)</f>
        <v>98.606385396174119</v>
      </c>
      <c r="S299" s="202">
        <f ca="true">IF((S301+W301)&gt;100,S301*100/(S301+W301),S301)</f>
        <v>8.9860032991546177</v>
      </c>
      <c r="T299" s="251">
        <f ca="true">S299*AVERAGEIF(T305:T316,"&gt;0")/100</f>
        <v>7.0955693360574266</v>
      </c>
      <c r="U299" s="207">
        <f ca="true">S299*(100-AVERAGEIF(T305:T316,"&gt;0"))/100</f>
        <v>1.8904339630971916</v>
      </c>
      <c r="V299" s="208">
        <f ca="true">100-(T299+U299+W299)</f>
        <v>3.8204941319218051</v>
      </c>
      <c r="W299" s="209">
        <f ca="true">IF((S301+W301)&gt;100,W301*100/(S301+W301),W301)</f>
        <v>87.193502568923577</v>
      </c>
      <c r="X299" s="202">
        <f ca="true">IF((X301+AB301)&gt;100,X301*100/(X301+AB301),X301)</f>
        <v>60.368582451630573</v>
      </c>
      <c r="Y299" s="251">
        <f ca="true">X299*AVERAGEIF(Y305:Y316,"&gt;0")/100</f>
        <v>51.758791591093768</v>
      </c>
      <c r="Z299" s="207">
        <f ca="true">X299*(100-AVERAGEIF(Y305:Y316,"&gt;0"))/100</f>
        <v>8.6097908605367994</v>
      </c>
      <c r="AA299" s="208">
        <f ca="true">100-(Y299+Z299+AB299)</f>
        <v>4.1558717118778077</v>
      </c>
      <c r="AB299" s="209">
        <f ca="true">IF((X301+AB301)&gt;100,AB301*100/(X301+AB301),AB301)</f>
        <v>35.475545836491619</v>
      </c>
    </row>
    <row r="300" s="210" customFormat="true" ht="15" customHeight="true" x14ac:dyDescent="0.2">
      <c r="A300" s="1750"/>
      <c r="B300" s="1751"/>
      <c r="C300" s="299">
        <v>2020</v>
      </c>
      <c r="D300" s="211">
        <f ca="true">IF((D302+H302)&gt;100,D302*100/(D302+H302),D302)</f>
        <v>19.607576830488597</v>
      </c>
      <c r="E300" s="252">
        <f ca="true">D300*AVERAGEIF(E305:E316,"&gt;0")/100</f>
        <v>13.579206368926561</v>
      </c>
      <c r="F300" s="213">
        <f ca="true">D300*(100-AVERAGEIF(E305:E316,"&gt;0"))/100</f>
        <v>6.0283704615620346</v>
      </c>
      <c r="G300" s="214">
        <f ca="true">100-(E300+F300+H300)</f>
        <v>1.40905511206347</v>
      </c>
      <c r="H300" s="215">
        <f ca="true">IF((D302+H302)&gt;100,H302*100/(D302+H302),H302)</f>
        <v>78.983368057447933</v>
      </c>
      <c r="I300" s="211">
        <f ca="true">IF((I302+M302)&gt;100,I302*100/(I302+M302),I302)</f>
        <v>33.162991789485204</v>
      </c>
      <c r="J300" s="252">
        <f ca="true">I300*AVERAGEIF(J305:J316,"&gt;0")/100</f>
        <v>23.740173830267363</v>
      </c>
      <c r="K300" s="213">
        <f ca="true">I300*(100-AVERAGEIF(J305:J316,"&gt;0"))/100</f>
        <v>9.4228179592178414</v>
      </c>
      <c r="L300" s="214">
        <f ca="true">100-(J300+K300+M300)</f>
        <v>1.2420673270735278</v>
      </c>
      <c r="M300" s="215">
        <f ca="true">IF((I302+M302)&gt;100,M302*100/(I302+M302),M302)</f>
        <v>65.594940883441268</v>
      </c>
      <c r="N300" s="211">
        <f ca="true">IF((N302+R302)&gt;100,N302*100/(N302+R302),N302)</f>
        <v>53.779274372942382</v>
      </c>
      <c r="O300" s="252">
        <f ca="true">N300*AVERAGEIF(O305:O316,"&gt;0")/100</f>
        <v>41.734729261796772</v>
      </c>
      <c r="P300" s="213">
        <f ca="true">N300*(100-AVERAGEIF(O305:O316,"&gt;0"))/100</f>
        <v>12.044545111145606</v>
      </c>
      <c r="Q300" s="214">
        <f ca="true">100-(O300+P300+R300)</f>
        <v>0.76095307734431117</v>
      </c>
      <c r="R300" s="215">
        <f ca="true">IF((N302+R302)&gt;100,R302*100/(N302+R302),R302)</f>
        <v>45.459772549713307</v>
      </c>
      <c r="S300" s="211">
        <f ca="true">IF((S302+W302)&gt;100,S302*100/(S302+W302),S302)</f>
        <v>76.006316284046989</v>
      </c>
      <c r="T300" s="252">
        <f ca="true">S300*AVERAGEIF(T305:T316,"&gt;0")/100</f>
        <v>60.01645773071359</v>
      </c>
      <c r="U300" s="213">
        <f ca="true">S300*(100-AVERAGEIF(T305:T316,"&gt;0"))/100</f>
        <v>15.989858553333395</v>
      </c>
      <c r="V300" s="214">
        <f ca="true">100-(T300+U300+W300)</f>
        <v>0.69640768066346936</v>
      </c>
      <c r="W300" s="215">
        <f ca="true">IF((S302+W302)&gt;100,W302*100/(S302+W302),W302)</f>
        <v>23.297276035289542</v>
      </c>
      <c r="X300" s="211">
        <f ca="true">IF((X302+AB302)&gt;100,X302*100/(X302+AB302),X302)</f>
        <v>92.027068131683308</v>
      </c>
      <c r="Y300" s="252">
        <f ca="true">X300*AVERAGEIF(Y305:Y316,"&gt;0")/100</f>
        <v>78.902131650741254</v>
      </c>
      <c r="Z300" s="213">
        <f ca="true">X300*(100-AVERAGEIF(Y305:Y316,"&gt;0"))/100</f>
        <v>13.124936480942054</v>
      </c>
      <c r="AA300" s="214">
        <f ca="true">100-(Y300+Z300+AB300)</f>
        <v>0</v>
      </c>
      <c r="AB300" s="215">
        <f ca="true">IF((X302+AB302)&gt;100,AB302*100/(X302+AB302),AB302)</f>
        <v>7.9729318683166897</v>
      </c>
    </row>
    <row r="301" hidden="true" x14ac:dyDescent="0.2">
      <c r="A301" s="1752" t="s">
        <v>12</v>
      </c>
      <c r="B301" s="1753"/>
      <c r="C301" s="216">
        <f>MinRegYear(C299,C305:C316)</f>
        <v>2003</v>
      </c>
      <c r="D301" s="217">
        <f ca="true">IF(MAX(C305:C316)-MIN(C305:C316)&lt;5,AVERAGEIF(C305:C316,"&gt;0",D305:D316),
IF(FORECAST($C301,D$305:D$316,$C$305:$C$316)&lt;0,0,
IF(FORECAST($C301,D$305:D$316,$C$305:$C$316)&gt;100,100,
FORECAST($C301,D$305:D$316,$C$305:$C$316))))</f>
        <v>0</v>
      </c>
      <c r="E301" s="218"/>
      <c r="F301" s="219"/>
      <c r="G301" s="219"/>
      <c r="H301" s="220">
        <f ca="true">IF(MAX(C305:C316)-MIN(C305:C316)&lt;5,AVERAGEIF(C305:C316,"&gt;0",H305:H316),
IF(FORECAST($C301,H$305:H$316,$C$305:$C$316)&lt;0,0,
IF(FORECAST($C301,H$305:H$316,$C$305:$C$316)&gt;100,100,
FORECAST($C301,H$305:H$316,$C$305:$C$316))))</f>
        <v>100</v>
      </c>
      <c r="I301" s="217">
        <f ca="true">IF(MAX(C305:C316)-MIN(C305:C316)&lt;5,AVERAGEIF(C305:C316,"&gt;0",I305:I316),
IF(FORECAST($C301,I$305:I$316,$C$305:$C$316)&lt;0,0,
IF(FORECAST($C301,I$305:I$316,$C$305:$C$316)&gt;100,100,
FORECAST($C301,I$305:I$316,$C$305:$C$316))))</f>
        <v>0</v>
      </c>
      <c r="J301" s="218"/>
      <c r="K301" s="219"/>
      <c r="L301" s="219"/>
      <c r="M301" s="220">
        <f ca="true">IF(MAX(C305:C316)-MIN(C305:C316)&lt;5,AVERAGEIF(C305:C316,"&gt;0",M305:M316),
IF(FORECAST($C301,M$305:M$316,$C$305:$C$316)&lt;0,0,
IF(FORECAST($C301,M$305:M$316,$C$305:$C$316)&gt;100,100,
FORECAST($C301,M$305:M$316,$C$305:$C$316))))</f>
        <v>98.578549915448093</v>
      </c>
      <c r="N301" s="217">
        <f ca="true">IF(MAX(C305:C316)-MIN(C305:C316)&lt;5,AVERAGEIF(C305:C316,"&gt;0",N305:N316),
IF(FORECAST($C301,N$305:N$316,$C$305:$C$316)&lt;0,0,
IF(FORECAST($C301,N$305:N$316,$C$305:$C$316)&gt;100,100,
FORECAST($C301,N$305:N$316,$C$305:$C$316))))</f>
        <v>0</v>
      </c>
      <c r="O301" s="218"/>
      <c r="P301" s="219"/>
      <c r="Q301" s="219"/>
      <c r="R301" s="220">
        <f ca="true">IF(MAX(C305:C316)-MIN(C305:C316)&lt;5,AVERAGEIF(C305:C316,"&gt;0",R305:R316),
IF(FORECAST($C301,R$305:R$316,$C$305:$C$316)&lt;0,0,
IF(FORECAST($C301,R$305:R$316,$C$305:$C$316)&gt;100,100,
FORECAST($C301,R$305:R$316,$C$305:$C$316))))</f>
        <v>98.606385396174119</v>
      </c>
      <c r="S301" s="217">
        <f ca="true">IF(MAX(C305:C316)-MIN(C305:C316)&lt;5,AVERAGEIF(C305:C316,"&gt;0",S305:S316),
IF(FORECAST($C301,S$305:S$316,$C$305:$C$316)&lt;0,0,
IF(FORECAST($C301,S$305:S$316,$C$305:$C$316)&gt;100,100,
FORECAST($C301,S$305:S$316,$C$305:$C$316))))</f>
        <v>8.9860032991546177</v>
      </c>
      <c r="T301" s="218"/>
      <c r="U301" s="219"/>
      <c r="V301" s="219"/>
      <c r="W301" s="220">
        <f ca="true">IF(MAX(C305:C316)-MIN(C305:C316)&lt;5,AVERAGEIF(C305:C316,"&gt;0",W305:W316),
IF(FORECAST($C301,W$305:W$316,$C$305:$C$316)&lt;0,0,
IF(FORECAST($C301,W$305:W$316,$C$305:$C$316)&gt;100,100,
FORECAST($C301,W$305:W$316,$C$305:$C$316))))</f>
        <v>87.193502568923577</v>
      </c>
      <c r="X301" s="217">
        <f ca="true">IF(MAX(C305:C316)-MIN(C305:C316)&lt;5,AVERAGEIF(C305:C316,"&gt;0",X305:X316),
IF(FORECAST($C301,X$305:X$316,$C$305:$C$316)&lt;0,0,
IF(FORECAST($C301,X$305:X$316,$C$305:$C$316)&gt;100,100,
FORECAST($C301,X$305:X$316,$C$305:$C$316))))</f>
        <v>60.368582451630573</v>
      </c>
      <c r="Y301" s="218"/>
      <c r="Z301" s="219"/>
      <c r="AA301" s="219"/>
      <c r="AB301" s="220">
        <f ca="true">IF(MAX(C305:C316)-MIN(C305:C316)&lt;5,AVERAGEIF(C305:C316,"&gt;0",AB305:AB316),
IF(FORECAST($C301,AB$305:AB$316,$C$305:$C$316)&lt;0,0,
IF(FORECAST($C301,AB$305:AB$316,$C$305:$C$316)&gt;100,100,
FORECAST($C301,AB$305:AB$316,$C$305:$C$316))))</f>
        <v>35.475545836491619</v>
      </c>
    </row>
    <row r="302" hidden="true" x14ac:dyDescent="0.2">
      <c r="A302" s="1754"/>
      <c r="B302" s="1755"/>
      <c r="C302" s="195">
        <f>MaxRegYear(C300,C305:C316)</f>
        <v>2016</v>
      </c>
      <c r="D302" s="221">
        <f ca="true">IF(MAX(C305:C316)-MIN(C305:C316)&lt;5,AVERAGEIF(C305:C316,"&gt;0",D305:D316),
IF(FORECAST($C302,D$305:D$316,$C$305:$C$316)&lt;0,0,
IF(FORECAST($C302,D$305:D$316,$C$305:$C$316)&gt;100,100,
FORECAST($C302,D$305:D$316,$C$305:$C$316))))</f>
        <v>19.607576830488597</v>
      </c>
      <c r="E302" s="222"/>
      <c r="F302" s="223"/>
      <c r="G302" s="223"/>
      <c r="H302" s="224">
        <f ca="true">IF(MAX(C305:C316)-MIN(C305:C316)&lt;5,AVERAGEIF(C305:C316,"&gt;0",H305:H316),
IF(FORECAST($C302,H$305:H$316,$C$305:$C$316)&lt;0,0,
IF(FORECAST($C302,H$305:H$316,$C$305:$C$316)&gt;100,100,
FORECAST($C302,H$305:H$316,$C$305:$C$316))))</f>
        <v>78.983368057447933</v>
      </c>
      <c r="I302" s="221">
        <f ca="true">IF(MAX(C305:C316)-MIN(C305:C316)&lt;5,AVERAGEIF(C305:C316,"&gt;0",I305:I316),
IF(FORECAST($C302,I$305:I$316,$C$305:$C$316)&lt;0,0,
IF(FORECAST($C302,I$305:I$316,$C$305:$C$316)&gt;100,100,
FORECAST($C302,I$305:I$316,$C$305:$C$316))))</f>
        <v>33.162991789485204</v>
      </c>
      <c r="J302" s="222"/>
      <c r="K302" s="223"/>
      <c r="L302" s="223"/>
      <c r="M302" s="224">
        <f ca="true">IF(MAX(C305:C316)-MIN(C305:C316)&lt;5,AVERAGEIF(C305:C316,"&gt;0",M305:M316),
IF(FORECAST($C302,M$305:M$316,$C$305:$C$316)&lt;0,0,
IF(FORECAST($C302,M$305:M$316,$C$305:$C$316)&gt;100,100,
FORECAST($C302,M$305:M$316,$C$305:$C$316))))</f>
        <v>65.594940883441268</v>
      </c>
      <c r="N302" s="221">
        <f ca="true">IF(MAX(C305:C316)-MIN(C305:C316)&lt;5,AVERAGEIF(C305:C316,"&gt;0",N305:N316),
IF(FORECAST($C302,N$305:N$316,$C$305:$C$316)&lt;0,0,
IF(FORECAST($C302,N$305:N$316,$C$305:$C$316)&gt;100,100,
FORECAST($C302,N$305:N$316,$C$305:$C$316))))</f>
        <v>53.779274372942382</v>
      </c>
      <c r="O302" s="222"/>
      <c r="P302" s="223"/>
      <c r="Q302" s="223"/>
      <c r="R302" s="224">
        <f ca="true">IF(MAX(C305:C316)-MIN(C305:C316)&lt;5,AVERAGEIF(C305:C316,"&gt;0",R305:R316),
IF(FORECAST($C302,R$305:R$316,$C$305:$C$316)&lt;0,0,
IF(FORECAST($C302,R$305:R$316,$C$305:$C$316)&gt;100,100,
FORECAST($C302,R$305:R$316,$C$305:$C$316))))</f>
        <v>45.459772549713307</v>
      </c>
      <c r="S302" s="221">
        <f ca="true">IF(MAX(C305:C316)-MIN(C305:C316)&lt;5,AVERAGEIF(C305:C316,"&gt;0",S305:S316),
IF(FORECAST($C302,S$305:S$316,$C$305:$C$316)&lt;0,0,
IF(FORECAST($C302,S$305:S$316,$C$305:$C$316)&gt;100,100,
FORECAST($C302,S$305:S$316,$C$305:$C$316))))</f>
        <v>76.006316284046989</v>
      </c>
      <c r="T302" s="222"/>
      <c r="U302" s="223"/>
      <c r="V302" s="223"/>
      <c r="W302" s="224">
        <f ca="true">IF(MAX(C305:C316)-MIN(C305:C316)&lt;5,AVERAGEIF(C305:C316,"&gt;0",W305:W316),
IF(FORECAST($C302,W$305:W$316,$C$305:$C$316)&lt;0,0,
IF(FORECAST($C302,W$305:W$316,$C$305:$C$316)&gt;100,100,
FORECAST($C302,W$305:W$316,$C$305:$C$316))))</f>
        <v>23.297276035289542</v>
      </c>
      <c r="X302" s="221">
        <f ca="true">IF(MAX(C305:C316)-MIN(C305:C316)&lt;5,AVERAGEIF(C305:C316,"&gt;0",X305:X316),
IF(FORECAST($C302,X$305:X$316,$C$305:$C$316)&lt;0,0,
IF(FORECAST($C302,X$305:X$316,$C$305:$C$316)&gt;100,100,
FORECAST($C302,X$305:X$316,$C$305:$C$316))))</f>
        <v>92.050169406909845</v>
      </c>
      <c r="Y302" s="222"/>
      <c r="Z302" s="223"/>
      <c r="AA302" s="223"/>
      <c r="AB302" s="224">
        <f ca="true">IF(MAX(C305:C316)-MIN(C305:C316)&lt;5,AVERAGEIF(C305:C316,"&gt;0",AB305:AB316),
IF(FORECAST($C302,AB$305:AB$316,$C$305:$C$316)&lt;0,0,
IF(FORECAST($C302,AB$305:AB$316,$C$305:$C$316)&gt;100,100,
FORECAST($C302,AB$305:AB$316,$C$305:$C$316))))</f>
        <v>7.9749332891724407</v>
      </c>
    </row>
    <row r="303" ht="9" customHeight="true" x14ac:dyDescent="0.2">
      <c r="D303" s="225"/>
      <c r="I303" s="225"/>
      <c r="K303" s="185"/>
      <c r="L303" s="185"/>
      <c r="N303" s="225"/>
      <c r="P303" s="185"/>
      <c r="Q303" s="185"/>
      <c r="S303" s="225"/>
      <c r="U303" s="185"/>
      <c r="V303" s="185"/>
      <c r="X303" s="225"/>
      <c r="Z303" s="185"/>
      <c r="AA303" s="185"/>
      <c r="AB303" s="226"/>
    </row>
    <row r="304" ht="22.5" customHeight="true" x14ac:dyDescent="0.2">
      <c r="B304" s="248" t="s">
        <v>8</v>
      </c>
      <c r="C304" s="228" t="s">
        <v>9</v>
      </c>
      <c r="D304" s="229" t="s">
        <v>14</v>
      </c>
      <c r="E304" s="189" t="s">
        <v>26</v>
      </c>
      <c r="F304" s="230"/>
      <c r="G304" s="230"/>
      <c r="H304" s="231" t="s">
        <v>19</v>
      </c>
      <c r="I304" s="229" t="s">
        <v>14</v>
      </c>
      <c r="J304" s="189" t="s">
        <v>26</v>
      </c>
      <c r="K304" s="230"/>
      <c r="L304" s="230"/>
      <c r="M304" s="231" t="s">
        <v>19</v>
      </c>
      <c r="N304" s="229" t="s">
        <v>14</v>
      </c>
      <c r="O304" s="189" t="s">
        <v>26</v>
      </c>
      <c r="P304" s="230"/>
      <c r="Q304" s="230"/>
      <c r="R304" s="231" t="s">
        <v>19</v>
      </c>
      <c r="S304" s="229" t="s">
        <v>14</v>
      </c>
      <c r="T304" s="189" t="s">
        <v>26</v>
      </c>
      <c r="U304" s="230"/>
      <c r="V304" s="230"/>
      <c r="W304" s="231" t="s">
        <v>19</v>
      </c>
      <c r="X304" s="229" t="s">
        <v>14</v>
      </c>
      <c r="Y304" s="189" t="s">
        <v>26</v>
      </c>
      <c r="Z304" s="230"/>
      <c r="AA304" s="230"/>
      <c r="AB304" s="231" t="s">
        <v>19</v>
      </c>
      <c r="AD304" s="232"/>
    </row>
    <row r="305" x14ac:dyDescent="0.2">
      <c r="A305" s="233"/>
      <c r="B305" s="1528" t="s">
        <v>210</v>
      </c>
      <c r="C305" s="1529">
        <v>2005</v>
      </c>
      <c r="D305" s="147">
        <f t="shared" ref="D305:D316" ca="true" si="45">IF(ISERROR(INDIRECT(CONCATENATE($B305,"!M122"))),"",INDIRECT(CONCATENATE($B305,"!M122")))</f>
        <v>2.8150162894656789</v>
      </c>
      <c r="E305" s="237">
        <f t="shared" ref="E305:E316" ca="true" si="46">IF(ISERROR(INDIRECT(CONCATENATE($B305,"!M129"))),"",INDIRECT(CONCATENATE($B305,"!M129")))</f>
        <v>65.204137746199535</v>
      </c>
      <c r="F305" s="235"/>
      <c r="G305" s="235"/>
      <c r="H305" s="236">
        <f t="shared" ref="H305:H316" ca="true" si="47">IF(ISERROR(INDIRECT(CONCATENATE($B305,"!M127"))),"",INDIRECT(CONCATENATE($B305,"!M127")))</f>
        <v>96.525612782527361</v>
      </c>
      <c r="I305" s="147">
        <f t="shared" ref="I305:I316" ca="true" si="48">IF(ISERROR(INDIRECT(CONCATENATE($B305,"!N122"))),"",INDIRECT(CONCATENATE($B305,"!N122")))</f>
        <v>5.403252610368046</v>
      </c>
      <c r="J305" s="234">
        <f t="shared" ref="J305:J316" ca="true" si="49">IF(ISERROR(INDIRECT(CONCATENATE($B305,"!N129"))),"",INDIRECT(CONCATENATE($B305,"!N129")))</f>
        <v>72.064062193270104</v>
      </c>
      <c r="K305" s="235"/>
      <c r="L305" s="235"/>
      <c r="M305" s="236">
        <f t="shared" ref="M305:M316" ca="true" si="50">IF(ISERROR(INDIRECT(CONCATENATE($B305,"!N127"))),"",INDIRECT(CONCATENATE($B305,"!N127")))</f>
        <v>92.870125192272454</v>
      </c>
      <c r="N305" s="147">
        <f t="shared" ref="N305:N316" ca="true" si="51">IF(ISERROR(INDIRECT(CONCATENATE($B305,"!O122"))),"",INDIRECT(CONCATENATE($B305,"!O122")))</f>
        <v>8.7094847187318454</v>
      </c>
      <c r="O305" s="234">
        <f t="shared" ref="O305:O316" ca="true" si="52">IF(ISERROR(INDIRECT(CONCATENATE($B305,"!O129"))),"",INDIRECT(CONCATENATE($B305,"!O129")))</f>
        <v>77.303650411815269</v>
      </c>
      <c r="P305" s="235"/>
      <c r="Q305" s="235"/>
      <c r="R305" s="236">
        <f t="shared" ref="R305:R316" ca="true" si="53">IF(ISERROR(INDIRECT(CONCATENATE($B305,"!O127"))),"",INDIRECT(CONCATENATE($B305,"!O127")))</f>
        <v>89.175374807898038</v>
      </c>
      <c r="S305" s="147">
        <f t="shared" ref="S305:S316" ca="true" si="54">IF(ISERROR(INDIRECT(CONCATENATE($B305,"!P122"))),"",INDIRECT(CONCATENATE($B305,"!P122")))</f>
        <v>20.609548975993611</v>
      </c>
      <c r="T305" s="234">
        <f t="shared" ref="T305:T316" ca="true" si="55">IF(ISERROR(INDIRECT(CONCATENATE($B305,"!P129"))),"",INDIRECT(CONCATENATE($B305,"!P129")))</f>
        <v>77.092325740892136</v>
      </c>
      <c r="U305" s="235"/>
      <c r="V305" s="235"/>
      <c r="W305" s="236">
        <f t="shared" ref="W305:W316" ca="true" si="56">IF(ISERROR(INDIRECT(CONCATENATE($B305,"!P127"))),"",INDIRECT(CONCATENATE($B305,"!P127")))</f>
        <v>76.368855729571933</v>
      </c>
      <c r="X305" s="147">
        <f t="shared" ref="X305:X316" ca="true" si="57">IF(ISERROR(INDIRECT(CONCATENATE($B305,"!Q122"))),"",INDIRECT(CONCATENATE($B305,"!Q122")))</f>
        <v>66.494246468301924</v>
      </c>
      <c r="Y305" s="234">
        <f t="shared" ref="Y305:Y316" ca="true" si="58">IF(ISERROR(INDIRECT(CONCATENATE($B305,"!Q129"))),"",INDIRECT(CONCATENATE($B305,"!Q129")))</f>
        <v>84.146398006210603</v>
      </c>
      <c r="Z305" s="235"/>
      <c r="AA305" s="235"/>
      <c r="AB305" s="236">
        <f t="shared" ref="AB305:AB316" ca="true" si="59">IF(ISERROR(INDIRECT(CONCATENATE($B305,"!Q2127"))),"",INDIRECT(CONCATENATE($B305,"!Q127")))</f>
        <v>30.174545854274999</v>
      </c>
    </row>
    <row r="306" x14ac:dyDescent="0.2">
      <c r="A306" s="233"/>
      <c r="B306" s="1530" t="s">
        <v>327</v>
      </c>
      <c r="C306" s="1531">
        <v>2010</v>
      </c>
      <c r="D306" s="148">
        <f t="shared" ca="true" si="45"/>
        <v>7.8566393812522755</v>
      </c>
      <c r="E306" s="237">
        <f t="shared" ca="true" si="46"/>
        <v>67.088443281305544</v>
      </c>
      <c r="F306" s="235"/>
      <c r="G306" s="235"/>
      <c r="H306" s="238">
        <f t="shared" ca="true" si="47"/>
        <v>90.8324737610574</v>
      </c>
      <c r="I306" s="148">
        <f t="shared" ca="true" si="48"/>
        <v>15.420796430476939</v>
      </c>
      <c r="J306" s="237">
        <f t="shared" ca="true" si="49"/>
        <v>67.115177600732039</v>
      </c>
      <c r="K306" s="235"/>
      <c r="L306" s="235"/>
      <c r="M306" s="238">
        <f t="shared" ca="true" si="50"/>
        <v>82.244697552741357</v>
      </c>
      <c r="N306" s="148">
        <f t="shared" ca="true" si="51"/>
        <v>24.393561740458921</v>
      </c>
      <c r="O306" s="237">
        <f t="shared" ca="true" si="52"/>
        <v>75.185364226387435</v>
      </c>
      <c r="P306" s="235"/>
      <c r="Q306" s="235"/>
      <c r="R306" s="238">
        <f t="shared" ca="true" si="53"/>
        <v>72.811847855615909</v>
      </c>
      <c r="S306" s="148">
        <f t="shared" ca="true" si="54"/>
        <v>42.12022547444154</v>
      </c>
      <c r="T306" s="237">
        <f t="shared" ca="true" si="55"/>
        <v>78.307085495502491</v>
      </c>
      <c r="U306" s="235"/>
      <c r="V306" s="235"/>
      <c r="W306" s="238">
        <f t="shared" ca="true" si="56"/>
        <v>55.025372946945296</v>
      </c>
      <c r="X306" s="148">
        <f t="shared" ca="true" si="57"/>
        <v>74.611857643792462</v>
      </c>
      <c r="Y306" s="237">
        <f t="shared" ca="true" si="58"/>
        <v>85.084255610549562</v>
      </c>
      <c r="Z306" s="235"/>
      <c r="AA306" s="235"/>
      <c r="AB306" s="238">
        <f t="shared" ca="true" si="59"/>
        <v>23.075330850772218</v>
      </c>
    </row>
    <row r="307" x14ac:dyDescent="0.2">
      <c r="A307" s="233"/>
      <c r="B307" s="1530" t="s">
        <v>381</v>
      </c>
      <c r="C307" s="1531">
        <v>2014</v>
      </c>
      <c r="D307" s="148">
        <f t="shared" ca="true" si="45"/>
        <v>17.544578083700273</v>
      </c>
      <c r="E307" s="237">
        <f t="shared" ca="true" si="46"/>
        <v>75.472098203205135</v>
      </c>
      <c r="F307" s="235"/>
      <c r="G307" s="235"/>
      <c r="H307" s="238">
        <f t="shared" ca="true" si="47"/>
        <v>81.301415039026352</v>
      </c>
      <c r="I307" s="148">
        <f t="shared" ca="true" si="48"/>
        <v>29.109460905548616</v>
      </c>
      <c r="J307" s="237">
        <f t="shared" ca="true" si="49"/>
        <v>75.579796251061708</v>
      </c>
      <c r="K307" s="235"/>
      <c r="L307" s="235"/>
      <c r="M307" s="238">
        <f t="shared" ca="true" si="50"/>
        <v>69.876813105935568</v>
      </c>
      <c r="N307" s="148">
        <f t="shared" ca="true" si="51"/>
        <v>47.419750717045247</v>
      </c>
      <c r="O307" s="237">
        <f t="shared" ca="true" si="52"/>
        <v>80.322210959856875</v>
      </c>
      <c r="P307" s="235"/>
      <c r="Q307" s="235"/>
      <c r="R307" s="238">
        <f t="shared" ca="true" si="53"/>
        <v>52.067913761220332</v>
      </c>
      <c r="S307" s="148">
        <f t="shared" ca="true" si="54"/>
        <v>67.33640926993975</v>
      </c>
      <c r="T307" s="237">
        <f t="shared" ca="true" si="55"/>
        <v>81.487971279644313</v>
      </c>
      <c r="U307" s="235"/>
      <c r="V307" s="235"/>
      <c r="W307" s="238">
        <f t="shared" ca="true" si="56"/>
        <v>31.88439205543407</v>
      </c>
      <c r="X307" s="148">
        <f t="shared" ca="true" si="57"/>
        <v>88.740546250921398</v>
      </c>
      <c r="Y307" s="237">
        <f t="shared" ca="true" si="58"/>
        <v>87.983228948221708</v>
      </c>
      <c r="Z307" s="235"/>
      <c r="AA307" s="235"/>
      <c r="AB307" s="238">
        <f t="shared" ca="true" si="59"/>
        <v>10.868126116242971</v>
      </c>
      <c r="AD307" s="239"/>
    </row>
    <row r="308" x14ac:dyDescent="0.2">
      <c r="A308" s="233"/>
      <c r="B308" s="1530"/>
      <c r="C308" s="1531"/>
      <c r="D308" s="148" t="str">
        <f t="shared" ca="true" si="45"/>
        <v/>
      </c>
      <c r="E308" s="237" t="str">
        <f t="shared" ca="true" si="46"/>
        <v/>
      </c>
      <c r="F308" s="235"/>
      <c r="G308" s="235"/>
      <c r="H308" s="238" t="str">
        <f t="shared" ca="true" si="47"/>
        <v/>
      </c>
      <c r="I308" s="148" t="str">
        <f t="shared" ca="true" si="48"/>
        <v/>
      </c>
      <c r="J308" s="237" t="str">
        <f t="shared" ca="true" si="49"/>
        <v/>
      </c>
      <c r="K308" s="235"/>
      <c r="L308" s="235"/>
      <c r="M308" s="238" t="str">
        <f t="shared" ca="true" si="50"/>
        <v/>
      </c>
      <c r="N308" s="148" t="str">
        <f t="shared" ca="true" si="51"/>
        <v/>
      </c>
      <c r="O308" s="237" t="str">
        <f t="shared" ca="true" si="52"/>
        <v/>
      </c>
      <c r="P308" s="235"/>
      <c r="Q308" s="235"/>
      <c r="R308" s="238" t="str">
        <f t="shared" ca="true" si="53"/>
        <v/>
      </c>
      <c r="S308" s="148" t="str">
        <f t="shared" ca="true" si="54"/>
        <v/>
      </c>
      <c r="T308" s="237" t="str">
        <f t="shared" ca="true" si="55"/>
        <v/>
      </c>
      <c r="U308" s="235"/>
      <c r="V308" s="235"/>
      <c r="W308" s="238" t="str">
        <f t="shared" ca="true" si="56"/>
        <v/>
      </c>
      <c r="X308" s="148" t="str">
        <f t="shared" ca="true" si="57"/>
        <v/>
      </c>
      <c r="Y308" s="237" t="str">
        <f t="shared" ca="true" si="58"/>
        <v/>
      </c>
      <c r="Z308" s="235"/>
      <c r="AA308" s="235"/>
      <c r="AB308" s="238" t="str">
        <f t="shared" ca="true" si="59"/>
        <v/>
      </c>
    </row>
    <row r="309" x14ac:dyDescent="0.2">
      <c r="A309" s="233"/>
      <c r="B309" s="1530"/>
      <c r="C309" s="1531"/>
      <c r="D309" s="148" t="str">
        <f t="shared" ca="true" si="45"/>
        <v/>
      </c>
      <c r="E309" s="237" t="str">
        <f t="shared" ca="true" si="46"/>
        <v/>
      </c>
      <c r="F309" s="235"/>
      <c r="G309" s="235"/>
      <c r="H309" s="238" t="str">
        <f t="shared" ca="true" si="47"/>
        <v/>
      </c>
      <c r="I309" s="148" t="str">
        <f t="shared" ca="true" si="48"/>
        <v/>
      </c>
      <c r="J309" s="237" t="str">
        <f t="shared" ca="true" si="49"/>
        <v/>
      </c>
      <c r="K309" s="235"/>
      <c r="L309" s="235"/>
      <c r="M309" s="238" t="str">
        <f t="shared" ca="true" si="50"/>
        <v/>
      </c>
      <c r="N309" s="148" t="str">
        <f t="shared" ca="true" si="51"/>
        <v/>
      </c>
      <c r="O309" s="237" t="str">
        <f t="shared" ca="true" si="52"/>
        <v/>
      </c>
      <c r="P309" s="235"/>
      <c r="Q309" s="235"/>
      <c r="R309" s="238" t="str">
        <f t="shared" ca="true" si="53"/>
        <v/>
      </c>
      <c r="S309" s="148" t="str">
        <f t="shared" ca="true" si="54"/>
        <v/>
      </c>
      <c r="T309" s="237" t="str">
        <f t="shared" ca="true" si="55"/>
        <v/>
      </c>
      <c r="U309" s="235"/>
      <c r="V309" s="235"/>
      <c r="W309" s="238" t="str">
        <f t="shared" ca="true" si="56"/>
        <v/>
      </c>
      <c r="X309" s="148" t="str">
        <f t="shared" ca="true" si="57"/>
        <v/>
      </c>
      <c r="Y309" s="237" t="str">
        <f t="shared" ca="true" si="58"/>
        <v/>
      </c>
      <c r="Z309" s="235"/>
      <c r="AA309" s="235"/>
      <c r="AB309" s="238" t="str">
        <f t="shared" ca="true" si="59"/>
        <v/>
      </c>
    </row>
    <row r="310" x14ac:dyDescent="0.2">
      <c r="A310" s="233"/>
      <c r="B310" s="1530"/>
      <c r="C310" s="1531"/>
      <c r="D310" s="148" t="str">
        <f t="shared" ca="true" si="45"/>
        <v/>
      </c>
      <c r="E310" s="237" t="str">
        <f t="shared" ca="true" si="46"/>
        <v/>
      </c>
      <c r="F310" s="235"/>
      <c r="G310" s="235"/>
      <c r="H310" s="238" t="str">
        <f t="shared" ca="true" si="47"/>
        <v/>
      </c>
      <c r="I310" s="148" t="str">
        <f t="shared" ca="true" si="48"/>
        <v/>
      </c>
      <c r="J310" s="237" t="str">
        <f t="shared" ca="true" si="49"/>
        <v/>
      </c>
      <c r="K310" s="235"/>
      <c r="L310" s="235"/>
      <c r="M310" s="238" t="str">
        <f t="shared" ca="true" si="50"/>
        <v/>
      </c>
      <c r="N310" s="148" t="str">
        <f t="shared" ca="true" si="51"/>
        <v/>
      </c>
      <c r="O310" s="237" t="str">
        <f t="shared" ca="true" si="52"/>
        <v/>
      </c>
      <c r="P310" s="235"/>
      <c r="Q310" s="235"/>
      <c r="R310" s="238" t="str">
        <f t="shared" ca="true" si="53"/>
        <v/>
      </c>
      <c r="S310" s="148" t="str">
        <f t="shared" ca="true" si="54"/>
        <v/>
      </c>
      <c r="T310" s="237" t="str">
        <f t="shared" ca="true" si="55"/>
        <v/>
      </c>
      <c r="U310" s="235"/>
      <c r="V310" s="235"/>
      <c r="W310" s="238" t="str">
        <f t="shared" ca="true" si="56"/>
        <v/>
      </c>
      <c r="X310" s="148" t="str">
        <f t="shared" ca="true" si="57"/>
        <v/>
      </c>
      <c r="Y310" s="237" t="str">
        <f t="shared" ca="true" si="58"/>
        <v/>
      </c>
      <c r="Z310" s="235"/>
      <c r="AA310" s="235"/>
      <c r="AB310" s="238" t="str">
        <f t="shared" ca="true" si="59"/>
        <v/>
      </c>
    </row>
    <row r="311" x14ac:dyDescent="0.2">
      <c r="A311" s="233"/>
      <c r="B311" s="1530"/>
      <c r="C311" s="1531"/>
      <c r="D311" s="148" t="str">
        <f t="shared" ca="true" si="45"/>
        <v/>
      </c>
      <c r="E311" s="237" t="str">
        <f t="shared" ca="true" si="46"/>
        <v/>
      </c>
      <c r="F311" s="235"/>
      <c r="G311" s="235"/>
      <c r="H311" s="238" t="str">
        <f t="shared" ca="true" si="47"/>
        <v/>
      </c>
      <c r="I311" s="148" t="str">
        <f t="shared" ca="true" si="48"/>
        <v/>
      </c>
      <c r="J311" s="237" t="str">
        <f t="shared" ca="true" si="49"/>
        <v/>
      </c>
      <c r="K311" s="235"/>
      <c r="L311" s="235"/>
      <c r="M311" s="238" t="str">
        <f t="shared" ca="true" si="50"/>
        <v/>
      </c>
      <c r="N311" s="148" t="str">
        <f t="shared" ca="true" si="51"/>
        <v/>
      </c>
      <c r="O311" s="237" t="str">
        <f t="shared" ca="true" si="52"/>
        <v/>
      </c>
      <c r="P311" s="235"/>
      <c r="Q311" s="235"/>
      <c r="R311" s="238" t="str">
        <f t="shared" ca="true" si="53"/>
        <v/>
      </c>
      <c r="S311" s="148" t="str">
        <f t="shared" ca="true" si="54"/>
        <v/>
      </c>
      <c r="T311" s="237" t="str">
        <f t="shared" ca="true" si="55"/>
        <v/>
      </c>
      <c r="U311" s="235"/>
      <c r="V311" s="235"/>
      <c r="W311" s="238" t="str">
        <f t="shared" ca="true" si="56"/>
        <v/>
      </c>
      <c r="X311" s="148" t="str">
        <f t="shared" ca="true" si="57"/>
        <v/>
      </c>
      <c r="Y311" s="237" t="str">
        <f t="shared" ca="true" si="58"/>
        <v/>
      </c>
      <c r="Z311" s="235"/>
      <c r="AA311" s="235"/>
      <c r="AB311" s="238" t="str">
        <f t="shared" ca="true" si="59"/>
        <v/>
      </c>
    </row>
    <row r="312" x14ac:dyDescent="0.2">
      <c r="A312" s="233"/>
      <c r="B312" s="1530"/>
      <c r="C312" s="1531"/>
      <c r="D312" s="148" t="str">
        <f t="shared" ca="true" si="45"/>
        <v/>
      </c>
      <c r="E312" s="237" t="str">
        <f t="shared" ca="true" si="46"/>
        <v/>
      </c>
      <c r="F312" s="235"/>
      <c r="G312" s="235"/>
      <c r="H312" s="238" t="str">
        <f t="shared" ca="true" si="47"/>
        <v/>
      </c>
      <c r="I312" s="148" t="str">
        <f t="shared" ca="true" si="48"/>
        <v/>
      </c>
      <c r="J312" s="237" t="str">
        <f t="shared" ca="true" si="49"/>
        <v/>
      </c>
      <c r="K312" s="235"/>
      <c r="L312" s="235"/>
      <c r="M312" s="238" t="str">
        <f t="shared" ca="true" si="50"/>
        <v/>
      </c>
      <c r="N312" s="148" t="str">
        <f t="shared" ca="true" si="51"/>
        <v/>
      </c>
      <c r="O312" s="237" t="str">
        <f t="shared" ca="true" si="52"/>
        <v/>
      </c>
      <c r="P312" s="235"/>
      <c r="Q312" s="235"/>
      <c r="R312" s="238" t="str">
        <f t="shared" ca="true" si="53"/>
        <v/>
      </c>
      <c r="S312" s="148" t="str">
        <f t="shared" ca="true" si="54"/>
        <v/>
      </c>
      <c r="T312" s="237" t="str">
        <f t="shared" ca="true" si="55"/>
        <v/>
      </c>
      <c r="U312" s="235"/>
      <c r="V312" s="235"/>
      <c r="W312" s="238" t="str">
        <f t="shared" ca="true" si="56"/>
        <v/>
      </c>
      <c r="X312" s="148" t="str">
        <f t="shared" ca="true" si="57"/>
        <v/>
      </c>
      <c r="Y312" s="237" t="str">
        <f t="shared" ca="true" si="58"/>
        <v/>
      </c>
      <c r="Z312" s="235"/>
      <c r="AA312" s="235"/>
      <c r="AB312" s="238" t="str">
        <f t="shared" ca="true" si="59"/>
        <v/>
      </c>
    </row>
    <row r="313" x14ac:dyDescent="0.2">
      <c r="A313" s="233"/>
      <c r="B313" s="1530"/>
      <c r="C313" s="1531"/>
      <c r="D313" s="148" t="str">
        <f t="shared" ca="true" si="45"/>
        <v/>
      </c>
      <c r="E313" s="237" t="str">
        <f t="shared" ca="true" si="46"/>
        <v/>
      </c>
      <c r="F313" s="235"/>
      <c r="G313" s="235"/>
      <c r="H313" s="238" t="str">
        <f t="shared" ca="true" si="47"/>
        <v/>
      </c>
      <c r="I313" s="148" t="str">
        <f t="shared" ca="true" si="48"/>
        <v/>
      </c>
      <c r="J313" s="237" t="str">
        <f t="shared" ca="true" si="49"/>
        <v/>
      </c>
      <c r="K313" s="235"/>
      <c r="L313" s="235"/>
      <c r="M313" s="238" t="str">
        <f t="shared" ca="true" si="50"/>
        <v/>
      </c>
      <c r="N313" s="148" t="str">
        <f t="shared" ca="true" si="51"/>
        <v/>
      </c>
      <c r="O313" s="237" t="str">
        <f t="shared" ca="true" si="52"/>
        <v/>
      </c>
      <c r="P313" s="235"/>
      <c r="Q313" s="235"/>
      <c r="R313" s="238" t="str">
        <f t="shared" ca="true" si="53"/>
        <v/>
      </c>
      <c r="S313" s="148" t="str">
        <f t="shared" ca="true" si="54"/>
        <v/>
      </c>
      <c r="T313" s="237" t="str">
        <f t="shared" ca="true" si="55"/>
        <v/>
      </c>
      <c r="U313" s="235"/>
      <c r="V313" s="235"/>
      <c r="W313" s="238" t="str">
        <f t="shared" ca="true" si="56"/>
        <v/>
      </c>
      <c r="X313" s="148" t="str">
        <f t="shared" ca="true" si="57"/>
        <v/>
      </c>
      <c r="Y313" s="237" t="str">
        <f t="shared" ca="true" si="58"/>
        <v/>
      </c>
      <c r="Z313" s="235"/>
      <c r="AA313" s="235"/>
      <c r="AB313" s="238" t="str">
        <f t="shared" ca="true" si="59"/>
        <v/>
      </c>
    </row>
    <row r="314" x14ac:dyDescent="0.2">
      <c r="A314" s="233"/>
      <c r="B314" s="1530"/>
      <c r="C314" s="1531"/>
      <c r="D314" s="148" t="str">
        <f t="shared" ca="true" si="45"/>
        <v/>
      </c>
      <c r="E314" s="237" t="str">
        <f t="shared" ca="true" si="46"/>
        <v/>
      </c>
      <c r="F314" s="235"/>
      <c r="G314" s="235"/>
      <c r="H314" s="238" t="str">
        <f t="shared" ca="true" si="47"/>
        <v/>
      </c>
      <c r="I314" s="148" t="str">
        <f t="shared" ca="true" si="48"/>
        <v/>
      </c>
      <c r="J314" s="237" t="str">
        <f t="shared" ca="true" si="49"/>
        <v/>
      </c>
      <c r="K314" s="235"/>
      <c r="L314" s="235"/>
      <c r="M314" s="238" t="str">
        <f t="shared" ca="true" si="50"/>
        <v/>
      </c>
      <c r="N314" s="148" t="str">
        <f t="shared" ca="true" si="51"/>
        <v/>
      </c>
      <c r="O314" s="237" t="str">
        <f t="shared" ca="true" si="52"/>
        <v/>
      </c>
      <c r="P314" s="235"/>
      <c r="Q314" s="235"/>
      <c r="R314" s="238" t="str">
        <f t="shared" ca="true" si="53"/>
        <v/>
      </c>
      <c r="S314" s="148" t="str">
        <f t="shared" ca="true" si="54"/>
        <v/>
      </c>
      <c r="T314" s="237" t="str">
        <f t="shared" ca="true" si="55"/>
        <v/>
      </c>
      <c r="U314" s="235"/>
      <c r="V314" s="235"/>
      <c r="W314" s="238" t="str">
        <f t="shared" ca="true" si="56"/>
        <v/>
      </c>
      <c r="X314" s="148" t="str">
        <f t="shared" ca="true" si="57"/>
        <v/>
      </c>
      <c r="Y314" s="237" t="str">
        <f t="shared" ca="true" si="58"/>
        <v/>
      </c>
      <c r="Z314" s="235"/>
      <c r="AA314" s="235"/>
      <c r="AB314" s="238" t="str">
        <f t="shared" ca="true" si="59"/>
        <v/>
      </c>
    </row>
    <row r="315" x14ac:dyDescent="0.2">
      <c r="A315" s="233"/>
      <c r="B315" s="1530"/>
      <c r="C315" s="1531"/>
      <c r="D315" s="148" t="str">
        <f t="shared" ca="true" si="45"/>
        <v/>
      </c>
      <c r="E315" s="237" t="str">
        <f t="shared" ca="true" si="46"/>
        <v/>
      </c>
      <c r="F315" s="235"/>
      <c r="G315" s="235"/>
      <c r="H315" s="238" t="str">
        <f t="shared" ca="true" si="47"/>
        <v/>
      </c>
      <c r="I315" s="148" t="str">
        <f t="shared" ca="true" si="48"/>
        <v/>
      </c>
      <c r="J315" s="237" t="str">
        <f t="shared" ca="true" si="49"/>
        <v/>
      </c>
      <c r="K315" s="235"/>
      <c r="L315" s="235"/>
      <c r="M315" s="238" t="str">
        <f t="shared" ca="true" si="50"/>
        <v/>
      </c>
      <c r="N315" s="148" t="str">
        <f t="shared" ca="true" si="51"/>
        <v/>
      </c>
      <c r="O315" s="237" t="str">
        <f t="shared" ca="true" si="52"/>
        <v/>
      </c>
      <c r="P315" s="235"/>
      <c r="Q315" s="235"/>
      <c r="R315" s="238" t="str">
        <f t="shared" ca="true" si="53"/>
        <v/>
      </c>
      <c r="S315" s="148" t="str">
        <f t="shared" ca="true" si="54"/>
        <v/>
      </c>
      <c r="T315" s="237" t="str">
        <f t="shared" ca="true" si="55"/>
        <v/>
      </c>
      <c r="U315" s="235"/>
      <c r="V315" s="235"/>
      <c r="W315" s="238" t="str">
        <f t="shared" ca="true" si="56"/>
        <v/>
      </c>
      <c r="X315" s="148" t="str">
        <f t="shared" ca="true" si="57"/>
        <v/>
      </c>
      <c r="Y315" s="237" t="str">
        <f t="shared" ca="true" si="58"/>
        <v/>
      </c>
      <c r="Z315" s="235"/>
      <c r="AA315" s="235"/>
      <c r="AB315" s="238" t="str">
        <f t="shared" ca="true" si="59"/>
        <v/>
      </c>
    </row>
    <row r="316" x14ac:dyDescent="0.2">
      <c r="A316" s="233"/>
      <c r="B316" s="1532"/>
      <c r="C316" s="1533"/>
      <c r="D316" s="149" t="str">
        <f t="shared" ca="true" si="45"/>
        <v/>
      </c>
      <c r="E316" s="240" t="str">
        <f t="shared" ca="true" si="46"/>
        <v/>
      </c>
      <c r="F316" s="241"/>
      <c r="G316" s="242"/>
      <c r="H316" s="243" t="str">
        <f t="shared" ca="true" si="47"/>
        <v/>
      </c>
      <c r="I316" s="149" t="str">
        <f t="shared" ca="true" si="48"/>
        <v/>
      </c>
      <c r="J316" s="240" t="str">
        <f t="shared" ca="true" si="49"/>
        <v/>
      </c>
      <c r="K316" s="241"/>
      <c r="L316" s="242"/>
      <c r="M316" s="243" t="str">
        <f t="shared" ca="true" si="50"/>
        <v/>
      </c>
      <c r="N316" s="149" t="str">
        <f t="shared" ca="true" si="51"/>
        <v/>
      </c>
      <c r="O316" s="240" t="str">
        <f t="shared" ca="true" si="52"/>
        <v/>
      </c>
      <c r="P316" s="241"/>
      <c r="Q316" s="242"/>
      <c r="R316" s="243" t="str">
        <f t="shared" ca="true" si="53"/>
        <v/>
      </c>
      <c r="S316" s="149" t="str">
        <f t="shared" ca="true" si="54"/>
        <v/>
      </c>
      <c r="T316" s="240" t="str">
        <f t="shared" ca="true" si="55"/>
        <v/>
      </c>
      <c r="U316" s="241"/>
      <c r="V316" s="242"/>
      <c r="W316" s="243" t="str">
        <f t="shared" ca="true" si="56"/>
        <v/>
      </c>
      <c r="X316" s="149" t="str">
        <f t="shared" ca="true" si="57"/>
        <v/>
      </c>
      <c r="Y316" s="240" t="str">
        <f t="shared" ca="true" si="58"/>
        <v/>
      </c>
      <c r="Z316" s="241"/>
      <c r="AA316" s="242"/>
      <c r="AB316" s="243" t="str">
        <f t="shared" ca="true" si="59"/>
        <v/>
      </c>
    </row>
    <row r="317" ht="11.25" customHeight="true" x14ac:dyDescent="0.2"/>
    <row r="318" ht="22.5" customHeight="true" x14ac:dyDescent="0.25">
      <c r="B318" s="1722" t="str">
        <f>CONCATENATE("Rural use of sanitation facilities, ",C299,"–",C300)</f>
        <v>Rural use of sanitation facilities, 2000–2020</v>
      </c>
      <c r="C318" s="1723"/>
      <c r="D318" s="1723"/>
      <c r="E318" s="1723"/>
      <c r="F318" s="1723"/>
      <c r="G318" s="1723"/>
      <c r="H318" s="1723"/>
      <c r="I318" s="1723"/>
      <c r="J318" s="1723"/>
      <c r="K318" s="1723"/>
      <c r="L318" s="1723"/>
      <c r="N318" s="244"/>
      <c r="O318" s="244"/>
      <c r="P318" s="244"/>
      <c r="Q318" s="244"/>
      <c r="R318" s="244"/>
      <c r="S318" s="1745" t="s">
        <v>11</v>
      </c>
      <c r="T318" s="1746"/>
      <c r="U318" s="1746"/>
      <c r="V318" s="1746"/>
      <c r="W318" s="1747"/>
      <c r="X318" s="244"/>
      <c r="Y318" s="244"/>
      <c r="Z318" s="244"/>
      <c r="AA318" s="244"/>
      <c r="AB318" s="245"/>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1</xdr:col>
                <xdr:colOff>0</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1</xdr:col>
                <xdr:colOff>0</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1</xdr:col>
                <xdr:colOff>0</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1</xdr:col>
                <xdr:colOff>0</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1</xdr:col>
                <xdr:colOff>0</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1</xdr:col>
                <xdr:colOff>0</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1</xdr:col>
                <xdr:colOff>0</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1</xdr:col>
                <xdr:colOff>0</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1</xdr:col>
                <xdr:colOff>0</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1</xdr:col>
                <xdr:colOff>0</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1</xdr:col>
                <xdr:colOff>0</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1</xdr:col>
                <xdr:colOff>0</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1</xdr:col>
                <xdr:colOff>0</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1</xdr:col>
                <xdr:colOff>0</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1</xdr:col>
                <xdr:colOff>0</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1</xdr:col>
                <xdr:colOff>0</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1</xdr:col>
                <xdr:colOff>0</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1</xdr:col>
                <xdr:colOff>0</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1</xdr:col>
                <xdr:colOff>0</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1</xdr:col>
                <xdr:colOff>0</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1</xdr:col>
                <xdr:colOff>0</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1</xdr:col>
                <xdr:colOff>0</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1</xdr:col>
                <xdr:colOff>0</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1</xdr:col>
                <xdr:colOff>0</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182" customWidth="true"/>
    <col min="6" max="7" width="9" style="185" customWidth="true"/>
    <col min="8" max="38" width="9" style="182" customWidth="true"/>
    <col min="39" max="261" width="9.140625" style="182"/>
    <col min="262" max="262" width="5" style="182" customWidth="true"/>
    <col min="263" max="263" width="13.85546875" style="182" customWidth="true"/>
    <col min="264" max="265" width="6.28515625" style="182" customWidth="true"/>
    <col min="266" max="267" width="7" style="182" customWidth="true"/>
    <col min="268" max="274" width="6.28515625" style="182" customWidth="true"/>
    <col min="275" max="517" width="9.140625" style="182"/>
    <col min="518" max="518" width="5" style="182" customWidth="true"/>
    <col min="519" max="519" width="13.85546875" style="182" customWidth="true"/>
    <col min="520" max="521" width="6.28515625" style="182" customWidth="true"/>
    <col min="522" max="523" width="7" style="182" customWidth="true"/>
    <col min="524" max="530" width="6.28515625" style="182" customWidth="true"/>
    <col min="531" max="773" width="9.140625" style="182"/>
    <col min="774" max="774" width="5" style="182" customWidth="true"/>
    <col min="775" max="775" width="13.85546875" style="182" customWidth="true"/>
    <col min="776" max="777" width="6.28515625" style="182" customWidth="true"/>
    <col min="778" max="779" width="7" style="182" customWidth="true"/>
    <col min="780" max="786" width="6.28515625" style="182" customWidth="true"/>
    <col min="787" max="1029" width="9.140625" style="182"/>
    <col min="1030" max="1030" width="5" style="182" customWidth="true"/>
    <col min="1031" max="1031" width="13.85546875" style="182" customWidth="true"/>
    <col min="1032" max="1033" width="6.28515625" style="182" customWidth="true"/>
    <col min="1034" max="1035" width="7" style="182" customWidth="true"/>
    <col min="1036" max="1042" width="6.28515625" style="182" customWidth="true"/>
    <col min="1043" max="1285" width="9.140625" style="182"/>
    <col min="1286" max="1286" width="5" style="182" customWidth="true"/>
    <col min="1287" max="1287" width="13.85546875" style="182" customWidth="true"/>
    <col min="1288" max="1289" width="6.28515625" style="182" customWidth="true"/>
    <col min="1290" max="1291" width="7" style="182" customWidth="true"/>
    <col min="1292" max="1298" width="6.28515625" style="182" customWidth="true"/>
    <col min="1299" max="1541" width="9.140625" style="182"/>
    <col min="1542" max="1542" width="5" style="182" customWidth="true"/>
    <col min="1543" max="1543" width="13.85546875" style="182" customWidth="true"/>
    <col min="1544" max="1545" width="6.28515625" style="182" customWidth="true"/>
    <col min="1546" max="1547" width="7" style="182" customWidth="true"/>
    <col min="1548" max="1554" width="6.28515625" style="182" customWidth="true"/>
    <col min="1555" max="1797" width="9.140625" style="182"/>
    <col min="1798" max="1798" width="5" style="182" customWidth="true"/>
    <col min="1799" max="1799" width="13.85546875" style="182" customWidth="true"/>
    <col min="1800" max="1801" width="6.28515625" style="182" customWidth="true"/>
    <col min="1802" max="1803" width="7" style="182" customWidth="true"/>
    <col min="1804" max="1810" width="6.28515625" style="182" customWidth="true"/>
    <col min="1811" max="2053" width="9.140625" style="182"/>
    <col min="2054" max="2054" width="5" style="182" customWidth="true"/>
    <col min="2055" max="2055" width="13.85546875" style="182" customWidth="true"/>
    <col min="2056" max="2057" width="6.28515625" style="182" customWidth="true"/>
    <col min="2058" max="2059" width="7" style="182" customWidth="true"/>
    <col min="2060" max="2066" width="6.28515625" style="182" customWidth="true"/>
    <col min="2067" max="2309" width="9.140625" style="182"/>
    <col min="2310" max="2310" width="5" style="182" customWidth="true"/>
    <col min="2311" max="2311" width="13.85546875" style="182" customWidth="true"/>
    <col min="2312" max="2313" width="6.28515625" style="182" customWidth="true"/>
    <col min="2314" max="2315" width="7" style="182" customWidth="true"/>
    <col min="2316" max="2322" width="6.28515625" style="182" customWidth="true"/>
    <col min="2323" max="2565" width="9.140625" style="182"/>
    <col min="2566" max="2566" width="5" style="182" customWidth="true"/>
    <col min="2567" max="2567" width="13.85546875" style="182" customWidth="true"/>
    <col min="2568" max="2569" width="6.28515625" style="182" customWidth="true"/>
    <col min="2570" max="2571" width="7" style="182" customWidth="true"/>
    <col min="2572" max="2578" width="6.28515625" style="182" customWidth="true"/>
    <col min="2579" max="2821" width="9.140625" style="182"/>
    <col min="2822" max="2822" width="5" style="182" customWidth="true"/>
    <col min="2823" max="2823" width="13.85546875" style="182" customWidth="true"/>
    <col min="2824" max="2825" width="6.28515625" style="182" customWidth="true"/>
    <col min="2826" max="2827" width="7" style="182" customWidth="true"/>
    <col min="2828" max="2834" width="6.28515625" style="182" customWidth="true"/>
    <col min="2835" max="3077" width="9.140625" style="182"/>
    <col min="3078" max="3078" width="5" style="182" customWidth="true"/>
    <col min="3079" max="3079" width="13.85546875" style="182" customWidth="true"/>
    <col min="3080" max="3081" width="6.28515625" style="182" customWidth="true"/>
    <col min="3082" max="3083" width="7" style="182" customWidth="true"/>
    <col min="3084" max="3090" width="6.28515625" style="182" customWidth="true"/>
    <col min="3091" max="3333" width="9.140625" style="182"/>
    <col min="3334" max="3334" width="5" style="182" customWidth="true"/>
    <col min="3335" max="3335" width="13.85546875" style="182" customWidth="true"/>
    <col min="3336" max="3337" width="6.28515625" style="182" customWidth="true"/>
    <col min="3338" max="3339" width="7" style="182" customWidth="true"/>
    <col min="3340" max="3346" width="6.28515625" style="182" customWidth="true"/>
    <col min="3347" max="3589" width="9.140625" style="182"/>
    <col min="3590" max="3590" width="5" style="182" customWidth="true"/>
    <col min="3591" max="3591" width="13.85546875" style="182" customWidth="true"/>
    <col min="3592" max="3593" width="6.28515625" style="182" customWidth="true"/>
    <col min="3594" max="3595" width="7" style="182" customWidth="true"/>
    <col min="3596" max="3602" width="6.28515625" style="182" customWidth="true"/>
    <col min="3603" max="3845" width="9.140625" style="182"/>
    <col min="3846" max="3846" width="5" style="182" customWidth="true"/>
    <col min="3847" max="3847" width="13.85546875" style="182" customWidth="true"/>
    <col min="3848" max="3849" width="6.28515625" style="182" customWidth="true"/>
    <col min="3850" max="3851" width="7" style="182" customWidth="true"/>
    <col min="3852" max="3858" width="6.28515625" style="182" customWidth="true"/>
    <col min="3859" max="4101" width="9.140625" style="182"/>
    <col min="4102" max="4102" width="5" style="182" customWidth="true"/>
    <col min="4103" max="4103" width="13.85546875" style="182" customWidth="true"/>
    <col min="4104" max="4105" width="6.28515625" style="182" customWidth="true"/>
    <col min="4106" max="4107" width="7" style="182" customWidth="true"/>
    <col min="4108" max="4114" width="6.28515625" style="182" customWidth="true"/>
    <col min="4115" max="4357" width="9.140625" style="182"/>
    <col min="4358" max="4358" width="5" style="182" customWidth="true"/>
    <col min="4359" max="4359" width="13.85546875" style="182" customWidth="true"/>
    <col min="4360" max="4361" width="6.28515625" style="182" customWidth="true"/>
    <col min="4362" max="4363" width="7" style="182" customWidth="true"/>
    <col min="4364" max="4370" width="6.28515625" style="182" customWidth="true"/>
    <col min="4371" max="4613" width="9.140625" style="182"/>
    <col min="4614" max="4614" width="5" style="182" customWidth="true"/>
    <col min="4615" max="4615" width="13.85546875" style="182" customWidth="true"/>
    <col min="4616" max="4617" width="6.28515625" style="182" customWidth="true"/>
    <col min="4618" max="4619" width="7" style="182" customWidth="true"/>
    <col min="4620" max="4626" width="6.28515625" style="182" customWidth="true"/>
    <col min="4627" max="4869" width="9.140625" style="182"/>
    <col min="4870" max="4870" width="5" style="182" customWidth="true"/>
    <col min="4871" max="4871" width="13.85546875" style="182" customWidth="true"/>
    <col min="4872" max="4873" width="6.28515625" style="182" customWidth="true"/>
    <col min="4874" max="4875" width="7" style="182" customWidth="true"/>
    <col min="4876" max="4882" width="6.28515625" style="182" customWidth="true"/>
    <col min="4883" max="5125" width="9.140625" style="182"/>
    <col min="5126" max="5126" width="5" style="182" customWidth="true"/>
    <col min="5127" max="5127" width="13.85546875" style="182" customWidth="true"/>
    <col min="5128" max="5129" width="6.28515625" style="182" customWidth="true"/>
    <col min="5130" max="5131" width="7" style="182" customWidth="true"/>
    <col min="5132" max="5138" width="6.28515625" style="182" customWidth="true"/>
    <col min="5139" max="5381" width="9.140625" style="182"/>
    <col min="5382" max="5382" width="5" style="182" customWidth="true"/>
    <col min="5383" max="5383" width="13.85546875" style="182" customWidth="true"/>
    <col min="5384" max="5385" width="6.28515625" style="182" customWidth="true"/>
    <col min="5386" max="5387" width="7" style="182" customWidth="true"/>
    <col min="5388" max="5394" width="6.28515625" style="182" customWidth="true"/>
    <col min="5395" max="5637" width="9.140625" style="182"/>
    <col min="5638" max="5638" width="5" style="182" customWidth="true"/>
    <col min="5639" max="5639" width="13.85546875" style="182" customWidth="true"/>
    <col min="5640" max="5641" width="6.28515625" style="182" customWidth="true"/>
    <col min="5642" max="5643" width="7" style="182" customWidth="true"/>
    <col min="5644" max="5650" width="6.28515625" style="182" customWidth="true"/>
    <col min="5651" max="5893" width="9.140625" style="182"/>
    <col min="5894" max="5894" width="5" style="182" customWidth="true"/>
    <col min="5895" max="5895" width="13.85546875" style="182" customWidth="true"/>
    <col min="5896" max="5897" width="6.28515625" style="182" customWidth="true"/>
    <col min="5898" max="5899" width="7" style="182" customWidth="true"/>
    <col min="5900" max="5906" width="6.28515625" style="182" customWidth="true"/>
    <col min="5907" max="6149" width="9.140625" style="182"/>
    <col min="6150" max="6150" width="5" style="182" customWidth="true"/>
    <col min="6151" max="6151" width="13.85546875" style="182" customWidth="true"/>
    <col min="6152" max="6153" width="6.28515625" style="182" customWidth="true"/>
    <col min="6154" max="6155" width="7" style="182" customWidth="true"/>
    <col min="6156" max="6162" width="6.28515625" style="182" customWidth="true"/>
    <col min="6163" max="6405" width="9.140625" style="182"/>
    <col min="6406" max="6406" width="5" style="182" customWidth="true"/>
    <col min="6407" max="6407" width="13.85546875" style="182" customWidth="true"/>
    <col min="6408" max="6409" width="6.28515625" style="182" customWidth="true"/>
    <col min="6410" max="6411" width="7" style="182" customWidth="true"/>
    <col min="6412" max="6418" width="6.28515625" style="182" customWidth="true"/>
    <col min="6419" max="6661" width="9.140625" style="182"/>
    <col min="6662" max="6662" width="5" style="182" customWidth="true"/>
    <col min="6663" max="6663" width="13.85546875" style="182" customWidth="true"/>
    <col min="6664" max="6665" width="6.28515625" style="182" customWidth="true"/>
    <col min="6666" max="6667" width="7" style="182" customWidth="true"/>
    <col min="6668" max="6674" width="6.28515625" style="182" customWidth="true"/>
    <col min="6675" max="6917" width="9.140625" style="182"/>
    <col min="6918" max="6918" width="5" style="182" customWidth="true"/>
    <col min="6919" max="6919" width="13.85546875" style="182" customWidth="true"/>
    <col min="6920" max="6921" width="6.28515625" style="182" customWidth="true"/>
    <col min="6922" max="6923" width="7" style="182" customWidth="true"/>
    <col min="6924" max="6930" width="6.28515625" style="182" customWidth="true"/>
    <col min="6931" max="7173" width="9.140625" style="182"/>
    <col min="7174" max="7174" width="5" style="182" customWidth="true"/>
    <col min="7175" max="7175" width="13.85546875" style="182" customWidth="true"/>
    <col min="7176" max="7177" width="6.28515625" style="182" customWidth="true"/>
    <col min="7178" max="7179" width="7" style="182" customWidth="true"/>
    <col min="7180" max="7186" width="6.28515625" style="182" customWidth="true"/>
    <col min="7187" max="7429" width="9.140625" style="182"/>
    <col min="7430" max="7430" width="5" style="182" customWidth="true"/>
    <col min="7431" max="7431" width="13.85546875" style="182" customWidth="true"/>
    <col min="7432" max="7433" width="6.28515625" style="182" customWidth="true"/>
    <col min="7434" max="7435" width="7" style="182" customWidth="true"/>
    <col min="7436" max="7442" width="6.28515625" style="182" customWidth="true"/>
    <col min="7443" max="7685" width="9.140625" style="182"/>
    <col min="7686" max="7686" width="5" style="182" customWidth="true"/>
    <col min="7687" max="7687" width="13.85546875" style="182" customWidth="true"/>
    <col min="7688" max="7689" width="6.28515625" style="182" customWidth="true"/>
    <col min="7690" max="7691" width="7" style="182" customWidth="true"/>
    <col min="7692" max="7698" width="6.28515625" style="182" customWidth="true"/>
    <col min="7699" max="7941" width="9.140625" style="182"/>
    <col min="7942" max="7942" width="5" style="182" customWidth="true"/>
    <col min="7943" max="7943" width="13.85546875" style="182" customWidth="true"/>
    <col min="7944" max="7945" width="6.28515625" style="182" customWidth="true"/>
    <col min="7946" max="7947" width="7" style="182" customWidth="true"/>
    <col min="7948" max="7954" width="6.28515625" style="182" customWidth="true"/>
    <col min="7955" max="8197" width="9.140625" style="182"/>
    <col min="8198" max="8198" width="5" style="182" customWidth="true"/>
    <col min="8199" max="8199" width="13.85546875" style="182" customWidth="true"/>
    <col min="8200" max="8201" width="6.28515625" style="182" customWidth="true"/>
    <col min="8202" max="8203" width="7" style="182" customWidth="true"/>
    <col min="8204" max="8210" width="6.28515625" style="182" customWidth="true"/>
    <col min="8211" max="8453" width="9.140625" style="182"/>
    <col min="8454" max="8454" width="5" style="182" customWidth="true"/>
    <col min="8455" max="8455" width="13.85546875" style="182" customWidth="true"/>
    <col min="8456" max="8457" width="6.28515625" style="182" customWidth="true"/>
    <col min="8458" max="8459" width="7" style="182" customWidth="true"/>
    <col min="8460" max="8466" width="6.28515625" style="182" customWidth="true"/>
    <col min="8467" max="8709" width="9.140625" style="182"/>
    <col min="8710" max="8710" width="5" style="182" customWidth="true"/>
    <col min="8711" max="8711" width="13.85546875" style="182" customWidth="true"/>
    <col min="8712" max="8713" width="6.28515625" style="182" customWidth="true"/>
    <col min="8714" max="8715" width="7" style="182" customWidth="true"/>
    <col min="8716" max="8722" width="6.28515625" style="182" customWidth="true"/>
    <col min="8723" max="8965" width="9.140625" style="182"/>
    <col min="8966" max="8966" width="5" style="182" customWidth="true"/>
    <col min="8967" max="8967" width="13.85546875" style="182" customWidth="true"/>
    <col min="8968" max="8969" width="6.28515625" style="182" customWidth="true"/>
    <col min="8970" max="8971" width="7" style="182" customWidth="true"/>
    <col min="8972" max="8978" width="6.28515625" style="182" customWidth="true"/>
    <col min="8979" max="9221" width="9.140625" style="182"/>
    <col min="9222" max="9222" width="5" style="182" customWidth="true"/>
    <col min="9223" max="9223" width="13.85546875" style="182" customWidth="true"/>
    <col min="9224" max="9225" width="6.28515625" style="182" customWidth="true"/>
    <col min="9226" max="9227" width="7" style="182" customWidth="true"/>
    <col min="9228" max="9234" width="6.28515625" style="182" customWidth="true"/>
    <col min="9235" max="9477" width="9.140625" style="182"/>
    <col min="9478" max="9478" width="5" style="182" customWidth="true"/>
    <col min="9479" max="9479" width="13.85546875" style="182" customWidth="true"/>
    <col min="9480" max="9481" width="6.28515625" style="182" customWidth="true"/>
    <col min="9482" max="9483" width="7" style="182" customWidth="true"/>
    <col min="9484" max="9490" width="6.28515625" style="182" customWidth="true"/>
    <col min="9491" max="9733" width="9.140625" style="182"/>
    <col min="9734" max="9734" width="5" style="182" customWidth="true"/>
    <col min="9735" max="9735" width="13.85546875" style="182" customWidth="true"/>
    <col min="9736" max="9737" width="6.28515625" style="182" customWidth="true"/>
    <col min="9738" max="9739" width="7" style="182" customWidth="true"/>
    <col min="9740" max="9746" width="6.28515625" style="182" customWidth="true"/>
    <col min="9747" max="9989" width="9.140625" style="182"/>
    <col min="9990" max="9990" width="5" style="182" customWidth="true"/>
    <col min="9991" max="9991" width="13.85546875" style="182" customWidth="true"/>
    <col min="9992" max="9993" width="6.28515625" style="182" customWidth="true"/>
    <col min="9994" max="9995" width="7" style="182" customWidth="true"/>
    <col min="9996" max="10002" width="6.28515625" style="182" customWidth="true"/>
    <col min="10003" max="10245" width="9.140625" style="182"/>
    <col min="10246" max="10246" width="5" style="182" customWidth="true"/>
    <col min="10247" max="10247" width="13.85546875" style="182" customWidth="true"/>
    <col min="10248" max="10249" width="6.28515625" style="182" customWidth="true"/>
    <col min="10250" max="10251" width="7" style="182" customWidth="true"/>
    <col min="10252" max="10258" width="6.28515625" style="182" customWidth="true"/>
    <col min="10259" max="10501" width="9.140625" style="182"/>
    <col min="10502" max="10502" width="5" style="182" customWidth="true"/>
    <col min="10503" max="10503" width="13.85546875" style="182" customWidth="true"/>
    <col min="10504" max="10505" width="6.28515625" style="182" customWidth="true"/>
    <col min="10506" max="10507" width="7" style="182" customWidth="true"/>
    <col min="10508" max="10514" width="6.28515625" style="182" customWidth="true"/>
    <col min="10515" max="10757" width="9.140625" style="182"/>
    <col min="10758" max="10758" width="5" style="182" customWidth="true"/>
    <col min="10759" max="10759" width="13.85546875" style="182" customWidth="true"/>
    <col min="10760" max="10761" width="6.28515625" style="182" customWidth="true"/>
    <col min="10762" max="10763" width="7" style="182" customWidth="true"/>
    <col min="10764" max="10770" width="6.28515625" style="182" customWidth="true"/>
    <col min="10771" max="11013" width="9.140625" style="182"/>
    <col min="11014" max="11014" width="5" style="182" customWidth="true"/>
    <col min="11015" max="11015" width="13.85546875" style="182" customWidth="true"/>
    <col min="11016" max="11017" width="6.28515625" style="182" customWidth="true"/>
    <col min="11018" max="11019" width="7" style="182" customWidth="true"/>
    <col min="11020" max="11026" width="6.28515625" style="182" customWidth="true"/>
    <col min="11027" max="11269" width="9.140625" style="182"/>
    <col min="11270" max="11270" width="5" style="182" customWidth="true"/>
    <col min="11271" max="11271" width="13.85546875" style="182" customWidth="true"/>
    <col min="11272" max="11273" width="6.28515625" style="182" customWidth="true"/>
    <col min="11274" max="11275" width="7" style="182" customWidth="true"/>
    <col min="11276" max="11282" width="6.28515625" style="182" customWidth="true"/>
    <col min="11283" max="11525" width="9.140625" style="182"/>
    <col min="11526" max="11526" width="5" style="182" customWidth="true"/>
    <col min="11527" max="11527" width="13.85546875" style="182" customWidth="true"/>
    <col min="11528" max="11529" width="6.28515625" style="182" customWidth="true"/>
    <col min="11530" max="11531" width="7" style="182" customWidth="true"/>
    <col min="11532" max="11538" width="6.28515625" style="182" customWidth="true"/>
    <col min="11539" max="11781" width="9.140625" style="182"/>
    <col min="11782" max="11782" width="5" style="182" customWidth="true"/>
    <col min="11783" max="11783" width="13.85546875" style="182" customWidth="true"/>
    <col min="11784" max="11785" width="6.28515625" style="182" customWidth="true"/>
    <col min="11786" max="11787" width="7" style="182" customWidth="true"/>
    <col min="11788" max="11794" width="6.28515625" style="182" customWidth="true"/>
    <col min="11795" max="12037" width="9.140625" style="182"/>
    <col min="12038" max="12038" width="5" style="182" customWidth="true"/>
    <col min="12039" max="12039" width="13.85546875" style="182" customWidth="true"/>
    <col min="12040" max="12041" width="6.28515625" style="182" customWidth="true"/>
    <col min="12042" max="12043" width="7" style="182" customWidth="true"/>
    <col min="12044" max="12050" width="6.28515625" style="182" customWidth="true"/>
    <col min="12051" max="12293" width="9.140625" style="182"/>
    <col min="12294" max="12294" width="5" style="182" customWidth="true"/>
    <col min="12295" max="12295" width="13.85546875" style="182" customWidth="true"/>
    <col min="12296" max="12297" width="6.28515625" style="182" customWidth="true"/>
    <col min="12298" max="12299" width="7" style="182" customWidth="true"/>
    <col min="12300" max="12306" width="6.28515625" style="182" customWidth="true"/>
    <col min="12307" max="12549" width="9.140625" style="182"/>
    <col min="12550" max="12550" width="5" style="182" customWidth="true"/>
    <col min="12551" max="12551" width="13.85546875" style="182" customWidth="true"/>
    <col min="12552" max="12553" width="6.28515625" style="182" customWidth="true"/>
    <col min="12554" max="12555" width="7" style="182" customWidth="true"/>
    <col min="12556" max="12562" width="6.28515625" style="182" customWidth="true"/>
    <col min="12563" max="12805" width="9.140625" style="182"/>
    <col min="12806" max="12806" width="5" style="182" customWidth="true"/>
    <col min="12807" max="12807" width="13.85546875" style="182" customWidth="true"/>
    <col min="12808" max="12809" width="6.28515625" style="182" customWidth="true"/>
    <col min="12810" max="12811" width="7" style="182" customWidth="true"/>
    <col min="12812" max="12818" width="6.28515625" style="182" customWidth="true"/>
    <col min="12819" max="13061" width="9.140625" style="182"/>
    <col min="13062" max="13062" width="5" style="182" customWidth="true"/>
    <col min="13063" max="13063" width="13.85546875" style="182" customWidth="true"/>
    <col min="13064" max="13065" width="6.28515625" style="182" customWidth="true"/>
    <col min="13066" max="13067" width="7" style="182" customWidth="true"/>
    <col min="13068" max="13074" width="6.28515625" style="182" customWidth="true"/>
    <col min="13075" max="13317" width="9.140625" style="182"/>
    <col min="13318" max="13318" width="5" style="182" customWidth="true"/>
    <col min="13319" max="13319" width="13.85546875" style="182" customWidth="true"/>
    <col min="13320" max="13321" width="6.28515625" style="182" customWidth="true"/>
    <col min="13322" max="13323" width="7" style="182" customWidth="true"/>
    <col min="13324" max="13330" width="6.28515625" style="182" customWidth="true"/>
    <col min="13331" max="13573" width="9.140625" style="182"/>
    <col min="13574" max="13574" width="5" style="182" customWidth="true"/>
    <col min="13575" max="13575" width="13.85546875" style="182" customWidth="true"/>
    <col min="13576" max="13577" width="6.28515625" style="182" customWidth="true"/>
    <col min="13578" max="13579" width="7" style="182" customWidth="true"/>
    <col min="13580" max="13586" width="6.28515625" style="182" customWidth="true"/>
    <col min="13587" max="13829" width="9.140625" style="182"/>
    <col min="13830" max="13830" width="5" style="182" customWidth="true"/>
    <col min="13831" max="13831" width="13.85546875" style="182" customWidth="true"/>
    <col min="13832" max="13833" width="6.28515625" style="182" customWidth="true"/>
    <col min="13834" max="13835" width="7" style="182" customWidth="true"/>
    <col min="13836" max="13842" width="6.28515625" style="182" customWidth="true"/>
    <col min="13843" max="14085" width="9.140625" style="182"/>
    <col min="14086" max="14086" width="5" style="182" customWidth="true"/>
    <col min="14087" max="14087" width="13.85546875" style="182" customWidth="true"/>
    <col min="14088" max="14089" width="6.28515625" style="182" customWidth="true"/>
    <col min="14090" max="14091" width="7" style="182" customWidth="true"/>
    <col min="14092" max="14098" width="6.28515625" style="182" customWidth="true"/>
    <col min="14099" max="14341" width="9.140625" style="182"/>
    <col min="14342" max="14342" width="5" style="182" customWidth="true"/>
    <col min="14343" max="14343" width="13.85546875" style="182" customWidth="true"/>
    <col min="14344" max="14345" width="6.28515625" style="182" customWidth="true"/>
    <col min="14346" max="14347" width="7" style="182" customWidth="true"/>
    <col min="14348" max="14354" width="6.28515625" style="182" customWidth="true"/>
    <col min="14355" max="14597" width="9.140625" style="182"/>
    <col min="14598" max="14598" width="5" style="182" customWidth="true"/>
    <col min="14599" max="14599" width="13.85546875" style="182" customWidth="true"/>
    <col min="14600" max="14601" width="6.28515625" style="182" customWidth="true"/>
    <col min="14602" max="14603" width="7" style="182" customWidth="true"/>
    <col min="14604" max="14610" width="6.28515625" style="182" customWidth="true"/>
    <col min="14611" max="14853" width="9.140625" style="182"/>
    <col min="14854" max="14854" width="5" style="182" customWidth="true"/>
    <col min="14855" max="14855" width="13.85546875" style="182" customWidth="true"/>
    <col min="14856" max="14857" width="6.28515625" style="182" customWidth="true"/>
    <col min="14858" max="14859" width="7" style="182" customWidth="true"/>
    <col min="14860" max="14866" width="6.28515625" style="182" customWidth="true"/>
    <col min="14867" max="15109" width="9.140625" style="182"/>
    <col min="15110" max="15110" width="5" style="182" customWidth="true"/>
    <col min="15111" max="15111" width="13.85546875" style="182" customWidth="true"/>
    <col min="15112" max="15113" width="6.28515625" style="182" customWidth="true"/>
    <col min="15114" max="15115" width="7" style="182" customWidth="true"/>
    <col min="15116" max="15122" width="6.28515625" style="182" customWidth="true"/>
    <col min="15123" max="15365" width="9.140625" style="182"/>
    <col min="15366" max="15366" width="5" style="182" customWidth="true"/>
    <col min="15367" max="15367" width="13.85546875" style="182" customWidth="true"/>
    <col min="15368" max="15369" width="6.28515625" style="182" customWidth="true"/>
    <col min="15370" max="15371" width="7" style="182" customWidth="true"/>
    <col min="15372" max="15378" width="6.28515625" style="182" customWidth="true"/>
    <col min="15379" max="15621" width="9.140625" style="182"/>
    <col min="15622" max="15622" width="5" style="182" customWidth="true"/>
    <col min="15623" max="15623" width="13.85546875" style="182" customWidth="true"/>
    <col min="15624" max="15625" width="6.28515625" style="182" customWidth="true"/>
    <col min="15626" max="15627" width="7" style="182" customWidth="true"/>
    <col min="15628" max="15634" width="6.28515625" style="182" customWidth="true"/>
    <col min="15635" max="15877" width="9.140625" style="182"/>
    <col min="15878" max="15878" width="5" style="182" customWidth="true"/>
    <col min="15879" max="15879" width="13.85546875" style="182" customWidth="true"/>
    <col min="15880" max="15881" width="6.28515625" style="182" customWidth="true"/>
    <col min="15882" max="15883" width="7" style="182" customWidth="true"/>
    <col min="15884" max="15890" width="6.28515625" style="182" customWidth="true"/>
    <col min="15891" max="16133" width="9.140625" style="182"/>
    <col min="16134" max="16134" width="5" style="182" customWidth="true"/>
    <col min="16135" max="16135" width="13.85546875" style="182" customWidth="true"/>
    <col min="16136" max="16137" width="6.28515625" style="182" customWidth="true"/>
    <col min="16138" max="16139" width="7" style="182" customWidth="true"/>
    <col min="16140" max="16146" width="6.28515625" style="182" customWidth="true"/>
    <col min="16147" max="16384" width="9.140625" style="182"/>
  </cols>
  <sheetData>
    <row r="4" ht="27" customHeight="true" x14ac:dyDescent="0.4">
      <c r="B4" s="1765" t="s">
        <v>132</v>
      </c>
      <c r="C4" s="1766"/>
      <c r="D4" s="1766"/>
      <c r="E4" s="1766"/>
      <c r="F4" s="1766"/>
      <c r="G4" s="1766"/>
      <c r="H4" s="1766"/>
      <c r="I4" s="1766"/>
      <c r="J4" s="1766"/>
      <c r="K4" s="1766"/>
      <c r="L4" s="1766"/>
      <c r="M4" s="1766"/>
      <c r="N4" s="1766"/>
      <c r="O4" s="1766"/>
      <c r="P4" s="1766"/>
      <c r="Q4" s="1766"/>
      <c r="R4" s="1766"/>
      <c r="S4" s="1766"/>
      <c r="T4" s="1766"/>
      <c r="U4" s="1766"/>
      <c r="V4" s="1766"/>
      <c r="W4" s="1766"/>
      <c r="X4" s="1766"/>
      <c r="Y4" s="1766"/>
    </row>
    <row r="5" ht="28.5" customHeight="true" x14ac:dyDescent="0.4">
      <c r="B5" s="1757" t="str">
        <f ca="true">IF(ISERROR(INDIRECT(CONCATENATE($E$32,"!A2"))),"",INDIRECT(CONCATENATE($E$32,"!A2")))</f>
        <v>Cambodia</v>
      </c>
      <c r="C5" s="1767"/>
      <c r="D5" s="1767"/>
      <c r="E5" s="1767"/>
      <c r="F5" s="1767"/>
      <c r="G5" s="1767"/>
      <c r="H5" s="1767"/>
      <c r="I5" s="1767"/>
      <c r="J5" s="1767"/>
      <c r="K5" s="1766"/>
      <c r="L5" s="1766"/>
      <c r="M5" s="1766"/>
      <c r="N5" s="1766"/>
      <c r="O5" s="1766"/>
      <c r="P5" s="1766"/>
      <c r="Q5" s="1766"/>
      <c r="R5" s="1766"/>
      <c r="S5" s="1766"/>
      <c r="T5" s="1766"/>
      <c r="U5" s="1766"/>
      <c r="V5" s="1766"/>
      <c r="W5" s="1766"/>
      <c r="X5" s="1766"/>
      <c r="Y5" s="1766"/>
    </row>
    <row r="6" x14ac:dyDescent="0.2">
      <c r="F6" s="182"/>
      <c r="G6" s="182"/>
      <c r="J6" s="183"/>
      <c r="K6" s="183"/>
      <c r="L6" s="183"/>
      <c r="M6" s="183"/>
      <c r="N6" s="183"/>
      <c r="O6" s="183"/>
      <c r="P6" s="183"/>
    </row>
    <row r="7" s="184" customFormat="true" ht="16.5" customHeight="true" x14ac:dyDescent="0.25">
      <c r="B7" s="1763" t="str">
        <f ca="true">CONCATENATE("National ",IF(ISERROR(INDIRECT(CONCATENATE($E$32,"!A2"))),"",INDIRECT(CONCATENATE($E$32,"!A210"))))</f>
        <v>National Access to hygiene facilities </v>
      </c>
      <c r="C7" s="1764"/>
      <c r="D7" s="1764"/>
      <c r="E7" s="1764"/>
      <c r="F7" s="1764"/>
      <c r="G7" s="1764"/>
      <c r="H7" s="1764"/>
      <c r="K7" s="1781" t="str">
        <f ca="true">CONCATENATE("Urban ",IF(ISERROR(INDIRECT(CONCATENATE($E$32,"!A2"))),"",INDIRECT(CONCATENATE($E$32,"!A210"))))</f>
        <v>Urban Access to hygiene facilities </v>
      </c>
      <c r="L7" s="1782"/>
      <c r="M7" s="1782"/>
      <c r="N7" s="1782"/>
      <c r="O7" s="1782"/>
      <c r="P7" s="1782"/>
      <c r="S7" s="1781" t="str">
        <f ca="true">CONCATENATE("Rural ",IF(ISERROR(INDIRECT(CONCATENATE($E$32,"!A2"))),"",INDIRECT(CONCATENATE($E$32,"!A210"))))</f>
        <v>Rural Access to hygiene facilities </v>
      </c>
      <c r="T7" s="1782"/>
      <c r="U7" s="1782"/>
      <c r="V7" s="1782"/>
      <c r="W7" s="1782"/>
      <c r="X7" s="1782"/>
    </row>
    <row r="8" s="184" customFormat="true" x14ac:dyDescent="0.2"/>
    <row r="17" x14ac:dyDescent="0.2">
      <c r="Q17" s="183"/>
      <c r="R17" s="183"/>
      <c r="S17" s="183"/>
      <c r="T17" s="183"/>
      <c r="U17" s="183"/>
      <c r="V17" s="183"/>
    </row>
    <row r="18" x14ac:dyDescent="0.2">
      <c r="Q18" s="183"/>
      <c r="R18" s="183"/>
      <c r="S18" s="183"/>
      <c r="T18" s="183"/>
      <c r="U18" s="183"/>
      <c r="V18" s="183"/>
    </row>
    <row r="19" x14ac:dyDescent="0.2">
      <c r="Q19" s="183"/>
      <c r="R19" s="183"/>
      <c r="S19" s="183"/>
      <c r="T19" s="183"/>
      <c r="U19" s="183"/>
      <c r="V19" s="183"/>
    </row>
    <row r="20" x14ac:dyDescent="0.2">
      <c r="Q20" s="183"/>
      <c r="R20" s="183"/>
      <c r="S20" s="183"/>
      <c r="T20" s="183"/>
      <c r="U20" s="183"/>
      <c r="V20" s="183"/>
    </row>
    <row r="21" x14ac:dyDescent="0.2">
      <c r="Q21" s="183"/>
      <c r="R21" s="183"/>
      <c r="S21" s="183"/>
      <c r="T21" s="183"/>
      <c r="U21" s="183"/>
      <c r="V21" s="183"/>
    </row>
    <row r="22" x14ac:dyDescent="0.2">
      <c r="Q22" s="183"/>
      <c r="R22" s="183"/>
      <c r="S22" s="183"/>
      <c r="T22" s="183"/>
      <c r="U22" s="183"/>
      <c r="V22" s="183"/>
    </row>
    <row r="23" x14ac:dyDescent="0.2">
      <c r="Q23" s="183"/>
      <c r="R23" s="183"/>
      <c r="S23" s="183"/>
      <c r="T23" s="183"/>
      <c r="U23" s="183"/>
      <c r="V23" s="183"/>
    </row>
    <row r="32" s="186" customFormat="true" x14ac:dyDescent="0.2">
      <c r="E32" s="1792" t="str">
        <f>INDEX(B88:B100,A88)</f>
        <v>DHS14</v>
      </c>
      <c r="F32" s="1793"/>
      <c r="G32" s="1772" t="str">
        <f ca="true">IF(ISERROR(INDIRECT(CONCATENATE($E$32,"!A2"))),"",INDIRECT(CONCATENATE($E$32,"!A2")))</f>
        <v>Cambodia</v>
      </c>
      <c r="H32" s="1773"/>
      <c r="I32" s="1773"/>
      <c r="J32" s="1774"/>
      <c r="K32" s="1778" t="s">
        <v>0</v>
      </c>
      <c r="L32" s="1779"/>
      <c r="M32" s="1780"/>
      <c r="N32" s="1778" t="s">
        <v>1</v>
      </c>
      <c r="O32" s="1779"/>
      <c r="P32" s="1780"/>
      <c r="Q32" s="1778" t="s">
        <v>2</v>
      </c>
      <c r="R32" s="1779"/>
      <c r="S32" s="1780"/>
      <c r="T32" s="1778" t="s">
        <v>3</v>
      </c>
      <c r="U32" s="1779"/>
      <c r="V32" s="1780"/>
      <c r="W32" s="1778" t="s">
        <v>4</v>
      </c>
      <c r="X32" s="1779"/>
      <c r="Y32" s="1780"/>
    </row>
    <row r="33" s="190" customFormat="true" ht="22.5" customHeight="true" x14ac:dyDescent="0.2">
      <c r="E33" s="1794"/>
      <c r="F33" s="1795"/>
      <c r="G33" s="1775"/>
      <c r="H33" s="1776"/>
      <c r="I33" s="1776"/>
      <c r="J33" s="1777"/>
      <c r="K33" s="187" t="s">
        <v>15</v>
      </c>
      <c r="L33" s="188" t="s">
        <v>16</v>
      </c>
      <c r="M33" s="189" t="s">
        <v>20</v>
      </c>
      <c r="N33" s="187" t="s">
        <v>15</v>
      </c>
      <c r="O33" s="188" t="s">
        <v>16</v>
      </c>
      <c r="P33" s="189" t="s">
        <v>20</v>
      </c>
      <c r="Q33" s="187" t="s">
        <v>15</v>
      </c>
      <c r="R33" s="188" t="s">
        <v>16</v>
      </c>
      <c r="S33" s="189" t="s">
        <v>20</v>
      </c>
      <c r="T33" s="187" t="s">
        <v>15</v>
      </c>
      <c r="U33" s="188" t="s">
        <v>16</v>
      </c>
      <c r="V33" s="189" t="s">
        <v>20</v>
      </c>
      <c r="W33" s="187" t="s">
        <v>15</v>
      </c>
      <c r="X33" s="188" t="s">
        <v>16</v>
      </c>
      <c r="Y33" s="189" t="s">
        <v>20</v>
      </c>
    </row>
    <row r="34" ht="15" x14ac:dyDescent="0.2">
      <c r="B34" s="1768" t="s">
        <v>21</v>
      </c>
      <c r="C34" s="1769"/>
      <c r="D34" s="1769"/>
      <c r="E34" s="253"/>
      <c r="F34" s="182"/>
      <c r="G34" s="1729" t="s">
        <v>5</v>
      </c>
      <c r="H34" s="1730"/>
      <c r="I34" s="1733"/>
      <c r="J34" s="1785" t="str">
        <f ca="true">IF(ISERROR(INDIRECT(CONCATENATE(#REF!,"!A2"))),"",INDIRECT(CONCATENATE(#REF!,"!A210")))</f>
        <v/>
      </c>
      <c r="K34" s="1783">
        <f ca="true">IF(ISERROR(INDIRECT(CONCATENATE($E$32,"!C222"))),"",INDIRECT(CONCATENATE($E$32,"!C222")))</f>
        <v>48.804321027550778</v>
      </c>
      <c r="L34" s="1789">
        <f ca="true">IF(ISERROR(INDIRECT(CONCATENATE($E$32,"!C223"))),"",INDIRECT(CONCATENATE($E$32,"!C223")))</f>
        <v>24.271525953320385</v>
      </c>
      <c r="M34" s="1787">
        <f ca="true">IF(ISERROR(INDIRECT(CONCATENATE($E$32,"!C224"))),"",INDIRECT(CONCATENATE($E$32,"!C224")))</f>
        <v>26.924153019128923</v>
      </c>
      <c r="N34" s="1783">
        <f ca="true">IF(ISERROR(INDIRECT(CONCATENATE($E$32,"!D222"))),"",INDIRECT(CONCATENATE($E$32,"!D222")))</f>
        <v>58.837875742452439</v>
      </c>
      <c r="O34" s="1789">
        <f ca="true">IF(ISERROR(INDIRECT(CONCATENATE($E$32,"!D223"))),"",INDIRECT(CONCATENATE($E$32,"!D223")))</f>
        <v>21.529832050724735</v>
      </c>
      <c r="P34" s="1787">
        <f ca="true">IF(ISERROR(INDIRECT(CONCATENATE($E$32,"!D224"))),"",INDIRECT(CONCATENATE($E$32,"!D224")))</f>
        <v>19.632292206822608</v>
      </c>
      <c r="Q34" s="1783">
        <f ca="true">IF(ISERROR(INDIRECT(CONCATENATE($E$32,"!E222"))),"",INDIRECT(CONCATENATE($E$32,"!E222")))</f>
        <v>66.548567030311034</v>
      </c>
      <c r="R34" s="1789">
        <f ca="true">IF(ISERROR(INDIRECT(CONCATENATE($E$32,"!E223"))),"",INDIRECT(CONCATENATE($E$32,"!E223")))</f>
        <v>19.780173676551762</v>
      </c>
      <c r="S34" s="1787">
        <f ca="true">IF(ISERROR(INDIRECT(CONCATENATE($E$32,"!E224"))),"",INDIRECT(CONCATENATE($E$32,"!E224")))</f>
        <v>13.671259293137112</v>
      </c>
      <c r="T34" s="1783">
        <f ca="true">IF(ISERROR(INDIRECT(CONCATENATE($E$32,"!F222"))),"",INDIRECT(CONCATENATE($E$32,"!F222")))</f>
        <v>77.306610194547105</v>
      </c>
      <c r="U34" s="1789">
        <f ca="true">IF(ISERROR(INDIRECT(CONCATENATE($E$32,"!F223"))),"",INDIRECT(CONCATENATE($E$32,"!F223")))</f>
        <v>12.8458138292633</v>
      </c>
      <c r="V34" s="1787">
        <f ca="true">IF(ISERROR(INDIRECT(CONCATENATE($E$32,"!F224"))),"",INDIRECT(CONCATENATE($E$32,"!F224")))</f>
        <v>9.8475759761897095</v>
      </c>
      <c r="W34" s="1783">
        <f ca="true">IF(ISERROR(INDIRECT(CONCATENATE($E$32,"!G222"))),"",INDIRECT(CONCATENATE($E$32,"!G222")))</f>
        <v>90.415893119645858</v>
      </c>
      <c r="X34" s="1789">
        <f ca="true">IF(ISERROR(INDIRECT(CONCATENATE($E$32,"!G223"))),"",INDIRECT(CONCATENATE($E$32,"!G223")))</f>
        <v>5.4887649719590232</v>
      </c>
      <c r="Y34" s="1787">
        <f ca="true">IF(ISERROR(INDIRECT(CONCATENATE($E$32,"!G224"))),"",INDIRECT(CONCATENATE($E$32,"!G224")))</f>
        <v>4.0953419083951452</v>
      </c>
      <c r="Z34" s="254"/>
    </row>
    <row r="35" ht="15" x14ac:dyDescent="0.2">
      <c r="B35" s="1770"/>
      <c r="C35" s="1771"/>
      <c r="D35" s="1771"/>
      <c r="E35" s="253"/>
      <c r="F35" s="182"/>
      <c r="G35" s="1731"/>
      <c r="H35" s="1732"/>
      <c r="I35" s="1734"/>
      <c r="J35" s="1786"/>
      <c r="K35" s="1784"/>
      <c r="L35" s="1790"/>
      <c r="M35" s="1788"/>
      <c r="N35" s="1784"/>
      <c r="O35" s="1790"/>
      <c r="P35" s="1788"/>
      <c r="Q35" s="1784"/>
      <c r="R35" s="1790"/>
      <c r="S35" s="1788"/>
      <c r="T35" s="1784"/>
      <c r="U35" s="1790"/>
      <c r="V35" s="1788"/>
      <c r="W35" s="1784"/>
      <c r="X35" s="1790"/>
      <c r="Y35" s="1788"/>
      <c r="Z35" s="254"/>
    </row>
    <row r="36" ht="12.75" customHeight="true" x14ac:dyDescent="0.2">
      <c r="E36" s="255"/>
      <c r="F36" s="182"/>
      <c r="G36" s="254"/>
      <c r="H36" s="254"/>
      <c r="I36" s="254"/>
      <c r="J36" s="254"/>
      <c r="K36" s="254"/>
      <c r="L36" s="256"/>
      <c r="M36" s="256"/>
      <c r="N36" s="254"/>
      <c r="O36" s="254"/>
      <c r="P36" s="254"/>
      <c r="Q36" s="254"/>
      <c r="R36" s="254"/>
      <c r="S36" s="254"/>
      <c r="T36" s="254"/>
      <c r="U36" s="254"/>
      <c r="V36" s="254"/>
      <c r="W36" s="254"/>
      <c r="X36" s="254"/>
      <c r="Y36" s="254"/>
      <c r="Z36" s="254"/>
    </row>
    <row r="37" x14ac:dyDescent="0.2">
      <c r="E37" s="255"/>
      <c r="F37" s="182"/>
      <c r="G37" s="1729" t="s">
        <v>6</v>
      </c>
      <c r="H37" s="1730"/>
      <c r="I37" s="1733"/>
      <c r="J37" s="1785" t="str">
        <f ca="true">IF(ISERROR(INDIRECT(CONCATENATE(#REF!,"!A2"))),"",INDIRECT(CONCATENATE(#REF!,"!A210")))</f>
        <v/>
      </c>
      <c r="K37" s="1783">
        <f ca="true">IF(ISERROR(INDIRECT(CONCATENATE($E$32,"!H222"))),"",INDIRECT(CONCATENATE($E$32,"!H222")))</f>
        <v>78.74678014012126</v>
      </c>
      <c r="L37" s="1789">
        <f ca="true">IF(ISERROR(INDIRECT(CONCATENATE($E$32,"!H223"))),"",INDIRECT(CONCATENATE($E$32,"!H223")))</f>
        <v>13.856326895779636</v>
      </c>
      <c r="M37" s="1787">
        <f ca="true">IF(ISERROR(INDIRECT(CONCATENATE($E$32,"!H224"))),"",INDIRECT(CONCATENATE($E$32,"!H224")))</f>
        <v>7.3968929640990542</v>
      </c>
      <c r="N37" s="1783">
        <f ca="true">IF(ISERROR(INDIRECT(CONCATENATE($E$32,"!I222"))),"",INDIRECT(CONCATENATE($E$32,"!I222")))</f>
        <v>90.147712893577321</v>
      </c>
      <c r="O37" s="1789">
        <f ca="true">IF(ISERROR(INDIRECT(CONCATENATE($E$32,"!I223"))),"",INDIRECT(CONCATENATE($E$32,"!I223")))</f>
        <v>7.2138589584599941</v>
      </c>
      <c r="P37" s="1787">
        <f ca="true">IF(ISERROR(INDIRECT(CONCATENATE($E$32,"!I224"))),"",INDIRECT(CONCATENATE($E$32,"!I224")))</f>
        <v>2.6384281479626477</v>
      </c>
      <c r="Q37" s="1783">
        <f ca="true">IF(ISERROR(INDIRECT(CONCATENATE($E$32,"!J222"))),"",INDIRECT(CONCATENATE($E$32,"!J222")))</f>
        <v>94.87512223541502</v>
      </c>
      <c r="R37" s="1789">
        <f ca="true">IF(ISERROR(INDIRECT(CONCATENATE($E$32,"!J223"))),"",INDIRECT(CONCATENATE($E$32,"!J223")))</f>
        <v>3.2750631134697756</v>
      </c>
      <c r="S37" s="1787">
        <f ca="true">IF(ISERROR(INDIRECT(CONCATENATE($E$32,"!J224"))),"",INDIRECT(CONCATENATE($E$32,"!J224")))</f>
        <v>1.849814651115238</v>
      </c>
      <c r="T37" s="1783">
        <f ca="true">IF(ISERROR(INDIRECT(CONCATENATE($E$32,"!K222"))),"",INDIRECT(CONCATENATE($E$32,"!K222")))</f>
        <v>96.348054608883729</v>
      </c>
      <c r="U37" s="1789">
        <f ca="true">IF(ISERROR(INDIRECT(CONCATENATE($E$32,"!K223"))),"",INDIRECT(CONCATENATE($E$32,"!K223")))</f>
        <v>1.778991274673887</v>
      </c>
      <c r="V37" s="1787">
        <f ca="true">IF(ISERROR(INDIRECT(CONCATENATE($E$32,"!K224"))),"",INDIRECT(CONCATENATE($E$32,"!K224")))</f>
        <v>1.8729541164424144</v>
      </c>
      <c r="W37" s="1783">
        <f ca="true">IF(ISERROR(INDIRECT(CONCATENATE($E$32,"!L222"))),"",INDIRECT(CONCATENATE($E$32,"!L222")))</f>
        <v>99.035992875331345</v>
      </c>
      <c r="X37" s="1789">
        <f ca="true">IF(ISERROR(INDIRECT(CONCATENATE($E$32,"!L223"))),"",INDIRECT(CONCATENATE($E$32,"!L223")))</f>
        <v>0.80069059181672864</v>
      </c>
      <c r="Y37" s="1787">
        <f ca="true">IF(ISERROR(INDIRECT(CONCATENATE($E$32,"!L224"))),"",INDIRECT(CONCATENATE($E$32,"!L224")))</f>
        <v>0.16331653285192449</v>
      </c>
      <c r="Z37" s="254"/>
    </row>
    <row r="38" x14ac:dyDescent="0.2">
      <c r="F38" s="182"/>
      <c r="G38" s="1731"/>
      <c r="H38" s="1732"/>
      <c r="I38" s="1734"/>
      <c r="J38" s="1791"/>
      <c r="K38" s="1784"/>
      <c r="L38" s="1790"/>
      <c r="M38" s="1788"/>
      <c r="N38" s="1784"/>
      <c r="O38" s="1790"/>
      <c r="P38" s="1788"/>
      <c r="Q38" s="1784"/>
      <c r="R38" s="1790"/>
      <c r="S38" s="1788"/>
      <c r="T38" s="1784"/>
      <c r="U38" s="1790"/>
      <c r="V38" s="1788"/>
      <c r="W38" s="1784"/>
      <c r="X38" s="1790"/>
      <c r="Y38" s="1788"/>
      <c r="Z38" s="254"/>
    </row>
    <row r="39" x14ac:dyDescent="0.2">
      <c r="F39" s="182"/>
      <c r="G39" s="254"/>
      <c r="H39" s="254"/>
      <c r="I39" s="254"/>
      <c r="J39" s="254"/>
      <c r="K39" s="254"/>
      <c r="L39" s="254"/>
      <c r="M39" s="256"/>
      <c r="N39" s="256"/>
      <c r="O39" s="254"/>
      <c r="P39" s="254"/>
      <c r="Q39" s="254"/>
      <c r="R39" s="254"/>
      <c r="S39" s="254"/>
      <c r="T39" s="254"/>
      <c r="U39" s="254"/>
      <c r="V39" s="254"/>
      <c r="W39" s="254"/>
      <c r="X39" s="254"/>
      <c r="Y39" s="254"/>
      <c r="Z39" s="254"/>
    </row>
    <row r="40" x14ac:dyDescent="0.2">
      <c r="F40" s="182"/>
      <c r="G40" s="1729" t="s">
        <v>7</v>
      </c>
      <c r="H40" s="1730"/>
      <c r="I40" s="1733"/>
      <c r="J40" s="1785" t="str">
        <f ca="true">IF(ISERROR(INDIRECT(CONCATENATE(#REF!,"!A2"))),"",INDIRECT(CONCATENATE(#REF!,"!A210")))</f>
        <v/>
      </c>
      <c r="K40" s="1783">
        <f ca="true">IF(ISERROR(INDIRECT(CONCATENATE($E$32,"!M222"))),"",INDIRECT(CONCATENATE($E$32,"!M222")))</f>
        <v>47.278694343739275</v>
      </c>
      <c r="L40" s="1789">
        <f ca="true">IF(ISERROR(INDIRECT(CONCATENATE($E$32,"!M223"))),"",INDIRECT(CONCATENATE($E$32,"!M223")))</f>
        <v>24.416880518385181</v>
      </c>
      <c r="M40" s="1787">
        <f ca="true">IF(ISERROR(INDIRECT(CONCATENATE($E$32,"!M224"))),"",INDIRECT(CONCATENATE($E$32,"!M224")))</f>
        <v>28.304425137875601</v>
      </c>
      <c r="N40" s="1783">
        <f ca="true">IF(ISERROR(INDIRECT(CONCATENATE($E$32,"!N222"))),"",INDIRECT(CONCATENATE($E$32,"!N222")))</f>
        <v>56.85885197511179</v>
      </c>
      <c r="O40" s="1789">
        <f ca="true">IF(ISERROR(INDIRECT(CONCATENATE($E$32,"!N223"))),"",INDIRECT(CONCATENATE($E$32,"!N223")))</f>
        <v>22.04334021226547</v>
      </c>
      <c r="P40" s="1787">
        <f ca="true">IF(ISERROR(INDIRECT(CONCATENATE($E$32,"!N224"))),"",INDIRECT(CONCATENATE($E$32,"!N224")))</f>
        <v>21.097807812622538</v>
      </c>
      <c r="Q40" s="1783">
        <f ca="true">IF(ISERROR(INDIRECT(CONCATENATE($E$32,"!O222"))),"",INDIRECT(CONCATENATE($E$32,"!O222")))</f>
        <v>63.585580546393949</v>
      </c>
      <c r="R40" s="1789">
        <f ca="true">IF(ISERROR(INDIRECT(CONCATENATE($E$32,"!O223"))),"",INDIRECT(CONCATENATE($E$32,"!O223")))</f>
        <v>20.892989347913485</v>
      </c>
      <c r="S40" s="1787">
        <f ca="true">IF(ISERROR(INDIRECT(CONCATENATE($E$32,"!O224"))),"",INDIRECT(CONCATENATE($E$32,"!O224")))</f>
        <v>15.521430105692636</v>
      </c>
      <c r="T40" s="1783">
        <f ca="true">IF(ISERROR(INDIRECT(CONCATENATE($E$32,"!P222"))),"",INDIRECT(CONCATENATE($E$32,"!P222")))</f>
        <v>71.36335373691513</v>
      </c>
      <c r="U40" s="1789">
        <f ca="true">IF(ISERROR(INDIRECT(CONCATENATE($E$32,"!P223"))),"",INDIRECT(CONCATENATE($E$32,"!P223")))</f>
        <v>17.118640008949949</v>
      </c>
      <c r="V40" s="1787">
        <f ca="true">IF(ISERROR(INDIRECT(CONCATENATE($E$32,"!P224"))),"",INDIRECT(CONCATENATE($E$32,"!P224")))</f>
        <v>11.518006254135077</v>
      </c>
      <c r="W40" s="1783">
        <f ca="true">IF(ISERROR(INDIRECT(CONCATENATE($E$32,"!Q222"))),"",INDIRECT(CONCATENATE($E$32,"!Q222")))</f>
        <v>80.834627430909407</v>
      </c>
      <c r="X40" s="1789">
        <f ca="true">IF(ISERROR(INDIRECT(CONCATENATE($E$32,"!Q223"))),"",INDIRECT(CONCATENATE($E$32,"!Q223")))</f>
        <v>10.134052489263821</v>
      </c>
      <c r="Y40" s="1787">
        <f ca="true">IF(ISERROR(INDIRECT(CONCATENATE($E$32,"!Q224"))),"",INDIRECT(CONCATENATE($E$32,"!Q224")))</f>
        <v>9.0313200798268252</v>
      </c>
      <c r="Z40" s="254"/>
    </row>
    <row r="41" x14ac:dyDescent="0.2">
      <c r="F41" s="182"/>
      <c r="G41" s="1731"/>
      <c r="H41" s="1732"/>
      <c r="I41" s="1734"/>
      <c r="J41" s="1791"/>
      <c r="K41" s="1784"/>
      <c r="L41" s="1790"/>
      <c r="M41" s="1788"/>
      <c r="N41" s="1784"/>
      <c r="O41" s="1790"/>
      <c r="P41" s="1788"/>
      <c r="Q41" s="1784"/>
      <c r="R41" s="1790"/>
      <c r="S41" s="1788"/>
      <c r="T41" s="1784"/>
      <c r="U41" s="1790"/>
      <c r="V41" s="1788"/>
      <c r="W41" s="1784"/>
      <c r="X41" s="1790"/>
      <c r="Y41" s="1788"/>
      <c r="Z41" s="254"/>
    </row>
    <row r="43" x14ac:dyDescent="0.2">
      <c r="F43" s="182"/>
      <c r="G43" s="182"/>
    </row>
    <row r="44" x14ac:dyDescent="0.2">
      <c r="F44" s="182"/>
      <c r="G44" s="182"/>
    </row>
    <row r="45" x14ac:dyDescent="0.2">
      <c r="F45" s="182"/>
      <c r="G45" s="182"/>
    </row>
    <row r="46" x14ac:dyDescent="0.2">
      <c r="F46" s="182"/>
      <c r="G46" s="182"/>
    </row>
    <row r="48" ht="15" x14ac:dyDescent="0.2">
      <c r="H48" s="253"/>
    </row>
    <row r="88" hidden="true" x14ac:dyDescent="0.2">
      <c r="A88" s="150">
        <v>3</v>
      </c>
      <c r="B88" s="150" t="s">
        <v>210</v>
      </c>
    </row>
    <row r="89" hidden="true" x14ac:dyDescent="0.2">
      <c r="B89" s="150" t="s">
        <v>327</v>
      </c>
    </row>
    <row r="90" hidden="true" x14ac:dyDescent="0.2">
      <c r="B90" s="150" t="s">
        <v>381</v>
      </c>
    </row>
    <row r="91" hidden="true" x14ac:dyDescent="0.2">
      <c r="B91" s="150" t="s">
        <v>397</v>
      </c>
    </row>
    <row r="92" hidden="true" x14ac:dyDescent="0.2">
      <c r="B92" s="150" t="s">
        <v>398</v>
      </c>
    </row>
    <row r="93" hidden="true" x14ac:dyDescent="0.2">
      <c r="B93" s="150" t="s">
        <v>399</v>
      </c>
    </row>
    <row r="94" hidden="true" x14ac:dyDescent="0.2">
      <c r="B94" s="150" t="s">
        <v>400</v>
      </c>
    </row>
    <row r="95" hidden="true" x14ac:dyDescent="0.2">
      <c r="B95" s="150" t="s">
        <v>401</v>
      </c>
    </row>
    <row r="96" hidden="true" x14ac:dyDescent="0.2">
      <c r="B96" s="150" t="s">
        <v>402</v>
      </c>
    </row>
    <row r="97" hidden="true" x14ac:dyDescent="0.2">
      <c r="B97" s="150" t="s">
        <v>134</v>
      </c>
    </row>
    <row r="98" hidden="true" x14ac:dyDescent="0.2">
      <c r="B98" s="150"/>
    </row>
    <row r="99" hidden="true" x14ac:dyDescent="0.2">
      <c r="B99" s="150"/>
    </row>
    <row r="100" hidden="true" x14ac:dyDescent="0.2">
      <c r="B100" s="150"/>
    </row>
  </sheetData>
  <sheetProtection sheet="true" objects="true" scenarios="true"/>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5F0A30-B8E8-4C49-BC37-DE38180D9154}">
  <sheetPr codeName="Feuil11"/>
  <dimension ref="A1:CZ1200"/>
  <sheetViews>
    <sheetView showGridLines="false" workbookViewId="0"/>
  </sheetViews>
  <sheetFormatPr defaultColWidth="13.5703125" defaultRowHeight="15" customHeight="true" x14ac:dyDescent="0.2"/>
  <cols>
    <col min="1" max="1" width="31.5703125" style="394" customWidth="true"/>
    <col min="2" max="2" width="41.5703125" style="394" customWidth="true"/>
    <col min="3" max="17" width="10.7109375" style="394" customWidth="true"/>
    <col min="18" max="36" width="12.5703125" style="394" customWidth="true"/>
    <col min="37" max="52" width="12.5703125" style="300" customWidth="true"/>
    <col min="53" max="53" width="31.5703125" style="395" customWidth="true"/>
    <col min="54" max="54" width="41.5703125" style="324" customWidth="true"/>
    <col min="55" max="69" width="9.140625" style="395" customWidth="true"/>
    <col min="70" max="77" width="12.5703125" style="395" customWidth="true"/>
    <col min="78" max="104" width="12.5703125" style="300" customWidth="true"/>
    <col min="105" max="16384" width="13.5703125" style="394"/>
  </cols>
  <sheetData>
    <row r="1" s="257" customFormat="true" ht="18" customHeight="true" x14ac:dyDescent="0.2">
      <c r="AK1" s="300"/>
      <c r="AL1" s="300"/>
      <c r="AM1" s="300"/>
      <c r="AN1" s="300"/>
      <c r="AO1" s="300"/>
      <c r="AP1" s="300"/>
      <c r="AQ1" s="300"/>
      <c r="AR1" s="300"/>
      <c r="AS1" s="300"/>
      <c r="AT1" s="300"/>
      <c r="AU1" s="300"/>
      <c r="AV1" s="300"/>
      <c r="AW1" s="300"/>
      <c r="AX1" s="300"/>
      <c r="AY1" s="300"/>
      <c r="AZ1" s="300"/>
      <c r="BB1" s="280"/>
      <c r="BZ1" s="300"/>
      <c r="CA1" s="300"/>
      <c r="CB1" s="300"/>
      <c r="CC1" s="300"/>
      <c r="CD1" s="300"/>
      <c r="CE1" s="300"/>
      <c r="CF1" s="300"/>
      <c r="CG1" s="300"/>
      <c r="CH1" s="300"/>
      <c r="CI1" s="300"/>
      <c r="CJ1" s="300"/>
      <c r="CK1" s="300"/>
      <c r="CL1" s="300"/>
      <c r="CM1" s="300"/>
      <c r="CN1" s="300"/>
      <c r="CO1" s="300"/>
      <c r="CP1" s="300"/>
      <c r="CQ1" s="300"/>
      <c r="CR1" s="300"/>
      <c r="CS1" s="300"/>
      <c r="CT1" s="300"/>
      <c r="CU1" s="300"/>
      <c r="CV1" s="300"/>
      <c r="CW1" s="300"/>
      <c r="CX1" s="300"/>
      <c r="CY1" s="300"/>
      <c r="CZ1" s="300"/>
    </row>
    <row r="2" s="257" customFormat="true" ht="22.5" customHeight="true" x14ac:dyDescent="0.35">
      <c r="A2" s="314" t="str">
        <f>A1026</f>
        <v>Cambodia</v>
      </c>
      <c r="B2" s="315"/>
      <c r="AK2" s="300"/>
      <c r="AL2" s="300"/>
      <c r="AM2" s="300"/>
      <c r="AN2" s="300"/>
      <c r="AO2" s="300"/>
      <c r="AP2" s="300"/>
      <c r="AQ2" s="300"/>
      <c r="AR2" s="300"/>
      <c r="AS2" s="300"/>
      <c r="AT2" s="300"/>
      <c r="AU2" s="300"/>
      <c r="AV2" s="300"/>
      <c r="AW2" s="300"/>
      <c r="AX2" s="300"/>
      <c r="AY2" s="300"/>
      <c r="AZ2" s="300"/>
      <c r="BB2" s="280"/>
      <c r="BZ2" s="300"/>
      <c r="CA2" s="300"/>
      <c r="CB2" s="300"/>
      <c r="CC2" s="300"/>
      <c r="CD2" s="300"/>
      <c r="CE2" s="300"/>
      <c r="CF2" s="300"/>
      <c r="CG2" s="300"/>
      <c r="CH2" s="300"/>
      <c r="CI2" s="300"/>
      <c r="CJ2" s="300"/>
      <c r="CK2" s="300"/>
      <c r="CL2" s="300"/>
      <c r="CM2" s="300"/>
      <c r="CN2" s="300"/>
      <c r="CO2" s="300"/>
      <c r="CP2" s="300"/>
      <c r="CQ2" s="300"/>
      <c r="CR2" s="300"/>
      <c r="CS2" s="300"/>
      <c r="CT2" s="300"/>
      <c r="CU2" s="300"/>
      <c r="CV2" s="300"/>
      <c r="CW2" s="300"/>
      <c r="CX2" s="300"/>
      <c r="CY2" s="300"/>
      <c r="CZ2" s="300"/>
    </row>
    <row r="3" s="257" customFormat="true" ht="22.5" customHeight="true" x14ac:dyDescent="0.35">
      <c r="A3" s="284" t="str">
        <f>A1034</f>
        <v>2005</v>
      </c>
      <c r="B3" s="317"/>
      <c r="AK3" s="300"/>
      <c r="AL3" s="300"/>
      <c r="AM3" s="300"/>
      <c r="AN3" s="300"/>
      <c r="AO3" s="300"/>
      <c r="AP3" s="300"/>
      <c r="AQ3" s="300"/>
      <c r="AR3" s="300"/>
      <c r="AS3" s="300"/>
      <c r="AT3" s="300"/>
      <c r="AU3" s="300"/>
      <c r="AV3" s="300"/>
      <c r="AW3" s="300"/>
      <c r="AX3" s="300"/>
      <c r="AY3" s="300"/>
      <c r="AZ3" s="300"/>
      <c r="BB3" s="280"/>
      <c r="BZ3" s="300"/>
      <c r="CA3" s="300"/>
      <c r="CB3" s="300"/>
      <c r="CC3" s="300"/>
      <c r="CD3" s="300"/>
      <c r="CE3" s="300"/>
      <c r="CF3" s="300"/>
      <c r="CG3" s="300"/>
      <c r="CH3" s="300"/>
      <c r="CI3" s="300"/>
      <c r="CJ3" s="300"/>
      <c r="CK3" s="300"/>
      <c r="CL3" s="300"/>
      <c r="CM3" s="300"/>
      <c r="CN3" s="300"/>
      <c r="CO3" s="300"/>
      <c r="CP3" s="300"/>
      <c r="CQ3" s="300"/>
      <c r="CR3" s="300"/>
      <c r="CS3" s="300"/>
      <c r="CT3" s="300"/>
      <c r="CU3" s="300"/>
      <c r="CV3" s="300"/>
      <c r="CW3" s="300"/>
      <c r="CX3" s="300"/>
      <c r="CY3" s="300"/>
      <c r="CZ3" s="300"/>
    </row>
    <row r="4" s="257" customFormat="true" ht="22.5" customHeight="true" x14ac:dyDescent="0.35">
      <c r="A4" s="316" t="s">
        <v>95</v>
      </c>
      <c r="B4" s="317"/>
      <c r="AK4" s="300"/>
      <c r="AL4" s="300"/>
      <c r="AM4" s="300"/>
      <c r="AN4" s="300"/>
      <c r="AO4" s="300"/>
      <c r="AP4" s="300"/>
      <c r="AQ4" s="300"/>
      <c r="AR4" s="300"/>
      <c r="AS4" s="300"/>
      <c r="AT4" s="300"/>
      <c r="AU4" s="300"/>
      <c r="AV4" s="300"/>
      <c r="AW4" s="300"/>
      <c r="AX4" s="300"/>
      <c r="AY4" s="300"/>
      <c r="AZ4" s="300"/>
      <c r="BB4" s="280"/>
      <c r="BZ4" s="300"/>
      <c r="CA4" s="300"/>
      <c r="CB4" s="300"/>
      <c r="CC4" s="300"/>
      <c r="CD4" s="300"/>
      <c r="CE4" s="300"/>
      <c r="CF4" s="300"/>
      <c r="CG4" s="300"/>
      <c r="CH4" s="300"/>
      <c r="CI4" s="300"/>
      <c r="CJ4" s="300"/>
      <c r="CK4" s="300"/>
      <c r="CL4" s="300"/>
      <c r="CM4" s="300"/>
      <c r="CN4" s="300"/>
      <c r="CO4" s="300"/>
      <c r="CP4" s="300"/>
      <c r="CQ4" s="300"/>
      <c r="CR4" s="300"/>
      <c r="CS4" s="300"/>
      <c r="CT4" s="300"/>
      <c r="CU4" s="300"/>
      <c r="CV4" s="300"/>
      <c r="CW4" s="300"/>
      <c r="CX4" s="300"/>
      <c r="CY4" s="300"/>
      <c r="CZ4" s="300"/>
    </row>
    <row r="5" s="257" customFormat="true" ht="20.1" customHeight="true" x14ac:dyDescent="0.35">
      <c r="A5" s="316" t="s">
        <v>96</v>
      </c>
      <c r="B5" s="317"/>
      <c r="AK5" s="300"/>
      <c r="AL5" s="300"/>
      <c r="AM5" s="300"/>
      <c r="AN5" s="300"/>
      <c r="AO5" s="300"/>
      <c r="AP5" s="300"/>
      <c r="AQ5" s="300"/>
      <c r="AR5" s="300"/>
      <c r="AS5" s="300"/>
      <c r="AT5" s="300"/>
      <c r="AU5" s="300"/>
      <c r="AV5" s="300"/>
      <c r="AW5" s="300"/>
      <c r="AX5" s="300"/>
      <c r="AY5" s="300"/>
      <c r="AZ5" s="300"/>
      <c r="BB5" s="280"/>
      <c r="BZ5" s="300"/>
      <c r="CA5" s="300"/>
      <c r="CB5" s="300"/>
      <c r="CC5" s="300"/>
      <c r="CD5" s="300"/>
      <c r="CE5" s="300"/>
      <c r="CF5" s="300"/>
      <c r="CG5" s="300"/>
      <c r="CH5" s="300"/>
      <c r="CI5" s="300"/>
      <c r="CJ5" s="300"/>
      <c r="CK5" s="300"/>
      <c r="CL5" s="300"/>
      <c r="CM5" s="300"/>
      <c r="CN5" s="300"/>
      <c r="CO5" s="300"/>
      <c r="CP5" s="300"/>
      <c r="CQ5" s="300"/>
      <c r="CR5" s="300"/>
      <c r="CS5" s="300"/>
      <c r="CT5" s="300"/>
      <c r="CU5" s="300"/>
      <c r="CV5" s="300"/>
      <c r="CW5" s="300"/>
      <c r="CX5" s="300"/>
      <c r="CY5" s="300"/>
      <c r="CZ5" s="300"/>
    </row>
    <row r="6" s="257" customFormat="true" ht="15" customHeight="true" x14ac:dyDescent="0.2">
      <c r="A6" s="318" t="s">
        <v>97</v>
      </c>
      <c r="B6" s="319"/>
      <c r="AK6" s="300"/>
      <c r="AL6" s="300"/>
      <c r="AM6" s="300"/>
      <c r="AN6" s="300"/>
      <c r="AO6" s="300"/>
      <c r="AP6" s="300"/>
      <c r="AQ6" s="300"/>
      <c r="AR6" s="300"/>
      <c r="AS6" s="300"/>
      <c r="AT6" s="300"/>
      <c r="AU6" s="300"/>
      <c r="AV6" s="300"/>
      <c r="AW6" s="300"/>
      <c r="AX6" s="300"/>
      <c r="AY6" s="300"/>
      <c r="AZ6" s="300"/>
      <c r="BB6" s="280"/>
      <c r="BZ6" s="300"/>
      <c r="CA6" s="300"/>
      <c r="CB6" s="300"/>
      <c r="CC6" s="300"/>
      <c r="CD6" s="300"/>
      <c r="CE6" s="300"/>
      <c r="CF6" s="300"/>
      <c r="CG6" s="300"/>
      <c r="CH6" s="300"/>
      <c r="CI6" s="300"/>
      <c r="CJ6" s="300"/>
      <c r="CK6" s="300"/>
      <c r="CL6" s="300"/>
      <c r="CM6" s="300"/>
      <c r="CN6" s="300"/>
      <c r="CO6" s="300"/>
      <c r="CP6" s="300"/>
      <c r="CQ6" s="300"/>
      <c r="CR6" s="300"/>
      <c r="CS6" s="300"/>
      <c r="CT6" s="300"/>
      <c r="CU6" s="300"/>
      <c r="CV6" s="300"/>
      <c r="CW6" s="300"/>
      <c r="CX6" s="300"/>
      <c r="CY6" s="300"/>
      <c r="CZ6" s="300"/>
    </row>
    <row r="7" s="257" customFormat="true" ht="15" customHeight="true" x14ac:dyDescent="0.2">
      <c r="A7" s="320" t="s">
        <v>40</v>
      </c>
      <c r="B7" s="321"/>
      <c r="AK7" s="300"/>
      <c r="AL7" s="300"/>
      <c r="AM7" s="300"/>
      <c r="AN7" s="300"/>
      <c r="AO7" s="300"/>
      <c r="AP7" s="300"/>
      <c r="AQ7" s="300"/>
      <c r="AR7" s="300"/>
      <c r="AS7" s="300"/>
      <c r="AT7" s="300"/>
      <c r="AU7" s="300"/>
      <c r="AV7" s="300"/>
      <c r="AW7" s="300"/>
      <c r="AX7" s="300"/>
      <c r="AY7" s="300"/>
      <c r="AZ7" s="300"/>
      <c r="BB7" s="280"/>
      <c r="BZ7" s="300"/>
      <c r="CA7" s="300"/>
      <c r="CB7" s="300"/>
      <c r="CC7" s="300"/>
      <c r="CD7" s="300"/>
      <c r="CE7" s="300"/>
      <c r="CF7" s="300"/>
      <c r="CG7" s="300"/>
      <c r="CH7" s="300"/>
      <c r="CI7" s="300"/>
      <c r="CJ7" s="300"/>
      <c r="CK7" s="300"/>
      <c r="CL7" s="300"/>
      <c r="CM7" s="300"/>
      <c r="CN7" s="300"/>
      <c r="CO7" s="300"/>
      <c r="CP7" s="300"/>
      <c r="CQ7" s="300"/>
      <c r="CR7" s="300"/>
      <c r="CS7" s="300"/>
      <c r="CT7" s="300"/>
      <c r="CU7" s="300"/>
      <c r="CV7" s="300"/>
      <c r="CW7" s="300"/>
      <c r="CX7" s="300"/>
      <c r="CY7" s="300"/>
      <c r="CZ7" s="300"/>
    </row>
    <row r="8" s="257" customFormat="true" ht="15" customHeight="true" x14ac:dyDescent="0.2">
      <c r="A8" s="320" t="s">
        <v>39</v>
      </c>
      <c r="B8" s="321"/>
      <c r="AK8" s="300"/>
      <c r="AL8" s="300"/>
      <c r="AM8" s="300"/>
      <c r="AN8" s="300"/>
      <c r="AO8" s="300"/>
      <c r="AP8" s="300"/>
      <c r="AQ8" s="300"/>
      <c r="AR8" s="300"/>
      <c r="AS8" s="300"/>
      <c r="AT8" s="300"/>
      <c r="AU8" s="300"/>
      <c r="AV8" s="300"/>
      <c r="AW8" s="300"/>
      <c r="AX8" s="300"/>
      <c r="AY8" s="300"/>
      <c r="AZ8" s="300"/>
      <c r="BB8" s="280"/>
      <c r="BZ8" s="300"/>
      <c r="CA8" s="300"/>
      <c r="CB8" s="300"/>
      <c r="CC8" s="300"/>
      <c r="CD8" s="300"/>
      <c r="CE8" s="300"/>
      <c r="CF8" s="300"/>
      <c r="CG8" s="300"/>
      <c r="CH8" s="300"/>
      <c r="CI8" s="300"/>
      <c r="CJ8" s="300"/>
      <c r="CK8" s="300"/>
      <c r="CL8" s="300"/>
      <c r="CM8" s="300"/>
      <c r="CN8" s="300"/>
      <c r="CO8" s="300"/>
      <c r="CP8" s="300"/>
      <c r="CQ8" s="300"/>
      <c r="CR8" s="300"/>
      <c r="CS8" s="300"/>
      <c r="CT8" s="300"/>
      <c r="CU8" s="300"/>
      <c r="CV8" s="300"/>
      <c r="CW8" s="300"/>
      <c r="CX8" s="300"/>
      <c r="CY8" s="300"/>
      <c r="CZ8" s="300"/>
    </row>
    <row r="9" s="257" customFormat="true" ht="15" customHeight="true" x14ac:dyDescent="0.2">
      <c r="A9" s="320" t="s">
        <v>133</v>
      </c>
      <c r="B9" s="322" t="str">
        <f>A1025</f>
        <v>DHS05</v>
      </c>
      <c r="AK9" s="300"/>
      <c r="AL9" s="300"/>
      <c r="AM9" s="300"/>
      <c r="AN9" s="300"/>
      <c r="AO9" s="300"/>
      <c r="AP9" s="300"/>
      <c r="AQ9" s="300"/>
      <c r="AR9" s="300"/>
      <c r="AS9" s="300"/>
      <c r="AT9" s="300"/>
      <c r="AU9" s="300"/>
      <c r="AV9" s="300"/>
      <c r="AW9" s="300"/>
      <c r="AX9" s="300"/>
      <c r="AY9" s="300"/>
      <c r="AZ9" s="300"/>
      <c r="BB9" s="280"/>
      <c r="BZ9" s="300"/>
      <c r="CA9" s="300"/>
      <c r="CB9" s="300"/>
      <c r="CC9" s="300"/>
      <c r="CD9" s="300"/>
      <c r="CE9" s="300"/>
      <c r="CF9" s="300"/>
      <c r="CG9" s="300"/>
      <c r="CH9" s="300"/>
      <c r="CI9" s="300"/>
      <c r="CJ9" s="300"/>
      <c r="CK9" s="300"/>
      <c r="CL9" s="300"/>
      <c r="CM9" s="300"/>
      <c r="CN9" s="300"/>
      <c r="CO9" s="300"/>
      <c r="CP9" s="300"/>
      <c r="CQ9" s="300"/>
      <c r="CR9" s="300"/>
      <c r="CS9" s="300"/>
      <c r="CT9" s="300"/>
      <c r="CU9" s="300"/>
      <c r="CV9" s="300"/>
      <c r="CW9" s="300"/>
      <c r="CX9" s="300"/>
      <c r="CY9" s="300"/>
      <c r="CZ9" s="300"/>
    </row>
    <row r="10" s="257" customFormat="true" ht="15" customHeight="true" x14ac:dyDescent="0.2">
      <c r="A10" s="146" t="str">
        <f>B1028</f>
        <v/>
      </c>
      <c r="B10" s="145"/>
      <c r="AK10" s="300"/>
      <c r="AL10" s="300"/>
      <c r="AM10" s="300"/>
      <c r="AN10" s="300"/>
      <c r="AO10" s="300"/>
      <c r="AP10" s="300"/>
      <c r="AQ10" s="300"/>
      <c r="AR10" s="300"/>
      <c r="AS10" s="300"/>
      <c r="AT10" s="300"/>
      <c r="AU10" s="300"/>
      <c r="AV10" s="300"/>
      <c r="AW10" s="300"/>
      <c r="AX10" s="300"/>
      <c r="AY10" s="300"/>
      <c r="AZ10" s="300"/>
      <c r="BB10" s="280"/>
      <c r="BZ10" s="300"/>
      <c r="CA10" s="300"/>
      <c r="CB10" s="300"/>
      <c r="CC10" s="300"/>
      <c r="CD10" s="300"/>
      <c r="CE10" s="300"/>
      <c r="CF10" s="300"/>
      <c r="CG10" s="300"/>
      <c r="CH10" s="300"/>
      <c r="CI10" s="300"/>
      <c r="CJ10" s="300"/>
      <c r="CK10" s="300"/>
      <c r="CL10" s="300"/>
      <c r="CM10" s="300"/>
      <c r="CN10" s="300"/>
      <c r="CO10" s="300"/>
      <c r="CP10" s="300"/>
      <c r="CQ10" s="300"/>
      <c r="CR10" s="300"/>
      <c r="CS10" s="300"/>
      <c r="CT10" s="300"/>
      <c r="CU10" s="300"/>
      <c r="CV10" s="300"/>
      <c r="CW10" s="300"/>
      <c r="CX10" s="300"/>
      <c r="CY10" s="300"/>
      <c r="CZ10" s="300"/>
    </row>
    <row r="11" s="257" customFormat="true" ht="15" customHeight="true" x14ac:dyDescent="0.2">
      <c r="A11" s="146" t="str">
        <f>B1027</f>
        <v/>
      </c>
      <c r="B11" s="144"/>
      <c r="AK11" s="300"/>
      <c r="AL11" s="300"/>
      <c r="AM11" s="300"/>
      <c r="AN11" s="300"/>
      <c r="AO11" s="300"/>
      <c r="AP11" s="300"/>
      <c r="AQ11" s="300"/>
      <c r="AR11" s="300"/>
      <c r="AS11" s="300"/>
      <c r="AT11" s="300"/>
      <c r="AU11" s="300"/>
      <c r="AV11" s="300"/>
      <c r="AW11" s="300"/>
      <c r="AX11" s="300"/>
      <c r="AY11" s="300"/>
      <c r="AZ11" s="300"/>
      <c r="BB11" s="280"/>
      <c r="BZ11" s="300"/>
      <c r="CA11" s="300"/>
      <c r="CB11" s="300"/>
      <c r="CC11" s="300"/>
      <c r="CD11" s="300"/>
      <c r="CE11" s="300"/>
      <c r="CF11" s="300"/>
      <c r="CG11" s="300"/>
      <c r="CH11" s="300"/>
      <c r="CI11" s="300"/>
      <c r="CJ11" s="300"/>
      <c r="CK11" s="300"/>
      <c r="CL11" s="300"/>
      <c r="CM11" s="300"/>
      <c r="CN11" s="300"/>
      <c r="CO11" s="300"/>
      <c r="CP11" s="300"/>
      <c r="CQ11" s="300"/>
      <c r="CR11" s="300"/>
      <c r="CS11" s="300"/>
      <c r="CT11" s="300"/>
      <c r="CU11" s="300"/>
      <c r="CV11" s="300"/>
      <c r="CW11" s="300"/>
      <c r="CX11" s="300"/>
      <c r="CY11" s="300"/>
      <c r="CZ11" s="300"/>
    </row>
    <row r="12" s="257" customFormat="true" ht="18" customHeight="true" x14ac:dyDescent="0.2">
      <c r="A12" s="143"/>
      <c r="B12" s="145"/>
      <c r="AK12" s="300"/>
      <c r="AL12" s="300"/>
      <c r="AM12" s="300"/>
      <c r="AN12" s="300"/>
      <c r="AO12" s="300"/>
      <c r="AP12" s="300"/>
      <c r="AQ12" s="300"/>
      <c r="AR12" s="300"/>
      <c r="AS12" s="300"/>
      <c r="AT12" s="300"/>
      <c r="AU12" s="300"/>
      <c r="AV12" s="300"/>
      <c r="AW12" s="300"/>
      <c r="AX12" s="300"/>
      <c r="AY12" s="300"/>
      <c r="AZ12" s="300"/>
      <c r="BB12" s="280"/>
      <c r="BZ12" s="300"/>
      <c r="CA12" s="300"/>
      <c r="CB12" s="300"/>
      <c r="CC12" s="300"/>
      <c r="CD12" s="300"/>
      <c r="CE12" s="300"/>
      <c r="CF12" s="300"/>
      <c r="CG12" s="300"/>
      <c r="CH12" s="300"/>
      <c r="CI12" s="300"/>
      <c r="CJ12" s="300"/>
      <c r="CK12" s="300"/>
      <c r="CL12" s="300"/>
      <c r="CM12" s="300"/>
      <c r="CN12" s="300"/>
      <c r="CO12" s="300"/>
      <c r="CP12" s="300"/>
      <c r="CQ12" s="300"/>
      <c r="CR12" s="300"/>
      <c r="CS12" s="300"/>
      <c r="CT12" s="300"/>
      <c r="CU12" s="300"/>
      <c r="CV12" s="300"/>
      <c r="CW12" s="300"/>
      <c r="CX12" s="300"/>
      <c r="CY12" s="300"/>
      <c r="CZ12" s="300"/>
    </row>
    <row r="13" s="257" customFormat="true" ht="18" customHeight="true" x14ac:dyDescent="0.2">
      <c r="A13" s="142"/>
      <c r="B13" s="141"/>
      <c r="AK13" s="300"/>
      <c r="AL13" s="300"/>
      <c r="AM13" s="300"/>
      <c r="AN13" s="300"/>
      <c r="AO13" s="300"/>
      <c r="AP13" s="300"/>
      <c r="AQ13" s="300"/>
      <c r="AR13" s="300"/>
      <c r="AS13" s="300"/>
      <c r="AT13" s="300"/>
      <c r="AU13" s="300"/>
      <c r="AV13" s="300"/>
      <c r="AW13" s="300"/>
      <c r="AX13" s="300"/>
      <c r="AY13" s="300"/>
      <c r="AZ13" s="300"/>
      <c r="BB13" s="280"/>
      <c r="BZ13" s="300"/>
      <c r="CA13" s="300"/>
      <c r="CB13" s="300"/>
      <c r="CC13" s="300"/>
      <c r="CD13" s="300"/>
      <c r="CE13" s="300"/>
      <c r="CF13" s="300"/>
      <c r="CG13" s="300"/>
      <c r="CH13" s="300"/>
      <c r="CI13" s="300"/>
      <c r="CJ13" s="300"/>
      <c r="CK13" s="300"/>
      <c r="CL13" s="300"/>
      <c r="CM13" s="300"/>
      <c r="CN13" s="300"/>
      <c r="CO13" s="300"/>
      <c r="CP13" s="300"/>
      <c r="CQ13" s="300"/>
      <c r="CR13" s="300"/>
      <c r="CS13" s="300"/>
      <c r="CT13" s="300"/>
      <c r="CU13" s="300"/>
      <c r="CV13" s="300"/>
      <c r="CW13" s="300"/>
      <c r="CX13" s="300"/>
      <c r="CY13" s="300"/>
      <c r="CZ13" s="300"/>
    </row>
    <row r="14" s="411" customFormat="true" ht="15" customHeight="true" x14ac:dyDescent="0.2">
      <c r="A14" s="261" t="s">
        <v>95</v>
      </c>
      <c r="B14" s="297"/>
      <c r="C14" s="1812" t="s">
        <v>114</v>
      </c>
      <c r="D14" s="1813"/>
      <c r="E14" s="1813"/>
      <c r="F14" s="1813"/>
      <c r="G14" s="1814"/>
      <c r="H14" s="1809" t="s">
        <v>38</v>
      </c>
      <c r="I14" s="1810"/>
      <c r="J14" s="1810"/>
      <c r="K14" s="1810"/>
      <c r="L14" s="1811"/>
      <c r="M14" s="1815" t="s">
        <v>37</v>
      </c>
      <c r="N14" s="1816"/>
      <c r="O14" s="1816"/>
      <c r="P14" s="1816"/>
      <c r="Q14" s="1817"/>
      <c r="R14" s="15" t="s">
        <v>137</v>
      </c>
      <c r="S14" s="359"/>
      <c r="T14" s="359"/>
      <c r="U14" s="359"/>
      <c r="V14" s="359"/>
      <c r="W14" s="359"/>
      <c r="X14" s="359"/>
      <c r="Y14" s="359"/>
      <c r="Z14" s="359"/>
      <c r="AA14" s="359"/>
      <c r="AB14" s="359"/>
      <c r="AC14" s="359"/>
      <c r="AD14" s="359"/>
      <c r="AE14" s="359"/>
      <c r="AF14" s="359"/>
      <c r="AG14" s="359"/>
      <c r="AH14" s="359"/>
      <c r="AI14" s="359"/>
      <c r="AJ14" s="359"/>
      <c r="AK14" s="369"/>
      <c r="AL14" s="369"/>
      <c r="AM14" s="369"/>
      <c r="AN14" s="369"/>
      <c r="AO14" s="369"/>
      <c r="AP14" s="369"/>
      <c r="AQ14" s="369"/>
      <c r="AR14" s="369"/>
      <c r="AS14" s="369"/>
      <c r="AT14" s="369"/>
      <c r="AU14" s="369"/>
      <c r="AV14" s="369"/>
      <c r="AW14" s="369"/>
      <c r="AX14" s="369"/>
      <c r="AY14" s="369"/>
      <c r="AZ14" s="1709"/>
      <c r="BA14" s="306" t="s">
        <v>128</v>
      </c>
      <c r="BB14" s="261" t="s">
        <v>95</v>
      </c>
      <c r="BC14" s="1815" t="s">
        <v>114</v>
      </c>
      <c r="BD14" s="1816"/>
      <c r="BE14" s="1816"/>
      <c r="BF14" s="1816"/>
      <c r="BG14" s="1838"/>
      <c r="BH14" s="1815" t="s">
        <v>38</v>
      </c>
      <c r="BI14" s="1816"/>
      <c r="BJ14" s="1816"/>
      <c r="BK14" s="1816"/>
      <c r="BL14" s="1838"/>
      <c r="BM14" s="1815" t="s">
        <v>37</v>
      </c>
      <c r="BN14" s="1816"/>
      <c r="BO14" s="1816"/>
      <c r="BP14" s="1816"/>
      <c r="BQ14" s="1817"/>
      <c r="BR14" s="14" t="s">
        <v>137</v>
      </c>
      <c r="BS14" s="359"/>
      <c r="BT14" s="359"/>
      <c r="BU14" s="359"/>
      <c r="BV14" s="359"/>
      <c r="BW14" s="359"/>
      <c r="BX14" s="359"/>
      <c r="BY14" s="359"/>
      <c r="BZ14" s="370"/>
      <c r="CA14" s="370"/>
      <c r="CB14" s="370"/>
      <c r="CC14" s="370"/>
      <c r="CD14" s="370"/>
      <c r="CE14" s="370"/>
      <c r="CF14" s="370"/>
      <c r="CG14" s="370"/>
      <c r="CH14" s="370"/>
      <c r="CI14" s="370"/>
      <c r="CJ14" s="370"/>
      <c r="CK14" s="304"/>
      <c r="CL14" s="304"/>
      <c r="CM14" s="304"/>
      <c r="CN14" s="304"/>
      <c r="CO14" s="304"/>
      <c r="CP14" s="304"/>
      <c r="CQ14" s="304"/>
      <c r="CR14" s="304"/>
      <c r="CS14" s="304"/>
      <c r="CT14" s="304"/>
      <c r="CU14" s="304"/>
      <c r="CV14" s="304"/>
      <c r="CW14" s="304"/>
      <c r="CX14" s="304"/>
      <c r="CY14" s="304"/>
      <c r="CZ14" s="304"/>
    </row>
    <row r="15" s="411" customFormat="true" ht="36" x14ac:dyDescent="0.2">
      <c r="A15" s="294" t="s">
        <v>87</v>
      </c>
      <c r="B15" s="328"/>
      <c r="C15" s="351" t="s">
        <v>0</v>
      </c>
      <c r="D15" s="1535" t="s">
        <v>1</v>
      </c>
      <c r="E15" s="1535" t="s">
        <v>2</v>
      </c>
      <c r="F15" s="1535" t="s">
        <v>3</v>
      </c>
      <c r="G15" s="1536" t="s">
        <v>4</v>
      </c>
      <c r="H15" s="333" t="s">
        <v>0</v>
      </c>
      <c r="I15" s="1538" t="s">
        <v>1</v>
      </c>
      <c r="J15" s="1538" t="s">
        <v>2</v>
      </c>
      <c r="K15" s="1538" t="s">
        <v>3</v>
      </c>
      <c r="L15" s="1539" t="s">
        <v>4</v>
      </c>
      <c r="M15" s="334" t="s">
        <v>0</v>
      </c>
      <c r="N15" s="1538" t="s">
        <v>1</v>
      </c>
      <c r="O15" s="1538" t="s">
        <v>2</v>
      </c>
      <c r="P15" s="1538" t="s">
        <v>3</v>
      </c>
      <c r="Q15" s="1534" t="s">
        <v>4</v>
      </c>
      <c r="R15" s="333" t="s">
        <v>152</v>
      </c>
      <c r="S15" s="1538" t="s">
        <v>153</v>
      </c>
      <c r="T15" s="1538" t="s">
        <v>154</v>
      </c>
      <c r="U15" s="1538" t="s">
        <v>155</v>
      </c>
      <c r="V15" s="1538" t="s">
        <v>156</v>
      </c>
      <c r="W15" s="1538" t="s">
        <v>157</v>
      </c>
      <c r="X15" s="1538" t="s">
        <v>158</v>
      </c>
      <c r="Y15" s="1538" t="s">
        <v>159</v>
      </c>
      <c r="Z15" s="1538" t="s">
        <v>160</v>
      </c>
      <c r="AA15" s="1538" t="s">
        <v>161</v>
      </c>
      <c r="AB15" s="1538" t="s">
        <v>162</v>
      </c>
      <c r="AC15" s="1538" t="s">
        <v>163</v>
      </c>
      <c r="AD15" s="1538" t="s">
        <v>164</v>
      </c>
      <c r="AE15" s="1538" t="s">
        <v>165</v>
      </c>
      <c r="AF15" s="1538" t="s">
        <v>166</v>
      </c>
      <c r="AG15" s="1538" t="s">
        <v>167</v>
      </c>
      <c r="AH15" s="1538" t="s">
        <v>168</v>
      </c>
      <c r="AI15" s="1538" t="s">
        <v>169</v>
      </c>
      <c r="AJ15" s="1539" t="s">
        <v>170</v>
      </c>
      <c r="AK15" s="369"/>
      <c r="AL15" s="369"/>
      <c r="AM15" s="369"/>
      <c r="AN15" s="369"/>
      <c r="AO15" s="369"/>
      <c r="AP15" s="369"/>
      <c r="AQ15" s="369"/>
      <c r="AR15" s="369"/>
      <c r="AS15" s="369"/>
      <c r="AT15" s="369"/>
      <c r="AU15" s="369"/>
      <c r="AV15" s="369"/>
      <c r="AW15" s="369"/>
      <c r="AX15" s="369"/>
      <c r="AY15" s="369"/>
      <c r="AZ15" s="1709"/>
      <c r="BA15" s="294" t="s">
        <v>119</v>
      </c>
      <c r="BB15" s="293"/>
      <c r="BC15" s="381" t="s">
        <v>0</v>
      </c>
      <c r="BD15" s="1464" t="s">
        <v>1</v>
      </c>
      <c r="BE15" s="1464" t="s">
        <v>2</v>
      </c>
      <c r="BF15" s="1464" t="s">
        <v>3</v>
      </c>
      <c r="BG15" s="382" t="s">
        <v>4</v>
      </c>
      <c r="BH15" s="381" t="s">
        <v>0</v>
      </c>
      <c r="BI15" s="1464" t="s">
        <v>1</v>
      </c>
      <c r="BJ15" s="1464" t="s">
        <v>2</v>
      </c>
      <c r="BK15" s="1464" t="s">
        <v>3</v>
      </c>
      <c r="BL15" s="382" t="s">
        <v>4</v>
      </c>
      <c r="BM15" s="381" t="s">
        <v>0</v>
      </c>
      <c r="BN15" s="1464" t="s">
        <v>1</v>
      </c>
      <c r="BO15" s="1464" t="s">
        <v>2</v>
      </c>
      <c r="BP15" s="1464" t="s">
        <v>3</v>
      </c>
      <c r="BQ15" s="382" t="s">
        <v>4</v>
      </c>
      <c r="BR15" s="381" t="s">
        <v>152</v>
      </c>
      <c r="BS15" s="1464" t="s">
        <v>153</v>
      </c>
      <c r="BT15" s="1464" t="s">
        <v>154</v>
      </c>
      <c r="BU15" s="1464" t="s">
        <v>155</v>
      </c>
      <c r="BV15" s="1464" t="s">
        <v>156</v>
      </c>
      <c r="BW15" s="1464" t="s">
        <v>157</v>
      </c>
      <c r="BX15" s="1464" t="s">
        <v>158</v>
      </c>
      <c r="BY15" s="1466" t="s">
        <v>159</v>
      </c>
      <c r="BZ15" s="1466" t="s">
        <v>160</v>
      </c>
      <c r="CA15" s="1466" t="s">
        <v>161</v>
      </c>
      <c r="CB15" s="1466" t="s">
        <v>162</v>
      </c>
      <c r="CC15" s="1466" t="s">
        <v>163</v>
      </c>
      <c r="CD15" s="1466" t="s">
        <v>164</v>
      </c>
      <c r="CE15" s="1466" t="s">
        <v>165</v>
      </c>
      <c r="CF15" s="1466" t="s">
        <v>166</v>
      </c>
      <c r="CG15" s="1466" t="s">
        <v>167</v>
      </c>
      <c r="CH15" s="1466" t="s">
        <v>168</v>
      </c>
      <c r="CI15" s="1466" t="s">
        <v>169</v>
      </c>
      <c r="CJ15" s="1466" t="s">
        <v>170</v>
      </c>
      <c r="CK15" s="1711"/>
      <c r="CL15" s="1711"/>
      <c r="CM15" s="1711"/>
      <c r="CN15" s="1711"/>
      <c r="CO15" s="1711"/>
      <c r="CP15" s="1711"/>
      <c r="CQ15" s="1711"/>
      <c r="CR15" s="1711"/>
      <c r="CS15" s="1711"/>
      <c r="CT15" s="1711"/>
      <c r="CU15" s="1711"/>
      <c r="CV15" s="1711"/>
      <c r="CW15" s="1711"/>
      <c r="CX15" s="1711"/>
      <c r="CY15" s="1711"/>
      <c r="CZ15" s="1711"/>
    </row>
    <row r="16" s="411" customFormat="true" ht="15" customHeight="true" x14ac:dyDescent="0.2">
      <c r="A16" s="1803" t="s">
        <v>13</v>
      </c>
      <c r="B16" s="330" t="s">
        <v>14</v>
      </c>
      <c r="C16" s="103">
        <f>(DHS_Wet05!C16+DHS_Dry05!C16)/2</f>
        <v>57.358647534476162</v>
      </c>
      <c r="D16" s="102">
        <f>(DHS_Wet05!D16+DHS_Dry05!D16)/2</f>
        <v>62.609111640816167</v>
      </c>
      <c r="E16" s="102">
        <f>(DHS_Wet05!E16+DHS_Dry05!E16)/2</f>
        <v>65.398396618112855</v>
      </c>
      <c r="F16" s="102">
        <f>(DHS_Wet05!F16+DHS_Dry05!F16)/2</f>
        <v>71.472812600228252</v>
      </c>
      <c r="G16" s="101">
        <f>(DHS_Wet05!G16+DHS_Dry05!G16)/2</f>
        <v>88.523303381554797</v>
      </c>
      <c r="H16" s="100">
        <f>(DHS_Wet05!H16+DHS_Dry05!H16)/2</f>
        <v>65.075483867967719</v>
      </c>
      <c r="I16" s="102">
        <f>(DHS_Wet05!I16+DHS_Dry05!I16)/2</f>
        <v>78.801018274146671</v>
      </c>
      <c r="J16" s="102">
        <f>(DHS_Wet05!J16+DHS_Dry05!J16)/2</f>
        <v>92.027812955554012</v>
      </c>
      <c r="K16" s="102">
        <f>(DHS_Wet05!K16+DHS_Dry05!K16)/2</f>
        <v>96.422414573331167</v>
      </c>
      <c r="L16" s="99">
        <f>(DHS_Wet05!L16+DHS_Dry05!L16)/2</f>
        <v>99.690497736835923</v>
      </c>
      <c r="M16" s="103">
        <f>(DHS_Wet05!M16+DHS_Dry05!M16)/2</f>
        <v>56.644886990818591</v>
      </c>
      <c r="N16" s="102">
        <f>(DHS_Wet05!N16+DHS_Dry05!N16)/2</f>
        <v>62.196884856588582</v>
      </c>
      <c r="O16" s="102">
        <f>(DHS_Wet05!O16+DHS_Dry05!O16)/2</f>
        <v>63.122046332851802</v>
      </c>
      <c r="P16" s="102">
        <f>(DHS_Wet05!P16+DHS_Dry05!P16)/2</f>
        <v>68.737952676277288</v>
      </c>
      <c r="Q16" s="101">
        <f>(DHS_Wet05!Q16+DHS_Dry05!Q16)/2</f>
        <v>78.931735116994417</v>
      </c>
      <c r="R16" s="100">
        <f>(DHS_Wet05!R16+DHS_Dry05!R16)/2</f>
        <v>57.003075135095926</v>
      </c>
      <c r="S16" s="102">
        <f>(DHS_Wet05!S16+DHS_Dry05!S16)/2</f>
        <v>55.827009250967777</v>
      </c>
      <c r="T16" s="102">
        <f>(DHS_Wet05!T16+DHS_Dry05!T16)/2</f>
        <v>71.250645694937418</v>
      </c>
      <c r="U16" s="102">
        <f>(DHS_Wet05!U16+DHS_Dry05!U16)/2</f>
        <v>52.00494107389612</v>
      </c>
      <c r="V16" s="102">
        <f>(DHS_Wet05!V16+DHS_Dry05!V16)/2</f>
        <v>74.450648627539479</v>
      </c>
      <c r="W16" s="102">
        <f>(DHS_Wet05!W16+DHS_Dry05!W16)/2</f>
        <v>45.107790742046951</v>
      </c>
      <c r="X16" s="102">
        <f>(DHS_Wet05!X16+DHS_Dry05!X16)/2</f>
        <v>63.205270050544556</v>
      </c>
      <c r="Y16" s="102">
        <f>(DHS_Wet05!Y16+DHS_Dry05!Y16)/2</f>
        <v>64.923451391739917</v>
      </c>
      <c r="Z16" s="102">
        <f>(DHS_Wet05!Z16+DHS_Dry05!Z16)/2</f>
        <v>52.080281117594843</v>
      </c>
      <c r="AA16" s="102">
        <f>(DHS_Wet05!AA16+DHS_Dry05!AA16)/2</f>
        <v>83.471576323936574</v>
      </c>
      <c r="AB16" s="102">
        <f>(DHS_Wet05!AB16+DHS_Dry05!AB16)/2</f>
        <v>35.537891751898151</v>
      </c>
      <c r="AC16" s="102">
        <f>(DHS_Wet05!AC16+DHS_Dry05!AC16)/2</f>
        <v>73.24017729384741</v>
      </c>
      <c r="AD16" s="102">
        <f>(DHS_Wet05!AD16+DHS_Dry05!AD16)/2</f>
        <v>94.287320045786515</v>
      </c>
      <c r="AE16" s="102">
        <f>(DHS_Wet05!AE16+DHS_Dry05!AE16)/2</f>
        <v>44.297046750383046</v>
      </c>
      <c r="AF16" s="102">
        <f>(DHS_Wet05!AF16+DHS_Dry05!AF16)/2</f>
        <v>88.517290638295833</v>
      </c>
      <c r="AG16" s="102">
        <f>(DHS_Wet05!AG16+DHS_Dry05!AG16)/2</f>
        <v>67.757975761781452</v>
      </c>
      <c r="AH16" s="102">
        <f>(DHS_Wet05!AH16+DHS_Dry05!AH16)/2</f>
        <v>61.045700225055953</v>
      </c>
      <c r="AI16" s="102">
        <f>(DHS_Wet05!AI16+DHS_Dry05!AI16)/2</f>
        <v>96.20144299051816</v>
      </c>
      <c r="AJ16" s="99">
        <f>(DHS_Wet05!AJ16+DHS_Dry05!AJ16)/2</f>
        <v>70.477597138510845</v>
      </c>
      <c r="AK16" s="369"/>
      <c r="AL16" s="369"/>
      <c r="AM16" s="369"/>
      <c r="AN16" s="369"/>
      <c r="AO16" s="369"/>
      <c r="AP16" s="369"/>
      <c r="AQ16" s="369"/>
      <c r="AR16" s="369"/>
      <c r="AS16" s="369"/>
      <c r="AT16" s="369"/>
      <c r="AU16" s="369"/>
      <c r="AV16" s="369"/>
      <c r="AW16" s="369"/>
      <c r="AX16" s="369"/>
      <c r="AY16" s="369"/>
      <c r="AZ16" s="1709"/>
      <c r="BA16" s="1835" t="s">
        <v>13</v>
      </c>
      <c r="BB16" s="1543" t="s">
        <v>14</v>
      </c>
      <c r="BC16" s="34" t="s">
        <v>35</v>
      </c>
      <c r="BD16" s="30" t="s">
        <v>35</v>
      </c>
      <c r="BE16" s="30" t="s">
        <v>35</v>
      </c>
      <c r="BF16" s="30" t="s">
        <v>35</v>
      </c>
      <c r="BG16" s="25" t="s">
        <v>35</v>
      </c>
      <c r="BH16" s="34" t="s">
        <v>35</v>
      </c>
      <c r="BI16" s="30" t="s">
        <v>35</v>
      </c>
      <c r="BJ16" s="30" t="s">
        <v>35</v>
      </c>
      <c r="BK16" s="30" t="s">
        <v>35</v>
      </c>
      <c r="BL16" s="25" t="s">
        <v>35</v>
      </c>
      <c r="BM16" s="34" t="s">
        <v>35</v>
      </c>
      <c r="BN16" s="30" t="s">
        <v>35</v>
      </c>
      <c r="BO16" s="30" t="s">
        <v>35</v>
      </c>
      <c r="BP16" s="30" t="s">
        <v>35</v>
      </c>
      <c r="BQ16" s="25" t="s">
        <v>35</v>
      </c>
      <c r="BR16" s="34" t="s">
        <v>35</v>
      </c>
      <c r="BS16" s="30" t="s">
        <v>35</v>
      </c>
      <c r="BT16" s="30" t="s">
        <v>35</v>
      </c>
      <c r="BU16" s="30" t="s">
        <v>35</v>
      </c>
      <c r="BV16" s="30" t="s">
        <v>35</v>
      </c>
      <c r="BW16" s="30" t="s">
        <v>35</v>
      </c>
      <c r="BX16" s="30" t="s">
        <v>35</v>
      </c>
      <c r="BY16" s="19" t="s">
        <v>35</v>
      </c>
      <c r="BZ16" s="19" t="s">
        <v>35</v>
      </c>
      <c r="CA16" s="19" t="s">
        <v>35</v>
      </c>
      <c r="CB16" s="19" t="s">
        <v>35</v>
      </c>
      <c r="CC16" s="19" t="s">
        <v>35</v>
      </c>
      <c r="CD16" s="19" t="s">
        <v>35</v>
      </c>
      <c r="CE16" s="19" t="s">
        <v>35</v>
      </c>
      <c r="CF16" s="19" t="s">
        <v>35</v>
      </c>
      <c r="CG16" s="19" t="s">
        <v>35</v>
      </c>
      <c r="CH16" s="19" t="s">
        <v>35</v>
      </c>
      <c r="CI16" s="19" t="s">
        <v>35</v>
      </c>
      <c r="CJ16" s="19" t="s">
        <v>35</v>
      </c>
      <c r="CK16" s="3"/>
      <c r="CL16" s="3"/>
      <c r="CM16" s="3"/>
      <c r="CN16" s="3"/>
      <c r="CO16" s="3"/>
      <c r="CP16" s="3"/>
      <c r="CQ16" s="3"/>
      <c r="CR16" s="3"/>
      <c r="CS16" s="3"/>
      <c r="CT16" s="3"/>
      <c r="CU16" s="3"/>
      <c r="CV16" s="3"/>
      <c r="CW16" s="3"/>
      <c r="CX16" s="3"/>
      <c r="CY16" s="3"/>
      <c r="CZ16" s="3"/>
    </row>
    <row r="17" s="411" customFormat="true" ht="15" customHeight="true" x14ac:dyDescent="0.2">
      <c r="A17" s="1804"/>
      <c r="B17" s="331" t="s">
        <v>51</v>
      </c>
      <c r="C17" s="98">
        <f>(DHS_Wet05!C17+DHS_Dry05!C17)/2</f>
        <v>42.641352465524051</v>
      </c>
      <c r="D17" s="97">
        <f>(DHS_Wet05!D17+DHS_Dry05!D17)/2</f>
        <v>37.390888359184089</v>
      </c>
      <c r="E17" s="97">
        <f>(DHS_Wet05!E17+DHS_Dry05!E17)/2</f>
        <v>34.601603381887074</v>
      </c>
      <c r="F17" s="97">
        <f>(DHS_Wet05!F17+DHS_Dry05!F17)/2</f>
        <v>28.527187399771741</v>
      </c>
      <c r="G17" s="96">
        <f>(DHS_Wet05!G17+DHS_Dry05!G17)/2</f>
        <v>11.476696618445247</v>
      </c>
      <c r="H17" s="95">
        <f>(DHS_Wet05!H17+DHS_Dry05!H17)/2</f>
        <v>34.924516132032352</v>
      </c>
      <c r="I17" s="97">
        <f>(DHS_Wet05!I17+DHS_Dry05!I17)/2</f>
        <v>21.198981725853528</v>
      </c>
      <c r="J17" s="97">
        <f>(DHS_Wet05!J17+DHS_Dry05!J17)/2</f>
        <v>7.9721870444460876</v>
      </c>
      <c r="K17" s="97">
        <f>(DHS_Wet05!K17+DHS_Dry05!K17)/2</f>
        <v>3.5775854266687919</v>
      </c>
      <c r="L17" s="94">
        <f>(DHS_Wet05!L17+DHS_Dry05!L17)/2</f>
        <v>0.30950226316407009</v>
      </c>
      <c r="M17" s="98">
        <f>(DHS_Wet05!M17+DHS_Dry05!M17)/2</f>
        <v>43.355113009181508</v>
      </c>
      <c r="N17" s="97">
        <f>(DHS_Wet05!N17+DHS_Dry05!N17)/2</f>
        <v>37.803115143411418</v>
      </c>
      <c r="O17" s="97">
        <f>(DHS_Wet05!O17+DHS_Dry05!O17)/2</f>
        <v>36.877953667148176</v>
      </c>
      <c r="P17" s="97">
        <f>(DHS_Wet05!P17+DHS_Dry05!P17)/2</f>
        <v>31.262047323722818</v>
      </c>
      <c r="Q17" s="96">
        <f>(DHS_Wet05!Q17+DHS_Dry05!Q17)/2</f>
        <v>21.068264883005607</v>
      </c>
      <c r="R17" s="95">
        <f>(DHS_Wet05!R17+DHS_Dry05!R17)/2</f>
        <v>42.996924864903953</v>
      </c>
      <c r="S17" s="97">
        <f>(DHS_Wet05!S17+DHS_Dry05!S17)/2</f>
        <v>44.172990749032323</v>
      </c>
      <c r="T17" s="97">
        <f>(DHS_Wet05!T17+DHS_Dry05!T17)/2</f>
        <v>28.749354305062781</v>
      </c>
      <c r="U17" s="97">
        <f>(DHS_Wet05!U17+DHS_Dry05!U17)/2</f>
        <v>47.995058926103738</v>
      </c>
      <c r="V17" s="97">
        <f>(DHS_Wet05!V17+DHS_Dry05!V17)/2</f>
        <v>25.549351372460553</v>
      </c>
      <c r="W17" s="97">
        <f>(DHS_Wet05!W17+DHS_Dry05!W17)/2</f>
        <v>54.892209257953041</v>
      </c>
      <c r="X17" s="97">
        <f>(DHS_Wet05!X17+DHS_Dry05!X17)/2</f>
        <v>36.794729949455402</v>
      </c>
      <c r="Y17" s="97">
        <f>(DHS_Wet05!Y17+DHS_Dry05!Y17)/2</f>
        <v>35.076548608260076</v>
      </c>
      <c r="Z17" s="97">
        <f>(DHS_Wet05!Z17+DHS_Dry05!Z17)/2</f>
        <v>47.919718882405149</v>
      </c>
      <c r="AA17" s="97">
        <f>(DHS_Wet05!AA17+DHS_Dry05!AA17)/2</f>
        <v>16.528423676063511</v>
      </c>
      <c r="AB17" s="97">
        <f>(DHS_Wet05!AB17+DHS_Dry05!AB17)/2</f>
        <v>64.462108248101757</v>
      </c>
      <c r="AC17" s="97">
        <f>(DHS_Wet05!AC17+DHS_Dry05!AC17)/2</f>
        <v>26.759822706152441</v>
      </c>
      <c r="AD17" s="97">
        <f>(DHS_Wet05!AD17+DHS_Dry05!AD17)/2</f>
        <v>5.712679954213403</v>
      </c>
      <c r="AE17" s="97">
        <f>(DHS_Wet05!AE17+DHS_Dry05!AE17)/2</f>
        <v>55.702953249616904</v>
      </c>
      <c r="AF17" s="97">
        <f>(DHS_Wet05!AF17+DHS_Dry05!AF17)/2</f>
        <v>11.482709361704149</v>
      </c>
      <c r="AG17" s="97">
        <f>(DHS_Wet05!AG17+DHS_Dry05!AG17)/2</f>
        <v>32.242024238218612</v>
      </c>
      <c r="AH17" s="97">
        <f>(DHS_Wet05!AH17+DHS_Dry05!AH17)/2</f>
        <v>38.95429977494382</v>
      </c>
      <c r="AI17" s="97">
        <f>(DHS_Wet05!AI17+DHS_Dry05!AI17)/2</f>
        <v>3.7985570094818195</v>
      </c>
      <c r="AJ17" s="94">
        <f>(DHS_Wet05!AJ17+DHS_Dry05!AJ17)/2</f>
        <v>29.522402861489141</v>
      </c>
      <c r="AK17" s="369"/>
      <c r="AL17" s="369"/>
      <c r="AM17" s="369"/>
      <c r="AN17" s="369"/>
      <c r="AO17" s="369"/>
      <c r="AP17" s="369"/>
      <c r="AQ17" s="369"/>
      <c r="AR17" s="369"/>
      <c r="AS17" s="369"/>
      <c r="AT17" s="369"/>
      <c r="AU17" s="369"/>
      <c r="AV17" s="369"/>
      <c r="AW17" s="369"/>
      <c r="AX17" s="369"/>
      <c r="AY17" s="369"/>
      <c r="AZ17" s="1709"/>
      <c r="BA17" s="1836"/>
      <c r="BB17" s="1542" t="s">
        <v>51</v>
      </c>
      <c r="BC17" s="33" t="s">
        <v>35</v>
      </c>
      <c r="BD17" s="29" t="s">
        <v>35</v>
      </c>
      <c r="BE17" s="29" t="s">
        <v>35</v>
      </c>
      <c r="BF17" s="29" t="s">
        <v>35</v>
      </c>
      <c r="BG17" s="24" t="s">
        <v>35</v>
      </c>
      <c r="BH17" s="33" t="s">
        <v>35</v>
      </c>
      <c r="BI17" s="29" t="s">
        <v>35</v>
      </c>
      <c r="BJ17" s="29" t="s">
        <v>35</v>
      </c>
      <c r="BK17" s="29" t="s">
        <v>35</v>
      </c>
      <c r="BL17" s="24" t="s">
        <v>35</v>
      </c>
      <c r="BM17" s="33" t="s">
        <v>35</v>
      </c>
      <c r="BN17" s="29" t="s">
        <v>35</v>
      </c>
      <c r="BO17" s="29" t="s">
        <v>35</v>
      </c>
      <c r="BP17" s="29" t="s">
        <v>35</v>
      </c>
      <c r="BQ17" s="24" t="s">
        <v>35</v>
      </c>
      <c r="BR17" s="33" t="s">
        <v>35</v>
      </c>
      <c r="BS17" s="29" t="s">
        <v>35</v>
      </c>
      <c r="BT17" s="29" t="s">
        <v>35</v>
      </c>
      <c r="BU17" s="29" t="s">
        <v>35</v>
      </c>
      <c r="BV17" s="29" t="s">
        <v>35</v>
      </c>
      <c r="BW17" s="29" t="s">
        <v>35</v>
      </c>
      <c r="BX17" s="29" t="s">
        <v>35</v>
      </c>
      <c r="BY17" s="18" t="s">
        <v>35</v>
      </c>
      <c r="BZ17" s="18" t="s">
        <v>35</v>
      </c>
      <c r="CA17" s="18" t="s">
        <v>35</v>
      </c>
      <c r="CB17" s="18" t="s">
        <v>35</v>
      </c>
      <c r="CC17" s="18" t="s">
        <v>35</v>
      </c>
      <c r="CD17" s="18" t="s">
        <v>35</v>
      </c>
      <c r="CE17" s="18" t="s">
        <v>35</v>
      </c>
      <c r="CF17" s="18" t="s">
        <v>35</v>
      </c>
      <c r="CG17" s="18" t="s">
        <v>35</v>
      </c>
      <c r="CH17" s="18" t="s">
        <v>35</v>
      </c>
      <c r="CI17" s="18" t="s">
        <v>35</v>
      </c>
      <c r="CJ17" s="18" t="s">
        <v>35</v>
      </c>
      <c r="CK17" s="3"/>
      <c r="CL17" s="3"/>
      <c r="CM17" s="3"/>
      <c r="CN17" s="3"/>
      <c r="CO17" s="3"/>
      <c r="CP17" s="3"/>
      <c r="CQ17" s="3"/>
      <c r="CR17" s="3"/>
      <c r="CS17" s="3"/>
      <c r="CT17" s="3"/>
      <c r="CU17" s="3"/>
      <c r="CV17" s="3"/>
      <c r="CW17" s="3"/>
      <c r="CX17" s="3"/>
      <c r="CY17" s="3"/>
      <c r="CZ17" s="3"/>
    </row>
    <row r="18" s="411" customFormat="true" ht="15" customHeight="true" x14ac:dyDescent="0.2">
      <c r="A18" s="1804" t="s">
        <v>60</v>
      </c>
      <c r="B18" s="331" t="s">
        <v>15</v>
      </c>
      <c r="C18" s="98">
        <f>(DHS_Wet05!C18+DHS_Dry05!C18)/2</f>
        <v>56.50994318808133</v>
      </c>
      <c r="D18" s="97">
        <f>(DHS_Wet05!D18+DHS_Dry05!D18)/2</f>
        <v>62.289757711108919</v>
      </c>
      <c r="E18" s="97">
        <f>(DHS_Wet05!E18+DHS_Dry05!E18)/2</f>
        <v>65.097116017767846</v>
      </c>
      <c r="F18" s="97">
        <f>(DHS_Wet05!F18+DHS_Dry05!F18)/2</f>
        <v>71.07750951055823</v>
      </c>
      <c r="G18" s="96">
        <f>(DHS_Wet05!G18+DHS_Dry05!G18)/2</f>
        <v>88.396522649635145</v>
      </c>
      <c r="H18" s="95">
        <f>(DHS_Wet05!H18+DHS_Dry05!H18)/2</f>
        <v>64.56080192688998</v>
      </c>
      <c r="I18" s="97">
        <f>(DHS_Wet05!I18+DHS_Dry05!I18)/2</f>
        <v>78.801018274146671</v>
      </c>
      <c r="J18" s="97">
        <f>(DHS_Wet05!J18+DHS_Dry05!J18)/2</f>
        <v>91.907559792148135</v>
      </c>
      <c r="K18" s="97">
        <f>(DHS_Wet05!K18+DHS_Dry05!K18)/2</f>
        <v>96.422414573331167</v>
      </c>
      <c r="L18" s="94">
        <f>(DHS_Wet05!L18+DHS_Dry05!L18)/2</f>
        <v>99.690497736835923</v>
      </c>
      <c r="M18" s="98">
        <f>(DHS_Wet05!M18+DHS_Dry05!M18)/2</f>
        <v>55.711120640728538</v>
      </c>
      <c r="N18" s="97">
        <f>(DHS_Wet05!N18+DHS_Dry05!N18)/2</f>
        <v>61.877416357745972</v>
      </c>
      <c r="O18" s="97">
        <f>(DHS_Wet05!O18+DHS_Dry05!O18)/2</f>
        <v>62.811964334368241</v>
      </c>
      <c r="P18" s="97">
        <f>(DHS_Wet05!P18+DHS_Dry05!P18)/2</f>
        <v>68.31827388735806</v>
      </c>
      <c r="Q18" s="96">
        <f>(DHS_Wet05!Q18+DHS_Dry05!Q18)/2</f>
        <v>78.679669555784528</v>
      </c>
      <c r="R18" s="95">
        <f>(DHS_Wet05!R18+DHS_Dry05!R18)/2</f>
        <v>56.871314995770526</v>
      </c>
      <c r="S18" s="97">
        <f>(DHS_Wet05!S18+DHS_Dry05!S18)/2</f>
        <v>55.751504793773272</v>
      </c>
      <c r="T18" s="97">
        <f>(DHS_Wet05!T18+DHS_Dry05!T18)/2</f>
        <v>71.202843178276296</v>
      </c>
      <c r="U18" s="97">
        <f>(DHS_Wet05!U18+DHS_Dry05!U18)/2</f>
        <v>50.347202071353372</v>
      </c>
      <c r="V18" s="97">
        <f>(DHS_Wet05!V18+DHS_Dry05!V18)/2</f>
        <v>73.599110989071875</v>
      </c>
      <c r="W18" s="97">
        <f>(DHS_Wet05!W18+DHS_Dry05!W18)/2</f>
        <v>45.042055809994892</v>
      </c>
      <c r="X18" s="97">
        <f>(DHS_Wet05!X18+DHS_Dry05!X18)/2</f>
        <v>62.954462527629559</v>
      </c>
      <c r="Y18" s="97">
        <f>(DHS_Wet05!Y18+DHS_Dry05!Y18)/2</f>
        <v>64.77062271994518</v>
      </c>
      <c r="Z18" s="97">
        <f>(DHS_Wet05!Z18+DHS_Dry05!Z18)/2</f>
        <v>52.028381488211089</v>
      </c>
      <c r="AA18" s="97">
        <f>(DHS_Wet05!AA18+DHS_Dry05!AA18)/2</f>
        <v>82.449239784268229</v>
      </c>
      <c r="AB18" s="97">
        <f>(DHS_Wet05!AB18+DHS_Dry05!AB18)/2</f>
        <v>35.537891751898151</v>
      </c>
      <c r="AC18" s="97">
        <f>(DHS_Wet05!AC18+DHS_Dry05!AC18)/2</f>
        <v>65.799131794703541</v>
      </c>
      <c r="AD18" s="97">
        <f>(DHS_Wet05!AD18+DHS_Dry05!AD18)/2</f>
        <v>94.287320045786515</v>
      </c>
      <c r="AE18" s="97">
        <f>(DHS_Wet05!AE18+DHS_Dry05!AE18)/2</f>
        <v>43.947494218287247</v>
      </c>
      <c r="AF18" s="97">
        <f>(DHS_Wet05!AF18+DHS_Dry05!AF18)/2</f>
        <v>88.459822254334497</v>
      </c>
      <c r="AG18" s="97">
        <f>(DHS_Wet05!AG18+DHS_Dry05!AG18)/2</f>
        <v>67.278349552897382</v>
      </c>
      <c r="AH18" s="97">
        <f>(DHS_Wet05!AH18+DHS_Dry05!AH18)/2</f>
        <v>60.857988834932115</v>
      </c>
      <c r="AI18" s="97">
        <f>(DHS_Wet05!AI18+DHS_Dry05!AI18)/2</f>
        <v>96.20144299051816</v>
      </c>
      <c r="AJ18" s="94">
        <f>(DHS_Wet05!AJ18+DHS_Dry05!AJ18)/2</f>
        <v>69.039648695395059</v>
      </c>
      <c r="AK18" s="369"/>
      <c r="AL18" s="369"/>
      <c r="AM18" s="369"/>
      <c r="AN18" s="369"/>
      <c r="AO18" s="369"/>
      <c r="AP18" s="369"/>
      <c r="AQ18" s="369"/>
      <c r="AR18" s="369"/>
      <c r="AS18" s="369"/>
      <c r="AT18" s="369"/>
      <c r="AU18" s="369"/>
      <c r="AV18" s="369"/>
      <c r="AW18" s="369"/>
      <c r="AX18" s="369"/>
      <c r="AY18" s="369"/>
      <c r="AZ18" s="1709"/>
      <c r="BA18" s="1836" t="s">
        <v>60</v>
      </c>
      <c r="BB18" s="1542" t="s">
        <v>15</v>
      </c>
      <c r="BC18" s="33" t="s">
        <v>35</v>
      </c>
      <c r="BD18" s="29" t="s">
        <v>35</v>
      </c>
      <c r="BE18" s="29" t="s">
        <v>35</v>
      </c>
      <c r="BF18" s="29" t="s">
        <v>35</v>
      </c>
      <c r="BG18" s="24" t="s">
        <v>35</v>
      </c>
      <c r="BH18" s="33" t="s">
        <v>35</v>
      </c>
      <c r="BI18" s="29" t="s">
        <v>35</v>
      </c>
      <c r="BJ18" s="29" t="s">
        <v>35</v>
      </c>
      <c r="BK18" s="29" t="s">
        <v>35</v>
      </c>
      <c r="BL18" s="24" t="s">
        <v>35</v>
      </c>
      <c r="BM18" s="33" t="s">
        <v>35</v>
      </c>
      <c r="BN18" s="29" t="s">
        <v>35</v>
      </c>
      <c r="BO18" s="29" t="s">
        <v>35</v>
      </c>
      <c r="BP18" s="29" t="s">
        <v>35</v>
      </c>
      <c r="BQ18" s="24" t="s">
        <v>35</v>
      </c>
      <c r="BR18" s="33" t="s">
        <v>35</v>
      </c>
      <c r="BS18" s="29" t="s">
        <v>35</v>
      </c>
      <c r="BT18" s="29" t="s">
        <v>35</v>
      </c>
      <c r="BU18" s="29" t="s">
        <v>35</v>
      </c>
      <c r="BV18" s="29" t="s">
        <v>35</v>
      </c>
      <c r="BW18" s="29" t="s">
        <v>35</v>
      </c>
      <c r="BX18" s="29" t="s">
        <v>35</v>
      </c>
      <c r="BY18" s="18" t="s">
        <v>35</v>
      </c>
      <c r="BZ18" s="18" t="s">
        <v>35</v>
      </c>
      <c r="CA18" s="18" t="s">
        <v>35</v>
      </c>
      <c r="CB18" s="18" t="s">
        <v>35</v>
      </c>
      <c r="CC18" s="18" t="s">
        <v>35</v>
      </c>
      <c r="CD18" s="18" t="s">
        <v>35</v>
      </c>
      <c r="CE18" s="18" t="s">
        <v>35</v>
      </c>
      <c r="CF18" s="18" t="s">
        <v>35</v>
      </c>
      <c r="CG18" s="18" t="s">
        <v>35</v>
      </c>
      <c r="CH18" s="18" t="s">
        <v>35</v>
      </c>
      <c r="CI18" s="18" t="s">
        <v>35</v>
      </c>
      <c r="CJ18" s="18" t="s">
        <v>35</v>
      </c>
      <c r="CK18" s="3"/>
      <c r="CL18" s="3"/>
      <c r="CM18" s="3"/>
      <c r="CN18" s="3"/>
      <c r="CO18" s="3"/>
      <c r="CP18" s="3"/>
      <c r="CQ18" s="3"/>
      <c r="CR18" s="3"/>
      <c r="CS18" s="3"/>
      <c r="CT18" s="3"/>
      <c r="CU18" s="3"/>
      <c r="CV18" s="3"/>
      <c r="CW18" s="3"/>
      <c r="CX18" s="3"/>
      <c r="CY18" s="3"/>
      <c r="CZ18" s="3"/>
    </row>
    <row r="19" s="411" customFormat="true" ht="15" customHeight="true" x14ac:dyDescent="0.2">
      <c r="A19" s="1804"/>
      <c r="B19" s="331" t="s">
        <v>16</v>
      </c>
      <c r="C19" s="98">
        <f>(DHS_Wet05!C19+DHS_Dry05!C19)/2</f>
        <v>0.84870434639482717</v>
      </c>
      <c r="D19" s="97">
        <f>(DHS_Wet05!D19+DHS_Dry05!D19)/2</f>
        <v>0.31935392970722953</v>
      </c>
      <c r="E19" s="97">
        <f>(DHS_Wet05!E19+DHS_Dry05!E19)/2</f>
        <v>0.30128060034500348</v>
      </c>
      <c r="F19" s="97">
        <f>(DHS_Wet05!F19+DHS_Dry05!F19)/2</f>
        <v>0.39530308966999661</v>
      </c>
      <c r="G19" s="96">
        <f>(DHS_Wet05!G19+DHS_Dry05!G19)/2</f>
        <v>0.12678073191965239</v>
      </c>
      <c r="H19" s="95">
        <f>(DHS_Wet05!H19+DHS_Dry05!H19)/2</f>
        <v>0.51468194107773824</v>
      </c>
      <c r="I19" s="97">
        <f>(DHS_Wet05!I19+DHS_Dry05!I19)/2</f>
        <v>0</v>
      </c>
      <c r="J19" s="97">
        <f>(DHS_Wet05!J19+DHS_Dry05!J19)/2</f>
        <v>0.12025316340588246</v>
      </c>
      <c r="K19" s="97">
        <f>(DHS_Wet05!K19+DHS_Dry05!K19)/2</f>
        <v>0</v>
      </c>
      <c r="L19" s="94">
        <f>(DHS_Wet05!L19+DHS_Dry05!L19)/2</f>
        <v>0</v>
      </c>
      <c r="M19" s="98">
        <f>(DHS_Wet05!M19+DHS_Dry05!M19)/2</f>
        <v>0.9337663500900516</v>
      </c>
      <c r="N19" s="97">
        <f>(DHS_Wet05!N19+DHS_Dry05!N19)/2</f>
        <v>0.31946849884259731</v>
      </c>
      <c r="O19" s="97">
        <f>(DHS_Wet05!O19+DHS_Dry05!O19)/2</f>
        <v>0.31008199848357232</v>
      </c>
      <c r="P19" s="97">
        <f>(DHS_Wet05!P19+DHS_Dry05!P19)/2</f>
        <v>0.41967878891921406</v>
      </c>
      <c r="Q19" s="96">
        <f>(DHS_Wet05!Q19+DHS_Dry05!Q19)/2</f>
        <v>0.2520655612098936</v>
      </c>
      <c r="R19" s="95">
        <f>(DHS_Wet05!R19+DHS_Dry05!R19)/2</f>
        <v>0.13176013932540231</v>
      </c>
      <c r="S19" s="97">
        <f>(DHS_Wet05!S19+DHS_Dry05!S19)/2</f>
        <v>7.5504457194505187E-2</v>
      </c>
      <c r="T19" s="97">
        <f>(DHS_Wet05!T19+DHS_Dry05!T19)/2</f>
        <v>4.7802516661117796E-2</v>
      </c>
      <c r="U19" s="97">
        <f>(DHS_Wet05!U19+DHS_Dry05!U19)/2</f>
        <v>1.6577390025427459</v>
      </c>
      <c r="V19" s="97">
        <f>(DHS_Wet05!V19+DHS_Dry05!V19)/2</f>
        <v>0.85153763846759323</v>
      </c>
      <c r="W19" s="97">
        <f>(DHS_Wet05!W19+DHS_Dry05!W19)/2</f>
        <v>6.5734932052063377E-2</v>
      </c>
      <c r="X19" s="97">
        <f>(DHS_Wet05!X19+DHS_Dry05!X19)/2</f>
        <v>0.25080752291497943</v>
      </c>
      <c r="Y19" s="97">
        <f>(DHS_Wet05!Y19+DHS_Dry05!Y19)/2</f>
        <v>0.15282867179475218</v>
      </c>
      <c r="Z19" s="97">
        <f>(DHS_Wet05!Z19+DHS_Dry05!Z19)/2</f>
        <v>5.1899629383751297E-2</v>
      </c>
      <c r="AA19" s="97">
        <f>(DHS_Wet05!AA19+DHS_Dry05!AA19)/2</f>
        <v>1.0223365396683948</v>
      </c>
      <c r="AB19" s="97">
        <f>(DHS_Wet05!AB19+DHS_Dry05!AB19)/2</f>
        <v>0</v>
      </c>
      <c r="AC19" s="97">
        <f>(DHS_Wet05!AC19+DHS_Dry05!AC19)/2</f>
        <v>7.4410454991438559</v>
      </c>
      <c r="AD19" s="97">
        <f>(DHS_Wet05!AD19+DHS_Dry05!AD19)/2</f>
        <v>0</v>
      </c>
      <c r="AE19" s="97">
        <f>(DHS_Wet05!AE19+DHS_Dry05!AE19)/2</f>
        <v>0.34955253209580667</v>
      </c>
      <c r="AF19" s="97">
        <f>(DHS_Wet05!AF19+DHS_Dry05!AF19)/2</f>
        <v>5.7468383961336682E-2</v>
      </c>
      <c r="AG19" s="97">
        <f>(DHS_Wet05!AG19+DHS_Dry05!AG19)/2</f>
        <v>0.47962620888408231</v>
      </c>
      <c r="AH19" s="97">
        <f>(DHS_Wet05!AH19+DHS_Dry05!AH19)/2</f>
        <v>0.18771139012382396</v>
      </c>
      <c r="AI19" s="97">
        <f>(DHS_Wet05!AI19+DHS_Dry05!AI19)/2</f>
        <v>0</v>
      </c>
      <c r="AJ19" s="94">
        <f>(DHS_Wet05!AJ19+DHS_Dry05!AJ19)/2</f>
        <v>1.4379484431157801</v>
      </c>
      <c r="AK19" s="369"/>
      <c r="AL19" s="369"/>
      <c r="AM19" s="369"/>
      <c r="AN19" s="369"/>
      <c r="AO19" s="369"/>
      <c r="AP19" s="369"/>
      <c r="AQ19" s="369"/>
      <c r="AR19" s="369"/>
      <c r="AS19" s="369"/>
      <c r="AT19" s="369"/>
      <c r="AU19" s="369"/>
      <c r="AV19" s="369"/>
      <c r="AW19" s="369"/>
      <c r="AX19" s="369"/>
      <c r="AY19" s="369"/>
      <c r="AZ19" s="1709"/>
      <c r="BA19" s="1836"/>
      <c r="BB19" s="1542" t="s">
        <v>16</v>
      </c>
      <c r="BC19" s="33" t="s">
        <v>35</v>
      </c>
      <c r="BD19" s="29" t="s">
        <v>35</v>
      </c>
      <c r="BE19" s="29" t="s">
        <v>35</v>
      </c>
      <c r="BF19" s="29" t="s">
        <v>35</v>
      </c>
      <c r="BG19" s="24" t="s">
        <v>35</v>
      </c>
      <c r="BH19" s="33" t="s">
        <v>35</v>
      </c>
      <c r="BI19" s="29" t="s">
        <v>35</v>
      </c>
      <c r="BJ19" s="29" t="s">
        <v>35</v>
      </c>
      <c r="BK19" s="29" t="s">
        <v>35</v>
      </c>
      <c r="BL19" s="24" t="s">
        <v>35</v>
      </c>
      <c r="BM19" s="33" t="s">
        <v>35</v>
      </c>
      <c r="BN19" s="29" t="s">
        <v>35</v>
      </c>
      <c r="BO19" s="29" t="s">
        <v>35</v>
      </c>
      <c r="BP19" s="29" t="s">
        <v>35</v>
      </c>
      <c r="BQ19" s="24" t="s">
        <v>35</v>
      </c>
      <c r="BR19" s="33" t="s">
        <v>35</v>
      </c>
      <c r="BS19" s="29" t="s">
        <v>35</v>
      </c>
      <c r="BT19" s="29" t="s">
        <v>35</v>
      </c>
      <c r="BU19" s="29" t="s">
        <v>35</v>
      </c>
      <c r="BV19" s="29" t="s">
        <v>35</v>
      </c>
      <c r="BW19" s="29" t="s">
        <v>35</v>
      </c>
      <c r="BX19" s="29" t="s">
        <v>35</v>
      </c>
      <c r="BY19" s="18" t="s">
        <v>35</v>
      </c>
      <c r="BZ19" s="18" t="s">
        <v>35</v>
      </c>
      <c r="CA19" s="18" t="s">
        <v>35</v>
      </c>
      <c r="CB19" s="18" t="s">
        <v>35</v>
      </c>
      <c r="CC19" s="18" t="s">
        <v>35</v>
      </c>
      <c r="CD19" s="18" t="s">
        <v>35</v>
      </c>
      <c r="CE19" s="18" t="s">
        <v>35</v>
      </c>
      <c r="CF19" s="18" t="s">
        <v>35</v>
      </c>
      <c r="CG19" s="18" t="s">
        <v>35</v>
      </c>
      <c r="CH19" s="18" t="s">
        <v>35</v>
      </c>
      <c r="CI19" s="18" t="s">
        <v>35</v>
      </c>
      <c r="CJ19" s="18" t="s">
        <v>35</v>
      </c>
      <c r="CK19" s="3"/>
      <c r="CL19" s="3"/>
      <c r="CM19" s="3"/>
      <c r="CN19" s="3"/>
      <c r="CO19" s="3"/>
      <c r="CP19" s="3"/>
      <c r="CQ19" s="3"/>
      <c r="CR19" s="3"/>
      <c r="CS19" s="3"/>
      <c r="CT19" s="3"/>
      <c r="CU19" s="3"/>
      <c r="CV19" s="3"/>
      <c r="CW19" s="3"/>
      <c r="CX19" s="3"/>
      <c r="CY19" s="3"/>
      <c r="CZ19" s="3"/>
    </row>
    <row r="20" s="411" customFormat="true" ht="15" customHeight="true" x14ac:dyDescent="0.2">
      <c r="A20" s="1804"/>
      <c r="B20" s="331" t="s">
        <v>22</v>
      </c>
      <c r="C20" s="98">
        <f>(DHS_Wet05!C20+DHS_Dry05!C20)/2</f>
        <v>22.782249590886451</v>
      </c>
      <c r="D20" s="97">
        <f>(DHS_Wet05!D20+DHS_Dry05!D20)/2</f>
        <v>17.385194347613027</v>
      </c>
      <c r="E20" s="97">
        <f>(DHS_Wet05!E20+DHS_Dry05!E20)/2</f>
        <v>15.381875695882893</v>
      </c>
      <c r="F20" s="97">
        <f>(DHS_Wet05!F20+DHS_Dry05!F20)/2</f>
        <v>9.7049478431696627</v>
      </c>
      <c r="G20" s="96">
        <f>(DHS_Wet05!G20+DHS_Dry05!G20)/2</f>
        <v>2.1475047900390081</v>
      </c>
      <c r="H20" s="95">
        <f>(DHS_Wet05!H20+DHS_Dry05!H20)/2</f>
        <v>15.36681239417614</v>
      </c>
      <c r="I20" s="97">
        <f>(DHS_Wet05!I20+DHS_Dry05!I20)/2</f>
        <v>5.979812289823248</v>
      </c>
      <c r="J20" s="97">
        <f>(DHS_Wet05!J20+DHS_Dry05!J20)/2</f>
        <v>2.2935224932011593</v>
      </c>
      <c r="K20" s="97">
        <f>(DHS_Wet05!K20+DHS_Dry05!K20)/2</f>
        <v>0.78484948260718967</v>
      </c>
      <c r="L20" s="94">
        <f>(DHS_Wet05!L20+DHS_Dry05!L20)/2</f>
        <v>0.26803705394343424</v>
      </c>
      <c r="M20" s="98">
        <f>(DHS_Wet05!M20+DHS_Dry05!M20)/2</f>
        <v>23.581834821856752</v>
      </c>
      <c r="N20" s="97">
        <f>(DHS_Wet05!N20+DHS_Dry05!N20)/2</f>
        <v>17.070557138022323</v>
      </c>
      <c r="O20" s="97">
        <f>(DHS_Wet05!O20+DHS_Dry05!O20)/2</f>
        <v>17.881321000434884</v>
      </c>
      <c r="P20" s="97">
        <f>(DHS_Wet05!P20+DHS_Dry05!P20)/2</f>
        <v>11.693461197237362</v>
      </c>
      <c r="Q20" s="96">
        <f>(DHS_Wet05!Q20+DHS_Dry05!Q20)/2</f>
        <v>5.0178219007739422</v>
      </c>
      <c r="R20" s="95">
        <f>(DHS_Wet05!R20+DHS_Dry05!R20)/2</f>
        <v>6.8415400350156048</v>
      </c>
      <c r="S20" s="97">
        <f>(DHS_Wet05!S20+DHS_Dry05!S20)/2</f>
        <v>2.2620808063543763</v>
      </c>
      <c r="T20" s="97">
        <f>(DHS_Wet05!T20+DHS_Dry05!T20)/2</f>
        <v>13.646872827911892</v>
      </c>
      <c r="U20" s="97">
        <f>(DHS_Wet05!U20+DHS_Dry05!U20)/2</f>
        <v>36.187041530694955</v>
      </c>
      <c r="V20" s="97">
        <f>(DHS_Wet05!V20+DHS_Dry05!V20)/2</f>
        <v>5.8399367879841355</v>
      </c>
      <c r="W20" s="97">
        <f>(DHS_Wet05!W20+DHS_Dry05!W20)/2</f>
        <v>52.050275315946486</v>
      </c>
      <c r="X20" s="97">
        <f>(DHS_Wet05!X20+DHS_Dry05!X20)/2</f>
        <v>20.434256125751453</v>
      </c>
      <c r="Y20" s="97">
        <f>(DHS_Wet05!Y20+DHS_Dry05!Y20)/2</f>
        <v>2.3691442005747909</v>
      </c>
      <c r="Z20" s="97">
        <f>(DHS_Wet05!Z20+DHS_Dry05!Z20)/2</f>
        <v>13.514351814811247</v>
      </c>
      <c r="AA20" s="97">
        <f>(DHS_Wet05!AA20+DHS_Dry05!AA20)/2</f>
        <v>13.758543692821366</v>
      </c>
      <c r="AB20" s="97">
        <f>(DHS_Wet05!AB20+DHS_Dry05!AB20)/2</f>
        <v>26.312217231999348</v>
      </c>
      <c r="AC20" s="97">
        <f>(DHS_Wet05!AC20+DHS_Dry05!AC20)/2</f>
        <v>9.1470093855731953</v>
      </c>
      <c r="AD20" s="97">
        <f>(DHS_Wet05!AD20+DHS_Dry05!AD20)/2</f>
        <v>7.460698725481052E-14</v>
      </c>
      <c r="AE20" s="97">
        <f>(DHS_Wet05!AE20+DHS_Dry05!AE20)/2</f>
        <v>32.983795284010803</v>
      </c>
      <c r="AF20" s="97">
        <f>(DHS_Wet05!AF20+DHS_Dry05!AF20)/2</f>
        <v>5.557097380638826</v>
      </c>
      <c r="AG20" s="97">
        <f>(DHS_Wet05!AG20+DHS_Dry05!AG20)/2</f>
        <v>14.57650388647637</v>
      </c>
      <c r="AH20" s="97">
        <f>(DHS_Wet05!AH20+DHS_Dry05!AH20)/2</f>
        <v>36.303937269414703</v>
      </c>
      <c r="AI20" s="97">
        <f>(DHS_Wet05!AI20+DHS_Dry05!AI20)/2</f>
        <v>3.4095847914755759</v>
      </c>
      <c r="AJ20" s="94">
        <f>(DHS_Wet05!AJ20+DHS_Dry05!AJ20)/2</f>
        <v>5.1663681255078844</v>
      </c>
      <c r="AK20" s="369"/>
      <c r="AL20" s="369"/>
      <c r="AM20" s="369"/>
      <c r="AN20" s="369"/>
      <c r="AO20" s="369"/>
      <c r="AP20" s="369"/>
      <c r="AQ20" s="369"/>
      <c r="AR20" s="369"/>
      <c r="AS20" s="369"/>
      <c r="AT20" s="369"/>
      <c r="AU20" s="369"/>
      <c r="AV20" s="369"/>
      <c r="AW20" s="369"/>
      <c r="AX20" s="369"/>
      <c r="AY20" s="369"/>
      <c r="AZ20" s="1709"/>
      <c r="BA20" s="1836"/>
      <c r="BB20" s="1542" t="s">
        <v>22</v>
      </c>
      <c r="BC20" s="33" t="s">
        <v>35</v>
      </c>
      <c r="BD20" s="29" t="s">
        <v>35</v>
      </c>
      <c r="BE20" s="29" t="s">
        <v>35</v>
      </c>
      <c r="BF20" s="29" t="s">
        <v>35</v>
      </c>
      <c r="BG20" s="24" t="s">
        <v>35</v>
      </c>
      <c r="BH20" s="33" t="s">
        <v>35</v>
      </c>
      <c r="BI20" s="29" t="s">
        <v>35</v>
      </c>
      <c r="BJ20" s="29" t="s">
        <v>35</v>
      </c>
      <c r="BK20" s="29" t="s">
        <v>35</v>
      </c>
      <c r="BL20" s="24" t="s">
        <v>35</v>
      </c>
      <c r="BM20" s="33" t="s">
        <v>35</v>
      </c>
      <c r="BN20" s="29" t="s">
        <v>35</v>
      </c>
      <c r="BO20" s="29" t="s">
        <v>35</v>
      </c>
      <c r="BP20" s="29" t="s">
        <v>35</v>
      </c>
      <c r="BQ20" s="24" t="s">
        <v>35</v>
      </c>
      <c r="BR20" s="33" t="s">
        <v>35</v>
      </c>
      <c r="BS20" s="29" t="s">
        <v>35</v>
      </c>
      <c r="BT20" s="29" t="s">
        <v>35</v>
      </c>
      <c r="BU20" s="29" t="s">
        <v>35</v>
      </c>
      <c r="BV20" s="29" t="s">
        <v>35</v>
      </c>
      <c r="BW20" s="29" t="s">
        <v>35</v>
      </c>
      <c r="BX20" s="29" t="s">
        <v>35</v>
      </c>
      <c r="BY20" s="18" t="s">
        <v>35</v>
      </c>
      <c r="BZ20" s="18" t="s">
        <v>35</v>
      </c>
      <c r="CA20" s="18" t="s">
        <v>35</v>
      </c>
      <c r="CB20" s="18" t="s">
        <v>35</v>
      </c>
      <c r="CC20" s="18" t="s">
        <v>35</v>
      </c>
      <c r="CD20" s="18" t="s">
        <v>35</v>
      </c>
      <c r="CE20" s="18" t="s">
        <v>35</v>
      </c>
      <c r="CF20" s="18" t="s">
        <v>35</v>
      </c>
      <c r="CG20" s="18" t="s">
        <v>35</v>
      </c>
      <c r="CH20" s="18" t="s">
        <v>35</v>
      </c>
      <c r="CI20" s="18" t="s">
        <v>35</v>
      </c>
      <c r="CJ20" s="18" t="s">
        <v>35</v>
      </c>
      <c r="CK20" s="3"/>
      <c r="CL20" s="3"/>
      <c r="CM20" s="3"/>
      <c r="CN20" s="3"/>
      <c r="CO20" s="3"/>
      <c r="CP20" s="3"/>
      <c r="CQ20" s="3"/>
      <c r="CR20" s="3"/>
      <c r="CS20" s="3"/>
      <c r="CT20" s="3"/>
      <c r="CU20" s="3"/>
      <c r="CV20" s="3"/>
      <c r="CW20" s="3"/>
      <c r="CX20" s="3"/>
      <c r="CY20" s="3"/>
      <c r="CZ20" s="3"/>
    </row>
    <row r="21" s="411" customFormat="true" ht="15" customHeight="true" x14ac:dyDescent="0.2">
      <c r="A21" s="1804"/>
      <c r="B21" s="331" t="s">
        <v>17</v>
      </c>
      <c r="C21" s="98">
        <f>(DHS_Wet05!C21+DHS_Dry05!C21)/2</f>
        <v>19.859102874637394</v>
      </c>
      <c r="D21" s="97">
        <f>(DHS_Wet05!D21+DHS_Dry05!D21)/2</f>
        <v>20.005694011570828</v>
      </c>
      <c r="E21" s="97">
        <f>(DHS_Wet05!E21+DHS_Dry05!E21)/2</f>
        <v>19.219727686004251</v>
      </c>
      <c r="F21" s="97">
        <f>(DHS_Wet05!F21+DHS_Dry05!F21)/2</f>
        <v>18.82223955660211</v>
      </c>
      <c r="G21" s="96">
        <f>(DHS_Wet05!G21+DHS_Dry05!G21)/2</f>
        <v>9.329191828406195</v>
      </c>
      <c r="H21" s="95">
        <f>(DHS_Wet05!H21+DHS_Dry05!H21)/2</f>
        <v>19.557703737856144</v>
      </c>
      <c r="I21" s="97">
        <f>(DHS_Wet05!I21+DHS_Dry05!I21)/2</f>
        <v>15.219169436030082</v>
      </c>
      <c r="J21" s="97">
        <f>(DHS_Wet05!J21+DHS_Dry05!J21)/2</f>
        <v>5.6786645512448306</v>
      </c>
      <c r="K21" s="97">
        <f>(DHS_Wet05!K21+DHS_Dry05!K21)/2</f>
        <v>2.7927359440616359</v>
      </c>
      <c r="L21" s="94">
        <f>(DHS_Wet05!L21+DHS_Dry05!L21)/2</f>
        <v>4.1465209220643097E-2</v>
      </c>
      <c r="M21" s="98">
        <f>(DHS_Wet05!M21+DHS_Dry05!M21)/2</f>
        <v>19.773278187324657</v>
      </c>
      <c r="N21" s="97">
        <f>(DHS_Wet05!N21+DHS_Dry05!N21)/2</f>
        <v>20.732558005389105</v>
      </c>
      <c r="O21" s="97">
        <f>(DHS_Wet05!O21+DHS_Dry05!O21)/2</f>
        <v>18.996632666713307</v>
      </c>
      <c r="P21" s="97">
        <f>(DHS_Wet05!P21+DHS_Dry05!P21)/2</f>
        <v>19.568586126485371</v>
      </c>
      <c r="Q21" s="96">
        <f>(DHS_Wet05!Q21+DHS_Dry05!Q21)/2</f>
        <v>16.05044298223163</v>
      </c>
      <c r="R21" s="95">
        <f>(DHS_Wet05!R21+DHS_Dry05!R21)/2</f>
        <v>36.155384829888469</v>
      </c>
      <c r="S21" s="97">
        <f>(DHS_Wet05!S21+DHS_Dry05!S21)/2</f>
        <v>41.910909942677847</v>
      </c>
      <c r="T21" s="97">
        <f>(DHS_Wet05!T21+DHS_Dry05!T21)/2</f>
        <v>15.102481477150693</v>
      </c>
      <c r="U21" s="97">
        <f>(DHS_Wet05!U21+DHS_Dry05!U21)/2</f>
        <v>11.808017395408921</v>
      </c>
      <c r="V21" s="97">
        <f>(DHS_Wet05!V21+DHS_Dry05!V21)/2</f>
        <v>19.709414584476399</v>
      </c>
      <c r="W21" s="97">
        <f>(DHS_Wet05!W21+DHS_Dry05!W21)/2</f>
        <v>2.8419339420065581</v>
      </c>
      <c r="X21" s="97">
        <f>(DHS_Wet05!X21+DHS_Dry05!X21)/2</f>
        <v>16.360473823704005</v>
      </c>
      <c r="Y21" s="97">
        <f>(DHS_Wet05!Y21+DHS_Dry05!Y21)/2</f>
        <v>32.707404407685281</v>
      </c>
      <c r="Z21" s="97">
        <f>(DHS_Wet05!Z21+DHS_Dry05!Z21)/2</f>
        <v>34.405367067593914</v>
      </c>
      <c r="AA21" s="97">
        <f>(DHS_Wet05!AA21+DHS_Dry05!AA21)/2</f>
        <v>2.7698799832420167</v>
      </c>
      <c r="AB21" s="97">
        <f>(DHS_Wet05!AB21+DHS_Dry05!AB21)/2</f>
        <v>38.149891016102501</v>
      </c>
      <c r="AC21" s="97">
        <f>(DHS_Wet05!AC21+DHS_Dry05!AC21)/2</f>
        <v>17.612813320579413</v>
      </c>
      <c r="AD21" s="97">
        <f>(DHS_Wet05!AD21+DHS_Dry05!AD21)/2</f>
        <v>5.712679954213403</v>
      </c>
      <c r="AE21" s="97">
        <f>(DHS_Wet05!AE21+DHS_Dry05!AE21)/2</f>
        <v>22.71915796560614</v>
      </c>
      <c r="AF21" s="97">
        <f>(DHS_Wet05!AF21+DHS_Dry05!AF21)/2</f>
        <v>5.92561198106534</v>
      </c>
      <c r="AG21" s="97">
        <f>(DHS_Wet05!AG21+DHS_Dry05!AG21)/2</f>
        <v>17.66552035174217</v>
      </c>
      <c r="AH21" s="97">
        <f>(DHS_Wet05!AH21+DHS_Dry05!AH21)/2</f>
        <v>2.6503625055293512</v>
      </c>
      <c r="AI21" s="97">
        <f>(DHS_Wet05!AI21+DHS_Dry05!AI21)/2</f>
        <v>0.38897221800625681</v>
      </c>
      <c r="AJ21" s="94">
        <f>(DHS_Wet05!AJ21+DHS_Dry05!AJ21)/2</f>
        <v>24.356034735981279</v>
      </c>
      <c r="AK21" s="369"/>
      <c r="AL21" s="369"/>
      <c r="AM21" s="369"/>
      <c r="AN21" s="369"/>
      <c r="AO21" s="369"/>
      <c r="AP21" s="369"/>
      <c r="AQ21" s="369"/>
      <c r="AR21" s="369"/>
      <c r="AS21" s="369"/>
      <c r="AT21" s="369"/>
      <c r="AU21" s="369"/>
      <c r="AV21" s="369"/>
      <c r="AW21" s="369"/>
      <c r="AX21" s="369"/>
      <c r="AY21" s="369"/>
      <c r="AZ21" s="1709"/>
      <c r="BA21" s="1836"/>
      <c r="BB21" s="1542" t="s">
        <v>17</v>
      </c>
      <c r="BC21" s="33" t="s">
        <v>35</v>
      </c>
      <c r="BD21" s="29" t="s">
        <v>35</v>
      </c>
      <c r="BE21" s="29" t="s">
        <v>35</v>
      </c>
      <c r="BF21" s="29" t="s">
        <v>35</v>
      </c>
      <c r="BG21" s="24" t="s">
        <v>35</v>
      </c>
      <c r="BH21" s="33" t="s">
        <v>35</v>
      </c>
      <c r="BI21" s="29" t="s">
        <v>35</v>
      </c>
      <c r="BJ21" s="29" t="s">
        <v>35</v>
      </c>
      <c r="BK21" s="29" t="s">
        <v>35</v>
      </c>
      <c r="BL21" s="24" t="s">
        <v>35</v>
      </c>
      <c r="BM21" s="33" t="s">
        <v>35</v>
      </c>
      <c r="BN21" s="29" t="s">
        <v>35</v>
      </c>
      <c r="BO21" s="29" t="s">
        <v>35</v>
      </c>
      <c r="BP21" s="29" t="s">
        <v>35</v>
      </c>
      <c r="BQ21" s="24" t="s">
        <v>35</v>
      </c>
      <c r="BR21" s="33" t="s">
        <v>35</v>
      </c>
      <c r="BS21" s="29" t="s">
        <v>35</v>
      </c>
      <c r="BT21" s="29" t="s">
        <v>35</v>
      </c>
      <c r="BU21" s="29" t="s">
        <v>35</v>
      </c>
      <c r="BV21" s="29" t="s">
        <v>35</v>
      </c>
      <c r="BW21" s="29" t="s">
        <v>35</v>
      </c>
      <c r="BX21" s="29" t="s">
        <v>35</v>
      </c>
      <c r="BY21" s="18" t="s">
        <v>35</v>
      </c>
      <c r="BZ21" s="18" t="s">
        <v>35</v>
      </c>
      <c r="CA21" s="18" t="s">
        <v>35</v>
      </c>
      <c r="CB21" s="18" t="s">
        <v>35</v>
      </c>
      <c r="CC21" s="18" t="s">
        <v>35</v>
      </c>
      <c r="CD21" s="18" t="s">
        <v>35</v>
      </c>
      <c r="CE21" s="18" t="s">
        <v>35</v>
      </c>
      <c r="CF21" s="18" t="s">
        <v>35</v>
      </c>
      <c r="CG21" s="18" t="s">
        <v>35</v>
      </c>
      <c r="CH21" s="18" t="s">
        <v>35</v>
      </c>
      <c r="CI21" s="18" t="s">
        <v>35</v>
      </c>
      <c r="CJ21" s="18" t="s">
        <v>35</v>
      </c>
      <c r="CK21" s="3"/>
      <c r="CL21" s="3"/>
      <c r="CM21" s="3"/>
      <c r="CN21" s="3"/>
      <c r="CO21" s="3"/>
      <c r="CP21" s="3"/>
      <c r="CQ21" s="3"/>
      <c r="CR21" s="3"/>
      <c r="CS21" s="3"/>
      <c r="CT21" s="3"/>
      <c r="CU21" s="3"/>
      <c r="CV21" s="3"/>
      <c r="CW21" s="3"/>
      <c r="CX21" s="3"/>
      <c r="CY21" s="3"/>
      <c r="CZ21" s="3"/>
    </row>
    <row r="22" s="411" customFormat="true" ht="15" customHeight="true" x14ac:dyDescent="0.2">
      <c r="A22" s="1804" t="s">
        <v>54</v>
      </c>
      <c r="B22" s="331" t="s">
        <v>49</v>
      </c>
      <c r="C22" s="98">
        <f>(DHS_Wet05!C22+DHS_Dry05!C22)/2</f>
        <v>1.5557865366001729</v>
      </c>
      <c r="D22" s="97">
        <f>(DHS_Wet05!D22+DHS_Dry05!D22)/2</f>
        <v>0.55679480327207176</v>
      </c>
      <c r="E22" s="97">
        <f>(DHS_Wet05!E22+DHS_Dry05!E22)/2</f>
        <v>0.54132313450351355</v>
      </c>
      <c r="F22" s="97">
        <f>(DHS_Wet05!F22+DHS_Dry05!F22)/2</f>
        <v>0.60359140547736734</v>
      </c>
      <c r="G22" s="96">
        <f>(DHS_Wet05!G22+DHS_Dry05!G22)/2</f>
        <v>0.15043167930555768</v>
      </c>
      <c r="H22" s="95">
        <f>(DHS_Wet05!H22+DHS_Dry05!H22)/2</f>
        <v>0.9068745627933632</v>
      </c>
      <c r="I22" s="97">
        <f>(DHS_Wet05!I22+DHS_Dry05!I22)/2</f>
        <v>0</v>
      </c>
      <c r="J22" s="97">
        <f>(DHS_Wet05!J22+DHS_Dry05!J22)/2</f>
        <v>0.13552820421675738</v>
      </c>
      <c r="K22" s="97">
        <f>(DHS_Wet05!K22+DHS_Dry05!K22)/2</f>
        <v>0</v>
      </c>
      <c r="L22" s="94">
        <f>(DHS_Wet05!L22+DHS_Dry05!L22)/2</f>
        <v>0</v>
      </c>
      <c r="M22" s="98">
        <f>(DHS_Wet05!M22+DHS_Dry05!M22)/2</f>
        <v>1.7192034823844577</v>
      </c>
      <c r="N22" s="97">
        <f>(DHS_Wet05!N22+DHS_Dry05!N22)/2</f>
        <v>0.56848653323398968</v>
      </c>
      <c r="O22" s="97">
        <f>(DHS_Wet05!O22+DHS_Dry05!O22)/2</f>
        <v>0.55284588876647445</v>
      </c>
      <c r="P22" s="97">
        <f>(DHS_Wet05!P22+DHS_Dry05!P22)/2</f>
        <v>0.68186748018679422</v>
      </c>
      <c r="Q22" s="96">
        <f>(DHS_Wet05!Q22+DHS_Dry05!Q22)/2</f>
        <v>0.34776222194732925</v>
      </c>
      <c r="R22" s="95">
        <f>(DHS_Wet05!R22+DHS_Dry05!R22)/2</f>
        <v>0.46681400271849127</v>
      </c>
      <c r="S22" s="97">
        <f>(DHS_Wet05!S22+DHS_Dry05!S22)/2</f>
        <v>0.18701130067018831</v>
      </c>
      <c r="T22" s="97">
        <f>(DHS_Wet05!T22+DHS_Dry05!T22)/2</f>
        <v>6.7923948613022742E-2</v>
      </c>
      <c r="U22" s="97">
        <f>(DHS_Wet05!U22+DHS_Dry05!U22)/2</f>
        <v>3.1305655069464819</v>
      </c>
      <c r="V22" s="97">
        <f>(DHS_Wet05!V22+DHS_Dry05!V22)/2</f>
        <v>1.2123320688866199</v>
      </c>
      <c r="W22" s="97">
        <f>(DHS_Wet05!W22+DHS_Dry05!W22)/2</f>
        <v>0.15206914589728471</v>
      </c>
      <c r="X22" s="97">
        <f>(DHS_Wet05!X22+DHS_Dry05!X22)/2</f>
        <v>0.59509878885758882</v>
      </c>
      <c r="Y22" s="97">
        <f>(DHS_Wet05!Y22+DHS_Dry05!Y22)/2</f>
        <v>0.25961841000227998</v>
      </c>
      <c r="Z22" s="97">
        <f>(DHS_Wet05!Z22+DHS_Dry05!Z22)/2</f>
        <v>0.12191769974675634</v>
      </c>
      <c r="AA22" s="97">
        <f>(DHS_Wet05!AA22+DHS_Dry05!AA22)/2</f>
        <v>1.2871493989132845</v>
      </c>
      <c r="AB22" s="97">
        <f>(DHS_Wet05!AB22+DHS_Dry05!AB22)/2</f>
        <v>0</v>
      </c>
      <c r="AC22" s="97">
        <f>(DHS_Wet05!AC22+DHS_Dry05!AC22)/2</f>
        <v>11.499798899589859</v>
      </c>
      <c r="AD22" s="97">
        <f>(DHS_Wet05!AD22+DHS_Dry05!AD22)/2</f>
        <v>0</v>
      </c>
      <c r="AE22" s="97">
        <f>(DHS_Wet05!AE22+DHS_Dry05!AE22)/2</f>
        <v>0.9798149262341016</v>
      </c>
      <c r="AF22" s="97">
        <f>(DHS_Wet05!AF22+DHS_Dry05!AF22)/2</f>
        <v>6.4911937430212632E-2</v>
      </c>
      <c r="AG22" s="97">
        <f>(DHS_Wet05!AG22+DHS_Dry05!AG22)/2</f>
        <v>0.9090797107403582</v>
      </c>
      <c r="AH22" s="97">
        <f>(DHS_Wet05!AH22+DHS_Dry05!AH22)/2</f>
        <v>0.31683693963059417</v>
      </c>
      <c r="AI22" s="97">
        <f>(DHS_Wet05!AI22+DHS_Dry05!AI22)/2</f>
        <v>0</v>
      </c>
      <c r="AJ22" s="94">
        <f>(DHS_Wet05!AJ22+DHS_Dry05!AJ22)/2</f>
        <v>2.5534324853320909</v>
      </c>
      <c r="AK22" s="369"/>
      <c r="AL22" s="369"/>
      <c r="AM22" s="369"/>
      <c r="AN22" s="369"/>
      <c r="AO22" s="369"/>
      <c r="AP22" s="369"/>
      <c r="AQ22" s="369"/>
      <c r="AR22" s="369"/>
      <c r="AS22" s="369"/>
      <c r="AT22" s="369"/>
      <c r="AU22" s="369"/>
      <c r="AV22" s="369"/>
      <c r="AW22" s="369"/>
      <c r="AX22" s="369"/>
      <c r="AY22" s="369"/>
      <c r="AZ22" s="1709"/>
      <c r="BA22" s="1836" t="s">
        <v>54</v>
      </c>
      <c r="BB22" s="1542" t="s">
        <v>49</v>
      </c>
      <c r="BC22" s="33" t="s">
        <v>35</v>
      </c>
      <c r="BD22" s="29" t="s">
        <v>35</v>
      </c>
      <c r="BE22" s="29" t="s">
        <v>35</v>
      </c>
      <c r="BF22" s="29" t="s">
        <v>35</v>
      </c>
      <c r="BG22" s="24" t="s">
        <v>35</v>
      </c>
      <c r="BH22" s="33" t="s">
        <v>35</v>
      </c>
      <c r="BI22" s="29" t="s">
        <v>35</v>
      </c>
      <c r="BJ22" s="29" t="s">
        <v>35</v>
      </c>
      <c r="BK22" s="29" t="s">
        <v>35</v>
      </c>
      <c r="BL22" s="24" t="s">
        <v>35</v>
      </c>
      <c r="BM22" s="33" t="s">
        <v>35</v>
      </c>
      <c r="BN22" s="29" t="s">
        <v>35</v>
      </c>
      <c r="BO22" s="29" t="s">
        <v>35</v>
      </c>
      <c r="BP22" s="29" t="s">
        <v>35</v>
      </c>
      <c r="BQ22" s="24" t="s">
        <v>35</v>
      </c>
      <c r="BR22" s="33" t="s">
        <v>35</v>
      </c>
      <c r="BS22" s="29" t="s">
        <v>35</v>
      </c>
      <c r="BT22" s="29" t="s">
        <v>35</v>
      </c>
      <c r="BU22" s="29" t="s">
        <v>35</v>
      </c>
      <c r="BV22" s="29" t="s">
        <v>35</v>
      </c>
      <c r="BW22" s="29" t="s">
        <v>35</v>
      </c>
      <c r="BX22" s="29" t="s">
        <v>35</v>
      </c>
      <c r="BY22" s="18" t="s">
        <v>35</v>
      </c>
      <c r="BZ22" s="18" t="s">
        <v>35</v>
      </c>
      <c r="CA22" s="18" t="s">
        <v>35</v>
      </c>
      <c r="CB22" s="18" t="s">
        <v>35</v>
      </c>
      <c r="CC22" s="18" t="s">
        <v>35</v>
      </c>
      <c r="CD22" s="18" t="s">
        <v>35</v>
      </c>
      <c r="CE22" s="18" t="s">
        <v>35</v>
      </c>
      <c r="CF22" s="18" t="s">
        <v>35</v>
      </c>
      <c r="CG22" s="18" t="s">
        <v>35</v>
      </c>
      <c r="CH22" s="18" t="s">
        <v>35</v>
      </c>
      <c r="CI22" s="18" t="s">
        <v>35</v>
      </c>
      <c r="CJ22" s="18" t="s">
        <v>35</v>
      </c>
      <c r="CK22" s="3"/>
      <c r="CL22" s="3"/>
      <c r="CM22" s="3"/>
      <c r="CN22" s="3"/>
      <c r="CO22" s="3"/>
      <c r="CP22" s="3"/>
      <c r="CQ22" s="3"/>
      <c r="CR22" s="3"/>
      <c r="CS22" s="3"/>
      <c r="CT22" s="3"/>
      <c r="CU22" s="3"/>
      <c r="CV22" s="3"/>
      <c r="CW22" s="3"/>
      <c r="CX22" s="3"/>
      <c r="CY22" s="3"/>
      <c r="CZ22" s="3"/>
    </row>
    <row r="23" s="411" customFormat="true" ht="15" customHeight="true" x14ac:dyDescent="0.2">
      <c r="A23" s="1805"/>
      <c r="B23" s="332" t="s">
        <v>48</v>
      </c>
      <c r="C23" s="93">
        <f>(DHS_Wet05!C23+DHS_Dry05!C23)/2</f>
        <v>98.444213463399819</v>
      </c>
      <c r="D23" s="92">
        <f>(DHS_Wet05!D23+DHS_Dry05!D23)/2</f>
        <v>99.443205196727902</v>
      </c>
      <c r="E23" s="92">
        <f>(DHS_Wet05!E23+DHS_Dry05!E23)/2</f>
        <v>99.4586768654965</v>
      </c>
      <c r="F23" s="92">
        <f>(DHS_Wet05!F23+DHS_Dry05!F23)/2</f>
        <v>99.396408594522583</v>
      </c>
      <c r="G23" s="91">
        <f>(DHS_Wet05!G23+DHS_Dry05!G23)/2</f>
        <v>99.849568320694459</v>
      </c>
      <c r="H23" s="90">
        <f>(DHS_Wet05!H23+DHS_Dry05!H23)/2</f>
        <v>99.093125437206638</v>
      </c>
      <c r="I23" s="92">
        <f>(DHS_Wet05!I23+DHS_Dry05!I23)/2</f>
        <v>100</v>
      </c>
      <c r="J23" s="92">
        <f>(DHS_Wet05!J23+DHS_Dry05!J23)/2</f>
        <v>99.864471795783246</v>
      </c>
      <c r="K23" s="92">
        <f>(DHS_Wet05!K23+DHS_Dry05!K23)/2</f>
        <v>100</v>
      </c>
      <c r="L23" s="89">
        <f>(DHS_Wet05!L23+DHS_Dry05!L23)/2</f>
        <v>100</v>
      </c>
      <c r="M23" s="93">
        <f>(DHS_Wet05!M23+DHS_Dry05!M23)/2</f>
        <v>98.280796517615542</v>
      </c>
      <c r="N23" s="92">
        <f>(DHS_Wet05!N23+DHS_Dry05!N23)/2</f>
        <v>99.431513466765992</v>
      </c>
      <c r="O23" s="92">
        <f>(DHS_Wet05!O23+DHS_Dry05!O23)/2</f>
        <v>99.447154111233544</v>
      </c>
      <c r="P23" s="92">
        <f>(DHS_Wet05!P23+DHS_Dry05!P23)/2</f>
        <v>99.31813251981319</v>
      </c>
      <c r="Q23" s="91">
        <f>(DHS_Wet05!Q23+DHS_Dry05!Q23)/2</f>
        <v>99.65223777805268</v>
      </c>
      <c r="R23" s="90">
        <f>(DHS_Wet05!R23+DHS_Dry05!R23)/2</f>
        <v>99.533185997281507</v>
      </c>
      <c r="S23" s="92">
        <f>(DHS_Wet05!S23+DHS_Dry05!S23)/2</f>
        <v>99.812988699329807</v>
      </c>
      <c r="T23" s="92">
        <f>(DHS_Wet05!T23+DHS_Dry05!T23)/2</f>
        <v>99.932076051386986</v>
      </c>
      <c r="U23" s="92">
        <f>(DHS_Wet05!U23+DHS_Dry05!U23)/2</f>
        <v>96.869434493053518</v>
      </c>
      <c r="V23" s="92">
        <f>(DHS_Wet05!V23+DHS_Dry05!V23)/2</f>
        <v>98.787667931113361</v>
      </c>
      <c r="W23" s="92">
        <f>(DHS_Wet05!W23+DHS_Dry05!W23)/2</f>
        <v>99.847930854102714</v>
      </c>
      <c r="X23" s="92">
        <f>(DHS_Wet05!X23+DHS_Dry05!X23)/2</f>
        <v>99.404901211142402</v>
      </c>
      <c r="Y23" s="92">
        <f>(DHS_Wet05!Y23+DHS_Dry05!Y23)/2</f>
        <v>99.740381589997725</v>
      </c>
      <c r="Z23" s="92">
        <f>(DHS_Wet05!Z23+DHS_Dry05!Z23)/2</f>
        <v>99.87808230025324</v>
      </c>
      <c r="AA23" s="92">
        <f>(DHS_Wet05!AA23+DHS_Dry05!AA23)/2</f>
        <v>98.712850601086757</v>
      </c>
      <c r="AB23" s="92">
        <f>(DHS_Wet05!AB23+DHS_Dry05!AB23)/2</f>
        <v>100</v>
      </c>
      <c r="AC23" s="92">
        <f>(DHS_Wet05!AC23+DHS_Dry05!AC23)/2</f>
        <v>88.500201100410095</v>
      </c>
      <c r="AD23" s="92">
        <f>(DHS_Wet05!AD23+DHS_Dry05!AD23)/2</f>
        <v>100</v>
      </c>
      <c r="AE23" s="92">
        <f>(DHS_Wet05!AE23+DHS_Dry05!AE23)/2</f>
        <v>99.020185073765902</v>
      </c>
      <c r="AF23" s="92">
        <f>(DHS_Wet05!AF23+DHS_Dry05!AF23)/2</f>
        <v>99.935088062569776</v>
      </c>
      <c r="AG23" s="92">
        <f>(DHS_Wet05!AG23+DHS_Dry05!AG23)/2</f>
        <v>99.090920289259628</v>
      </c>
      <c r="AH23" s="92">
        <f>(DHS_Wet05!AH23+DHS_Dry05!AH23)/2</f>
        <v>99.683163060369395</v>
      </c>
      <c r="AI23" s="92">
        <f>(DHS_Wet05!AI23+DHS_Dry05!AI23)/2</f>
        <v>100</v>
      </c>
      <c r="AJ23" s="89">
        <f>(DHS_Wet05!AJ23+DHS_Dry05!AJ23)/2</f>
        <v>97.44656751466789</v>
      </c>
      <c r="AK23" s="369"/>
      <c r="AL23" s="369"/>
      <c r="AM23" s="369"/>
      <c r="AN23" s="369"/>
      <c r="AO23" s="369"/>
      <c r="AP23" s="369"/>
      <c r="AQ23" s="369"/>
      <c r="AR23" s="369"/>
      <c r="AS23" s="369"/>
      <c r="AT23" s="369"/>
      <c r="AU23" s="369"/>
      <c r="AV23" s="369"/>
      <c r="AW23" s="369"/>
      <c r="AX23" s="369"/>
      <c r="AY23" s="369"/>
      <c r="AZ23" s="1709"/>
      <c r="BA23" s="1839"/>
      <c r="BB23" s="1544" t="s">
        <v>48</v>
      </c>
      <c r="BC23" s="32" t="s">
        <v>35</v>
      </c>
      <c r="BD23" s="28" t="s">
        <v>35</v>
      </c>
      <c r="BE23" s="28" t="s">
        <v>35</v>
      </c>
      <c r="BF23" s="28" t="s">
        <v>35</v>
      </c>
      <c r="BG23" s="23" t="s">
        <v>35</v>
      </c>
      <c r="BH23" s="32" t="s">
        <v>35</v>
      </c>
      <c r="BI23" s="28" t="s">
        <v>35</v>
      </c>
      <c r="BJ23" s="28" t="s">
        <v>35</v>
      </c>
      <c r="BK23" s="28" t="s">
        <v>35</v>
      </c>
      <c r="BL23" s="23" t="s">
        <v>35</v>
      </c>
      <c r="BM23" s="32" t="s">
        <v>35</v>
      </c>
      <c r="BN23" s="28" t="s">
        <v>35</v>
      </c>
      <c r="BO23" s="28" t="s">
        <v>35</v>
      </c>
      <c r="BP23" s="28" t="s">
        <v>35</v>
      </c>
      <c r="BQ23" s="23" t="s">
        <v>35</v>
      </c>
      <c r="BR23" s="32" t="s">
        <v>35</v>
      </c>
      <c r="BS23" s="28" t="s">
        <v>35</v>
      </c>
      <c r="BT23" s="28" t="s">
        <v>35</v>
      </c>
      <c r="BU23" s="28" t="s">
        <v>35</v>
      </c>
      <c r="BV23" s="28" t="s">
        <v>35</v>
      </c>
      <c r="BW23" s="28" t="s">
        <v>35</v>
      </c>
      <c r="BX23" s="28" t="s">
        <v>35</v>
      </c>
      <c r="BY23" s="17" t="s">
        <v>35</v>
      </c>
      <c r="BZ23" s="17" t="s">
        <v>35</v>
      </c>
      <c r="CA23" s="17" t="s">
        <v>35</v>
      </c>
      <c r="CB23" s="17" t="s">
        <v>35</v>
      </c>
      <c r="CC23" s="17" t="s">
        <v>35</v>
      </c>
      <c r="CD23" s="17" t="s">
        <v>35</v>
      </c>
      <c r="CE23" s="17" t="s">
        <v>35</v>
      </c>
      <c r="CF23" s="17" t="s">
        <v>35</v>
      </c>
      <c r="CG23" s="17" t="s">
        <v>35</v>
      </c>
      <c r="CH23" s="17" t="s">
        <v>35</v>
      </c>
      <c r="CI23" s="17" t="s">
        <v>35</v>
      </c>
      <c r="CJ23" s="17" t="s">
        <v>35</v>
      </c>
      <c r="CK23" s="3"/>
      <c r="CL23" s="3"/>
      <c r="CM23" s="3"/>
      <c r="CN23" s="3"/>
      <c r="CO23" s="3"/>
      <c r="CP23" s="3"/>
      <c r="CQ23" s="3"/>
      <c r="CR23" s="3"/>
      <c r="CS23" s="3"/>
      <c r="CT23" s="3"/>
      <c r="CU23" s="3"/>
      <c r="CV23" s="3"/>
      <c r="CW23" s="3"/>
      <c r="CX23" s="3"/>
      <c r="CY23" s="3"/>
      <c r="CZ23" s="3"/>
    </row>
    <row r="24" s="277" customFormat="true" ht="15" hidden="true" customHeight="true" x14ac:dyDescent="0.2">
      <c r="A24" s="1832" t="s">
        <v>47</v>
      </c>
      <c r="B24" s="329" t="s">
        <v>59</v>
      </c>
      <c r="C24" s="335"/>
      <c r="D24" s="336"/>
      <c r="E24" s="336"/>
      <c r="F24" s="336"/>
      <c r="G24" s="337"/>
      <c r="H24" s="338"/>
      <c r="I24" s="336"/>
      <c r="J24" s="336"/>
      <c r="K24" s="336"/>
      <c r="L24" s="339"/>
      <c r="M24" s="335"/>
      <c r="N24" s="336"/>
      <c r="O24" s="336"/>
      <c r="P24" s="336"/>
      <c r="Q24" s="337"/>
      <c r="R24" s="338"/>
      <c r="S24" s="336"/>
      <c r="T24" s="336"/>
      <c r="U24" s="336"/>
      <c r="V24" s="336"/>
      <c r="W24" s="336"/>
      <c r="X24" s="336"/>
      <c r="Y24" s="336"/>
      <c r="Z24" s="336"/>
      <c r="AA24" s="336"/>
      <c r="AB24" s="339"/>
      <c r="AC24" s="339"/>
      <c r="AD24" s="339"/>
      <c r="AE24" s="339"/>
      <c r="AF24" s="339"/>
      <c r="AG24" s="339"/>
      <c r="AH24" s="339"/>
      <c r="AI24" s="339"/>
      <c r="AJ24" s="339"/>
      <c r="AK24" s="1693"/>
      <c r="AL24" s="1693"/>
      <c r="AM24" s="1693"/>
      <c r="AN24" s="1693"/>
      <c r="AO24" s="1693"/>
      <c r="AP24" s="1693"/>
      <c r="AQ24" s="1693"/>
      <c r="AR24" s="1693"/>
      <c r="AS24" s="1693"/>
      <c r="AT24" s="1693"/>
      <c r="AU24" s="1693"/>
      <c r="AV24" s="1693"/>
      <c r="AW24" s="1693"/>
      <c r="AX24" s="1693"/>
      <c r="AY24" s="1693"/>
      <c r="AZ24" s="305"/>
      <c r="BB24" s="279"/>
      <c r="BZ24" s="305"/>
      <c r="CA24" s="305"/>
      <c r="CB24" s="305"/>
      <c r="CC24" s="305"/>
      <c r="CD24" s="305"/>
      <c r="CE24" s="305"/>
      <c r="CF24" s="305"/>
      <c r="CG24" s="305"/>
      <c r="CH24" s="305"/>
      <c r="CI24" s="305"/>
      <c r="CJ24" s="305"/>
      <c r="CK24" s="305"/>
      <c r="CL24" s="305"/>
      <c r="CM24" s="305"/>
      <c r="CN24" s="305"/>
      <c r="CO24" s="305"/>
      <c r="CP24" s="305"/>
      <c r="CQ24" s="305"/>
      <c r="CR24" s="305"/>
      <c r="CS24" s="305"/>
      <c r="CT24" s="305"/>
      <c r="CU24" s="305"/>
      <c r="CV24" s="305"/>
      <c r="CW24" s="305"/>
      <c r="CX24" s="305"/>
      <c r="CY24" s="305"/>
      <c r="CZ24" s="305"/>
    </row>
    <row r="25" s="277" customFormat="true" ht="15" hidden="true" customHeight="true" x14ac:dyDescent="0.2">
      <c r="A25" s="1833"/>
      <c r="B25" s="326" t="s">
        <v>58</v>
      </c>
      <c r="C25" s="340"/>
      <c r="D25" s="341"/>
      <c r="E25" s="341"/>
      <c r="F25" s="341"/>
      <c r="G25" s="342"/>
      <c r="H25" s="343"/>
      <c r="I25" s="341"/>
      <c r="J25" s="341"/>
      <c r="K25" s="341"/>
      <c r="L25" s="344"/>
      <c r="M25" s="340"/>
      <c r="N25" s="341"/>
      <c r="O25" s="341"/>
      <c r="P25" s="341"/>
      <c r="Q25" s="342"/>
      <c r="R25" s="343"/>
      <c r="S25" s="341"/>
      <c r="T25" s="341"/>
      <c r="U25" s="341"/>
      <c r="V25" s="341"/>
      <c r="W25" s="341"/>
      <c r="X25" s="341"/>
      <c r="Y25" s="341"/>
      <c r="Z25" s="341"/>
      <c r="AA25" s="341"/>
      <c r="AB25" s="344"/>
      <c r="AC25" s="344"/>
      <c r="AD25" s="344"/>
      <c r="AE25" s="344"/>
      <c r="AF25" s="344"/>
      <c r="AG25" s="344"/>
      <c r="AH25" s="344"/>
      <c r="AI25" s="344"/>
      <c r="AJ25" s="344"/>
      <c r="AK25" s="1693"/>
      <c r="AL25" s="1693"/>
      <c r="AM25" s="1693"/>
      <c r="AN25" s="1693"/>
      <c r="AO25" s="1693"/>
      <c r="AP25" s="1693"/>
      <c r="AQ25" s="1693"/>
      <c r="AR25" s="1693"/>
      <c r="AS25" s="1693"/>
      <c r="AT25" s="1693"/>
      <c r="AU25" s="1693"/>
      <c r="AV25" s="1693"/>
      <c r="AW25" s="1693"/>
      <c r="AX25" s="1693"/>
      <c r="AY25" s="1693"/>
      <c r="AZ25" s="305"/>
      <c r="BB25" s="279"/>
      <c r="BZ25" s="305"/>
      <c r="CA25" s="305"/>
      <c r="CB25" s="305"/>
      <c r="CC25" s="305"/>
      <c r="CD25" s="305"/>
      <c r="CE25" s="305"/>
      <c r="CF25" s="305"/>
      <c r="CG25" s="305"/>
      <c r="CH25" s="305"/>
      <c r="CI25" s="305"/>
      <c r="CJ25" s="305"/>
      <c r="CK25" s="305"/>
      <c r="CL25" s="305"/>
      <c r="CM25" s="305"/>
      <c r="CN25" s="305"/>
      <c r="CO25" s="305"/>
      <c r="CP25" s="305"/>
      <c r="CQ25" s="305"/>
      <c r="CR25" s="305"/>
      <c r="CS25" s="305"/>
      <c r="CT25" s="305"/>
      <c r="CU25" s="305"/>
      <c r="CV25" s="305"/>
      <c r="CW25" s="305"/>
      <c r="CX25" s="305"/>
      <c r="CY25" s="305"/>
      <c r="CZ25" s="305"/>
    </row>
    <row r="26" s="277" customFormat="true" ht="15" hidden="true" customHeight="true" x14ac:dyDescent="0.2">
      <c r="A26" s="1834"/>
      <c r="B26" s="327" t="s">
        <v>46</v>
      </c>
      <c r="C26" s="345"/>
      <c r="D26" s="346"/>
      <c r="E26" s="346"/>
      <c r="F26" s="346"/>
      <c r="G26" s="347"/>
      <c r="H26" s="348"/>
      <c r="I26" s="346"/>
      <c r="J26" s="346"/>
      <c r="K26" s="346"/>
      <c r="L26" s="349"/>
      <c r="M26" s="345"/>
      <c r="N26" s="346"/>
      <c r="O26" s="346"/>
      <c r="P26" s="346"/>
      <c r="Q26" s="347"/>
      <c r="R26" s="13"/>
      <c r="S26" s="12"/>
      <c r="T26" s="12"/>
      <c r="U26" s="12"/>
      <c r="V26" s="12"/>
      <c r="W26" s="12"/>
      <c r="X26" s="12"/>
      <c r="Y26" s="12"/>
      <c r="Z26" s="12"/>
      <c r="AA26" s="12"/>
      <c r="AB26" s="11"/>
      <c r="AC26" s="11"/>
      <c r="AD26" s="11"/>
      <c r="AE26" s="11"/>
      <c r="AF26" s="11"/>
      <c r="AG26" s="11"/>
      <c r="AH26" s="11"/>
      <c r="AI26" s="11"/>
      <c r="AJ26" s="11"/>
      <c r="AK26" s="1693"/>
      <c r="AL26" s="1693"/>
      <c r="AM26" s="1693"/>
      <c r="AN26" s="1693"/>
      <c r="AO26" s="1693"/>
      <c r="AP26" s="1693"/>
      <c r="AQ26" s="1693"/>
      <c r="AR26" s="1693"/>
      <c r="AS26" s="1693"/>
      <c r="AT26" s="1693"/>
      <c r="AU26" s="1693"/>
      <c r="AV26" s="1693"/>
      <c r="AW26" s="1693"/>
      <c r="AX26" s="1693"/>
      <c r="AY26" s="1693"/>
      <c r="AZ26" s="305"/>
      <c r="BB26" s="279"/>
      <c r="BZ26" s="305"/>
      <c r="CA26" s="305"/>
      <c r="CB26" s="305"/>
      <c r="CC26" s="305"/>
      <c r="CD26" s="305"/>
      <c r="CE26" s="305"/>
      <c r="CF26" s="305"/>
      <c r="CG26" s="305"/>
      <c r="CH26" s="305"/>
      <c r="CI26" s="305"/>
      <c r="CJ26" s="305"/>
      <c r="CK26" s="305"/>
      <c r="CL26" s="305"/>
      <c r="CM26" s="305"/>
      <c r="CN26" s="305"/>
      <c r="CO26" s="305"/>
      <c r="CP26" s="305"/>
      <c r="CQ26" s="305"/>
      <c r="CR26" s="305"/>
      <c r="CS26" s="305"/>
      <c r="CT26" s="305"/>
      <c r="CU26" s="305"/>
      <c r="CV26" s="305"/>
      <c r="CW26" s="305"/>
      <c r="CX26" s="305"/>
      <c r="CY26" s="305"/>
      <c r="CZ26" s="305"/>
    </row>
    <row r="27" s="433" customFormat="true" ht="15" customHeight="true" x14ac:dyDescent="0.2">
      <c r="A27" s="276"/>
      <c r="B27" s="328"/>
      <c r="C27" s="1806" t="s">
        <v>114</v>
      </c>
      <c r="D27" s="1807"/>
      <c r="E27" s="1807"/>
      <c r="F27" s="1807"/>
      <c r="G27" s="1808"/>
      <c r="H27" s="1809" t="s">
        <v>38</v>
      </c>
      <c r="I27" s="1810"/>
      <c r="J27" s="1810"/>
      <c r="K27" s="1810"/>
      <c r="L27" s="1811"/>
      <c r="M27" s="1831" t="s">
        <v>37</v>
      </c>
      <c r="N27" s="1810"/>
      <c r="O27" s="1810"/>
      <c r="P27" s="1810"/>
      <c r="Q27" s="1811"/>
      <c r="R27" s="15" t="s">
        <v>137</v>
      </c>
      <c r="S27" s="359"/>
      <c r="T27" s="359"/>
      <c r="U27" s="359"/>
      <c r="V27" s="359"/>
      <c r="W27" s="359"/>
      <c r="X27" s="359"/>
      <c r="Y27" s="359"/>
      <c r="Z27" s="359"/>
      <c r="AA27" s="359"/>
      <c r="AB27" s="359"/>
      <c r="AC27" s="359"/>
      <c r="AD27" s="359"/>
      <c r="AE27" s="359"/>
      <c r="AF27" s="359"/>
      <c r="AG27" s="359"/>
      <c r="AH27" s="359"/>
      <c r="AI27" s="359"/>
      <c r="AJ27" s="359"/>
      <c r="AK27" s="1693"/>
      <c r="AL27" s="1693"/>
      <c r="AM27" s="1693"/>
      <c r="AN27" s="1693"/>
      <c r="AO27" s="1693"/>
      <c r="AP27" s="1693"/>
      <c r="AQ27" s="1693"/>
      <c r="AR27" s="1693"/>
      <c r="AS27" s="1693"/>
      <c r="AT27" s="1693"/>
      <c r="AU27" s="1693"/>
      <c r="AV27" s="1693"/>
      <c r="AW27" s="1693"/>
      <c r="AX27" s="1693"/>
      <c r="AY27" s="1693"/>
      <c r="AZ27" s="305"/>
      <c r="BA27" s="306" t="s">
        <v>128</v>
      </c>
      <c r="BB27" s="261" t="s">
        <v>95</v>
      </c>
      <c r="BC27" s="1815" t="s">
        <v>114</v>
      </c>
      <c r="BD27" s="1816"/>
      <c r="BE27" s="1816"/>
      <c r="BF27" s="1816"/>
      <c r="BG27" s="1838"/>
      <c r="BH27" s="1815" t="s">
        <v>38</v>
      </c>
      <c r="BI27" s="1816"/>
      <c r="BJ27" s="1816"/>
      <c r="BK27" s="1816"/>
      <c r="BL27" s="1838"/>
      <c r="BM27" s="1815" t="s">
        <v>37</v>
      </c>
      <c r="BN27" s="1816"/>
      <c r="BO27" s="1816"/>
      <c r="BP27" s="1816"/>
      <c r="BQ27" s="1817"/>
      <c r="BR27" s="14" t="s">
        <v>137</v>
      </c>
      <c r="BS27" s="359"/>
      <c r="BT27" s="359"/>
      <c r="BU27" s="359"/>
      <c r="BV27" s="359"/>
      <c r="BW27" s="359"/>
      <c r="BX27" s="359"/>
      <c r="BY27" s="359"/>
      <c r="BZ27" s="370"/>
      <c r="CA27" s="370"/>
      <c r="CB27" s="370"/>
      <c r="CC27" s="370"/>
      <c r="CD27" s="370"/>
      <c r="CE27" s="370"/>
      <c r="CF27" s="370"/>
      <c r="CG27" s="370"/>
      <c r="CH27" s="370"/>
      <c r="CI27" s="370"/>
      <c r="CJ27" s="370"/>
      <c r="CK27" s="304"/>
      <c r="CL27" s="304"/>
      <c r="CM27" s="304"/>
      <c r="CN27" s="304"/>
      <c r="CO27" s="304"/>
      <c r="CP27" s="304"/>
      <c r="CQ27" s="304"/>
      <c r="CR27" s="304"/>
      <c r="CS27" s="304"/>
      <c r="CT27" s="304"/>
      <c r="CU27" s="304"/>
      <c r="CV27" s="304"/>
      <c r="CW27" s="304"/>
      <c r="CX27" s="304"/>
      <c r="CY27" s="304"/>
      <c r="CZ27" s="304"/>
    </row>
    <row r="28" s="433" customFormat="true" ht="36" x14ac:dyDescent="0.2">
      <c r="A28" s="294" t="s">
        <v>69</v>
      </c>
      <c r="B28" s="328"/>
      <c r="C28" s="351" t="s">
        <v>0</v>
      </c>
      <c r="D28" s="1535" t="s">
        <v>1</v>
      </c>
      <c r="E28" s="1535" t="s">
        <v>2</v>
      </c>
      <c r="F28" s="1535" t="s">
        <v>3</v>
      </c>
      <c r="G28" s="1536" t="s">
        <v>4</v>
      </c>
      <c r="H28" s="333" t="s">
        <v>0</v>
      </c>
      <c r="I28" s="1538" t="s">
        <v>1</v>
      </c>
      <c r="J28" s="1538" t="s">
        <v>2</v>
      </c>
      <c r="K28" s="1538" t="s">
        <v>3</v>
      </c>
      <c r="L28" s="1539" t="s">
        <v>4</v>
      </c>
      <c r="M28" s="334" t="s">
        <v>0</v>
      </c>
      <c r="N28" s="1538" t="s">
        <v>1</v>
      </c>
      <c r="O28" s="1538" t="s">
        <v>2</v>
      </c>
      <c r="P28" s="1538" t="s">
        <v>3</v>
      </c>
      <c r="Q28" s="1534" t="s">
        <v>4</v>
      </c>
      <c r="R28" s="333" t="s">
        <v>152</v>
      </c>
      <c r="S28" s="1538" t="s">
        <v>153</v>
      </c>
      <c r="T28" s="1538" t="s">
        <v>154</v>
      </c>
      <c r="U28" s="1538" t="s">
        <v>155</v>
      </c>
      <c r="V28" s="1538" t="s">
        <v>156</v>
      </c>
      <c r="W28" s="1538" t="s">
        <v>157</v>
      </c>
      <c r="X28" s="1538" t="s">
        <v>158</v>
      </c>
      <c r="Y28" s="1538" t="s">
        <v>159</v>
      </c>
      <c r="Z28" s="1538" t="s">
        <v>160</v>
      </c>
      <c r="AA28" s="1538" t="s">
        <v>161</v>
      </c>
      <c r="AB28" s="1538" t="s">
        <v>162</v>
      </c>
      <c r="AC28" s="1538" t="s">
        <v>163</v>
      </c>
      <c r="AD28" s="1538" t="s">
        <v>164</v>
      </c>
      <c r="AE28" s="1538" t="s">
        <v>165</v>
      </c>
      <c r="AF28" s="1538" t="s">
        <v>166</v>
      </c>
      <c r="AG28" s="1538" t="s">
        <v>167</v>
      </c>
      <c r="AH28" s="1538" t="s">
        <v>168</v>
      </c>
      <c r="AI28" s="1538" t="s">
        <v>169</v>
      </c>
      <c r="AJ28" s="1539" t="s">
        <v>170</v>
      </c>
      <c r="AK28" s="1693"/>
      <c r="AL28" s="1693"/>
      <c r="AM28" s="1693"/>
      <c r="AN28" s="1693"/>
      <c r="AO28" s="1693"/>
      <c r="AP28" s="1693"/>
      <c r="AQ28" s="1693"/>
      <c r="AR28" s="1693"/>
      <c r="AS28" s="1693"/>
      <c r="AT28" s="1693"/>
      <c r="AU28" s="1693"/>
      <c r="AV28" s="1693"/>
      <c r="AW28" s="1693"/>
      <c r="AX28" s="1693"/>
      <c r="AY28" s="1693"/>
      <c r="AZ28" s="305"/>
      <c r="BA28" s="294" t="s">
        <v>119</v>
      </c>
      <c r="BB28" s="293"/>
      <c r="BC28" s="381" t="s">
        <v>0</v>
      </c>
      <c r="BD28" s="1464" t="s">
        <v>1</v>
      </c>
      <c r="BE28" s="1464" t="s">
        <v>2</v>
      </c>
      <c r="BF28" s="1464" t="s">
        <v>3</v>
      </c>
      <c r="BG28" s="382" t="s">
        <v>4</v>
      </c>
      <c r="BH28" s="381" t="s">
        <v>0</v>
      </c>
      <c r="BI28" s="1464" t="s">
        <v>1</v>
      </c>
      <c r="BJ28" s="1464" t="s">
        <v>2</v>
      </c>
      <c r="BK28" s="1464" t="s">
        <v>3</v>
      </c>
      <c r="BL28" s="382" t="s">
        <v>4</v>
      </c>
      <c r="BM28" s="381" t="s">
        <v>0</v>
      </c>
      <c r="BN28" s="1464" t="s">
        <v>1</v>
      </c>
      <c r="BO28" s="1464" t="s">
        <v>2</v>
      </c>
      <c r="BP28" s="1464" t="s">
        <v>3</v>
      </c>
      <c r="BQ28" s="382" t="s">
        <v>4</v>
      </c>
      <c r="BR28" s="381" t="s">
        <v>152</v>
      </c>
      <c r="BS28" s="1464" t="s">
        <v>153</v>
      </c>
      <c r="BT28" s="1464" t="s">
        <v>154</v>
      </c>
      <c r="BU28" s="1464" t="s">
        <v>155</v>
      </c>
      <c r="BV28" s="1464" t="s">
        <v>156</v>
      </c>
      <c r="BW28" s="1464" t="s">
        <v>157</v>
      </c>
      <c r="BX28" s="1464" t="s">
        <v>158</v>
      </c>
      <c r="BY28" s="1466" t="s">
        <v>159</v>
      </c>
      <c r="BZ28" s="1466" t="s">
        <v>160</v>
      </c>
      <c r="CA28" s="1466" t="s">
        <v>161</v>
      </c>
      <c r="CB28" s="1466" t="s">
        <v>162</v>
      </c>
      <c r="CC28" s="1466" t="s">
        <v>163</v>
      </c>
      <c r="CD28" s="1466" t="s">
        <v>164</v>
      </c>
      <c r="CE28" s="1466" t="s">
        <v>165</v>
      </c>
      <c r="CF28" s="1466" t="s">
        <v>166</v>
      </c>
      <c r="CG28" s="1466" t="s">
        <v>167</v>
      </c>
      <c r="CH28" s="1466" t="s">
        <v>168</v>
      </c>
      <c r="CI28" s="1466" t="s">
        <v>169</v>
      </c>
      <c r="CJ28" s="1466" t="s">
        <v>170</v>
      </c>
      <c r="CK28" s="1711"/>
      <c r="CL28" s="1711"/>
      <c r="CM28" s="1711"/>
      <c r="CN28" s="1711"/>
      <c r="CO28" s="1711"/>
      <c r="CP28" s="1711"/>
      <c r="CQ28" s="1711"/>
      <c r="CR28" s="1711"/>
      <c r="CS28" s="1711"/>
      <c r="CT28" s="1711"/>
      <c r="CU28" s="1711"/>
      <c r="CV28" s="1711"/>
      <c r="CW28" s="1711"/>
      <c r="CX28" s="1711"/>
      <c r="CY28" s="1711"/>
      <c r="CZ28" s="1711"/>
    </row>
    <row r="29" s="433" customFormat="true" ht="15" customHeight="true" x14ac:dyDescent="0.2">
      <c r="A29" s="1803" t="s">
        <v>57</v>
      </c>
      <c r="B29" s="330" t="s">
        <v>49</v>
      </c>
      <c r="C29" s="103">
        <f>(DHS_Wet05!C31+DHS_Dry05!C31)/2</f>
        <v>0.88294108705997876</v>
      </c>
      <c r="D29" s="102">
        <f>(DHS_Wet05!D31+DHS_Dry05!D31)/2</f>
        <v>1.3910691165266809</v>
      </c>
      <c r="E29" s="102">
        <f>(DHS_Wet05!E31+DHS_Dry05!E31)/2</f>
        <v>2.6294495334794337</v>
      </c>
      <c r="F29" s="102">
        <f>(DHS_Wet05!F31+DHS_Dry05!F31)/2</f>
        <v>4.8534519761577002</v>
      </c>
      <c r="G29" s="101">
        <f>(DHS_Wet05!G31+DHS_Dry05!G31)/2</f>
        <v>42.056364458446296</v>
      </c>
      <c r="H29" s="100">
        <f>(DHS_Wet05!H31+DHS_Dry05!H31)/2</f>
        <v>4.7482948052375331</v>
      </c>
      <c r="I29" s="102">
        <f>(DHS_Wet05!I31+DHS_Dry05!I31)/2</f>
        <v>16.316702864613859</v>
      </c>
      <c r="J29" s="102">
        <f>(DHS_Wet05!J31+DHS_Dry05!J31)/2</f>
        <v>38.285092155808698</v>
      </c>
      <c r="K29" s="102">
        <f>(DHS_Wet05!K31+DHS_Dry05!K31)/2</f>
        <v>64.976254474028906</v>
      </c>
      <c r="L29" s="99">
        <f>(DHS_Wet05!L31+DHS_Dry05!L31)/2</f>
        <v>79.046855491394879</v>
      </c>
      <c r="M29" s="103">
        <f>(DHS_Wet05!M31+DHS_Dry05!M31)/2</f>
        <v>0.5735708645328319</v>
      </c>
      <c r="N29" s="102">
        <f>(DHS_Wet05!N31+DHS_Dry05!N31)/2</f>
        <v>1.3775439987335016</v>
      </c>
      <c r="O29" s="102">
        <f>(DHS_Wet05!O31+DHS_Dry05!O31)/2</f>
        <v>1.4300111392583794</v>
      </c>
      <c r="P29" s="102">
        <f>(DHS_Wet05!P31+DHS_Dry05!P31)/2</f>
        <v>2.2800652288438412</v>
      </c>
      <c r="Q29" s="101">
        <f>(DHS_Wet05!Q31+DHS_Dry05!Q31)/2</f>
        <v>18.651395638525031</v>
      </c>
      <c r="R29" s="100">
        <f>(DHS_Wet05!R31+DHS_Dry05!R31)/2</f>
        <v>3.9509586683171487</v>
      </c>
      <c r="S29" s="102">
        <f>(DHS_Wet05!S31+DHS_Dry05!S31)/2</f>
        <v>3.8429104728144274</v>
      </c>
      <c r="T29" s="102">
        <f>(DHS_Wet05!T31+DHS_Dry05!T31)/2</f>
        <v>9.5761593960346083</v>
      </c>
      <c r="U29" s="102">
        <f>(DHS_Wet05!U31+DHS_Dry05!U31)/2</f>
        <v>5.9531429264141282E-2</v>
      </c>
      <c r="V29" s="102">
        <f>(DHS_Wet05!V31+DHS_Dry05!V31)/2</f>
        <v>3.5104121178729999</v>
      </c>
      <c r="W29" s="102">
        <f>(DHS_Wet05!W31+DHS_Dry05!W31)/2</f>
        <v>2.6470342790701586</v>
      </c>
      <c r="X29" s="102">
        <f>(DHS_Wet05!X31+DHS_Dry05!X31)/2</f>
        <v>6.0957836911726577</v>
      </c>
      <c r="Y29" s="102">
        <f>(DHS_Wet05!Y31+DHS_Dry05!Y31)/2</f>
        <v>5.8755887540355349</v>
      </c>
      <c r="Z29" s="102">
        <f>(DHS_Wet05!Z31+DHS_Dry05!Z31)/2</f>
        <v>6.9355521716584043</v>
      </c>
      <c r="AA29" s="102">
        <f>(DHS_Wet05!AA31+DHS_Dry05!AA31)/2</f>
        <v>25.053812563004101</v>
      </c>
      <c r="AB29" s="102">
        <f>(DHS_Wet05!AB31+DHS_Dry05!AB31)/2</f>
        <v>1.457042081426126</v>
      </c>
      <c r="AC29" s="102">
        <f>(DHS_Wet05!AC31+DHS_Dry05!AC31)/2</f>
        <v>0</v>
      </c>
      <c r="AD29" s="102">
        <f>(DHS_Wet05!AD31+DHS_Dry05!AD31)/2</f>
        <v>69.549624735790417</v>
      </c>
      <c r="AE29" s="102">
        <f>(DHS_Wet05!AE31+DHS_Dry05!AE31)/2</f>
        <v>1.5444507382241748</v>
      </c>
      <c r="AF29" s="102">
        <f>(DHS_Wet05!AF31+DHS_Dry05!AF31)/2</f>
        <v>0.30889257640062961</v>
      </c>
      <c r="AG29" s="102">
        <f>(DHS_Wet05!AG31+DHS_Dry05!AG31)/2</f>
        <v>4.7755057695462222</v>
      </c>
      <c r="AH29" s="102">
        <f>(DHS_Wet05!AH31+DHS_Dry05!AH31)/2</f>
        <v>3.0790723112920042</v>
      </c>
      <c r="AI29" s="102">
        <f>(DHS_Wet05!AI31+DHS_Dry05!AI31)/2</f>
        <v>0.93832594238079814</v>
      </c>
      <c r="AJ29" s="99">
        <f>(DHS_Wet05!AJ31+DHS_Dry05!AJ31)/2</f>
        <v>1.9344917069598806</v>
      </c>
      <c r="AK29" s="1693"/>
      <c r="AL29" s="1693"/>
      <c r="AM29" s="1693"/>
      <c r="AN29" s="1693"/>
      <c r="AO29" s="1693"/>
      <c r="AP29" s="1693"/>
      <c r="AQ29" s="1693"/>
      <c r="AR29" s="1693"/>
      <c r="AS29" s="1693"/>
      <c r="AT29" s="1693"/>
      <c r="AU29" s="1693"/>
      <c r="AV29" s="1693"/>
      <c r="AW29" s="1693"/>
      <c r="AX29" s="1693"/>
      <c r="AY29" s="1693"/>
      <c r="AZ29" s="305"/>
      <c r="BA29" s="1835" t="s">
        <v>57</v>
      </c>
      <c r="BB29" s="1543" t="s">
        <v>49</v>
      </c>
      <c r="BC29" s="34" t="s">
        <v>35</v>
      </c>
      <c r="BD29" s="30" t="s">
        <v>35</v>
      </c>
      <c r="BE29" s="30" t="s">
        <v>35</v>
      </c>
      <c r="BF29" s="30" t="s">
        <v>35</v>
      </c>
      <c r="BG29" s="25" t="s">
        <v>35</v>
      </c>
      <c r="BH29" s="34" t="s">
        <v>35</v>
      </c>
      <c r="BI29" s="30" t="s">
        <v>35</v>
      </c>
      <c r="BJ29" s="30" t="s">
        <v>35</v>
      </c>
      <c r="BK29" s="30" t="s">
        <v>35</v>
      </c>
      <c r="BL29" s="25" t="s">
        <v>35</v>
      </c>
      <c r="BM29" s="34" t="s">
        <v>35</v>
      </c>
      <c r="BN29" s="30" t="s">
        <v>35</v>
      </c>
      <c r="BO29" s="30" t="s">
        <v>35</v>
      </c>
      <c r="BP29" s="30" t="s">
        <v>35</v>
      </c>
      <c r="BQ29" s="25" t="s">
        <v>35</v>
      </c>
      <c r="BR29" s="34" t="s">
        <v>35</v>
      </c>
      <c r="BS29" s="30" t="s">
        <v>35</v>
      </c>
      <c r="BT29" s="30" t="s">
        <v>35</v>
      </c>
      <c r="BU29" s="30" t="s">
        <v>35</v>
      </c>
      <c r="BV29" s="30" t="s">
        <v>35</v>
      </c>
      <c r="BW29" s="30" t="s">
        <v>35</v>
      </c>
      <c r="BX29" s="30" t="s">
        <v>35</v>
      </c>
      <c r="BY29" s="19" t="s">
        <v>35</v>
      </c>
      <c r="BZ29" s="19" t="s">
        <v>35</v>
      </c>
      <c r="CA29" s="19" t="s">
        <v>35</v>
      </c>
      <c r="CB29" s="19" t="s">
        <v>35</v>
      </c>
      <c r="CC29" s="19" t="s">
        <v>35</v>
      </c>
      <c r="CD29" s="19" t="s">
        <v>35</v>
      </c>
      <c r="CE29" s="19" t="s">
        <v>35</v>
      </c>
      <c r="CF29" s="19" t="s">
        <v>35</v>
      </c>
      <c r="CG29" s="19" t="s">
        <v>35</v>
      </c>
      <c r="CH29" s="19" t="s">
        <v>35</v>
      </c>
      <c r="CI29" s="19" t="s">
        <v>35</v>
      </c>
      <c r="CJ29" s="19" t="s">
        <v>35</v>
      </c>
      <c r="CK29" s="3"/>
      <c r="CL29" s="3"/>
      <c r="CM29" s="3"/>
      <c r="CN29" s="3"/>
      <c r="CO29" s="3"/>
      <c r="CP29" s="3"/>
      <c r="CQ29" s="3"/>
      <c r="CR29" s="3"/>
      <c r="CS29" s="3"/>
      <c r="CT29" s="3"/>
      <c r="CU29" s="3"/>
      <c r="CV29" s="3"/>
      <c r="CW29" s="3"/>
      <c r="CX29" s="3"/>
      <c r="CY29" s="3"/>
      <c r="CZ29" s="3"/>
    </row>
    <row r="30" s="433" customFormat="true" ht="15" customHeight="true" x14ac:dyDescent="0.2">
      <c r="A30" s="1804"/>
      <c r="B30" s="331" t="s">
        <v>48</v>
      </c>
      <c r="C30" s="98">
        <f>(DHS_Wet05!C32+DHS_Dry05!C32)/2</f>
        <v>99.11705891294001</v>
      </c>
      <c r="D30" s="97">
        <f>(DHS_Wet05!D32+DHS_Dry05!D32)/2</f>
        <v>98.608930883473278</v>
      </c>
      <c r="E30" s="97">
        <f>(DHS_Wet05!E32+DHS_Dry05!E32)/2</f>
        <v>97.370550466520612</v>
      </c>
      <c r="F30" s="97">
        <f>(DHS_Wet05!F32+DHS_Dry05!F32)/2</f>
        <v>95.146548023842257</v>
      </c>
      <c r="G30" s="96">
        <f>(DHS_Wet05!G32+DHS_Dry05!G32)/2</f>
        <v>57.943635541553618</v>
      </c>
      <c r="H30" s="95">
        <f>(DHS_Wet05!H32+DHS_Dry05!H32)/2</f>
        <v>95.251705194762451</v>
      </c>
      <c r="I30" s="97">
        <f>(DHS_Wet05!I32+DHS_Dry05!I32)/2</f>
        <v>83.683297135386198</v>
      </c>
      <c r="J30" s="97">
        <f>(DHS_Wet05!J32+DHS_Dry05!J32)/2</f>
        <v>61.714907844191515</v>
      </c>
      <c r="K30" s="97">
        <f>(DHS_Wet05!K32+DHS_Dry05!K32)/2</f>
        <v>35.023745525971137</v>
      </c>
      <c r="L30" s="94">
        <f>(DHS_Wet05!L32+DHS_Dry05!L32)/2</f>
        <v>20.953144508605213</v>
      </c>
      <c r="M30" s="98">
        <f>(DHS_Wet05!M32+DHS_Dry05!M32)/2</f>
        <v>99.426429135467146</v>
      </c>
      <c r="N30" s="97">
        <f>(DHS_Wet05!N32+DHS_Dry05!N32)/2</f>
        <v>98.622456001266471</v>
      </c>
      <c r="O30" s="97">
        <f>(DHS_Wet05!O32+DHS_Dry05!O32)/2</f>
        <v>98.569988860741617</v>
      </c>
      <c r="P30" s="97">
        <f>(DHS_Wet05!P32+DHS_Dry05!P32)/2</f>
        <v>97.719934771156176</v>
      </c>
      <c r="Q30" s="96">
        <f>(DHS_Wet05!Q32+DHS_Dry05!Q32)/2</f>
        <v>81.348604361475054</v>
      </c>
      <c r="R30" s="95">
        <f>(DHS_Wet05!R32+DHS_Dry05!R32)/2</f>
        <v>96.049041331682844</v>
      </c>
      <c r="S30" s="97">
        <f>(DHS_Wet05!S32+DHS_Dry05!S32)/2</f>
        <v>96.157089527185576</v>
      </c>
      <c r="T30" s="97">
        <f>(DHS_Wet05!T32+DHS_Dry05!T32)/2</f>
        <v>90.42384060396563</v>
      </c>
      <c r="U30" s="97">
        <f>(DHS_Wet05!U32+DHS_Dry05!U32)/2</f>
        <v>99.94046857073586</v>
      </c>
      <c r="V30" s="97">
        <f>(DHS_Wet05!V32+DHS_Dry05!V32)/2</f>
        <v>96.489587882127012</v>
      </c>
      <c r="W30" s="97">
        <f>(DHS_Wet05!W32+DHS_Dry05!W32)/2</f>
        <v>97.352965720929859</v>
      </c>
      <c r="X30" s="97">
        <f>(DHS_Wet05!X32+DHS_Dry05!X32)/2</f>
        <v>93.904216308827273</v>
      </c>
      <c r="Y30" s="97">
        <f>(DHS_Wet05!Y32+DHS_Dry05!Y32)/2</f>
        <v>94.124411245964509</v>
      </c>
      <c r="Z30" s="97">
        <f>(DHS_Wet05!Z32+DHS_Dry05!Z32)/2</f>
        <v>93.064447828341514</v>
      </c>
      <c r="AA30" s="97">
        <f>(DHS_Wet05!AA32+DHS_Dry05!AA32)/2</f>
        <v>74.946187436996084</v>
      </c>
      <c r="AB30" s="97">
        <f>(DHS_Wet05!AB32+DHS_Dry05!AB32)/2</f>
        <v>98.542957918573919</v>
      </c>
      <c r="AC30" s="97">
        <f>(DHS_Wet05!AC32+DHS_Dry05!AC32)/2</f>
        <v>100</v>
      </c>
      <c r="AD30" s="97">
        <f>(DHS_Wet05!AD32+DHS_Dry05!AD32)/2</f>
        <v>30.450375264209747</v>
      </c>
      <c r="AE30" s="97">
        <f>(DHS_Wet05!AE32+DHS_Dry05!AE32)/2</f>
        <v>98.455549261775872</v>
      </c>
      <c r="AF30" s="97">
        <f>(DHS_Wet05!AF32+DHS_Dry05!AF32)/2</f>
        <v>99.691107423599362</v>
      </c>
      <c r="AG30" s="97">
        <f>(DHS_Wet05!AG32+DHS_Dry05!AG32)/2</f>
        <v>95.224494230453843</v>
      </c>
      <c r="AH30" s="97">
        <f>(DHS_Wet05!AH32+DHS_Dry05!AH32)/2</f>
        <v>96.920927688708019</v>
      </c>
      <c r="AI30" s="97">
        <f>(DHS_Wet05!AI32+DHS_Dry05!AI32)/2</f>
        <v>99.0616740576192</v>
      </c>
      <c r="AJ30" s="94">
        <f>(DHS_Wet05!AJ32+DHS_Dry05!AJ32)/2</f>
        <v>98.065508293040125</v>
      </c>
      <c r="AK30" s="1693"/>
      <c r="AL30" s="1693"/>
      <c r="AM30" s="1693"/>
      <c r="AN30" s="1693"/>
      <c r="AO30" s="1693"/>
      <c r="AP30" s="1693"/>
      <c r="AQ30" s="1693"/>
      <c r="AR30" s="1693"/>
      <c r="AS30" s="1693"/>
      <c r="AT30" s="1693"/>
      <c r="AU30" s="1693"/>
      <c r="AV30" s="1693"/>
      <c r="AW30" s="1693"/>
      <c r="AX30" s="1693"/>
      <c r="AY30" s="1693"/>
      <c r="AZ30" s="305"/>
      <c r="BA30" s="1836"/>
      <c r="BB30" s="1542" t="s">
        <v>48</v>
      </c>
      <c r="BC30" s="33" t="s">
        <v>35</v>
      </c>
      <c r="BD30" s="29" t="s">
        <v>35</v>
      </c>
      <c r="BE30" s="29" t="s">
        <v>35</v>
      </c>
      <c r="BF30" s="29" t="s">
        <v>35</v>
      </c>
      <c r="BG30" s="24" t="s">
        <v>35</v>
      </c>
      <c r="BH30" s="33" t="s">
        <v>35</v>
      </c>
      <c r="BI30" s="29" t="s">
        <v>35</v>
      </c>
      <c r="BJ30" s="29" t="s">
        <v>35</v>
      </c>
      <c r="BK30" s="29" t="s">
        <v>35</v>
      </c>
      <c r="BL30" s="24" t="s">
        <v>35</v>
      </c>
      <c r="BM30" s="33" t="s">
        <v>35</v>
      </c>
      <c r="BN30" s="29" t="s">
        <v>35</v>
      </c>
      <c r="BO30" s="29" t="s">
        <v>35</v>
      </c>
      <c r="BP30" s="29" t="s">
        <v>35</v>
      </c>
      <c r="BQ30" s="24" t="s">
        <v>35</v>
      </c>
      <c r="BR30" s="33" t="s">
        <v>35</v>
      </c>
      <c r="BS30" s="29" t="s">
        <v>35</v>
      </c>
      <c r="BT30" s="29" t="s">
        <v>35</v>
      </c>
      <c r="BU30" s="29" t="s">
        <v>35</v>
      </c>
      <c r="BV30" s="29" t="s">
        <v>35</v>
      </c>
      <c r="BW30" s="29" t="s">
        <v>35</v>
      </c>
      <c r="BX30" s="29" t="s">
        <v>35</v>
      </c>
      <c r="BY30" s="18" t="s">
        <v>35</v>
      </c>
      <c r="BZ30" s="18" t="s">
        <v>35</v>
      </c>
      <c r="CA30" s="18" t="s">
        <v>35</v>
      </c>
      <c r="CB30" s="18" t="s">
        <v>35</v>
      </c>
      <c r="CC30" s="18" t="s">
        <v>35</v>
      </c>
      <c r="CD30" s="18" t="s">
        <v>35</v>
      </c>
      <c r="CE30" s="18" t="s">
        <v>35</v>
      </c>
      <c r="CF30" s="18" t="s">
        <v>35</v>
      </c>
      <c r="CG30" s="18" t="s">
        <v>35</v>
      </c>
      <c r="CH30" s="18" t="s">
        <v>35</v>
      </c>
      <c r="CI30" s="18" t="s">
        <v>35</v>
      </c>
      <c r="CJ30" s="18" t="s">
        <v>35</v>
      </c>
      <c r="CK30" s="3"/>
      <c r="CL30" s="3"/>
      <c r="CM30" s="3"/>
      <c r="CN30" s="3"/>
      <c r="CO30" s="3"/>
      <c r="CP30" s="3"/>
      <c r="CQ30" s="3"/>
      <c r="CR30" s="3"/>
      <c r="CS30" s="3"/>
      <c r="CT30" s="3"/>
      <c r="CU30" s="3"/>
      <c r="CV30" s="3"/>
      <c r="CW30" s="3"/>
      <c r="CX30" s="3"/>
      <c r="CY30" s="3"/>
      <c r="CZ30" s="3"/>
    </row>
    <row r="31" s="276" customFormat="true" ht="15" customHeight="true" x14ac:dyDescent="0.2">
      <c r="A31" s="1804" t="s">
        <v>103</v>
      </c>
      <c r="B31" s="331" t="s">
        <v>49</v>
      </c>
      <c r="C31" s="98">
        <f>(DHS_Wet05!C29+DHS_Dry05!C29)/2</f>
        <v>0.82404217591511131</v>
      </c>
      <c r="D31" s="97">
        <f>(DHS_Wet05!D29+DHS_Dry05!D29)/2</f>
        <v>1.2757193379069309</v>
      </c>
      <c r="E31" s="97">
        <f>(DHS_Wet05!E29+DHS_Dry05!E29)/2</f>
        <v>2.5315274417665243</v>
      </c>
      <c r="F31" s="97">
        <f>(DHS_Wet05!F29+DHS_Dry05!F29)/2</f>
        <v>4.7422613992207232</v>
      </c>
      <c r="G31" s="96">
        <f>(DHS_Wet05!G29+DHS_Dry05!G29)/2</f>
        <v>41.736270520147094</v>
      </c>
      <c r="H31" s="95">
        <f>(DHS_Wet05!H29+DHS_Dry05!H29)/2</f>
        <v>4.7482948052375331</v>
      </c>
      <c r="I31" s="97">
        <f>(DHS_Wet05!I29+DHS_Dry05!I29)/2</f>
        <v>15.944385397669516</v>
      </c>
      <c r="J31" s="97">
        <f>(DHS_Wet05!J29+DHS_Dry05!J29)/2</f>
        <v>37.872555660154106</v>
      </c>
      <c r="K31" s="97">
        <f>(DHS_Wet05!K29+DHS_Dry05!K29)/2</f>
        <v>64.896626886650466</v>
      </c>
      <c r="L31" s="94">
        <f>(DHS_Wet05!L29+DHS_Dry05!L29)/2</f>
        <v>79.046855491394879</v>
      </c>
      <c r="M31" s="98">
        <f>(DHS_Wet05!M29+DHS_Dry05!M29)/2</f>
        <v>0.51711221450067624</v>
      </c>
      <c r="N31" s="97">
        <f>(DHS_Wet05!N29+DHS_Dry05!N29)/2</f>
        <v>1.2680803643015097</v>
      </c>
      <c r="O31" s="97">
        <f>(DHS_Wet05!O29+DHS_Dry05!O29)/2</f>
        <v>1.3619918503419441</v>
      </c>
      <c r="P31" s="97">
        <f>(DHS_Wet05!P29+DHS_Dry05!P29)/2</f>
        <v>2.1584541160278521</v>
      </c>
      <c r="Q31" s="96">
        <f>(DHS_Wet05!Q29+DHS_Dry05!Q29)/2</f>
        <v>18.332885623898562</v>
      </c>
      <c r="R31" s="95">
        <f>(DHS_Wet05!R29+DHS_Dry05!R29)/2</f>
        <v>3.0926964400403953</v>
      </c>
      <c r="S31" s="97">
        <f>(DHS_Wet05!S29+DHS_Dry05!S29)/2</f>
        <v>3.8429104728144274</v>
      </c>
      <c r="T31" s="97">
        <f>(DHS_Wet05!T29+DHS_Dry05!T29)/2</f>
        <v>9.5761593960346083</v>
      </c>
      <c r="U31" s="97">
        <f>(DHS_Wet05!U29+DHS_Dry05!U29)/2</f>
        <v>5.9531429264141282E-2</v>
      </c>
      <c r="V31" s="97">
        <f>(DHS_Wet05!V29+DHS_Dry05!V29)/2</f>
        <v>3.5104121178729999</v>
      </c>
      <c r="W31" s="97">
        <f>(DHS_Wet05!W29+DHS_Dry05!W29)/2</f>
        <v>1.5555554447454649</v>
      </c>
      <c r="X31" s="97">
        <f>(DHS_Wet05!X29+DHS_Dry05!X29)/2</f>
        <v>5.7491170760826638</v>
      </c>
      <c r="Y31" s="97">
        <f>(DHS_Wet05!Y29+DHS_Dry05!Y29)/2</f>
        <v>5.8755887540355349</v>
      </c>
      <c r="Z31" s="97">
        <f>(DHS_Wet05!Z29+DHS_Dry05!Z29)/2</f>
        <v>6.9355521716584043</v>
      </c>
      <c r="AA31" s="97">
        <f>(DHS_Wet05!AA29+DHS_Dry05!AA29)/2</f>
        <v>25.053812563004101</v>
      </c>
      <c r="AB31" s="97">
        <f>(DHS_Wet05!AB29+DHS_Dry05!AB29)/2</f>
        <v>1.457042081426126</v>
      </c>
      <c r="AC31" s="97">
        <f>(DHS_Wet05!AC29+DHS_Dry05!AC29)/2</f>
        <v>0</v>
      </c>
      <c r="AD31" s="97">
        <f>(DHS_Wet05!AD29+DHS_Dry05!AD29)/2</f>
        <v>69.473247585371325</v>
      </c>
      <c r="AE31" s="97">
        <f>(DHS_Wet05!AE29+DHS_Dry05!AE29)/2</f>
        <v>1.5444507382241748</v>
      </c>
      <c r="AF31" s="97">
        <f>(DHS_Wet05!AF29+DHS_Dry05!AF29)/2</f>
        <v>0.30889257640062961</v>
      </c>
      <c r="AG31" s="97">
        <f>(DHS_Wet05!AG29+DHS_Dry05!AG29)/2</f>
        <v>4.7755057695462222</v>
      </c>
      <c r="AH31" s="97">
        <f>(DHS_Wet05!AH29+DHS_Dry05!AH29)/2</f>
        <v>3.0790723112920042</v>
      </c>
      <c r="AI31" s="97">
        <f>(DHS_Wet05!AI29+DHS_Dry05!AI29)/2</f>
        <v>0.70938287090222618</v>
      </c>
      <c r="AJ31" s="94">
        <f>(DHS_Wet05!AJ29+DHS_Dry05!AJ29)/2</f>
        <v>1.6548237355092248</v>
      </c>
      <c r="AK31" s="1693"/>
      <c r="AL31" s="1693"/>
      <c r="AM31" s="1693"/>
      <c r="AN31" s="1693"/>
      <c r="AO31" s="1693"/>
      <c r="AP31" s="1693"/>
      <c r="AQ31" s="1693"/>
      <c r="AR31" s="1693"/>
      <c r="AS31" s="1693"/>
      <c r="AT31" s="1693"/>
      <c r="AU31" s="1693"/>
      <c r="AV31" s="1693"/>
      <c r="AW31" s="1693"/>
      <c r="AX31" s="1693"/>
      <c r="AY31" s="1693"/>
      <c r="AZ31" s="305"/>
      <c r="BA31" s="1836" t="s">
        <v>103</v>
      </c>
      <c r="BB31" s="1542" t="s">
        <v>49</v>
      </c>
      <c r="BC31" s="33" t="s">
        <v>35</v>
      </c>
      <c r="BD31" s="29" t="s">
        <v>35</v>
      </c>
      <c r="BE31" s="29" t="s">
        <v>35</v>
      </c>
      <c r="BF31" s="29" t="s">
        <v>35</v>
      </c>
      <c r="BG31" s="24" t="s">
        <v>35</v>
      </c>
      <c r="BH31" s="33" t="s">
        <v>35</v>
      </c>
      <c r="BI31" s="29" t="s">
        <v>35</v>
      </c>
      <c r="BJ31" s="29" t="s">
        <v>35</v>
      </c>
      <c r="BK31" s="29" t="s">
        <v>35</v>
      </c>
      <c r="BL31" s="24" t="s">
        <v>35</v>
      </c>
      <c r="BM31" s="33" t="s">
        <v>35</v>
      </c>
      <c r="BN31" s="29" t="s">
        <v>35</v>
      </c>
      <c r="BO31" s="29" t="s">
        <v>35</v>
      </c>
      <c r="BP31" s="29" t="s">
        <v>35</v>
      </c>
      <c r="BQ31" s="24" t="s">
        <v>35</v>
      </c>
      <c r="BR31" s="33" t="s">
        <v>35</v>
      </c>
      <c r="BS31" s="29" t="s">
        <v>35</v>
      </c>
      <c r="BT31" s="29" t="s">
        <v>35</v>
      </c>
      <c r="BU31" s="29" t="s">
        <v>35</v>
      </c>
      <c r="BV31" s="29" t="s">
        <v>35</v>
      </c>
      <c r="BW31" s="29" t="s">
        <v>35</v>
      </c>
      <c r="BX31" s="29" t="s">
        <v>35</v>
      </c>
      <c r="BY31" s="18" t="s">
        <v>35</v>
      </c>
      <c r="BZ31" s="18" t="s">
        <v>35</v>
      </c>
      <c r="CA31" s="18" t="s">
        <v>35</v>
      </c>
      <c r="CB31" s="18" t="s">
        <v>35</v>
      </c>
      <c r="CC31" s="18" t="s">
        <v>35</v>
      </c>
      <c r="CD31" s="18" t="s">
        <v>35</v>
      </c>
      <c r="CE31" s="18" t="s">
        <v>35</v>
      </c>
      <c r="CF31" s="18" t="s">
        <v>35</v>
      </c>
      <c r="CG31" s="18" t="s">
        <v>35</v>
      </c>
      <c r="CH31" s="18" t="s">
        <v>35</v>
      </c>
      <c r="CI31" s="18" t="s">
        <v>35</v>
      </c>
      <c r="CJ31" s="18" t="s">
        <v>35</v>
      </c>
      <c r="CK31" s="3"/>
      <c r="CL31" s="3"/>
      <c r="CM31" s="3"/>
      <c r="CN31" s="3"/>
      <c r="CO31" s="3"/>
      <c r="CP31" s="3"/>
      <c r="CQ31" s="3"/>
      <c r="CR31" s="3"/>
      <c r="CS31" s="3"/>
      <c r="CT31" s="3"/>
      <c r="CU31" s="3"/>
      <c r="CV31" s="3"/>
      <c r="CW31" s="3"/>
      <c r="CX31" s="3"/>
      <c r="CY31" s="3"/>
      <c r="CZ31" s="3"/>
    </row>
    <row r="32" s="276" customFormat="true" ht="15" customHeight="true" x14ac:dyDescent="0.2">
      <c r="A32" s="1804"/>
      <c r="B32" s="331" t="s">
        <v>48</v>
      </c>
      <c r="C32" s="98">
        <f>(DHS_Wet05!C30+DHS_Dry05!C30)/2</f>
        <v>99.17595782408489</v>
      </c>
      <c r="D32" s="97">
        <f>(DHS_Wet05!D30+DHS_Dry05!D30)/2</f>
        <v>98.724280662093037</v>
      </c>
      <c r="E32" s="97">
        <f>(DHS_Wet05!E30+DHS_Dry05!E30)/2</f>
        <v>97.468472558233515</v>
      </c>
      <c r="F32" s="97">
        <f>(DHS_Wet05!F30+DHS_Dry05!F30)/2</f>
        <v>95.257738600779248</v>
      </c>
      <c r="G32" s="96">
        <f>(DHS_Wet05!G30+DHS_Dry05!G30)/2</f>
        <v>58.263729479852813</v>
      </c>
      <c r="H32" s="95">
        <f>(DHS_Wet05!H30+DHS_Dry05!H30)/2</f>
        <v>95.251705194762451</v>
      </c>
      <c r="I32" s="97">
        <f>(DHS_Wet05!I30+DHS_Dry05!I30)/2</f>
        <v>84.055614602330564</v>
      </c>
      <c r="J32" s="97">
        <f>(DHS_Wet05!J30+DHS_Dry05!J30)/2</f>
        <v>62.127444339846107</v>
      </c>
      <c r="K32" s="97">
        <f>(DHS_Wet05!K30+DHS_Dry05!K30)/2</f>
        <v>35.103373113349576</v>
      </c>
      <c r="L32" s="94">
        <f>(DHS_Wet05!L30+DHS_Dry05!L30)/2</f>
        <v>20.953144508605213</v>
      </c>
      <c r="M32" s="98">
        <f>(DHS_Wet05!M30+DHS_Dry05!M30)/2</f>
        <v>99.482887785499287</v>
      </c>
      <c r="N32" s="97">
        <f>(DHS_Wet05!N30+DHS_Dry05!N30)/2</f>
        <v>98.731919635698461</v>
      </c>
      <c r="O32" s="97">
        <f>(DHS_Wet05!O30+DHS_Dry05!O30)/2</f>
        <v>98.638008149658049</v>
      </c>
      <c r="P32" s="97">
        <f>(DHS_Wet05!P30+DHS_Dry05!P30)/2</f>
        <v>97.841545883972174</v>
      </c>
      <c r="Q32" s="96">
        <f>(DHS_Wet05!Q30+DHS_Dry05!Q30)/2</f>
        <v>81.667114376101495</v>
      </c>
      <c r="R32" s="95">
        <f>(DHS_Wet05!R30+DHS_Dry05!R30)/2</f>
        <v>96.907303559959615</v>
      </c>
      <c r="S32" s="97">
        <f>(DHS_Wet05!S30+DHS_Dry05!S30)/2</f>
        <v>96.157089527185576</v>
      </c>
      <c r="T32" s="97">
        <f>(DHS_Wet05!T30+DHS_Dry05!T30)/2</f>
        <v>90.42384060396563</v>
      </c>
      <c r="U32" s="97">
        <f>(DHS_Wet05!U30+DHS_Dry05!U30)/2</f>
        <v>99.94046857073586</v>
      </c>
      <c r="V32" s="97">
        <f>(DHS_Wet05!V30+DHS_Dry05!V30)/2</f>
        <v>96.489587882127012</v>
      </c>
      <c r="W32" s="97">
        <f>(DHS_Wet05!W30+DHS_Dry05!W30)/2</f>
        <v>98.444444555254535</v>
      </c>
      <c r="X32" s="97">
        <f>(DHS_Wet05!X30+DHS_Dry05!X30)/2</f>
        <v>94.25088292391726</v>
      </c>
      <c r="Y32" s="97">
        <f>(DHS_Wet05!Y30+DHS_Dry05!Y30)/2</f>
        <v>94.124411245964509</v>
      </c>
      <c r="Z32" s="97">
        <f>(DHS_Wet05!Z30+DHS_Dry05!Z30)/2</f>
        <v>93.064447828341514</v>
      </c>
      <c r="AA32" s="97">
        <f>(DHS_Wet05!AA30+DHS_Dry05!AA30)/2</f>
        <v>74.946187436996084</v>
      </c>
      <c r="AB32" s="97">
        <f>(DHS_Wet05!AB30+DHS_Dry05!AB30)/2</f>
        <v>98.542957918573919</v>
      </c>
      <c r="AC32" s="97">
        <f>(DHS_Wet05!AC30+DHS_Dry05!AC30)/2</f>
        <v>100</v>
      </c>
      <c r="AD32" s="97">
        <f>(DHS_Wet05!AD30+DHS_Dry05!AD30)/2</f>
        <v>30.526752414628838</v>
      </c>
      <c r="AE32" s="97">
        <f>(DHS_Wet05!AE30+DHS_Dry05!AE30)/2</f>
        <v>98.455549261775872</v>
      </c>
      <c r="AF32" s="97">
        <f>(DHS_Wet05!AF30+DHS_Dry05!AF30)/2</f>
        <v>99.691107423599362</v>
      </c>
      <c r="AG32" s="97">
        <f>(DHS_Wet05!AG30+DHS_Dry05!AG30)/2</f>
        <v>95.224494230453843</v>
      </c>
      <c r="AH32" s="97">
        <f>(DHS_Wet05!AH30+DHS_Dry05!AH30)/2</f>
        <v>96.920927688708019</v>
      </c>
      <c r="AI32" s="97">
        <f>(DHS_Wet05!AI30+DHS_Dry05!AI30)/2</f>
        <v>99.290617129097754</v>
      </c>
      <c r="AJ32" s="94">
        <f>(DHS_Wet05!AJ30+DHS_Dry05!AJ30)/2</f>
        <v>98.34517626449076</v>
      </c>
      <c r="AK32" s="1693"/>
      <c r="AL32" s="1693"/>
      <c r="AM32" s="1693"/>
      <c r="AN32" s="1693"/>
      <c r="AO32" s="1693"/>
      <c r="AP32" s="1693"/>
      <c r="AQ32" s="1693"/>
      <c r="AR32" s="1693"/>
      <c r="AS32" s="1693"/>
      <c r="AT32" s="1693"/>
      <c r="AU32" s="1693"/>
      <c r="AV32" s="1693"/>
      <c r="AW32" s="1693"/>
      <c r="AX32" s="1693"/>
      <c r="AY32" s="1693"/>
      <c r="AZ32" s="305"/>
      <c r="BA32" s="1836"/>
      <c r="BB32" s="1542" t="s">
        <v>48</v>
      </c>
      <c r="BC32" s="33" t="s">
        <v>35</v>
      </c>
      <c r="BD32" s="29" t="s">
        <v>35</v>
      </c>
      <c r="BE32" s="29" t="s">
        <v>35</v>
      </c>
      <c r="BF32" s="29" t="s">
        <v>35</v>
      </c>
      <c r="BG32" s="24" t="s">
        <v>35</v>
      </c>
      <c r="BH32" s="33" t="s">
        <v>35</v>
      </c>
      <c r="BI32" s="29" t="s">
        <v>35</v>
      </c>
      <c r="BJ32" s="29" t="s">
        <v>35</v>
      </c>
      <c r="BK32" s="29" t="s">
        <v>35</v>
      </c>
      <c r="BL32" s="24" t="s">
        <v>35</v>
      </c>
      <c r="BM32" s="33" t="s">
        <v>35</v>
      </c>
      <c r="BN32" s="29" t="s">
        <v>35</v>
      </c>
      <c r="BO32" s="29" t="s">
        <v>35</v>
      </c>
      <c r="BP32" s="29" t="s">
        <v>35</v>
      </c>
      <c r="BQ32" s="24" t="s">
        <v>35</v>
      </c>
      <c r="BR32" s="33" t="s">
        <v>35</v>
      </c>
      <c r="BS32" s="29" t="s">
        <v>35</v>
      </c>
      <c r="BT32" s="29" t="s">
        <v>35</v>
      </c>
      <c r="BU32" s="29" t="s">
        <v>35</v>
      </c>
      <c r="BV32" s="29" t="s">
        <v>35</v>
      </c>
      <c r="BW32" s="29" t="s">
        <v>35</v>
      </c>
      <c r="BX32" s="29" t="s">
        <v>35</v>
      </c>
      <c r="BY32" s="18" t="s">
        <v>35</v>
      </c>
      <c r="BZ32" s="18" t="s">
        <v>35</v>
      </c>
      <c r="CA32" s="18" t="s">
        <v>35</v>
      </c>
      <c r="CB32" s="18" t="s">
        <v>35</v>
      </c>
      <c r="CC32" s="18" t="s">
        <v>35</v>
      </c>
      <c r="CD32" s="18" t="s">
        <v>35</v>
      </c>
      <c r="CE32" s="18" t="s">
        <v>35</v>
      </c>
      <c r="CF32" s="18" t="s">
        <v>35</v>
      </c>
      <c r="CG32" s="18" t="s">
        <v>35</v>
      </c>
      <c r="CH32" s="18" t="s">
        <v>35</v>
      </c>
      <c r="CI32" s="18" t="s">
        <v>35</v>
      </c>
      <c r="CJ32" s="18" t="s">
        <v>35</v>
      </c>
      <c r="CK32" s="3"/>
      <c r="CL32" s="3"/>
      <c r="CM32" s="3"/>
      <c r="CN32" s="3"/>
      <c r="CO32" s="3"/>
      <c r="CP32" s="3"/>
      <c r="CQ32" s="3"/>
      <c r="CR32" s="3"/>
      <c r="CS32" s="3"/>
      <c r="CT32" s="3"/>
      <c r="CU32" s="3"/>
      <c r="CV32" s="3"/>
      <c r="CW32" s="3"/>
      <c r="CX32" s="3"/>
      <c r="CY32" s="3"/>
      <c r="CZ32" s="3"/>
    </row>
    <row r="33" s="276" customFormat="true" ht="15" customHeight="true" x14ac:dyDescent="0.2">
      <c r="A33" s="1804" t="s">
        <v>104</v>
      </c>
      <c r="B33" s="331" t="s">
        <v>49</v>
      </c>
      <c r="C33" s="49" t="s">
        <v>35</v>
      </c>
      <c r="D33" s="46" t="s">
        <v>35</v>
      </c>
      <c r="E33" s="46" t="s">
        <v>35</v>
      </c>
      <c r="F33" s="46" t="s">
        <v>35</v>
      </c>
      <c r="G33" s="43" t="s">
        <v>35</v>
      </c>
      <c r="H33" s="40" t="s">
        <v>35</v>
      </c>
      <c r="I33" s="46" t="s">
        <v>35</v>
      </c>
      <c r="J33" s="46" t="s">
        <v>35</v>
      </c>
      <c r="K33" s="46" t="s">
        <v>35</v>
      </c>
      <c r="L33" s="37" t="s">
        <v>35</v>
      </c>
      <c r="M33" s="49" t="s">
        <v>35</v>
      </c>
      <c r="N33" s="46" t="s">
        <v>35</v>
      </c>
      <c r="O33" s="46" t="s">
        <v>35</v>
      </c>
      <c r="P33" s="46" t="s">
        <v>35</v>
      </c>
      <c r="Q33" s="43" t="s">
        <v>35</v>
      </c>
      <c r="R33" s="40" t="s">
        <v>35</v>
      </c>
      <c r="S33" s="46" t="s">
        <v>35</v>
      </c>
      <c r="T33" s="46" t="s">
        <v>35</v>
      </c>
      <c r="U33" s="46" t="s">
        <v>35</v>
      </c>
      <c r="V33" s="46" t="s">
        <v>35</v>
      </c>
      <c r="W33" s="46" t="s">
        <v>35</v>
      </c>
      <c r="X33" s="46" t="s">
        <v>35</v>
      </c>
      <c r="Y33" s="46" t="s">
        <v>35</v>
      </c>
      <c r="Z33" s="46" t="s">
        <v>35</v>
      </c>
      <c r="AA33" s="46" t="s">
        <v>35</v>
      </c>
      <c r="AB33" s="46" t="s">
        <v>35</v>
      </c>
      <c r="AC33" s="46" t="s">
        <v>35</v>
      </c>
      <c r="AD33" s="46" t="s">
        <v>35</v>
      </c>
      <c r="AE33" s="46" t="s">
        <v>35</v>
      </c>
      <c r="AF33" s="46" t="s">
        <v>35</v>
      </c>
      <c r="AG33" s="46" t="s">
        <v>35</v>
      </c>
      <c r="AH33" s="46" t="s">
        <v>35</v>
      </c>
      <c r="AI33" s="46" t="s">
        <v>35</v>
      </c>
      <c r="AJ33" s="37" t="s">
        <v>35</v>
      </c>
      <c r="AK33" s="5"/>
      <c r="AL33" s="5"/>
      <c r="AM33" s="5"/>
      <c r="AN33" s="5"/>
      <c r="AO33" s="5"/>
      <c r="AP33" s="5"/>
      <c r="AQ33" s="5"/>
      <c r="AR33" s="5"/>
      <c r="AS33" s="5"/>
      <c r="AT33" s="5"/>
      <c r="AU33" s="5"/>
      <c r="AV33" s="5"/>
      <c r="AW33" s="5"/>
      <c r="AX33" s="5"/>
      <c r="AY33" s="5"/>
      <c r="AZ33" s="304"/>
      <c r="BA33" s="1836" t="s">
        <v>104</v>
      </c>
      <c r="BB33" s="1542" t="s">
        <v>49</v>
      </c>
      <c r="BC33" s="33" t="s">
        <v>35</v>
      </c>
      <c r="BD33" s="29" t="s">
        <v>35</v>
      </c>
      <c r="BE33" s="29" t="s">
        <v>35</v>
      </c>
      <c r="BF33" s="29" t="s">
        <v>35</v>
      </c>
      <c r="BG33" s="24" t="s">
        <v>35</v>
      </c>
      <c r="BH33" s="33" t="s">
        <v>35</v>
      </c>
      <c r="BI33" s="29" t="s">
        <v>35</v>
      </c>
      <c r="BJ33" s="29" t="s">
        <v>35</v>
      </c>
      <c r="BK33" s="29" t="s">
        <v>35</v>
      </c>
      <c r="BL33" s="24" t="s">
        <v>35</v>
      </c>
      <c r="BM33" s="33" t="s">
        <v>35</v>
      </c>
      <c r="BN33" s="29" t="s">
        <v>35</v>
      </c>
      <c r="BO33" s="29" t="s">
        <v>35</v>
      </c>
      <c r="BP33" s="29" t="s">
        <v>35</v>
      </c>
      <c r="BQ33" s="24" t="s">
        <v>35</v>
      </c>
      <c r="BR33" s="33" t="s">
        <v>35</v>
      </c>
      <c r="BS33" s="29" t="s">
        <v>35</v>
      </c>
      <c r="BT33" s="29" t="s">
        <v>35</v>
      </c>
      <c r="BU33" s="29" t="s">
        <v>35</v>
      </c>
      <c r="BV33" s="29" t="s">
        <v>35</v>
      </c>
      <c r="BW33" s="29" t="s">
        <v>35</v>
      </c>
      <c r="BX33" s="29" t="s">
        <v>35</v>
      </c>
      <c r="BY33" s="18" t="s">
        <v>35</v>
      </c>
      <c r="BZ33" s="18" t="s">
        <v>35</v>
      </c>
      <c r="CA33" s="18" t="s">
        <v>35</v>
      </c>
      <c r="CB33" s="18" t="s">
        <v>35</v>
      </c>
      <c r="CC33" s="18" t="s">
        <v>35</v>
      </c>
      <c r="CD33" s="18" t="s">
        <v>35</v>
      </c>
      <c r="CE33" s="18" t="s">
        <v>35</v>
      </c>
      <c r="CF33" s="18" t="s">
        <v>35</v>
      </c>
      <c r="CG33" s="18" t="s">
        <v>35</v>
      </c>
      <c r="CH33" s="18" t="s">
        <v>35</v>
      </c>
      <c r="CI33" s="18" t="s">
        <v>35</v>
      </c>
      <c r="CJ33" s="18" t="s">
        <v>35</v>
      </c>
      <c r="CK33" s="3"/>
      <c r="CL33" s="3"/>
      <c r="CM33" s="3"/>
      <c r="CN33" s="3"/>
      <c r="CO33" s="3"/>
      <c r="CP33" s="3"/>
      <c r="CQ33" s="3"/>
      <c r="CR33" s="3"/>
      <c r="CS33" s="3"/>
      <c r="CT33" s="3"/>
      <c r="CU33" s="3"/>
      <c r="CV33" s="3"/>
      <c r="CW33" s="3"/>
      <c r="CX33" s="3"/>
      <c r="CY33" s="3"/>
      <c r="CZ33" s="3"/>
    </row>
    <row r="34" s="276" customFormat="true" ht="15" customHeight="true" x14ac:dyDescent="0.2">
      <c r="A34" s="1804"/>
      <c r="B34" s="331" t="s">
        <v>48</v>
      </c>
      <c r="C34" s="49" t="s">
        <v>35</v>
      </c>
      <c r="D34" s="46" t="s">
        <v>35</v>
      </c>
      <c r="E34" s="46" t="s">
        <v>35</v>
      </c>
      <c r="F34" s="46" t="s">
        <v>35</v>
      </c>
      <c r="G34" s="43" t="s">
        <v>35</v>
      </c>
      <c r="H34" s="40" t="s">
        <v>35</v>
      </c>
      <c r="I34" s="46" t="s">
        <v>35</v>
      </c>
      <c r="J34" s="46" t="s">
        <v>35</v>
      </c>
      <c r="K34" s="46" t="s">
        <v>35</v>
      </c>
      <c r="L34" s="37" t="s">
        <v>35</v>
      </c>
      <c r="M34" s="49" t="s">
        <v>35</v>
      </c>
      <c r="N34" s="46" t="s">
        <v>35</v>
      </c>
      <c r="O34" s="46" t="s">
        <v>35</v>
      </c>
      <c r="P34" s="46" t="s">
        <v>35</v>
      </c>
      <c r="Q34" s="43" t="s">
        <v>35</v>
      </c>
      <c r="R34" s="40" t="s">
        <v>35</v>
      </c>
      <c r="S34" s="46" t="s">
        <v>35</v>
      </c>
      <c r="T34" s="46" t="s">
        <v>35</v>
      </c>
      <c r="U34" s="46" t="s">
        <v>35</v>
      </c>
      <c r="V34" s="46" t="s">
        <v>35</v>
      </c>
      <c r="W34" s="46" t="s">
        <v>35</v>
      </c>
      <c r="X34" s="46" t="s">
        <v>35</v>
      </c>
      <c r="Y34" s="46" t="s">
        <v>35</v>
      </c>
      <c r="Z34" s="46" t="s">
        <v>35</v>
      </c>
      <c r="AA34" s="46" t="s">
        <v>35</v>
      </c>
      <c r="AB34" s="46" t="s">
        <v>35</v>
      </c>
      <c r="AC34" s="46" t="s">
        <v>35</v>
      </c>
      <c r="AD34" s="46" t="s">
        <v>35</v>
      </c>
      <c r="AE34" s="46" t="s">
        <v>35</v>
      </c>
      <c r="AF34" s="46" t="s">
        <v>35</v>
      </c>
      <c r="AG34" s="46" t="s">
        <v>35</v>
      </c>
      <c r="AH34" s="46" t="s">
        <v>35</v>
      </c>
      <c r="AI34" s="46" t="s">
        <v>35</v>
      </c>
      <c r="AJ34" s="37" t="s">
        <v>35</v>
      </c>
      <c r="AK34" s="5"/>
      <c r="AL34" s="5"/>
      <c r="AM34" s="5"/>
      <c r="AN34" s="5"/>
      <c r="AO34" s="5"/>
      <c r="AP34" s="5"/>
      <c r="AQ34" s="5"/>
      <c r="AR34" s="5"/>
      <c r="AS34" s="5"/>
      <c r="AT34" s="5"/>
      <c r="AU34" s="5"/>
      <c r="AV34" s="5"/>
      <c r="AW34" s="5"/>
      <c r="AX34" s="5"/>
      <c r="AY34" s="5"/>
      <c r="AZ34" s="304"/>
      <c r="BA34" s="1836"/>
      <c r="BB34" s="1542" t="s">
        <v>48</v>
      </c>
      <c r="BC34" s="33" t="s">
        <v>35</v>
      </c>
      <c r="BD34" s="29" t="s">
        <v>35</v>
      </c>
      <c r="BE34" s="29" t="s">
        <v>35</v>
      </c>
      <c r="BF34" s="29" t="s">
        <v>35</v>
      </c>
      <c r="BG34" s="24" t="s">
        <v>35</v>
      </c>
      <c r="BH34" s="33" t="s">
        <v>35</v>
      </c>
      <c r="BI34" s="29" t="s">
        <v>35</v>
      </c>
      <c r="BJ34" s="29" t="s">
        <v>35</v>
      </c>
      <c r="BK34" s="29" t="s">
        <v>35</v>
      </c>
      <c r="BL34" s="24" t="s">
        <v>35</v>
      </c>
      <c r="BM34" s="33" t="s">
        <v>35</v>
      </c>
      <c r="BN34" s="29" t="s">
        <v>35</v>
      </c>
      <c r="BO34" s="29" t="s">
        <v>35</v>
      </c>
      <c r="BP34" s="29" t="s">
        <v>35</v>
      </c>
      <c r="BQ34" s="24" t="s">
        <v>35</v>
      </c>
      <c r="BR34" s="33" t="s">
        <v>35</v>
      </c>
      <c r="BS34" s="29" t="s">
        <v>35</v>
      </c>
      <c r="BT34" s="29" t="s">
        <v>35</v>
      </c>
      <c r="BU34" s="29" t="s">
        <v>35</v>
      </c>
      <c r="BV34" s="29" t="s">
        <v>35</v>
      </c>
      <c r="BW34" s="29" t="s">
        <v>35</v>
      </c>
      <c r="BX34" s="29" t="s">
        <v>35</v>
      </c>
      <c r="BY34" s="18" t="s">
        <v>35</v>
      </c>
      <c r="BZ34" s="18" t="s">
        <v>35</v>
      </c>
      <c r="CA34" s="18" t="s">
        <v>35</v>
      </c>
      <c r="CB34" s="18" t="s">
        <v>35</v>
      </c>
      <c r="CC34" s="18" t="s">
        <v>35</v>
      </c>
      <c r="CD34" s="18" t="s">
        <v>35</v>
      </c>
      <c r="CE34" s="18" t="s">
        <v>35</v>
      </c>
      <c r="CF34" s="18" t="s">
        <v>35</v>
      </c>
      <c r="CG34" s="18" t="s">
        <v>35</v>
      </c>
      <c r="CH34" s="18" t="s">
        <v>35</v>
      </c>
      <c r="CI34" s="18" t="s">
        <v>35</v>
      </c>
      <c r="CJ34" s="18" t="s">
        <v>35</v>
      </c>
      <c r="CK34" s="3"/>
      <c r="CL34" s="3"/>
      <c r="CM34" s="3"/>
      <c r="CN34" s="3"/>
      <c r="CO34" s="3"/>
      <c r="CP34" s="3"/>
      <c r="CQ34" s="3"/>
      <c r="CR34" s="3"/>
      <c r="CS34" s="3"/>
      <c r="CT34" s="3"/>
      <c r="CU34" s="3"/>
      <c r="CV34" s="3"/>
      <c r="CW34" s="3"/>
      <c r="CX34" s="3"/>
      <c r="CY34" s="3"/>
      <c r="CZ34" s="3"/>
    </row>
    <row r="35" s="433" customFormat="true" ht="15" customHeight="true" x14ac:dyDescent="0.2">
      <c r="A35" s="1804" t="s">
        <v>55</v>
      </c>
      <c r="B35" s="331" t="s">
        <v>49</v>
      </c>
      <c r="C35" s="98">
        <f>(DHS_Wet05!C33+DHS_Dry05!C33)/2</f>
        <v>34.319781410467861</v>
      </c>
      <c r="D35" s="97">
        <f>(DHS_Wet05!D33+DHS_Dry05!D33)/2</f>
        <v>47.50383224136543</v>
      </c>
      <c r="E35" s="97">
        <f>(DHS_Wet05!E33+DHS_Dry05!E33)/2</f>
        <v>58.976249076091321</v>
      </c>
      <c r="F35" s="97">
        <f>(DHS_Wet05!F33+DHS_Dry05!F33)/2</f>
        <v>71.110303886797439</v>
      </c>
      <c r="G35" s="96">
        <f>(DHS_Wet05!G33+DHS_Dry05!G33)/2</f>
        <v>89.111978809383118</v>
      </c>
      <c r="H35" s="95">
        <f>(DHS_Wet05!H33+DHS_Dry05!H33)/2</f>
        <v>46.360450463596919</v>
      </c>
      <c r="I35" s="97">
        <f>(DHS_Wet05!I33+DHS_Dry05!I33)/2</f>
        <v>70.25558186942277</v>
      </c>
      <c r="J35" s="97">
        <f>(DHS_Wet05!J33+DHS_Dry05!J33)/2</f>
        <v>84.288347673880708</v>
      </c>
      <c r="K35" s="97">
        <f>(DHS_Wet05!K33+DHS_Dry05!K33)/2</f>
        <v>92.231775078149809</v>
      </c>
      <c r="L35" s="94">
        <f>(DHS_Wet05!L33+DHS_Dry05!L33)/2</f>
        <v>94.465582687555468</v>
      </c>
      <c r="M35" s="98">
        <f>(DHS_Wet05!M33+DHS_Dry05!M33)/2</f>
        <v>33.100388782487755</v>
      </c>
      <c r="N35" s="97">
        <f>(DHS_Wet05!N33+DHS_Dry05!N33)/2</f>
        <v>46.257316248117831</v>
      </c>
      <c r="O35" s="97">
        <f>(DHS_Wet05!O33+DHS_Dry05!O33)/2</f>
        <v>56.194893772297888</v>
      </c>
      <c r="P35" s="97">
        <f>(DHS_Wet05!P33+DHS_Dry05!P33)/2</f>
        <v>66.247580864038312</v>
      </c>
      <c r="Q35" s="96">
        <f>(DHS_Wet05!Q33+DHS_Dry05!Q33)/2</f>
        <v>83.504399070911745</v>
      </c>
      <c r="R35" s="95">
        <f>(DHS_Wet05!R33+DHS_Dry05!R33)/2</f>
        <v>58.512675505546767</v>
      </c>
      <c r="S35" s="97">
        <f>(DHS_Wet05!S33+DHS_Dry05!S33)/2</f>
        <v>49.141443776816402</v>
      </c>
      <c r="T35" s="97">
        <f>(DHS_Wet05!T33+DHS_Dry05!T33)/2</f>
        <v>56.554219297348425</v>
      </c>
      <c r="U35" s="97">
        <f>(DHS_Wet05!U33+DHS_Dry05!U33)/2</f>
        <v>44.485773174501858</v>
      </c>
      <c r="V35" s="97">
        <f>(DHS_Wet05!V33+DHS_Dry05!V33)/2</f>
        <v>42.198533803362004</v>
      </c>
      <c r="W35" s="97">
        <f>(DHS_Wet05!W33+DHS_Dry05!W33)/2</f>
        <v>55.213531691029822</v>
      </c>
      <c r="X35" s="97">
        <f>(DHS_Wet05!X33+DHS_Dry05!X33)/2</f>
        <v>57.767538341524798</v>
      </c>
      <c r="Y35" s="97">
        <f>(DHS_Wet05!Y33+DHS_Dry05!Y33)/2</f>
        <v>74.804318976111148</v>
      </c>
      <c r="Z35" s="97">
        <f>(DHS_Wet05!Z33+DHS_Dry05!Z33)/2</f>
        <v>44.065614977886128</v>
      </c>
      <c r="AA35" s="97">
        <f>(DHS_Wet05!AA33+DHS_Dry05!AA33)/2</f>
        <v>71.897244723344869</v>
      </c>
      <c r="AB35" s="97">
        <f>(DHS_Wet05!AB33+DHS_Dry05!AB33)/2</f>
        <v>26.989348033903369</v>
      </c>
      <c r="AC35" s="97">
        <f>(DHS_Wet05!AC33+DHS_Dry05!AC33)/2</f>
        <v>36.315033412676826</v>
      </c>
      <c r="AD35" s="97">
        <f>(DHS_Wet05!AD33+DHS_Dry05!AD33)/2</f>
        <v>93.661306196646947</v>
      </c>
      <c r="AE35" s="97">
        <f>(DHS_Wet05!AE33+DHS_Dry05!AE33)/2</f>
        <v>33.625929761541244</v>
      </c>
      <c r="AF35" s="97">
        <f>(DHS_Wet05!AF33+DHS_Dry05!AF33)/2</f>
        <v>63.310850006535716</v>
      </c>
      <c r="AG35" s="97">
        <f>(DHS_Wet05!AG33+DHS_Dry05!AG33)/2</f>
        <v>52.694461421888654</v>
      </c>
      <c r="AH35" s="97">
        <f>(DHS_Wet05!AH33+DHS_Dry05!AH33)/2</f>
        <v>54.429758261196611</v>
      </c>
      <c r="AI35" s="97">
        <f>(DHS_Wet05!AI33+DHS_Dry05!AI33)/2</f>
        <v>83.830011972396562</v>
      </c>
      <c r="AJ35" s="94">
        <f>(DHS_Wet05!AJ33+DHS_Dry05!AJ33)/2</f>
        <v>56.08129975400373</v>
      </c>
      <c r="AK35" s="1693"/>
      <c r="AL35" s="1693"/>
      <c r="AM35" s="1693"/>
      <c r="AN35" s="1693"/>
      <c r="AO35" s="1693"/>
      <c r="AP35" s="1693"/>
      <c r="AQ35" s="1693"/>
      <c r="AR35" s="1693"/>
      <c r="AS35" s="1693"/>
      <c r="AT35" s="1693"/>
      <c r="AU35" s="1693"/>
      <c r="AV35" s="1693"/>
      <c r="AW35" s="1693"/>
      <c r="AX35" s="1693"/>
      <c r="AY35" s="1693"/>
      <c r="AZ35" s="305"/>
      <c r="BA35" s="1836" t="s">
        <v>55</v>
      </c>
      <c r="BB35" s="1542" t="s">
        <v>49</v>
      </c>
      <c r="BC35" s="33" t="s">
        <v>35</v>
      </c>
      <c r="BD35" s="29" t="s">
        <v>35</v>
      </c>
      <c r="BE35" s="29" t="s">
        <v>35</v>
      </c>
      <c r="BF35" s="29" t="s">
        <v>35</v>
      </c>
      <c r="BG35" s="24" t="s">
        <v>35</v>
      </c>
      <c r="BH35" s="33" t="s">
        <v>35</v>
      </c>
      <c r="BI35" s="29" t="s">
        <v>35</v>
      </c>
      <c r="BJ35" s="29" t="s">
        <v>35</v>
      </c>
      <c r="BK35" s="29" t="s">
        <v>35</v>
      </c>
      <c r="BL35" s="24" t="s">
        <v>35</v>
      </c>
      <c r="BM35" s="33" t="s">
        <v>35</v>
      </c>
      <c r="BN35" s="29" t="s">
        <v>35</v>
      </c>
      <c r="BO35" s="29" t="s">
        <v>35</v>
      </c>
      <c r="BP35" s="29" t="s">
        <v>35</v>
      </c>
      <c r="BQ35" s="24" t="s">
        <v>35</v>
      </c>
      <c r="BR35" s="33" t="s">
        <v>35</v>
      </c>
      <c r="BS35" s="29" t="s">
        <v>35</v>
      </c>
      <c r="BT35" s="29" t="s">
        <v>35</v>
      </c>
      <c r="BU35" s="29" t="s">
        <v>35</v>
      </c>
      <c r="BV35" s="29" t="s">
        <v>35</v>
      </c>
      <c r="BW35" s="29" t="s">
        <v>35</v>
      </c>
      <c r="BX35" s="29" t="s">
        <v>35</v>
      </c>
      <c r="BY35" s="18" t="s">
        <v>35</v>
      </c>
      <c r="BZ35" s="18" t="s">
        <v>35</v>
      </c>
      <c r="CA35" s="18" t="s">
        <v>35</v>
      </c>
      <c r="CB35" s="18" t="s">
        <v>35</v>
      </c>
      <c r="CC35" s="18" t="s">
        <v>35</v>
      </c>
      <c r="CD35" s="18" t="s">
        <v>35</v>
      </c>
      <c r="CE35" s="18" t="s">
        <v>35</v>
      </c>
      <c r="CF35" s="18" t="s">
        <v>35</v>
      </c>
      <c r="CG35" s="18" t="s">
        <v>35</v>
      </c>
      <c r="CH35" s="18" t="s">
        <v>35</v>
      </c>
      <c r="CI35" s="18" t="s">
        <v>35</v>
      </c>
      <c r="CJ35" s="18" t="s">
        <v>35</v>
      </c>
      <c r="CK35" s="3"/>
      <c r="CL35" s="3"/>
      <c r="CM35" s="3"/>
      <c r="CN35" s="3"/>
      <c r="CO35" s="3"/>
      <c r="CP35" s="3"/>
      <c r="CQ35" s="3"/>
      <c r="CR35" s="3"/>
      <c r="CS35" s="3"/>
      <c r="CT35" s="3"/>
      <c r="CU35" s="3"/>
      <c r="CV35" s="3"/>
      <c r="CW35" s="3"/>
      <c r="CX35" s="3"/>
      <c r="CY35" s="3"/>
      <c r="CZ35" s="3"/>
    </row>
    <row r="36" s="433" customFormat="true" ht="15" customHeight="true" x14ac:dyDescent="0.2">
      <c r="A36" s="1804"/>
      <c r="B36" s="331" t="s">
        <v>48</v>
      </c>
      <c r="C36" s="98">
        <f>(DHS_Wet05!C34+DHS_Dry05!C34)/2</f>
        <v>65.680218589532359</v>
      </c>
      <c r="D36" s="97">
        <f>(DHS_Wet05!D34+DHS_Dry05!D34)/2</f>
        <v>52.496167758634755</v>
      </c>
      <c r="E36" s="97">
        <f>(DHS_Wet05!E34+DHS_Dry05!E34)/2</f>
        <v>41.023750923908509</v>
      </c>
      <c r="F36" s="97">
        <f>(DHS_Wet05!F34+DHS_Dry05!F34)/2</f>
        <v>28.889696113202582</v>
      </c>
      <c r="G36" s="96">
        <f>(DHS_Wet05!G34+DHS_Dry05!G34)/2</f>
        <v>10.888021190616886</v>
      </c>
      <c r="H36" s="95">
        <f>(DHS_Wet05!H34+DHS_Dry05!H34)/2</f>
        <v>53.63954953640318</v>
      </c>
      <c r="I36" s="97">
        <f>(DHS_Wet05!I34+DHS_Dry05!I34)/2</f>
        <v>29.744418130577408</v>
      </c>
      <c r="J36" s="97">
        <f>(DHS_Wet05!J34+DHS_Dry05!J34)/2</f>
        <v>15.711652326119426</v>
      </c>
      <c r="K36" s="97">
        <f>(DHS_Wet05!K34+DHS_Dry05!K34)/2</f>
        <v>7.7682249218501607</v>
      </c>
      <c r="L36" s="94">
        <f>(DHS_Wet05!L34+DHS_Dry05!L34)/2</f>
        <v>5.5344173124446066</v>
      </c>
      <c r="M36" s="98">
        <f>(DHS_Wet05!M34+DHS_Dry05!M34)/2</f>
        <v>66.899611217512273</v>
      </c>
      <c r="N36" s="97">
        <f>(DHS_Wet05!N34+DHS_Dry05!N34)/2</f>
        <v>53.74268375188219</v>
      </c>
      <c r="O36" s="97">
        <f>(DHS_Wet05!O34+DHS_Dry05!O34)/2</f>
        <v>43.805106227702083</v>
      </c>
      <c r="P36" s="97">
        <f>(DHS_Wet05!P34+DHS_Dry05!P34)/2</f>
        <v>33.752419135961759</v>
      </c>
      <c r="Q36" s="96">
        <f>(DHS_Wet05!Q34+DHS_Dry05!Q34)/2</f>
        <v>16.495600929088219</v>
      </c>
      <c r="R36" s="95">
        <f>(DHS_Wet05!R34+DHS_Dry05!R34)/2</f>
        <v>41.487324494453112</v>
      </c>
      <c r="S36" s="97">
        <f>(DHS_Wet05!S34+DHS_Dry05!S34)/2</f>
        <v>50.858556223183712</v>
      </c>
      <c r="T36" s="97">
        <f>(DHS_Wet05!T34+DHS_Dry05!T34)/2</f>
        <v>43.445780702651803</v>
      </c>
      <c r="U36" s="97">
        <f>(DHS_Wet05!U34+DHS_Dry05!U34)/2</f>
        <v>55.514226825498</v>
      </c>
      <c r="V36" s="97">
        <f>(DHS_Wet05!V34+DHS_Dry05!V34)/2</f>
        <v>57.801466196637989</v>
      </c>
      <c r="W36" s="97">
        <f>(DHS_Wet05!W34+DHS_Dry05!W34)/2</f>
        <v>44.786468308970186</v>
      </c>
      <c r="X36" s="97">
        <f>(DHS_Wet05!X34+DHS_Dry05!X34)/2</f>
        <v>42.232461658475131</v>
      </c>
      <c r="Y36" s="97">
        <f>(DHS_Wet05!Y34+DHS_Dry05!Y34)/2</f>
        <v>25.195681023888774</v>
      </c>
      <c r="Z36" s="97">
        <f>(DHS_Wet05!Z34+DHS_Dry05!Z34)/2</f>
        <v>55.934385022113887</v>
      </c>
      <c r="AA36" s="97">
        <f>(DHS_Wet05!AA34+DHS_Dry05!AA34)/2</f>
        <v>28.102755276655284</v>
      </c>
      <c r="AB36" s="97">
        <f>(DHS_Wet05!AB34+DHS_Dry05!AB34)/2</f>
        <v>73.010651966096589</v>
      </c>
      <c r="AC36" s="97">
        <f>(DHS_Wet05!AC34+DHS_Dry05!AC34)/2</f>
        <v>63.684966587322968</v>
      </c>
      <c r="AD36" s="97">
        <f>(DHS_Wet05!AD34+DHS_Dry05!AD34)/2</f>
        <v>6.3386938033530278</v>
      </c>
      <c r="AE36" s="97">
        <f>(DHS_Wet05!AE34+DHS_Dry05!AE34)/2</f>
        <v>66.374070238458728</v>
      </c>
      <c r="AF36" s="97">
        <f>(DHS_Wet05!AF34+DHS_Dry05!AF34)/2</f>
        <v>36.689149993464227</v>
      </c>
      <c r="AG36" s="97">
        <f>(DHS_Wet05!AG34+DHS_Dry05!AG34)/2</f>
        <v>47.30553857811136</v>
      </c>
      <c r="AH36" s="97">
        <f>(DHS_Wet05!AH34+DHS_Dry05!AH34)/2</f>
        <v>45.570241738803183</v>
      </c>
      <c r="AI36" s="97">
        <f>(DHS_Wet05!AI34+DHS_Dry05!AI34)/2</f>
        <v>16.16998802760348</v>
      </c>
      <c r="AJ36" s="94">
        <f>(DHS_Wet05!AJ34+DHS_Dry05!AJ34)/2</f>
        <v>43.918700245996241</v>
      </c>
      <c r="AK36" s="1693"/>
      <c r="AL36" s="1693"/>
      <c r="AM36" s="1693"/>
      <c r="AN36" s="1693"/>
      <c r="AO36" s="1693"/>
      <c r="AP36" s="1693"/>
      <c r="AQ36" s="1693"/>
      <c r="AR36" s="1693"/>
      <c r="AS36" s="1693"/>
      <c r="AT36" s="1693"/>
      <c r="AU36" s="1693"/>
      <c r="AV36" s="1693"/>
      <c r="AW36" s="1693"/>
      <c r="AX36" s="1693"/>
      <c r="AY36" s="1693"/>
      <c r="AZ36" s="305"/>
      <c r="BA36" s="1836"/>
      <c r="BB36" s="1542" t="s">
        <v>48</v>
      </c>
      <c r="BC36" s="33" t="s">
        <v>35</v>
      </c>
      <c r="BD36" s="29" t="s">
        <v>35</v>
      </c>
      <c r="BE36" s="29" t="s">
        <v>35</v>
      </c>
      <c r="BF36" s="29" t="s">
        <v>35</v>
      </c>
      <c r="BG36" s="24" t="s">
        <v>35</v>
      </c>
      <c r="BH36" s="33" t="s">
        <v>35</v>
      </c>
      <c r="BI36" s="29" t="s">
        <v>35</v>
      </c>
      <c r="BJ36" s="29" t="s">
        <v>35</v>
      </c>
      <c r="BK36" s="29" t="s">
        <v>35</v>
      </c>
      <c r="BL36" s="24" t="s">
        <v>35</v>
      </c>
      <c r="BM36" s="33" t="s">
        <v>35</v>
      </c>
      <c r="BN36" s="29" t="s">
        <v>35</v>
      </c>
      <c r="BO36" s="29" t="s">
        <v>35</v>
      </c>
      <c r="BP36" s="29" t="s">
        <v>35</v>
      </c>
      <c r="BQ36" s="24" t="s">
        <v>35</v>
      </c>
      <c r="BR36" s="33" t="s">
        <v>35</v>
      </c>
      <c r="BS36" s="29" t="s">
        <v>35</v>
      </c>
      <c r="BT36" s="29" t="s">
        <v>35</v>
      </c>
      <c r="BU36" s="29" t="s">
        <v>35</v>
      </c>
      <c r="BV36" s="29" t="s">
        <v>35</v>
      </c>
      <c r="BW36" s="29" t="s">
        <v>35</v>
      </c>
      <c r="BX36" s="29" t="s">
        <v>35</v>
      </c>
      <c r="BY36" s="18" t="s">
        <v>35</v>
      </c>
      <c r="BZ36" s="18" t="s">
        <v>35</v>
      </c>
      <c r="CA36" s="18" t="s">
        <v>35</v>
      </c>
      <c r="CB36" s="18" t="s">
        <v>35</v>
      </c>
      <c r="CC36" s="18" t="s">
        <v>35</v>
      </c>
      <c r="CD36" s="18" t="s">
        <v>35</v>
      </c>
      <c r="CE36" s="18" t="s">
        <v>35</v>
      </c>
      <c r="CF36" s="18" t="s">
        <v>35</v>
      </c>
      <c r="CG36" s="18" t="s">
        <v>35</v>
      </c>
      <c r="CH36" s="18" t="s">
        <v>35</v>
      </c>
      <c r="CI36" s="18" t="s">
        <v>35</v>
      </c>
      <c r="CJ36" s="18" t="s">
        <v>35</v>
      </c>
      <c r="CK36" s="3"/>
      <c r="CL36" s="3"/>
      <c r="CM36" s="3"/>
      <c r="CN36" s="3"/>
      <c r="CO36" s="3"/>
      <c r="CP36" s="3"/>
      <c r="CQ36" s="3"/>
      <c r="CR36" s="3"/>
      <c r="CS36" s="3"/>
      <c r="CT36" s="3"/>
      <c r="CU36" s="3"/>
      <c r="CV36" s="3"/>
      <c r="CW36" s="3"/>
      <c r="CX36" s="3"/>
      <c r="CY36" s="3"/>
      <c r="CZ36" s="3"/>
    </row>
    <row r="37" s="433" customFormat="true" ht="15" customHeight="true" x14ac:dyDescent="0.2">
      <c r="A37" s="1804" t="s">
        <v>174</v>
      </c>
      <c r="B37" s="331" t="s">
        <v>49</v>
      </c>
      <c r="C37" s="98">
        <f>(DHS_Wet05!C35+DHS_Dry05!C35)/2</f>
        <v>39.217469367963638</v>
      </c>
      <c r="D37" s="97">
        <f>(DHS_Wet05!D35+DHS_Dry05!D35)/2</f>
        <v>57.895954535321671</v>
      </c>
      <c r="E37" s="97">
        <f>(DHS_Wet05!E35+DHS_Dry05!E35)/2</f>
        <v>66.066239654481933</v>
      </c>
      <c r="F37" s="97">
        <f>(DHS_Wet05!F35+DHS_Dry05!F35)/2</f>
        <v>77.918709937835743</v>
      </c>
      <c r="G37" s="96">
        <f>(DHS_Wet05!G35+DHS_Dry05!G35)/2</f>
        <v>92.241180186247462</v>
      </c>
      <c r="H37" s="95">
        <f>(DHS_Wet05!H35+DHS_Dry05!H35)/2</f>
        <v>55.706534348046361</v>
      </c>
      <c r="I37" s="97">
        <f>(DHS_Wet05!I35+DHS_Dry05!I35)/2</f>
        <v>77.991157894172488</v>
      </c>
      <c r="J37" s="97">
        <f>(DHS_Wet05!J35+DHS_Dry05!J35)/2</f>
        <v>87.460496789920811</v>
      </c>
      <c r="K37" s="97">
        <f>(DHS_Wet05!K35+DHS_Dry05!K35)/2</f>
        <v>94.03463840267132</v>
      </c>
      <c r="L37" s="94">
        <f>(DHS_Wet05!L35+DHS_Dry05!L35)/2</f>
        <v>94.498616629556636</v>
      </c>
      <c r="M37" s="98">
        <f>(DHS_Wet05!M35+DHS_Dry05!M35)/2</f>
        <v>37.606295661918836</v>
      </c>
      <c r="N37" s="97">
        <f>(DHS_Wet05!N35+DHS_Dry05!N35)/2</f>
        <v>55.894744886927612</v>
      </c>
      <c r="O37" s="97">
        <f>(DHS_Wet05!O35+DHS_Dry05!O35)/2</f>
        <v>64.37027563697815</v>
      </c>
      <c r="P37" s="97">
        <f>(DHS_Wet05!P35+DHS_Dry05!P35)/2</f>
        <v>72.612189917987067</v>
      </c>
      <c r="Q37" s="96">
        <f>(DHS_Wet05!Q35+DHS_Dry05!Q35)/2</f>
        <v>88.993291948033573</v>
      </c>
      <c r="R37" s="95">
        <f>(DHS_Wet05!R35+DHS_Dry05!R35)/2</f>
        <v>79.545960284428133</v>
      </c>
      <c r="S37" s="97">
        <f>(DHS_Wet05!S35+DHS_Dry05!S35)/2</f>
        <v>62.432520305995077</v>
      </c>
      <c r="T37" s="97">
        <f>(DHS_Wet05!T35+DHS_Dry05!T35)/2</f>
        <v>57.370842702322719</v>
      </c>
      <c r="U37" s="97">
        <f>(DHS_Wet05!U35+DHS_Dry05!U35)/2</f>
        <v>45.493567195554903</v>
      </c>
      <c r="V37" s="97">
        <f>(DHS_Wet05!V35+DHS_Dry05!V35)/2</f>
        <v>51.083202641213731</v>
      </c>
      <c r="W37" s="97">
        <f>(DHS_Wet05!W35+DHS_Dry05!W35)/2</f>
        <v>55.45076574407318</v>
      </c>
      <c r="X37" s="97">
        <f>(DHS_Wet05!X35+DHS_Dry05!X35)/2</f>
        <v>69.876572658298457</v>
      </c>
      <c r="Y37" s="97">
        <f>(DHS_Wet05!Y35+DHS_Dry05!Y35)/2</f>
        <v>85.086153419531655</v>
      </c>
      <c r="Z37" s="97">
        <f>(DHS_Wet05!Z35+DHS_Dry05!Z35)/2</f>
        <v>52.896912761019856</v>
      </c>
      <c r="AA37" s="97">
        <f>(DHS_Wet05!AA35+DHS_Dry05!AA35)/2</f>
        <v>77.207614102851338</v>
      </c>
      <c r="AB37" s="97">
        <f>(DHS_Wet05!AB35+DHS_Dry05!AB35)/2</f>
        <v>50.007305466670033</v>
      </c>
      <c r="AC37" s="97">
        <f>(DHS_Wet05!AC35+DHS_Dry05!AC35)/2</f>
        <v>37.955902020762281</v>
      </c>
      <c r="AD37" s="97">
        <f>(DHS_Wet05!AD35+DHS_Dry05!AD35)/2</f>
        <v>93.511812807247225</v>
      </c>
      <c r="AE37" s="97">
        <f>(DHS_Wet05!AE35+DHS_Dry05!AE35)/2</f>
        <v>53.428306922626746</v>
      </c>
      <c r="AF37" s="97">
        <f>(DHS_Wet05!AF35+DHS_Dry05!AF35)/2</f>
        <v>62.375692653155866</v>
      </c>
      <c r="AG37" s="97">
        <f>(DHS_Wet05!AG35+DHS_Dry05!AG35)/2</f>
        <v>58.337874447912235</v>
      </c>
      <c r="AH37" s="97">
        <f>(DHS_Wet05!AH35+DHS_Dry05!AH35)/2</f>
        <v>62.73741314572861</v>
      </c>
      <c r="AI37" s="97">
        <f>(DHS_Wet05!AI35+DHS_Dry05!AI35)/2</f>
        <v>84.055502414386794</v>
      </c>
      <c r="AJ37" s="94">
        <f>(DHS_Wet05!AJ35+DHS_Dry05!AJ35)/2</f>
        <v>70.814884605249944</v>
      </c>
      <c r="AK37" s="1693"/>
      <c r="AL37" s="1693"/>
      <c r="AM37" s="1693"/>
      <c r="AN37" s="1693"/>
      <c r="AO37" s="1693"/>
      <c r="AP37" s="1693"/>
      <c r="AQ37" s="1693"/>
      <c r="AR37" s="1693"/>
      <c r="AS37" s="1693"/>
      <c r="AT37" s="1693"/>
      <c r="AU37" s="1693"/>
      <c r="AV37" s="1693"/>
      <c r="AW37" s="1693"/>
      <c r="AX37" s="1693"/>
      <c r="AY37" s="1693"/>
      <c r="AZ37" s="305"/>
      <c r="BA37" s="1836" t="s">
        <v>125</v>
      </c>
      <c r="BB37" s="1542" t="s">
        <v>49</v>
      </c>
      <c r="BC37" s="33" t="s">
        <v>35</v>
      </c>
      <c r="BD37" s="29" t="s">
        <v>35</v>
      </c>
      <c r="BE37" s="29" t="s">
        <v>35</v>
      </c>
      <c r="BF37" s="29" t="s">
        <v>35</v>
      </c>
      <c r="BG37" s="24" t="s">
        <v>35</v>
      </c>
      <c r="BH37" s="33" t="s">
        <v>35</v>
      </c>
      <c r="BI37" s="29" t="s">
        <v>35</v>
      </c>
      <c r="BJ37" s="29" t="s">
        <v>35</v>
      </c>
      <c r="BK37" s="29" t="s">
        <v>35</v>
      </c>
      <c r="BL37" s="24" t="s">
        <v>35</v>
      </c>
      <c r="BM37" s="33" t="s">
        <v>35</v>
      </c>
      <c r="BN37" s="29" t="s">
        <v>35</v>
      </c>
      <c r="BO37" s="29" t="s">
        <v>35</v>
      </c>
      <c r="BP37" s="29" t="s">
        <v>35</v>
      </c>
      <c r="BQ37" s="24" t="s">
        <v>35</v>
      </c>
      <c r="BR37" s="33" t="s">
        <v>35</v>
      </c>
      <c r="BS37" s="29" t="s">
        <v>35</v>
      </c>
      <c r="BT37" s="29" t="s">
        <v>35</v>
      </c>
      <c r="BU37" s="29" t="s">
        <v>35</v>
      </c>
      <c r="BV37" s="29" t="s">
        <v>35</v>
      </c>
      <c r="BW37" s="29" t="s">
        <v>35</v>
      </c>
      <c r="BX37" s="29" t="s">
        <v>35</v>
      </c>
      <c r="BY37" s="18" t="s">
        <v>35</v>
      </c>
      <c r="BZ37" s="18" t="s">
        <v>35</v>
      </c>
      <c r="CA37" s="18" t="s">
        <v>35</v>
      </c>
      <c r="CB37" s="18" t="s">
        <v>35</v>
      </c>
      <c r="CC37" s="18" t="s">
        <v>35</v>
      </c>
      <c r="CD37" s="18" t="s">
        <v>35</v>
      </c>
      <c r="CE37" s="18" t="s">
        <v>35</v>
      </c>
      <c r="CF37" s="18" t="s">
        <v>35</v>
      </c>
      <c r="CG37" s="18" t="s">
        <v>35</v>
      </c>
      <c r="CH37" s="18" t="s">
        <v>35</v>
      </c>
      <c r="CI37" s="18" t="s">
        <v>35</v>
      </c>
      <c r="CJ37" s="18" t="s">
        <v>35</v>
      </c>
      <c r="CK37" s="3"/>
      <c r="CL37" s="3"/>
      <c r="CM37" s="3"/>
      <c r="CN37" s="3"/>
      <c r="CO37" s="3"/>
      <c r="CP37" s="3"/>
      <c r="CQ37" s="3"/>
      <c r="CR37" s="3"/>
      <c r="CS37" s="3"/>
      <c r="CT37" s="3"/>
      <c r="CU37" s="3"/>
      <c r="CV37" s="3"/>
      <c r="CW37" s="3"/>
      <c r="CX37" s="3"/>
      <c r="CY37" s="3"/>
      <c r="CZ37" s="3"/>
    </row>
    <row r="38" s="433" customFormat="true" ht="15" customHeight="true" x14ac:dyDescent="0.2">
      <c r="A38" s="1804"/>
      <c r="B38" s="331" t="s">
        <v>48</v>
      </c>
      <c r="C38" s="98">
        <f>(DHS_Wet05!C36+DHS_Dry05!C36)/2</f>
        <v>60.782530632036242</v>
      </c>
      <c r="D38" s="97">
        <f>(DHS_Wet05!D36+DHS_Dry05!D36)/2</f>
        <v>42.104045464678194</v>
      </c>
      <c r="E38" s="97">
        <f>(DHS_Wet05!E36+DHS_Dry05!E36)/2</f>
        <v>33.933760345517918</v>
      </c>
      <c r="F38" s="97">
        <f>(DHS_Wet05!F36+DHS_Dry05!F36)/2</f>
        <v>22.081290062164054</v>
      </c>
      <c r="G38" s="96">
        <f>(DHS_Wet05!G36+DHS_Dry05!G36)/2</f>
        <v>7.7588198137525008</v>
      </c>
      <c r="H38" s="95">
        <f>(DHS_Wet05!H36+DHS_Dry05!H36)/2</f>
        <v>44.293465651953696</v>
      </c>
      <c r="I38" s="97">
        <f>(DHS_Wet05!I36+DHS_Dry05!I36)/2</f>
        <v>22.008842105827448</v>
      </c>
      <c r="J38" s="97">
        <f>(DHS_Wet05!J36+DHS_Dry05!J36)/2</f>
        <v>12.53950321007925</v>
      </c>
      <c r="K38" s="97">
        <f>(DHS_Wet05!K36+DHS_Dry05!K36)/2</f>
        <v>5.9653615973287106</v>
      </c>
      <c r="L38" s="94">
        <f>(DHS_Wet05!L36+DHS_Dry05!L36)/2</f>
        <v>5.5013833704434152</v>
      </c>
      <c r="M38" s="98">
        <f>(DHS_Wet05!M36+DHS_Dry05!M36)/2</f>
        <v>62.393704338081079</v>
      </c>
      <c r="N38" s="97">
        <f>(DHS_Wet05!N36+DHS_Dry05!N36)/2</f>
        <v>44.105255113072303</v>
      </c>
      <c r="O38" s="97">
        <f>(DHS_Wet05!O36+DHS_Dry05!O36)/2</f>
        <v>35.62972436302185</v>
      </c>
      <c r="P38" s="97">
        <f>(DHS_Wet05!P36+DHS_Dry05!P36)/2</f>
        <v>27.387810082012795</v>
      </c>
      <c r="Q38" s="96">
        <f>(DHS_Wet05!Q36+DHS_Dry05!Q36)/2</f>
        <v>11.006708051966376</v>
      </c>
      <c r="R38" s="95">
        <f>(DHS_Wet05!R36+DHS_Dry05!R36)/2</f>
        <v>20.454039715571753</v>
      </c>
      <c r="S38" s="97">
        <f>(DHS_Wet05!S36+DHS_Dry05!S36)/2</f>
        <v>37.56747969400493</v>
      </c>
      <c r="T38" s="97">
        <f>(DHS_Wet05!T36+DHS_Dry05!T36)/2</f>
        <v>42.629157297677423</v>
      </c>
      <c r="U38" s="97">
        <f>(DHS_Wet05!U36+DHS_Dry05!U36)/2</f>
        <v>54.506432804444984</v>
      </c>
      <c r="V38" s="97">
        <f>(DHS_Wet05!V36+DHS_Dry05!V36)/2</f>
        <v>48.916797358786276</v>
      </c>
      <c r="W38" s="97">
        <f>(DHS_Wet05!W36+DHS_Dry05!W36)/2</f>
        <v>44.54923425592682</v>
      </c>
      <c r="X38" s="97">
        <f>(DHS_Wet05!X36+DHS_Dry05!X36)/2</f>
        <v>30.123427341701511</v>
      </c>
      <c r="Y38" s="97">
        <f>(DHS_Wet05!Y36+DHS_Dry05!Y36)/2</f>
        <v>14.913846580468299</v>
      </c>
      <c r="Z38" s="97">
        <f>(DHS_Wet05!Z36+DHS_Dry05!Z36)/2</f>
        <v>47.103087238980216</v>
      </c>
      <c r="AA38" s="97">
        <f>(DHS_Wet05!AA36+DHS_Dry05!AA36)/2</f>
        <v>22.792385897148741</v>
      </c>
      <c r="AB38" s="97">
        <f>(DHS_Wet05!AB36+DHS_Dry05!AB36)/2</f>
        <v>49.992694533329917</v>
      </c>
      <c r="AC38" s="97">
        <f>(DHS_Wet05!AC36+DHS_Dry05!AC36)/2</f>
        <v>62.044097979237549</v>
      </c>
      <c r="AD38" s="97">
        <f>(DHS_Wet05!AD36+DHS_Dry05!AD36)/2</f>
        <v>6.4881871927527843</v>
      </c>
      <c r="AE38" s="97">
        <f>(DHS_Wet05!AE36+DHS_Dry05!AE36)/2</f>
        <v>46.571693077373197</v>
      </c>
      <c r="AF38" s="97">
        <f>(DHS_Wet05!AF36+DHS_Dry05!AF36)/2</f>
        <v>37.624307346844063</v>
      </c>
      <c r="AG38" s="97">
        <f>(DHS_Wet05!AG36+DHS_Dry05!AG36)/2</f>
        <v>41.662125552087716</v>
      </c>
      <c r="AH38" s="97">
        <f>(DHS_Wet05!AH36+DHS_Dry05!AH36)/2</f>
        <v>37.262586854271476</v>
      </c>
      <c r="AI38" s="97">
        <f>(DHS_Wet05!AI36+DHS_Dry05!AI36)/2</f>
        <v>15.944497585613297</v>
      </c>
      <c r="AJ38" s="94">
        <f>(DHS_Wet05!AJ36+DHS_Dry05!AJ36)/2</f>
        <v>29.185115394750042</v>
      </c>
      <c r="AK38" s="1693"/>
      <c r="AL38" s="1693"/>
      <c r="AM38" s="1693"/>
      <c r="AN38" s="1693"/>
      <c r="AO38" s="1693"/>
      <c r="AP38" s="1693"/>
      <c r="AQ38" s="1693"/>
      <c r="AR38" s="1693"/>
      <c r="AS38" s="1693"/>
      <c r="AT38" s="1693"/>
      <c r="AU38" s="1693"/>
      <c r="AV38" s="1693"/>
      <c r="AW38" s="1693"/>
      <c r="AX38" s="1693"/>
      <c r="AY38" s="1693"/>
      <c r="AZ38" s="305"/>
      <c r="BA38" s="1836"/>
      <c r="BB38" s="1542" t="s">
        <v>48</v>
      </c>
      <c r="BC38" s="33" t="s">
        <v>35</v>
      </c>
      <c r="BD38" s="29" t="s">
        <v>35</v>
      </c>
      <c r="BE38" s="29" t="s">
        <v>35</v>
      </c>
      <c r="BF38" s="29" t="s">
        <v>35</v>
      </c>
      <c r="BG38" s="24" t="s">
        <v>35</v>
      </c>
      <c r="BH38" s="33" t="s">
        <v>35</v>
      </c>
      <c r="BI38" s="29" t="s">
        <v>35</v>
      </c>
      <c r="BJ38" s="29" t="s">
        <v>35</v>
      </c>
      <c r="BK38" s="29" t="s">
        <v>35</v>
      </c>
      <c r="BL38" s="24" t="s">
        <v>35</v>
      </c>
      <c r="BM38" s="33" t="s">
        <v>35</v>
      </c>
      <c r="BN38" s="29" t="s">
        <v>35</v>
      </c>
      <c r="BO38" s="29" t="s">
        <v>35</v>
      </c>
      <c r="BP38" s="29" t="s">
        <v>35</v>
      </c>
      <c r="BQ38" s="24" t="s">
        <v>35</v>
      </c>
      <c r="BR38" s="33" t="s">
        <v>35</v>
      </c>
      <c r="BS38" s="29" t="s">
        <v>35</v>
      </c>
      <c r="BT38" s="29" t="s">
        <v>35</v>
      </c>
      <c r="BU38" s="29" t="s">
        <v>35</v>
      </c>
      <c r="BV38" s="29" t="s">
        <v>35</v>
      </c>
      <c r="BW38" s="29" t="s">
        <v>35</v>
      </c>
      <c r="BX38" s="29" t="s">
        <v>35</v>
      </c>
      <c r="BY38" s="18" t="s">
        <v>35</v>
      </c>
      <c r="BZ38" s="18" t="s">
        <v>35</v>
      </c>
      <c r="CA38" s="18" t="s">
        <v>35</v>
      </c>
      <c r="CB38" s="18" t="s">
        <v>35</v>
      </c>
      <c r="CC38" s="18" t="s">
        <v>35</v>
      </c>
      <c r="CD38" s="18" t="s">
        <v>35</v>
      </c>
      <c r="CE38" s="18" t="s">
        <v>35</v>
      </c>
      <c r="CF38" s="18" t="s">
        <v>35</v>
      </c>
      <c r="CG38" s="18" t="s">
        <v>35</v>
      </c>
      <c r="CH38" s="18" t="s">
        <v>35</v>
      </c>
      <c r="CI38" s="18" t="s">
        <v>35</v>
      </c>
      <c r="CJ38" s="18" t="s">
        <v>35</v>
      </c>
      <c r="CK38" s="3"/>
      <c r="CL38" s="3"/>
      <c r="CM38" s="3"/>
      <c r="CN38" s="3"/>
      <c r="CO38" s="3"/>
      <c r="CP38" s="3"/>
      <c r="CQ38" s="3"/>
      <c r="CR38" s="3"/>
      <c r="CS38" s="3"/>
      <c r="CT38" s="3"/>
      <c r="CU38" s="3"/>
      <c r="CV38" s="3"/>
      <c r="CW38" s="3"/>
      <c r="CX38" s="3"/>
      <c r="CY38" s="3"/>
      <c r="CZ38" s="3"/>
    </row>
    <row r="39" s="276" customFormat="true" ht="15" customHeight="true" x14ac:dyDescent="0.2">
      <c r="A39" s="1804" t="s">
        <v>122</v>
      </c>
      <c r="B39" s="331" t="s">
        <v>49</v>
      </c>
      <c r="C39" s="49" t="s">
        <v>35</v>
      </c>
      <c r="D39" s="46" t="s">
        <v>35</v>
      </c>
      <c r="E39" s="46" t="s">
        <v>35</v>
      </c>
      <c r="F39" s="46" t="s">
        <v>35</v>
      </c>
      <c r="G39" s="43" t="s">
        <v>35</v>
      </c>
      <c r="H39" s="40" t="s">
        <v>35</v>
      </c>
      <c r="I39" s="46" t="s">
        <v>35</v>
      </c>
      <c r="J39" s="46" t="s">
        <v>35</v>
      </c>
      <c r="K39" s="46" t="s">
        <v>35</v>
      </c>
      <c r="L39" s="37" t="s">
        <v>35</v>
      </c>
      <c r="M39" s="49" t="s">
        <v>35</v>
      </c>
      <c r="N39" s="46" t="s">
        <v>35</v>
      </c>
      <c r="O39" s="46" t="s">
        <v>35</v>
      </c>
      <c r="P39" s="46" t="s">
        <v>35</v>
      </c>
      <c r="Q39" s="43" t="s">
        <v>35</v>
      </c>
      <c r="R39" s="40" t="s">
        <v>35</v>
      </c>
      <c r="S39" s="46" t="s">
        <v>35</v>
      </c>
      <c r="T39" s="46" t="s">
        <v>35</v>
      </c>
      <c r="U39" s="46" t="s">
        <v>35</v>
      </c>
      <c r="V39" s="46" t="s">
        <v>35</v>
      </c>
      <c r="W39" s="46" t="s">
        <v>35</v>
      </c>
      <c r="X39" s="46" t="s">
        <v>35</v>
      </c>
      <c r="Y39" s="46" t="s">
        <v>35</v>
      </c>
      <c r="Z39" s="46" t="s">
        <v>35</v>
      </c>
      <c r="AA39" s="46" t="s">
        <v>35</v>
      </c>
      <c r="AB39" s="46" t="s">
        <v>35</v>
      </c>
      <c r="AC39" s="46" t="s">
        <v>35</v>
      </c>
      <c r="AD39" s="46" t="s">
        <v>35</v>
      </c>
      <c r="AE39" s="46" t="s">
        <v>35</v>
      </c>
      <c r="AF39" s="46" t="s">
        <v>35</v>
      </c>
      <c r="AG39" s="46" t="s">
        <v>35</v>
      </c>
      <c r="AH39" s="46" t="s">
        <v>35</v>
      </c>
      <c r="AI39" s="46" t="s">
        <v>35</v>
      </c>
      <c r="AJ39" s="37" t="s">
        <v>35</v>
      </c>
      <c r="AK39" s="5"/>
      <c r="AL39" s="5"/>
      <c r="AM39" s="5"/>
      <c r="AN39" s="5"/>
      <c r="AO39" s="5"/>
      <c r="AP39" s="5"/>
      <c r="AQ39" s="5"/>
      <c r="AR39" s="5"/>
      <c r="AS39" s="5"/>
      <c r="AT39" s="5"/>
      <c r="AU39" s="5"/>
      <c r="AV39" s="5"/>
      <c r="AW39" s="5"/>
      <c r="AX39" s="5"/>
      <c r="AY39" s="5"/>
      <c r="AZ39" s="304"/>
      <c r="BA39" s="1836" t="s">
        <v>122</v>
      </c>
      <c r="BB39" s="1542" t="s">
        <v>49</v>
      </c>
      <c r="BC39" s="33" t="s">
        <v>35</v>
      </c>
      <c r="BD39" s="29" t="s">
        <v>35</v>
      </c>
      <c r="BE39" s="29" t="s">
        <v>35</v>
      </c>
      <c r="BF39" s="29" t="s">
        <v>35</v>
      </c>
      <c r="BG39" s="24" t="s">
        <v>35</v>
      </c>
      <c r="BH39" s="33" t="s">
        <v>35</v>
      </c>
      <c r="BI39" s="29" t="s">
        <v>35</v>
      </c>
      <c r="BJ39" s="29" t="s">
        <v>35</v>
      </c>
      <c r="BK39" s="29" t="s">
        <v>35</v>
      </c>
      <c r="BL39" s="24" t="s">
        <v>35</v>
      </c>
      <c r="BM39" s="33" t="s">
        <v>35</v>
      </c>
      <c r="BN39" s="29" t="s">
        <v>35</v>
      </c>
      <c r="BO39" s="29" t="s">
        <v>35</v>
      </c>
      <c r="BP39" s="29" t="s">
        <v>35</v>
      </c>
      <c r="BQ39" s="24" t="s">
        <v>35</v>
      </c>
      <c r="BR39" s="33" t="s">
        <v>35</v>
      </c>
      <c r="BS39" s="29" t="s">
        <v>35</v>
      </c>
      <c r="BT39" s="29" t="s">
        <v>35</v>
      </c>
      <c r="BU39" s="29" t="s">
        <v>35</v>
      </c>
      <c r="BV39" s="29" t="s">
        <v>35</v>
      </c>
      <c r="BW39" s="29" t="s">
        <v>35</v>
      </c>
      <c r="BX39" s="29" t="s">
        <v>35</v>
      </c>
      <c r="BY39" s="18" t="s">
        <v>35</v>
      </c>
      <c r="BZ39" s="18" t="s">
        <v>35</v>
      </c>
      <c r="CA39" s="18" t="s">
        <v>35</v>
      </c>
      <c r="CB39" s="18" t="s">
        <v>35</v>
      </c>
      <c r="CC39" s="18" t="s">
        <v>35</v>
      </c>
      <c r="CD39" s="18" t="s">
        <v>35</v>
      </c>
      <c r="CE39" s="18" t="s">
        <v>35</v>
      </c>
      <c r="CF39" s="18" t="s">
        <v>35</v>
      </c>
      <c r="CG39" s="18" t="s">
        <v>35</v>
      </c>
      <c r="CH39" s="18" t="s">
        <v>35</v>
      </c>
      <c r="CI39" s="18" t="s">
        <v>35</v>
      </c>
      <c r="CJ39" s="18" t="s">
        <v>35</v>
      </c>
      <c r="CK39" s="3"/>
      <c r="CL39" s="3"/>
      <c r="CM39" s="3"/>
      <c r="CN39" s="3"/>
      <c r="CO39" s="3"/>
      <c r="CP39" s="3"/>
      <c r="CQ39" s="3"/>
      <c r="CR39" s="3"/>
      <c r="CS39" s="3"/>
      <c r="CT39" s="3"/>
      <c r="CU39" s="3"/>
      <c r="CV39" s="3"/>
      <c r="CW39" s="3"/>
      <c r="CX39" s="3"/>
      <c r="CY39" s="3"/>
      <c r="CZ39" s="3"/>
    </row>
    <row r="40" s="276" customFormat="true" ht="15" customHeight="true" x14ac:dyDescent="0.2">
      <c r="A40" s="1804"/>
      <c r="B40" s="331" t="s">
        <v>48</v>
      </c>
      <c r="C40" s="49" t="s">
        <v>35</v>
      </c>
      <c r="D40" s="46" t="s">
        <v>35</v>
      </c>
      <c r="E40" s="46" t="s">
        <v>35</v>
      </c>
      <c r="F40" s="46" t="s">
        <v>35</v>
      </c>
      <c r="G40" s="43" t="s">
        <v>35</v>
      </c>
      <c r="H40" s="40" t="s">
        <v>35</v>
      </c>
      <c r="I40" s="46" t="s">
        <v>35</v>
      </c>
      <c r="J40" s="46" t="s">
        <v>35</v>
      </c>
      <c r="K40" s="46" t="s">
        <v>35</v>
      </c>
      <c r="L40" s="37" t="s">
        <v>35</v>
      </c>
      <c r="M40" s="49" t="s">
        <v>35</v>
      </c>
      <c r="N40" s="46" t="s">
        <v>35</v>
      </c>
      <c r="O40" s="46" t="s">
        <v>35</v>
      </c>
      <c r="P40" s="46" t="s">
        <v>35</v>
      </c>
      <c r="Q40" s="43" t="s">
        <v>35</v>
      </c>
      <c r="R40" s="40" t="s">
        <v>35</v>
      </c>
      <c r="S40" s="46" t="s">
        <v>35</v>
      </c>
      <c r="T40" s="46" t="s">
        <v>35</v>
      </c>
      <c r="U40" s="46" t="s">
        <v>35</v>
      </c>
      <c r="V40" s="46" t="s">
        <v>35</v>
      </c>
      <c r="W40" s="46" t="s">
        <v>35</v>
      </c>
      <c r="X40" s="46" t="s">
        <v>35</v>
      </c>
      <c r="Y40" s="46" t="s">
        <v>35</v>
      </c>
      <c r="Z40" s="46" t="s">
        <v>35</v>
      </c>
      <c r="AA40" s="46" t="s">
        <v>35</v>
      </c>
      <c r="AB40" s="46" t="s">
        <v>35</v>
      </c>
      <c r="AC40" s="46" t="s">
        <v>35</v>
      </c>
      <c r="AD40" s="46" t="s">
        <v>35</v>
      </c>
      <c r="AE40" s="46" t="s">
        <v>35</v>
      </c>
      <c r="AF40" s="46" t="s">
        <v>35</v>
      </c>
      <c r="AG40" s="46" t="s">
        <v>35</v>
      </c>
      <c r="AH40" s="46" t="s">
        <v>35</v>
      </c>
      <c r="AI40" s="46" t="s">
        <v>35</v>
      </c>
      <c r="AJ40" s="37" t="s">
        <v>35</v>
      </c>
      <c r="AK40" s="5"/>
      <c r="AL40" s="5"/>
      <c r="AM40" s="5"/>
      <c r="AN40" s="5"/>
      <c r="AO40" s="5"/>
      <c r="AP40" s="5"/>
      <c r="AQ40" s="5"/>
      <c r="AR40" s="5"/>
      <c r="AS40" s="5"/>
      <c r="AT40" s="5"/>
      <c r="AU40" s="5"/>
      <c r="AV40" s="5"/>
      <c r="AW40" s="5"/>
      <c r="AX40" s="5"/>
      <c r="AY40" s="5"/>
      <c r="AZ40" s="304"/>
      <c r="BA40" s="1836"/>
      <c r="BB40" s="1542" t="s">
        <v>48</v>
      </c>
      <c r="BC40" s="33" t="s">
        <v>35</v>
      </c>
      <c r="BD40" s="29" t="s">
        <v>35</v>
      </c>
      <c r="BE40" s="29" t="s">
        <v>35</v>
      </c>
      <c r="BF40" s="29" t="s">
        <v>35</v>
      </c>
      <c r="BG40" s="24" t="s">
        <v>35</v>
      </c>
      <c r="BH40" s="33" t="s">
        <v>35</v>
      </c>
      <c r="BI40" s="29" t="s">
        <v>35</v>
      </c>
      <c r="BJ40" s="29" t="s">
        <v>35</v>
      </c>
      <c r="BK40" s="29" t="s">
        <v>35</v>
      </c>
      <c r="BL40" s="24" t="s">
        <v>35</v>
      </c>
      <c r="BM40" s="33" t="s">
        <v>35</v>
      </c>
      <c r="BN40" s="29" t="s">
        <v>35</v>
      </c>
      <c r="BO40" s="29" t="s">
        <v>35</v>
      </c>
      <c r="BP40" s="29" t="s">
        <v>35</v>
      </c>
      <c r="BQ40" s="24" t="s">
        <v>35</v>
      </c>
      <c r="BR40" s="33" t="s">
        <v>35</v>
      </c>
      <c r="BS40" s="29" t="s">
        <v>35</v>
      </c>
      <c r="BT40" s="29" t="s">
        <v>35</v>
      </c>
      <c r="BU40" s="29" t="s">
        <v>35</v>
      </c>
      <c r="BV40" s="29" t="s">
        <v>35</v>
      </c>
      <c r="BW40" s="29" t="s">
        <v>35</v>
      </c>
      <c r="BX40" s="29" t="s">
        <v>35</v>
      </c>
      <c r="BY40" s="18" t="s">
        <v>35</v>
      </c>
      <c r="BZ40" s="18" t="s">
        <v>35</v>
      </c>
      <c r="CA40" s="18" t="s">
        <v>35</v>
      </c>
      <c r="CB40" s="18" t="s">
        <v>35</v>
      </c>
      <c r="CC40" s="18" t="s">
        <v>35</v>
      </c>
      <c r="CD40" s="18" t="s">
        <v>35</v>
      </c>
      <c r="CE40" s="18" t="s">
        <v>35</v>
      </c>
      <c r="CF40" s="18" t="s">
        <v>35</v>
      </c>
      <c r="CG40" s="18" t="s">
        <v>35</v>
      </c>
      <c r="CH40" s="18" t="s">
        <v>35</v>
      </c>
      <c r="CI40" s="18" t="s">
        <v>35</v>
      </c>
      <c r="CJ40" s="18" t="s">
        <v>35</v>
      </c>
      <c r="CK40" s="3"/>
      <c r="CL40" s="3"/>
      <c r="CM40" s="3"/>
      <c r="CN40" s="3"/>
      <c r="CO40" s="3"/>
      <c r="CP40" s="3"/>
      <c r="CQ40" s="3"/>
      <c r="CR40" s="3"/>
      <c r="CS40" s="3"/>
      <c r="CT40" s="3"/>
      <c r="CU40" s="3"/>
      <c r="CV40" s="3"/>
      <c r="CW40" s="3"/>
      <c r="CX40" s="3"/>
      <c r="CY40" s="3"/>
      <c r="CZ40" s="3"/>
    </row>
    <row r="41" s="433" customFormat="true" ht="15" customHeight="true" x14ac:dyDescent="0.2">
      <c r="A41" s="1804" t="s">
        <v>56</v>
      </c>
      <c r="B41" s="331" t="s">
        <v>49</v>
      </c>
      <c r="C41" s="98">
        <f>(DHS_Wet05!C37+DHS_Dry05!C37)/2</f>
        <v>2.6745525246090156</v>
      </c>
      <c r="D41" s="97">
        <f>(DHS_Wet05!D37+DHS_Dry05!D37)/2</f>
        <v>1.59054395923263</v>
      </c>
      <c r="E41" s="97">
        <f>(DHS_Wet05!E37+DHS_Dry05!E37)/2</f>
        <v>1.270073912089589</v>
      </c>
      <c r="F41" s="97">
        <f>(DHS_Wet05!F37+DHS_Dry05!F37)/2</f>
        <v>1.0880472286390961</v>
      </c>
      <c r="G41" s="96">
        <f>(DHS_Wet05!G37+DHS_Dry05!G37)/2</f>
        <v>0.31149013293406302</v>
      </c>
      <c r="H41" s="95">
        <f>(DHS_Wet05!H37+DHS_Dry05!H37)/2</f>
        <v>2.1807287983564176</v>
      </c>
      <c r="I41" s="97">
        <f>(DHS_Wet05!I37+DHS_Dry05!I37)/2</f>
        <v>0.44199976580514994</v>
      </c>
      <c r="J41" s="97">
        <f>(DHS_Wet05!J37+DHS_Dry05!J37)/2</f>
        <v>0.11250851201688349</v>
      </c>
      <c r="K41" s="97">
        <f>(DHS_Wet05!K37+DHS_Dry05!K37)/2</f>
        <v>0.13734980881401848</v>
      </c>
      <c r="L41" s="94">
        <f>(DHS_Wet05!L37+DHS_Dry05!L37)/2</f>
        <v>0</v>
      </c>
      <c r="M41" s="98">
        <f>(DHS_Wet05!M37+DHS_Dry05!M37)/2</f>
        <v>2.8246852481011344</v>
      </c>
      <c r="N41" s="97">
        <f>(DHS_Wet05!N37+DHS_Dry05!N37)/2</f>
        <v>1.6570301945968158</v>
      </c>
      <c r="O41" s="97">
        <f>(DHS_Wet05!O37+DHS_Dry05!O37)/2</f>
        <v>1.243558468730851</v>
      </c>
      <c r="P41" s="97">
        <f>(DHS_Wet05!P37+DHS_Dry05!P37)/2</f>
        <v>1.3461799893513982</v>
      </c>
      <c r="Q41" s="96">
        <f>(DHS_Wet05!Q37+DHS_Dry05!Q37)/2</f>
        <v>0.60057259433760435</v>
      </c>
      <c r="R41" s="95">
        <f>(DHS_Wet05!R37+DHS_Dry05!R37)/2</f>
        <v>2.1332229041005348</v>
      </c>
      <c r="S41" s="97">
        <f>(DHS_Wet05!S37+DHS_Dry05!S37)/2</f>
        <v>1.200680398144613</v>
      </c>
      <c r="T41" s="97">
        <f>(DHS_Wet05!T37+DHS_Dry05!T37)/2</f>
        <v>0.15946765101423044</v>
      </c>
      <c r="U41" s="97">
        <f>(DHS_Wet05!U37+DHS_Dry05!U37)/2</f>
        <v>4.6728475520603947</v>
      </c>
      <c r="V41" s="97">
        <f>(DHS_Wet05!V37+DHS_Dry05!V37)/2</f>
        <v>3.01663355701083</v>
      </c>
      <c r="W41" s="97">
        <f>(DHS_Wet05!W37+DHS_Dry05!W37)/2</f>
        <v>6.5656799956238202E-2</v>
      </c>
      <c r="X41" s="97">
        <f>(DHS_Wet05!X37+DHS_Dry05!X37)/2</f>
        <v>2.2072105807099507</v>
      </c>
      <c r="Y41" s="97">
        <f>(DHS_Wet05!Y37+DHS_Dry05!Y37)/2</f>
        <v>0.64226473195159195</v>
      </c>
      <c r="Z41" s="97">
        <f>(DHS_Wet05!Z37+DHS_Dry05!Z37)/2</f>
        <v>0.75473679890790124</v>
      </c>
      <c r="AA41" s="97">
        <f>(DHS_Wet05!AA37+DHS_Dry05!AA37)/2</f>
        <v>1.6027100893956474</v>
      </c>
      <c r="AB41" s="97">
        <f>(DHS_Wet05!AB37+DHS_Dry05!AB37)/2</f>
        <v>6.3228603082549473</v>
      </c>
      <c r="AC41" s="97">
        <f>(DHS_Wet05!AC37+DHS_Dry05!AC37)/2</f>
        <v>15.365835217284824</v>
      </c>
      <c r="AD41" s="97">
        <f>(DHS_Wet05!AD37+DHS_Dry05!AD37)/2</f>
        <v>0</v>
      </c>
      <c r="AE41" s="97">
        <f>(DHS_Wet05!AE37+DHS_Dry05!AE37)/2</f>
        <v>0.4838032933413991</v>
      </c>
      <c r="AF41" s="97">
        <f>(DHS_Wet05!AF37+DHS_Dry05!AF37)/2</f>
        <v>0.67525351154570601</v>
      </c>
      <c r="AG41" s="97">
        <f>(DHS_Wet05!AG37+DHS_Dry05!AG37)/2</f>
        <v>0.68587294216682804</v>
      </c>
      <c r="AH41" s="97">
        <f>(DHS_Wet05!AH37+DHS_Dry05!AH37)/2</f>
        <v>0.41105898210455083</v>
      </c>
      <c r="AI41" s="97">
        <f>(DHS_Wet05!AI37+DHS_Dry05!AI37)/2</f>
        <v>4.488140976995271E-2</v>
      </c>
      <c r="AJ41" s="94">
        <f>(DHS_Wet05!AJ37+DHS_Dry05!AJ37)/2</f>
        <v>3.6024247605905311</v>
      </c>
      <c r="AK41" s="1693"/>
      <c r="AL41" s="1693"/>
      <c r="AM41" s="1693"/>
      <c r="AN41" s="1693"/>
      <c r="AO41" s="1693"/>
      <c r="AP41" s="1693"/>
      <c r="AQ41" s="1693"/>
      <c r="AR41" s="1693"/>
      <c r="AS41" s="1693"/>
      <c r="AT41" s="1693"/>
      <c r="AU41" s="1693"/>
      <c r="AV41" s="1693"/>
      <c r="AW41" s="1693"/>
      <c r="AX41" s="1693"/>
      <c r="AY41" s="1693"/>
      <c r="AZ41" s="305"/>
      <c r="BA41" s="1836" t="s">
        <v>56</v>
      </c>
      <c r="BB41" s="1542" t="s">
        <v>49</v>
      </c>
      <c r="BC41" s="33" t="s">
        <v>35</v>
      </c>
      <c r="BD41" s="29" t="s">
        <v>35</v>
      </c>
      <c r="BE41" s="29" t="s">
        <v>35</v>
      </c>
      <c r="BF41" s="29" t="s">
        <v>35</v>
      </c>
      <c r="BG41" s="24" t="s">
        <v>35</v>
      </c>
      <c r="BH41" s="33" t="s">
        <v>35</v>
      </c>
      <c r="BI41" s="29" t="s">
        <v>35</v>
      </c>
      <c r="BJ41" s="29" t="s">
        <v>35</v>
      </c>
      <c r="BK41" s="29" t="s">
        <v>35</v>
      </c>
      <c r="BL41" s="24" t="s">
        <v>35</v>
      </c>
      <c r="BM41" s="33" t="s">
        <v>35</v>
      </c>
      <c r="BN41" s="29" t="s">
        <v>35</v>
      </c>
      <c r="BO41" s="29" t="s">
        <v>35</v>
      </c>
      <c r="BP41" s="29" t="s">
        <v>35</v>
      </c>
      <c r="BQ41" s="24" t="s">
        <v>35</v>
      </c>
      <c r="BR41" s="33" t="s">
        <v>35</v>
      </c>
      <c r="BS41" s="29" t="s">
        <v>35</v>
      </c>
      <c r="BT41" s="29" t="s">
        <v>35</v>
      </c>
      <c r="BU41" s="29" t="s">
        <v>35</v>
      </c>
      <c r="BV41" s="29" t="s">
        <v>35</v>
      </c>
      <c r="BW41" s="29" t="s">
        <v>35</v>
      </c>
      <c r="BX41" s="29" t="s">
        <v>35</v>
      </c>
      <c r="BY41" s="18" t="s">
        <v>35</v>
      </c>
      <c r="BZ41" s="18" t="s">
        <v>35</v>
      </c>
      <c r="CA41" s="18" t="s">
        <v>35</v>
      </c>
      <c r="CB41" s="18" t="s">
        <v>35</v>
      </c>
      <c r="CC41" s="18" t="s">
        <v>35</v>
      </c>
      <c r="CD41" s="18" t="s">
        <v>35</v>
      </c>
      <c r="CE41" s="18" t="s">
        <v>35</v>
      </c>
      <c r="CF41" s="18" t="s">
        <v>35</v>
      </c>
      <c r="CG41" s="18" t="s">
        <v>35</v>
      </c>
      <c r="CH41" s="18" t="s">
        <v>35</v>
      </c>
      <c r="CI41" s="18" t="s">
        <v>35</v>
      </c>
      <c r="CJ41" s="18" t="s">
        <v>35</v>
      </c>
      <c r="CK41" s="3"/>
      <c r="CL41" s="3"/>
      <c r="CM41" s="3"/>
      <c r="CN41" s="3"/>
      <c r="CO41" s="3"/>
      <c r="CP41" s="3"/>
      <c r="CQ41" s="3"/>
      <c r="CR41" s="3"/>
      <c r="CS41" s="3"/>
      <c r="CT41" s="3"/>
      <c r="CU41" s="3"/>
      <c r="CV41" s="3"/>
      <c r="CW41" s="3"/>
      <c r="CX41" s="3"/>
      <c r="CY41" s="3"/>
      <c r="CZ41" s="3"/>
    </row>
    <row r="42" s="433" customFormat="true" ht="15" customHeight="true" x14ac:dyDescent="0.2">
      <c r="A42" s="1804"/>
      <c r="B42" s="331" t="s">
        <v>48</v>
      </c>
      <c r="C42" s="98">
        <f>(DHS_Wet05!C38+DHS_Dry05!C38)/2</f>
        <v>97.325447475390973</v>
      </c>
      <c r="D42" s="97">
        <f>(DHS_Wet05!D38+DHS_Dry05!D38)/2</f>
        <v>98.409456040767367</v>
      </c>
      <c r="E42" s="97">
        <f>(DHS_Wet05!E38+DHS_Dry05!E38)/2</f>
        <v>98.729926087910428</v>
      </c>
      <c r="F42" s="97">
        <f>(DHS_Wet05!F38+DHS_Dry05!F38)/2</f>
        <v>98.911952771360873</v>
      </c>
      <c r="G42" s="96">
        <f>(DHS_Wet05!G38+DHS_Dry05!G38)/2</f>
        <v>99.688509867065946</v>
      </c>
      <c r="H42" s="95">
        <f>(DHS_Wet05!H38+DHS_Dry05!H38)/2</f>
        <v>97.819271201643616</v>
      </c>
      <c r="I42" s="97">
        <f>(DHS_Wet05!I38+DHS_Dry05!I38)/2</f>
        <v>99.55800023419485</v>
      </c>
      <c r="J42" s="97">
        <f>(DHS_Wet05!J38+DHS_Dry05!J38)/2</f>
        <v>99.887491487983112</v>
      </c>
      <c r="K42" s="97">
        <f>(DHS_Wet05!K38+DHS_Dry05!K38)/2</f>
        <v>99.862650191185992</v>
      </c>
      <c r="L42" s="94">
        <f>(DHS_Wet05!L38+DHS_Dry05!L38)/2</f>
        <v>100</v>
      </c>
      <c r="M42" s="98">
        <f>(DHS_Wet05!M38+DHS_Dry05!M38)/2</f>
        <v>97.175314751898895</v>
      </c>
      <c r="N42" s="97">
        <f>(DHS_Wet05!N38+DHS_Dry05!N38)/2</f>
        <v>98.342969805403129</v>
      </c>
      <c r="O42" s="97">
        <f>(DHS_Wet05!O38+DHS_Dry05!O38)/2</f>
        <v>98.756441531269161</v>
      </c>
      <c r="P42" s="97">
        <f>(DHS_Wet05!P38+DHS_Dry05!P38)/2</f>
        <v>98.653820010648602</v>
      </c>
      <c r="Q42" s="96">
        <f>(DHS_Wet05!Q38+DHS_Dry05!Q38)/2</f>
        <v>99.399427405662379</v>
      </c>
      <c r="R42" s="95">
        <f>(DHS_Wet05!R38+DHS_Dry05!R38)/2</f>
        <v>97.866777095899451</v>
      </c>
      <c r="S42" s="97">
        <f>(DHS_Wet05!S38+DHS_Dry05!S38)/2</f>
        <v>98.799319601855373</v>
      </c>
      <c r="T42" s="97">
        <f>(DHS_Wet05!T38+DHS_Dry05!T38)/2</f>
        <v>99.840532348985775</v>
      </c>
      <c r="U42" s="97">
        <f>(DHS_Wet05!U38+DHS_Dry05!U38)/2</f>
        <v>95.32715244793954</v>
      </c>
      <c r="V42" s="97">
        <f>(DHS_Wet05!V38+DHS_Dry05!V38)/2</f>
        <v>96.983366442989166</v>
      </c>
      <c r="W42" s="97">
        <f>(DHS_Wet05!W38+DHS_Dry05!W38)/2</f>
        <v>99.93434320004377</v>
      </c>
      <c r="X42" s="97">
        <f>(DHS_Wet05!X38+DHS_Dry05!X38)/2</f>
        <v>97.792789419290031</v>
      </c>
      <c r="Y42" s="97">
        <f>(DHS_Wet05!Y38+DHS_Dry05!Y38)/2</f>
        <v>99.357735268048444</v>
      </c>
      <c r="Z42" s="97">
        <f>(DHS_Wet05!Z38+DHS_Dry05!Z38)/2</f>
        <v>99.245263201092101</v>
      </c>
      <c r="AA42" s="97">
        <f>(DHS_Wet05!AA38+DHS_Dry05!AA38)/2</f>
        <v>98.397289910604357</v>
      </c>
      <c r="AB42" s="97">
        <f>(DHS_Wet05!AB38+DHS_Dry05!AB38)/2</f>
        <v>93.677139691744998</v>
      </c>
      <c r="AC42" s="97">
        <f>(DHS_Wet05!AC38+DHS_Dry05!AC38)/2</f>
        <v>84.634164782715132</v>
      </c>
      <c r="AD42" s="97">
        <f>(DHS_Wet05!AD38+DHS_Dry05!AD38)/2</f>
        <v>100</v>
      </c>
      <c r="AE42" s="97">
        <f>(DHS_Wet05!AE38+DHS_Dry05!AE38)/2</f>
        <v>99.51619670665859</v>
      </c>
      <c r="AF42" s="97">
        <f>(DHS_Wet05!AF38+DHS_Dry05!AF38)/2</f>
        <v>99.324746488454281</v>
      </c>
      <c r="AG42" s="97">
        <f>(DHS_Wet05!AG38+DHS_Dry05!AG38)/2</f>
        <v>99.31412705783319</v>
      </c>
      <c r="AH42" s="97">
        <f>(DHS_Wet05!AH38+DHS_Dry05!AH38)/2</f>
        <v>99.588941017895451</v>
      </c>
      <c r="AI42" s="97">
        <f>(DHS_Wet05!AI38+DHS_Dry05!AI38)/2</f>
        <v>99.955118590230043</v>
      </c>
      <c r="AJ42" s="94">
        <f>(DHS_Wet05!AJ38+DHS_Dry05!AJ38)/2</f>
        <v>96.397575239409463</v>
      </c>
      <c r="AK42" s="1693"/>
      <c r="AL42" s="1693"/>
      <c r="AM42" s="1693"/>
      <c r="AN42" s="1693"/>
      <c r="AO42" s="1693"/>
      <c r="AP42" s="1693"/>
      <c r="AQ42" s="1693"/>
      <c r="AR42" s="1693"/>
      <c r="AS42" s="1693"/>
      <c r="AT42" s="1693"/>
      <c r="AU42" s="1693"/>
      <c r="AV42" s="1693"/>
      <c r="AW42" s="1693"/>
      <c r="AX42" s="1693"/>
      <c r="AY42" s="1693"/>
      <c r="AZ42" s="305"/>
      <c r="BA42" s="1836"/>
      <c r="BB42" s="1542" t="s">
        <v>48</v>
      </c>
      <c r="BC42" s="33" t="s">
        <v>35</v>
      </c>
      <c r="BD42" s="29" t="s">
        <v>35</v>
      </c>
      <c r="BE42" s="29" t="s">
        <v>35</v>
      </c>
      <c r="BF42" s="29" t="s">
        <v>35</v>
      </c>
      <c r="BG42" s="24" t="s">
        <v>35</v>
      </c>
      <c r="BH42" s="33" t="s">
        <v>35</v>
      </c>
      <c r="BI42" s="29" t="s">
        <v>35</v>
      </c>
      <c r="BJ42" s="29" t="s">
        <v>35</v>
      </c>
      <c r="BK42" s="29" t="s">
        <v>35</v>
      </c>
      <c r="BL42" s="24" t="s">
        <v>35</v>
      </c>
      <c r="BM42" s="33" t="s">
        <v>35</v>
      </c>
      <c r="BN42" s="29" t="s">
        <v>35</v>
      </c>
      <c r="BO42" s="29" t="s">
        <v>35</v>
      </c>
      <c r="BP42" s="29" t="s">
        <v>35</v>
      </c>
      <c r="BQ42" s="24" t="s">
        <v>35</v>
      </c>
      <c r="BR42" s="33" t="s">
        <v>35</v>
      </c>
      <c r="BS42" s="29" t="s">
        <v>35</v>
      </c>
      <c r="BT42" s="29" t="s">
        <v>35</v>
      </c>
      <c r="BU42" s="29" t="s">
        <v>35</v>
      </c>
      <c r="BV42" s="29" t="s">
        <v>35</v>
      </c>
      <c r="BW42" s="29" t="s">
        <v>35</v>
      </c>
      <c r="BX42" s="29" t="s">
        <v>35</v>
      </c>
      <c r="BY42" s="18" t="s">
        <v>35</v>
      </c>
      <c r="BZ42" s="18" t="s">
        <v>35</v>
      </c>
      <c r="CA42" s="18" t="s">
        <v>35</v>
      </c>
      <c r="CB42" s="18" t="s">
        <v>35</v>
      </c>
      <c r="CC42" s="18" t="s">
        <v>35</v>
      </c>
      <c r="CD42" s="18" t="s">
        <v>35</v>
      </c>
      <c r="CE42" s="18" t="s">
        <v>35</v>
      </c>
      <c r="CF42" s="18" t="s">
        <v>35</v>
      </c>
      <c r="CG42" s="18" t="s">
        <v>35</v>
      </c>
      <c r="CH42" s="18" t="s">
        <v>35</v>
      </c>
      <c r="CI42" s="18" t="s">
        <v>35</v>
      </c>
      <c r="CJ42" s="18" t="s">
        <v>35</v>
      </c>
      <c r="CK42" s="3"/>
      <c r="CL42" s="3"/>
      <c r="CM42" s="3"/>
      <c r="CN42" s="3"/>
      <c r="CO42" s="3"/>
      <c r="CP42" s="3"/>
      <c r="CQ42" s="3"/>
      <c r="CR42" s="3"/>
      <c r="CS42" s="3"/>
      <c r="CT42" s="3"/>
      <c r="CU42" s="3"/>
      <c r="CV42" s="3"/>
      <c r="CW42" s="3"/>
      <c r="CX42" s="3"/>
      <c r="CY42" s="3"/>
      <c r="CZ42" s="3"/>
    </row>
    <row r="43" s="433" customFormat="true" ht="15" customHeight="true" x14ac:dyDescent="0.2">
      <c r="A43" s="1804" t="s">
        <v>53</v>
      </c>
      <c r="B43" s="331" t="s">
        <v>49</v>
      </c>
      <c r="C43" s="49" t="s">
        <v>35</v>
      </c>
      <c r="D43" s="46" t="s">
        <v>35</v>
      </c>
      <c r="E43" s="46" t="s">
        <v>35</v>
      </c>
      <c r="F43" s="46" t="s">
        <v>35</v>
      </c>
      <c r="G43" s="43" t="s">
        <v>35</v>
      </c>
      <c r="H43" s="40" t="s">
        <v>35</v>
      </c>
      <c r="I43" s="46" t="s">
        <v>35</v>
      </c>
      <c r="J43" s="46" t="s">
        <v>35</v>
      </c>
      <c r="K43" s="46" t="s">
        <v>35</v>
      </c>
      <c r="L43" s="37" t="s">
        <v>35</v>
      </c>
      <c r="M43" s="49" t="s">
        <v>35</v>
      </c>
      <c r="N43" s="46" t="s">
        <v>35</v>
      </c>
      <c r="O43" s="46" t="s">
        <v>35</v>
      </c>
      <c r="P43" s="46" t="s">
        <v>35</v>
      </c>
      <c r="Q43" s="43" t="s">
        <v>35</v>
      </c>
      <c r="R43" s="40" t="s">
        <v>35</v>
      </c>
      <c r="S43" s="46" t="s">
        <v>35</v>
      </c>
      <c r="T43" s="46" t="s">
        <v>35</v>
      </c>
      <c r="U43" s="46" t="s">
        <v>35</v>
      </c>
      <c r="V43" s="46" t="s">
        <v>35</v>
      </c>
      <c r="W43" s="46" t="s">
        <v>35</v>
      </c>
      <c r="X43" s="46" t="s">
        <v>35</v>
      </c>
      <c r="Y43" s="46" t="s">
        <v>35</v>
      </c>
      <c r="Z43" s="46" t="s">
        <v>35</v>
      </c>
      <c r="AA43" s="46" t="s">
        <v>35</v>
      </c>
      <c r="AB43" s="46" t="s">
        <v>35</v>
      </c>
      <c r="AC43" s="46" t="s">
        <v>35</v>
      </c>
      <c r="AD43" s="46" t="s">
        <v>35</v>
      </c>
      <c r="AE43" s="46" t="s">
        <v>35</v>
      </c>
      <c r="AF43" s="46" t="s">
        <v>35</v>
      </c>
      <c r="AG43" s="46" t="s">
        <v>35</v>
      </c>
      <c r="AH43" s="46" t="s">
        <v>35</v>
      </c>
      <c r="AI43" s="46" t="s">
        <v>35</v>
      </c>
      <c r="AJ43" s="37" t="s">
        <v>35</v>
      </c>
      <c r="AK43" s="1693"/>
      <c r="AL43" s="1693"/>
      <c r="AM43" s="1693"/>
      <c r="AN43" s="1693"/>
      <c r="AO43" s="1693"/>
      <c r="AP43" s="1693"/>
      <c r="AQ43" s="1693"/>
      <c r="AR43" s="1693"/>
      <c r="AS43" s="1693"/>
      <c r="AT43" s="1693"/>
      <c r="AU43" s="1693"/>
      <c r="AV43" s="1693"/>
      <c r="AW43" s="1693"/>
      <c r="AX43" s="1693"/>
      <c r="AY43" s="1693"/>
      <c r="AZ43" s="305"/>
      <c r="BA43" s="1836" t="s">
        <v>53</v>
      </c>
      <c r="BB43" s="1542" t="s">
        <v>49</v>
      </c>
      <c r="BC43" s="33" t="s">
        <v>35</v>
      </c>
      <c r="BD43" s="29" t="s">
        <v>35</v>
      </c>
      <c r="BE43" s="29" t="s">
        <v>35</v>
      </c>
      <c r="BF43" s="29" t="s">
        <v>35</v>
      </c>
      <c r="BG43" s="24" t="s">
        <v>35</v>
      </c>
      <c r="BH43" s="33" t="s">
        <v>35</v>
      </c>
      <c r="BI43" s="29" t="s">
        <v>35</v>
      </c>
      <c r="BJ43" s="29" t="s">
        <v>35</v>
      </c>
      <c r="BK43" s="29" t="s">
        <v>35</v>
      </c>
      <c r="BL43" s="24" t="s">
        <v>35</v>
      </c>
      <c r="BM43" s="33" t="s">
        <v>35</v>
      </c>
      <c r="BN43" s="29" t="s">
        <v>35</v>
      </c>
      <c r="BO43" s="29" t="s">
        <v>35</v>
      </c>
      <c r="BP43" s="29" t="s">
        <v>35</v>
      </c>
      <c r="BQ43" s="24" t="s">
        <v>35</v>
      </c>
      <c r="BR43" s="33" t="s">
        <v>35</v>
      </c>
      <c r="BS43" s="29" t="s">
        <v>35</v>
      </c>
      <c r="BT43" s="29" t="s">
        <v>35</v>
      </c>
      <c r="BU43" s="29" t="s">
        <v>35</v>
      </c>
      <c r="BV43" s="29" t="s">
        <v>35</v>
      </c>
      <c r="BW43" s="29" t="s">
        <v>35</v>
      </c>
      <c r="BX43" s="29" t="s">
        <v>35</v>
      </c>
      <c r="BY43" s="18" t="s">
        <v>35</v>
      </c>
      <c r="BZ43" s="18" t="s">
        <v>35</v>
      </c>
      <c r="CA43" s="18" t="s">
        <v>35</v>
      </c>
      <c r="CB43" s="18" t="s">
        <v>35</v>
      </c>
      <c r="CC43" s="18" t="s">
        <v>35</v>
      </c>
      <c r="CD43" s="18" t="s">
        <v>35</v>
      </c>
      <c r="CE43" s="18" t="s">
        <v>35</v>
      </c>
      <c r="CF43" s="18" t="s">
        <v>35</v>
      </c>
      <c r="CG43" s="18" t="s">
        <v>35</v>
      </c>
      <c r="CH43" s="18" t="s">
        <v>35</v>
      </c>
      <c r="CI43" s="18" t="s">
        <v>35</v>
      </c>
      <c r="CJ43" s="18" t="s">
        <v>35</v>
      </c>
      <c r="CK43" s="3"/>
      <c r="CL43" s="3"/>
      <c r="CM43" s="3"/>
      <c r="CN43" s="3"/>
      <c r="CO43" s="3"/>
      <c r="CP43" s="3"/>
      <c r="CQ43" s="3"/>
      <c r="CR43" s="3"/>
      <c r="CS43" s="3"/>
      <c r="CT43" s="3"/>
      <c r="CU43" s="3"/>
      <c r="CV43" s="3"/>
      <c r="CW43" s="3"/>
      <c r="CX43" s="3"/>
      <c r="CY43" s="3"/>
      <c r="CZ43" s="3"/>
    </row>
    <row r="44" s="433" customFormat="true" ht="15" customHeight="true" x14ac:dyDescent="0.2">
      <c r="A44" s="1804"/>
      <c r="B44" s="331" t="s">
        <v>48</v>
      </c>
      <c r="C44" s="49" t="s">
        <v>35</v>
      </c>
      <c r="D44" s="46" t="s">
        <v>35</v>
      </c>
      <c r="E44" s="46" t="s">
        <v>35</v>
      </c>
      <c r="F44" s="46" t="s">
        <v>35</v>
      </c>
      <c r="G44" s="43" t="s">
        <v>35</v>
      </c>
      <c r="H44" s="40" t="s">
        <v>35</v>
      </c>
      <c r="I44" s="46" t="s">
        <v>35</v>
      </c>
      <c r="J44" s="46" t="s">
        <v>35</v>
      </c>
      <c r="K44" s="46" t="s">
        <v>35</v>
      </c>
      <c r="L44" s="37" t="s">
        <v>35</v>
      </c>
      <c r="M44" s="49" t="s">
        <v>35</v>
      </c>
      <c r="N44" s="46" t="s">
        <v>35</v>
      </c>
      <c r="O44" s="46" t="s">
        <v>35</v>
      </c>
      <c r="P44" s="46" t="s">
        <v>35</v>
      </c>
      <c r="Q44" s="43" t="s">
        <v>35</v>
      </c>
      <c r="R44" s="40" t="s">
        <v>35</v>
      </c>
      <c r="S44" s="46" t="s">
        <v>35</v>
      </c>
      <c r="T44" s="46" t="s">
        <v>35</v>
      </c>
      <c r="U44" s="46" t="s">
        <v>35</v>
      </c>
      <c r="V44" s="46" t="s">
        <v>35</v>
      </c>
      <c r="W44" s="46" t="s">
        <v>35</v>
      </c>
      <c r="X44" s="46" t="s">
        <v>35</v>
      </c>
      <c r="Y44" s="46" t="s">
        <v>35</v>
      </c>
      <c r="Z44" s="46" t="s">
        <v>35</v>
      </c>
      <c r="AA44" s="46" t="s">
        <v>35</v>
      </c>
      <c r="AB44" s="46" t="s">
        <v>35</v>
      </c>
      <c r="AC44" s="46" t="s">
        <v>35</v>
      </c>
      <c r="AD44" s="46" t="s">
        <v>35</v>
      </c>
      <c r="AE44" s="46" t="s">
        <v>35</v>
      </c>
      <c r="AF44" s="46" t="s">
        <v>35</v>
      </c>
      <c r="AG44" s="46" t="s">
        <v>35</v>
      </c>
      <c r="AH44" s="46" t="s">
        <v>35</v>
      </c>
      <c r="AI44" s="46" t="s">
        <v>35</v>
      </c>
      <c r="AJ44" s="37" t="s">
        <v>35</v>
      </c>
      <c r="AK44" s="1693"/>
      <c r="AL44" s="1693"/>
      <c r="AM44" s="1693"/>
      <c r="AN44" s="1693"/>
      <c r="AO44" s="1693"/>
      <c r="AP44" s="1693"/>
      <c r="AQ44" s="1693"/>
      <c r="AR44" s="1693"/>
      <c r="AS44" s="1693"/>
      <c r="AT44" s="1693"/>
      <c r="AU44" s="1693"/>
      <c r="AV44" s="1693"/>
      <c r="AW44" s="1693"/>
      <c r="AX44" s="1693"/>
      <c r="AY44" s="1693"/>
      <c r="AZ44" s="305"/>
      <c r="BA44" s="1836"/>
      <c r="BB44" s="1542" t="s">
        <v>48</v>
      </c>
      <c r="BC44" s="33" t="s">
        <v>35</v>
      </c>
      <c r="BD44" s="29" t="s">
        <v>35</v>
      </c>
      <c r="BE44" s="29" t="s">
        <v>35</v>
      </c>
      <c r="BF44" s="29" t="s">
        <v>35</v>
      </c>
      <c r="BG44" s="24" t="s">
        <v>35</v>
      </c>
      <c r="BH44" s="33" t="s">
        <v>35</v>
      </c>
      <c r="BI44" s="29" t="s">
        <v>35</v>
      </c>
      <c r="BJ44" s="29" t="s">
        <v>35</v>
      </c>
      <c r="BK44" s="29" t="s">
        <v>35</v>
      </c>
      <c r="BL44" s="24" t="s">
        <v>35</v>
      </c>
      <c r="BM44" s="33" t="s">
        <v>35</v>
      </c>
      <c r="BN44" s="29" t="s">
        <v>35</v>
      </c>
      <c r="BO44" s="29" t="s">
        <v>35</v>
      </c>
      <c r="BP44" s="29" t="s">
        <v>35</v>
      </c>
      <c r="BQ44" s="24" t="s">
        <v>35</v>
      </c>
      <c r="BR44" s="33" t="s">
        <v>35</v>
      </c>
      <c r="BS44" s="29" t="s">
        <v>35</v>
      </c>
      <c r="BT44" s="29" t="s">
        <v>35</v>
      </c>
      <c r="BU44" s="29" t="s">
        <v>35</v>
      </c>
      <c r="BV44" s="29" t="s">
        <v>35</v>
      </c>
      <c r="BW44" s="29" t="s">
        <v>35</v>
      </c>
      <c r="BX44" s="29" t="s">
        <v>35</v>
      </c>
      <c r="BY44" s="18" t="s">
        <v>35</v>
      </c>
      <c r="BZ44" s="18" t="s">
        <v>35</v>
      </c>
      <c r="CA44" s="18" t="s">
        <v>35</v>
      </c>
      <c r="CB44" s="18" t="s">
        <v>35</v>
      </c>
      <c r="CC44" s="18" t="s">
        <v>35</v>
      </c>
      <c r="CD44" s="18" t="s">
        <v>35</v>
      </c>
      <c r="CE44" s="18" t="s">
        <v>35</v>
      </c>
      <c r="CF44" s="18" t="s">
        <v>35</v>
      </c>
      <c r="CG44" s="18" t="s">
        <v>35</v>
      </c>
      <c r="CH44" s="18" t="s">
        <v>35</v>
      </c>
      <c r="CI44" s="18" t="s">
        <v>35</v>
      </c>
      <c r="CJ44" s="18" t="s">
        <v>35</v>
      </c>
      <c r="CK44" s="3"/>
      <c r="CL44" s="3"/>
      <c r="CM44" s="3"/>
      <c r="CN44" s="3"/>
      <c r="CO44" s="3"/>
      <c r="CP44" s="3"/>
      <c r="CQ44" s="3"/>
      <c r="CR44" s="3"/>
      <c r="CS44" s="3"/>
      <c r="CT44" s="3"/>
      <c r="CU44" s="3"/>
      <c r="CV44" s="3"/>
      <c r="CW44" s="3"/>
      <c r="CX44" s="3"/>
      <c r="CY44" s="3"/>
      <c r="CZ44" s="3"/>
    </row>
    <row r="45" s="433" customFormat="true" ht="15" customHeight="true" x14ac:dyDescent="0.2">
      <c r="A45" s="1804" t="s">
        <v>52</v>
      </c>
      <c r="B45" s="331" t="s">
        <v>49</v>
      </c>
      <c r="C45" s="49" t="s">
        <v>35</v>
      </c>
      <c r="D45" s="46" t="s">
        <v>35</v>
      </c>
      <c r="E45" s="46" t="s">
        <v>35</v>
      </c>
      <c r="F45" s="46" t="s">
        <v>35</v>
      </c>
      <c r="G45" s="43" t="s">
        <v>35</v>
      </c>
      <c r="H45" s="40" t="s">
        <v>35</v>
      </c>
      <c r="I45" s="46" t="s">
        <v>35</v>
      </c>
      <c r="J45" s="46" t="s">
        <v>35</v>
      </c>
      <c r="K45" s="46" t="s">
        <v>35</v>
      </c>
      <c r="L45" s="37" t="s">
        <v>35</v>
      </c>
      <c r="M45" s="49" t="s">
        <v>35</v>
      </c>
      <c r="N45" s="46" t="s">
        <v>35</v>
      </c>
      <c r="O45" s="46" t="s">
        <v>35</v>
      </c>
      <c r="P45" s="46" t="s">
        <v>35</v>
      </c>
      <c r="Q45" s="43" t="s">
        <v>35</v>
      </c>
      <c r="R45" s="40" t="s">
        <v>35</v>
      </c>
      <c r="S45" s="46" t="s">
        <v>35</v>
      </c>
      <c r="T45" s="46" t="s">
        <v>35</v>
      </c>
      <c r="U45" s="46" t="s">
        <v>35</v>
      </c>
      <c r="V45" s="46" t="s">
        <v>35</v>
      </c>
      <c r="W45" s="46" t="s">
        <v>35</v>
      </c>
      <c r="X45" s="46" t="s">
        <v>35</v>
      </c>
      <c r="Y45" s="46" t="s">
        <v>35</v>
      </c>
      <c r="Z45" s="46" t="s">
        <v>35</v>
      </c>
      <c r="AA45" s="46" t="s">
        <v>35</v>
      </c>
      <c r="AB45" s="46" t="s">
        <v>35</v>
      </c>
      <c r="AC45" s="46" t="s">
        <v>35</v>
      </c>
      <c r="AD45" s="46" t="s">
        <v>35</v>
      </c>
      <c r="AE45" s="46" t="s">
        <v>35</v>
      </c>
      <c r="AF45" s="46" t="s">
        <v>35</v>
      </c>
      <c r="AG45" s="46" t="s">
        <v>35</v>
      </c>
      <c r="AH45" s="46" t="s">
        <v>35</v>
      </c>
      <c r="AI45" s="46" t="s">
        <v>35</v>
      </c>
      <c r="AJ45" s="37" t="s">
        <v>35</v>
      </c>
      <c r="AK45" s="1693"/>
      <c r="AL45" s="1693"/>
      <c r="AM45" s="1693"/>
      <c r="AN45" s="1693"/>
      <c r="AO45" s="1693"/>
      <c r="AP45" s="1693"/>
      <c r="AQ45" s="1693"/>
      <c r="AR45" s="1693"/>
      <c r="AS45" s="1693"/>
      <c r="AT45" s="1693"/>
      <c r="AU45" s="1693"/>
      <c r="AV45" s="1693"/>
      <c r="AW45" s="1693"/>
      <c r="AX45" s="1693"/>
      <c r="AY45" s="1693"/>
      <c r="AZ45" s="305"/>
      <c r="BA45" s="1836" t="s">
        <v>52</v>
      </c>
      <c r="BB45" s="1542" t="s">
        <v>49</v>
      </c>
      <c r="BC45" s="33" t="s">
        <v>35</v>
      </c>
      <c r="BD45" s="29" t="s">
        <v>35</v>
      </c>
      <c r="BE45" s="29" t="s">
        <v>35</v>
      </c>
      <c r="BF45" s="29" t="s">
        <v>35</v>
      </c>
      <c r="BG45" s="24" t="s">
        <v>35</v>
      </c>
      <c r="BH45" s="33" t="s">
        <v>35</v>
      </c>
      <c r="BI45" s="29" t="s">
        <v>35</v>
      </c>
      <c r="BJ45" s="29" t="s">
        <v>35</v>
      </c>
      <c r="BK45" s="29" t="s">
        <v>35</v>
      </c>
      <c r="BL45" s="24" t="s">
        <v>35</v>
      </c>
      <c r="BM45" s="33" t="s">
        <v>35</v>
      </c>
      <c r="BN45" s="29" t="s">
        <v>35</v>
      </c>
      <c r="BO45" s="29" t="s">
        <v>35</v>
      </c>
      <c r="BP45" s="29" t="s">
        <v>35</v>
      </c>
      <c r="BQ45" s="24" t="s">
        <v>35</v>
      </c>
      <c r="BR45" s="33" t="s">
        <v>35</v>
      </c>
      <c r="BS45" s="29" t="s">
        <v>35</v>
      </c>
      <c r="BT45" s="29" t="s">
        <v>35</v>
      </c>
      <c r="BU45" s="29" t="s">
        <v>35</v>
      </c>
      <c r="BV45" s="29" t="s">
        <v>35</v>
      </c>
      <c r="BW45" s="29" t="s">
        <v>35</v>
      </c>
      <c r="BX45" s="29" t="s">
        <v>35</v>
      </c>
      <c r="BY45" s="18" t="s">
        <v>35</v>
      </c>
      <c r="BZ45" s="18" t="s">
        <v>35</v>
      </c>
      <c r="CA45" s="18" t="s">
        <v>35</v>
      </c>
      <c r="CB45" s="18" t="s">
        <v>35</v>
      </c>
      <c r="CC45" s="18" t="s">
        <v>35</v>
      </c>
      <c r="CD45" s="18" t="s">
        <v>35</v>
      </c>
      <c r="CE45" s="18" t="s">
        <v>35</v>
      </c>
      <c r="CF45" s="18" t="s">
        <v>35</v>
      </c>
      <c r="CG45" s="18" t="s">
        <v>35</v>
      </c>
      <c r="CH45" s="18" t="s">
        <v>35</v>
      </c>
      <c r="CI45" s="18" t="s">
        <v>35</v>
      </c>
      <c r="CJ45" s="18" t="s">
        <v>35</v>
      </c>
      <c r="CK45" s="3"/>
      <c r="CL45" s="3"/>
      <c r="CM45" s="3"/>
      <c r="CN45" s="3"/>
      <c r="CO45" s="3"/>
      <c r="CP45" s="3"/>
      <c r="CQ45" s="3"/>
      <c r="CR45" s="3"/>
      <c r="CS45" s="3"/>
      <c r="CT45" s="3"/>
      <c r="CU45" s="3"/>
      <c r="CV45" s="3"/>
      <c r="CW45" s="3"/>
      <c r="CX45" s="3"/>
      <c r="CY45" s="3"/>
      <c r="CZ45" s="3"/>
    </row>
    <row r="46" s="433" customFormat="true" ht="15" customHeight="true" x14ac:dyDescent="0.2">
      <c r="A46" s="1804"/>
      <c r="B46" s="331" t="s">
        <v>48</v>
      </c>
      <c r="C46" s="49" t="s">
        <v>35</v>
      </c>
      <c r="D46" s="46" t="s">
        <v>35</v>
      </c>
      <c r="E46" s="46" t="s">
        <v>35</v>
      </c>
      <c r="F46" s="46" t="s">
        <v>35</v>
      </c>
      <c r="G46" s="43" t="s">
        <v>35</v>
      </c>
      <c r="H46" s="40" t="s">
        <v>35</v>
      </c>
      <c r="I46" s="46" t="s">
        <v>35</v>
      </c>
      <c r="J46" s="46" t="s">
        <v>35</v>
      </c>
      <c r="K46" s="46" t="s">
        <v>35</v>
      </c>
      <c r="L46" s="37" t="s">
        <v>35</v>
      </c>
      <c r="M46" s="49" t="s">
        <v>35</v>
      </c>
      <c r="N46" s="46" t="s">
        <v>35</v>
      </c>
      <c r="O46" s="46" t="s">
        <v>35</v>
      </c>
      <c r="P46" s="46" t="s">
        <v>35</v>
      </c>
      <c r="Q46" s="43" t="s">
        <v>35</v>
      </c>
      <c r="R46" s="40" t="s">
        <v>35</v>
      </c>
      <c r="S46" s="46" t="s">
        <v>35</v>
      </c>
      <c r="T46" s="46" t="s">
        <v>35</v>
      </c>
      <c r="U46" s="46" t="s">
        <v>35</v>
      </c>
      <c r="V46" s="46" t="s">
        <v>35</v>
      </c>
      <c r="W46" s="46" t="s">
        <v>35</v>
      </c>
      <c r="X46" s="46" t="s">
        <v>35</v>
      </c>
      <c r="Y46" s="46" t="s">
        <v>35</v>
      </c>
      <c r="Z46" s="46" t="s">
        <v>35</v>
      </c>
      <c r="AA46" s="46" t="s">
        <v>35</v>
      </c>
      <c r="AB46" s="46" t="s">
        <v>35</v>
      </c>
      <c r="AC46" s="46" t="s">
        <v>35</v>
      </c>
      <c r="AD46" s="46" t="s">
        <v>35</v>
      </c>
      <c r="AE46" s="46" t="s">
        <v>35</v>
      </c>
      <c r="AF46" s="46" t="s">
        <v>35</v>
      </c>
      <c r="AG46" s="46" t="s">
        <v>35</v>
      </c>
      <c r="AH46" s="46" t="s">
        <v>35</v>
      </c>
      <c r="AI46" s="46" t="s">
        <v>35</v>
      </c>
      <c r="AJ46" s="37" t="s">
        <v>35</v>
      </c>
      <c r="AK46" s="1693"/>
      <c r="AL46" s="1693"/>
      <c r="AM46" s="1693"/>
      <c r="AN46" s="1693"/>
      <c r="AO46" s="1693"/>
      <c r="AP46" s="1693"/>
      <c r="AQ46" s="1693"/>
      <c r="AR46" s="1693"/>
      <c r="AS46" s="1693"/>
      <c r="AT46" s="1693"/>
      <c r="AU46" s="1693"/>
      <c r="AV46" s="1693"/>
      <c r="AW46" s="1693"/>
      <c r="AX46" s="1693"/>
      <c r="AY46" s="1693"/>
      <c r="AZ46" s="305"/>
      <c r="BA46" s="1836"/>
      <c r="BB46" s="1542" t="s">
        <v>48</v>
      </c>
      <c r="BC46" s="33" t="s">
        <v>35</v>
      </c>
      <c r="BD46" s="29" t="s">
        <v>35</v>
      </c>
      <c r="BE46" s="29" t="s">
        <v>35</v>
      </c>
      <c r="BF46" s="29" t="s">
        <v>35</v>
      </c>
      <c r="BG46" s="24" t="s">
        <v>35</v>
      </c>
      <c r="BH46" s="33" t="s">
        <v>35</v>
      </c>
      <c r="BI46" s="29" t="s">
        <v>35</v>
      </c>
      <c r="BJ46" s="29" t="s">
        <v>35</v>
      </c>
      <c r="BK46" s="29" t="s">
        <v>35</v>
      </c>
      <c r="BL46" s="24" t="s">
        <v>35</v>
      </c>
      <c r="BM46" s="33" t="s">
        <v>35</v>
      </c>
      <c r="BN46" s="29" t="s">
        <v>35</v>
      </c>
      <c r="BO46" s="29" t="s">
        <v>35</v>
      </c>
      <c r="BP46" s="29" t="s">
        <v>35</v>
      </c>
      <c r="BQ46" s="24" t="s">
        <v>35</v>
      </c>
      <c r="BR46" s="33" t="s">
        <v>35</v>
      </c>
      <c r="BS46" s="29" t="s">
        <v>35</v>
      </c>
      <c r="BT46" s="29" t="s">
        <v>35</v>
      </c>
      <c r="BU46" s="29" t="s">
        <v>35</v>
      </c>
      <c r="BV46" s="29" t="s">
        <v>35</v>
      </c>
      <c r="BW46" s="29" t="s">
        <v>35</v>
      </c>
      <c r="BX46" s="29" t="s">
        <v>35</v>
      </c>
      <c r="BY46" s="18" t="s">
        <v>35</v>
      </c>
      <c r="BZ46" s="18" t="s">
        <v>35</v>
      </c>
      <c r="CA46" s="18" t="s">
        <v>35</v>
      </c>
      <c r="CB46" s="18" t="s">
        <v>35</v>
      </c>
      <c r="CC46" s="18" t="s">
        <v>35</v>
      </c>
      <c r="CD46" s="18" t="s">
        <v>35</v>
      </c>
      <c r="CE46" s="18" t="s">
        <v>35</v>
      </c>
      <c r="CF46" s="18" t="s">
        <v>35</v>
      </c>
      <c r="CG46" s="18" t="s">
        <v>35</v>
      </c>
      <c r="CH46" s="18" t="s">
        <v>35</v>
      </c>
      <c r="CI46" s="18" t="s">
        <v>35</v>
      </c>
      <c r="CJ46" s="18" t="s">
        <v>35</v>
      </c>
      <c r="CK46" s="3"/>
      <c r="CL46" s="3"/>
      <c r="CM46" s="3"/>
      <c r="CN46" s="3"/>
      <c r="CO46" s="3"/>
      <c r="CP46" s="3"/>
      <c r="CQ46" s="3"/>
      <c r="CR46" s="3"/>
      <c r="CS46" s="3"/>
      <c r="CT46" s="3"/>
      <c r="CU46" s="3"/>
      <c r="CV46" s="3"/>
      <c r="CW46" s="3"/>
      <c r="CX46" s="3"/>
      <c r="CY46" s="3"/>
      <c r="CZ46" s="3"/>
    </row>
    <row r="47" s="276" customFormat="true" ht="15" customHeight="true" x14ac:dyDescent="0.2">
      <c r="A47" s="1804" t="s">
        <v>101</v>
      </c>
      <c r="B47" s="331" t="s">
        <v>100</v>
      </c>
      <c r="C47" s="49" t="s">
        <v>35</v>
      </c>
      <c r="D47" s="46" t="s">
        <v>35</v>
      </c>
      <c r="E47" s="46" t="s">
        <v>35</v>
      </c>
      <c r="F47" s="46" t="s">
        <v>35</v>
      </c>
      <c r="G47" s="43" t="s">
        <v>35</v>
      </c>
      <c r="H47" s="40" t="s">
        <v>35</v>
      </c>
      <c r="I47" s="46" t="s">
        <v>35</v>
      </c>
      <c r="J47" s="46" t="s">
        <v>35</v>
      </c>
      <c r="K47" s="46" t="s">
        <v>35</v>
      </c>
      <c r="L47" s="37" t="s">
        <v>35</v>
      </c>
      <c r="M47" s="49" t="s">
        <v>35</v>
      </c>
      <c r="N47" s="46" t="s">
        <v>35</v>
      </c>
      <c r="O47" s="46" t="s">
        <v>35</v>
      </c>
      <c r="P47" s="46" t="s">
        <v>35</v>
      </c>
      <c r="Q47" s="43" t="s">
        <v>35</v>
      </c>
      <c r="R47" s="40" t="s">
        <v>35</v>
      </c>
      <c r="S47" s="46" t="s">
        <v>35</v>
      </c>
      <c r="T47" s="46" t="s">
        <v>35</v>
      </c>
      <c r="U47" s="46" t="s">
        <v>35</v>
      </c>
      <c r="V47" s="46" t="s">
        <v>35</v>
      </c>
      <c r="W47" s="46" t="s">
        <v>35</v>
      </c>
      <c r="X47" s="46" t="s">
        <v>35</v>
      </c>
      <c r="Y47" s="46" t="s">
        <v>35</v>
      </c>
      <c r="Z47" s="46" t="s">
        <v>35</v>
      </c>
      <c r="AA47" s="46" t="s">
        <v>35</v>
      </c>
      <c r="AB47" s="46" t="s">
        <v>35</v>
      </c>
      <c r="AC47" s="46" t="s">
        <v>35</v>
      </c>
      <c r="AD47" s="46" t="s">
        <v>35</v>
      </c>
      <c r="AE47" s="46" t="s">
        <v>35</v>
      </c>
      <c r="AF47" s="46" t="s">
        <v>35</v>
      </c>
      <c r="AG47" s="46" t="s">
        <v>35</v>
      </c>
      <c r="AH47" s="46" t="s">
        <v>35</v>
      </c>
      <c r="AI47" s="46" t="s">
        <v>35</v>
      </c>
      <c r="AJ47" s="37" t="s">
        <v>35</v>
      </c>
      <c r="AK47" s="5"/>
      <c r="AL47" s="5"/>
      <c r="AM47" s="5"/>
      <c r="AN47" s="5"/>
      <c r="AO47" s="5"/>
      <c r="AP47" s="5"/>
      <c r="AQ47" s="5"/>
      <c r="AR47" s="5"/>
      <c r="AS47" s="5"/>
      <c r="AT47" s="5"/>
      <c r="AU47" s="5"/>
      <c r="AV47" s="5"/>
      <c r="AW47" s="5"/>
      <c r="AX47" s="5"/>
      <c r="AY47" s="5"/>
      <c r="AZ47" s="304"/>
      <c r="BA47" s="1836" t="s">
        <v>101</v>
      </c>
      <c r="BB47" s="1542" t="s">
        <v>100</v>
      </c>
      <c r="BC47" s="33" t="s">
        <v>35</v>
      </c>
      <c r="BD47" s="29" t="s">
        <v>35</v>
      </c>
      <c r="BE47" s="29" t="s">
        <v>35</v>
      </c>
      <c r="BF47" s="29" t="s">
        <v>35</v>
      </c>
      <c r="BG47" s="24" t="s">
        <v>35</v>
      </c>
      <c r="BH47" s="33" t="s">
        <v>35</v>
      </c>
      <c r="BI47" s="29" t="s">
        <v>35</v>
      </c>
      <c r="BJ47" s="29" t="s">
        <v>35</v>
      </c>
      <c r="BK47" s="29" t="s">
        <v>35</v>
      </c>
      <c r="BL47" s="24" t="s">
        <v>35</v>
      </c>
      <c r="BM47" s="33" t="s">
        <v>35</v>
      </c>
      <c r="BN47" s="29" t="s">
        <v>35</v>
      </c>
      <c r="BO47" s="29" t="s">
        <v>35</v>
      </c>
      <c r="BP47" s="29" t="s">
        <v>35</v>
      </c>
      <c r="BQ47" s="24" t="s">
        <v>35</v>
      </c>
      <c r="BR47" s="33" t="s">
        <v>35</v>
      </c>
      <c r="BS47" s="29" t="s">
        <v>35</v>
      </c>
      <c r="BT47" s="29" t="s">
        <v>35</v>
      </c>
      <c r="BU47" s="29" t="s">
        <v>35</v>
      </c>
      <c r="BV47" s="29" t="s">
        <v>35</v>
      </c>
      <c r="BW47" s="29" t="s">
        <v>35</v>
      </c>
      <c r="BX47" s="29" t="s">
        <v>35</v>
      </c>
      <c r="BY47" s="18" t="s">
        <v>35</v>
      </c>
      <c r="BZ47" s="18" t="s">
        <v>35</v>
      </c>
      <c r="CA47" s="18" t="s">
        <v>35</v>
      </c>
      <c r="CB47" s="18" t="s">
        <v>35</v>
      </c>
      <c r="CC47" s="18" t="s">
        <v>35</v>
      </c>
      <c r="CD47" s="18" t="s">
        <v>35</v>
      </c>
      <c r="CE47" s="18" t="s">
        <v>35</v>
      </c>
      <c r="CF47" s="18" t="s">
        <v>35</v>
      </c>
      <c r="CG47" s="18" t="s">
        <v>35</v>
      </c>
      <c r="CH47" s="18" t="s">
        <v>35</v>
      </c>
      <c r="CI47" s="18" t="s">
        <v>35</v>
      </c>
      <c r="CJ47" s="18" t="s">
        <v>35</v>
      </c>
      <c r="CK47" s="3"/>
      <c r="CL47" s="3"/>
      <c r="CM47" s="3"/>
      <c r="CN47" s="3"/>
      <c r="CO47" s="3"/>
      <c r="CP47" s="3"/>
      <c r="CQ47" s="3"/>
      <c r="CR47" s="3"/>
      <c r="CS47" s="3"/>
      <c r="CT47" s="3"/>
      <c r="CU47" s="3"/>
      <c r="CV47" s="3"/>
      <c r="CW47" s="3"/>
      <c r="CX47" s="3"/>
      <c r="CY47" s="3"/>
      <c r="CZ47" s="3"/>
    </row>
    <row r="48" s="276" customFormat="true" ht="15" customHeight="true" x14ac:dyDescent="0.2">
      <c r="A48" s="1804"/>
      <c r="B48" s="331" t="s">
        <v>99</v>
      </c>
      <c r="C48" s="49" t="s">
        <v>35</v>
      </c>
      <c r="D48" s="46" t="s">
        <v>35</v>
      </c>
      <c r="E48" s="46" t="s">
        <v>35</v>
      </c>
      <c r="F48" s="46" t="s">
        <v>35</v>
      </c>
      <c r="G48" s="43" t="s">
        <v>35</v>
      </c>
      <c r="H48" s="40" t="s">
        <v>35</v>
      </c>
      <c r="I48" s="46" t="s">
        <v>35</v>
      </c>
      <c r="J48" s="46" t="s">
        <v>35</v>
      </c>
      <c r="K48" s="46" t="s">
        <v>35</v>
      </c>
      <c r="L48" s="37" t="s">
        <v>35</v>
      </c>
      <c r="M48" s="49" t="s">
        <v>35</v>
      </c>
      <c r="N48" s="46" t="s">
        <v>35</v>
      </c>
      <c r="O48" s="46" t="s">
        <v>35</v>
      </c>
      <c r="P48" s="46" t="s">
        <v>35</v>
      </c>
      <c r="Q48" s="43" t="s">
        <v>35</v>
      </c>
      <c r="R48" s="40" t="s">
        <v>35</v>
      </c>
      <c r="S48" s="46" t="s">
        <v>35</v>
      </c>
      <c r="T48" s="46" t="s">
        <v>35</v>
      </c>
      <c r="U48" s="46" t="s">
        <v>35</v>
      </c>
      <c r="V48" s="46" t="s">
        <v>35</v>
      </c>
      <c r="W48" s="46" t="s">
        <v>35</v>
      </c>
      <c r="X48" s="46" t="s">
        <v>35</v>
      </c>
      <c r="Y48" s="46" t="s">
        <v>35</v>
      </c>
      <c r="Z48" s="46" t="s">
        <v>35</v>
      </c>
      <c r="AA48" s="46" t="s">
        <v>35</v>
      </c>
      <c r="AB48" s="46" t="s">
        <v>35</v>
      </c>
      <c r="AC48" s="46" t="s">
        <v>35</v>
      </c>
      <c r="AD48" s="46" t="s">
        <v>35</v>
      </c>
      <c r="AE48" s="46" t="s">
        <v>35</v>
      </c>
      <c r="AF48" s="46" t="s">
        <v>35</v>
      </c>
      <c r="AG48" s="46" t="s">
        <v>35</v>
      </c>
      <c r="AH48" s="46" t="s">
        <v>35</v>
      </c>
      <c r="AI48" s="46" t="s">
        <v>35</v>
      </c>
      <c r="AJ48" s="37" t="s">
        <v>35</v>
      </c>
      <c r="AK48" s="5"/>
      <c r="AL48" s="5"/>
      <c r="AM48" s="5"/>
      <c r="AN48" s="5"/>
      <c r="AO48" s="5"/>
      <c r="AP48" s="5"/>
      <c r="AQ48" s="5"/>
      <c r="AR48" s="5"/>
      <c r="AS48" s="5"/>
      <c r="AT48" s="5"/>
      <c r="AU48" s="5"/>
      <c r="AV48" s="5"/>
      <c r="AW48" s="5"/>
      <c r="AX48" s="5"/>
      <c r="AY48" s="5"/>
      <c r="AZ48" s="304"/>
      <c r="BA48" s="1836"/>
      <c r="BB48" s="1542" t="s">
        <v>99</v>
      </c>
      <c r="BC48" s="33" t="s">
        <v>35</v>
      </c>
      <c r="BD48" s="29" t="s">
        <v>35</v>
      </c>
      <c r="BE48" s="29" t="s">
        <v>35</v>
      </c>
      <c r="BF48" s="29" t="s">
        <v>35</v>
      </c>
      <c r="BG48" s="24" t="s">
        <v>35</v>
      </c>
      <c r="BH48" s="33" t="s">
        <v>35</v>
      </c>
      <c r="BI48" s="29" t="s">
        <v>35</v>
      </c>
      <c r="BJ48" s="29" t="s">
        <v>35</v>
      </c>
      <c r="BK48" s="29" t="s">
        <v>35</v>
      </c>
      <c r="BL48" s="24" t="s">
        <v>35</v>
      </c>
      <c r="BM48" s="33" t="s">
        <v>35</v>
      </c>
      <c r="BN48" s="29" t="s">
        <v>35</v>
      </c>
      <c r="BO48" s="29" t="s">
        <v>35</v>
      </c>
      <c r="BP48" s="29" t="s">
        <v>35</v>
      </c>
      <c r="BQ48" s="24" t="s">
        <v>35</v>
      </c>
      <c r="BR48" s="33" t="s">
        <v>35</v>
      </c>
      <c r="BS48" s="29" t="s">
        <v>35</v>
      </c>
      <c r="BT48" s="29" t="s">
        <v>35</v>
      </c>
      <c r="BU48" s="29" t="s">
        <v>35</v>
      </c>
      <c r="BV48" s="29" t="s">
        <v>35</v>
      </c>
      <c r="BW48" s="29" t="s">
        <v>35</v>
      </c>
      <c r="BX48" s="29" t="s">
        <v>35</v>
      </c>
      <c r="BY48" s="18" t="s">
        <v>35</v>
      </c>
      <c r="BZ48" s="18" t="s">
        <v>35</v>
      </c>
      <c r="CA48" s="18" t="s">
        <v>35</v>
      </c>
      <c r="CB48" s="18" t="s">
        <v>35</v>
      </c>
      <c r="CC48" s="18" t="s">
        <v>35</v>
      </c>
      <c r="CD48" s="18" t="s">
        <v>35</v>
      </c>
      <c r="CE48" s="18" t="s">
        <v>35</v>
      </c>
      <c r="CF48" s="18" t="s">
        <v>35</v>
      </c>
      <c r="CG48" s="18" t="s">
        <v>35</v>
      </c>
      <c r="CH48" s="18" t="s">
        <v>35</v>
      </c>
      <c r="CI48" s="18" t="s">
        <v>35</v>
      </c>
      <c r="CJ48" s="18" t="s">
        <v>35</v>
      </c>
      <c r="CK48" s="3"/>
      <c r="CL48" s="3"/>
      <c r="CM48" s="3"/>
      <c r="CN48" s="3"/>
      <c r="CO48" s="3"/>
      <c r="CP48" s="3"/>
      <c r="CQ48" s="3"/>
      <c r="CR48" s="3"/>
      <c r="CS48" s="3"/>
      <c r="CT48" s="3"/>
      <c r="CU48" s="3"/>
      <c r="CV48" s="3"/>
      <c r="CW48" s="3"/>
      <c r="CX48" s="3"/>
      <c r="CY48" s="3"/>
      <c r="CZ48" s="3"/>
    </row>
    <row r="49" s="276" customFormat="true" ht="15" customHeight="true" x14ac:dyDescent="0.2">
      <c r="A49" s="1804"/>
      <c r="B49" s="331" t="s">
        <v>68</v>
      </c>
      <c r="C49" s="49" t="s">
        <v>35</v>
      </c>
      <c r="D49" s="46" t="s">
        <v>35</v>
      </c>
      <c r="E49" s="46" t="s">
        <v>35</v>
      </c>
      <c r="F49" s="46" t="s">
        <v>35</v>
      </c>
      <c r="G49" s="43" t="s">
        <v>35</v>
      </c>
      <c r="H49" s="40" t="s">
        <v>35</v>
      </c>
      <c r="I49" s="46" t="s">
        <v>35</v>
      </c>
      <c r="J49" s="46" t="s">
        <v>35</v>
      </c>
      <c r="K49" s="46" t="s">
        <v>35</v>
      </c>
      <c r="L49" s="37" t="s">
        <v>35</v>
      </c>
      <c r="M49" s="49" t="s">
        <v>35</v>
      </c>
      <c r="N49" s="46" t="s">
        <v>35</v>
      </c>
      <c r="O49" s="46" t="s">
        <v>35</v>
      </c>
      <c r="P49" s="46" t="s">
        <v>35</v>
      </c>
      <c r="Q49" s="43" t="s">
        <v>35</v>
      </c>
      <c r="R49" s="40" t="s">
        <v>35</v>
      </c>
      <c r="S49" s="46" t="s">
        <v>35</v>
      </c>
      <c r="T49" s="46" t="s">
        <v>35</v>
      </c>
      <c r="U49" s="46" t="s">
        <v>35</v>
      </c>
      <c r="V49" s="46" t="s">
        <v>35</v>
      </c>
      <c r="W49" s="46" t="s">
        <v>35</v>
      </c>
      <c r="X49" s="46" t="s">
        <v>35</v>
      </c>
      <c r="Y49" s="46" t="s">
        <v>35</v>
      </c>
      <c r="Z49" s="46" t="s">
        <v>35</v>
      </c>
      <c r="AA49" s="46" t="s">
        <v>35</v>
      </c>
      <c r="AB49" s="46" t="s">
        <v>35</v>
      </c>
      <c r="AC49" s="46" t="s">
        <v>35</v>
      </c>
      <c r="AD49" s="46" t="s">
        <v>35</v>
      </c>
      <c r="AE49" s="46" t="s">
        <v>35</v>
      </c>
      <c r="AF49" s="46" t="s">
        <v>35</v>
      </c>
      <c r="AG49" s="46" t="s">
        <v>35</v>
      </c>
      <c r="AH49" s="46" t="s">
        <v>35</v>
      </c>
      <c r="AI49" s="46" t="s">
        <v>35</v>
      </c>
      <c r="AJ49" s="37" t="s">
        <v>35</v>
      </c>
      <c r="AK49" s="5"/>
      <c r="AL49" s="5"/>
      <c r="AM49" s="5"/>
      <c r="AN49" s="5"/>
      <c r="AO49" s="5"/>
      <c r="AP49" s="5"/>
      <c r="AQ49" s="5"/>
      <c r="AR49" s="5"/>
      <c r="AS49" s="5"/>
      <c r="AT49" s="5"/>
      <c r="AU49" s="5"/>
      <c r="AV49" s="5"/>
      <c r="AW49" s="5"/>
      <c r="AX49" s="5"/>
      <c r="AY49" s="5"/>
      <c r="AZ49" s="304"/>
      <c r="BA49" s="1836"/>
      <c r="BB49" s="1542" t="s">
        <v>68</v>
      </c>
      <c r="BC49" s="33" t="s">
        <v>35</v>
      </c>
      <c r="BD49" s="29" t="s">
        <v>35</v>
      </c>
      <c r="BE49" s="29" t="s">
        <v>35</v>
      </c>
      <c r="BF49" s="29" t="s">
        <v>35</v>
      </c>
      <c r="BG49" s="24" t="s">
        <v>35</v>
      </c>
      <c r="BH49" s="33" t="s">
        <v>35</v>
      </c>
      <c r="BI49" s="29" t="s">
        <v>35</v>
      </c>
      <c r="BJ49" s="29" t="s">
        <v>35</v>
      </c>
      <c r="BK49" s="29" t="s">
        <v>35</v>
      </c>
      <c r="BL49" s="24" t="s">
        <v>35</v>
      </c>
      <c r="BM49" s="33" t="s">
        <v>35</v>
      </c>
      <c r="BN49" s="29" t="s">
        <v>35</v>
      </c>
      <c r="BO49" s="29" t="s">
        <v>35</v>
      </c>
      <c r="BP49" s="29" t="s">
        <v>35</v>
      </c>
      <c r="BQ49" s="24" t="s">
        <v>35</v>
      </c>
      <c r="BR49" s="33" t="s">
        <v>35</v>
      </c>
      <c r="BS49" s="29" t="s">
        <v>35</v>
      </c>
      <c r="BT49" s="29" t="s">
        <v>35</v>
      </c>
      <c r="BU49" s="29" t="s">
        <v>35</v>
      </c>
      <c r="BV49" s="29" t="s">
        <v>35</v>
      </c>
      <c r="BW49" s="29" t="s">
        <v>35</v>
      </c>
      <c r="BX49" s="29" t="s">
        <v>35</v>
      </c>
      <c r="BY49" s="18" t="s">
        <v>35</v>
      </c>
      <c r="BZ49" s="18" t="s">
        <v>35</v>
      </c>
      <c r="CA49" s="18" t="s">
        <v>35</v>
      </c>
      <c r="CB49" s="18" t="s">
        <v>35</v>
      </c>
      <c r="CC49" s="18" t="s">
        <v>35</v>
      </c>
      <c r="CD49" s="18" t="s">
        <v>35</v>
      </c>
      <c r="CE49" s="18" t="s">
        <v>35</v>
      </c>
      <c r="CF49" s="18" t="s">
        <v>35</v>
      </c>
      <c r="CG49" s="18" t="s">
        <v>35</v>
      </c>
      <c r="CH49" s="18" t="s">
        <v>35</v>
      </c>
      <c r="CI49" s="18" t="s">
        <v>35</v>
      </c>
      <c r="CJ49" s="18" t="s">
        <v>35</v>
      </c>
      <c r="CK49" s="3"/>
      <c r="CL49" s="3"/>
      <c r="CM49" s="3"/>
      <c r="CN49" s="3"/>
      <c r="CO49" s="3"/>
      <c r="CP49" s="3"/>
      <c r="CQ49" s="3"/>
      <c r="CR49" s="3"/>
      <c r="CS49" s="3"/>
      <c r="CT49" s="3"/>
      <c r="CU49" s="3"/>
      <c r="CV49" s="3"/>
      <c r="CW49" s="3"/>
      <c r="CX49" s="3"/>
      <c r="CY49" s="3"/>
      <c r="CZ49" s="3"/>
    </row>
    <row r="50" s="276" customFormat="true" ht="15" customHeight="true" x14ac:dyDescent="0.2">
      <c r="A50" s="1804" t="s">
        <v>102</v>
      </c>
      <c r="B50" s="331" t="s">
        <v>100</v>
      </c>
      <c r="C50" s="49" t="s">
        <v>35</v>
      </c>
      <c r="D50" s="46" t="s">
        <v>35</v>
      </c>
      <c r="E50" s="46" t="s">
        <v>35</v>
      </c>
      <c r="F50" s="46" t="s">
        <v>35</v>
      </c>
      <c r="G50" s="43" t="s">
        <v>35</v>
      </c>
      <c r="H50" s="40" t="s">
        <v>35</v>
      </c>
      <c r="I50" s="46" t="s">
        <v>35</v>
      </c>
      <c r="J50" s="46" t="s">
        <v>35</v>
      </c>
      <c r="K50" s="46" t="s">
        <v>35</v>
      </c>
      <c r="L50" s="37" t="s">
        <v>35</v>
      </c>
      <c r="M50" s="49" t="s">
        <v>35</v>
      </c>
      <c r="N50" s="46" t="s">
        <v>35</v>
      </c>
      <c r="O50" s="46" t="s">
        <v>35</v>
      </c>
      <c r="P50" s="46" t="s">
        <v>35</v>
      </c>
      <c r="Q50" s="43" t="s">
        <v>35</v>
      </c>
      <c r="R50" s="40" t="s">
        <v>35</v>
      </c>
      <c r="S50" s="46" t="s">
        <v>35</v>
      </c>
      <c r="T50" s="46" t="s">
        <v>35</v>
      </c>
      <c r="U50" s="46" t="s">
        <v>35</v>
      </c>
      <c r="V50" s="46" t="s">
        <v>35</v>
      </c>
      <c r="W50" s="46" t="s">
        <v>35</v>
      </c>
      <c r="X50" s="46" t="s">
        <v>35</v>
      </c>
      <c r="Y50" s="46" t="s">
        <v>35</v>
      </c>
      <c r="Z50" s="46" t="s">
        <v>35</v>
      </c>
      <c r="AA50" s="46" t="s">
        <v>35</v>
      </c>
      <c r="AB50" s="46" t="s">
        <v>35</v>
      </c>
      <c r="AC50" s="46" t="s">
        <v>35</v>
      </c>
      <c r="AD50" s="46" t="s">
        <v>35</v>
      </c>
      <c r="AE50" s="46" t="s">
        <v>35</v>
      </c>
      <c r="AF50" s="46" t="s">
        <v>35</v>
      </c>
      <c r="AG50" s="46" t="s">
        <v>35</v>
      </c>
      <c r="AH50" s="46" t="s">
        <v>35</v>
      </c>
      <c r="AI50" s="46" t="s">
        <v>35</v>
      </c>
      <c r="AJ50" s="37" t="s">
        <v>35</v>
      </c>
      <c r="AK50" s="5"/>
      <c r="AL50" s="5"/>
      <c r="AM50" s="5"/>
      <c r="AN50" s="5"/>
      <c r="AO50" s="5"/>
      <c r="AP50" s="5"/>
      <c r="AQ50" s="5"/>
      <c r="AR50" s="5"/>
      <c r="AS50" s="5"/>
      <c r="AT50" s="5"/>
      <c r="AU50" s="5"/>
      <c r="AV50" s="5"/>
      <c r="AW50" s="5"/>
      <c r="AX50" s="5"/>
      <c r="AY50" s="5"/>
      <c r="AZ50" s="304"/>
      <c r="BA50" s="1836" t="s">
        <v>102</v>
      </c>
      <c r="BB50" s="1542" t="s">
        <v>100</v>
      </c>
      <c r="BC50" s="33" t="s">
        <v>35</v>
      </c>
      <c r="BD50" s="29" t="s">
        <v>35</v>
      </c>
      <c r="BE50" s="29" t="s">
        <v>35</v>
      </c>
      <c r="BF50" s="29" t="s">
        <v>35</v>
      </c>
      <c r="BG50" s="24" t="s">
        <v>35</v>
      </c>
      <c r="BH50" s="33" t="s">
        <v>35</v>
      </c>
      <c r="BI50" s="29" t="s">
        <v>35</v>
      </c>
      <c r="BJ50" s="29" t="s">
        <v>35</v>
      </c>
      <c r="BK50" s="29" t="s">
        <v>35</v>
      </c>
      <c r="BL50" s="24" t="s">
        <v>35</v>
      </c>
      <c r="BM50" s="33" t="s">
        <v>35</v>
      </c>
      <c r="BN50" s="29" t="s">
        <v>35</v>
      </c>
      <c r="BO50" s="29" t="s">
        <v>35</v>
      </c>
      <c r="BP50" s="29" t="s">
        <v>35</v>
      </c>
      <c r="BQ50" s="24" t="s">
        <v>35</v>
      </c>
      <c r="BR50" s="33" t="s">
        <v>35</v>
      </c>
      <c r="BS50" s="29" t="s">
        <v>35</v>
      </c>
      <c r="BT50" s="29" t="s">
        <v>35</v>
      </c>
      <c r="BU50" s="29" t="s">
        <v>35</v>
      </c>
      <c r="BV50" s="29" t="s">
        <v>35</v>
      </c>
      <c r="BW50" s="29" t="s">
        <v>35</v>
      </c>
      <c r="BX50" s="29" t="s">
        <v>35</v>
      </c>
      <c r="BY50" s="18" t="s">
        <v>35</v>
      </c>
      <c r="BZ50" s="18" t="s">
        <v>35</v>
      </c>
      <c r="CA50" s="18" t="s">
        <v>35</v>
      </c>
      <c r="CB50" s="18" t="s">
        <v>35</v>
      </c>
      <c r="CC50" s="18" t="s">
        <v>35</v>
      </c>
      <c r="CD50" s="18" t="s">
        <v>35</v>
      </c>
      <c r="CE50" s="18" t="s">
        <v>35</v>
      </c>
      <c r="CF50" s="18" t="s">
        <v>35</v>
      </c>
      <c r="CG50" s="18" t="s">
        <v>35</v>
      </c>
      <c r="CH50" s="18" t="s">
        <v>35</v>
      </c>
      <c r="CI50" s="18" t="s">
        <v>35</v>
      </c>
      <c r="CJ50" s="18" t="s">
        <v>35</v>
      </c>
      <c r="CK50" s="3"/>
      <c r="CL50" s="3"/>
      <c r="CM50" s="3"/>
      <c r="CN50" s="3"/>
      <c r="CO50" s="3"/>
      <c r="CP50" s="3"/>
      <c r="CQ50" s="3"/>
      <c r="CR50" s="3"/>
      <c r="CS50" s="3"/>
      <c r="CT50" s="3"/>
      <c r="CU50" s="3"/>
      <c r="CV50" s="3"/>
      <c r="CW50" s="3"/>
      <c r="CX50" s="3"/>
      <c r="CY50" s="3"/>
      <c r="CZ50" s="3"/>
    </row>
    <row r="51" s="276" customFormat="true" ht="15" customHeight="true" x14ac:dyDescent="0.2">
      <c r="A51" s="1804"/>
      <c r="B51" s="331" t="s">
        <v>99</v>
      </c>
      <c r="C51" s="49" t="s">
        <v>35</v>
      </c>
      <c r="D51" s="46" t="s">
        <v>35</v>
      </c>
      <c r="E51" s="46" t="s">
        <v>35</v>
      </c>
      <c r="F51" s="46" t="s">
        <v>35</v>
      </c>
      <c r="G51" s="43" t="s">
        <v>35</v>
      </c>
      <c r="H51" s="40" t="s">
        <v>35</v>
      </c>
      <c r="I51" s="46" t="s">
        <v>35</v>
      </c>
      <c r="J51" s="46" t="s">
        <v>35</v>
      </c>
      <c r="K51" s="46" t="s">
        <v>35</v>
      </c>
      <c r="L51" s="37" t="s">
        <v>35</v>
      </c>
      <c r="M51" s="49" t="s">
        <v>35</v>
      </c>
      <c r="N51" s="46" t="s">
        <v>35</v>
      </c>
      <c r="O51" s="46" t="s">
        <v>35</v>
      </c>
      <c r="P51" s="46" t="s">
        <v>35</v>
      </c>
      <c r="Q51" s="43" t="s">
        <v>35</v>
      </c>
      <c r="R51" s="40" t="s">
        <v>35</v>
      </c>
      <c r="S51" s="46" t="s">
        <v>35</v>
      </c>
      <c r="T51" s="46" t="s">
        <v>35</v>
      </c>
      <c r="U51" s="46" t="s">
        <v>35</v>
      </c>
      <c r="V51" s="46" t="s">
        <v>35</v>
      </c>
      <c r="W51" s="46" t="s">
        <v>35</v>
      </c>
      <c r="X51" s="46" t="s">
        <v>35</v>
      </c>
      <c r="Y51" s="46" t="s">
        <v>35</v>
      </c>
      <c r="Z51" s="46" t="s">
        <v>35</v>
      </c>
      <c r="AA51" s="46" t="s">
        <v>35</v>
      </c>
      <c r="AB51" s="46" t="s">
        <v>35</v>
      </c>
      <c r="AC51" s="46" t="s">
        <v>35</v>
      </c>
      <c r="AD51" s="46" t="s">
        <v>35</v>
      </c>
      <c r="AE51" s="46" t="s">
        <v>35</v>
      </c>
      <c r="AF51" s="46" t="s">
        <v>35</v>
      </c>
      <c r="AG51" s="46" t="s">
        <v>35</v>
      </c>
      <c r="AH51" s="46" t="s">
        <v>35</v>
      </c>
      <c r="AI51" s="46" t="s">
        <v>35</v>
      </c>
      <c r="AJ51" s="37" t="s">
        <v>35</v>
      </c>
      <c r="AK51" s="5"/>
      <c r="AL51" s="5"/>
      <c r="AM51" s="5"/>
      <c r="AN51" s="5"/>
      <c r="AO51" s="5"/>
      <c r="AP51" s="5"/>
      <c r="AQ51" s="5"/>
      <c r="AR51" s="5"/>
      <c r="AS51" s="5"/>
      <c r="AT51" s="5"/>
      <c r="AU51" s="5"/>
      <c r="AV51" s="5"/>
      <c r="AW51" s="5"/>
      <c r="AX51" s="5"/>
      <c r="AY51" s="5"/>
      <c r="AZ51" s="304"/>
      <c r="BA51" s="1836"/>
      <c r="BB51" s="1542" t="s">
        <v>99</v>
      </c>
      <c r="BC51" s="33" t="s">
        <v>35</v>
      </c>
      <c r="BD51" s="29" t="s">
        <v>35</v>
      </c>
      <c r="BE51" s="29" t="s">
        <v>35</v>
      </c>
      <c r="BF51" s="29" t="s">
        <v>35</v>
      </c>
      <c r="BG51" s="24" t="s">
        <v>35</v>
      </c>
      <c r="BH51" s="33" t="s">
        <v>35</v>
      </c>
      <c r="BI51" s="29" t="s">
        <v>35</v>
      </c>
      <c r="BJ51" s="29" t="s">
        <v>35</v>
      </c>
      <c r="BK51" s="29" t="s">
        <v>35</v>
      </c>
      <c r="BL51" s="24" t="s">
        <v>35</v>
      </c>
      <c r="BM51" s="33" t="s">
        <v>35</v>
      </c>
      <c r="BN51" s="29" t="s">
        <v>35</v>
      </c>
      <c r="BO51" s="29" t="s">
        <v>35</v>
      </c>
      <c r="BP51" s="29" t="s">
        <v>35</v>
      </c>
      <c r="BQ51" s="24" t="s">
        <v>35</v>
      </c>
      <c r="BR51" s="33" t="s">
        <v>35</v>
      </c>
      <c r="BS51" s="29" t="s">
        <v>35</v>
      </c>
      <c r="BT51" s="29" t="s">
        <v>35</v>
      </c>
      <c r="BU51" s="29" t="s">
        <v>35</v>
      </c>
      <c r="BV51" s="29" t="s">
        <v>35</v>
      </c>
      <c r="BW51" s="29" t="s">
        <v>35</v>
      </c>
      <c r="BX51" s="29" t="s">
        <v>35</v>
      </c>
      <c r="BY51" s="18" t="s">
        <v>35</v>
      </c>
      <c r="BZ51" s="18" t="s">
        <v>35</v>
      </c>
      <c r="CA51" s="18" t="s">
        <v>35</v>
      </c>
      <c r="CB51" s="18" t="s">
        <v>35</v>
      </c>
      <c r="CC51" s="18" t="s">
        <v>35</v>
      </c>
      <c r="CD51" s="18" t="s">
        <v>35</v>
      </c>
      <c r="CE51" s="18" t="s">
        <v>35</v>
      </c>
      <c r="CF51" s="18" t="s">
        <v>35</v>
      </c>
      <c r="CG51" s="18" t="s">
        <v>35</v>
      </c>
      <c r="CH51" s="18" t="s">
        <v>35</v>
      </c>
      <c r="CI51" s="18" t="s">
        <v>35</v>
      </c>
      <c r="CJ51" s="18" t="s">
        <v>35</v>
      </c>
      <c r="CK51" s="3"/>
      <c r="CL51" s="3"/>
      <c r="CM51" s="3"/>
      <c r="CN51" s="3"/>
      <c r="CO51" s="3"/>
      <c r="CP51" s="3"/>
      <c r="CQ51" s="3"/>
      <c r="CR51" s="3"/>
      <c r="CS51" s="3"/>
      <c r="CT51" s="3"/>
      <c r="CU51" s="3"/>
      <c r="CV51" s="3"/>
      <c r="CW51" s="3"/>
      <c r="CX51" s="3"/>
      <c r="CY51" s="3"/>
      <c r="CZ51" s="3"/>
    </row>
    <row r="52" s="276" customFormat="true" ht="15" customHeight="true" x14ac:dyDescent="0.2">
      <c r="A52" s="1804"/>
      <c r="B52" s="331" t="s">
        <v>68</v>
      </c>
      <c r="C52" s="49" t="s">
        <v>35</v>
      </c>
      <c r="D52" s="46" t="s">
        <v>35</v>
      </c>
      <c r="E52" s="46" t="s">
        <v>35</v>
      </c>
      <c r="F52" s="46" t="s">
        <v>35</v>
      </c>
      <c r="G52" s="43" t="s">
        <v>35</v>
      </c>
      <c r="H52" s="40" t="s">
        <v>35</v>
      </c>
      <c r="I52" s="46" t="s">
        <v>35</v>
      </c>
      <c r="J52" s="46" t="s">
        <v>35</v>
      </c>
      <c r="K52" s="46" t="s">
        <v>35</v>
      </c>
      <c r="L52" s="37" t="s">
        <v>35</v>
      </c>
      <c r="M52" s="49" t="s">
        <v>35</v>
      </c>
      <c r="N52" s="46" t="s">
        <v>35</v>
      </c>
      <c r="O52" s="46" t="s">
        <v>35</v>
      </c>
      <c r="P52" s="46" t="s">
        <v>35</v>
      </c>
      <c r="Q52" s="43" t="s">
        <v>35</v>
      </c>
      <c r="R52" s="40" t="s">
        <v>35</v>
      </c>
      <c r="S52" s="46" t="s">
        <v>35</v>
      </c>
      <c r="T52" s="46" t="s">
        <v>35</v>
      </c>
      <c r="U52" s="46" t="s">
        <v>35</v>
      </c>
      <c r="V52" s="46" t="s">
        <v>35</v>
      </c>
      <c r="W52" s="46" t="s">
        <v>35</v>
      </c>
      <c r="X52" s="46" t="s">
        <v>35</v>
      </c>
      <c r="Y52" s="46" t="s">
        <v>35</v>
      </c>
      <c r="Z52" s="46" t="s">
        <v>35</v>
      </c>
      <c r="AA52" s="46" t="s">
        <v>35</v>
      </c>
      <c r="AB52" s="46" t="s">
        <v>35</v>
      </c>
      <c r="AC52" s="46" t="s">
        <v>35</v>
      </c>
      <c r="AD52" s="46" t="s">
        <v>35</v>
      </c>
      <c r="AE52" s="46" t="s">
        <v>35</v>
      </c>
      <c r="AF52" s="46" t="s">
        <v>35</v>
      </c>
      <c r="AG52" s="46" t="s">
        <v>35</v>
      </c>
      <c r="AH52" s="46" t="s">
        <v>35</v>
      </c>
      <c r="AI52" s="46" t="s">
        <v>35</v>
      </c>
      <c r="AJ52" s="37" t="s">
        <v>35</v>
      </c>
      <c r="AK52" s="5"/>
      <c r="AL52" s="5"/>
      <c r="AM52" s="5"/>
      <c r="AN52" s="5"/>
      <c r="AO52" s="5"/>
      <c r="AP52" s="5"/>
      <c r="AQ52" s="5"/>
      <c r="AR52" s="5"/>
      <c r="AS52" s="5"/>
      <c r="AT52" s="5"/>
      <c r="AU52" s="5"/>
      <c r="AV52" s="5"/>
      <c r="AW52" s="5"/>
      <c r="AX52" s="5"/>
      <c r="AY52" s="5"/>
      <c r="AZ52" s="304"/>
      <c r="BA52" s="1836"/>
      <c r="BB52" s="1542" t="s">
        <v>68</v>
      </c>
      <c r="BC52" s="33" t="s">
        <v>35</v>
      </c>
      <c r="BD52" s="29" t="s">
        <v>35</v>
      </c>
      <c r="BE52" s="29" t="s">
        <v>35</v>
      </c>
      <c r="BF52" s="29" t="s">
        <v>35</v>
      </c>
      <c r="BG52" s="24" t="s">
        <v>35</v>
      </c>
      <c r="BH52" s="33" t="s">
        <v>35</v>
      </c>
      <c r="BI52" s="29" t="s">
        <v>35</v>
      </c>
      <c r="BJ52" s="29" t="s">
        <v>35</v>
      </c>
      <c r="BK52" s="29" t="s">
        <v>35</v>
      </c>
      <c r="BL52" s="24" t="s">
        <v>35</v>
      </c>
      <c r="BM52" s="33" t="s">
        <v>35</v>
      </c>
      <c r="BN52" s="29" t="s">
        <v>35</v>
      </c>
      <c r="BO52" s="29" t="s">
        <v>35</v>
      </c>
      <c r="BP52" s="29" t="s">
        <v>35</v>
      </c>
      <c r="BQ52" s="24" t="s">
        <v>35</v>
      </c>
      <c r="BR52" s="33" t="s">
        <v>35</v>
      </c>
      <c r="BS52" s="29" t="s">
        <v>35</v>
      </c>
      <c r="BT52" s="29" t="s">
        <v>35</v>
      </c>
      <c r="BU52" s="29" t="s">
        <v>35</v>
      </c>
      <c r="BV52" s="29" t="s">
        <v>35</v>
      </c>
      <c r="BW52" s="29" t="s">
        <v>35</v>
      </c>
      <c r="BX52" s="29" t="s">
        <v>35</v>
      </c>
      <c r="BY52" s="18" t="s">
        <v>35</v>
      </c>
      <c r="BZ52" s="18" t="s">
        <v>35</v>
      </c>
      <c r="CA52" s="18" t="s">
        <v>35</v>
      </c>
      <c r="CB52" s="18" t="s">
        <v>35</v>
      </c>
      <c r="CC52" s="18" t="s">
        <v>35</v>
      </c>
      <c r="CD52" s="18" t="s">
        <v>35</v>
      </c>
      <c r="CE52" s="18" t="s">
        <v>35</v>
      </c>
      <c r="CF52" s="18" t="s">
        <v>35</v>
      </c>
      <c r="CG52" s="18" t="s">
        <v>35</v>
      </c>
      <c r="CH52" s="18" t="s">
        <v>35</v>
      </c>
      <c r="CI52" s="18" t="s">
        <v>35</v>
      </c>
      <c r="CJ52" s="18" t="s">
        <v>35</v>
      </c>
      <c r="CK52" s="3"/>
      <c r="CL52" s="3"/>
      <c r="CM52" s="3"/>
      <c r="CN52" s="3"/>
      <c r="CO52" s="3"/>
      <c r="CP52" s="3"/>
      <c r="CQ52" s="3"/>
      <c r="CR52" s="3"/>
      <c r="CS52" s="3"/>
      <c r="CT52" s="3"/>
      <c r="CU52" s="3"/>
      <c r="CV52" s="3"/>
      <c r="CW52" s="3"/>
      <c r="CX52" s="3"/>
      <c r="CY52" s="3"/>
      <c r="CZ52" s="3"/>
    </row>
    <row r="53" s="276" customFormat="true" ht="15" customHeight="true" x14ac:dyDescent="0.2">
      <c r="A53" s="1804" t="s">
        <v>105</v>
      </c>
      <c r="B53" s="331" t="s">
        <v>100</v>
      </c>
      <c r="C53" s="49" t="s">
        <v>35</v>
      </c>
      <c r="D53" s="46" t="s">
        <v>35</v>
      </c>
      <c r="E53" s="46" t="s">
        <v>35</v>
      </c>
      <c r="F53" s="46" t="s">
        <v>35</v>
      </c>
      <c r="G53" s="43" t="s">
        <v>35</v>
      </c>
      <c r="H53" s="40" t="s">
        <v>35</v>
      </c>
      <c r="I53" s="46" t="s">
        <v>35</v>
      </c>
      <c r="J53" s="46" t="s">
        <v>35</v>
      </c>
      <c r="K53" s="46" t="s">
        <v>35</v>
      </c>
      <c r="L53" s="37" t="s">
        <v>35</v>
      </c>
      <c r="M53" s="49" t="s">
        <v>35</v>
      </c>
      <c r="N53" s="46" t="s">
        <v>35</v>
      </c>
      <c r="O53" s="46" t="s">
        <v>35</v>
      </c>
      <c r="P53" s="46" t="s">
        <v>35</v>
      </c>
      <c r="Q53" s="43" t="s">
        <v>35</v>
      </c>
      <c r="R53" s="40" t="s">
        <v>35</v>
      </c>
      <c r="S53" s="46" t="s">
        <v>35</v>
      </c>
      <c r="T53" s="46" t="s">
        <v>35</v>
      </c>
      <c r="U53" s="46" t="s">
        <v>35</v>
      </c>
      <c r="V53" s="46" t="s">
        <v>35</v>
      </c>
      <c r="W53" s="46" t="s">
        <v>35</v>
      </c>
      <c r="X53" s="46" t="s">
        <v>35</v>
      </c>
      <c r="Y53" s="46" t="s">
        <v>35</v>
      </c>
      <c r="Z53" s="46" t="s">
        <v>35</v>
      </c>
      <c r="AA53" s="46" t="s">
        <v>35</v>
      </c>
      <c r="AB53" s="46" t="s">
        <v>35</v>
      </c>
      <c r="AC53" s="46" t="s">
        <v>35</v>
      </c>
      <c r="AD53" s="46" t="s">
        <v>35</v>
      </c>
      <c r="AE53" s="46" t="s">
        <v>35</v>
      </c>
      <c r="AF53" s="46" t="s">
        <v>35</v>
      </c>
      <c r="AG53" s="46" t="s">
        <v>35</v>
      </c>
      <c r="AH53" s="46" t="s">
        <v>35</v>
      </c>
      <c r="AI53" s="46" t="s">
        <v>35</v>
      </c>
      <c r="AJ53" s="37" t="s">
        <v>35</v>
      </c>
      <c r="AK53" s="5"/>
      <c r="AL53" s="5"/>
      <c r="AM53" s="5"/>
      <c r="AN53" s="5"/>
      <c r="AO53" s="5"/>
      <c r="AP53" s="5"/>
      <c r="AQ53" s="5"/>
      <c r="AR53" s="5"/>
      <c r="AS53" s="5"/>
      <c r="AT53" s="5"/>
      <c r="AU53" s="5"/>
      <c r="AV53" s="5"/>
      <c r="AW53" s="5"/>
      <c r="AX53" s="5"/>
      <c r="AY53" s="5"/>
      <c r="AZ53" s="304"/>
      <c r="BA53" s="1836" t="s">
        <v>105</v>
      </c>
      <c r="BB53" s="1542" t="s">
        <v>100</v>
      </c>
      <c r="BC53" s="33" t="s">
        <v>35</v>
      </c>
      <c r="BD53" s="29" t="s">
        <v>35</v>
      </c>
      <c r="BE53" s="29" t="s">
        <v>35</v>
      </c>
      <c r="BF53" s="29" t="s">
        <v>35</v>
      </c>
      <c r="BG53" s="24" t="s">
        <v>35</v>
      </c>
      <c r="BH53" s="33" t="s">
        <v>35</v>
      </c>
      <c r="BI53" s="29" t="s">
        <v>35</v>
      </c>
      <c r="BJ53" s="29" t="s">
        <v>35</v>
      </c>
      <c r="BK53" s="29" t="s">
        <v>35</v>
      </c>
      <c r="BL53" s="24" t="s">
        <v>35</v>
      </c>
      <c r="BM53" s="33" t="s">
        <v>35</v>
      </c>
      <c r="BN53" s="29" t="s">
        <v>35</v>
      </c>
      <c r="BO53" s="29" t="s">
        <v>35</v>
      </c>
      <c r="BP53" s="29" t="s">
        <v>35</v>
      </c>
      <c r="BQ53" s="24" t="s">
        <v>35</v>
      </c>
      <c r="BR53" s="33" t="s">
        <v>35</v>
      </c>
      <c r="BS53" s="29" t="s">
        <v>35</v>
      </c>
      <c r="BT53" s="29" t="s">
        <v>35</v>
      </c>
      <c r="BU53" s="29" t="s">
        <v>35</v>
      </c>
      <c r="BV53" s="29" t="s">
        <v>35</v>
      </c>
      <c r="BW53" s="29" t="s">
        <v>35</v>
      </c>
      <c r="BX53" s="29" t="s">
        <v>35</v>
      </c>
      <c r="BY53" s="18" t="s">
        <v>35</v>
      </c>
      <c r="BZ53" s="18" t="s">
        <v>35</v>
      </c>
      <c r="CA53" s="18" t="s">
        <v>35</v>
      </c>
      <c r="CB53" s="18" t="s">
        <v>35</v>
      </c>
      <c r="CC53" s="18" t="s">
        <v>35</v>
      </c>
      <c r="CD53" s="18" t="s">
        <v>35</v>
      </c>
      <c r="CE53" s="18" t="s">
        <v>35</v>
      </c>
      <c r="CF53" s="18" t="s">
        <v>35</v>
      </c>
      <c r="CG53" s="18" t="s">
        <v>35</v>
      </c>
      <c r="CH53" s="18" t="s">
        <v>35</v>
      </c>
      <c r="CI53" s="18" t="s">
        <v>35</v>
      </c>
      <c r="CJ53" s="18" t="s">
        <v>35</v>
      </c>
      <c r="CK53" s="3"/>
      <c r="CL53" s="3"/>
      <c r="CM53" s="3"/>
      <c r="CN53" s="3"/>
      <c r="CO53" s="3"/>
      <c r="CP53" s="3"/>
      <c r="CQ53" s="3"/>
      <c r="CR53" s="3"/>
      <c r="CS53" s="3"/>
      <c r="CT53" s="3"/>
      <c r="CU53" s="3"/>
      <c r="CV53" s="3"/>
      <c r="CW53" s="3"/>
      <c r="CX53" s="3"/>
      <c r="CY53" s="3"/>
      <c r="CZ53" s="3"/>
    </row>
    <row r="54" s="276" customFormat="true" ht="15" customHeight="true" x14ac:dyDescent="0.2">
      <c r="A54" s="1804"/>
      <c r="B54" s="331" t="s">
        <v>99</v>
      </c>
      <c r="C54" s="49" t="s">
        <v>35</v>
      </c>
      <c r="D54" s="46" t="s">
        <v>35</v>
      </c>
      <c r="E54" s="46" t="s">
        <v>35</v>
      </c>
      <c r="F54" s="46" t="s">
        <v>35</v>
      </c>
      <c r="G54" s="43" t="s">
        <v>35</v>
      </c>
      <c r="H54" s="40" t="s">
        <v>35</v>
      </c>
      <c r="I54" s="46" t="s">
        <v>35</v>
      </c>
      <c r="J54" s="46" t="s">
        <v>35</v>
      </c>
      <c r="K54" s="46" t="s">
        <v>35</v>
      </c>
      <c r="L54" s="37" t="s">
        <v>35</v>
      </c>
      <c r="M54" s="49" t="s">
        <v>35</v>
      </c>
      <c r="N54" s="46" t="s">
        <v>35</v>
      </c>
      <c r="O54" s="46" t="s">
        <v>35</v>
      </c>
      <c r="P54" s="46" t="s">
        <v>35</v>
      </c>
      <c r="Q54" s="43" t="s">
        <v>35</v>
      </c>
      <c r="R54" s="40" t="s">
        <v>35</v>
      </c>
      <c r="S54" s="46" t="s">
        <v>35</v>
      </c>
      <c r="T54" s="46" t="s">
        <v>35</v>
      </c>
      <c r="U54" s="46" t="s">
        <v>35</v>
      </c>
      <c r="V54" s="46" t="s">
        <v>35</v>
      </c>
      <c r="W54" s="46" t="s">
        <v>35</v>
      </c>
      <c r="X54" s="46" t="s">
        <v>35</v>
      </c>
      <c r="Y54" s="46" t="s">
        <v>35</v>
      </c>
      <c r="Z54" s="46" t="s">
        <v>35</v>
      </c>
      <c r="AA54" s="46" t="s">
        <v>35</v>
      </c>
      <c r="AB54" s="46" t="s">
        <v>35</v>
      </c>
      <c r="AC54" s="46" t="s">
        <v>35</v>
      </c>
      <c r="AD54" s="46" t="s">
        <v>35</v>
      </c>
      <c r="AE54" s="46" t="s">
        <v>35</v>
      </c>
      <c r="AF54" s="46" t="s">
        <v>35</v>
      </c>
      <c r="AG54" s="46" t="s">
        <v>35</v>
      </c>
      <c r="AH54" s="46" t="s">
        <v>35</v>
      </c>
      <c r="AI54" s="46" t="s">
        <v>35</v>
      </c>
      <c r="AJ54" s="37" t="s">
        <v>35</v>
      </c>
      <c r="AK54" s="5"/>
      <c r="AL54" s="5"/>
      <c r="AM54" s="5"/>
      <c r="AN54" s="5"/>
      <c r="AO54" s="5"/>
      <c r="AP54" s="5"/>
      <c r="AQ54" s="5"/>
      <c r="AR54" s="5"/>
      <c r="AS54" s="5"/>
      <c r="AT54" s="5"/>
      <c r="AU54" s="5"/>
      <c r="AV54" s="5"/>
      <c r="AW54" s="5"/>
      <c r="AX54" s="5"/>
      <c r="AY54" s="5"/>
      <c r="AZ54" s="304"/>
      <c r="BA54" s="1836"/>
      <c r="BB54" s="1542" t="s">
        <v>99</v>
      </c>
      <c r="BC54" s="33" t="s">
        <v>35</v>
      </c>
      <c r="BD54" s="29" t="s">
        <v>35</v>
      </c>
      <c r="BE54" s="29" t="s">
        <v>35</v>
      </c>
      <c r="BF54" s="29" t="s">
        <v>35</v>
      </c>
      <c r="BG54" s="24" t="s">
        <v>35</v>
      </c>
      <c r="BH54" s="33" t="s">
        <v>35</v>
      </c>
      <c r="BI54" s="29" t="s">
        <v>35</v>
      </c>
      <c r="BJ54" s="29" t="s">
        <v>35</v>
      </c>
      <c r="BK54" s="29" t="s">
        <v>35</v>
      </c>
      <c r="BL54" s="24" t="s">
        <v>35</v>
      </c>
      <c r="BM54" s="33" t="s">
        <v>35</v>
      </c>
      <c r="BN54" s="29" t="s">
        <v>35</v>
      </c>
      <c r="BO54" s="29" t="s">
        <v>35</v>
      </c>
      <c r="BP54" s="29" t="s">
        <v>35</v>
      </c>
      <c r="BQ54" s="24" t="s">
        <v>35</v>
      </c>
      <c r="BR54" s="33" t="s">
        <v>35</v>
      </c>
      <c r="BS54" s="29" t="s">
        <v>35</v>
      </c>
      <c r="BT54" s="29" t="s">
        <v>35</v>
      </c>
      <c r="BU54" s="29" t="s">
        <v>35</v>
      </c>
      <c r="BV54" s="29" t="s">
        <v>35</v>
      </c>
      <c r="BW54" s="29" t="s">
        <v>35</v>
      </c>
      <c r="BX54" s="29" t="s">
        <v>35</v>
      </c>
      <c r="BY54" s="18" t="s">
        <v>35</v>
      </c>
      <c r="BZ54" s="18" t="s">
        <v>35</v>
      </c>
      <c r="CA54" s="18" t="s">
        <v>35</v>
      </c>
      <c r="CB54" s="18" t="s">
        <v>35</v>
      </c>
      <c r="CC54" s="18" t="s">
        <v>35</v>
      </c>
      <c r="CD54" s="18" t="s">
        <v>35</v>
      </c>
      <c r="CE54" s="18" t="s">
        <v>35</v>
      </c>
      <c r="CF54" s="18" t="s">
        <v>35</v>
      </c>
      <c r="CG54" s="18" t="s">
        <v>35</v>
      </c>
      <c r="CH54" s="18" t="s">
        <v>35</v>
      </c>
      <c r="CI54" s="18" t="s">
        <v>35</v>
      </c>
      <c r="CJ54" s="18" t="s">
        <v>35</v>
      </c>
      <c r="CK54" s="3"/>
      <c r="CL54" s="3"/>
      <c r="CM54" s="3"/>
      <c r="CN54" s="3"/>
      <c r="CO54" s="3"/>
      <c r="CP54" s="3"/>
      <c r="CQ54" s="3"/>
      <c r="CR54" s="3"/>
      <c r="CS54" s="3"/>
      <c r="CT54" s="3"/>
      <c r="CU54" s="3"/>
      <c r="CV54" s="3"/>
      <c r="CW54" s="3"/>
      <c r="CX54" s="3"/>
      <c r="CY54" s="3"/>
      <c r="CZ54" s="3"/>
    </row>
    <row r="55" s="276" customFormat="true" ht="15" customHeight="true" x14ac:dyDescent="0.2">
      <c r="A55" s="1805"/>
      <c r="B55" s="332" t="s">
        <v>68</v>
      </c>
      <c r="C55" s="48" t="s">
        <v>35</v>
      </c>
      <c r="D55" s="45" t="s">
        <v>35</v>
      </c>
      <c r="E55" s="45" t="s">
        <v>35</v>
      </c>
      <c r="F55" s="45" t="s">
        <v>35</v>
      </c>
      <c r="G55" s="42" t="s">
        <v>35</v>
      </c>
      <c r="H55" s="39" t="s">
        <v>35</v>
      </c>
      <c r="I55" s="45" t="s">
        <v>35</v>
      </c>
      <c r="J55" s="45" t="s">
        <v>35</v>
      </c>
      <c r="K55" s="45" t="s">
        <v>35</v>
      </c>
      <c r="L55" s="36" t="s">
        <v>35</v>
      </c>
      <c r="M55" s="48" t="s">
        <v>35</v>
      </c>
      <c r="N55" s="45" t="s">
        <v>35</v>
      </c>
      <c r="O55" s="45" t="s">
        <v>35</v>
      </c>
      <c r="P55" s="45" t="s">
        <v>35</v>
      </c>
      <c r="Q55" s="42" t="s">
        <v>35</v>
      </c>
      <c r="R55" s="10" t="s">
        <v>35</v>
      </c>
      <c r="S55" s="9" t="s">
        <v>35</v>
      </c>
      <c r="T55" s="9" t="s">
        <v>35</v>
      </c>
      <c r="U55" s="9" t="s">
        <v>35</v>
      </c>
      <c r="V55" s="9" t="s">
        <v>35</v>
      </c>
      <c r="W55" s="9" t="s">
        <v>35</v>
      </c>
      <c r="X55" s="9" t="s">
        <v>35</v>
      </c>
      <c r="Y55" s="9" t="s">
        <v>35</v>
      </c>
      <c r="Z55" s="9" t="s">
        <v>35</v>
      </c>
      <c r="AA55" s="9" t="s">
        <v>35</v>
      </c>
      <c r="AB55" s="9" t="s">
        <v>35</v>
      </c>
      <c r="AC55" s="9" t="s">
        <v>35</v>
      </c>
      <c r="AD55" s="9" t="s">
        <v>35</v>
      </c>
      <c r="AE55" s="9" t="s">
        <v>35</v>
      </c>
      <c r="AF55" s="9" t="s">
        <v>35</v>
      </c>
      <c r="AG55" s="9" t="s">
        <v>35</v>
      </c>
      <c r="AH55" s="9" t="s">
        <v>35</v>
      </c>
      <c r="AI55" s="9" t="s">
        <v>35</v>
      </c>
      <c r="AJ55" s="6" t="s">
        <v>35</v>
      </c>
      <c r="AK55" s="5"/>
      <c r="AL55" s="5"/>
      <c r="AM55" s="5"/>
      <c r="AN55" s="5"/>
      <c r="AO55" s="5"/>
      <c r="AP55" s="5"/>
      <c r="AQ55" s="5"/>
      <c r="AR55" s="5"/>
      <c r="AS55" s="5"/>
      <c r="AT55" s="5"/>
      <c r="AU55" s="5"/>
      <c r="AV55" s="5"/>
      <c r="AW55" s="5"/>
      <c r="AX55" s="5"/>
      <c r="AY55" s="5"/>
      <c r="AZ55" s="304"/>
      <c r="BA55" s="1839"/>
      <c r="BB55" s="1544" t="s">
        <v>68</v>
      </c>
      <c r="BC55" s="31" t="s">
        <v>35</v>
      </c>
      <c r="BD55" s="27" t="s">
        <v>35</v>
      </c>
      <c r="BE55" s="27" t="s">
        <v>35</v>
      </c>
      <c r="BF55" s="27" t="s">
        <v>35</v>
      </c>
      <c r="BG55" s="22" t="s">
        <v>35</v>
      </c>
      <c r="BH55" s="31" t="s">
        <v>35</v>
      </c>
      <c r="BI55" s="27" t="s">
        <v>35</v>
      </c>
      <c r="BJ55" s="27" t="s">
        <v>35</v>
      </c>
      <c r="BK55" s="27" t="s">
        <v>35</v>
      </c>
      <c r="BL55" s="22" t="s">
        <v>35</v>
      </c>
      <c r="BM55" s="31" t="s">
        <v>35</v>
      </c>
      <c r="BN55" s="27" t="s">
        <v>35</v>
      </c>
      <c r="BO55" s="27" t="s">
        <v>35</v>
      </c>
      <c r="BP55" s="27" t="s">
        <v>35</v>
      </c>
      <c r="BQ55" s="22" t="s">
        <v>35</v>
      </c>
      <c r="BR55" s="8" t="s">
        <v>35</v>
      </c>
      <c r="BS55" s="7" t="s">
        <v>35</v>
      </c>
      <c r="BT55" s="7" t="s">
        <v>35</v>
      </c>
      <c r="BU55" s="7" t="s">
        <v>35</v>
      </c>
      <c r="BV55" s="7" t="s">
        <v>35</v>
      </c>
      <c r="BW55" s="7" t="s">
        <v>35</v>
      </c>
      <c r="BX55" s="7" t="s">
        <v>35</v>
      </c>
      <c r="BY55" s="7" t="s">
        <v>35</v>
      </c>
      <c r="BZ55" s="20" t="s">
        <v>35</v>
      </c>
      <c r="CA55" s="20" t="s">
        <v>35</v>
      </c>
      <c r="CB55" s="20" t="s">
        <v>35</v>
      </c>
      <c r="CC55" s="20" t="s">
        <v>35</v>
      </c>
      <c r="CD55" s="20" t="s">
        <v>35</v>
      </c>
      <c r="CE55" s="20" t="s">
        <v>35</v>
      </c>
      <c r="CF55" s="20" t="s">
        <v>35</v>
      </c>
      <c r="CG55" s="20" t="s">
        <v>35</v>
      </c>
      <c r="CH55" s="20" t="s">
        <v>35</v>
      </c>
      <c r="CI55" s="20" t="s">
        <v>35</v>
      </c>
      <c r="CJ55" s="20" t="s">
        <v>35</v>
      </c>
      <c r="CK55" s="3"/>
      <c r="CL55" s="3"/>
      <c r="CM55" s="3"/>
      <c r="CN55" s="3"/>
      <c r="CO55" s="3"/>
      <c r="CP55" s="3"/>
      <c r="CQ55" s="3"/>
      <c r="CR55" s="3"/>
      <c r="CS55" s="3"/>
      <c r="CT55" s="3"/>
      <c r="CU55" s="3"/>
      <c r="CV55" s="3"/>
      <c r="CW55" s="3"/>
      <c r="CX55" s="3"/>
      <c r="CY55" s="3"/>
      <c r="CZ55" s="3"/>
    </row>
    <row r="56" s="433" customFormat="true" ht="15" customHeight="true" x14ac:dyDescent="0.2">
      <c r="A56" s="278"/>
      <c r="B56" s="328"/>
      <c r="C56" s="1806" t="s">
        <v>114</v>
      </c>
      <c r="D56" s="1807"/>
      <c r="E56" s="1807"/>
      <c r="F56" s="1807"/>
      <c r="G56" s="1808"/>
      <c r="H56" s="1809" t="s">
        <v>38</v>
      </c>
      <c r="I56" s="1810"/>
      <c r="J56" s="1810"/>
      <c r="K56" s="1810"/>
      <c r="L56" s="1811"/>
      <c r="M56" s="1831" t="s">
        <v>37</v>
      </c>
      <c r="N56" s="1810"/>
      <c r="O56" s="1810"/>
      <c r="P56" s="1810"/>
      <c r="Q56" s="1811"/>
      <c r="R56" s="15" t="s">
        <v>137</v>
      </c>
      <c r="S56" s="359"/>
      <c r="T56" s="359"/>
      <c r="U56" s="359"/>
      <c r="V56" s="359"/>
      <c r="W56" s="359"/>
      <c r="X56" s="359"/>
      <c r="Y56" s="359"/>
      <c r="Z56" s="359"/>
      <c r="AA56" s="359"/>
      <c r="AB56" s="359"/>
      <c r="AC56" s="359"/>
      <c r="AD56" s="359"/>
      <c r="AE56" s="359"/>
      <c r="AF56" s="359"/>
      <c r="AG56" s="359"/>
      <c r="AH56" s="359"/>
      <c r="AI56" s="359"/>
      <c r="AJ56" s="359"/>
      <c r="AK56" s="1693"/>
      <c r="AL56" s="1693"/>
      <c r="AM56" s="1693"/>
      <c r="AN56" s="1693"/>
      <c r="AO56" s="1693"/>
      <c r="AP56" s="1693"/>
      <c r="AQ56" s="1693"/>
      <c r="AR56" s="1693"/>
      <c r="AS56" s="1693"/>
      <c r="AT56" s="1693"/>
      <c r="AU56" s="1693"/>
      <c r="AV56" s="1693"/>
      <c r="AW56" s="1693"/>
      <c r="AX56" s="1693"/>
      <c r="AY56" s="1693"/>
      <c r="AZ56" s="305"/>
      <c r="BA56" s="306" t="s">
        <v>128</v>
      </c>
      <c r="BB56" s="261" t="s">
        <v>95</v>
      </c>
      <c r="BC56" s="1831" t="s">
        <v>114</v>
      </c>
      <c r="BD56" s="1810"/>
      <c r="BE56" s="1810"/>
      <c r="BF56" s="1810"/>
      <c r="BG56" s="1840"/>
      <c r="BH56" s="1831" t="s">
        <v>38</v>
      </c>
      <c r="BI56" s="1810"/>
      <c r="BJ56" s="1810"/>
      <c r="BK56" s="1810"/>
      <c r="BL56" s="1840"/>
      <c r="BM56" s="1831" t="s">
        <v>37</v>
      </c>
      <c r="BN56" s="1810"/>
      <c r="BO56" s="1810"/>
      <c r="BP56" s="1810"/>
      <c r="BQ56" s="1811"/>
      <c r="BR56" s="14" t="s">
        <v>137</v>
      </c>
      <c r="BS56" s="359"/>
      <c r="BT56" s="359"/>
      <c r="BU56" s="359"/>
      <c r="BV56" s="359"/>
      <c r="BW56" s="359"/>
      <c r="BX56" s="359"/>
      <c r="BY56" s="359"/>
      <c r="BZ56" s="304"/>
      <c r="CA56" s="304"/>
      <c r="CB56" s="304"/>
      <c r="CC56" s="304"/>
      <c r="CD56" s="304"/>
      <c r="CE56" s="304"/>
      <c r="CF56" s="304"/>
      <c r="CG56" s="304"/>
      <c r="CH56" s="304"/>
      <c r="CI56" s="304"/>
      <c r="CJ56" s="304"/>
      <c r="CK56" s="304"/>
      <c r="CL56" s="304"/>
      <c r="CM56" s="304"/>
      <c r="CN56" s="304"/>
      <c r="CO56" s="304"/>
      <c r="CP56" s="304"/>
      <c r="CQ56" s="304"/>
      <c r="CR56" s="304"/>
      <c r="CS56" s="304"/>
      <c r="CT56" s="304"/>
      <c r="CU56" s="304"/>
      <c r="CV56" s="304"/>
      <c r="CW56" s="304"/>
      <c r="CX56" s="304"/>
      <c r="CY56" s="304"/>
      <c r="CZ56" s="304"/>
    </row>
    <row r="57" s="433" customFormat="true" ht="36" x14ac:dyDescent="0.2">
      <c r="A57" s="294" t="s">
        <v>69</v>
      </c>
      <c r="B57" s="328"/>
      <c r="C57" s="351" t="s">
        <v>0</v>
      </c>
      <c r="D57" s="1535" t="s">
        <v>1</v>
      </c>
      <c r="E57" s="1535" t="s">
        <v>2</v>
      </c>
      <c r="F57" s="1535" t="s">
        <v>3</v>
      </c>
      <c r="G57" s="1536" t="s">
        <v>4</v>
      </c>
      <c r="H57" s="333" t="s">
        <v>0</v>
      </c>
      <c r="I57" s="1538" t="s">
        <v>1</v>
      </c>
      <c r="J57" s="1538" t="s">
        <v>2</v>
      </c>
      <c r="K57" s="1538" t="s">
        <v>3</v>
      </c>
      <c r="L57" s="1539" t="s">
        <v>4</v>
      </c>
      <c r="M57" s="334" t="s">
        <v>0</v>
      </c>
      <c r="N57" s="1538" t="s">
        <v>1</v>
      </c>
      <c r="O57" s="1538" t="s">
        <v>2</v>
      </c>
      <c r="P57" s="1538" t="s">
        <v>3</v>
      </c>
      <c r="Q57" s="1534" t="s">
        <v>4</v>
      </c>
      <c r="R57" s="333" t="s">
        <v>152</v>
      </c>
      <c r="S57" s="1538" t="s">
        <v>153</v>
      </c>
      <c r="T57" s="1538" t="s">
        <v>154</v>
      </c>
      <c r="U57" s="1538" t="s">
        <v>155</v>
      </c>
      <c r="V57" s="1538" t="s">
        <v>156</v>
      </c>
      <c r="W57" s="1538" t="s">
        <v>157</v>
      </c>
      <c r="X57" s="1538" t="s">
        <v>158</v>
      </c>
      <c r="Y57" s="1538" t="s">
        <v>159</v>
      </c>
      <c r="Z57" s="1538" t="s">
        <v>160</v>
      </c>
      <c r="AA57" s="1538" t="s">
        <v>161</v>
      </c>
      <c r="AB57" s="1538" t="s">
        <v>162</v>
      </c>
      <c r="AC57" s="1538" t="s">
        <v>163</v>
      </c>
      <c r="AD57" s="1538" t="s">
        <v>164</v>
      </c>
      <c r="AE57" s="1538" t="s">
        <v>165</v>
      </c>
      <c r="AF57" s="1538" t="s">
        <v>166</v>
      </c>
      <c r="AG57" s="1538" t="s">
        <v>167</v>
      </c>
      <c r="AH57" s="1538" t="s">
        <v>168</v>
      </c>
      <c r="AI57" s="1538" t="s">
        <v>169</v>
      </c>
      <c r="AJ57" s="1539" t="s">
        <v>170</v>
      </c>
      <c r="AK57" s="1693"/>
      <c r="AL57" s="1693"/>
      <c r="AM57" s="1693"/>
      <c r="AN57" s="1693"/>
      <c r="AO57" s="1693"/>
      <c r="AP57" s="1693"/>
      <c r="AQ57" s="1693"/>
      <c r="AR57" s="1693"/>
      <c r="AS57" s="1693"/>
      <c r="AT57" s="1693"/>
      <c r="AU57" s="1693"/>
      <c r="AV57" s="1693"/>
      <c r="AW57" s="1693"/>
      <c r="AX57" s="1693"/>
      <c r="AY57" s="1693"/>
      <c r="AZ57" s="305"/>
      <c r="BA57" s="294" t="s">
        <v>119</v>
      </c>
      <c r="BB57" s="293"/>
      <c r="BC57" s="381" t="s">
        <v>0</v>
      </c>
      <c r="BD57" s="1464" t="s">
        <v>1</v>
      </c>
      <c r="BE57" s="1464" t="s">
        <v>2</v>
      </c>
      <c r="BF57" s="1464" t="s">
        <v>3</v>
      </c>
      <c r="BG57" s="382" t="s">
        <v>4</v>
      </c>
      <c r="BH57" s="381" t="s">
        <v>0</v>
      </c>
      <c r="BI57" s="1464" t="s">
        <v>1</v>
      </c>
      <c r="BJ57" s="1464" t="s">
        <v>2</v>
      </c>
      <c r="BK57" s="1464" t="s">
        <v>3</v>
      </c>
      <c r="BL57" s="382" t="s">
        <v>4</v>
      </c>
      <c r="BM57" s="381" t="s">
        <v>0</v>
      </c>
      <c r="BN57" s="1464" t="s">
        <v>1</v>
      </c>
      <c r="BO57" s="1464" t="s">
        <v>2</v>
      </c>
      <c r="BP57" s="1464" t="s">
        <v>3</v>
      </c>
      <c r="BQ57" s="382" t="s">
        <v>4</v>
      </c>
      <c r="BR57" s="381" t="s">
        <v>152</v>
      </c>
      <c r="BS57" s="1464" t="s">
        <v>153</v>
      </c>
      <c r="BT57" s="1464" t="s">
        <v>154</v>
      </c>
      <c r="BU57" s="1464" t="s">
        <v>155</v>
      </c>
      <c r="BV57" s="1464" t="s">
        <v>156</v>
      </c>
      <c r="BW57" s="1464" t="s">
        <v>157</v>
      </c>
      <c r="BX57" s="1464" t="s">
        <v>158</v>
      </c>
      <c r="BY57" s="1466" t="s">
        <v>159</v>
      </c>
      <c r="BZ57" s="1466" t="s">
        <v>160</v>
      </c>
      <c r="CA57" s="1466" t="s">
        <v>161</v>
      </c>
      <c r="CB57" s="1466" t="s">
        <v>162</v>
      </c>
      <c r="CC57" s="1466" t="s">
        <v>163</v>
      </c>
      <c r="CD57" s="1466" t="s">
        <v>164</v>
      </c>
      <c r="CE57" s="1466" t="s">
        <v>165</v>
      </c>
      <c r="CF57" s="1466" t="s">
        <v>166</v>
      </c>
      <c r="CG57" s="1466" t="s">
        <v>167</v>
      </c>
      <c r="CH57" s="1466" t="s">
        <v>168</v>
      </c>
      <c r="CI57" s="1466" t="s">
        <v>169</v>
      </c>
      <c r="CJ57" s="1466" t="s">
        <v>170</v>
      </c>
      <c r="CK57" s="1711"/>
      <c r="CL57" s="1711"/>
      <c r="CM57" s="1711"/>
      <c r="CN57" s="1711"/>
      <c r="CO57" s="1711"/>
      <c r="CP57" s="1711"/>
      <c r="CQ57" s="1711"/>
      <c r="CR57" s="1711"/>
      <c r="CS57" s="1711"/>
      <c r="CT57" s="1711"/>
      <c r="CU57" s="1711"/>
      <c r="CV57" s="1711"/>
      <c r="CW57" s="1711"/>
      <c r="CX57" s="1711"/>
      <c r="CY57" s="1711"/>
      <c r="CZ57" s="1711"/>
    </row>
    <row r="58" s="433" customFormat="true" ht="15" customHeight="true" x14ac:dyDescent="0.2">
      <c r="A58" s="1803" t="s">
        <v>177</v>
      </c>
      <c r="B58" s="330" t="s">
        <v>178</v>
      </c>
      <c r="C58" s="103">
        <f>(DHS_Wet05!C49+DHS_Dry05!C49)/2</f>
        <v>0.43565827221151721</v>
      </c>
      <c r="D58" s="102">
        <f>(DHS_Wet05!D49+DHS_Dry05!D49)/2</f>
        <v>0.49174331961946061</v>
      </c>
      <c r="E58" s="102">
        <f>(DHS_Wet05!E49+DHS_Dry05!E49)/2</f>
        <v>1.2036011477278503</v>
      </c>
      <c r="F58" s="102">
        <f>(DHS_Wet05!F49+DHS_Dry05!F49)/2</f>
        <v>2.6285575598568274</v>
      </c>
      <c r="G58" s="101">
        <f>(DHS_Wet05!G49+DHS_Dry05!G49)/2</f>
        <v>38.325819461885629</v>
      </c>
      <c r="H58" s="100">
        <f>(DHS_Wet05!H49+DHS_Dry05!H49)/2</f>
        <v>3.4577223732134947</v>
      </c>
      <c r="I58" s="102">
        <f>(DHS_Wet05!I49+DHS_Dry05!I49)/2</f>
        <v>12.789009354416379</v>
      </c>
      <c r="J58" s="102">
        <f>(DHS_Wet05!J49+DHS_Dry05!J49)/2</f>
        <v>33.560904396578181</v>
      </c>
      <c r="K58" s="102">
        <f>(DHS_Wet05!K49+DHS_Dry05!K49)/2</f>
        <v>63.889740503837643</v>
      </c>
      <c r="L58" s="99">
        <f>(DHS_Wet05!L49+DHS_Dry05!L49)/2</f>
        <v>78.030819673704585</v>
      </c>
      <c r="M58" s="103">
        <f>(DHS_Wet05!M49+DHS_Dry05!M49)/2</f>
        <v>0.25098152481235503</v>
      </c>
      <c r="N58" s="102">
        <f>(DHS_Wet05!N49+DHS_Dry05!N49)/2</f>
        <v>0.28259958145099862</v>
      </c>
      <c r="O58" s="102">
        <f>(DHS_Wet05!O49+DHS_Dry05!O49)/2</f>
        <v>0.72206091891231294</v>
      </c>
      <c r="P58" s="102">
        <f>(DHS_Wet05!P49+DHS_Dry05!P49)/2</f>
        <v>0.79835945976194944</v>
      </c>
      <c r="Q58" s="101">
        <f>(DHS_Wet05!Q49+DHS_Dry05!Q49)/2</f>
        <v>14.063867315529265</v>
      </c>
      <c r="R58" s="100">
        <f>(DHS_Wet05!R49+DHS_Dry05!R49)/2</f>
        <v>2.2926773904256308</v>
      </c>
      <c r="S58" s="102">
        <f>(DHS_Wet05!S49+DHS_Dry05!S49)/2</f>
        <v>3.7163712273396565</v>
      </c>
      <c r="T58" s="102">
        <f>(DHS_Wet05!T49+DHS_Dry05!T49)/2</f>
        <v>5.3521696588943062</v>
      </c>
      <c r="U58" s="102">
        <f>(DHS_Wet05!U49+DHS_Dry05!U49)/2</f>
        <v>5.7045853480983903E-3</v>
      </c>
      <c r="V58" s="102">
        <f>(DHS_Wet05!V49+DHS_Dry05!V49)/2</f>
        <v>2.3783904823127893</v>
      </c>
      <c r="W58" s="102">
        <f>(DHS_Wet05!W49+DHS_Dry05!W49)/2</f>
        <v>0.95154565043691197</v>
      </c>
      <c r="X58" s="102">
        <f>(DHS_Wet05!X49+DHS_Dry05!X49)/2</f>
        <v>3.9641703062048466</v>
      </c>
      <c r="Y58" s="102">
        <f>(DHS_Wet05!Y49+DHS_Dry05!Y49)/2</f>
        <v>2.7449531243010905</v>
      </c>
      <c r="Z58" s="102">
        <f>(DHS_Wet05!Z49+DHS_Dry05!Z49)/2</f>
        <v>4.6785036786065746</v>
      </c>
      <c r="AA58" s="102">
        <f>(DHS_Wet05!AA49+DHS_Dry05!AA49)/2</f>
        <v>23.601317589988604</v>
      </c>
      <c r="AB58" s="102">
        <f>(DHS_Wet05!AB49+DHS_Dry05!AB49)/2</f>
        <v>1.2719285543167655</v>
      </c>
      <c r="AC58" s="102">
        <f>(DHS_Wet05!AC49+DHS_Dry05!AC49)/2</f>
        <v>0</v>
      </c>
      <c r="AD58" s="102">
        <f>(DHS_Wet05!AD49+DHS_Dry05!AD49)/2</f>
        <v>66.007113434739523</v>
      </c>
      <c r="AE58" s="102">
        <f>(DHS_Wet05!AE49+DHS_Dry05!AE49)/2</f>
        <v>0.98662023606197879</v>
      </c>
      <c r="AF58" s="102">
        <f>(DHS_Wet05!AF49+DHS_Dry05!AF49)/2</f>
        <v>0.15444628820031481</v>
      </c>
      <c r="AG58" s="102">
        <f>(DHS_Wet05!AG49+DHS_Dry05!AG49)/2</f>
        <v>1.31623198856385</v>
      </c>
      <c r="AH58" s="102">
        <f>(DHS_Wet05!AH49+DHS_Dry05!AH49)/2</f>
        <v>3.0790723112920042</v>
      </c>
      <c r="AI58" s="102">
        <f>(DHS_Wet05!AI49+DHS_Dry05!AI49)/2</f>
        <v>0.5502727084325767</v>
      </c>
      <c r="AJ58" s="99">
        <f>(DHS_Wet05!AJ49+DHS_Dry05!AJ49)/2</f>
        <v>1.6047643755635874</v>
      </c>
      <c r="AK58" s="1693"/>
      <c r="AL58" s="1693"/>
      <c r="AM58" s="1693"/>
      <c r="AN58" s="1693"/>
      <c r="AO58" s="1693"/>
      <c r="AP58" s="1693"/>
      <c r="AQ58" s="1693"/>
      <c r="AR58" s="1693"/>
      <c r="AS58" s="1693"/>
      <c r="AT58" s="1693"/>
      <c r="AU58" s="1693"/>
      <c r="AV58" s="1693"/>
      <c r="AW58" s="1693"/>
      <c r="AX58" s="1693"/>
      <c r="AY58" s="1693"/>
      <c r="AZ58" s="305"/>
      <c r="BA58" s="1541"/>
      <c r="BB58" s="1543"/>
      <c r="BC58" s="371"/>
      <c r="BD58" s="362"/>
      <c r="BE58" s="362"/>
      <c r="BF58" s="362"/>
      <c r="BG58" s="372"/>
      <c r="BH58" s="371"/>
      <c r="BI58" s="362"/>
      <c r="BJ58" s="362"/>
      <c r="BK58" s="362"/>
      <c r="BL58" s="372"/>
      <c r="BM58" s="371"/>
      <c r="BN58" s="362"/>
      <c r="BO58" s="362"/>
      <c r="BP58" s="362"/>
      <c r="BQ58" s="372"/>
      <c r="BR58" s="371"/>
      <c r="BS58" s="362"/>
      <c r="BT58" s="362"/>
      <c r="BU58" s="362"/>
      <c r="BV58" s="362"/>
      <c r="BW58" s="362"/>
      <c r="BX58" s="362"/>
      <c r="BY58" s="363"/>
      <c r="BZ58" s="363"/>
      <c r="CA58" s="363"/>
      <c r="CB58" s="363"/>
      <c r="CC58" s="363"/>
      <c r="CD58" s="363"/>
      <c r="CE58" s="363"/>
      <c r="CF58" s="363"/>
      <c r="CG58" s="363"/>
      <c r="CH58" s="363"/>
      <c r="CI58" s="363"/>
      <c r="CJ58" s="363"/>
      <c r="CK58" s="2"/>
      <c r="CL58" s="2"/>
      <c r="CM58" s="2"/>
      <c r="CN58" s="2"/>
      <c r="CO58" s="2"/>
      <c r="CP58" s="2"/>
      <c r="CQ58" s="2"/>
      <c r="CR58" s="2"/>
      <c r="CS58" s="2"/>
      <c r="CT58" s="2"/>
      <c r="CU58" s="2"/>
      <c r="CV58" s="2"/>
      <c r="CW58" s="2"/>
      <c r="CX58" s="2"/>
      <c r="CY58" s="2"/>
      <c r="CZ58" s="2"/>
    </row>
    <row r="59" s="433" customFormat="true" ht="15" customHeight="true" x14ac:dyDescent="0.2">
      <c r="A59" s="1804"/>
      <c r="B59" s="331" t="s">
        <v>179</v>
      </c>
      <c r="C59" s="98">
        <f>(DHS_Wet05!C50+DHS_Dry05!C50)/2</f>
        <v>0.38846291646374509</v>
      </c>
      <c r="D59" s="97">
        <f>(DHS_Wet05!D50+DHS_Dry05!D50)/2</f>
        <v>0.78404628057618386</v>
      </c>
      <c r="E59" s="97">
        <f>(DHS_Wet05!E50+DHS_Dry05!E50)/2</f>
        <v>1.3279262940386736</v>
      </c>
      <c r="F59" s="97">
        <f>(DHS_Wet05!F50+DHS_Dry05!F50)/2</f>
        <v>2.114661590200849</v>
      </c>
      <c r="G59" s="96">
        <f>(DHS_Wet05!G50+DHS_Dry05!G50)/2</f>
        <v>3.41045105826149</v>
      </c>
      <c r="H59" s="95">
        <f>(DHS_Wet05!H50+DHS_Dry05!H50)/2</f>
        <v>1.2909074646501608</v>
      </c>
      <c r="I59" s="97">
        <f>(DHS_Wet05!I50+DHS_Dry05!I50)/2</f>
        <v>3.1553760432531401</v>
      </c>
      <c r="J59" s="97">
        <f>(DHS_Wet05!J50+DHS_Dry05!J50)/2</f>
        <v>4.311651263575909</v>
      </c>
      <c r="K59" s="97">
        <f>(DHS_Wet05!K50+DHS_Dry05!K50)/2</f>
        <v>1.0068863828128189</v>
      </c>
      <c r="L59" s="94">
        <f>(DHS_Wet05!L50+DHS_Dry05!L50)/2</f>
        <v>1.0160358176902888</v>
      </c>
      <c r="M59" s="98">
        <f>(DHS_Wet05!M50+DHS_Dry05!M50)/2</f>
        <v>0.26616601157969921</v>
      </c>
      <c r="N59" s="97">
        <f>(DHS_Wet05!N50+DHS_Dry05!N50)/2</f>
        <v>0.98560561171676986</v>
      </c>
      <c r="O59" s="97">
        <f>(DHS_Wet05!O50+DHS_Dry05!O50)/2</f>
        <v>0.6399309314296312</v>
      </c>
      <c r="P59" s="97">
        <f>(DHS_Wet05!P50+DHS_Dry05!P50)/2</f>
        <v>1.3601552325646074</v>
      </c>
      <c r="Q59" s="96">
        <f>(DHS_Wet05!Q50+DHS_Dry05!Q50)/2</f>
        <v>4.2732167869602717</v>
      </c>
      <c r="R59" s="95">
        <f>(DHS_Wet05!R50+DHS_Dry05!R50)/2</f>
        <v>0.80034929721136217</v>
      </c>
      <c r="S59" s="97">
        <f>(DHS_Wet05!S50+DHS_Dry05!S50)/2</f>
        <v>0.12653924547477055</v>
      </c>
      <c r="T59" s="97">
        <f>(DHS_Wet05!T50+DHS_Dry05!T50)/2</f>
        <v>4.2239897371403021</v>
      </c>
      <c r="U59" s="97">
        <f>(DHS_Wet05!U50+DHS_Dry05!U50)/2</f>
        <v>5.3845700573280683E-2</v>
      </c>
      <c r="V59" s="97">
        <f>(DHS_Wet05!V50+DHS_Dry05!V50)/2</f>
        <v>1.1345048297642899</v>
      </c>
      <c r="W59" s="97">
        <f>(DHS_Wet05!W50+DHS_Dry05!W50)/2</f>
        <v>0.60400979430855317</v>
      </c>
      <c r="X59" s="97">
        <f>(DHS_Wet05!X50+DHS_Dry05!X50)/2</f>
        <v>1.7849467698778148</v>
      </c>
      <c r="Y59" s="97">
        <f>(DHS_Wet05!Y50+DHS_Dry05!Y50)/2</f>
        <v>3.1306356297344449</v>
      </c>
      <c r="Z59" s="97">
        <f>(DHS_Wet05!Z50+DHS_Dry05!Z50)/2</f>
        <v>2.2586462534303644</v>
      </c>
      <c r="AA59" s="97">
        <f>(DHS_Wet05!AA50+DHS_Dry05!AA50)/2</f>
        <v>1.4524949730154906</v>
      </c>
      <c r="AB59" s="97">
        <f>(DHS_Wet05!AB50+DHS_Dry05!AB50)/2</f>
        <v>0.18511352710936049</v>
      </c>
      <c r="AC59" s="97">
        <f>(DHS_Wet05!AC50+DHS_Dry05!AC50)/2</f>
        <v>0</v>
      </c>
      <c r="AD59" s="97">
        <f>(DHS_Wet05!AD50+DHS_Dry05!AD50)/2</f>
        <v>3.4661341506318313</v>
      </c>
      <c r="AE59" s="97">
        <f>(DHS_Wet05!AE50+DHS_Dry05!AE50)/2</f>
        <v>0.55783050216219587</v>
      </c>
      <c r="AF59" s="97">
        <f>(DHS_Wet05!AF50+DHS_Dry05!AF50)/2</f>
        <v>0.15444628820031481</v>
      </c>
      <c r="AG59" s="97">
        <f>(DHS_Wet05!AG50+DHS_Dry05!AG50)/2</f>
        <v>3.4592737809823721</v>
      </c>
      <c r="AH59" s="97">
        <f>(DHS_Wet05!AH50+DHS_Dry05!AH50)/2</f>
        <v>0</v>
      </c>
      <c r="AI59" s="97">
        <f>(DHS_Wet05!AI50+DHS_Dry05!AI50)/2</f>
        <v>0.15911016246964935</v>
      </c>
      <c r="AJ59" s="94">
        <f>(DHS_Wet05!AJ50+DHS_Dry05!AJ50)/2</f>
        <v>5.0059359945637136E-2</v>
      </c>
      <c r="AK59" s="1693"/>
      <c r="AL59" s="1693"/>
      <c r="AM59" s="1693"/>
      <c r="AN59" s="1693"/>
      <c r="AO59" s="1693"/>
      <c r="AP59" s="1693"/>
      <c r="AQ59" s="1693"/>
      <c r="AR59" s="1693"/>
      <c r="AS59" s="1693"/>
      <c r="AT59" s="1693"/>
      <c r="AU59" s="1693"/>
      <c r="AV59" s="1693"/>
      <c r="AW59" s="1693"/>
      <c r="AX59" s="1693"/>
      <c r="AY59" s="1693"/>
      <c r="AZ59" s="305"/>
      <c r="BA59" s="1710"/>
      <c r="BB59" s="1542"/>
      <c r="BC59" s="374"/>
      <c r="BD59" s="366"/>
      <c r="BE59" s="366"/>
      <c r="BF59" s="366"/>
      <c r="BG59" s="378"/>
      <c r="BH59" s="374"/>
      <c r="BI59" s="366"/>
      <c r="BJ59" s="366"/>
      <c r="BK59" s="366"/>
      <c r="BL59" s="378"/>
      <c r="BM59" s="374"/>
      <c r="BN59" s="366"/>
      <c r="BO59" s="366"/>
      <c r="BP59" s="366"/>
      <c r="BQ59" s="378"/>
      <c r="BR59" s="374"/>
      <c r="BS59" s="366"/>
      <c r="BT59" s="366"/>
      <c r="BU59" s="366"/>
      <c r="BV59" s="366"/>
      <c r="BW59" s="366"/>
      <c r="BX59" s="366"/>
      <c r="BY59" s="367"/>
      <c r="BZ59" s="367"/>
      <c r="CA59" s="367"/>
      <c r="CB59" s="367"/>
      <c r="CC59" s="367"/>
      <c r="CD59" s="367"/>
      <c r="CE59" s="367"/>
      <c r="CF59" s="367"/>
      <c r="CG59" s="367"/>
      <c r="CH59" s="367"/>
      <c r="CI59" s="367"/>
      <c r="CJ59" s="367"/>
      <c r="CK59" s="2"/>
      <c r="CL59" s="2"/>
      <c r="CM59" s="2"/>
      <c r="CN59" s="2"/>
      <c r="CO59" s="2"/>
      <c r="CP59" s="2"/>
      <c r="CQ59" s="2"/>
      <c r="CR59" s="2"/>
      <c r="CS59" s="2"/>
      <c r="CT59" s="2"/>
      <c r="CU59" s="2"/>
      <c r="CV59" s="2"/>
      <c r="CW59" s="2"/>
      <c r="CX59" s="2"/>
      <c r="CY59" s="2"/>
      <c r="CZ59" s="2"/>
    </row>
    <row r="60" s="433" customFormat="true" ht="15" customHeight="true" x14ac:dyDescent="0.2">
      <c r="A60" s="1804"/>
      <c r="B60" s="331" t="s">
        <v>180</v>
      </c>
      <c r="C60" s="98">
        <f>(DHS_Wet05!C51+DHS_Dry05!C51)/2</f>
        <v>5.890347462714958E-2</v>
      </c>
      <c r="D60" s="97">
        <f>(DHS_Wet05!D51+DHS_Dry05!D51)/2</f>
        <v>0.11534977861974967</v>
      </c>
      <c r="E60" s="97">
        <f>(DHS_Wet05!E51+DHS_Dry05!E51)/2</f>
        <v>9.7922091712909387E-2</v>
      </c>
      <c r="F60" s="97">
        <f>(DHS_Wet05!F51+DHS_Dry05!F51)/2</f>
        <v>0.11120438249455532</v>
      </c>
      <c r="G60" s="96">
        <f>(DHS_Wet05!G51+DHS_Dry05!G51)/2</f>
        <v>0.32009393829919708</v>
      </c>
      <c r="H60" s="95">
        <f>(DHS_Wet05!H51+DHS_Dry05!H51)/2</f>
        <v>0</v>
      </c>
      <c r="I60" s="97">
        <f>(DHS_Wet05!I51+DHS_Dry05!I51)/2</f>
        <v>0.37231746694434659</v>
      </c>
      <c r="J60" s="97">
        <f>(DHS_Wet05!J51+DHS_Dry05!J51)/2</f>
        <v>0.41253649565459094</v>
      </c>
      <c r="K60" s="97">
        <f>(DHS_Wet05!K51+DHS_Dry05!K51)/2</f>
        <v>7.9627587378438558E-2</v>
      </c>
      <c r="L60" s="94">
        <f>(DHS_Wet05!L51+DHS_Dry05!L51)/2</f>
        <v>0</v>
      </c>
      <c r="M60" s="98">
        <f>(DHS_Wet05!M51+DHS_Dry05!M51)/2</f>
        <v>5.6462506499374621E-2</v>
      </c>
      <c r="N60" s="97">
        <f>(DHS_Wet05!N51+DHS_Dry05!N51)/2</f>
        <v>0.10946363443199217</v>
      </c>
      <c r="O60" s="97">
        <f>(DHS_Wet05!O51+DHS_Dry05!O51)/2</f>
        <v>6.8019288916434995E-2</v>
      </c>
      <c r="P60" s="97">
        <f>(DHS_Wet05!P51+DHS_Dry05!P51)/2</f>
        <v>0.12161111281598951</v>
      </c>
      <c r="Q60" s="96">
        <f>(DHS_Wet05!Q51+DHS_Dry05!Q51)/2</f>
        <v>0.31858181688964349</v>
      </c>
      <c r="R60" s="95">
        <f>(DHS_Wet05!R51+DHS_Dry05!R51)/2</f>
        <v>0.85826222827675225</v>
      </c>
      <c r="S60" s="97">
        <f>(DHS_Wet05!S51+DHS_Dry05!S51)/2</f>
        <v>0</v>
      </c>
      <c r="T60" s="97">
        <f>(DHS_Wet05!T51+DHS_Dry05!T51)/2</f>
        <v>0</v>
      </c>
      <c r="U60" s="97">
        <f>(DHS_Wet05!U51+DHS_Dry05!U51)/2</f>
        <v>0</v>
      </c>
      <c r="V60" s="97">
        <f>(DHS_Wet05!V51+DHS_Dry05!V51)/2</f>
        <v>0</v>
      </c>
      <c r="W60" s="97">
        <f>(DHS_Wet05!W51+DHS_Dry05!W51)/2</f>
        <v>1.0914788343246931</v>
      </c>
      <c r="X60" s="97">
        <f>(DHS_Wet05!X51+DHS_Dry05!X51)/2</f>
        <v>0.34666661508999458</v>
      </c>
      <c r="Y60" s="97">
        <f>(DHS_Wet05!Y51+DHS_Dry05!Y51)/2</f>
        <v>0</v>
      </c>
      <c r="Z60" s="97">
        <f>(DHS_Wet05!Z51+DHS_Dry05!Z51)/2</f>
        <v>0</v>
      </c>
      <c r="AA60" s="97">
        <f>(DHS_Wet05!AA51+DHS_Dry05!AA51)/2</f>
        <v>0</v>
      </c>
      <c r="AB60" s="97">
        <f>(DHS_Wet05!AB51+DHS_Dry05!AB51)/2</f>
        <v>0</v>
      </c>
      <c r="AC60" s="97">
        <f>(DHS_Wet05!AC51+DHS_Dry05!AC51)/2</f>
        <v>0</v>
      </c>
      <c r="AD60" s="97">
        <f>(DHS_Wet05!AD51+DHS_Dry05!AD51)/2</f>
        <v>7.6377150419086548E-2</v>
      </c>
      <c r="AE60" s="97">
        <f>(DHS_Wet05!AE51+DHS_Dry05!AE51)/2</f>
        <v>0</v>
      </c>
      <c r="AF60" s="97">
        <f>(DHS_Wet05!AF51+DHS_Dry05!AF51)/2</f>
        <v>0</v>
      </c>
      <c r="AG60" s="97">
        <f>(DHS_Wet05!AG51+DHS_Dry05!AG51)/2</f>
        <v>0</v>
      </c>
      <c r="AH60" s="97">
        <f>(DHS_Wet05!AH51+DHS_Dry05!AH51)/2</f>
        <v>0</v>
      </c>
      <c r="AI60" s="97">
        <f>(DHS_Wet05!AI51+DHS_Dry05!AI51)/2</f>
        <v>0.2289430714785721</v>
      </c>
      <c r="AJ60" s="94">
        <f>(DHS_Wet05!AJ51+DHS_Dry05!AJ51)/2</f>
        <v>0.27966797145065586</v>
      </c>
      <c r="AK60" s="1693"/>
      <c r="AL60" s="1693"/>
      <c r="AM60" s="1693"/>
      <c r="AN60" s="1693"/>
      <c r="AO60" s="1693"/>
      <c r="AP60" s="1693"/>
      <c r="AQ60" s="1693"/>
      <c r="AR60" s="1693"/>
      <c r="AS60" s="1693"/>
      <c r="AT60" s="1693"/>
      <c r="AU60" s="1693"/>
      <c r="AV60" s="1693"/>
      <c r="AW60" s="1693"/>
      <c r="AX60" s="1693"/>
      <c r="AY60" s="1693"/>
      <c r="AZ60" s="305"/>
      <c r="BA60" s="1710"/>
      <c r="BB60" s="1542"/>
      <c r="BC60" s="374"/>
      <c r="BD60" s="366"/>
      <c r="BE60" s="366"/>
      <c r="BF60" s="366"/>
      <c r="BG60" s="378"/>
      <c r="BH60" s="374"/>
      <c r="BI60" s="366"/>
      <c r="BJ60" s="366"/>
      <c r="BK60" s="366"/>
      <c r="BL60" s="378"/>
      <c r="BM60" s="374"/>
      <c r="BN60" s="366"/>
      <c r="BO60" s="366"/>
      <c r="BP60" s="366"/>
      <c r="BQ60" s="378"/>
      <c r="BR60" s="374"/>
      <c r="BS60" s="366"/>
      <c r="BT60" s="366"/>
      <c r="BU60" s="366"/>
      <c r="BV60" s="366"/>
      <c r="BW60" s="366"/>
      <c r="BX60" s="366"/>
      <c r="BY60" s="367"/>
      <c r="BZ60" s="367"/>
      <c r="CA60" s="367"/>
      <c r="CB60" s="367"/>
      <c r="CC60" s="367"/>
      <c r="CD60" s="367"/>
      <c r="CE60" s="367"/>
      <c r="CF60" s="367"/>
      <c r="CG60" s="367"/>
      <c r="CH60" s="367"/>
      <c r="CI60" s="367"/>
      <c r="CJ60" s="367"/>
      <c r="CK60" s="2"/>
      <c r="CL60" s="2"/>
      <c r="CM60" s="2"/>
      <c r="CN60" s="2"/>
      <c r="CO60" s="2"/>
      <c r="CP60" s="2"/>
      <c r="CQ60" s="2"/>
      <c r="CR60" s="2"/>
      <c r="CS60" s="2"/>
      <c r="CT60" s="2"/>
      <c r="CU60" s="2"/>
      <c r="CV60" s="2"/>
      <c r="CW60" s="2"/>
      <c r="CX60" s="2"/>
      <c r="CY60" s="2"/>
      <c r="CZ60" s="2"/>
    </row>
    <row r="61" s="433" customFormat="true" ht="15" customHeight="true" x14ac:dyDescent="0.2">
      <c r="A61" s="1804"/>
      <c r="B61" s="331" t="s">
        <v>181</v>
      </c>
      <c r="C61" s="98">
        <f>(DHS_Wet05!C52+DHS_Dry05!C52)/2</f>
        <v>32.099261512992022</v>
      </c>
      <c r="D61" s="97">
        <f>(DHS_Wet05!D52+DHS_Dry05!D52)/2</f>
        <v>29.912973750100306</v>
      </c>
      <c r="E61" s="97">
        <f>(DHS_Wet05!E52+DHS_Dry05!E52)/2</f>
        <v>25.105332627390908</v>
      </c>
      <c r="F61" s="97">
        <f>(DHS_Wet05!F52+DHS_Dry05!F52)/2</f>
        <v>23.700202261459296</v>
      </c>
      <c r="G61" s="96">
        <f>(DHS_Wet05!G52+DHS_Dry05!G52)/2</f>
        <v>15.581757292283374</v>
      </c>
      <c r="H61" s="95">
        <f>(DHS_Wet05!H52+DHS_Dry05!H52)/2</f>
        <v>23.26337738886528</v>
      </c>
      <c r="I61" s="97">
        <f>(DHS_Wet05!I52+DHS_Dry05!I52)/2</f>
        <v>21.154685780378841</v>
      </c>
      <c r="J61" s="97">
        <f>(DHS_Wet05!J52+DHS_Dry05!J52)/2</f>
        <v>17.251539375596238</v>
      </c>
      <c r="K61" s="97">
        <f>(DHS_Wet05!K52+DHS_Dry05!K52)/2</f>
        <v>10.415669843297598</v>
      </c>
      <c r="L61" s="94">
        <f>(DHS_Wet05!L52+DHS_Dry05!L52)/2</f>
        <v>6.0565908640060631</v>
      </c>
      <c r="M61" s="98">
        <f>(DHS_Wet05!M52+DHS_Dry05!M52)/2</f>
        <v>33.194848286761719</v>
      </c>
      <c r="N61" s="97">
        <f>(DHS_Wet05!N52+DHS_Dry05!N52)/2</f>
        <v>30.047765517758592</v>
      </c>
      <c r="O61" s="97">
        <f>(DHS_Wet05!O52+DHS_Dry05!O52)/2</f>
        <v>26.318229972556672</v>
      </c>
      <c r="P61" s="97">
        <f>(DHS_Wet05!P52+DHS_Dry05!P52)/2</f>
        <v>25.18055184522197</v>
      </c>
      <c r="Q61" s="96">
        <f>(DHS_Wet05!Q52+DHS_Dry05!Q52)/2</f>
        <v>20.414437469869309</v>
      </c>
      <c r="R61" s="95">
        <f>(DHS_Wet05!R52+DHS_Dry05!R52)/2</f>
        <v>2.1636325545812038</v>
      </c>
      <c r="S61" s="97">
        <f>(DHS_Wet05!S52+DHS_Dry05!S52)/2</f>
        <v>15.003063976784787</v>
      </c>
      <c r="T61" s="97">
        <f>(DHS_Wet05!T52+DHS_Dry05!T52)/2</f>
        <v>21.940987862135003</v>
      </c>
      <c r="U61" s="97">
        <f>(DHS_Wet05!U52+DHS_Dry05!U52)/2</f>
        <v>30.619102736323459</v>
      </c>
      <c r="V61" s="97">
        <f>(DHS_Wet05!V52+DHS_Dry05!V52)/2</f>
        <v>24.485896582565239</v>
      </c>
      <c r="W61" s="97">
        <f>(DHS_Wet05!W52+DHS_Dry05!W52)/2</f>
        <v>11.469535547072645</v>
      </c>
      <c r="X61" s="97">
        <f>(DHS_Wet05!X52+DHS_Dry05!X52)/2</f>
        <v>10.641399766226503</v>
      </c>
      <c r="Y61" s="97">
        <f>(DHS_Wet05!Y52+DHS_Dry05!Y52)/2</f>
        <v>14.856078519036647</v>
      </c>
      <c r="Z61" s="97">
        <f>(DHS_Wet05!Z52+DHS_Dry05!Z52)/2</f>
        <v>18.305511622140799</v>
      </c>
      <c r="AA61" s="97">
        <f>(DHS_Wet05!AA52+DHS_Dry05!AA52)/2</f>
        <v>1.7797236219270656</v>
      </c>
      <c r="AB61" s="97">
        <f>(DHS_Wet05!AB52+DHS_Dry05!AB52)/2</f>
        <v>12.941690793974349</v>
      </c>
      <c r="AC61" s="97">
        <f>(DHS_Wet05!AC52+DHS_Dry05!AC52)/2</f>
        <v>38.026054324769731</v>
      </c>
      <c r="AD61" s="97">
        <f>(DHS_Wet05!AD52+DHS_Dry05!AD52)/2</f>
        <v>5.1410408152307365</v>
      </c>
      <c r="AE61" s="97">
        <f>(DHS_Wet05!AE52+DHS_Dry05!AE52)/2</f>
        <v>12.341263459506553</v>
      </c>
      <c r="AF61" s="97">
        <f>(DHS_Wet05!AF52+DHS_Dry05!AF52)/2</f>
        <v>82.978490061286038</v>
      </c>
      <c r="AG61" s="97">
        <f>(DHS_Wet05!AG52+DHS_Dry05!AG52)/2</f>
        <v>4.1529974370634335</v>
      </c>
      <c r="AH61" s="97">
        <f>(DHS_Wet05!AH52+DHS_Dry05!AH52)/2</f>
        <v>37.582994195009967</v>
      </c>
      <c r="AI61" s="97">
        <f>(DHS_Wet05!AI52+DHS_Dry05!AI52)/2</f>
        <v>91.660359570186955</v>
      </c>
      <c r="AJ61" s="94">
        <f>(DHS_Wet05!AJ52+DHS_Dry05!AJ52)/2</f>
        <v>18.907974884639582</v>
      </c>
      <c r="AK61" s="1693"/>
      <c r="AL61" s="1693"/>
      <c r="AM61" s="1693"/>
      <c r="AN61" s="1693"/>
      <c r="AO61" s="1693"/>
      <c r="AP61" s="1693"/>
      <c r="AQ61" s="1693"/>
      <c r="AR61" s="1693"/>
      <c r="AS61" s="1693"/>
      <c r="AT61" s="1693"/>
      <c r="AU61" s="1693"/>
      <c r="AV61" s="1693"/>
      <c r="AW61" s="1693"/>
      <c r="AX61" s="1693"/>
      <c r="AY61" s="1693"/>
      <c r="AZ61" s="305"/>
      <c r="BA61" s="1710"/>
      <c r="BB61" s="1542"/>
      <c r="BC61" s="374"/>
      <c r="BD61" s="366"/>
      <c r="BE61" s="366"/>
      <c r="BF61" s="366"/>
      <c r="BG61" s="378"/>
      <c r="BH61" s="374"/>
      <c r="BI61" s="366"/>
      <c r="BJ61" s="366"/>
      <c r="BK61" s="366"/>
      <c r="BL61" s="378"/>
      <c r="BM61" s="374"/>
      <c r="BN61" s="366"/>
      <c r="BO61" s="366"/>
      <c r="BP61" s="366"/>
      <c r="BQ61" s="378"/>
      <c r="BR61" s="374"/>
      <c r="BS61" s="366"/>
      <c r="BT61" s="366"/>
      <c r="BU61" s="366"/>
      <c r="BV61" s="366"/>
      <c r="BW61" s="366"/>
      <c r="BX61" s="366"/>
      <c r="BY61" s="367"/>
      <c r="BZ61" s="367"/>
      <c r="CA61" s="367"/>
      <c r="CB61" s="367"/>
      <c r="CC61" s="367"/>
      <c r="CD61" s="367"/>
      <c r="CE61" s="367"/>
      <c r="CF61" s="367"/>
      <c r="CG61" s="367"/>
      <c r="CH61" s="367"/>
      <c r="CI61" s="367"/>
      <c r="CJ61" s="367"/>
      <c r="CK61" s="2"/>
      <c r="CL61" s="2"/>
      <c r="CM61" s="2"/>
      <c r="CN61" s="2"/>
      <c r="CO61" s="2"/>
      <c r="CP61" s="2"/>
      <c r="CQ61" s="2"/>
      <c r="CR61" s="2"/>
      <c r="CS61" s="2"/>
      <c r="CT61" s="2"/>
      <c r="CU61" s="2"/>
      <c r="CV61" s="2"/>
      <c r="CW61" s="2"/>
      <c r="CX61" s="2"/>
      <c r="CY61" s="2"/>
      <c r="CZ61" s="2"/>
    </row>
    <row r="62" s="433" customFormat="true" ht="15" customHeight="true" x14ac:dyDescent="0.2">
      <c r="A62" s="1804"/>
      <c r="B62" s="331" t="s">
        <v>182</v>
      </c>
      <c r="C62" s="98">
        <f>(DHS_Wet05!C53+DHS_Dry05!C53)/2</f>
        <v>13.542171596612661</v>
      </c>
      <c r="D62" s="97">
        <f>(DHS_Wet05!D53+DHS_Dry05!D53)/2</f>
        <v>13.229122648767589</v>
      </c>
      <c r="E62" s="97">
        <f>(DHS_Wet05!E53+DHS_Dry05!E53)/2</f>
        <v>11.870286778594707</v>
      </c>
      <c r="F62" s="97">
        <f>(DHS_Wet05!F53+DHS_Dry05!F53)/2</f>
        <v>12.110135239348512</v>
      </c>
      <c r="G62" s="96">
        <f>(DHS_Wet05!G53+DHS_Dry05!G53)/2</f>
        <v>4.6069670999861101</v>
      </c>
      <c r="H62" s="95">
        <f>(DHS_Wet05!H53+DHS_Dry05!H53)/2</f>
        <v>12.52470547978665</v>
      </c>
      <c r="I62" s="97">
        <f>(DHS_Wet05!I53+DHS_Dry05!I53)/2</f>
        <v>7.2073345091098719</v>
      </c>
      <c r="J62" s="97">
        <f>(DHS_Wet05!J53+DHS_Dry05!J53)/2</f>
        <v>5.6510002690405603</v>
      </c>
      <c r="K62" s="97">
        <f>(DHS_Wet05!K53+DHS_Dry05!K53)/2</f>
        <v>1.6746697305035245</v>
      </c>
      <c r="L62" s="94">
        <f>(DHS_Wet05!L53+DHS_Dry05!L53)/2</f>
        <v>0.29411990768769752</v>
      </c>
      <c r="M62" s="98">
        <f>(DHS_Wet05!M53+DHS_Dry05!M53)/2</f>
        <v>13.358914868429611</v>
      </c>
      <c r="N62" s="97">
        <f>(DHS_Wet05!N53+DHS_Dry05!N53)/2</f>
        <v>14.002659900460731</v>
      </c>
      <c r="O62" s="97">
        <f>(DHS_Wet05!O53+DHS_Dry05!O53)/2</f>
        <v>11.52023303968317</v>
      </c>
      <c r="P62" s="97">
        <f>(DHS_Wet05!P53+DHS_Dry05!P53)/2</f>
        <v>12.748513512319324</v>
      </c>
      <c r="Q62" s="96">
        <f>(DHS_Wet05!Q53+DHS_Dry05!Q53)/2</f>
        <v>8.8113384332013904</v>
      </c>
      <c r="R62" s="95">
        <f>(DHS_Wet05!R53+DHS_Dry05!R53)/2</f>
        <v>4.0425787790077639</v>
      </c>
      <c r="S62" s="97">
        <f>(DHS_Wet05!S53+DHS_Dry05!S53)/2</f>
        <v>1.3966587209990116</v>
      </c>
      <c r="T62" s="97">
        <f>(DHS_Wet05!T53+DHS_Dry05!T53)/2</f>
        <v>33.337522649353751</v>
      </c>
      <c r="U62" s="97">
        <f>(DHS_Wet05!U53+DHS_Dry05!U53)/2</f>
        <v>14.929500789230012</v>
      </c>
      <c r="V62" s="97">
        <f>(DHS_Wet05!V53+DHS_Dry05!V53)/2</f>
        <v>12.820797433868544</v>
      </c>
      <c r="W62" s="97">
        <f>(DHS_Wet05!W53+DHS_Dry05!W53)/2</f>
        <v>24.5951287197725</v>
      </c>
      <c r="X62" s="97">
        <f>(DHS_Wet05!X53+DHS_Dry05!X53)/2</f>
        <v>5.0392911034335963</v>
      </c>
      <c r="Y62" s="97">
        <f>(DHS_Wet05!Y53+DHS_Dry05!Y53)/2</f>
        <v>4.5143508420998417</v>
      </c>
      <c r="Z62" s="97">
        <f>(DHS_Wet05!Z53+DHS_Dry05!Z53)/2</f>
        <v>10.020035190210741</v>
      </c>
      <c r="AA62" s="97">
        <f>(DHS_Wet05!AA53+DHS_Dry05!AA53)/2</f>
        <v>18.92948565946865</v>
      </c>
      <c r="AB62" s="97">
        <f>(DHS_Wet05!AB53+DHS_Dry05!AB53)/2</f>
        <v>11.081188316641754</v>
      </c>
      <c r="AC62" s="97">
        <f>(DHS_Wet05!AC53+DHS_Dry05!AC53)/2</f>
        <v>4.3655955230071113</v>
      </c>
      <c r="AD62" s="97">
        <f>(DHS_Wet05!AD53+DHS_Dry05!AD53)/2</f>
        <v>0.76156143570413037</v>
      </c>
      <c r="AE62" s="97">
        <f>(DHS_Wet05!AE53+DHS_Dry05!AE53)/2</f>
        <v>5.8428120319661767</v>
      </c>
      <c r="AF62" s="97">
        <f>(DHS_Wet05!AF53+DHS_Dry05!AF53)/2</f>
        <v>0.48062431964915464</v>
      </c>
      <c r="AG62" s="97">
        <f>(DHS_Wet05!AG53+DHS_Dry05!AG53)/2</f>
        <v>24.983135986577032</v>
      </c>
      <c r="AH62" s="97">
        <f>(DHS_Wet05!AH53+DHS_Dry05!AH53)/2</f>
        <v>13.129683089027022</v>
      </c>
      <c r="AI62" s="97">
        <f>(DHS_Wet05!AI53+DHS_Dry05!AI53)/2</f>
        <v>2.6284770889759557</v>
      </c>
      <c r="AJ62" s="94">
        <f>(DHS_Wet05!AJ53+DHS_Dry05!AJ53)/2</f>
        <v>7.5348351874298451</v>
      </c>
      <c r="AK62" s="1693"/>
      <c r="AL62" s="1693"/>
      <c r="AM62" s="1693"/>
      <c r="AN62" s="1693"/>
      <c r="AO62" s="1693"/>
      <c r="AP62" s="1693"/>
      <c r="AQ62" s="1693"/>
      <c r="AR62" s="1693"/>
      <c r="AS62" s="1693"/>
      <c r="AT62" s="1693"/>
      <c r="AU62" s="1693"/>
      <c r="AV62" s="1693"/>
      <c r="AW62" s="1693"/>
      <c r="AX62" s="1693"/>
      <c r="AY62" s="1693"/>
      <c r="AZ62" s="305"/>
      <c r="BA62" s="1710"/>
      <c r="BB62" s="1542"/>
      <c r="BC62" s="374"/>
      <c r="BD62" s="366"/>
      <c r="BE62" s="366"/>
      <c r="BF62" s="366"/>
      <c r="BG62" s="378"/>
      <c r="BH62" s="374"/>
      <c r="BI62" s="366"/>
      <c r="BJ62" s="366"/>
      <c r="BK62" s="366"/>
      <c r="BL62" s="378"/>
      <c r="BM62" s="374"/>
      <c r="BN62" s="366"/>
      <c r="BO62" s="366"/>
      <c r="BP62" s="366"/>
      <c r="BQ62" s="378"/>
      <c r="BR62" s="374"/>
      <c r="BS62" s="366"/>
      <c r="BT62" s="366"/>
      <c r="BU62" s="366"/>
      <c r="BV62" s="366"/>
      <c r="BW62" s="366"/>
      <c r="BX62" s="366"/>
      <c r="BY62" s="367"/>
      <c r="BZ62" s="367"/>
      <c r="CA62" s="367"/>
      <c r="CB62" s="367"/>
      <c r="CC62" s="367"/>
      <c r="CD62" s="367"/>
      <c r="CE62" s="367"/>
      <c r="CF62" s="367"/>
      <c r="CG62" s="367"/>
      <c r="CH62" s="367"/>
      <c r="CI62" s="367"/>
      <c r="CJ62" s="367"/>
      <c r="CK62" s="2"/>
      <c r="CL62" s="2"/>
      <c r="CM62" s="2"/>
      <c r="CN62" s="2"/>
      <c r="CO62" s="2"/>
      <c r="CP62" s="2"/>
      <c r="CQ62" s="2"/>
      <c r="CR62" s="2"/>
      <c r="CS62" s="2"/>
      <c r="CT62" s="2"/>
      <c r="CU62" s="2"/>
      <c r="CV62" s="2"/>
      <c r="CW62" s="2"/>
      <c r="CX62" s="2"/>
      <c r="CY62" s="2"/>
      <c r="CZ62" s="2"/>
    </row>
    <row r="63" s="433" customFormat="true" ht="15" customHeight="true" x14ac:dyDescent="0.2">
      <c r="A63" s="1804"/>
      <c r="B63" s="331" t="s">
        <v>183</v>
      </c>
      <c r="C63" s="98">
        <f>(DHS_Wet05!C54+DHS_Dry05!C54)/2</f>
        <v>20.728816668561148</v>
      </c>
      <c r="D63" s="97">
        <f>(DHS_Wet05!D54+DHS_Dry05!D54)/2</f>
        <v>16.673474667687202</v>
      </c>
      <c r="E63" s="97">
        <f>(DHS_Wet05!E54+DHS_Dry05!E54)/2</f>
        <v>14.376266482974422</v>
      </c>
      <c r="F63" s="97">
        <f>(DHS_Wet05!F54+DHS_Dry05!F54)/2</f>
        <v>9.2331377465018107</v>
      </c>
      <c r="G63" s="96">
        <f>(DHS_Wet05!G54+DHS_Dry05!G54)/2</f>
        <v>1.8044863597324654</v>
      </c>
      <c r="H63" s="95">
        <f>(DHS_Wet05!H54+DHS_Dry05!H54)/2</f>
        <v>14.175583809005008</v>
      </c>
      <c r="I63" s="97">
        <f>(DHS_Wet05!I54+DHS_Dry05!I54)/2</f>
        <v>5.2141464000767774</v>
      </c>
      <c r="J63" s="97">
        <f>(DHS_Wet05!J54+DHS_Dry05!J54)/2</f>
        <v>1.390909108176223</v>
      </c>
      <c r="K63" s="97">
        <f>(DHS_Wet05!K54+DHS_Dry05!K54)/2</f>
        <v>0.69175708885277432</v>
      </c>
      <c r="L63" s="94">
        <f>(DHS_Wet05!L54+DHS_Dry05!L54)/2</f>
        <v>6.5437754526963821E-2</v>
      </c>
      <c r="M63" s="98">
        <f>(DHS_Wet05!M54+DHS_Dry05!M54)/2</f>
        <v>21.387287137619218</v>
      </c>
      <c r="N63" s="97">
        <f>(DHS_Wet05!N54+DHS_Dry05!N54)/2</f>
        <v>16.487099312908772</v>
      </c>
      <c r="O63" s="97">
        <f>(DHS_Wet05!O54+DHS_Dry05!O54)/2</f>
        <v>16.785172083346893</v>
      </c>
      <c r="P63" s="97">
        <f>(DHS_Wet05!P54+DHS_Dry05!P54)/2</f>
        <v>11.119506294211273</v>
      </c>
      <c r="Q63" s="96">
        <f>(DHS_Wet05!Q54+DHS_Dry05!Q54)/2</f>
        <v>4.5291651705571869</v>
      </c>
      <c r="R63" s="95">
        <f>(DHS_Wet05!R54+DHS_Dry05!R54)/2</f>
        <v>4.9872301054114194</v>
      </c>
      <c r="S63" s="97">
        <f>(DHS_Wet05!S54+DHS_Dry05!S54)/2</f>
        <v>5.8301166998400431</v>
      </c>
      <c r="T63" s="97">
        <f>(DHS_Wet05!T54+DHS_Dry05!T54)/2</f>
        <v>13.409742427810478</v>
      </c>
      <c r="U63" s="97">
        <f>(DHS_Wet05!U54+DHS_Dry05!U54)/2</f>
        <v>35.344520188029648</v>
      </c>
      <c r="V63" s="97">
        <f>(DHS_Wet05!V54+DHS_Dry05!V54)/2</f>
        <v>4.7277124778646469</v>
      </c>
      <c r="W63" s="97">
        <f>(DHS_Wet05!W54+DHS_Dry05!W54)/2</f>
        <v>50.348307550341246</v>
      </c>
      <c r="X63" s="97">
        <f>(DHS_Wet05!X54+DHS_Dry05!X54)/2</f>
        <v>16.259960252952414</v>
      </c>
      <c r="Y63" s="97">
        <f>(DHS_Wet05!Y54+DHS_Dry05!Y54)/2</f>
        <v>2.3562512094666608</v>
      </c>
      <c r="Z63" s="97">
        <f>(DHS_Wet05!Z54+DHS_Dry05!Z54)/2</f>
        <v>9.0289709973791261</v>
      </c>
      <c r="AA63" s="97">
        <f>(DHS_Wet05!AA54+DHS_Dry05!AA54)/2</f>
        <v>11.385327430840428</v>
      </c>
      <c r="AB63" s="97">
        <f>(DHS_Wet05!AB54+DHS_Dry05!AB54)/2</f>
        <v>15.183883385226654</v>
      </c>
      <c r="AC63" s="97">
        <f>(DHS_Wet05!AC54+DHS_Dry05!AC54)/2</f>
        <v>8.9468814463935384</v>
      </c>
      <c r="AD63" s="97">
        <f>(DHS_Wet05!AD54+DHS_Dry05!AD54)/2</f>
        <v>0</v>
      </c>
      <c r="AE63" s="97">
        <f>(DHS_Wet05!AE54+DHS_Dry05!AE54)/2</f>
        <v>26.721131269584635</v>
      </c>
      <c r="AF63" s="97">
        <f>(DHS_Wet05!AF54+DHS_Dry05!AF54)/2</f>
        <v>5.4346838385239948</v>
      </c>
      <c r="AG63" s="97">
        <f>(DHS_Wet05!AG54+DHS_Dry05!AG54)/2</f>
        <v>13.579937957462247</v>
      </c>
      <c r="AH63" s="97">
        <f>(DHS_Wet05!AH54+DHS_Dry05!AH54)/2</f>
        <v>36.303937269414469</v>
      </c>
      <c r="AI63" s="97">
        <f>(DHS_Wet05!AI54+DHS_Dry05!AI54)/2</f>
        <v>3.3651521234000832</v>
      </c>
      <c r="AJ63" s="94">
        <f>(DHS_Wet05!AJ54+DHS_Dry05!AJ54)/2</f>
        <v>4.9232697348571488</v>
      </c>
      <c r="AK63" s="1693"/>
      <c r="AL63" s="1693"/>
      <c r="AM63" s="1693"/>
      <c r="AN63" s="1693"/>
      <c r="AO63" s="1693"/>
      <c r="AP63" s="1693"/>
      <c r="AQ63" s="1693"/>
      <c r="AR63" s="1693"/>
      <c r="AS63" s="1693"/>
      <c r="AT63" s="1693"/>
      <c r="AU63" s="1693"/>
      <c r="AV63" s="1693"/>
      <c r="AW63" s="1693"/>
      <c r="AX63" s="1693"/>
      <c r="AY63" s="1693"/>
      <c r="AZ63" s="305"/>
      <c r="BA63" s="1710"/>
      <c r="BB63" s="1542"/>
      <c r="BC63" s="374"/>
      <c r="BD63" s="366"/>
      <c r="BE63" s="366"/>
      <c r="BF63" s="366"/>
      <c r="BG63" s="378"/>
      <c r="BH63" s="374"/>
      <c r="BI63" s="366"/>
      <c r="BJ63" s="366"/>
      <c r="BK63" s="366"/>
      <c r="BL63" s="378"/>
      <c r="BM63" s="374"/>
      <c r="BN63" s="366"/>
      <c r="BO63" s="366"/>
      <c r="BP63" s="366"/>
      <c r="BQ63" s="378"/>
      <c r="BR63" s="374"/>
      <c r="BS63" s="366"/>
      <c r="BT63" s="366"/>
      <c r="BU63" s="366"/>
      <c r="BV63" s="366"/>
      <c r="BW63" s="366"/>
      <c r="BX63" s="366"/>
      <c r="BY63" s="367"/>
      <c r="BZ63" s="367"/>
      <c r="CA63" s="367"/>
      <c r="CB63" s="367"/>
      <c r="CC63" s="367"/>
      <c r="CD63" s="367"/>
      <c r="CE63" s="367"/>
      <c r="CF63" s="367"/>
      <c r="CG63" s="367"/>
      <c r="CH63" s="367"/>
      <c r="CI63" s="367"/>
      <c r="CJ63" s="367"/>
      <c r="CK63" s="2"/>
      <c r="CL63" s="2"/>
      <c r="CM63" s="2"/>
      <c r="CN63" s="2"/>
      <c r="CO63" s="2"/>
      <c r="CP63" s="2"/>
      <c r="CQ63" s="2"/>
      <c r="CR63" s="2"/>
      <c r="CS63" s="2"/>
      <c r="CT63" s="2"/>
      <c r="CU63" s="2"/>
      <c r="CV63" s="2"/>
      <c r="CW63" s="2"/>
      <c r="CX63" s="2"/>
      <c r="CY63" s="2"/>
      <c r="CZ63" s="2"/>
    </row>
    <row r="64" s="433" customFormat="true" ht="15" customHeight="true" x14ac:dyDescent="0.2">
      <c r="A64" s="1804"/>
      <c r="B64" s="331" t="s">
        <v>184</v>
      </c>
      <c r="C64" s="98">
        <f>(DHS_Wet05!C55+DHS_Dry05!C55)/2</f>
        <v>0.1422224440777132</v>
      </c>
      <c r="D64" s="97">
        <f>(DHS_Wet05!D55+DHS_Dry05!D55)/2</f>
        <v>0.16994167665152116</v>
      </c>
      <c r="E64" s="97">
        <f>(DHS_Wet05!E55+DHS_Dry05!E55)/2</f>
        <v>0.28281735443251221</v>
      </c>
      <c r="F64" s="97">
        <f>(DHS_Wet05!F55+DHS_Dry05!F55)/2</f>
        <v>0.25306244006155432</v>
      </c>
      <c r="G64" s="96">
        <f>(DHS_Wet05!G55+DHS_Dry05!G55)/2</f>
        <v>8.6007423715232983E-2</v>
      </c>
      <c r="H64" s="95">
        <f>(DHS_Wet05!H55+DHS_Dry05!H55)/2</f>
        <v>0.63687944400176855</v>
      </c>
      <c r="I64" s="97">
        <f>(DHS_Wet05!I55+DHS_Dry05!I55)/2</f>
        <v>0.48479618208832165</v>
      </c>
      <c r="J64" s="97">
        <f>(DHS_Wet05!J55+DHS_Dry05!J55)/2</f>
        <v>0.11486308323712896</v>
      </c>
      <c r="K64" s="97">
        <f>(DHS_Wet05!K55+DHS_Dry05!K55)/2</f>
        <v>9.7207256297882488E-2</v>
      </c>
      <c r="L64" s="94">
        <f>(DHS_Wet05!L55+DHS_Dry05!L55)/2</f>
        <v>6.7990101507314674E-2</v>
      </c>
      <c r="M64" s="98">
        <f>(DHS_Wet05!M55+DHS_Dry05!M55)/2</f>
        <v>9.2372556319611707E-2</v>
      </c>
      <c r="N64" s="97">
        <f>(DHS_Wet05!N55+DHS_Dry05!N55)/2</f>
        <v>0.15816008157315353</v>
      </c>
      <c r="O64" s="97">
        <f>(DHS_Wet05!O55+DHS_Dry05!O55)/2</f>
        <v>0.31603221558695005</v>
      </c>
      <c r="P64" s="97">
        <f>(DHS_Wet05!P55+DHS_Dry05!P55)/2</f>
        <v>0.1008203258836758</v>
      </c>
      <c r="Q64" s="96">
        <f>(DHS_Wet05!Q55+DHS_Dry05!Q55)/2</f>
        <v>0.1818306545564356</v>
      </c>
      <c r="R64" s="95">
        <f>(DHS_Wet05!R55+DHS_Dry05!R55)/2</f>
        <v>0.35914427945407612</v>
      </c>
      <c r="S64" s="97">
        <f>(DHS_Wet05!S55+DHS_Dry05!S55)/2</f>
        <v>0</v>
      </c>
      <c r="T64" s="97">
        <f>(DHS_Wet05!T55+DHS_Dry05!T55)/2</f>
        <v>0.25356941543487599</v>
      </c>
      <c r="U64" s="97">
        <f>(DHS_Wet05!U55+DHS_Dry05!U55)/2</f>
        <v>9.7392649763708469E-2</v>
      </c>
      <c r="V64" s="97">
        <f>(DHS_Wet05!V55+DHS_Dry05!V55)/2</f>
        <v>0.34303486594158306</v>
      </c>
      <c r="W64" s="97">
        <f>(DHS_Wet05!W55+DHS_Dry05!W55)/2</f>
        <v>0.51559935308191029</v>
      </c>
      <c r="X64" s="97">
        <f>(DHS_Wet05!X55+DHS_Dry05!X55)/2</f>
        <v>0</v>
      </c>
      <c r="Y64" s="97">
        <f>(DHS_Wet05!Y55+DHS_Dry05!Y55)/2</f>
        <v>0.16244199933631259</v>
      </c>
      <c r="Z64" s="97">
        <f>(DHS_Wet05!Z55+DHS_Dry05!Z55)/2</f>
        <v>0</v>
      </c>
      <c r="AA64" s="97">
        <f>(DHS_Wet05!AA55+DHS_Dry05!AA55)/2</f>
        <v>1.8247928322731568</v>
      </c>
      <c r="AB64" s="97">
        <f>(DHS_Wet05!AB55+DHS_Dry05!AB55)/2</f>
        <v>1.2780186554482902</v>
      </c>
      <c r="AC64" s="97">
        <f>(DHS_Wet05!AC55+DHS_Dry05!AC55)/2</f>
        <v>0</v>
      </c>
      <c r="AD64" s="97">
        <f>(DHS_Wet05!AD55+DHS_Dry05!AD55)/2</f>
        <v>0</v>
      </c>
      <c r="AE64" s="97">
        <f>(DHS_Wet05!AE55+DHS_Dry05!AE55)/2</f>
        <v>0</v>
      </c>
      <c r="AF64" s="97">
        <f>(DHS_Wet05!AF55+DHS_Dry05!AF55)/2</f>
        <v>0</v>
      </c>
      <c r="AG64" s="97">
        <f>(DHS_Wet05!AG55+DHS_Dry05!AG55)/2</f>
        <v>0.20683701949183075</v>
      </c>
      <c r="AH64" s="97">
        <f>(DHS_Wet05!AH55+DHS_Dry05!AH55)/2</f>
        <v>0</v>
      </c>
      <c r="AI64" s="97">
        <f>(DHS_Wet05!AI55+DHS_Dry05!AI55)/2</f>
        <v>0</v>
      </c>
      <c r="AJ64" s="94">
        <f>(DHS_Wet05!AJ55+DHS_Dry05!AJ55)/2</f>
        <v>0.12271852510688641</v>
      </c>
      <c r="AK64" s="1693"/>
      <c r="AL64" s="1693"/>
      <c r="AM64" s="1693"/>
      <c r="AN64" s="1693"/>
      <c r="AO64" s="1693"/>
      <c r="AP64" s="1693"/>
      <c r="AQ64" s="1693"/>
      <c r="AR64" s="1693"/>
      <c r="AS64" s="1693"/>
      <c r="AT64" s="1693"/>
      <c r="AU64" s="1693"/>
      <c r="AV64" s="1693"/>
      <c r="AW64" s="1693"/>
      <c r="AX64" s="1693"/>
      <c r="AY64" s="1693"/>
      <c r="AZ64" s="305"/>
      <c r="BA64" s="1710"/>
      <c r="BB64" s="1542"/>
      <c r="BC64" s="374"/>
      <c r="BD64" s="366"/>
      <c r="BE64" s="366"/>
      <c r="BF64" s="366"/>
      <c r="BG64" s="378"/>
      <c r="BH64" s="374"/>
      <c r="BI64" s="366"/>
      <c r="BJ64" s="366"/>
      <c r="BK64" s="366"/>
      <c r="BL64" s="378"/>
      <c r="BM64" s="374"/>
      <c r="BN64" s="366"/>
      <c r="BO64" s="366"/>
      <c r="BP64" s="366"/>
      <c r="BQ64" s="378"/>
      <c r="BR64" s="374"/>
      <c r="BS64" s="366"/>
      <c r="BT64" s="366"/>
      <c r="BU64" s="366"/>
      <c r="BV64" s="366"/>
      <c r="BW64" s="366"/>
      <c r="BX64" s="366"/>
      <c r="BY64" s="367"/>
      <c r="BZ64" s="367"/>
      <c r="CA64" s="367"/>
      <c r="CB64" s="367"/>
      <c r="CC64" s="367"/>
      <c r="CD64" s="367"/>
      <c r="CE64" s="367"/>
      <c r="CF64" s="367"/>
      <c r="CG64" s="367"/>
      <c r="CH64" s="367"/>
      <c r="CI64" s="367"/>
      <c r="CJ64" s="367"/>
      <c r="CK64" s="2"/>
      <c r="CL64" s="2"/>
      <c r="CM64" s="2"/>
      <c r="CN64" s="2"/>
      <c r="CO64" s="2"/>
      <c r="CP64" s="2"/>
      <c r="CQ64" s="2"/>
      <c r="CR64" s="2"/>
      <c r="CS64" s="2"/>
      <c r="CT64" s="2"/>
      <c r="CU64" s="2"/>
      <c r="CV64" s="2"/>
      <c r="CW64" s="2"/>
      <c r="CX64" s="2"/>
      <c r="CY64" s="2"/>
      <c r="CZ64" s="2"/>
    </row>
    <row r="65" s="433" customFormat="true" ht="15" customHeight="true" x14ac:dyDescent="0.2">
      <c r="A65" s="1804"/>
      <c r="B65" s="331" t="s">
        <v>185</v>
      </c>
      <c r="C65" s="98">
        <f>(DHS_Wet05!C56+DHS_Dry05!C56)/2</f>
        <v>1.9832985026419891</v>
      </c>
      <c r="D65" s="97">
        <f>(DHS_Wet05!D56+DHS_Dry05!D56)/2</f>
        <v>0.70382116887027324</v>
      </c>
      <c r="E65" s="97">
        <f>(DHS_Wet05!E56+DHS_Dry05!E56)/2</f>
        <v>0.98755710699132693</v>
      </c>
      <c r="F65" s="97">
        <f>(DHS_Wet05!F56+DHS_Dry05!F56)/2</f>
        <v>0.47372415642989696</v>
      </c>
      <c r="G65" s="96">
        <f>(DHS_Wet05!G56+DHS_Dry05!G56)/2</f>
        <v>0.14172684865016821</v>
      </c>
      <c r="H65" s="95">
        <f>(DHS_Wet05!H56+DHS_Dry05!H56)/2</f>
        <v>1.2247753669180725</v>
      </c>
      <c r="I65" s="97">
        <f>(DHS_Wet05!I56+DHS_Dry05!I56)/2</f>
        <v>0.50180437913316767</v>
      </c>
      <c r="J65" s="97">
        <f>(DHS_Wet05!J56+DHS_Dry05!J56)/2</f>
        <v>7.9565927995761634E-2</v>
      </c>
      <c r="K65" s="97">
        <f>(DHS_Wet05!K56+DHS_Dry05!K56)/2</f>
        <v>6.3887358277000317E-2</v>
      </c>
      <c r="L65" s="94">
        <f>(DHS_Wet05!L56+DHS_Dry05!L56)/2</f>
        <v>0</v>
      </c>
      <c r="M65" s="98">
        <f>(DHS_Wet05!M56+DHS_Dry05!M56)/2</f>
        <v>2.1017397698469154</v>
      </c>
      <c r="N65" s="97">
        <f>(DHS_Wet05!N56+DHS_Dry05!N56)/2</f>
        <v>0.61558495784563783</v>
      </c>
      <c r="O65" s="97">
        <f>(DHS_Wet05!O56+DHS_Dry05!O56)/2</f>
        <v>1.0560535679619514</v>
      </c>
      <c r="P65" s="97">
        <f>(DHS_Wet05!P56+DHS_Dry05!P56)/2</f>
        <v>0.69978772550764801</v>
      </c>
      <c r="Q65" s="96">
        <f>(DHS_Wet05!Q56+DHS_Dry05!Q56)/2</f>
        <v>0.25615308571513801</v>
      </c>
      <c r="R65" s="95">
        <f>(DHS_Wet05!R56+DHS_Dry05!R56)/2</f>
        <v>0.24307917852879921</v>
      </c>
      <c r="S65" s="97">
        <f>(DHS_Wet05!S56+DHS_Dry05!S56)/2</f>
        <v>0</v>
      </c>
      <c r="T65" s="97">
        <f>(DHS_Wet05!T56+DHS_Dry05!T56)/2</f>
        <v>0</v>
      </c>
      <c r="U65" s="97">
        <f>(DHS_Wet05!U56+DHS_Dry05!U56)/2</f>
        <v>0.38375955565266617</v>
      </c>
      <c r="V65" s="97">
        <f>(DHS_Wet05!V56+DHS_Dry05!V56)/2</f>
        <v>1.1997499630126955</v>
      </c>
      <c r="W65" s="97">
        <f>(DHS_Wet05!W56+DHS_Dry05!W56)/2</f>
        <v>1.7034279319905767</v>
      </c>
      <c r="X65" s="97">
        <f>(DHS_Wet05!X56+DHS_Dry05!X56)/2</f>
        <v>4.2116801281969627</v>
      </c>
      <c r="Y65" s="97">
        <f>(DHS_Wet05!Y56+DHS_Dry05!Y56)/2</f>
        <v>7.3047231456819267E-2</v>
      </c>
      <c r="Z65" s="97">
        <f>(DHS_Wet05!Z56+DHS_Dry05!Z56)/2</f>
        <v>4.6548146107305346</v>
      </c>
      <c r="AA65" s="97">
        <f>(DHS_Wet05!AA56+DHS_Dry05!AA56)/2</f>
        <v>2.3487607452775729</v>
      </c>
      <c r="AB65" s="97">
        <f>(DHS_Wet05!AB56+DHS_Dry05!AB56)/2</f>
        <v>11.140487078278348</v>
      </c>
      <c r="AC65" s="97">
        <f>(DHS_Wet05!AC56+DHS_Dry05!AC56)/2</f>
        <v>6.6838536708150223E-2</v>
      </c>
      <c r="AD65" s="97">
        <f>(DHS_Wet05!AD56+DHS_Dry05!AD56)/2</f>
        <v>0</v>
      </c>
      <c r="AE65" s="97">
        <f>(DHS_Wet05!AE56+DHS_Dry05!AE56)/2</f>
        <v>5.6789579528287115</v>
      </c>
      <c r="AF65" s="97">
        <f>(DHS_Wet05!AF56+DHS_Dry05!AF56)/2</f>
        <v>0</v>
      </c>
      <c r="AG65" s="97">
        <f>(DHS_Wet05!AG56+DHS_Dry05!AG56)/2</f>
        <v>0.1952108784187862</v>
      </c>
      <c r="AH65" s="97">
        <f>(DHS_Wet05!AH56+DHS_Dry05!AH56)/2</f>
        <v>0</v>
      </c>
      <c r="AI65" s="97">
        <f>(DHS_Wet05!AI56+DHS_Dry05!AI56)/2</f>
        <v>4.4834988215352124E-2</v>
      </c>
      <c r="AJ65" s="94">
        <f>(DHS_Wet05!AJ56+DHS_Dry05!AJ56)/2</f>
        <v>0.25245658182328012</v>
      </c>
      <c r="AK65" s="1693"/>
      <c r="AL65" s="1693"/>
      <c r="AM65" s="1693"/>
      <c r="AN65" s="1693"/>
      <c r="AO65" s="1693"/>
      <c r="AP65" s="1693"/>
      <c r="AQ65" s="1693"/>
      <c r="AR65" s="1693"/>
      <c r="AS65" s="1693"/>
      <c r="AT65" s="1693"/>
      <c r="AU65" s="1693"/>
      <c r="AV65" s="1693"/>
      <c r="AW65" s="1693"/>
      <c r="AX65" s="1693"/>
      <c r="AY65" s="1693"/>
      <c r="AZ65" s="305"/>
      <c r="BA65" s="1710"/>
      <c r="BB65" s="1542"/>
      <c r="BC65" s="374"/>
      <c r="BD65" s="366"/>
      <c r="BE65" s="366"/>
      <c r="BF65" s="366"/>
      <c r="BG65" s="378"/>
      <c r="BH65" s="374"/>
      <c r="BI65" s="366"/>
      <c r="BJ65" s="366"/>
      <c r="BK65" s="366"/>
      <c r="BL65" s="378"/>
      <c r="BM65" s="374"/>
      <c r="BN65" s="366"/>
      <c r="BO65" s="366"/>
      <c r="BP65" s="366"/>
      <c r="BQ65" s="378"/>
      <c r="BR65" s="374"/>
      <c r="BS65" s="366"/>
      <c r="BT65" s="366"/>
      <c r="BU65" s="366"/>
      <c r="BV65" s="366"/>
      <c r="BW65" s="366"/>
      <c r="BX65" s="366"/>
      <c r="BY65" s="367"/>
      <c r="BZ65" s="367"/>
      <c r="CA65" s="367"/>
      <c r="CB65" s="367"/>
      <c r="CC65" s="367"/>
      <c r="CD65" s="367"/>
      <c r="CE65" s="367"/>
      <c r="CF65" s="367"/>
      <c r="CG65" s="367"/>
      <c r="CH65" s="367"/>
      <c r="CI65" s="367"/>
      <c r="CJ65" s="367"/>
      <c r="CK65" s="2"/>
      <c r="CL65" s="2"/>
      <c r="CM65" s="2"/>
      <c r="CN65" s="2"/>
      <c r="CO65" s="2"/>
      <c r="CP65" s="2"/>
      <c r="CQ65" s="2"/>
      <c r="CR65" s="2"/>
      <c r="CS65" s="2"/>
      <c r="CT65" s="2"/>
      <c r="CU65" s="2"/>
      <c r="CV65" s="2"/>
      <c r="CW65" s="2"/>
      <c r="CX65" s="2"/>
      <c r="CY65" s="2"/>
      <c r="CZ65" s="2"/>
    </row>
    <row r="66" s="433" customFormat="true" ht="15" customHeight="true" x14ac:dyDescent="0.2">
      <c r="A66" s="1804"/>
      <c r="B66" s="331" t="s">
        <v>186</v>
      </c>
      <c r="C66" s="98">
        <f>(DHS_Wet05!C57+DHS_Dry05!C57)/2</f>
        <v>19.757009608523912</v>
      </c>
      <c r="D66" s="97">
        <f>(DHS_Wet05!D57+DHS_Dry05!D57)/2</f>
        <v>19.936240382698895</v>
      </c>
      <c r="E66" s="97">
        <f>(DHS_Wet05!E57+DHS_Dry05!E57)/2</f>
        <v>19.103382243926397</v>
      </c>
      <c r="F66" s="97">
        <f>(DHS_Wet05!F57+DHS_Dry05!F57)/2</f>
        <v>18.602217871760523</v>
      </c>
      <c r="G66" s="96">
        <f>(DHS_Wet05!G57+DHS_Dry05!G57)/2</f>
        <v>9.1601560190817413</v>
      </c>
      <c r="H66" s="95">
        <f>(DHS_Wet05!H57+DHS_Dry05!H57)/2</f>
        <v>19.318283966017834</v>
      </c>
      <c r="I66" s="97">
        <f>(DHS_Wet05!I57+DHS_Dry05!I57)/2</f>
        <v>14.804121773585344</v>
      </c>
      <c r="J66" s="97">
        <f>(DHS_Wet05!J57+DHS_Dry05!J57)/2</f>
        <v>5.4130239913540343</v>
      </c>
      <c r="K66" s="97">
        <f>(DHS_Wet05!K57+DHS_Dry05!K57)/2</f>
        <v>2.7274867783289629</v>
      </c>
      <c r="L66" s="94">
        <f>(DHS_Wet05!L57+DHS_Dry05!L57)/2</f>
        <v>4.0346273691325464E-2</v>
      </c>
      <c r="M66" s="98">
        <f>(DHS_Wet05!M57+DHS_Dry05!M57)/2</f>
        <v>19.680879105753043</v>
      </c>
      <c r="N66" s="97">
        <f>(DHS_Wet05!N57+DHS_Dry05!N57)/2</f>
        <v>20.653520402557575</v>
      </c>
      <c r="O66" s="97">
        <f>(DHS_Wet05!O57+DHS_Dry05!O57)/2</f>
        <v>18.928158032862061</v>
      </c>
      <c r="P66" s="97">
        <f>(DHS_Wet05!P57+DHS_Dry05!P57)/2</f>
        <v>19.36907687759297</v>
      </c>
      <c r="Q66" s="96">
        <f>(DHS_Wet05!Q57+DHS_Dry05!Q57)/2</f>
        <v>15.95967939374915</v>
      </c>
      <c r="R66" s="95">
        <f>(DHS_Wet05!R57+DHS_Dry05!R57)/2</f>
        <v>36.06870348007012</v>
      </c>
      <c r="S66" s="97">
        <f>(DHS_Wet05!S57+DHS_Dry05!S57)/2</f>
        <v>38.342874049192282</v>
      </c>
      <c r="T66" s="97">
        <f>(DHS_Wet05!T57+DHS_Dry05!T57)/2</f>
        <v>15.043692555559694</v>
      </c>
      <c r="U66" s="97">
        <f>(DHS_Wet05!U57+DHS_Dry05!U57)/2</f>
        <v>11.807150944050054</v>
      </c>
      <c r="V66" s="97">
        <f>(DHS_Wet05!V57+DHS_Dry05!V57)/2</f>
        <v>19.557856635538506</v>
      </c>
      <c r="W66" s="97">
        <f>(DHS_Wet05!W57+DHS_Dry05!W57)/2</f>
        <v>2.8404737756212244</v>
      </c>
      <c r="X66" s="97">
        <f>(DHS_Wet05!X57+DHS_Dry05!X57)/2</f>
        <v>16.101247724920913</v>
      </c>
      <c r="Y66" s="97">
        <f>(DHS_Wet05!Y57+DHS_Dry05!Y57)/2</f>
        <v>32.647250167336587</v>
      </c>
      <c r="Z66" s="97">
        <f>(DHS_Wet05!Z57+DHS_Dry05!Z57)/2</f>
        <v>33.930482892031421</v>
      </c>
      <c r="AA66" s="97">
        <f>(DHS_Wet05!AA57+DHS_Dry05!AA57)/2</f>
        <v>2.7629650572908604</v>
      </c>
      <c r="AB66" s="97">
        <f>(DHS_Wet05!AB57+DHS_Dry05!AB57)/2</f>
        <v>38.137737784596737</v>
      </c>
      <c r="AC66" s="97">
        <f>(DHS_Wet05!AC57+DHS_Dry05!AC57)/2</f>
        <v>17.614337579901161</v>
      </c>
      <c r="AD66" s="97">
        <f>(DHS_Wet05!AD57+DHS_Dry05!AD57)/2</f>
        <v>5.712679954213403</v>
      </c>
      <c r="AE66" s="97">
        <f>(DHS_Wet05!AE57+DHS_Dry05!AE57)/2</f>
        <v>22.628291889813799</v>
      </c>
      <c r="AF66" s="97">
        <f>(DHS_Wet05!AF57+DHS_Dry05!AF57)/2</f>
        <v>5.92561198106534</v>
      </c>
      <c r="AG66" s="97">
        <f>(DHS_Wet05!AG57+DHS_Dry05!AG57)/2</f>
        <v>17.66552035174217</v>
      </c>
      <c r="AH66" s="97">
        <f>(DHS_Wet05!AH57+DHS_Dry05!AH57)/2</f>
        <v>2.6503625055293512</v>
      </c>
      <c r="AI66" s="97">
        <f>(DHS_Wet05!AI57+DHS_Dry05!AI57)/2</f>
        <v>0.38856989786638507</v>
      </c>
      <c r="AJ66" s="94">
        <f>(DHS_Wet05!AJ57+DHS_Dry05!AJ57)/2</f>
        <v>24.346676544808737</v>
      </c>
      <c r="AK66" s="1693"/>
      <c r="AL66" s="1693"/>
      <c r="AM66" s="1693"/>
      <c r="AN66" s="1693"/>
      <c r="AO66" s="1693"/>
      <c r="AP66" s="1693"/>
      <c r="AQ66" s="1693"/>
      <c r="AR66" s="1693"/>
      <c r="AS66" s="1693"/>
      <c r="AT66" s="1693"/>
      <c r="AU66" s="1693"/>
      <c r="AV66" s="1693"/>
      <c r="AW66" s="1693"/>
      <c r="AX66" s="1693"/>
      <c r="AY66" s="1693"/>
      <c r="AZ66" s="305"/>
      <c r="BA66" s="1710"/>
      <c r="BB66" s="1542"/>
      <c r="BC66" s="374"/>
      <c r="BD66" s="366"/>
      <c r="BE66" s="366"/>
      <c r="BF66" s="366"/>
      <c r="BG66" s="378"/>
      <c r="BH66" s="374"/>
      <c r="BI66" s="366"/>
      <c r="BJ66" s="366"/>
      <c r="BK66" s="366"/>
      <c r="BL66" s="378"/>
      <c r="BM66" s="374"/>
      <c r="BN66" s="366"/>
      <c r="BO66" s="366"/>
      <c r="BP66" s="366"/>
      <c r="BQ66" s="378"/>
      <c r="BR66" s="374"/>
      <c r="BS66" s="366"/>
      <c r="BT66" s="366"/>
      <c r="BU66" s="366"/>
      <c r="BV66" s="366"/>
      <c r="BW66" s="366"/>
      <c r="BX66" s="366"/>
      <c r="BY66" s="367"/>
      <c r="BZ66" s="367"/>
      <c r="CA66" s="367"/>
      <c r="CB66" s="367"/>
      <c r="CC66" s="367"/>
      <c r="CD66" s="367"/>
      <c r="CE66" s="367"/>
      <c r="CF66" s="367"/>
      <c r="CG66" s="367"/>
      <c r="CH66" s="367"/>
      <c r="CI66" s="367"/>
      <c r="CJ66" s="367"/>
      <c r="CK66" s="2"/>
      <c r="CL66" s="2"/>
      <c r="CM66" s="2"/>
      <c r="CN66" s="2"/>
      <c r="CO66" s="2"/>
      <c r="CP66" s="2"/>
      <c r="CQ66" s="2"/>
      <c r="CR66" s="2"/>
      <c r="CS66" s="2"/>
      <c r="CT66" s="2"/>
      <c r="CU66" s="2"/>
      <c r="CV66" s="2"/>
      <c r="CW66" s="2"/>
      <c r="CX66" s="2"/>
      <c r="CY66" s="2"/>
      <c r="CZ66" s="2"/>
    </row>
    <row r="67" s="433" customFormat="true" ht="15" customHeight="true" x14ac:dyDescent="0.2">
      <c r="A67" s="1804"/>
      <c r="B67" s="331" t="s">
        <v>187</v>
      </c>
      <c r="C67" s="98">
        <f>(DHS_Wet05!C58+DHS_Dry05!C58)/2</f>
        <v>9.13017206066284</v>
      </c>
      <c r="D67" s="97">
        <f>(DHS_Wet05!D58+DHS_Dry05!D58)/2</f>
        <v>15.783733968400695</v>
      </c>
      <c r="E67" s="97">
        <f>(DHS_Wet05!E58+DHS_Dry05!E58)/2</f>
        <v>22.370095326486268</v>
      </c>
      <c r="F67" s="97">
        <f>(DHS_Wet05!F58+DHS_Dry05!F58)/2</f>
        <v>24.806572075003825</v>
      </c>
      <c r="G67" s="96">
        <f>(DHS_Wet05!G58+DHS_Dry05!G58)/2</f>
        <v>15.153756896239006</v>
      </c>
      <c r="H67" s="95">
        <f>(DHS_Wet05!H58+DHS_Dry05!H58)/2</f>
        <v>18.165638279534992</v>
      </c>
      <c r="I67" s="97">
        <f>(DHS_Wet05!I58+DHS_Dry05!I58)/2</f>
        <v>22.81143235926962</v>
      </c>
      <c r="J67" s="97">
        <f>(DHS_Wet05!J58+DHS_Dry05!J58)/2</f>
        <v>17.215513606739819</v>
      </c>
      <c r="K67" s="97">
        <f>(DHS_Wet05!K58+DHS_Dry05!K58)/2</f>
        <v>8.8422200833222906</v>
      </c>
      <c r="L67" s="94">
        <f>(DHS_Wet05!L58+DHS_Dry05!L58)/2</f>
        <v>2.074573977321065</v>
      </c>
      <c r="M67" s="98">
        <f>(DHS_Wet05!M58+DHS_Dry05!M58)/2</f>
        <v>8.0621170591685729</v>
      </c>
      <c r="N67" s="97">
        <f>(DHS_Wet05!N58+DHS_Dry05!N58)/2</f>
        <v>15.035613366749226</v>
      </c>
      <c r="O67" s="97">
        <f>(DHS_Wet05!O58+DHS_Dry05!O58)/2</f>
        <v>21.028834267510529</v>
      </c>
      <c r="P67" s="97">
        <f>(DHS_Wet05!P58+DHS_Dry05!P58)/2</f>
        <v>24.02250619324176</v>
      </c>
      <c r="Q67" s="96">
        <f>(DHS_Wet05!Q58+DHS_Dry05!Q58)/2</f>
        <v>22.381247404117143</v>
      </c>
      <c r="R67" s="95">
        <f>(DHS_Wet05!R58+DHS_Dry05!R58)/2</f>
        <v>44.114458472576253</v>
      </c>
      <c r="S67" s="97">
        <f>(DHS_Wet05!S58+DHS_Dry05!S58)/2</f>
        <v>28.704243993414398</v>
      </c>
      <c r="T67" s="97">
        <f>(DHS_Wet05!T58+DHS_Dry05!T58)/2</f>
        <v>5.6329159483809361</v>
      </c>
      <c r="U67" s="97">
        <f>(DHS_Wet05!U58+DHS_Dry05!U58)/2</f>
        <v>4.4279448554374534</v>
      </c>
      <c r="V67" s="97">
        <f>(DHS_Wet05!V58+DHS_Dry05!V58)/2</f>
        <v>27.902172428216815</v>
      </c>
      <c r="W67" s="97">
        <f>(DHS_Wet05!W58+DHS_Dry05!W58)/2</f>
        <v>4.666165560289623</v>
      </c>
      <c r="X67" s="97">
        <f>(DHS_Wet05!X58+DHS_Dry05!X58)/2</f>
        <v>38.896053850980302</v>
      </c>
      <c r="Y67" s="97">
        <f>(DHS_Wet05!Y58+DHS_Dry05!Y58)/2</f>
        <v>27.960897125924841</v>
      </c>
      <c r="Z67" s="97">
        <f>(DHS_Wet05!Z58+DHS_Dry05!Z58)/2</f>
        <v>15.038407456812896</v>
      </c>
      <c r="AA67" s="97">
        <f>(DHS_Wet05!AA58+DHS_Dry05!AA58)/2</f>
        <v>24.35528905445366</v>
      </c>
      <c r="AB67" s="97">
        <f>(DHS_Wet05!AB58+DHS_Dry05!AB58)/2</f>
        <v>8.4375499283730662</v>
      </c>
      <c r="AC67" s="97">
        <f>(DHS_Wet05!AC58+DHS_Dry05!AC58)/2</f>
        <v>29.806114064933553</v>
      </c>
      <c r="AD67" s="97">
        <f>(DHS_Wet05!AD58+DHS_Dry05!AD58)/2</f>
        <v>5.3804794768542781</v>
      </c>
      <c r="AE67" s="97">
        <f>(DHS_Wet05!AE58+DHS_Dry05!AE58)/2</f>
        <v>23.985106661448739</v>
      </c>
      <c r="AF67" s="97">
        <f>(DHS_Wet05!AF58+DHS_Dry05!AF58)/2</f>
        <v>3.4741179495420416</v>
      </c>
      <c r="AG67" s="97">
        <f>(DHS_Wet05!AG58+DHS_Dry05!AG58)/2</f>
        <v>32.547814686986001</v>
      </c>
      <c r="AH67" s="97">
        <f>(DHS_Wet05!AH58+DHS_Dry05!AH58)/2</f>
        <v>3.5992281575006508</v>
      </c>
      <c r="AI67" s="97">
        <f>(DHS_Wet05!AI58+DHS_Dry05!AI58)/2</f>
        <v>0.91806467718346685</v>
      </c>
      <c r="AJ67" s="94">
        <f>(DHS_Wet05!AJ58+DHS_Dry05!AJ58)/2</f>
        <v>35.181537088996038</v>
      </c>
      <c r="AK67" s="1693"/>
      <c r="AL67" s="1693"/>
      <c r="AM67" s="1693"/>
      <c r="AN67" s="1693"/>
      <c r="AO67" s="1693"/>
      <c r="AP67" s="1693"/>
      <c r="AQ67" s="1693"/>
      <c r="AR67" s="1693"/>
      <c r="AS67" s="1693"/>
      <c r="AT67" s="1693"/>
      <c r="AU67" s="1693"/>
      <c r="AV67" s="1693"/>
      <c r="AW67" s="1693"/>
      <c r="AX67" s="1693"/>
      <c r="AY67" s="1693"/>
      <c r="AZ67" s="305"/>
      <c r="BA67" s="1710"/>
      <c r="BB67" s="1542"/>
      <c r="BC67" s="374"/>
      <c r="BD67" s="366"/>
      <c r="BE67" s="366"/>
      <c r="BF67" s="366"/>
      <c r="BG67" s="378"/>
      <c r="BH67" s="374"/>
      <c r="BI67" s="366"/>
      <c r="BJ67" s="366"/>
      <c r="BK67" s="366"/>
      <c r="BL67" s="378"/>
      <c r="BM67" s="374"/>
      <c r="BN67" s="366"/>
      <c r="BO67" s="366"/>
      <c r="BP67" s="366"/>
      <c r="BQ67" s="378"/>
      <c r="BR67" s="374"/>
      <c r="BS67" s="366"/>
      <c r="BT67" s="366"/>
      <c r="BU67" s="366"/>
      <c r="BV67" s="366"/>
      <c r="BW67" s="366"/>
      <c r="BX67" s="366"/>
      <c r="BY67" s="367"/>
      <c r="BZ67" s="367"/>
      <c r="CA67" s="367"/>
      <c r="CB67" s="367"/>
      <c r="CC67" s="367"/>
      <c r="CD67" s="367"/>
      <c r="CE67" s="367"/>
      <c r="CF67" s="367"/>
      <c r="CG67" s="367"/>
      <c r="CH67" s="367"/>
      <c r="CI67" s="367"/>
      <c r="CJ67" s="367"/>
      <c r="CK67" s="2"/>
      <c r="CL67" s="2"/>
      <c r="CM67" s="2"/>
      <c r="CN67" s="2"/>
      <c r="CO67" s="2"/>
      <c r="CP67" s="2"/>
      <c r="CQ67" s="2"/>
      <c r="CR67" s="2"/>
      <c r="CS67" s="2"/>
      <c r="CT67" s="2"/>
      <c r="CU67" s="2"/>
      <c r="CV67" s="2"/>
      <c r="CW67" s="2"/>
      <c r="CX67" s="2"/>
      <c r="CY67" s="2"/>
      <c r="CZ67" s="2"/>
    </row>
    <row r="68" s="433" customFormat="true" ht="15" customHeight="true" x14ac:dyDescent="0.2">
      <c r="A68" s="1804"/>
      <c r="B68" s="331" t="s">
        <v>188</v>
      </c>
      <c r="C68" s="98">
        <f>(DHS_Wet05!C59+DHS_Dry05!C59)/2</f>
        <v>1.5339689917378792</v>
      </c>
      <c r="D68" s="97">
        <f>(DHS_Wet05!D59+DHS_Dry05!D59)/2</f>
        <v>2.0909343118620725</v>
      </c>
      <c r="E68" s="97">
        <f>(DHS_Wet05!E59+DHS_Dry05!E59)/2</f>
        <v>3.07831831238936</v>
      </c>
      <c r="F68" s="97">
        <f>(DHS_Wet05!F59+DHS_Dry05!F59)/2</f>
        <v>5.3144314681177294</v>
      </c>
      <c r="G68" s="96">
        <f>(DHS_Wet05!G59+DHS_Dry05!G59)/2</f>
        <v>4.2563671436474371</v>
      </c>
      <c r="H68" s="95">
        <f>(DHS_Wet05!H59+DHS_Dry05!H59)/2</f>
        <v>5.6286509888760126</v>
      </c>
      <c r="I68" s="97">
        <f>(DHS_Wet05!I59+DHS_Dry05!I59)/2</f>
        <v>9.5574424637592106</v>
      </c>
      <c r="J68" s="97">
        <f>(DHS_Wet05!J59+DHS_Dry05!J59)/2</f>
        <v>5.5079636780174308</v>
      </c>
      <c r="K68" s="97">
        <f>(DHS_Wet05!K59+DHS_Dry05!K59)/2</f>
        <v>1.2827111288832074</v>
      </c>
      <c r="L68" s="94">
        <f>(DHS_Wet05!L59+DHS_Dry05!L59)/2</f>
        <v>0.3957162607561977</v>
      </c>
      <c r="M68" s="98">
        <f>(DHS_Wet05!M59+DHS_Dry05!M59)/2</f>
        <v>1.3272214405154334</v>
      </c>
      <c r="N68" s="97">
        <f>(DHS_Wet05!N59+DHS_Dry05!N59)/2</f>
        <v>1.5608741332293514</v>
      </c>
      <c r="O68" s="97">
        <f>(DHS_Wet05!O59+DHS_Dry05!O59)/2</f>
        <v>2.4614162213703139</v>
      </c>
      <c r="P68" s="97">
        <f>(DHS_Wet05!P59+DHS_Dry05!P59)/2</f>
        <v>4.1503684855732086</v>
      </c>
      <c r="Q68" s="96">
        <f>(DHS_Wet05!Q59+DHS_Dry05!Q59)/2</f>
        <v>5.664441642115098</v>
      </c>
      <c r="R68" s="95">
        <f>(DHS_Wet05!R59+DHS_Dry05!R59)/2</f>
        <v>1.2446097420690079</v>
      </c>
      <c r="S68" s="97">
        <f>(DHS_Wet05!S59+DHS_Dry05!S59)/2</f>
        <v>3.2469415127401247</v>
      </c>
      <c r="T68" s="97">
        <f>(DHS_Wet05!T59+DHS_Dry05!T59)/2</f>
        <v>0.428313009231376</v>
      </c>
      <c r="U68" s="97">
        <f>(DHS_Wet05!U59+DHS_Dry05!U59)/2</f>
        <v>1.535173147540714</v>
      </c>
      <c r="V68" s="97">
        <f>(DHS_Wet05!V59+DHS_Dry05!V59)/2</f>
        <v>5.3697951539214284</v>
      </c>
      <c r="W68" s="97">
        <f>(DHS_Wet05!W59+DHS_Dry05!W59)/2</f>
        <v>0.17964469976941072</v>
      </c>
      <c r="X68" s="97">
        <f>(DHS_Wet05!X59+DHS_Dry05!X59)/2</f>
        <v>2.4739256317787492</v>
      </c>
      <c r="Y68" s="97">
        <f>(DHS_Wet05!Y59+DHS_Dry05!Y59)/2</f>
        <v>11.455256218204752</v>
      </c>
      <c r="Z68" s="97">
        <f>(DHS_Wet05!Z59+DHS_Dry05!Z59)/2</f>
        <v>1.6015095504340824</v>
      </c>
      <c r="AA68" s="97">
        <f>(DHS_Wet05!AA59+DHS_Dry05!AA59)/2</f>
        <v>10.795526456275995</v>
      </c>
      <c r="AB68" s="97">
        <f>(DHS_Wet05!AB59+DHS_Dry05!AB59)/2</f>
        <v>0.34240197603454731</v>
      </c>
      <c r="AC68" s="97">
        <f>(DHS_Wet05!AC59+DHS_Dry05!AC59)/2</f>
        <v>1.0028369711031597</v>
      </c>
      <c r="AD68" s="97">
        <f>(DHS_Wet05!AD59+DHS_Dry05!AD59)/2</f>
        <v>4.818783027366127</v>
      </c>
      <c r="AE68" s="97">
        <f>(DHS_Wet05!AE59+DHS_Dry05!AE59)/2</f>
        <v>0.50304641185338028</v>
      </c>
      <c r="AF68" s="97">
        <f>(DHS_Wet05!AF59+DHS_Dry05!AF59)/2</f>
        <v>0.94216244615213895</v>
      </c>
      <c r="AG68" s="97">
        <f>(DHS_Wet05!AG59+DHS_Dry05!AG59)/2</f>
        <v>1.0916848621168918</v>
      </c>
      <c r="AH68" s="97">
        <f>(DHS_Wet05!AH59+DHS_Dry05!AH59)/2</f>
        <v>0</v>
      </c>
      <c r="AI68" s="97">
        <f>(DHS_Wet05!AI59+DHS_Dry05!AI59)/2</f>
        <v>5.6215711790981934E-2</v>
      </c>
      <c r="AJ68" s="94">
        <f>(DHS_Wet05!AJ59+DHS_Dry05!AJ59)/2</f>
        <v>6.796039745378577</v>
      </c>
      <c r="AK68" s="1693"/>
      <c r="AL68" s="1693"/>
      <c r="AM68" s="1693"/>
      <c r="AN68" s="1693"/>
      <c r="AO68" s="1693"/>
      <c r="AP68" s="1693"/>
      <c r="AQ68" s="1693"/>
      <c r="AR68" s="1693"/>
      <c r="AS68" s="1693"/>
      <c r="AT68" s="1693"/>
      <c r="AU68" s="1693"/>
      <c r="AV68" s="1693"/>
      <c r="AW68" s="1693"/>
      <c r="AX68" s="1693"/>
      <c r="AY68" s="1693"/>
      <c r="AZ68" s="305"/>
      <c r="BA68" s="1710"/>
      <c r="BB68" s="1542"/>
      <c r="BC68" s="374"/>
      <c r="BD68" s="366"/>
      <c r="BE68" s="366"/>
      <c r="BF68" s="366"/>
      <c r="BG68" s="378"/>
      <c r="BH68" s="374"/>
      <c r="BI68" s="366"/>
      <c r="BJ68" s="366"/>
      <c r="BK68" s="366"/>
      <c r="BL68" s="378"/>
      <c r="BM68" s="374"/>
      <c r="BN68" s="366"/>
      <c r="BO68" s="366"/>
      <c r="BP68" s="366"/>
      <c r="BQ68" s="378"/>
      <c r="BR68" s="374"/>
      <c r="BS68" s="366"/>
      <c r="BT68" s="366"/>
      <c r="BU68" s="366"/>
      <c r="BV68" s="366"/>
      <c r="BW68" s="366"/>
      <c r="BX68" s="366"/>
      <c r="BY68" s="367"/>
      <c r="BZ68" s="367"/>
      <c r="CA68" s="367"/>
      <c r="CB68" s="367"/>
      <c r="CC68" s="367"/>
      <c r="CD68" s="367"/>
      <c r="CE68" s="367"/>
      <c r="CF68" s="367"/>
      <c r="CG68" s="367"/>
      <c r="CH68" s="367"/>
      <c r="CI68" s="367"/>
      <c r="CJ68" s="367"/>
      <c r="CK68" s="2"/>
      <c r="CL68" s="2"/>
      <c r="CM68" s="2"/>
      <c r="CN68" s="2"/>
      <c r="CO68" s="2"/>
      <c r="CP68" s="2"/>
      <c r="CQ68" s="2"/>
      <c r="CR68" s="2"/>
      <c r="CS68" s="2"/>
      <c r="CT68" s="2"/>
      <c r="CU68" s="2"/>
      <c r="CV68" s="2"/>
      <c r="CW68" s="2"/>
      <c r="CX68" s="2"/>
      <c r="CY68" s="2"/>
      <c r="CZ68" s="2"/>
    </row>
    <row r="69" s="433" customFormat="true" ht="15" customHeight="true" x14ac:dyDescent="0.2">
      <c r="A69" s="1804"/>
      <c r="B69" s="331" t="s">
        <v>189</v>
      </c>
      <c r="C69" s="98">
        <f>(DHS_Wet05!C60+DHS_Dry05!C60)/2</f>
        <v>3.3579479056718424E-2</v>
      </c>
      <c r="D69" s="97">
        <f>(DHS_Wet05!D60+DHS_Dry05!D60)/2</f>
        <v>3.7068813027243581E-2</v>
      </c>
      <c r="E69" s="97">
        <f>(DHS_Wet05!E60+DHS_Dry05!E60)/2</f>
        <v>6.2096685339627727E-2</v>
      </c>
      <c r="F69" s="97">
        <f>(DHS_Wet05!F60+DHS_Dry05!F60)/2</f>
        <v>0.45327145142949699</v>
      </c>
      <c r="G69" s="96">
        <f>(DHS_Wet05!G60+DHS_Dry05!G60)/2</f>
        <v>6.7820830672372328</v>
      </c>
      <c r="H69" s="95">
        <f>(DHS_Wet05!H60+DHS_Dry05!H60)/2</f>
        <v>0.11388992536520881</v>
      </c>
      <c r="I69" s="97">
        <f>(DHS_Wet05!I60+DHS_Dry05!I60)/2</f>
        <v>1.2686241149268875</v>
      </c>
      <c r="J69" s="97">
        <f>(DHS_Wet05!J60+DHS_Dry05!J60)/2</f>
        <v>8.0018407871142649</v>
      </c>
      <c r="K69" s="97">
        <f>(DHS_Wet05!K60+DHS_Dry05!K60)/2</f>
        <v>9.1336820569978237</v>
      </c>
      <c r="L69" s="94">
        <f>(DHS_Wet05!L60+DHS_Dry05!L60)/2</f>
        <v>11.754651134162804</v>
      </c>
      <c r="M69" s="98">
        <f>(DHS_Wet05!M60+DHS_Dry05!M60)/2</f>
        <v>3.9671925061735454E-2</v>
      </c>
      <c r="N69" s="97">
        <f>(DHS_Wet05!N60+DHS_Dry05!N60)/2</f>
        <v>2.3151331997911959E-2</v>
      </c>
      <c r="O69" s="97">
        <f>(DHS_Wet05!O60+DHS_Dry05!O60)/2</f>
        <v>4.7289476885833036E-2</v>
      </c>
      <c r="P69" s="97">
        <f>(DHS_Wet05!P60+DHS_Dry05!P60)/2</f>
        <v>0.25766845350060485</v>
      </c>
      <c r="Q69" s="96">
        <f>(DHS_Wet05!Q60+DHS_Dry05!Q60)/2</f>
        <v>2.8440196266728179</v>
      </c>
      <c r="R69" s="95">
        <f>(DHS_Wet05!R60+DHS_Dry05!R60)/2</f>
        <v>1.1519273500275979</v>
      </c>
      <c r="S69" s="97">
        <f>(DHS_Wet05!S60+DHS_Dry05!S60)/2</f>
        <v>3.633190574215055</v>
      </c>
      <c r="T69" s="97">
        <f>(DHS_Wet05!T60+DHS_Dry05!T60)/2</f>
        <v>8.1177414366971762E-2</v>
      </c>
      <c r="U69" s="97">
        <f>(DHS_Wet05!U60+DHS_Dry05!U60)/2</f>
        <v>0.35274924204552832</v>
      </c>
      <c r="V69" s="97">
        <f>(DHS_Wet05!V60+DHS_Dry05!V60)/2</f>
        <v>8.0089146993534033E-2</v>
      </c>
      <c r="W69" s="97">
        <f>(DHS_Wet05!W60+DHS_Dry05!W60)/2</f>
        <v>1.0346825829906896</v>
      </c>
      <c r="X69" s="97">
        <f>(DHS_Wet05!X60+DHS_Dry05!X60)/2</f>
        <v>5.8816006952746504E-2</v>
      </c>
      <c r="Y69" s="97">
        <f>(DHS_Wet05!Y60+DHS_Dry05!Y60)/2</f>
        <v>9.8837933102016329E-2</v>
      </c>
      <c r="Z69" s="97">
        <f>(DHS_Wet05!Z60+DHS_Dry05!Z60)/2</f>
        <v>0.19388971900781973</v>
      </c>
      <c r="AA69" s="97">
        <f>(DHS_Wet05!AA60+DHS_Dry05!AA60)/2</f>
        <v>0.73294613653404539</v>
      </c>
      <c r="AB69" s="97">
        <f>(DHS_Wet05!AB60+DHS_Dry05!AB60)/2</f>
        <v>0</v>
      </c>
      <c r="AC69" s="97">
        <f>(DHS_Wet05!AC60+DHS_Dry05!AC60)/2</f>
        <v>0.1463540629269823</v>
      </c>
      <c r="AD69" s="97">
        <f>(DHS_Wet05!AD60+DHS_Dry05!AD60)/2</f>
        <v>8.6358305548410765</v>
      </c>
      <c r="AE69" s="97">
        <f>(DHS_Wet05!AE60+DHS_Dry05!AE60)/2</f>
        <v>8.0367447383993929E-2</v>
      </c>
      <c r="AF69" s="97">
        <f>(DHS_Wet05!AF60+DHS_Dry05!AF60)/2</f>
        <v>0.33300328526581258</v>
      </c>
      <c r="AG69" s="97">
        <f>(DHS_Wet05!AG60+DHS_Dry05!AG60)/2</f>
        <v>0</v>
      </c>
      <c r="AH69" s="97">
        <f>(DHS_Wet05!AH60+DHS_Dry05!AH60)/2</f>
        <v>3.6547224722262976</v>
      </c>
      <c r="AI69" s="97">
        <f>(DHS_Wet05!AI60+DHS_Dry05!AI60)/2</f>
        <v>0</v>
      </c>
      <c r="AJ69" s="94">
        <f>(DHS_Wet05!AJ60+DHS_Dry05!AJ60)/2</f>
        <v>0</v>
      </c>
      <c r="AK69" s="1693"/>
      <c r="AL69" s="1693"/>
      <c r="AM69" s="1693"/>
      <c r="AN69" s="1693"/>
      <c r="AO69" s="1693"/>
      <c r="AP69" s="1693"/>
      <c r="AQ69" s="1693"/>
      <c r="AR69" s="1693"/>
      <c r="AS69" s="1693"/>
      <c r="AT69" s="1693"/>
      <c r="AU69" s="1693"/>
      <c r="AV69" s="1693"/>
      <c r="AW69" s="1693"/>
      <c r="AX69" s="1693"/>
      <c r="AY69" s="1693"/>
      <c r="AZ69" s="305"/>
      <c r="BA69" s="1710"/>
      <c r="BB69" s="1542"/>
      <c r="BC69" s="374"/>
      <c r="BD69" s="366"/>
      <c r="BE69" s="366"/>
      <c r="BF69" s="366"/>
      <c r="BG69" s="378"/>
      <c r="BH69" s="374"/>
      <c r="BI69" s="366"/>
      <c r="BJ69" s="366"/>
      <c r="BK69" s="366"/>
      <c r="BL69" s="378"/>
      <c r="BM69" s="374"/>
      <c r="BN69" s="366"/>
      <c r="BO69" s="366"/>
      <c r="BP69" s="366"/>
      <c r="BQ69" s="378"/>
      <c r="BR69" s="374"/>
      <c r="BS69" s="366"/>
      <c r="BT69" s="366"/>
      <c r="BU69" s="366"/>
      <c r="BV69" s="366"/>
      <c r="BW69" s="366"/>
      <c r="BX69" s="366"/>
      <c r="BY69" s="367"/>
      <c r="BZ69" s="367"/>
      <c r="CA69" s="367"/>
      <c r="CB69" s="367"/>
      <c r="CC69" s="367"/>
      <c r="CD69" s="367"/>
      <c r="CE69" s="367"/>
      <c r="CF69" s="367"/>
      <c r="CG69" s="367"/>
      <c r="CH69" s="367"/>
      <c r="CI69" s="367"/>
      <c r="CJ69" s="367"/>
      <c r="CK69" s="2"/>
      <c r="CL69" s="2"/>
      <c r="CM69" s="2"/>
      <c r="CN69" s="2"/>
      <c r="CO69" s="2"/>
      <c r="CP69" s="2"/>
      <c r="CQ69" s="2"/>
      <c r="CR69" s="2"/>
      <c r="CS69" s="2"/>
      <c r="CT69" s="2"/>
      <c r="CU69" s="2"/>
      <c r="CV69" s="2"/>
      <c r="CW69" s="2"/>
      <c r="CX69" s="2"/>
      <c r="CY69" s="2"/>
      <c r="CZ69" s="2"/>
    </row>
    <row r="70" s="433" customFormat="true" ht="15" customHeight="true" x14ac:dyDescent="0.2">
      <c r="A70" s="1804"/>
      <c r="B70" s="331" t="s">
        <v>190</v>
      </c>
      <c r="C70" s="98">
        <f>(DHS_Wet05!C61+DHS_Dry05!C61)/2</f>
        <v>0.16647447183077846</v>
      </c>
      <c r="D70" s="97">
        <f>(DHS_Wet05!D61+DHS_Dry05!D61)/2</f>
        <v>7.15492331188992E-2</v>
      </c>
      <c r="E70" s="97">
        <f>(DHS_Wet05!E61+DHS_Dry05!E61)/2</f>
        <v>0.1343975479948864</v>
      </c>
      <c r="F70" s="97">
        <f>(DHS_Wet05!F61+DHS_Dry05!F61)/2</f>
        <v>0.19882175733497465</v>
      </c>
      <c r="G70" s="96">
        <f>(DHS_Wet05!G61+DHS_Dry05!G61)/2</f>
        <v>0.37032739098087331</v>
      </c>
      <c r="H70" s="95">
        <f>(DHS_Wet05!H61+DHS_Dry05!H61)/2</f>
        <v>0.1995855137656585</v>
      </c>
      <c r="I70" s="97">
        <f>(DHS_Wet05!I61+DHS_Dry05!I61)/2</f>
        <v>0.67890917305824106</v>
      </c>
      <c r="J70" s="97">
        <f>(DHS_Wet05!J61+DHS_Dry05!J61)/2</f>
        <v>1.0886880169200683</v>
      </c>
      <c r="K70" s="97">
        <f>(DHS_Wet05!K61+DHS_Dry05!K61)/2</f>
        <v>9.4454201210055211E-2</v>
      </c>
      <c r="L70" s="94">
        <f>(DHS_Wet05!L61+DHS_Dry05!L61)/2</f>
        <v>0.20371823494578079</v>
      </c>
      <c r="M70" s="98">
        <f>(DHS_Wet05!M61+DHS_Dry05!M61)/2</f>
        <v>0.18133780763270815</v>
      </c>
      <c r="N70" s="97">
        <f>(DHS_Wet05!N61+DHS_Dry05!N61)/2</f>
        <v>3.7902167319217861E-2</v>
      </c>
      <c r="O70" s="97">
        <f>(DHS_Wet05!O61+DHS_Dry05!O61)/2</f>
        <v>0.108569982977236</v>
      </c>
      <c r="P70" s="97">
        <f>(DHS_Wet05!P61+DHS_Dry05!P61)/2</f>
        <v>7.1074481805008027E-2</v>
      </c>
      <c r="Q70" s="96">
        <f>(DHS_Wet05!Q61+DHS_Dry05!Q61)/2</f>
        <v>0.30202120006723976</v>
      </c>
      <c r="R70" s="95">
        <f>(DHS_Wet05!R61+DHS_Dry05!R61)/2</f>
        <v>1.6733471423598183</v>
      </c>
      <c r="S70" s="97">
        <f>(DHS_Wet05!S61+DHS_Dry05!S61)/2</f>
        <v>0</v>
      </c>
      <c r="T70" s="97">
        <f>(DHS_Wet05!T61+DHS_Dry05!T61)/2</f>
        <v>0.29591932169259455</v>
      </c>
      <c r="U70" s="97">
        <f>(DHS_Wet05!U61+DHS_Dry05!U61)/2</f>
        <v>0.44315560600526643</v>
      </c>
      <c r="V70" s="97">
        <f>(DHS_Wet05!V61+DHS_Dry05!V61)/2</f>
        <v>0</v>
      </c>
      <c r="W70" s="97">
        <f>(DHS_Wet05!W61+DHS_Dry05!W61)/2</f>
        <v>0</v>
      </c>
      <c r="X70" s="97">
        <f>(DHS_Wet05!X61+DHS_Dry05!X61)/2</f>
        <v>0.22184184338512211</v>
      </c>
      <c r="Y70" s="97">
        <f>(DHS_Wet05!Y61+DHS_Dry05!Y61)/2</f>
        <v>0</v>
      </c>
      <c r="Z70" s="97">
        <f>(DHS_Wet05!Z61+DHS_Dry05!Z61)/2</f>
        <v>0.28922802921564872</v>
      </c>
      <c r="AA70" s="97">
        <f>(DHS_Wet05!AA61+DHS_Dry05!AA61)/2</f>
        <v>3.1370442654648029E-2</v>
      </c>
      <c r="AB70" s="97">
        <f>(DHS_Wet05!AB61+DHS_Dry05!AB61)/2</f>
        <v>0</v>
      </c>
      <c r="AC70" s="97">
        <f>(DHS_Wet05!AC61+DHS_Dry05!AC61)/2</f>
        <v>2.4987490256325004E-2</v>
      </c>
      <c r="AD70" s="97">
        <f>(DHS_Wet05!AD61+DHS_Dry05!AD61)/2</f>
        <v>0</v>
      </c>
      <c r="AE70" s="97">
        <f>(DHS_Wet05!AE61+DHS_Dry05!AE61)/2</f>
        <v>0.67457213738969213</v>
      </c>
      <c r="AF70" s="97">
        <f>(DHS_Wet05!AF61+DHS_Dry05!AF61)/2</f>
        <v>0.122413542114817</v>
      </c>
      <c r="AG70" s="97">
        <f>(DHS_Wet05!AG61+DHS_Dry05!AG61)/2</f>
        <v>0.8013550505953948</v>
      </c>
      <c r="AH70" s="97">
        <f>(DHS_Wet05!AH61+DHS_Dry05!AH61)/2</f>
        <v>0</v>
      </c>
      <c r="AI70" s="97">
        <f>(DHS_Wet05!AI61+DHS_Dry05!AI61)/2</f>
        <v>0</v>
      </c>
      <c r="AJ70" s="94">
        <f>(DHS_Wet05!AJ61+DHS_Dry05!AJ61)/2</f>
        <v>0</v>
      </c>
      <c r="AK70" s="1693"/>
      <c r="AL70" s="1693"/>
      <c r="AM70" s="1693"/>
      <c r="AN70" s="1693"/>
      <c r="AO70" s="1693"/>
      <c r="AP70" s="1693"/>
      <c r="AQ70" s="1693"/>
      <c r="AR70" s="1693"/>
      <c r="AS70" s="1693"/>
      <c r="AT70" s="1693"/>
      <c r="AU70" s="1693"/>
      <c r="AV70" s="1693"/>
      <c r="AW70" s="1693"/>
      <c r="AX70" s="1693"/>
      <c r="AY70" s="1693"/>
      <c r="AZ70" s="305"/>
      <c r="BA70" s="1710"/>
      <c r="BB70" s="1542"/>
      <c r="BC70" s="374"/>
      <c r="BD70" s="366"/>
      <c r="BE70" s="366"/>
      <c r="BF70" s="366"/>
      <c r="BG70" s="378"/>
      <c r="BH70" s="374"/>
      <c r="BI70" s="366"/>
      <c r="BJ70" s="366"/>
      <c r="BK70" s="366"/>
      <c r="BL70" s="378"/>
      <c r="BM70" s="374"/>
      <c r="BN70" s="366"/>
      <c r="BO70" s="366"/>
      <c r="BP70" s="366"/>
      <c r="BQ70" s="378"/>
      <c r="BR70" s="374"/>
      <c r="BS70" s="366"/>
      <c r="BT70" s="366"/>
      <c r="BU70" s="366"/>
      <c r="BV70" s="366"/>
      <c r="BW70" s="366"/>
      <c r="BX70" s="366"/>
      <c r="BY70" s="367"/>
      <c r="BZ70" s="367"/>
      <c r="CA70" s="367"/>
      <c r="CB70" s="367"/>
      <c r="CC70" s="367"/>
      <c r="CD70" s="367"/>
      <c r="CE70" s="367"/>
      <c r="CF70" s="367"/>
      <c r="CG70" s="367"/>
      <c r="CH70" s="367"/>
      <c r="CI70" s="367"/>
      <c r="CJ70" s="367"/>
      <c r="CK70" s="2"/>
      <c r="CL70" s="2"/>
      <c r="CM70" s="2"/>
      <c r="CN70" s="2"/>
      <c r="CO70" s="2"/>
      <c r="CP70" s="2"/>
      <c r="CQ70" s="2"/>
      <c r="CR70" s="2"/>
      <c r="CS70" s="2"/>
      <c r="CT70" s="2"/>
      <c r="CU70" s="2"/>
      <c r="CV70" s="2"/>
      <c r="CW70" s="2"/>
      <c r="CX70" s="2"/>
      <c r="CY70" s="2"/>
      <c r="CZ70" s="2"/>
    </row>
    <row r="71" s="433" customFormat="true" ht="15" customHeight="true" x14ac:dyDescent="0.2">
      <c r="A71" s="116"/>
      <c r="B71" s="110"/>
      <c r="C71" s="98"/>
      <c r="D71" s="97"/>
      <c r="E71" s="97"/>
      <c r="F71" s="97"/>
      <c r="G71" s="96"/>
      <c r="H71" s="95"/>
      <c r="I71" s="97"/>
      <c r="J71" s="97"/>
      <c r="K71" s="97"/>
      <c r="L71" s="94"/>
      <c r="M71" s="98"/>
      <c r="N71" s="97"/>
      <c r="O71" s="97"/>
      <c r="P71" s="97"/>
      <c r="Q71" s="96"/>
      <c r="R71" s="95"/>
      <c r="S71" s="97"/>
      <c r="T71" s="97"/>
      <c r="U71" s="97"/>
      <c r="V71" s="97"/>
      <c r="W71" s="97"/>
      <c r="X71" s="97"/>
      <c r="Y71" s="97"/>
      <c r="Z71" s="97"/>
      <c r="AA71" s="97"/>
      <c r="AB71" s="97"/>
      <c r="AC71" s="97"/>
      <c r="AD71" s="97"/>
      <c r="AE71" s="97"/>
      <c r="AF71" s="97"/>
      <c r="AG71" s="97"/>
      <c r="AH71" s="97"/>
      <c r="AI71" s="97"/>
      <c r="AJ71" s="94"/>
      <c r="AK71" s="1693"/>
      <c r="AL71" s="1693"/>
      <c r="AM71" s="1693"/>
      <c r="AN71" s="1693"/>
      <c r="AO71" s="1693"/>
      <c r="AP71" s="1693"/>
      <c r="AQ71" s="1693"/>
      <c r="AR71" s="1693"/>
      <c r="AS71" s="1693"/>
      <c r="AT71" s="1693"/>
      <c r="AU71" s="1693"/>
      <c r="AV71" s="1693"/>
      <c r="AW71" s="1693"/>
      <c r="AX71" s="1693"/>
      <c r="AY71" s="1693"/>
      <c r="AZ71" s="305"/>
      <c r="BA71" s="1710"/>
      <c r="BB71" s="1542"/>
      <c r="BC71" s="374"/>
      <c r="BD71" s="366"/>
      <c r="BE71" s="366"/>
      <c r="BF71" s="366"/>
      <c r="BG71" s="378"/>
      <c r="BH71" s="374"/>
      <c r="BI71" s="366"/>
      <c r="BJ71" s="366"/>
      <c r="BK71" s="366"/>
      <c r="BL71" s="378"/>
      <c r="BM71" s="374"/>
      <c r="BN71" s="366"/>
      <c r="BO71" s="366"/>
      <c r="BP71" s="366"/>
      <c r="BQ71" s="378"/>
      <c r="BR71" s="374"/>
      <c r="BS71" s="366"/>
      <c r="BT71" s="366"/>
      <c r="BU71" s="366"/>
      <c r="BV71" s="366"/>
      <c r="BW71" s="366"/>
      <c r="BX71" s="366"/>
      <c r="BY71" s="367"/>
      <c r="BZ71" s="367"/>
      <c r="CA71" s="367"/>
      <c r="CB71" s="367"/>
      <c r="CC71" s="367"/>
      <c r="CD71" s="367"/>
      <c r="CE71" s="367"/>
      <c r="CF71" s="367"/>
      <c r="CG71" s="367"/>
      <c r="CH71" s="367"/>
      <c r="CI71" s="367"/>
      <c r="CJ71" s="367"/>
      <c r="CK71" s="2"/>
      <c r="CL71" s="2"/>
      <c r="CM71" s="2"/>
      <c r="CN71" s="2"/>
      <c r="CO71" s="2"/>
      <c r="CP71" s="2"/>
      <c r="CQ71" s="2"/>
      <c r="CR71" s="2"/>
      <c r="CS71" s="2"/>
      <c r="CT71" s="2"/>
      <c r="CU71" s="2"/>
      <c r="CV71" s="2"/>
      <c r="CW71" s="2"/>
      <c r="CX71" s="2"/>
      <c r="CY71" s="2"/>
      <c r="CZ71" s="2"/>
    </row>
    <row r="72" s="433" customFormat="true" ht="15" customHeight="true" x14ac:dyDescent="0.2">
      <c r="A72" s="116"/>
      <c r="B72" s="110"/>
      <c r="C72" s="98"/>
      <c r="D72" s="97"/>
      <c r="E72" s="97"/>
      <c r="F72" s="97"/>
      <c r="G72" s="96"/>
      <c r="H72" s="95"/>
      <c r="I72" s="97"/>
      <c r="J72" s="97"/>
      <c r="K72" s="97"/>
      <c r="L72" s="94"/>
      <c r="M72" s="98"/>
      <c r="N72" s="97"/>
      <c r="O72" s="97"/>
      <c r="P72" s="97"/>
      <c r="Q72" s="96"/>
      <c r="R72" s="95"/>
      <c r="S72" s="97"/>
      <c r="T72" s="97"/>
      <c r="U72" s="97"/>
      <c r="V72" s="97"/>
      <c r="W72" s="97"/>
      <c r="X72" s="97"/>
      <c r="Y72" s="97"/>
      <c r="Z72" s="97"/>
      <c r="AA72" s="97"/>
      <c r="AB72" s="97"/>
      <c r="AC72" s="97"/>
      <c r="AD72" s="97"/>
      <c r="AE72" s="97"/>
      <c r="AF72" s="97"/>
      <c r="AG72" s="97"/>
      <c r="AH72" s="97"/>
      <c r="AI72" s="97"/>
      <c r="AJ72" s="94"/>
      <c r="AK72" s="1693"/>
      <c r="AL72" s="1693"/>
      <c r="AM72" s="1693"/>
      <c r="AN72" s="1693"/>
      <c r="AO72" s="1693"/>
      <c r="AP72" s="1693"/>
      <c r="AQ72" s="1693"/>
      <c r="AR72" s="1693"/>
      <c r="AS72" s="1693"/>
      <c r="AT72" s="1693"/>
      <c r="AU72" s="1693"/>
      <c r="AV72" s="1693"/>
      <c r="AW72" s="1693"/>
      <c r="AX72" s="1693"/>
      <c r="AY72" s="1693"/>
      <c r="AZ72" s="305"/>
      <c r="BA72" s="1710"/>
      <c r="BB72" s="1542"/>
      <c r="BC72" s="374"/>
      <c r="BD72" s="366"/>
      <c r="BE72" s="366"/>
      <c r="BF72" s="366"/>
      <c r="BG72" s="378"/>
      <c r="BH72" s="374"/>
      <c r="BI72" s="366"/>
      <c r="BJ72" s="366"/>
      <c r="BK72" s="366"/>
      <c r="BL72" s="378"/>
      <c r="BM72" s="374"/>
      <c r="BN72" s="366"/>
      <c r="BO72" s="366"/>
      <c r="BP72" s="366"/>
      <c r="BQ72" s="378"/>
      <c r="BR72" s="374"/>
      <c r="BS72" s="366"/>
      <c r="BT72" s="366"/>
      <c r="BU72" s="366"/>
      <c r="BV72" s="366"/>
      <c r="BW72" s="366"/>
      <c r="BX72" s="366"/>
      <c r="BY72" s="367"/>
      <c r="BZ72" s="367"/>
      <c r="CA72" s="367"/>
      <c r="CB72" s="367"/>
      <c r="CC72" s="367"/>
      <c r="CD72" s="367"/>
      <c r="CE72" s="367"/>
      <c r="CF72" s="367"/>
      <c r="CG72" s="367"/>
      <c r="CH72" s="367"/>
      <c r="CI72" s="367"/>
      <c r="CJ72" s="367"/>
      <c r="CK72" s="2"/>
      <c r="CL72" s="2"/>
      <c r="CM72" s="2"/>
      <c r="CN72" s="2"/>
      <c r="CO72" s="2"/>
      <c r="CP72" s="2"/>
      <c r="CQ72" s="2"/>
      <c r="CR72" s="2"/>
      <c r="CS72" s="2"/>
      <c r="CT72" s="2"/>
      <c r="CU72" s="2"/>
      <c r="CV72" s="2"/>
      <c r="CW72" s="2"/>
      <c r="CX72" s="2"/>
      <c r="CY72" s="2"/>
      <c r="CZ72" s="2"/>
    </row>
    <row r="73" s="433" customFormat="true" ht="15" customHeight="true" x14ac:dyDescent="0.2">
      <c r="A73" s="116"/>
      <c r="B73" s="110"/>
      <c r="C73" s="98"/>
      <c r="D73" s="97"/>
      <c r="E73" s="97"/>
      <c r="F73" s="97"/>
      <c r="G73" s="96"/>
      <c r="H73" s="95"/>
      <c r="I73" s="97"/>
      <c r="J73" s="97"/>
      <c r="K73" s="97"/>
      <c r="L73" s="94"/>
      <c r="M73" s="98"/>
      <c r="N73" s="97"/>
      <c r="O73" s="97"/>
      <c r="P73" s="97"/>
      <c r="Q73" s="96"/>
      <c r="R73" s="95"/>
      <c r="S73" s="97"/>
      <c r="T73" s="97"/>
      <c r="U73" s="97"/>
      <c r="V73" s="97"/>
      <c r="W73" s="97"/>
      <c r="X73" s="97"/>
      <c r="Y73" s="97"/>
      <c r="Z73" s="97"/>
      <c r="AA73" s="97"/>
      <c r="AB73" s="97"/>
      <c r="AC73" s="97"/>
      <c r="AD73" s="97"/>
      <c r="AE73" s="97"/>
      <c r="AF73" s="97"/>
      <c r="AG73" s="97"/>
      <c r="AH73" s="97"/>
      <c r="AI73" s="97"/>
      <c r="AJ73" s="94"/>
      <c r="AK73" s="1693"/>
      <c r="AL73" s="1693"/>
      <c r="AM73" s="1693"/>
      <c r="AN73" s="1693"/>
      <c r="AO73" s="1693"/>
      <c r="AP73" s="1693"/>
      <c r="AQ73" s="1693"/>
      <c r="AR73" s="1693"/>
      <c r="AS73" s="1693"/>
      <c r="AT73" s="1693"/>
      <c r="AU73" s="1693"/>
      <c r="AV73" s="1693"/>
      <c r="AW73" s="1693"/>
      <c r="AX73" s="1693"/>
      <c r="AY73" s="1693"/>
      <c r="AZ73" s="305"/>
      <c r="BA73" s="1710"/>
      <c r="BB73" s="1542"/>
      <c r="BC73" s="374"/>
      <c r="BD73" s="366"/>
      <c r="BE73" s="366"/>
      <c r="BF73" s="366"/>
      <c r="BG73" s="378"/>
      <c r="BH73" s="374"/>
      <c r="BI73" s="366"/>
      <c r="BJ73" s="366"/>
      <c r="BK73" s="366"/>
      <c r="BL73" s="378"/>
      <c r="BM73" s="374"/>
      <c r="BN73" s="366"/>
      <c r="BO73" s="366"/>
      <c r="BP73" s="366"/>
      <c r="BQ73" s="378"/>
      <c r="BR73" s="374"/>
      <c r="BS73" s="366"/>
      <c r="BT73" s="366"/>
      <c r="BU73" s="366"/>
      <c r="BV73" s="366"/>
      <c r="BW73" s="366"/>
      <c r="BX73" s="366"/>
      <c r="BY73" s="367"/>
      <c r="BZ73" s="367"/>
      <c r="CA73" s="367"/>
      <c r="CB73" s="367"/>
      <c r="CC73" s="367"/>
      <c r="CD73" s="367"/>
      <c r="CE73" s="367"/>
      <c r="CF73" s="367"/>
      <c r="CG73" s="367"/>
      <c r="CH73" s="367"/>
      <c r="CI73" s="367"/>
      <c r="CJ73" s="367"/>
      <c r="CK73" s="2"/>
      <c r="CL73" s="2"/>
      <c r="CM73" s="2"/>
      <c r="CN73" s="2"/>
      <c r="CO73" s="2"/>
      <c r="CP73" s="2"/>
      <c r="CQ73" s="2"/>
      <c r="CR73" s="2"/>
      <c r="CS73" s="2"/>
      <c r="CT73" s="2"/>
      <c r="CU73" s="2"/>
      <c r="CV73" s="2"/>
      <c r="CW73" s="2"/>
      <c r="CX73" s="2"/>
      <c r="CY73" s="2"/>
      <c r="CZ73" s="2"/>
    </row>
    <row r="74" s="433" customFormat="true" ht="15" customHeight="true" x14ac:dyDescent="0.2">
      <c r="A74" s="116"/>
      <c r="B74" s="110"/>
      <c r="C74" s="98"/>
      <c r="D74" s="97"/>
      <c r="E74" s="97"/>
      <c r="F74" s="97"/>
      <c r="G74" s="96"/>
      <c r="H74" s="95"/>
      <c r="I74" s="97"/>
      <c r="J74" s="97"/>
      <c r="K74" s="97"/>
      <c r="L74" s="94"/>
      <c r="M74" s="98"/>
      <c r="N74" s="97"/>
      <c r="O74" s="97"/>
      <c r="P74" s="97"/>
      <c r="Q74" s="96"/>
      <c r="R74" s="95"/>
      <c r="S74" s="97"/>
      <c r="T74" s="97"/>
      <c r="U74" s="97"/>
      <c r="V74" s="97"/>
      <c r="W74" s="97"/>
      <c r="X74" s="97"/>
      <c r="Y74" s="97"/>
      <c r="Z74" s="97"/>
      <c r="AA74" s="97"/>
      <c r="AB74" s="97"/>
      <c r="AC74" s="97"/>
      <c r="AD74" s="97"/>
      <c r="AE74" s="97"/>
      <c r="AF74" s="97"/>
      <c r="AG74" s="97"/>
      <c r="AH74" s="97"/>
      <c r="AI74" s="97"/>
      <c r="AJ74" s="94"/>
      <c r="AK74" s="1693"/>
      <c r="AL74" s="1693"/>
      <c r="AM74" s="1693"/>
      <c r="AN74" s="1693"/>
      <c r="AO74" s="1693"/>
      <c r="AP74" s="1693"/>
      <c r="AQ74" s="1693"/>
      <c r="AR74" s="1693"/>
      <c r="AS74" s="1693"/>
      <c r="AT74" s="1693"/>
      <c r="AU74" s="1693"/>
      <c r="AV74" s="1693"/>
      <c r="AW74" s="1693"/>
      <c r="AX74" s="1693"/>
      <c r="AY74" s="1693"/>
      <c r="AZ74" s="305"/>
      <c r="BA74" s="1710"/>
      <c r="BB74" s="1542"/>
      <c r="BC74" s="374"/>
      <c r="BD74" s="366"/>
      <c r="BE74" s="366"/>
      <c r="BF74" s="366"/>
      <c r="BG74" s="378"/>
      <c r="BH74" s="374"/>
      <c r="BI74" s="366"/>
      <c r="BJ74" s="366"/>
      <c r="BK74" s="366"/>
      <c r="BL74" s="378"/>
      <c r="BM74" s="374"/>
      <c r="BN74" s="366"/>
      <c r="BO74" s="366"/>
      <c r="BP74" s="366"/>
      <c r="BQ74" s="378"/>
      <c r="BR74" s="374"/>
      <c r="BS74" s="366"/>
      <c r="BT74" s="366"/>
      <c r="BU74" s="366"/>
      <c r="BV74" s="366"/>
      <c r="BW74" s="366"/>
      <c r="BX74" s="366"/>
      <c r="BY74" s="367"/>
      <c r="BZ74" s="367"/>
      <c r="CA74" s="367"/>
      <c r="CB74" s="367"/>
      <c r="CC74" s="367"/>
      <c r="CD74" s="367"/>
      <c r="CE74" s="367"/>
      <c r="CF74" s="367"/>
      <c r="CG74" s="367"/>
      <c r="CH74" s="367"/>
      <c r="CI74" s="367"/>
      <c r="CJ74" s="367"/>
      <c r="CK74" s="2"/>
      <c r="CL74" s="2"/>
      <c r="CM74" s="2"/>
      <c r="CN74" s="2"/>
      <c r="CO74" s="2"/>
      <c r="CP74" s="2"/>
      <c r="CQ74" s="2"/>
      <c r="CR74" s="2"/>
      <c r="CS74" s="2"/>
      <c r="CT74" s="2"/>
      <c r="CU74" s="2"/>
      <c r="CV74" s="2"/>
      <c r="CW74" s="2"/>
      <c r="CX74" s="2"/>
      <c r="CY74" s="2"/>
      <c r="CZ74" s="2"/>
    </row>
    <row r="75" s="433" customFormat="true" ht="15" customHeight="true" x14ac:dyDescent="0.2">
      <c r="A75" s="116"/>
      <c r="B75" s="110"/>
      <c r="C75" s="98"/>
      <c r="D75" s="97"/>
      <c r="E75" s="97"/>
      <c r="F75" s="97"/>
      <c r="G75" s="96"/>
      <c r="H75" s="95"/>
      <c r="I75" s="97"/>
      <c r="J75" s="97"/>
      <c r="K75" s="97"/>
      <c r="L75" s="94"/>
      <c r="M75" s="98"/>
      <c r="N75" s="97"/>
      <c r="O75" s="97"/>
      <c r="P75" s="97"/>
      <c r="Q75" s="96"/>
      <c r="R75" s="95"/>
      <c r="S75" s="97"/>
      <c r="T75" s="97"/>
      <c r="U75" s="97"/>
      <c r="V75" s="97"/>
      <c r="W75" s="97"/>
      <c r="X75" s="97"/>
      <c r="Y75" s="97"/>
      <c r="Z75" s="97"/>
      <c r="AA75" s="97"/>
      <c r="AB75" s="97"/>
      <c r="AC75" s="97"/>
      <c r="AD75" s="97"/>
      <c r="AE75" s="97"/>
      <c r="AF75" s="97"/>
      <c r="AG75" s="97"/>
      <c r="AH75" s="97"/>
      <c r="AI75" s="97"/>
      <c r="AJ75" s="94"/>
      <c r="AK75" s="1693"/>
      <c r="AL75" s="1693"/>
      <c r="AM75" s="1693"/>
      <c r="AN75" s="1693"/>
      <c r="AO75" s="1693"/>
      <c r="AP75" s="1693"/>
      <c r="AQ75" s="1693"/>
      <c r="AR75" s="1693"/>
      <c r="AS75" s="1693"/>
      <c r="AT75" s="1693"/>
      <c r="AU75" s="1693"/>
      <c r="AV75" s="1693"/>
      <c r="AW75" s="1693"/>
      <c r="AX75" s="1693"/>
      <c r="AY75" s="1693"/>
      <c r="AZ75" s="305"/>
      <c r="BA75" s="1710"/>
      <c r="BB75" s="1542"/>
      <c r="BC75" s="374"/>
      <c r="BD75" s="366"/>
      <c r="BE75" s="366"/>
      <c r="BF75" s="366"/>
      <c r="BG75" s="378"/>
      <c r="BH75" s="374"/>
      <c r="BI75" s="366"/>
      <c r="BJ75" s="366"/>
      <c r="BK75" s="366"/>
      <c r="BL75" s="378"/>
      <c r="BM75" s="374"/>
      <c r="BN75" s="366"/>
      <c r="BO75" s="366"/>
      <c r="BP75" s="366"/>
      <c r="BQ75" s="378"/>
      <c r="BR75" s="374"/>
      <c r="BS75" s="366"/>
      <c r="BT75" s="366"/>
      <c r="BU75" s="366"/>
      <c r="BV75" s="366"/>
      <c r="BW75" s="366"/>
      <c r="BX75" s="366"/>
      <c r="BY75" s="367"/>
      <c r="BZ75" s="367"/>
      <c r="CA75" s="367"/>
      <c r="CB75" s="367"/>
      <c r="CC75" s="367"/>
      <c r="CD75" s="367"/>
      <c r="CE75" s="367"/>
      <c r="CF75" s="367"/>
      <c r="CG75" s="367"/>
      <c r="CH75" s="367"/>
      <c r="CI75" s="367"/>
      <c r="CJ75" s="367"/>
      <c r="CK75" s="2"/>
      <c r="CL75" s="2"/>
      <c r="CM75" s="2"/>
      <c r="CN75" s="2"/>
      <c r="CO75" s="2"/>
      <c r="CP75" s="2"/>
      <c r="CQ75" s="2"/>
      <c r="CR75" s="2"/>
      <c r="CS75" s="2"/>
      <c r="CT75" s="2"/>
      <c r="CU75" s="2"/>
      <c r="CV75" s="2"/>
      <c r="CW75" s="2"/>
      <c r="CX75" s="2"/>
      <c r="CY75" s="2"/>
      <c r="CZ75" s="2"/>
    </row>
    <row r="76" s="433" customFormat="true" ht="15" customHeight="true" x14ac:dyDescent="0.2">
      <c r="A76" s="116"/>
      <c r="B76" s="110"/>
      <c r="C76" s="98"/>
      <c r="D76" s="97"/>
      <c r="E76" s="97"/>
      <c r="F76" s="97"/>
      <c r="G76" s="96"/>
      <c r="H76" s="95"/>
      <c r="I76" s="97"/>
      <c r="J76" s="97"/>
      <c r="K76" s="97"/>
      <c r="L76" s="94"/>
      <c r="M76" s="98"/>
      <c r="N76" s="97"/>
      <c r="O76" s="97"/>
      <c r="P76" s="97"/>
      <c r="Q76" s="96"/>
      <c r="R76" s="95"/>
      <c r="S76" s="97"/>
      <c r="T76" s="97"/>
      <c r="U76" s="97"/>
      <c r="V76" s="97"/>
      <c r="W76" s="97"/>
      <c r="X76" s="97"/>
      <c r="Y76" s="97"/>
      <c r="Z76" s="97"/>
      <c r="AA76" s="97"/>
      <c r="AB76" s="97"/>
      <c r="AC76" s="97"/>
      <c r="AD76" s="97"/>
      <c r="AE76" s="97"/>
      <c r="AF76" s="97"/>
      <c r="AG76" s="97"/>
      <c r="AH76" s="97"/>
      <c r="AI76" s="97"/>
      <c r="AJ76" s="94"/>
      <c r="AK76" s="1693"/>
      <c r="AL76" s="1693"/>
      <c r="AM76" s="1693"/>
      <c r="AN76" s="1693"/>
      <c r="AO76" s="1693"/>
      <c r="AP76" s="1693"/>
      <c r="AQ76" s="1693"/>
      <c r="AR76" s="1693"/>
      <c r="AS76" s="1693"/>
      <c r="AT76" s="1693"/>
      <c r="AU76" s="1693"/>
      <c r="AV76" s="1693"/>
      <c r="AW76" s="1693"/>
      <c r="AX76" s="1693"/>
      <c r="AY76" s="1693"/>
      <c r="AZ76" s="305"/>
      <c r="BA76" s="1710"/>
      <c r="BB76" s="1542"/>
      <c r="BC76" s="374"/>
      <c r="BD76" s="366"/>
      <c r="BE76" s="366"/>
      <c r="BF76" s="366"/>
      <c r="BG76" s="378"/>
      <c r="BH76" s="374"/>
      <c r="BI76" s="366"/>
      <c r="BJ76" s="366"/>
      <c r="BK76" s="366"/>
      <c r="BL76" s="378"/>
      <c r="BM76" s="374"/>
      <c r="BN76" s="366"/>
      <c r="BO76" s="366"/>
      <c r="BP76" s="366"/>
      <c r="BQ76" s="378"/>
      <c r="BR76" s="374"/>
      <c r="BS76" s="366"/>
      <c r="BT76" s="366"/>
      <c r="BU76" s="366"/>
      <c r="BV76" s="366"/>
      <c r="BW76" s="366"/>
      <c r="BX76" s="366"/>
      <c r="BY76" s="367"/>
      <c r="BZ76" s="367"/>
      <c r="CA76" s="367"/>
      <c r="CB76" s="367"/>
      <c r="CC76" s="367"/>
      <c r="CD76" s="367"/>
      <c r="CE76" s="367"/>
      <c r="CF76" s="367"/>
      <c r="CG76" s="367"/>
      <c r="CH76" s="367"/>
      <c r="CI76" s="367"/>
      <c r="CJ76" s="367"/>
      <c r="CK76" s="2"/>
      <c r="CL76" s="2"/>
      <c r="CM76" s="2"/>
      <c r="CN76" s="2"/>
      <c r="CO76" s="2"/>
      <c r="CP76" s="2"/>
      <c r="CQ76" s="2"/>
      <c r="CR76" s="2"/>
      <c r="CS76" s="2"/>
      <c r="CT76" s="2"/>
      <c r="CU76" s="2"/>
      <c r="CV76" s="2"/>
      <c r="CW76" s="2"/>
      <c r="CX76" s="2"/>
      <c r="CY76" s="2"/>
      <c r="CZ76" s="2"/>
    </row>
    <row r="77" s="433" customFormat="true" ht="15" customHeight="true" x14ac:dyDescent="0.2">
      <c r="A77" s="116"/>
      <c r="B77" s="110"/>
      <c r="C77" s="98"/>
      <c r="D77" s="97"/>
      <c r="E77" s="97"/>
      <c r="F77" s="97"/>
      <c r="G77" s="96"/>
      <c r="H77" s="95"/>
      <c r="I77" s="97"/>
      <c r="J77" s="97"/>
      <c r="K77" s="97"/>
      <c r="L77" s="94"/>
      <c r="M77" s="98"/>
      <c r="N77" s="97"/>
      <c r="O77" s="97"/>
      <c r="P77" s="97"/>
      <c r="Q77" s="96"/>
      <c r="R77" s="95"/>
      <c r="S77" s="97"/>
      <c r="T77" s="97"/>
      <c r="U77" s="97"/>
      <c r="V77" s="97"/>
      <c r="W77" s="97"/>
      <c r="X77" s="97"/>
      <c r="Y77" s="97"/>
      <c r="Z77" s="97"/>
      <c r="AA77" s="97"/>
      <c r="AB77" s="97"/>
      <c r="AC77" s="97"/>
      <c r="AD77" s="97"/>
      <c r="AE77" s="97"/>
      <c r="AF77" s="97"/>
      <c r="AG77" s="97"/>
      <c r="AH77" s="97"/>
      <c r="AI77" s="97"/>
      <c r="AJ77" s="94"/>
      <c r="AK77" s="1693"/>
      <c r="AL77" s="1693"/>
      <c r="AM77" s="1693"/>
      <c r="AN77" s="1693"/>
      <c r="AO77" s="1693"/>
      <c r="AP77" s="1693"/>
      <c r="AQ77" s="1693"/>
      <c r="AR77" s="1693"/>
      <c r="AS77" s="1693"/>
      <c r="AT77" s="1693"/>
      <c r="AU77" s="1693"/>
      <c r="AV77" s="1693"/>
      <c r="AW77" s="1693"/>
      <c r="AX77" s="1693"/>
      <c r="AY77" s="1693"/>
      <c r="AZ77" s="305"/>
      <c r="BA77" s="1710"/>
      <c r="BB77" s="1542"/>
      <c r="BC77" s="374"/>
      <c r="BD77" s="366"/>
      <c r="BE77" s="366"/>
      <c r="BF77" s="366"/>
      <c r="BG77" s="378"/>
      <c r="BH77" s="374"/>
      <c r="BI77" s="366"/>
      <c r="BJ77" s="366"/>
      <c r="BK77" s="366"/>
      <c r="BL77" s="378"/>
      <c r="BM77" s="374"/>
      <c r="BN77" s="366"/>
      <c r="BO77" s="366"/>
      <c r="BP77" s="366"/>
      <c r="BQ77" s="378"/>
      <c r="BR77" s="374"/>
      <c r="BS77" s="366"/>
      <c r="BT77" s="366"/>
      <c r="BU77" s="366"/>
      <c r="BV77" s="366"/>
      <c r="BW77" s="366"/>
      <c r="BX77" s="366"/>
      <c r="BY77" s="367"/>
      <c r="BZ77" s="367"/>
      <c r="CA77" s="367"/>
      <c r="CB77" s="367"/>
      <c r="CC77" s="367"/>
      <c r="CD77" s="367"/>
      <c r="CE77" s="367"/>
      <c r="CF77" s="367"/>
      <c r="CG77" s="367"/>
      <c r="CH77" s="367"/>
      <c r="CI77" s="367"/>
      <c r="CJ77" s="367"/>
      <c r="CK77" s="2"/>
      <c r="CL77" s="2"/>
      <c r="CM77" s="2"/>
      <c r="CN77" s="2"/>
      <c r="CO77" s="2"/>
      <c r="CP77" s="2"/>
      <c r="CQ77" s="2"/>
      <c r="CR77" s="2"/>
      <c r="CS77" s="2"/>
      <c r="CT77" s="2"/>
      <c r="CU77" s="2"/>
      <c r="CV77" s="2"/>
      <c r="CW77" s="2"/>
      <c r="CX77" s="2"/>
      <c r="CY77" s="2"/>
      <c r="CZ77" s="2"/>
    </row>
    <row r="78" s="433" customFormat="true" ht="15" customHeight="true" x14ac:dyDescent="0.2">
      <c r="A78" s="116"/>
      <c r="B78" s="110"/>
      <c r="C78" s="98"/>
      <c r="D78" s="97"/>
      <c r="E78" s="97"/>
      <c r="F78" s="97"/>
      <c r="G78" s="96"/>
      <c r="H78" s="95"/>
      <c r="I78" s="97"/>
      <c r="J78" s="97"/>
      <c r="K78" s="97"/>
      <c r="L78" s="94"/>
      <c r="M78" s="98"/>
      <c r="N78" s="97"/>
      <c r="O78" s="97"/>
      <c r="P78" s="97"/>
      <c r="Q78" s="96"/>
      <c r="R78" s="95"/>
      <c r="S78" s="97"/>
      <c r="T78" s="97"/>
      <c r="U78" s="97"/>
      <c r="V78" s="97"/>
      <c r="W78" s="97"/>
      <c r="X78" s="97"/>
      <c r="Y78" s="97"/>
      <c r="Z78" s="97"/>
      <c r="AA78" s="97"/>
      <c r="AB78" s="97"/>
      <c r="AC78" s="97"/>
      <c r="AD78" s="97"/>
      <c r="AE78" s="97"/>
      <c r="AF78" s="97"/>
      <c r="AG78" s="97"/>
      <c r="AH78" s="97"/>
      <c r="AI78" s="97"/>
      <c r="AJ78" s="94"/>
      <c r="AK78" s="1693"/>
      <c r="AL78" s="1693"/>
      <c r="AM78" s="1693"/>
      <c r="AN78" s="1693"/>
      <c r="AO78" s="1693"/>
      <c r="AP78" s="1693"/>
      <c r="AQ78" s="1693"/>
      <c r="AR78" s="1693"/>
      <c r="AS78" s="1693"/>
      <c r="AT78" s="1693"/>
      <c r="AU78" s="1693"/>
      <c r="AV78" s="1693"/>
      <c r="AW78" s="1693"/>
      <c r="AX78" s="1693"/>
      <c r="AY78" s="1693"/>
      <c r="AZ78" s="305"/>
      <c r="BA78" s="1710"/>
      <c r="BB78" s="1542"/>
      <c r="BC78" s="374"/>
      <c r="BD78" s="366"/>
      <c r="BE78" s="366"/>
      <c r="BF78" s="366"/>
      <c r="BG78" s="378"/>
      <c r="BH78" s="374"/>
      <c r="BI78" s="366"/>
      <c r="BJ78" s="366"/>
      <c r="BK78" s="366"/>
      <c r="BL78" s="378"/>
      <c r="BM78" s="374"/>
      <c r="BN78" s="366"/>
      <c r="BO78" s="366"/>
      <c r="BP78" s="366"/>
      <c r="BQ78" s="378"/>
      <c r="BR78" s="374"/>
      <c r="BS78" s="366"/>
      <c r="BT78" s="366"/>
      <c r="BU78" s="366"/>
      <c r="BV78" s="366"/>
      <c r="BW78" s="366"/>
      <c r="BX78" s="366"/>
      <c r="BY78" s="367"/>
      <c r="BZ78" s="367"/>
      <c r="CA78" s="367"/>
      <c r="CB78" s="367"/>
      <c r="CC78" s="367"/>
      <c r="CD78" s="367"/>
      <c r="CE78" s="367"/>
      <c r="CF78" s="367"/>
      <c r="CG78" s="367"/>
      <c r="CH78" s="367"/>
      <c r="CI78" s="367"/>
      <c r="CJ78" s="367"/>
      <c r="CK78" s="2"/>
      <c r="CL78" s="2"/>
      <c r="CM78" s="2"/>
      <c r="CN78" s="2"/>
      <c r="CO78" s="2"/>
      <c r="CP78" s="2"/>
      <c r="CQ78" s="2"/>
      <c r="CR78" s="2"/>
      <c r="CS78" s="2"/>
      <c r="CT78" s="2"/>
      <c r="CU78" s="2"/>
      <c r="CV78" s="2"/>
      <c r="CW78" s="2"/>
      <c r="CX78" s="2"/>
      <c r="CY78" s="2"/>
      <c r="CZ78" s="2"/>
    </row>
    <row r="79" s="433" customFormat="true" ht="15" customHeight="true" x14ac:dyDescent="0.2">
      <c r="A79" s="116"/>
      <c r="B79" s="110"/>
      <c r="C79" s="98"/>
      <c r="D79" s="97"/>
      <c r="E79" s="97"/>
      <c r="F79" s="97"/>
      <c r="G79" s="96"/>
      <c r="H79" s="95"/>
      <c r="I79" s="97"/>
      <c r="J79" s="97"/>
      <c r="K79" s="97"/>
      <c r="L79" s="94"/>
      <c r="M79" s="98"/>
      <c r="N79" s="97"/>
      <c r="O79" s="97"/>
      <c r="P79" s="97"/>
      <c r="Q79" s="96"/>
      <c r="R79" s="95"/>
      <c r="S79" s="97"/>
      <c r="T79" s="97"/>
      <c r="U79" s="97"/>
      <c r="V79" s="97"/>
      <c r="W79" s="97"/>
      <c r="X79" s="97"/>
      <c r="Y79" s="97"/>
      <c r="Z79" s="97"/>
      <c r="AA79" s="97"/>
      <c r="AB79" s="97"/>
      <c r="AC79" s="97"/>
      <c r="AD79" s="97"/>
      <c r="AE79" s="97"/>
      <c r="AF79" s="97"/>
      <c r="AG79" s="97"/>
      <c r="AH79" s="97"/>
      <c r="AI79" s="97"/>
      <c r="AJ79" s="94"/>
      <c r="AK79" s="1693"/>
      <c r="AL79" s="1693"/>
      <c r="AM79" s="1693"/>
      <c r="AN79" s="1693"/>
      <c r="AO79" s="1693"/>
      <c r="AP79" s="1693"/>
      <c r="AQ79" s="1693"/>
      <c r="AR79" s="1693"/>
      <c r="AS79" s="1693"/>
      <c r="AT79" s="1693"/>
      <c r="AU79" s="1693"/>
      <c r="AV79" s="1693"/>
      <c r="AW79" s="1693"/>
      <c r="AX79" s="1693"/>
      <c r="AY79" s="1693"/>
      <c r="AZ79" s="305"/>
      <c r="BA79" s="1710"/>
      <c r="BB79" s="1542"/>
      <c r="BC79" s="374"/>
      <c r="BD79" s="366"/>
      <c r="BE79" s="366"/>
      <c r="BF79" s="366"/>
      <c r="BG79" s="378"/>
      <c r="BH79" s="374"/>
      <c r="BI79" s="366"/>
      <c r="BJ79" s="366"/>
      <c r="BK79" s="366"/>
      <c r="BL79" s="378"/>
      <c r="BM79" s="374"/>
      <c r="BN79" s="366"/>
      <c r="BO79" s="366"/>
      <c r="BP79" s="366"/>
      <c r="BQ79" s="378"/>
      <c r="BR79" s="374"/>
      <c r="BS79" s="366"/>
      <c r="BT79" s="366"/>
      <c r="BU79" s="366"/>
      <c r="BV79" s="366"/>
      <c r="BW79" s="366"/>
      <c r="BX79" s="366"/>
      <c r="BY79" s="367"/>
      <c r="BZ79" s="367"/>
      <c r="CA79" s="367"/>
      <c r="CB79" s="367"/>
      <c r="CC79" s="367"/>
      <c r="CD79" s="367"/>
      <c r="CE79" s="367"/>
      <c r="CF79" s="367"/>
      <c r="CG79" s="367"/>
      <c r="CH79" s="367"/>
      <c r="CI79" s="367"/>
      <c r="CJ79" s="367"/>
      <c r="CK79" s="2"/>
      <c r="CL79" s="2"/>
      <c r="CM79" s="2"/>
      <c r="CN79" s="2"/>
      <c r="CO79" s="2"/>
      <c r="CP79" s="2"/>
      <c r="CQ79" s="2"/>
      <c r="CR79" s="2"/>
      <c r="CS79" s="2"/>
      <c r="CT79" s="2"/>
      <c r="CU79" s="2"/>
      <c r="CV79" s="2"/>
      <c r="CW79" s="2"/>
      <c r="CX79" s="2"/>
      <c r="CY79" s="2"/>
      <c r="CZ79" s="2"/>
    </row>
    <row r="80" s="433" customFormat="true" ht="15" customHeight="true" x14ac:dyDescent="0.2">
      <c r="A80" s="116"/>
      <c r="B80" s="110"/>
      <c r="C80" s="98"/>
      <c r="D80" s="97"/>
      <c r="E80" s="97"/>
      <c r="F80" s="97"/>
      <c r="G80" s="96"/>
      <c r="H80" s="95"/>
      <c r="I80" s="97"/>
      <c r="J80" s="97"/>
      <c r="K80" s="97"/>
      <c r="L80" s="94"/>
      <c r="M80" s="98"/>
      <c r="N80" s="97"/>
      <c r="O80" s="97"/>
      <c r="P80" s="97"/>
      <c r="Q80" s="96"/>
      <c r="R80" s="95"/>
      <c r="S80" s="97"/>
      <c r="T80" s="97"/>
      <c r="U80" s="97"/>
      <c r="V80" s="97"/>
      <c r="W80" s="97"/>
      <c r="X80" s="97"/>
      <c r="Y80" s="97"/>
      <c r="Z80" s="97"/>
      <c r="AA80" s="97"/>
      <c r="AB80" s="97"/>
      <c r="AC80" s="97"/>
      <c r="AD80" s="97"/>
      <c r="AE80" s="97"/>
      <c r="AF80" s="97"/>
      <c r="AG80" s="97"/>
      <c r="AH80" s="97"/>
      <c r="AI80" s="97"/>
      <c r="AJ80" s="94"/>
      <c r="AK80" s="1693"/>
      <c r="AL80" s="1693"/>
      <c r="AM80" s="1693"/>
      <c r="AN80" s="1693"/>
      <c r="AO80" s="1693"/>
      <c r="AP80" s="1693"/>
      <c r="AQ80" s="1693"/>
      <c r="AR80" s="1693"/>
      <c r="AS80" s="1693"/>
      <c r="AT80" s="1693"/>
      <c r="AU80" s="1693"/>
      <c r="AV80" s="1693"/>
      <c r="AW80" s="1693"/>
      <c r="AX80" s="1693"/>
      <c r="AY80" s="1693"/>
      <c r="AZ80" s="305"/>
      <c r="BA80" s="1710"/>
      <c r="BB80" s="1542"/>
      <c r="BC80" s="374"/>
      <c r="BD80" s="366"/>
      <c r="BE80" s="366"/>
      <c r="BF80" s="366"/>
      <c r="BG80" s="378"/>
      <c r="BH80" s="374"/>
      <c r="BI80" s="366"/>
      <c r="BJ80" s="366"/>
      <c r="BK80" s="366"/>
      <c r="BL80" s="378"/>
      <c r="BM80" s="374"/>
      <c r="BN80" s="366"/>
      <c r="BO80" s="366"/>
      <c r="BP80" s="366"/>
      <c r="BQ80" s="378"/>
      <c r="BR80" s="374"/>
      <c r="BS80" s="366"/>
      <c r="BT80" s="366"/>
      <c r="BU80" s="366"/>
      <c r="BV80" s="366"/>
      <c r="BW80" s="366"/>
      <c r="BX80" s="366"/>
      <c r="BY80" s="367"/>
      <c r="BZ80" s="367"/>
      <c r="CA80" s="367"/>
      <c r="CB80" s="367"/>
      <c r="CC80" s="367"/>
      <c r="CD80" s="367"/>
      <c r="CE80" s="367"/>
      <c r="CF80" s="367"/>
      <c r="CG80" s="367"/>
      <c r="CH80" s="367"/>
      <c r="CI80" s="367"/>
      <c r="CJ80" s="367"/>
      <c r="CK80" s="2"/>
      <c r="CL80" s="2"/>
      <c r="CM80" s="2"/>
      <c r="CN80" s="2"/>
      <c r="CO80" s="2"/>
      <c r="CP80" s="2"/>
      <c r="CQ80" s="2"/>
      <c r="CR80" s="2"/>
      <c r="CS80" s="2"/>
      <c r="CT80" s="2"/>
      <c r="CU80" s="2"/>
      <c r="CV80" s="2"/>
      <c r="CW80" s="2"/>
      <c r="CX80" s="2"/>
      <c r="CY80" s="2"/>
      <c r="CZ80" s="2"/>
    </row>
    <row r="81" s="433" customFormat="true" ht="15" customHeight="true" x14ac:dyDescent="0.2">
      <c r="A81" s="116"/>
      <c r="B81" s="110"/>
      <c r="C81" s="98"/>
      <c r="D81" s="97"/>
      <c r="E81" s="97"/>
      <c r="F81" s="97"/>
      <c r="G81" s="96"/>
      <c r="H81" s="95"/>
      <c r="I81" s="97"/>
      <c r="J81" s="97"/>
      <c r="K81" s="97"/>
      <c r="L81" s="94"/>
      <c r="M81" s="98"/>
      <c r="N81" s="97"/>
      <c r="O81" s="97"/>
      <c r="P81" s="97"/>
      <c r="Q81" s="96"/>
      <c r="R81" s="95"/>
      <c r="S81" s="97"/>
      <c r="T81" s="97"/>
      <c r="U81" s="97"/>
      <c r="V81" s="97"/>
      <c r="W81" s="97"/>
      <c r="X81" s="97"/>
      <c r="Y81" s="97"/>
      <c r="Z81" s="97"/>
      <c r="AA81" s="97"/>
      <c r="AB81" s="97"/>
      <c r="AC81" s="97"/>
      <c r="AD81" s="97"/>
      <c r="AE81" s="97"/>
      <c r="AF81" s="97"/>
      <c r="AG81" s="97"/>
      <c r="AH81" s="97"/>
      <c r="AI81" s="97"/>
      <c r="AJ81" s="94"/>
      <c r="AK81" s="1693"/>
      <c r="AL81" s="1693"/>
      <c r="AM81" s="1693"/>
      <c r="AN81" s="1693"/>
      <c r="AO81" s="1693"/>
      <c r="AP81" s="1693"/>
      <c r="AQ81" s="1693"/>
      <c r="AR81" s="1693"/>
      <c r="AS81" s="1693"/>
      <c r="AT81" s="1693"/>
      <c r="AU81" s="1693"/>
      <c r="AV81" s="1693"/>
      <c r="AW81" s="1693"/>
      <c r="AX81" s="1693"/>
      <c r="AY81" s="1693"/>
      <c r="AZ81" s="305"/>
      <c r="BA81" s="1710"/>
      <c r="BB81" s="1542"/>
      <c r="BC81" s="374"/>
      <c r="BD81" s="366"/>
      <c r="BE81" s="366"/>
      <c r="BF81" s="366"/>
      <c r="BG81" s="378"/>
      <c r="BH81" s="374"/>
      <c r="BI81" s="366"/>
      <c r="BJ81" s="366"/>
      <c r="BK81" s="366"/>
      <c r="BL81" s="378"/>
      <c r="BM81" s="374"/>
      <c r="BN81" s="366"/>
      <c r="BO81" s="366"/>
      <c r="BP81" s="366"/>
      <c r="BQ81" s="378"/>
      <c r="BR81" s="374"/>
      <c r="BS81" s="366"/>
      <c r="BT81" s="366"/>
      <c r="BU81" s="366"/>
      <c r="BV81" s="366"/>
      <c r="BW81" s="366"/>
      <c r="BX81" s="366"/>
      <c r="BY81" s="367"/>
      <c r="BZ81" s="367"/>
      <c r="CA81" s="367"/>
      <c r="CB81" s="367"/>
      <c r="CC81" s="367"/>
      <c r="CD81" s="367"/>
      <c r="CE81" s="367"/>
      <c r="CF81" s="367"/>
      <c r="CG81" s="367"/>
      <c r="CH81" s="367"/>
      <c r="CI81" s="367"/>
      <c r="CJ81" s="367"/>
      <c r="CK81" s="2"/>
      <c r="CL81" s="2"/>
      <c r="CM81" s="2"/>
      <c r="CN81" s="2"/>
      <c r="CO81" s="2"/>
      <c r="CP81" s="2"/>
      <c r="CQ81" s="2"/>
      <c r="CR81" s="2"/>
      <c r="CS81" s="2"/>
      <c r="CT81" s="2"/>
      <c r="CU81" s="2"/>
      <c r="CV81" s="2"/>
      <c r="CW81" s="2"/>
      <c r="CX81" s="2"/>
      <c r="CY81" s="2"/>
      <c r="CZ81" s="2"/>
    </row>
    <row r="82" s="433" customFormat="true" ht="15" customHeight="true" x14ac:dyDescent="0.2">
      <c r="A82" s="116"/>
      <c r="B82" s="110"/>
      <c r="C82" s="98"/>
      <c r="D82" s="97"/>
      <c r="E82" s="97"/>
      <c r="F82" s="97"/>
      <c r="G82" s="96"/>
      <c r="H82" s="95"/>
      <c r="I82" s="97"/>
      <c r="J82" s="97"/>
      <c r="K82" s="97"/>
      <c r="L82" s="94"/>
      <c r="M82" s="98"/>
      <c r="N82" s="97"/>
      <c r="O82" s="97"/>
      <c r="P82" s="97"/>
      <c r="Q82" s="96"/>
      <c r="R82" s="95"/>
      <c r="S82" s="97"/>
      <c r="T82" s="97"/>
      <c r="U82" s="97"/>
      <c r="V82" s="97"/>
      <c r="W82" s="97"/>
      <c r="X82" s="97"/>
      <c r="Y82" s="97"/>
      <c r="Z82" s="97"/>
      <c r="AA82" s="97"/>
      <c r="AB82" s="97"/>
      <c r="AC82" s="97"/>
      <c r="AD82" s="97"/>
      <c r="AE82" s="97"/>
      <c r="AF82" s="97"/>
      <c r="AG82" s="97"/>
      <c r="AH82" s="97"/>
      <c r="AI82" s="97"/>
      <c r="AJ82" s="94"/>
      <c r="AK82" s="1693"/>
      <c r="AL82" s="1693"/>
      <c r="AM82" s="1693"/>
      <c r="AN82" s="1693"/>
      <c r="AO82" s="1693"/>
      <c r="AP82" s="1693"/>
      <c r="AQ82" s="1693"/>
      <c r="AR82" s="1693"/>
      <c r="AS82" s="1693"/>
      <c r="AT82" s="1693"/>
      <c r="AU82" s="1693"/>
      <c r="AV82" s="1693"/>
      <c r="AW82" s="1693"/>
      <c r="AX82" s="1693"/>
      <c r="AY82" s="1693"/>
      <c r="AZ82" s="305"/>
      <c r="BA82" s="1710"/>
      <c r="BB82" s="1542"/>
      <c r="BC82" s="374"/>
      <c r="BD82" s="366"/>
      <c r="BE82" s="366"/>
      <c r="BF82" s="366"/>
      <c r="BG82" s="378"/>
      <c r="BH82" s="374"/>
      <c r="BI82" s="366"/>
      <c r="BJ82" s="366"/>
      <c r="BK82" s="366"/>
      <c r="BL82" s="378"/>
      <c r="BM82" s="374"/>
      <c r="BN82" s="366"/>
      <c r="BO82" s="366"/>
      <c r="BP82" s="366"/>
      <c r="BQ82" s="378"/>
      <c r="BR82" s="374"/>
      <c r="BS82" s="366"/>
      <c r="BT82" s="366"/>
      <c r="BU82" s="366"/>
      <c r="BV82" s="366"/>
      <c r="BW82" s="366"/>
      <c r="BX82" s="366"/>
      <c r="BY82" s="367"/>
      <c r="BZ82" s="367"/>
      <c r="CA82" s="367"/>
      <c r="CB82" s="367"/>
      <c r="CC82" s="367"/>
      <c r="CD82" s="367"/>
      <c r="CE82" s="367"/>
      <c r="CF82" s="367"/>
      <c r="CG82" s="367"/>
      <c r="CH82" s="367"/>
      <c r="CI82" s="367"/>
      <c r="CJ82" s="367"/>
      <c r="CK82" s="2"/>
      <c r="CL82" s="2"/>
      <c r="CM82" s="2"/>
      <c r="CN82" s="2"/>
      <c r="CO82" s="2"/>
      <c r="CP82" s="2"/>
      <c r="CQ82" s="2"/>
      <c r="CR82" s="2"/>
      <c r="CS82" s="2"/>
      <c r="CT82" s="2"/>
      <c r="CU82" s="2"/>
      <c r="CV82" s="2"/>
      <c r="CW82" s="2"/>
      <c r="CX82" s="2"/>
      <c r="CY82" s="2"/>
      <c r="CZ82" s="2"/>
    </row>
    <row r="83" s="433" customFormat="true" ht="15" customHeight="true" x14ac:dyDescent="0.2">
      <c r="A83" s="116"/>
      <c r="B83" s="110"/>
      <c r="C83" s="98"/>
      <c r="D83" s="97"/>
      <c r="E83" s="97"/>
      <c r="F83" s="97"/>
      <c r="G83" s="96"/>
      <c r="H83" s="95"/>
      <c r="I83" s="97"/>
      <c r="J83" s="97"/>
      <c r="K83" s="97"/>
      <c r="L83" s="94"/>
      <c r="M83" s="98"/>
      <c r="N83" s="97"/>
      <c r="O83" s="97"/>
      <c r="P83" s="97"/>
      <c r="Q83" s="96"/>
      <c r="R83" s="95"/>
      <c r="S83" s="97"/>
      <c r="T83" s="97"/>
      <c r="U83" s="97"/>
      <c r="V83" s="97"/>
      <c r="W83" s="97"/>
      <c r="X83" s="97"/>
      <c r="Y83" s="97"/>
      <c r="Z83" s="97"/>
      <c r="AA83" s="97"/>
      <c r="AB83" s="97"/>
      <c r="AC83" s="97"/>
      <c r="AD83" s="97"/>
      <c r="AE83" s="97"/>
      <c r="AF83" s="97"/>
      <c r="AG83" s="97"/>
      <c r="AH83" s="97"/>
      <c r="AI83" s="97"/>
      <c r="AJ83" s="94"/>
      <c r="AK83" s="1693"/>
      <c r="AL83" s="1693"/>
      <c r="AM83" s="1693"/>
      <c r="AN83" s="1693"/>
      <c r="AO83" s="1693"/>
      <c r="AP83" s="1693"/>
      <c r="AQ83" s="1693"/>
      <c r="AR83" s="1693"/>
      <c r="AS83" s="1693"/>
      <c r="AT83" s="1693"/>
      <c r="AU83" s="1693"/>
      <c r="AV83" s="1693"/>
      <c r="AW83" s="1693"/>
      <c r="AX83" s="1693"/>
      <c r="AY83" s="1693"/>
      <c r="AZ83" s="305"/>
      <c r="BA83" s="1710"/>
      <c r="BB83" s="1542"/>
      <c r="BC83" s="374"/>
      <c r="BD83" s="366"/>
      <c r="BE83" s="366"/>
      <c r="BF83" s="366"/>
      <c r="BG83" s="378"/>
      <c r="BH83" s="374"/>
      <c r="BI83" s="366"/>
      <c r="BJ83" s="366"/>
      <c r="BK83" s="366"/>
      <c r="BL83" s="378"/>
      <c r="BM83" s="374"/>
      <c r="BN83" s="366"/>
      <c r="BO83" s="366"/>
      <c r="BP83" s="366"/>
      <c r="BQ83" s="378"/>
      <c r="BR83" s="374"/>
      <c r="BS83" s="366"/>
      <c r="BT83" s="366"/>
      <c r="BU83" s="366"/>
      <c r="BV83" s="366"/>
      <c r="BW83" s="366"/>
      <c r="BX83" s="366"/>
      <c r="BY83" s="367"/>
      <c r="BZ83" s="367"/>
      <c r="CA83" s="367"/>
      <c r="CB83" s="367"/>
      <c r="CC83" s="367"/>
      <c r="CD83" s="367"/>
      <c r="CE83" s="367"/>
      <c r="CF83" s="367"/>
      <c r="CG83" s="367"/>
      <c r="CH83" s="367"/>
      <c r="CI83" s="367"/>
      <c r="CJ83" s="367"/>
      <c r="CK83" s="2"/>
      <c r="CL83" s="2"/>
      <c r="CM83" s="2"/>
      <c r="CN83" s="2"/>
      <c r="CO83" s="2"/>
      <c r="CP83" s="2"/>
      <c r="CQ83" s="2"/>
      <c r="CR83" s="2"/>
      <c r="CS83" s="2"/>
      <c r="CT83" s="2"/>
      <c r="CU83" s="2"/>
      <c r="CV83" s="2"/>
      <c r="CW83" s="2"/>
      <c r="CX83" s="2"/>
      <c r="CY83" s="2"/>
      <c r="CZ83" s="2"/>
    </row>
    <row r="84" s="433" customFormat="true" ht="15" customHeight="true" x14ac:dyDescent="0.2">
      <c r="A84" s="116"/>
      <c r="B84" s="110"/>
      <c r="C84" s="98"/>
      <c r="D84" s="97"/>
      <c r="E84" s="97"/>
      <c r="F84" s="97"/>
      <c r="G84" s="96"/>
      <c r="H84" s="95"/>
      <c r="I84" s="97"/>
      <c r="J84" s="97"/>
      <c r="K84" s="97"/>
      <c r="L84" s="94"/>
      <c r="M84" s="98"/>
      <c r="N84" s="97"/>
      <c r="O84" s="97"/>
      <c r="P84" s="97"/>
      <c r="Q84" s="96"/>
      <c r="R84" s="95"/>
      <c r="S84" s="97"/>
      <c r="T84" s="97"/>
      <c r="U84" s="97"/>
      <c r="V84" s="97"/>
      <c r="W84" s="97"/>
      <c r="X84" s="97"/>
      <c r="Y84" s="97"/>
      <c r="Z84" s="97"/>
      <c r="AA84" s="97"/>
      <c r="AB84" s="97"/>
      <c r="AC84" s="97"/>
      <c r="AD84" s="97"/>
      <c r="AE84" s="97"/>
      <c r="AF84" s="97"/>
      <c r="AG84" s="97"/>
      <c r="AH84" s="97"/>
      <c r="AI84" s="97"/>
      <c r="AJ84" s="94"/>
      <c r="AK84" s="1693"/>
      <c r="AL84" s="1693"/>
      <c r="AM84" s="1693"/>
      <c r="AN84" s="1693"/>
      <c r="AO84" s="1693"/>
      <c r="AP84" s="1693"/>
      <c r="AQ84" s="1693"/>
      <c r="AR84" s="1693"/>
      <c r="AS84" s="1693"/>
      <c r="AT84" s="1693"/>
      <c r="AU84" s="1693"/>
      <c r="AV84" s="1693"/>
      <c r="AW84" s="1693"/>
      <c r="AX84" s="1693"/>
      <c r="AY84" s="1693"/>
      <c r="AZ84" s="305"/>
      <c r="BA84" s="1710"/>
      <c r="BB84" s="1542"/>
      <c r="BC84" s="374"/>
      <c r="BD84" s="366"/>
      <c r="BE84" s="366"/>
      <c r="BF84" s="366"/>
      <c r="BG84" s="378"/>
      <c r="BH84" s="374"/>
      <c r="BI84" s="366"/>
      <c r="BJ84" s="366"/>
      <c r="BK84" s="366"/>
      <c r="BL84" s="378"/>
      <c r="BM84" s="374"/>
      <c r="BN84" s="366"/>
      <c r="BO84" s="366"/>
      <c r="BP84" s="366"/>
      <c r="BQ84" s="378"/>
      <c r="BR84" s="374"/>
      <c r="BS84" s="366"/>
      <c r="BT84" s="366"/>
      <c r="BU84" s="366"/>
      <c r="BV84" s="366"/>
      <c r="BW84" s="366"/>
      <c r="BX84" s="366"/>
      <c r="BY84" s="367"/>
      <c r="BZ84" s="367"/>
      <c r="CA84" s="367"/>
      <c r="CB84" s="367"/>
      <c r="CC84" s="367"/>
      <c r="CD84" s="367"/>
      <c r="CE84" s="367"/>
      <c r="CF84" s="367"/>
      <c r="CG84" s="367"/>
      <c r="CH84" s="367"/>
      <c r="CI84" s="367"/>
      <c r="CJ84" s="367"/>
      <c r="CK84" s="2"/>
      <c r="CL84" s="2"/>
      <c r="CM84" s="2"/>
      <c r="CN84" s="2"/>
      <c r="CO84" s="2"/>
      <c r="CP84" s="2"/>
      <c r="CQ84" s="2"/>
      <c r="CR84" s="2"/>
      <c r="CS84" s="2"/>
      <c r="CT84" s="2"/>
      <c r="CU84" s="2"/>
      <c r="CV84" s="2"/>
      <c r="CW84" s="2"/>
      <c r="CX84" s="2"/>
      <c r="CY84" s="2"/>
      <c r="CZ84" s="2"/>
    </row>
    <row r="85" s="433" customFormat="true" ht="15" customHeight="true" x14ac:dyDescent="0.2">
      <c r="A85" s="116"/>
      <c r="B85" s="110"/>
      <c r="C85" s="86"/>
      <c r="D85" s="85"/>
      <c r="E85" s="85"/>
      <c r="F85" s="85"/>
      <c r="G85" s="84"/>
      <c r="H85" s="83"/>
      <c r="I85" s="85"/>
      <c r="J85" s="85"/>
      <c r="K85" s="85"/>
      <c r="L85" s="82"/>
      <c r="M85" s="86"/>
      <c r="N85" s="85"/>
      <c r="O85" s="85"/>
      <c r="P85" s="85"/>
      <c r="Q85" s="84"/>
      <c r="R85" s="83"/>
      <c r="S85" s="85"/>
      <c r="T85" s="85"/>
      <c r="U85" s="85"/>
      <c r="V85" s="85"/>
      <c r="W85" s="85"/>
      <c r="X85" s="85"/>
      <c r="Y85" s="85"/>
      <c r="Z85" s="85"/>
      <c r="AA85" s="85"/>
      <c r="AB85" s="85"/>
      <c r="AC85" s="88"/>
      <c r="AD85" s="88"/>
      <c r="AE85" s="88"/>
      <c r="AF85" s="88"/>
      <c r="AG85" s="88"/>
      <c r="AH85" s="88"/>
      <c r="AI85" s="88"/>
      <c r="AJ85" s="79"/>
      <c r="AK85" s="1693"/>
      <c r="AL85" s="1693"/>
      <c r="AM85" s="1693"/>
      <c r="AN85" s="1693"/>
      <c r="AO85" s="1693"/>
      <c r="AP85" s="1693"/>
      <c r="AQ85" s="1693"/>
      <c r="AR85" s="1693"/>
      <c r="AS85" s="1693"/>
      <c r="AT85" s="1693"/>
      <c r="AU85" s="1693"/>
      <c r="AV85" s="1693"/>
      <c r="AW85" s="1693"/>
      <c r="AX85" s="1693"/>
      <c r="AY85" s="1693"/>
      <c r="AZ85" s="305"/>
      <c r="BA85" s="1710"/>
      <c r="BB85" s="1542"/>
      <c r="BC85" s="374"/>
      <c r="BD85" s="366"/>
      <c r="BE85" s="366"/>
      <c r="BF85" s="366"/>
      <c r="BG85" s="378"/>
      <c r="BH85" s="374"/>
      <c r="BI85" s="366"/>
      <c r="BJ85" s="366"/>
      <c r="BK85" s="366"/>
      <c r="BL85" s="378"/>
      <c r="BM85" s="374"/>
      <c r="BN85" s="366"/>
      <c r="BO85" s="366"/>
      <c r="BP85" s="366"/>
      <c r="BQ85" s="378"/>
      <c r="BR85" s="374"/>
      <c r="BS85" s="366"/>
      <c r="BT85" s="366"/>
      <c r="BU85" s="366"/>
      <c r="BV85" s="366"/>
      <c r="BW85" s="366"/>
      <c r="BX85" s="366"/>
      <c r="BY85" s="367"/>
      <c r="BZ85" s="367"/>
      <c r="CA85" s="367"/>
      <c r="CB85" s="367"/>
      <c r="CC85" s="367"/>
      <c r="CD85" s="367"/>
      <c r="CE85" s="367"/>
      <c r="CF85" s="367"/>
      <c r="CG85" s="367"/>
      <c r="CH85" s="367"/>
      <c r="CI85" s="367"/>
      <c r="CJ85" s="367"/>
      <c r="CK85" s="2"/>
      <c r="CL85" s="2"/>
      <c r="CM85" s="2"/>
      <c r="CN85" s="2"/>
      <c r="CO85" s="2"/>
      <c r="CP85" s="2"/>
      <c r="CQ85" s="2"/>
      <c r="CR85" s="2"/>
      <c r="CS85" s="2"/>
      <c r="CT85" s="2"/>
      <c r="CU85" s="2"/>
      <c r="CV85" s="2"/>
      <c r="CW85" s="2"/>
      <c r="CX85" s="2"/>
      <c r="CY85" s="2"/>
      <c r="CZ85" s="2"/>
    </row>
    <row r="86" s="433" customFormat="true" ht="15" customHeight="true" x14ac:dyDescent="0.2">
      <c r="A86" s="116"/>
      <c r="B86" s="110"/>
      <c r="C86" s="86"/>
      <c r="D86" s="85"/>
      <c r="E86" s="85"/>
      <c r="F86" s="85"/>
      <c r="G86" s="84"/>
      <c r="H86" s="83"/>
      <c r="I86" s="85"/>
      <c r="J86" s="85"/>
      <c r="K86" s="85"/>
      <c r="L86" s="82"/>
      <c r="M86" s="86"/>
      <c r="N86" s="85"/>
      <c r="O86" s="85"/>
      <c r="P86" s="85"/>
      <c r="Q86" s="84"/>
      <c r="R86" s="83"/>
      <c r="S86" s="85"/>
      <c r="T86" s="85"/>
      <c r="U86" s="85"/>
      <c r="V86" s="85"/>
      <c r="W86" s="85"/>
      <c r="X86" s="85"/>
      <c r="Y86" s="85"/>
      <c r="Z86" s="85"/>
      <c r="AA86" s="85"/>
      <c r="AB86" s="85"/>
      <c r="AC86" s="88"/>
      <c r="AD86" s="88"/>
      <c r="AE86" s="88"/>
      <c r="AF86" s="88"/>
      <c r="AG86" s="88"/>
      <c r="AH86" s="88"/>
      <c r="AI86" s="88"/>
      <c r="AJ86" s="79"/>
      <c r="AK86" s="1693"/>
      <c r="AL86" s="1693"/>
      <c r="AM86" s="1693"/>
      <c r="AN86" s="1693"/>
      <c r="AO86" s="1693"/>
      <c r="AP86" s="1693"/>
      <c r="AQ86" s="1693"/>
      <c r="AR86" s="1693"/>
      <c r="AS86" s="1693"/>
      <c r="AT86" s="1693"/>
      <c r="AU86" s="1693"/>
      <c r="AV86" s="1693"/>
      <c r="AW86" s="1693"/>
      <c r="AX86" s="1693"/>
      <c r="AY86" s="1693"/>
      <c r="AZ86" s="305"/>
      <c r="BA86" s="1710"/>
      <c r="BB86" s="1542"/>
      <c r="BC86" s="374"/>
      <c r="BD86" s="366"/>
      <c r="BE86" s="366"/>
      <c r="BF86" s="366"/>
      <c r="BG86" s="378"/>
      <c r="BH86" s="374"/>
      <c r="BI86" s="366"/>
      <c r="BJ86" s="366"/>
      <c r="BK86" s="366"/>
      <c r="BL86" s="378"/>
      <c r="BM86" s="374"/>
      <c r="BN86" s="366"/>
      <c r="BO86" s="366"/>
      <c r="BP86" s="366"/>
      <c r="BQ86" s="378"/>
      <c r="BR86" s="374"/>
      <c r="BS86" s="366"/>
      <c r="BT86" s="366"/>
      <c r="BU86" s="366"/>
      <c r="BV86" s="366"/>
      <c r="BW86" s="366"/>
      <c r="BX86" s="366"/>
      <c r="BY86" s="367"/>
      <c r="BZ86" s="367"/>
      <c r="CA86" s="367"/>
      <c r="CB86" s="367"/>
      <c r="CC86" s="367"/>
      <c r="CD86" s="367"/>
      <c r="CE86" s="367"/>
      <c r="CF86" s="367"/>
      <c r="CG86" s="367"/>
      <c r="CH86" s="367"/>
      <c r="CI86" s="367"/>
      <c r="CJ86" s="367"/>
      <c r="CK86" s="2"/>
      <c r="CL86" s="2"/>
      <c r="CM86" s="2"/>
      <c r="CN86" s="2"/>
      <c r="CO86" s="2"/>
      <c r="CP86" s="2"/>
      <c r="CQ86" s="2"/>
      <c r="CR86" s="2"/>
      <c r="CS86" s="2"/>
      <c r="CT86" s="2"/>
      <c r="CU86" s="2"/>
      <c r="CV86" s="2"/>
      <c r="CW86" s="2"/>
      <c r="CX86" s="2"/>
      <c r="CY86" s="2"/>
      <c r="CZ86" s="2"/>
    </row>
    <row r="87" s="433" customFormat="true" ht="15" customHeight="true" x14ac:dyDescent="0.2">
      <c r="A87" s="116"/>
      <c r="B87" s="110"/>
      <c r="C87" s="86"/>
      <c r="D87" s="85"/>
      <c r="E87" s="85"/>
      <c r="F87" s="85"/>
      <c r="G87" s="84"/>
      <c r="H87" s="83"/>
      <c r="I87" s="85"/>
      <c r="J87" s="85"/>
      <c r="K87" s="85"/>
      <c r="L87" s="82"/>
      <c r="M87" s="86"/>
      <c r="N87" s="85"/>
      <c r="O87" s="85"/>
      <c r="P87" s="85"/>
      <c r="Q87" s="84"/>
      <c r="R87" s="83"/>
      <c r="S87" s="85"/>
      <c r="T87" s="85"/>
      <c r="U87" s="85"/>
      <c r="V87" s="85"/>
      <c r="W87" s="85"/>
      <c r="X87" s="85"/>
      <c r="Y87" s="85"/>
      <c r="Z87" s="85"/>
      <c r="AA87" s="85"/>
      <c r="AB87" s="85"/>
      <c r="AC87" s="88"/>
      <c r="AD87" s="88"/>
      <c r="AE87" s="88"/>
      <c r="AF87" s="88"/>
      <c r="AG87" s="88"/>
      <c r="AH87" s="88"/>
      <c r="AI87" s="88"/>
      <c r="AJ87" s="79"/>
      <c r="AK87" s="1693"/>
      <c r="AL87" s="1693"/>
      <c r="AM87" s="1693"/>
      <c r="AN87" s="1693"/>
      <c r="AO87" s="1693"/>
      <c r="AP87" s="1693"/>
      <c r="AQ87" s="1693"/>
      <c r="AR87" s="1693"/>
      <c r="AS87" s="1693"/>
      <c r="AT87" s="1693"/>
      <c r="AU87" s="1693"/>
      <c r="AV87" s="1693"/>
      <c r="AW87" s="1693"/>
      <c r="AX87" s="1693"/>
      <c r="AY87" s="1693"/>
      <c r="AZ87" s="305"/>
      <c r="BA87" s="1710"/>
      <c r="BB87" s="1542"/>
      <c r="BC87" s="374"/>
      <c r="BD87" s="366"/>
      <c r="BE87" s="366"/>
      <c r="BF87" s="366"/>
      <c r="BG87" s="378"/>
      <c r="BH87" s="374"/>
      <c r="BI87" s="366"/>
      <c r="BJ87" s="366"/>
      <c r="BK87" s="366"/>
      <c r="BL87" s="378"/>
      <c r="BM87" s="374"/>
      <c r="BN87" s="366"/>
      <c r="BO87" s="366"/>
      <c r="BP87" s="366"/>
      <c r="BQ87" s="378"/>
      <c r="BR87" s="374"/>
      <c r="BS87" s="366"/>
      <c r="BT87" s="366"/>
      <c r="BU87" s="366"/>
      <c r="BV87" s="366"/>
      <c r="BW87" s="366"/>
      <c r="BX87" s="366"/>
      <c r="BY87" s="367"/>
      <c r="BZ87" s="367"/>
      <c r="CA87" s="367"/>
      <c r="CB87" s="367"/>
      <c r="CC87" s="367"/>
      <c r="CD87" s="367"/>
      <c r="CE87" s="367"/>
      <c r="CF87" s="367"/>
      <c r="CG87" s="367"/>
      <c r="CH87" s="367"/>
      <c r="CI87" s="367"/>
      <c r="CJ87" s="367"/>
      <c r="CK87" s="2"/>
      <c r="CL87" s="2"/>
      <c r="CM87" s="2"/>
      <c r="CN87" s="2"/>
      <c r="CO87" s="2"/>
      <c r="CP87" s="2"/>
      <c r="CQ87" s="2"/>
      <c r="CR87" s="2"/>
      <c r="CS87" s="2"/>
      <c r="CT87" s="2"/>
      <c r="CU87" s="2"/>
      <c r="CV87" s="2"/>
      <c r="CW87" s="2"/>
      <c r="CX87" s="2"/>
      <c r="CY87" s="2"/>
      <c r="CZ87" s="2"/>
    </row>
    <row r="88" s="433" customFormat="true" ht="15" customHeight="true" x14ac:dyDescent="0.2">
      <c r="A88" s="116"/>
      <c r="B88" s="110"/>
      <c r="C88" s="86"/>
      <c r="D88" s="85"/>
      <c r="E88" s="85"/>
      <c r="F88" s="85"/>
      <c r="G88" s="84"/>
      <c r="H88" s="83"/>
      <c r="I88" s="85"/>
      <c r="J88" s="85"/>
      <c r="K88" s="85"/>
      <c r="L88" s="82"/>
      <c r="M88" s="86"/>
      <c r="N88" s="85"/>
      <c r="O88" s="85"/>
      <c r="P88" s="85"/>
      <c r="Q88" s="84"/>
      <c r="R88" s="83"/>
      <c r="S88" s="85"/>
      <c r="T88" s="85"/>
      <c r="U88" s="85"/>
      <c r="V88" s="85"/>
      <c r="W88" s="85"/>
      <c r="X88" s="85"/>
      <c r="Y88" s="85"/>
      <c r="Z88" s="85"/>
      <c r="AA88" s="85"/>
      <c r="AB88" s="85"/>
      <c r="AC88" s="88"/>
      <c r="AD88" s="88"/>
      <c r="AE88" s="88"/>
      <c r="AF88" s="88"/>
      <c r="AG88" s="88"/>
      <c r="AH88" s="88"/>
      <c r="AI88" s="88"/>
      <c r="AJ88" s="79"/>
      <c r="AK88" s="1693"/>
      <c r="AL88" s="1693"/>
      <c r="AM88" s="1693"/>
      <c r="AN88" s="1693"/>
      <c r="AO88" s="1693"/>
      <c r="AP88" s="1693"/>
      <c r="AQ88" s="1693"/>
      <c r="AR88" s="1693"/>
      <c r="AS88" s="1693"/>
      <c r="AT88" s="1693"/>
      <c r="AU88" s="1693"/>
      <c r="AV88" s="1693"/>
      <c r="AW88" s="1693"/>
      <c r="AX88" s="1693"/>
      <c r="AY88" s="1693"/>
      <c r="AZ88" s="305"/>
      <c r="BA88" s="1710"/>
      <c r="BB88" s="1542"/>
      <c r="BC88" s="374"/>
      <c r="BD88" s="366"/>
      <c r="BE88" s="366"/>
      <c r="BF88" s="366"/>
      <c r="BG88" s="378"/>
      <c r="BH88" s="374"/>
      <c r="BI88" s="366"/>
      <c r="BJ88" s="366"/>
      <c r="BK88" s="366"/>
      <c r="BL88" s="378"/>
      <c r="BM88" s="374"/>
      <c r="BN88" s="366"/>
      <c r="BO88" s="366"/>
      <c r="BP88" s="366"/>
      <c r="BQ88" s="378"/>
      <c r="BR88" s="374"/>
      <c r="BS88" s="366"/>
      <c r="BT88" s="366"/>
      <c r="BU88" s="366"/>
      <c r="BV88" s="366"/>
      <c r="BW88" s="366"/>
      <c r="BX88" s="366"/>
      <c r="BY88" s="367"/>
      <c r="BZ88" s="367"/>
      <c r="CA88" s="367"/>
      <c r="CB88" s="367"/>
      <c r="CC88" s="367"/>
      <c r="CD88" s="367"/>
      <c r="CE88" s="367"/>
      <c r="CF88" s="367"/>
      <c r="CG88" s="367"/>
      <c r="CH88" s="367"/>
      <c r="CI88" s="367"/>
      <c r="CJ88" s="367"/>
      <c r="CK88" s="2"/>
      <c r="CL88" s="2"/>
      <c r="CM88" s="2"/>
      <c r="CN88" s="2"/>
      <c r="CO88" s="2"/>
      <c r="CP88" s="2"/>
      <c r="CQ88" s="2"/>
      <c r="CR88" s="2"/>
      <c r="CS88" s="2"/>
      <c r="CT88" s="2"/>
      <c r="CU88" s="2"/>
      <c r="CV88" s="2"/>
      <c r="CW88" s="2"/>
      <c r="CX88" s="2"/>
      <c r="CY88" s="2"/>
      <c r="CZ88" s="2"/>
    </row>
    <row r="89" s="433" customFormat="true" ht="15" customHeight="true" x14ac:dyDescent="0.2">
      <c r="A89" s="116"/>
      <c r="B89" s="110"/>
      <c r="C89" s="86"/>
      <c r="D89" s="85"/>
      <c r="E89" s="85"/>
      <c r="F89" s="85"/>
      <c r="G89" s="84"/>
      <c r="H89" s="83"/>
      <c r="I89" s="85"/>
      <c r="J89" s="85"/>
      <c r="K89" s="85"/>
      <c r="L89" s="82"/>
      <c r="M89" s="86"/>
      <c r="N89" s="85"/>
      <c r="O89" s="85"/>
      <c r="P89" s="85"/>
      <c r="Q89" s="84"/>
      <c r="R89" s="83"/>
      <c r="S89" s="85"/>
      <c r="T89" s="85"/>
      <c r="U89" s="85"/>
      <c r="V89" s="85"/>
      <c r="W89" s="85"/>
      <c r="X89" s="85"/>
      <c r="Y89" s="85"/>
      <c r="Z89" s="85"/>
      <c r="AA89" s="85"/>
      <c r="AB89" s="85"/>
      <c r="AC89" s="88"/>
      <c r="AD89" s="88"/>
      <c r="AE89" s="88"/>
      <c r="AF89" s="88"/>
      <c r="AG89" s="88"/>
      <c r="AH89" s="88"/>
      <c r="AI89" s="88"/>
      <c r="AJ89" s="79"/>
      <c r="AK89" s="1693"/>
      <c r="AL89" s="1693"/>
      <c r="AM89" s="1693"/>
      <c r="AN89" s="1693"/>
      <c r="AO89" s="1693"/>
      <c r="AP89" s="1693"/>
      <c r="AQ89" s="1693"/>
      <c r="AR89" s="1693"/>
      <c r="AS89" s="1693"/>
      <c r="AT89" s="1693"/>
      <c r="AU89" s="1693"/>
      <c r="AV89" s="1693"/>
      <c r="AW89" s="1693"/>
      <c r="AX89" s="1693"/>
      <c r="AY89" s="1693"/>
      <c r="AZ89" s="305"/>
      <c r="BA89" s="1710"/>
      <c r="BB89" s="1542"/>
      <c r="BC89" s="374"/>
      <c r="BD89" s="366"/>
      <c r="BE89" s="366"/>
      <c r="BF89" s="366"/>
      <c r="BG89" s="378"/>
      <c r="BH89" s="374"/>
      <c r="BI89" s="366"/>
      <c r="BJ89" s="366"/>
      <c r="BK89" s="366"/>
      <c r="BL89" s="378"/>
      <c r="BM89" s="374"/>
      <c r="BN89" s="366"/>
      <c r="BO89" s="366"/>
      <c r="BP89" s="366"/>
      <c r="BQ89" s="378"/>
      <c r="BR89" s="374"/>
      <c r="BS89" s="366"/>
      <c r="BT89" s="366"/>
      <c r="BU89" s="366"/>
      <c r="BV89" s="366"/>
      <c r="BW89" s="366"/>
      <c r="BX89" s="366"/>
      <c r="BY89" s="367"/>
      <c r="BZ89" s="367"/>
      <c r="CA89" s="367"/>
      <c r="CB89" s="367"/>
      <c r="CC89" s="367"/>
      <c r="CD89" s="367"/>
      <c r="CE89" s="367"/>
      <c r="CF89" s="367"/>
      <c r="CG89" s="367"/>
      <c r="CH89" s="367"/>
      <c r="CI89" s="367"/>
      <c r="CJ89" s="367"/>
      <c r="CK89" s="2"/>
      <c r="CL89" s="2"/>
      <c r="CM89" s="2"/>
      <c r="CN89" s="2"/>
      <c r="CO89" s="2"/>
      <c r="CP89" s="2"/>
      <c r="CQ89" s="2"/>
      <c r="CR89" s="2"/>
      <c r="CS89" s="2"/>
      <c r="CT89" s="2"/>
      <c r="CU89" s="2"/>
      <c r="CV89" s="2"/>
      <c r="CW89" s="2"/>
      <c r="CX89" s="2"/>
      <c r="CY89" s="2"/>
      <c r="CZ89" s="2"/>
    </row>
    <row r="90" s="433" customFormat="true" ht="15" customHeight="true" x14ac:dyDescent="0.2">
      <c r="A90" s="116"/>
      <c r="B90" s="110"/>
      <c r="C90" s="86"/>
      <c r="D90" s="85"/>
      <c r="E90" s="85"/>
      <c r="F90" s="85"/>
      <c r="G90" s="84"/>
      <c r="H90" s="83"/>
      <c r="I90" s="85"/>
      <c r="J90" s="85"/>
      <c r="K90" s="85"/>
      <c r="L90" s="82"/>
      <c r="M90" s="86"/>
      <c r="N90" s="85"/>
      <c r="O90" s="85"/>
      <c r="P90" s="85"/>
      <c r="Q90" s="84"/>
      <c r="R90" s="83"/>
      <c r="S90" s="85"/>
      <c r="T90" s="85"/>
      <c r="U90" s="85"/>
      <c r="V90" s="85"/>
      <c r="W90" s="85"/>
      <c r="X90" s="85"/>
      <c r="Y90" s="85"/>
      <c r="Z90" s="85"/>
      <c r="AA90" s="85"/>
      <c r="AB90" s="85"/>
      <c r="AC90" s="88"/>
      <c r="AD90" s="88"/>
      <c r="AE90" s="88"/>
      <c r="AF90" s="88"/>
      <c r="AG90" s="88"/>
      <c r="AH90" s="88"/>
      <c r="AI90" s="88"/>
      <c r="AJ90" s="79"/>
      <c r="AK90" s="1693"/>
      <c r="AL90" s="1693"/>
      <c r="AM90" s="1693"/>
      <c r="AN90" s="1693"/>
      <c r="AO90" s="1693"/>
      <c r="AP90" s="1693"/>
      <c r="AQ90" s="1693"/>
      <c r="AR90" s="1693"/>
      <c r="AS90" s="1693"/>
      <c r="AT90" s="1693"/>
      <c r="AU90" s="1693"/>
      <c r="AV90" s="1693"/>
      <c r="AW90" s="1693"/>
      <c r="AX90" s="1693"/>
      <c r="AY90" s="1693"/>
      <c r="AZ90" s="305"/>
      <c r="BA90" s="1710"/>
      <c r="BB90" s="1542"/>
      <c r="BC90" s="374"/>
      <c r="BD90" s="366"/>
      <c r="BE90" s="366"/>
      <c r="BF90" s="366"/>
      <c r="BG90" s="378"/>
      <c r="BH90" s="374"/>
      <c r="BI90" s="366"/>
      <c r="BJ90" s="366"/>
      <c r="BK90" s="366"/>
      <c r="BL90" s="378"/>
      <c r="BM90" s="374"/>
      <c r="BN90" s="366"/>
      <c r="BO90" s="366"/>
      <c r="BP90" s="366"/>
      <c r="BQ90" s="378"/>
      <c r="BR90" s="374"/>
      <c r="BS90" s="366"/>
      <c r="BT90" s="366"/>
      <c r="BU90" s="366"/>
      <c r="BV90" s="366"/>
      <c r="BW90" s="366"/>
      <c r="BX90" s="366"/>
      <c r="BY90" s="367"/>
      <c r="BZ90" s="367"/>
      <c r="CA90" s="367"/>
      <c r="CB90" s="367"/>
      <c r="CC90" s="367"/>
      <c r="CD90" s="367"/>
      <c r="CE90" s="367"/>
      <c r="CF90" s="367"/>
      <c r="CG90" s="367"/>
      <c r="CH90" s="367"/>
      <c r="CI90" s="367"/>
      <c r="CJ90" s="367"/>
      <c r="CK90" s="2"/>
      <c r="CL90" s="2"/>
      <c r="CM90" s="2"/>
      <c r="CN90" s="2"/>
      <c r="CO90" s="2"/>
      <c r="CP90" s="2"/>
      <c r="CQ90" s="2"/>
      <c r="CR90" s="2"/>
      <c r="CS90" s="2"/>
      <c r="CT90" s="2"/>
      <c r="CU90" s="2"/>
      <c r="CV90" s="2"/>
      <c r="CW90" s="2"/>
      <c r="CX90" s="2"/>
      <c r="CY90" s="2"/>
      <c r="CZ90" s="2"/>
    </row>
    <row r="91" s="433" customFormat="true" ht="15" customHeight="true" x14ac:dyDescent="0.2">
      <c r="A91" s="137"/>
      <c r="B91" s="109"/>
      <c r="C91" s="81"/>
      <c r="D91" s="88"/>
      <c r="E91" s="88"/>
      <c r="F91" s="88"/>
      <c r="G91" s="87"/>
      <c r="H91" s="80"/>
      <c r="I91" s="88"/>
      <c r="J91" s="88"/>
      <c r="K91" s="88"/>
      <c r="L91" s="79"/>
      <c r="M91" s="81"/>
      <c r="N91" s="88"/>
      <c r="O91" s="88"/>
      <c r="P91" s="88"/>
      <c r="Q91" s="87"/>
      <c r="R91" s="80"/>
      <c r="S91" s="88"/>
      <c r="T91" s="88"/>
      <c r="U91" s="88"/>
      <c r="V91" s="88"/>
      <c r="W91" s="88"/>
      <c r="X91" s="88"/>
      <c r="Y91" s="88"/>
      <c r="Z91" s="88"/>
      <c r="AA91" s="88"/>
      <c r="AB91" s="88"/>
      <c r="AC91" s="88"/>
      <c r="AD91" s="88"/>
      <c r="AE91" s="88"/>
      <c r="AF91" s="88"/>
      <c r="AG91" s="88"/>
      <c r="AH91" s="88"/>
      <c r="AI91" s="88"/>
      <c r="AJ91" s="79"/>
      <c r="AK91" s="1693"/>
      <c r="AL91" s="1693"/>
      <c r="AM91" s="1693"/>
      <c r="AN91" s="1693"/>
      <c r="AO91" s="1693"/>
      <c r="AP91" s="1693"/>
      <c r="AQ91" s="1693"/>
      <c r="AR91" s="1693"/>
      <c r="AS91" s="1693"/>
      <c r="AT91" s="1693"/>
      <c r="AU91" s="1693"/>
      <c r="AV91" s="1693"/>
      <c r="AW91" s="1693"/>
      <c r="AX91" s="1693"/>
      <c r="AY91" s="1693"/>
      <c r="AZ91" s="305"/>
      <c r="BA91" s="1710"/>
      <c r="BB91" s="1542"/>
      <c r="BC91" s="374"/>
      <c r="BD91" s="366"/>
      <c r="BE91" s="366"/>
      <c r="BF91" s="366"/>
      <c r="BG91" s="378"/>
      <c r="BH91" s="374"/>
      <c r="BI91" s="366"/>
      <c r="BJ91" s="366"/>
      <c r="BK91" s="366"/>
      <c r="BL91" s="378"/>
      <c r="BM91" s="374"/>
      <c r="BN91" s="366"/>
      <c r="BO91" s="366"/>
      <c r="BP91" s="366"/>
      <c r="BQ91" s="378"/>
      <c r="BR91" s="374"/>
      <c r="BS91" s="366"/>
      <c r="BT91" s="366"/>
      <c r="BU91" s="366"/>
      <c r="BV91" s="366"/>
      <c r="BW91" s="366"/>
      <c r="BX91" s="366"/>
      <c r="BY91" s="367"/>
      <c r="BZ91" s="367"/>
      <c r="CA91" s="367"/>
      <c r="CB91" s="367"/>
      <c r="CC91" s="367"/>
      <c r="CD91" s="367"/>
      <c r="CE91" s="367"/>
      <c r="CF91" s="367"/>
      <c r="CG91" s="367"/>
      <c r="CH91" s="367"/>
      <c r="CI91" s="367"/>
      <c r="CJ91" s="367"/>
      <c r="CK91" s="2"/>
      <c r="CL91" s="2"/>
      <c r="CM91" s="2"/>
      <c r="CN91" s="2"/>
      <c r="CO91" s="2"/>
      <c r="CP91" s="2"/>
      <c r="CQ91" s="2"/>
      <c r="CR91" s="2"/>
      <c r="CS91" s="2"/>
      <c r="CT91" s="2"/>
      <c r="CU91" s="2"/>
      <c r="CV91" s="2"/>
      <c r="CW91" s="2"/>
      <c r="CX91" s="2"/>
      <c r="CY91" s="2"/>
      <c r="CZ91" s="2"/>
    </row>
    <row r="92" s="433" customFormat="true" ht="15" customHeight="true" x14ac:dyDescent="0.2">
      <c r="A92" s="137"/>
      <c r="B92" s="109"/>
      <c r="C92" s="81"/>
      <c r="D92" s="88"/>
      <c r="E92" s="88"/>
      <c r="F92" s="88"/>
      <c r="G92" s="87"/>
      <c r="H92" s="80"/>
      <c r="I92" s="88"/>
      <c r="J92" s="88"/>
      <c r="K92" s="88"/>
      <c r="L92" s="79"/>
      <c r="M92" s="81"/>
      <c r="N92" s="88"/>
      <c r="O92" s="88"/>
      <c r="P92" s="88"/>
      <c r="Q92" s="87"/>
      <c r="R92" s="80"/>
      <c r="S92" s="88"/>
      <c r="T92" s="88"/>
      <c r="U92" s="88"/>
      <c r="V92" s="88"/>
      <c r="W92" s="88"/>
      <c r="X92" s="88"/>
      <c r="Y92" s="88"/>
      <c r="Z92" s="88"/>
      <c r="AA92" s="88"/>
      <c r="AB92" s="88"/>
      <c r="AC92" s="88"/>
      <c r="AD92" s="88"/>
      <c r="AE92" s="88"/>
      <c r="AF92" s="88"/>
      <c r="AG92" s="88"/>
      <c r="AH92" s="88"/>
      <c r="AI92" s="88"/>
      <c r="AJ92" s="79"/>
      <c r="AK92" s="1693"/>
      <c r="AL92" s="1693"/>
      <c r="AM92" s="1693"/>
      <c r="AN92" s="1693"/>
      <c r="AO92" s="1693"/>
      <c r="AP92" s="1693"/>
      <c r="AQ92" s="1693"/>
      <c r="AR92" s="1693"/>
      <c r="AS92" s="1693"/>
      <c r="AT92" s="1693"/>
      <c r="AU92" s="1693"/>
      <c r="AV92" s="1693"/>
      <c r="AW92" s="1693"/>
      <c r="AX92" s="1693"/>
      <c r="AY92" s="1693"/>
      <c r="AZ92" s="305"/>
      <c r="BA92" s="1710"/>
      <c r="BB92" s="1542"/>
      <c r="BC92" s="374"/>
      <c r="BD92" s="366"/>
      <c r="BE92" s="366"/>
      <c r="BF92" s="366"/>
      <c r="BG92" s="378"/>
      <c r="BH92" s="374"/>
      <c r="BI92" s="366"/>
      <c r="BJ92" s="366"/>
      <c r="BK92" s="366"/>
      <c r="BL92" s="378"/>
      <c r="BM92" s="374"/>
      <c r="BN92" s="366"/>
      <c r="BO92" s="366"/>
      <c r="BP92" s="366"/>
      <c r="BQ92" s="378"/>
      <c r="BR92" s="374"/>
      <c r="BS92" s="366"/>
      <c r="BT92" s="366"/>
      <c r="BU92" s="366"/>
      <c r="BV92" s="366"/>
      <c r="BW92" s="366"/>
      <c r="BX92" s="366"/>
      <c r="BY92" s="367"/>
      <c r="BZ92" s="367"/>
      <c r="CA92" s="367"/>
      <c r="CB92" s="367"/>
      <c r="CC92" s="367"/>
      <c r="CD92" s="367"/>
      <c r="CE92" s="367"/>
      <c r="CF92" s="367"/>
      <c r="CG92" s="367"/>
      <c r="CH92" s="367"/>
      <c r="CI92" s="367"/>
      <c r="CJ92" s="367"/>
      <c r="CK92" s="2"/>
      <c r="CL92" s="2"/>
      <c r="CM92" s="2"/>
      <c r="CN92" s="2"/>
      <c r="CO92" s="2"/>
      <c r="CP92" s="2"/>
      <c r="CQ92" s="2"/>
      <c r="CR92" s="2"/>
      <c r="CS92" s="2"/>
      <c r="CT92" s="2"/>
      <c r="CU92" s="2"/>
      <c r="CV92" s="2"/>
      <c r="CW92" s="2"/>
      <c r="CX92" s="2"/>
      <c r="CY92" s="2"/>
      <c r="CZ92" s="2"/>
    </row>
    <row r="93" s="433" customFormat="true" ht="15" customHeight="true" x14ac:dyDescent="0.2">
      <c r="A93" s="115"/>
      <c r="B93" s="108"/>
      <c r="C93" s="131"/>
      <c r="D93" s="130"/>
      <c r="E93" s="130"/>
      <c r="F93" s="130"/>
      <c r="G93" s="119"/>
      <c r="H93" s="121"/>
      <c r="I93" s="130"/>
      <c r="J93" s="130"/>
      <c r="K93" s="130"/>
      <c r="L93" s="125"/>
      <c r="M93" s="131"/>
      <c r="N93" s="130"/>
      <c r="O93" s="130"/>
      <c r="P93" s="130"/>
      <c r="Q93" s="119"/>
      <c r="R93" s="121"/>
      <c r="S93" s="130"/>
      <c r="T93" s="130"/>
      <c r="U93" s="130"/>
      <c r="V93" s="130"/>
      <c r="W93" s="130"/>
      <c r="X93" s="130"/>
      <c r="Y93" s="130"/>
      <c r="Z93" s="130"/>
      <c r="AA93" s="130"/>
      <c r="AB93" s="130"/>
      <c r="AC93" s="88"/>
      <c r="AD93" s="88"/>
      <c r="AE93" s="88"/>
      <c r="AF93" s="88"/>
      <c r="AG93" s="88"/>
      <c r="AH93" s="88"/>
      <c r="AI93" s="88"/>
      <c r="AJ93" s="79"/>
      <c r="AK93" s="1693"/>
      <c r="AL93" s="1693"/>
      <c r="AM93" s="1693"/>
      <c r="AN93" s="1693"/>
      <c r="AO93" s="1693"/>
      <c r="AP93" s="1693"/>
      <c r="AQ93" s="1693"/>
      <c r="AR93" s="1693"/>
      <c r="AS93" s="1693"/>
      <c r="AT93" s="1693"/>
      <c r="AU93" s="1693"/>
      <c r="AV93" s="1693"/>
      <c r="AW93" s="1693"/>
      <c r="AX93" s="1693"/>
      <c r="AY93" s="1693"/>
      <c r="AZ93" s="305"/>
      <c r="BA93" s="1710"/>
      <c r="BB93" s="1542"/>
      <c r="BC93" s="374"/>
      <c r="BD93" s="366"/>
      <c r="BE93" s="366"/>
      <c r="BF93" s="366"/>
      <c r="BG93" s="378"/>
      <c r="BH93" s="374"/>
      <c r="BI93" s="366"/>
      <c r="BJ93" s="366"/>
      <c r="BK93" s="366"/>
      <c r="BL93" s="378"/>
      <c r="BM93" s="374"/>
      <c r="BN93" s="366"/>
      <c r="BO93" s="366"/>
      <c r="BP93" s="366"/>
      <c r="BQ93" s="378"/>
      <c r="BR93" s="374"/>
      <c r="BS93" s="366"/>
      <c r="BT93" s="366"/>
      <c r="BU93" s="366"/>
      <c r="BV93" s="366"/>
      <c r="BW93" s="366"/>
      <c r="BX93" s="366"/>
      <c r="BY93" s="367"/>
      <c r="BZ93" s="367"/>
      <c r="CA93" s="367"/>
      <c r="CB93" s="367"/>
      <c r="CC93" s="367"/>
      <c r="CD93" s="367"/>
      <c r="CE93" s="367"/>
      <c r="CF93" s="367"/>
      <c r="CG93" s="367"/>
      <c r="CH93" s="367"/>
      <c r="CI93" s="367"/>
      <c r="CJ93" s="367"/>
      <c r="CK93" s="2"/>
      <c r="CL93" s="2"/>
      <c r="CM93" s="2"/>
      <c r="CN93" s="2"/>
      <c r="CO93" s="2"/>
      <c r="CP93" s="2"/>
      <c r="CQ93" s="2"/>
      <c r="CR93" s="2"/>
      <c r="CS93" s="2"/>
      <c r="CT93" s="2"/>
      <c r="CU93" s="2"/>
      <c r="CV93" s="2"/>
      <c r="CW93" s="2"/>
      <c r="CX93" s="2"/>
      <c r="CY93" s="2"/>
      <c r="CZ93" s="2"/>
    </row>
    <row r="94" s="433" customFormat="true" ht="15" customHeight="true" x14ac:dyDescent="0.2">
      <c r="A94" s="53"/>
      <c r="B94" s="108"/>
      <c r="C94" s="131"/>
      <c r="D94" s="129"/>
      <c r="E94" s="129"/>
      <c r="F94" s="129"/>
      <c r="G94" s="118"/>
      <c r="H94" s="121"/>
      <c r="I94" s="129"/>
      <c r="J94" s="129"/>
      <c r="K94" s="129"/>
      <c r="L94" s="124"/>
      <c r="M94" s="131"/>
      <c r="N94" s="129"/>
      <c r="O94" s="129"/>
      <c r="P94" s="129"/>
      <c r="Q94" s="118"/>
      <c r="R94" s="121"/>
      <c r="S94" s="129"/>
      <c r="T94" s="129"/>
      <c r="U94" s="129"/>
      <c r="V94" s="129"/>
      <c r="W94" s="129"/>
      <c r="X94" s="129"/>
      <c r="Y94" s="129"/>
      <c r="Z94" s="129"/>
      <c r="AA94" s="129"/>
      <c r="AB94" s="129"/>
      <c r="AC94" s="88"/>
      <c r="AD94" s="88"/>
      <c r="AE94" s="88"/>
      <c r="AF94" s="88"/>
      <c r="AG94" s="88"/>
      <c r="AH94" s="88"/>
      <c r="AI94" s="88"/>
      <c r="AJ94" s="79"/>
      <c r="AK94" s="1693"/>
      <c r="AL94" s="1693"/>
      <c r="AM94" s="1693"/>
      <c r="AN94" s="1693"/>
      <c r="AO94" s="1693"/>
      <c r="AP94" s="1693"/>
      <c r="AQ94" s="1693"/>
      <c r="AR94" s="1693"/>
      <c r="AS94" s="1693"/>
      <c r="AT94" s="1693"/>
      <c r="AU94" s="1693"/>
      <c r="AV94" s="1693"/>
      <c r="AW94" s="1693"/>
      <c r="AX94" s="1693"/>
      <c r="AY94" s="1693"/>
      <c r="AZ94" s="305"/>
      <c r="BA94" s="1710"/>
      <c r="BB94" s="1542"/>
      <c r="BC94" s="374"/>
      <c r="BD94" s="366"/>
      <c r="BE94" s="366"/>
      <c r="BF94" s="366"/>
      <c r="BG94" s="378"/>
      <c r="BH94" s="374"/>
      <c r="BI94" s="366"/>
      <c r="BJ94" s="366"/>
      <c r="BK94" s="366"/>
      <c r="BL94" s="378"/>
      <c r="BM94" s="374"/>
      <c r="BN94" s="366"/>
      <c r="BO94" s="366"/>
      <c r="BP94" s="366"/>
      <c r="BQ94" s="378"/>
      <c r="BR94" s="374"/>
      <c r="BS94" s="366"/>
      <c r="BT94" s="366"/>
      <c r="BU94" s="366"/>
      <c r="BV94" s="366"/>
      <c r="BW94" s="366"/>
      <c r="BX94" s="366"/>
      <c r="BY94" s="367"/>
      <c r="BZ94" s="367"/>
      <c r="CA94" s="367"/>
      <c r="CB94" s="367"/>
      <c r="CC94" s="367"/>
      <c r="CD94" s="367"/>
      <c r="CE94" s="367"/>
      <c r="CF94" s="367"/>
      <c r="CG94" s="367"/>
      <c r="CH94" s="367"/>
      <c r="CI94" s="367"/>
      <c r="CJ94" s="367"/>
      <c r="CK94" s="2"/>
      <c r="CL94" s="2"/>
      <c r="CM94" s="2"/>
      <c r="CN94" s="2"/>
      <c r="CO94" s="2"/>
      <c r="CP94" s="2"/>
      <c r="CQ94" s="2"/>
      <c r="CR94" s="2"/>
      <c r="CS94" s="2"/>
      <c r="CT94" s="2"/>
      <c r="CU94" s="2"/>
      <c r="CV94" s="2"/>
      <c r="CW94" s="2"/>
      <c r="CX94" s="2"/>
      <c r="CY94" s="2"/>
      <c r="CZ94" s="2"/>
    </row>
    <row r="95" s="433" customFormat="true" ht="15" customHeight="true" x14ac:dyDescent="0.2">
      <c r="A95" s="115"/>
      <c r="B95" s="107"/>
      <c r="C95" s="78"/>
      <c r="D95" s="77"/>
      <c r="E95" s="77"/>
      <c r="F95" s="77"/>
      <c r="G95" s="76"/>
      <c r="H95" s="75"/>
      <c r="I95" s="77"/>
      <c r="J95" s="77"/>
      <c r="K95" s="77"/>
      <c r="L95" s="74"/>
      <c r="M95" s="78"/>
      <c r="N95" s="77"/>
      <c r="O95" s="77"/>
      <c r="P95" s="77"/>
      <c r="Q95" s="76"/>
      <c r="R95" s="75"/>
      <c r="S95" s="77"/>
      <c r="T95" s="77"/>
      <c r="U95" s="77"/>
      <c r="V95" s="77"/>
      <c r="W95" s="77"/>
      <c r="X95" s="77"/>
      <c r="Y95" s="77"/>
      <c r="Z95" s="77"/>
      <c r="AA95" s="77"/>
      <c r="AB95" s="77"/>
      <c r="AC95" s="88"/>
      <c r="AD95" s="88"/>
      <c r="AE95" s="88"/>
      <c r="AF95" s="88"/>
      <c r="AG95" s="88"/>
      <c r="AH95" s="88"/>
      <c r="AI95" s="88"/>
      <c r="AJ95" s="79"/>
      <c r="AK95" s="1693"/>
      <c r="AL95" s="1693"/>
      <c r="AM95" s="1693"/>
      <c r="AN95" s="1693"/>
      <c r="AO95" s="1693"/>
      <c r="AP95" s="1693"/>
      <c r="AQ95" s="1693"/>
      <c r="AR95" s="1693"/>
      <c r="AS95" s="1693"/>
      <c r="AT95" s="1693"/>
      <c r="AU95" s="1693"/>
      <c r="AV95" s="1693"/>
      <c r="AW95" s="1693"/>
      <c r="AX95" s="1693"/>
      <c r="AY95" s="1693"/>
      <c r="AZ95" s="305"/>
      <c r="BA95" s="1710"/>
      <c r="BB95" s="1542"/>
      <c r="BC95" s="374"/>
      <c r="BD95" s="366"/>
      <c r="BE95" s="366"/>
      <c r="BF95" s="366"/>
      <c r="BG95" s="378"/>
      <c r="BH95" s="374"/>
      <c r="BI95" s="366"/>
      <c r="BJ95" s="366"/>
      <c r="BK95" s="366"/>
      <c r="BL95" s="378"/>
      <c r="BM95" s="374"/>
      <c r="BN95" s="366"/>
      <c r="BO95" s="366"/>
      <c r="BP95" s="366"/>
      <c r="BQ95" s="378"/>
      <c r="BR95" s="374"/>
      <c r="BS95" s="366"/>
      <c r="BT95" s="366"/>
      <c r="BU95" s="366"/>
      <c r="BV95" s="366"/>
      <c r="BW95" s="366"/>
      <c r="BX95" s="366"/>
      <c r="BY95" s="367"/>
      <c r="BZ95" s="367"/>
      <c r="CA95" s="367"/>
      <c r="CB95" s="367"/>
      <c r="CC95" s="367"/>
      <c r="CD95" s="367"/>
      <c r="CE95" s="367"/>
      <c r="CF95" s="367"/>
      <c r="CG95" s="367"/>
      <c r="CH95" s="367"/>
      <c r="CI95" s="367"/>
      <c r="CJ95" s="367"/>
      <c r="CK95" s="2"/>
      <c r="CL95" s="2"/>
      <c r="CM95" s="2"/>
      <c r="CN95" s="2"/>
      <c r="CO95" s="2"/>
      <c r="CP95" s="2"/>
      <c r="CQ95" s="2"/>
      <c r="CR95" s="2"/>
      <c r="CS95" s="2"/>
      <c r="CT95" s="2"/>
      <c r="CU95" s="2"/>
      <c r="CV95" s="2"/>
      <c r="CW95" s="2"/>
      <c r="CX95" s="2"/>
      <c r="CY95" s="2"/>
      <c r="CZ95" s="2"/>
    </row>
    <row r="96" s="277" customFormat="true" ht="15" customHeight="true" x14ac:dyDescent="0.2">
      <c r="A96" s="53"/>
      <c r="B96" s="107"/>
      <c r="C96" s="78"/>
      <c r="D96" s="77"/>
      <c r="E96" s="77"/>
      <c r="F96" s="77"/>
      <c r="G96" s="76"/>
      <c r="H96" s="75"/>
      <c r="I96" s="77"/>
      <c r="J96" s="77"/>
      <c r="K96" s="77"/>
      <c r="L96" s="74"/>
      <c r="M96" s="78"/>
      <c r="N96" s="77"/>
      <c r="O96" s="77"/>
      <c r="P96" s="77"/>
      <c r="Q96" s="76"/>
      <c r="R96" s="75"/>
      <c r="S96" s="77"/>
      <c r="T96" s="77"/>
      <c r="U96" s="77"/>
      <c r="V96" s="77"/>
      <c r="W96" s="77"/>
      <c r="X96" s="77"/>
      <c r="Y96" s="77"/>
      <c r="Z96" s="77"/>
      <c r="AA96" s="77"/>
      <c r="AB96" s="77"/>
      <c r="AC96" s="88"/>
      <c r="AD96" s="88"/>
      <c r="AE96" s="88"/>
      <c r="AF96" s="88"/>
      <c r="AG96" s="88"/>
      <c r="AH96" s="88"/>
      <c r="AI96" s="88"/>
      <c r="AJ96" s="79"/>
      <c r="AK96" s="1693"/>
      <c r="AL96" s="1693"/>
      <c r="AM96" s="1693"/>
      <c r="AN96" s="1693"/>
      <c r="AO96" s="1693"/>
      <c r="AP96" s="1693"/>
      <c r="AQ96" s="1693"/>
      <c r="AR96" s="1693"/>
      <c r="AS96" s="1693"/>
      <c r="AT96" s="1693"/>
      <c r="AU96" s="1693"/>
      <c r="AV96" s="1693"/>
      <c r="AW96" s="1693"/>
      <c r="AX96" s="1693"/>
      <c r="AY96" s="1693"/>
      <c r="AZ96" s="305"/>
      <c r="BA96" s="1710"/>
      <c r="BB96" s="1542"/>
      <c r="BC96" s="374"/>
      <c r="BD96" s="366"/>
      <c r="BE96" s="366"/>
      <c r="BF96" s="366"/>
      <c r="BG96" s="378"/>
      <c r="BH96" s="374"/>
      <c r="BI96" s="366"/>
      <c r="BJ96" s="366"/>
      <c r="BK96" s="366"/>
      <c r="BL96" s="378"/>
      <c r="BM96" s="374"/>
      <c r="BN96" s="366"/>
      <c r="BO96" s="366"/>
      <c r="BP96" s="366"/>
      <c r="BQ96" s="378"/>
      <c r="BR96" s="374"/>
      <c r="BS96" s="366"/>
      <c r="BT96" s="366"/>
      <c r="BU96" s="366"/>
      <c r="BV96" s="366"/>
      <c r="BW96" s="366"/>
      <c r="BX96" s="366"/>
      <c r="BY96" s="367"/>
      <c r="BZ96" s="367"/>
      <c r="CA96" s="367"/>
      <c r="CB96" s="367"/>
      <c r="CC96" s="367"/>
      <c r="CD96" s="367"/>
      <c r="CE96" s="367"/>
      <c r="CF96" s="367"/>
      <c r="CG96" s="367"/>
      <c r="CH96" s="367"/>
      <c r="CI96" s="367"/>
      <c r="CJ96" s="367"/>
      <c r="CK96" s="2"/>
      <c r="CL96" s="2"/>
      <c r="CM96" s="2"/>
      <c r="CN96" s="2"/>
      <c r="CO96" s="2"/>
      <c r="CP96" s="2"/>
      <c r="CQ96" s="2"/>
      <c r="CR96" s="2"/>
      <c r="CS96" s="2"/>
      <c r="CT96" s="2"/>
      <c r="CU96" s="2"/>
      <c r="CV96" s="2"/>
      <c r="CW96" s="2"/>
      <c r="CX96" s="2"/>
      <c r="CY96" s="2"/>
      <c r="CZ96" s="2"/>
    </row>
    <row r="97" s="277" customFormat="true" ht="15" customHeight="true" x14ac:dyDescent="0.2">
      <c r="A97" s="115"/>
      <c r="B97" s="107"/>
      <c r="C97" s="78"/>
      <c r="D97" s="77"/>
      <c r="E97" s="77"/>
      <c r="F97" s="77"/>
      <c r="G97" s="76"/>
      <c r="H97" s="75"/>
      <c r="I97" s="77"/>
      <c r="J97" s="77"/>
      <c r="K97" s="77"/>
      <c r="L97" s="74"/>
      <c r="M97" s="78"/>
      <c r="N97" s="77"/>
      <c r="O97" s="77"/>
      <c r="P97" s="77"/>
      <c r="Q97" s="76"/>
      <c r="R97" s="75"/>
      <c r="S97" s="77"/>
      <c r="T97" s="77"/>
      <c r="U97" s="77"/>
      <c r="V97" s="77"/>
      <c r="W97" s="77"/>
      <c r="X97" s="77"/>
      <c r="Y97" s="77"/>
      <c r="Z97" s="77"/>
      <c r="AA97" s="77"/>
      <c r="AB97" s="77"/>
      <c r="AC97" s="88"/>
      <c r="AD97" s="88"/>
      <c r="AE97" s="88"/>
      <c r="AF97" s="88"/>
      <c r="AG97" s="88"/>
      <c r="AH97" s="88"/>
      <c r="AI97" s="88"/>
      <c r="AJ97" s="79"/>
      <c r="AK97" s="1693"/>
      <c r="AL97" s="1693"/>
      <c r="AM97" s="1693"/>
      <c r="AN97" s="1693"/>
      <c r="AO97" s="1693"/>
      <c r="AP97" s="1693"/>
      <c r="AQ97" s="1693"/>
      <c r="AR97" s="1693"/>
      <c r="AS97" s="1693"/>
      <c r="AT97" s="1693"/>
      <c r="AU97" s="1693"/>
      <c r="AV97" s="1693"/>
      <c r="AW97" s="1693"/>
      <c r="AX97" s="1693"/>
      <c r="AY97" s="1693"/>
      <c r="AZ97" s="305"/>
      <c r="BA97" s="1710"/>
      <c r="BB97" s="1542"/>
      <c r="BC97" s="374"/>
      <c r="BD97" s="366"/>
      <c r="BE97" s="366"/>
      <c r="BF97" s="366"/>
      <c r="BG97" s="378"/>
      <c r="BH97" s="374"/>
      <c r="BI97" s="366"/>
      <c r="BJ97" s="366"/>
      <c r="BK97" s="366"/>
      <c r="BL97" s="378"/>
      <c r="BM97" s="374"/>
      <c r="BN97" s="366"/>
      <c r="BO97" s="366"/>
      <c r="BP97" s="366"/>
      <c r="BQ97" s="378"/>
      <c r="BR97" s="374"/>
      <c r="BS97" s="366"/>
      <c r="BT97" s="366"/>
      <c r="BU97" s="366"/>
      <c r="BV97" s="366"/>
      <c r="BW97" s="366"/>
      <c r="BX97" s="366"/>
      <c r="BY97" s="367"/>
      <c r="BZ97" s="367"/>
      <c r="CA97" s="367"/>
      <c r="CB97" s="367"/>
      <c r="CC97" s="367"/>
      <c r="CD97" s="367"/>
      <c r="CE97" s="367"/>
      <c r="CF97" s="367"/>
      <c r="CG97" s="367"/>
      <c r="CH97" s="367"/>
      <c r="CI97" s="367"/>
      <c r="CJ97" s="367"/>
      <c r="CK97" s="2"/>
      <c r="CL97" s="2"/>
      <c r="CM97" s="2"/>
      <c r="CN97" s="2"/>
      <c r="CO97" s="2"/>
      <c r="CP97" s="2"/>
      <c r="CQ97" s="2"/>
      <c r="CR97" s="2"/>
      <c r="CS97" s="2"/>
      <c r="CT97" s="2"/>
      <c r="CU97" s="2"/>
      <c r="CV97" s="2"/>
      <c r="CW97" s="2"/>
      <c r="CX97" s="2"/>
      <c r="CY97" s="2"/>
      <c r="CZ97" s="2"/>
    </row>
    <row r="98" s="277" customFormat="true" ht="15" customHeight="true" x14ac:dyDescent="0.2">
      <c r="A98" s="53"/>
      <c r="B98" s="107"/>
      <c r="C98" s="78"/>
      <c r="D98" s="77"/>
      <c r="E98" s="77"/>
      <c r="F98" s="77"/>
      <c r="G98" s="76"/>
      <c r="H98" s="75"/>
      <c r="I98" s="77"/>
      <c r="J98" s="77"/>
      <c r="K98" s="77"/>
      <c r="L98" s="74"/>
      <c r="M98" s="78"/>
      <c r="N98" s="77"/>
      <c r="O98" s="77"/>
      <c r="P98" s="77"/>
      <c r="Q98" s="76"/>
      <c r="R98" s="75"/>
      <c r="S98" s="77"/>
      <c r="T98" s="77"/>
      <c r="U98" s="77"/>
      <c r="V98" s="77"/>
      <c r="W98" s="77"/>
      <c r="X98" s="77"/>
      <c r="Y98" s="77"/>
      <c r="Z98" s="77"/>
      <c r="AA98" s="77"/>
      <c r="AB98" s="77"/>
      <c r="AC98" s="88"/>
      <c r="AD98" s="88"/>
      <c r="AE98" s="88"/>
      <c r="AF98" s="88"/>
      <c r="AG98" s="88"/>
      <c r="AH98" s="88"/>
      <c r="AI98" s="88"/>
      <c r="AJ98" s="79"/>
      <c r="AK98" s="1693"/>
      <c r="AL98" s="1693"/>
      <c r="AM98" s="1693"/>
      <c r="AN98" s="1693"/>
      <c r="AO98" s="1693"/>
      <c r="AP98" s="1693"/>
      <c r="AQ98" s="1693"/>
      <c r="AR98" s="1693"/>
      <c r="AS98" s="1693"/>
      <c r="AT98" s="1693"/>
      <c r="AU98" s="1693"/>
      <c r="AV98" s="1693"/>
      <c r="AW98" s="1693"/>
      <c r="AX98" s="1693"/>
      <c r="AY98" s="1693"/>
      <c r="AZ98" s="305"/>
      <c r="BA98" s="1710"/>
      <c r="BB98" s="1542"/>
      <c r="BC98" s="374"/>
      <c r="BD98" s="366"/>
      <c r="BE98" s="366"/>
      <c r="BF98" s="366"/>
      <c r="BG98" s="378"/>
      <c r="BH98" s="374"/>
      <c r="BI98" s="366"/>
      <c r="BJ98" s="366"/>
      <c r="BK98" s="366"/>
      <c r="BL98" s="378"/>
      <c r="BM98" s="374"/>
      <c r="BN98" s="366"/>
      <c r="BO98" s="366"/>
      <c r="BP98" s="366"/>
      <c r="BQ98" s="378"/>
      <c r="BR98" s="374"/>
      <c r="BS98" s="366"/>
      <c r="BT98" s="366"/>
      <c r="BU98" s="366"/>
      <c r="BV98" s="366"/>
      <c r="BW98" s="366"/>
      <c r="BX98" s="366"/>
      <c r="BY98" s="367"/>
      <c r="BZ98" s="367"/>
      <c r="CA98" s="367"/>
      <c r="CB98" s="367"/>
      <c r="CC98" s="367"/>
      <c r="CD98" s="367"/>
      <c r="CE98" s="367"/>
      <c r="CF98" s="367"/>
      <c r="CG98" s="367"/>
      <c r="CH98" s="367"/>
      <c r="CI98" s="367"/>
      <c r="CJ98" s="367"/>
      <c r="CK98" s="2"/>
      <c r="CL98" s="2"/>
      <c r="CM98" s="2"/>
      <c r="CN98" s="2"/>
      <c r="CO98" s="2"/>
      <c r="CP98" s="2"/>
      <c r="CQ98" s="2"/>
      <c r="CR98" s="2"/>
      <c r="CS98" s="2"/>
      <c r="CT98" s="2"/>
      <c r="CU98" s="2"/>
      <c r="CV98" s="2"/>
      <c r="CW98" s="2"/>
      <c r="CX98" s="2"/>
      <c r="CY98" s="2"/>
      <c r="CZ98" s="2"/>
    </row>
    <row r="99" s="277" customFormat="true" ht="15" customHeight="true" x14ac:dyDescent="0.2">
      <c r="A99" s="53"/>
      <c r="B99" s="107"/>
      <c r="C99" s="78"/>
      <c r="D99" s="77"/>
      <c r="E99" s="77"/>
      <c r="F99" s="77"/>
      <c r="G99" s="76"/>
      <c r="H99" s="75"/>
      <c r="I99" s="77"/>
      <c r="J99" s="77"/>
      <c r="K99" s="77"/>
      <c r="L99" s="74"/>
      <c r="M99" s="78"/>
      <c r="N99" s="77"/>
      <c r="O99" s="77"/>
      <c r="P99" s="77"/>
      <c r="Q99" s="76"/>
      <c r="R99" s="75"/>
      <c r="S99" s="77"/>
      <c r="T99" s="77"/>
      <c r="U99" s="77"/>
      <c r="V99" s="77"/>
      <c r="W99" s="77"/>
      <c r="X99" s="77"/>
      <c r="Y99" s="77"/>
      <c r="Z99" s="77"/>
      <c r="AA99" s="77"/>
      <c r="AB99" s="77"/>
      <c r="AC99" s="88"/>
      <c r="AD99" s="88"/>
      <c r="AE99" s="88"/>
      <c r="AF99" s="88"/>
      <c r="AG99" s="88"/>
      <c r="AH99" s="88"/>
      <c r="AI99" s="88"/>
      <c r="AJ99" s="79"/>
      <c r="AK99" s="1693"/>
      <c r="AL99" s="1693"/>
      <c r="AM99" s="1693"/>
      <c r="AN99" s="1693"/>
      <c r="AO99" s="1693"/>
      <c r="AP99" s="1693"/>
      <c r="AQ99" s="1693"/>
      <c r="AR99" s="1693"/>
      <c r="AS99" s="1693"/>
      <c r="AT99" s="1693"/>
      <c r="AU99" s="1693"/>
      <c r="AV99" s="1693"/>
      <c r="AW99" s="1693"/>
      <c r="AX99" s="1693"/>
      <c r="AY99" s="1693"/>
      <c r="AZ99" s="305"/>
      <c r="BA99" s="1710"/>
      <c r="BB99" s="1542"/>
      <c r="BC99" s="374"/>
      <c r="BD99" s="366"/>
      <c r="BE99" s="366"/>
      <c r="BF99" s="366"/>
      <c r="BG99" s="378"/>
      <c r="BH99" s="374"/>
      <c r="BI99" s="366"/>
      <c r="BJ99" s="366"/>
      <c r="BK99" s="366"/>
      <c r="BL99" s="378"/>
      <c r="BM99" s="374"/>
      <c r="BN99" s="366"/>
      <c r="BO99" s="366"/>
      <c r="BP99" s="366"/>
      <c r="BQ99" s="378"/>
      <c r="BR99" s="374"/>
      <c r="BS99" s="366"/>
      <c r="BT99" s="366"/>
      <c r="BU99" s="366"/>
      <c r="BV99" s="366"/>
      <c r="BW99" s="366"/>
      <c r="BX99" s="366"/>
      <c r="BY99" s="367"/>
      <c r="BZ99" s="367"/>
      <c r="CA99" s="367"/>
      <c r="CB99" s="367"/>
      <c r="CC99" s="367"/>
      <c r="CD99" s="367"/>
      <c r="CE99" s="367"/>
      <c r="CF99" s="367"/>
      <c r="CG99" s="367"/>
      <c r="CH99" s="367"/>
      <c r="CI99" s="367"/>
      <c r="CJ99" s="367"/>
      <c r="CK99" s="2"/>
      <c r="CL99" s="2"/>
      <c r="CM99" s="2"/>
      <c r="CN99" s="2"/>
      <c r="CO99" s="2"/>
      <c r="CP99" s="2"/>
      <c r="CQ99" s="2"/>
      <c r="CR99" s="2"/>
      <c r="CS99" s="2"/>
      <c r="CT99" s="2"/>
      <c r="CU99" s="2"/>
      <c r="CV99" s="2"/>
      <c r="CW99" s="2"/>
      <c r="CX99" s="2"/>
      <c r="CY99" s="2"/>
      <c r="CZ99" s="2"/>
    </row>
    <row r="100" s="277" customFormat="true" ht="15" customHeight="true" x14ac:dyDescent="0.2">
      <c r="A100" s="53"/>
      <c r="B100" s="107"/>
      <c r="C100" s="78"/>
      <c r="D100" s="77"/>
      <c r="E100" s="77"/>
      <c r="F100" s="77"/>
      <c r="G100" s="76"/>
      <c r="H100" s="75"/>
      <c r="I100" s="77"/>
      <c r="J100" s="77"/>
      <c r="K100" s="77"/>
      <c r="L100" s="74"/>
      <c r="M100" s="78"/>
      <c r="N100" s="77"/>
      <c r="O100" s="77"/>
      <c r="P100" s="77"/>
      <c r="Q100" s="76"/>
      <c r="R100" s="75"/>
      <c r="S100" s="77"/>
      <c r="T100" s="77"/>
      <c r="U100" s="77"/>
      <c r="V100" s="77"/>
      <c r="W100" s="77"/>
      <c r="X100" s="77"/>
      <c r="Y100" s="77"/>
      <c r="Z100" s="77"/>
      <c r="AA100" s="77"/>
      <c r="AB100" s="77"/>
      <c r="AC100" s="88"/>
      <c r="AD100" s="88"/>
      <c r="AE100" s="88"/>
      <c r="AF100" s="88"/>
      <c r="AG100" s="88"/>
      <c r="AH100" s="88"/>
      <c r="AI100" s="88"/>
      <c r="AJ100" s="79"/>
      <c r="AK100" s="1693"/>
      <c r="AL100" s="1693"/>
      <c r="AM100" s="1693"/>
      <c r="AN100" s="1693"/>
      <c r="AO100" s="1693"/>
      <c r="AP100" s="1693"/>
      <c r="AQ100" s="1693"/>
      <c r="AR100" s="1693"/>
      <c r="AS100" s="1693"/>
      <c r="AT100" s="1693"/>
      <c r="AU100" s="1693"/>
      <c r="AV100" s="1693"/>
      <c r="AW100" s="1693"/>
      <c r="AX100" s="1693"/>
      <c r="AY100" s="1693"/>
      <c r="AZ100" s="305"/>
      <c r="BA100" s="1710"/>
      <c r="BB100" s="1542"/>
      <c r="BC100" s="374"/>
      <c r="BD100" s="366"/>
      <c r="BE100" s="366"/>
      <c r="BF100" s="366"/>
      <c r="BG100" s="378"/>
      <c r="BH100" s="374"/>
      <c r="BI100" s="366"/>
      <c r="BJ100" s="366"/>
      <c r="BK100" s="366"/>
      <c r="BL100" s="378"/>
      <c r="BM100" s="374"/>
      <c r="BN100" s="366"/>
      <c r="BO100" s="366"/>
      <c r="BP100" s="366"/>
      <c r="BQ100" s="378"/>
      <c r="BR100" s="374"/>
      <c r="BS100" s="366"/>
      <c r="BT100" s="366"/>
      <c r="BU100" s="366"/>
      <c r="BV100" s="366"/>
      <c r="BW100" s="366"/>
      <c r="BX100" s="366"/>
      <c r="BY100" s="367"/>
      <c r="BZ100" s="367"/>
      <c r="CA100" s="367"/>
      <c r="CB100" s="367"/>
      <c r="CC100" s="367"/>
      <c r="CD100" s="367"/>
      <c r="CE100" s="367"/>
      <c r="CF100" s="367"/>
      <c r="CG100" s="367"/>
      <c r="CH100" s="367"/>
      <c r="CI100" s="367"/>
      <c r="CJ100" s="367"/>
      <c r="CK100" s="2"/>
      <c r="CL100" s="2"/>
      <c r="CM100" s="2"/>
      <c r="CN100" s="2"/>
      <c r="CO100" s="2"/>
      <c r="CP100" s="2"/>
      <c r="CQ100" s="2"/>
      <c r="CR100" s="2"/>
      <c r="CS100" s="2"/>
      <c r="CT100" s="2"/>
      <c r="CU100" s="2"/>
      <c r="CV100" s="2"/>
      <c r="CW100" s="2"/>
      <c r="CX100" s="2"/>
      <c r="CY100" s="2"/>
      <c r="CZ100" s="2"/>
    </row>
    <row r="101" s="277" customFormat="true" ht="15" customHeight="true" x14ac:dyDescent="0.2">
      <c r="A101" s="115"/>
      <c r="B101" s="107"/>
      <c r="C101" s="78"/>
      <c r="D101" s="77"/>
      <c r="E101" s="77"/>
      <c r="F101" s="77"/>
      <c r="G101" s="76"/>
      <c r="H101" s="75"/>
      <c r="I101" s="77"/>
      <c r="J101" s="77"/>
      <c r="K101" s="77"/>
      <c r="L101" s="74"/>
      <c r="M101" s="78"/>
      <c r="N101" s="77"/>
      <c r="O101" s="77"/>
      <c r="P101" s="77"/>
      <c r="Q101" s="76"/>
      <c r="R101" s="75"/>
      <c r="S101" s="77"/>
      <c r="T101" s="77"/>
      <c r="U101" s="77"/>
      <c r="V101" s="77"/>
      <c r="W101" s="77"/>
      <c r="X101" s="77"/>
      <c r="Y101" s="77"/>
      <c r="Z101" s="77"/>
      <c r="AA101" s="77"/>
      <c r="AB101" s="77"/>
      <c r="AC101" s="88"/>
      <c r="AD101" s="88"/>
      <c r="AE101" s="88"/>
      <c r="AF101" s="88"/>
      <c r="AG101" s="88"/>
      <c r="AH101" s="88"/>
      <c r="AI101" s="88"/>
      <c r="AJ101" s="79"/>
      <c r="AK101" s="1693"/>
      <c r="AL101" s="1693"/>
      <c r="AM101" s="1693"/>
      <c r="AN101" s="1693"/>
      <c r="AO101" s="1693"/>
      <c r="AP101" s="1693"/>
      <c r="AQ101" s="1693"/>
      <c r="AR101" s="1693"/>
      <c r="AS101" s="1693"/>
      <c r="AT101" s="1693"/>
      <c r="AU101" s="1693"/>
      <c r="AV101" s="1693"/>
      <c r="AW101" s="1693"/>
      <c r="AX101" s="1693"/>
      <c r="AY101" s="1693"/>
      <c r="AZ101" s="305"/>
      <c r="BA101" s="1710"/>
      <c r="BB101" s="1542"/>
      <c r="BC101" s="374"/>
      <c r="BD101" s="366"/>
      <c r="BE101" s="366"/>
      <c r="BF101" s="366"/>
      <c r="BG101" s="378"/>
      <c r="BH101" s="374"/>
      <c r="BI101" s="366"/>
      <c r="BJ101" s="366"/>
      <c r="BK101" s="366"/>
      <c r="BL101" s="378"/>
      <c r="BM101" s="374"/>
      <c r="BN101" s="366"/>
      <c r="BO101" s="366"/>
      <c r="BP101" s="366"/>
      <c r="BQ101" s="378"/>
      <c r="BR101" s="374"/>
      <c r="BS101" s="366"/>
      <c r="BT101" s="366"/>
      <c r="BU101" s="366"/>
      <c r="BV101" s="366"/>
      <c r="BW101" s="366"/>
      <c r="BX101" s="366"/>
      <c r="BY101" s="367"/>
      <c r="BZ101" s="367"/>
      <c r="CA101" s="367"/>
      <c r="CB101" s="367"/>
      <c r="CC101" s="367"/>
      <c r="CD101" s="367"/>
      <c r="CE101" s="367"/>
      <c r="CF101" s="367"/>
      <c r="CG101" s="367"/>
      <c r="CH101" s="367"/>
      <c r="CI101" s="367"/>
      <c r="CJ101" s="367"/>
      <c r="CK101" s="2"/>
      <c r="CL101" s="2"/>
      <c r="CM101" s="2"/>
      <c r="CN101" s="2"/>
      <c r="CO101" s="2"/>
      <c r="CP101" s="2"/>
      <c r="CQ101" s="2"/>
      <c r="CR101" s="2"/>
      <c r="CS101" s="2"/>
      <c r="CT101" s="2"/>
      <c r="CU101" s="2"/>
      <c r="CV101" s="2"/>
      <c r="CW101" s="2"/>
      <c r="CX101" s="2"/>
      <c r="CY101" s="2"/>
      <c r="CZ101" s="2"/>
    </row>
    <row r="102" s="277" customFormat="true" ht="15" customHeight="true" x14ac:dyDescent="0.2">
      <c r="A102" s="53"/>
      <c r="B102" s="107"/>
      <c r="C102" s="78"/>
      <c r="D102" s="77"/>
      <c r="E102" s="77"/>
      <c r="F102" s="77"/>
      <c r="G102" s="76"/>
      <c r="H102" s="75"/>
      <c r="I102" s="77"/>
      <c r="J102" s="77"/>
      <c r="K102" s="77"/>
      <c r="L102" s="74"/>
      <c r="M102" s="78"/>
      <c r="N102" s="77"/>
      <c r="O102" s="77"/>
      <c r="P102" s="77"/>
      <c r="Q102" s="76"/>
      <c r="R102" s="75"/>
      <c r="S102" s="77"/>
      <c r="T102" s="77"/>
      <c r="U102" s="77"/>
      <c r="V102" s="77"/>
      <c r="W102" s="77"/>
      <c r="X102" s="77"/>
      <c r="Y102" s="77"/>
      <c r="Z102" s="77"/>
      <c r="AA102" s="77"/>
      <c r="AB102" s="77"/>
      <c r="AC102" s="88"/>
      <c r="AD102" s="88"/>
      <c r="AE102" s="88"/>
      <c r="AF102" s="88"/>
      <c r="AG102" s="88"/>
      <c r="AH102" s="88"/>
      <c r="AI102" s="88"/>
      <c r="AJ102" s="79"/>
      <c r="AK102" s="1693"/>
      <c r="AL102" s="1693"/>
      <c r="AM102" s="1693"/>
      <c r="AN102" s="1693"/>
      <c r="AO102" s="1693"/>
      <c r="AP102" s="1693"/>
      <c r="AQ102" s="1693"/>
      <c r="AR102" s="1693"/>
      <c r="AS102" s="1693"/>
      <c r="AT102" s="1693"/>
      <c r="AU102" s="1693"/>
      <c r="AV102" s="1693"/>
      <c r="AW102" s="1693"/>
      <c r="AX102" s="1693"/>
      <c r="AY102" s="1693"/>
      <c r="AZ102" s="305"/>
      <c r="BA102" s="1710"/>
      <c r="BB102" s="1542"/>
      <c r="BC102" s="374"/>
      <c r="BD102" s="366"/>
      <c r="BE102" s="366"/>
      <c r="BF102" s="366"/>
      <c r="BG102" s="378"/>
      <c r="BH102" s="374"/>
      <c r="BI102" s="366"/>
      <c r="BJ102" s="366"/>
      <c r="BK102" s="366"/>
      <c r="BL102" s="378"/>
      <c r="BM102" s="374"/>
      <c r="BN102" s="366"/>
      <c r="BO102" s="366"/>
      <c r="BP102" s="366"/>
      <c r="BQ102" s="378"/>
      <c r="BR102" s="374"/>
      <c r="BS102" s="366"/>
      <c r="BT102" s="366"/>
      <c r="BU102" s="366"/>
      <c r="BV102" s="366"/>
      <c r="BW102" s="366"/>
      <c r="BX102" s="366"/>
      <c r="BY102" s="367"/>
      <c r="BZ102" s="367"/>
      <c r="CA102" s="367"/>
      <c r="CB102" s="367"/>
      <c r="CC102" s="367"/>
      <c r="CD102" s="367"/>
      <c r="CE102" s="367"/>
      <c r="CF102" s="367"/>
      <c r="CG102" s="367"/>
      <c r="CH102" s="367"/>
      <c r="CI102" s="367"/>
      <c r="CJ102" s="367"/>
      <c r="CK102" s="2"/>
      <c r="CL102" s="2"/>
      <c r="CM102" s="2"/>
      <c r="CN102" s="2"/>
      <c r="CO102" s="2"/>
      <c r="CP102" s="2"/>
      <c r="CQ102" s="2"/>
      <c r="CR102" s="2"/>
      <c r="CS102" s="2"/>
      <c r="CT102" s="2"/>
      <c r="CU102" s="2"/>
      <c r="CV102" s="2"/>
      <c r="CW102" s="2"/>
      <c r="CX102" s="2"/>
      <c r="CY102" s="2"/>
      <c r="CZ102" s="2"/>
    </row>
    <row r="103" s="277" customFormat="true" ht="15" customHeight="true" x14ac:dyDescent="0.2">
      <c r="A103" s="53"/>
      <c r="B103" s="107"/>
      <c r="C103" s="78"/>
      <c r="D103" s="77"/>
      <c r="E103" s="77"/>
      <c r="F103" s="77"/>
      <c r="G103" s="76"/>
      <c r="H103" s="75"/>
      <c r="I103" s="77"/>
      <c r="J103" s="77"/>
      <c r="K103" s="77"/>
      <c r="L103" s="74"/>
      <c r="M103" s="78"/>
      <c r="N103" s="77"/>
      <c r="O103" s="77"/>
      <c r="P103" s="77"/>
      <c r="Q103" s="76"/>
      <c r="R103" s="75"/>
      <c r="S103" s="77"/>
      <c r="T103" s="77"/>
      <c r="U103" s="77"/>
      <c r="V103" s="77"/>
      <c r="W103" s="77"/>
      <c r="X103" s="77"/>
      <c r="Y103" s="77"/>
      <c r="Z103" s="77"/>
      <c r="AA103" s="77"/>
      <c r="AB103" s="77"/>
      <c r="AC103" s="88"/>
      <c r="AD103" s="88"/>
      <c r="AE103" s="88"/>
      <c r="AF103" s="88"/>
      <c r="AG103" s="88"/>
      <c r="AH103" s="88"/>
      <c r="AI103" s="88"/>
      <c r="AJ103" s="79"/>
      <c r="AK103" s="1693"/>
      <c r="AL103" s="1693"/>
      <c r="AM103" s="1693"/>
      <c r="AN103" s="1693"/>
      <c r="AO103" s="1693"/>
      <c r="AP103" s="1693"/>
      <c r="AQ103" s="1693"/>
      <c r="AR103" s="1693"/>
      <c r="AS103" s="1693"/>
      <c r="AT103" s="1693"/>
      <c r="AU103" s="1693"/>
      <c r="AV103" s="1693"/>
      <c r="AW103" s="1693"/>
      <c r="AX103" s="1693"/>
      <c r="AY103" s="1693"/>
      <c r="AZ103" s="305"/>
      <c r="BA103" s="1710"/>
      <c r="BB103" s="1542"/>
      <c r="BC103" s="374"/>
      <c r="BD103" s="366"/>
      <c r="BE103" s="366"/>
      <c r="BF103" s="366"/>
      <c r="BG103" s="378"/>
      <c r="BH103" s="374"/>
      <c r="BI103" s="366"/>
      <c r="BJ103" s="366"/>
      <c r="BK103" s="366"/>
      <c r="BL103" s="378"/>
      <c r="BM103" s="374"/>
      <c r="BN103" s="366"/>
      <c r="BO103" s="366"/>
      <c r="BP103" s="366"/>
      <c r="BQ103" s="378"/>
      <c r="BR103" s="374"/>
      <c r="BS103" s="366"/>
      <c r="BT103" s="366"/>
      <c r="BU103" s="366"/>
      <c r="BV103" s="366"/>
      <c r="BW103" s="366"/>
      <c r="BX103" s="366"/>
      <c r="BY103" s="367"/>
      <c r="BZ103" s="367"/>
      <c r="CA103" s="367"/>
      <c r="CB103" s="367"/>
      <c r="CC103" s="367"/>
      <c r="CD103" s="367"/>
      <c r="CE103" s="367"/>
      <c r="CF103" s="367"/>
      <c r="CG103" s="367"/>
      <c r="CH103" s="367"/>
      <c r="CI103" s="367"/>
      <c r="CJ103" s="367"/>
      <c r="CK103" s="2"/>
      <c r="CL103" s="2"/>
      <c r="CM103" s="2"/>
      <c r="CN103" s="2"/>
      <c r="CO103" s="2"/>
      <c r="CP103" s="2"/>
      <c r="CQ103" s="2"/>
      <c r="CR103" s="2"/>
      <c r="CS103" s="2"/>
      <c r="CT103" s="2"/>
      <c r="CU103" s="2"/>
      <c r="CV103" s="2"/>
      <c r="CW103" s="2"/>
      <c r="CX103" s="2"/>
      <c r="CY103" s="2"/>
      <c r="CZ103" s="2"/>
    </row>
    <row r="104" s="277" customFormat="true" ht="15" customHeight="true" x14ac:dyDescent="0.2">
      <c r="A104" s="53"/>
      <c r="B104" s="107"/>
      <c r="C104" s="78"/>
      <c r="D104" s="77"/>
      <c r="E104" s="77"/>
      <c r="F104" s="77"/>
      <c r="G104" s="76"/>
      <c r="H104" s="75"/>
      <c r="I104" s="77"/>
      <c r="J104" s="77"/>
      <c r="K104" s="77"/>
      <c r="L104" s="74"/>
      <c r="M104" s="78"/>
      <c r="N104" s="77"/>
      <c r="O104" s="77"/>
      <c r="P104" s="77"/>
      <c r="Q104" s="76"/>
      <c r="R104" s="75"/>
      <c r="S104" s="77"/>
      <c r="T104" s="77"/>
      <c r="U104" s="77"/>
      <c r="V104" s="77"/>
      <c r="W104" s="77"/>
      <c r="X104" s="77"/>
      <c r="Y104" s="77"/>
      <c r="Z104" s="77"/>
      <c r="AA104" s="77"/>
      <c r="AB104" s="77"/>
      <c r="AC104" s="88"/>
      <c r="AD104" s="88"/>
      <c r="AE104" s="88"/>
      <c r="AF104" s="88"/>
      <c r="AG104" s="88"/>
      <c r="AH104" s="88"/>
      <c r="AI104" s="88"/>
      <c r="AJ104" s="79"/>
      <c r="AK104" s="1693"/>
      <c r="AL104" s="1693"/>
      <c r="AM104" s="1693"/>
      <c r="AN104" s="1693"/>
      <c r="AO104" s="1693"/>
      <c r="AP104" s="1693"/>
      <c r="AQ104" s="1693"/>
      <c r="AR104" s="1693"/>
      <c r="AS104" s="1693"/>
      <c r="AT104" s="1693"/>
      <c r="AU104" s="1693"/>
      <c r="AV104" s="1693"/>
      <c r="AW104" s="1693"/>
      <c r="AX104" s="1693"/>
      <c r="AY104" s="1693"/>
      <c r="AZ104" s="305"/>
      <c r="BA104" s="1710"/>
      <c r="BB104" s="1542"/>
      <c r="BC104" s="374"/>
      <c r="BD104" s="366"/>
      <c r="BE104" s="366"/>
      <c r="BF104" s="366"/>
      <c r="BG104" s="378"/>
      <c r="BH104" s="374"/>
      <c r="BI104" s="366"/>
      <c r="BJ104" s="366"/>
      <c r="BK104" s="366"/>
      <c r="BL104" s="378"/>
      <c r="BM104" s="374"/>
      <c r="BN104" s="366"/>
      <c r="BO104" s="366"/>
      <c r="BP104" s="366"/>
      <c r="BQ104" s="378"/>
      <c r="BR104" s="374"/>
      <c r="BS104" s="366"/>
      <c r="BT104" s="366"/>
      <c r="BU104" s="366"/>
      <c r="BV104" s="366"/>
      <c r="BW104" s="366"/>
      <c r="BX104" s="366"/>
      <c r="BY104" s="367"/>
      <c r="BZ104" s="367"/>
      <c r="CA104" s="367"/>
      <c r="CB104" s="367"/>
      <c r="CC104" s="367"/>
      <c r="CD104" s="367"/>
      <c r="CE104" s="367"/>
      <c r="CF104" s="367"/>
      <c r="CG104" s="367"/>
      <c r="CH104" s="367"/>
      <c r="CI104" s="367"/>
      <c r="CJ104" s="367"/>
      <c r="CK104" s="2"/>
      <c r="CL104" s="2"/>
      <c r="CM104" s="2"/>
      <c r="CN104" s="2"/>
      <c r="CO104" s="2"/>
      <c r="CP104" s="2"/>
      <c r="CQ104" s="2"/>
      <c r="CR104" s="2"/>
      <c r="CS104" s="2"/>
      <c r="CT104" s="2"/>
      <c r="CU104" s="2"/>
      <c r="CV104" s="2"/>
      <c r="CW104" s="2"/>
      <c r="CX104" s="2"/>
      <c r="CY104" s="2"/>
      <c r="CZ104" s="2"/>
    </row>
    <row r="105" s="277" customFormat="true" ht="15" customHeight="true" x14ac:dyDescent="0.2">
      <c r="A105" s="112"/>
      <c r="B105" s="106"/>
      <c r="C105" s="73"/>
      <c r="D105" s="72"/>
      <c r="E105" s="72"/>
      <c r="F105" s="72"/>
      <c r="G105" s="71"/>
      <c r="H105" s="70"/>
      <c r="I105" s="72"/>
      <c r="J105" s="72"/>
      <c r="K105" s="72"/>
      <c r="L105" s="69"/>
      <c r="M105" s="73"/>
      <c r="N105" s="72"/>
      <c r="O105" s="72"/>
      <c r="P105" s="72"/>
      <c r="Q105" s="71"/>
      <c r="R105" s="70"/>
      <c r="S105" s="72"/>
      <c r="T105" s="72"/>
      <c r="U105" s="72"/>
      <c r="V105" s="72"/>
      <c r="W105" s="72"/>
      <c r="X105" s="72"/>
      <c r="Y105" s="72"/>
      <c r="Z105" s="72"/>
      <c r="AA105" s="72"/>
      <c r="AB105" s="72"/>
      <c r="AC105" s="68"/>
      <c r="AD105" s="68"/>
      <c r="AE105" s="68"/>
      <c r="AF105" s="68"/>
      <c r="AG105" s="68"/>
      <c r="AH105" s="68"/>
      <c r="AI105" s="68"/>
      <c r="AJ105" s="54"/>
      <c r="AK105" s="1693"/>
      <c r="AL105" s="1693"/>
      <c r="AM105" s="1693"/>
      <c r="AN105" s="1693"/>
      <c r="AO105" s="1693"/>
      <c r="AP105" s="1693"/>
      <c r="AQ105" s="1693"/>
      <c r="AR105" s="1693"/>
      <c r="AS105" s="1693"/>
      <c r="AT105" s="1693"/>
      <c r="AU105" s="1693"/>
      <c r="AV105" s="1693"/>
      <c r="AW105" s="1693"/>
      <c r="AX105" s="1693"/>
      <c r="AY105" s="1693"/>
      <c r="AZ105" s="305"/>
      <c r="BA105" s="1710"/>
      <c r="BB105" s="1542"/>
      <c r="BC105" s="377"/>
      <c r="BD105" s="376"/>
      <c r="BE105" s="376"/>
      <c r="BF105" s="376"/>
      <c r="BG105" s="380"/>
      <c r="BH105" s="377"/>
      <c r="BI105" s="376"/>
      <c r="BJ105" s="376"/>
      <c r="BK105" s="376"/>
      <c r="BL105" s="380"/>
      <c r="BM105" s="377"/>
      <c r="BN105" s="376"/>
      <c r="BO105" s="376"/>
      <c r="BP105" s="376"/>
      <c r="BQ105" s="380"/>
      <c r="BR105" s="377"/>
      <c r="BS105" s="376"/>
      <c r="BT105" s="376"/>
      <c r="BU105" s="376"/>
      <c r="BV105" s="376"/>
      <c r="BW105" s="376"/>
      <c r="BX105" s="376"/>
      <c r="BY105" s="379"/>
      <c r="BZ105" s="379"/>
      <c r="CA105" s="379"/>
      <c r="CB105" s="379"/>
      <c r="CC105" s="379"/>
      <c r="CD105" s="379"/>
      <c r="CE105" s="379"/>
      <c r="CF105" s="379"/>
      <c r="CG105" s="379"/>
      <c r="CH105" s="379"/>
      <c r="CI105" s="379"/>
      <c r="CJ105" s="379"/>
      <c r="CK105" s="2"/>
      <c r="CL105" s="2"/>
      <c r="CM105" s="2"/>
      <c r="CN105" s="2"/>
      <c r="CO105" s="2"/>
      <c r="CP105" s="2"/>
      <c r="CQ105" s="2"/>
      <c r="CR105" s="2"/>
      <c r="CS105" s="2"/>
      <c r="CT105" s="2"/>
      <c r="CU105" s="2"/>
      <c r="CV105" s="2"/>
      <c r="CW105" s="2"/>
      <c r="CX105" s="2"/>
      <c r="CY105" s="2"/>
      <c r="CZ105" s="2"/>
    </row>
    <row r="106" s="277" customFormat="true" ht="250.15" customHeight="true" x14ac:dyDescent="0.2">
      <c r="A106" s="471"/>
      <c r="B106" s="140"/>
      <c r="C106" s="139"/>
      <c r="D106" s="139"/>
      <c r="E106" s="139"/>
      <c r="F106" s="139"/>
      <c r="G106" s="139"/>
      <c r="H106" s="139"/>
      <c r="I106" s="139"/>
      <c r="J106" s="139"/>
      <c r="K106" s="139"/>
      <c r="L106" s="139"/>
      <c r="M106" s="139"/>
      <c r="N106" s="139"/>
      <c r="O106" s="139"/>
      <c r="P106" s="139"/>
      <c r="Q106" s="139"/>
      <c r="R106" s="139"/>
      <c r="S106" s="139"/>
      <c r="T106" s="139"/>
      <c r="U106" s="139"/>
      <c r="V106" s="139"/>
      <c r="W106" s="139"/>
      <c r="X106" s="139"/>
      <c r="Y106" s="139"/>
      <c r="Z106" s="139"/>
      <c r="AA106" s="139"/>
      <c r="AB106" s="139"/>
      <c r="AK106" s="305"/>
      <c r="AL106" s="305"/>
      <c r="AM106" s="305"/>
      <c r="AN106" s="305"/>
      <c r="AO106" s="305"/>
      <c r="AP106" s="305"/>
      <c r="AQ106" s="305"/>
      <c r="AR106" s="305"/>
      <c r="AS106" s="305"/>
      <c r="AT106" s="305"/>
      <c r="AU106" s="305"/>
      <c r="AV106" s="305"/>
      <c r="AW106" s="305"/>
      <c r="AX106" s="305"/>
      <c r="AY106" s="305"/>
      <c r="AZ106" s="305"/>
      <c r="BA106" s="360"/>
      <c r="BB106" s="361"/>
      <c r="BC106" s="361"/>
      <c r="BD106" s="361"/>
      <c r="BE106" s="361"/>
      <c r="BF106" s="361"/>
      <c r="BG106" s="361"/>
      <c r="BH106" s="361"/>
      <c r="BI106" s="361"/>
      <c r="BJ106" s="361"/>
      <c r="BK106" s="361"/>
      <c r="BL106" s="361"/>
      <c r="BM106" s="361"/>
      <c r="BN106" s="361"/>
      <c r="BO106" s="361"/>
      <c r="BP106" s="361"/>
      <c r="BQ106" s="361"/>
      <c r="BR106" s="361"/>
      <c r="BS106" s="361"/>
      <c r="BT106" s="361"/>
      <c r="BU106" s="361"/>
      <c r="BV106" s="361"/>
      <c r="BW106" s="361"/>
      <c r="BX106" s="361"/>
      <c r="BY106" s="360"/>
      <c r="BZ106" s="360"/>
      <c r="CA106" s="360"/>
      <c r="CB106" s="360"/>
      <c r="CC106" s="360"/>
      <c r="CD106" s="360"/>
      <c r="CE106" s="360"/>
      <c r="CF106" s="360"/>
      <c r="CG106" s="360"/>
      <c r="CH106" s="360"/>
      <c r="CI106" s="360"/>
      <c r="CJ106" s="360"/>
      <c r="CK106" s="304"/>
      <c r="CL106" s="304"/>
      <c r="CM106" s="304"/>
      <c r="CN106" s="304"/>
      <c r="CO106" s="304"/>
      <c r="CP106" s="304"/>
      <c r="CQ106" s="304"/>
      <c r="CR106" s="304"/>
      <c r="CS106" s="304"/>
      <c r="CT106" s="304"/>
      <c r="CU106" s="304"/>
      <c r="CV106" s="304"/>
      <c r="CW106" s="304"/>
      <c r="CX106" s="304"/>
      <c r="CY106" s="304"/>
      <c r="CZ106" s="304"/>
    </row>
    <row r="107" s="257" customFormat="true" ht="18" customHeight="true" x14ac:dyDescent="0.2">
      <c r="A107" s="471"/>
      <c r="B107" s="258"/>
      <c r="C107" s="350"/>
      <c r="D107" s="350"/>
      <c r="E107" s="350"/>
      <c r="F107" s="350"/>
      <c r="G107" s="350"/>
      <c r="H107" s="350"/>
      <c r="I107" s="350"/>
      <c r="J107" s="350"/>
      <c r="K107" s="350"/>
      <c r="L107" s="350"/>
      <c r="M107" s="350"/>
      <c r="N107" s="350"/>
      <c r="O107" s="350"/>
      <c r="P107" s="350"/>
      <c r="Q107" s="350"/>
      <c r="R107" s="350"/>
      <c r="S107" s="350"/>
      <c r="T107" s="350"/>
      <c r="U107" s="350"/>
      <c r="V107" s="350"/>
      <c r="W107" s="350"/>
      <c r="X107" s="350"/>
      <c r="Y107" s="350"/>
      <c r="Z107" s="350"/>
      <c r="AA107" s="350"/>
      <c r="AB107" s="350"/>
      <c r="AK107" s="300"/>
      <c r="AL107" s="300"/>
      <c r="AM107" s="300"/>
      <c r="AN107" s="300"/>
      <c r="AO107" s="300"/>
      <c r="AP107" s="300"/>
      <c r="AQ107" s="300"/>
      <c r="AR107" s="300"/>
      <c r="AS107" s="300"/>
      <c r="AT107" s="300"/>
      <c r="AU107" s="300"/>
      <c r="AV107" s="300"/>
      <c r="AW107" s="300"/>
      <c r="AX107" s="300"/>
      <c r="AY107" s="300"/>
      <c r="AZ107" s="300"/>
      <c r="BB107" s="280"/>
      <c r="BZ107" s="300"/>
      <c r="CA107" s="300"/>
      <c r="CB107" s="300"/>
      <c r="CC107" s="300"/>
      <c r="CD107" s="300"/>
      <c r="CE107" s="300"/>
      <c r="CF107" s="300"/>
      <c r="CG107" s="300"/>
      <c r="CH107" s="300"/>
      <c r="CI107" s="300"/>
      <c r="CJ107" s="300"/>
      <c r="CK107" s="300"/>
      <c r="CL107" s="300"/>
      <c r="CM107" s="300"/>
      <c r="CN107" s="300"/>
      <c r="CO107" s="300"/>
      <c r="CP107" s="300"/>
      <c r="CQ107" s="300"/>
      <c r="CR107" s="300"/>
      <c r="CS107" s="300"/>
      <c r="CT107" s="300"/>
      <c r="CU107" s="300"/>
      <c r="CV107" s="300"/>
      <c r="CW107" s="300"/>
      <c r="CX107" s="300"/>
      <c r="CY107" s="300"/>
      <c r="CZ107" s="300"/>
    </row>
    <row r="108" s="257" customFormat="true" ht="22.5" customHeight="true" x14ac:dyDescent="0.35">
      <c r="A108" s="1818" t="str">
        <f>A1026</f>
        <v>Cambodia</v>
      </c>
      <c r="B108" s="1819"/>
      <c r="C108" s="259"/>
      <c r="D108" s="259"/>
      <c r="E108" s="259"/>
      <c r="F108" s="259"/>
      <c r="G108" s="259"/>
      <c r="H108" s="259"/>
      <c r="I108" s="259"/>
      <c r="J108" s="259"/>
      <c r="K108" s="259"/>
      <c r="L108" s="259"/>
      <c r="M108" s="259"/>
      <c r="N108" s="259"/>
      <c r="O108" s="259"/>
      <c r="P108" s="259"/>
      <c r="Q108" s="259"/>
      <c r="R108" s="259"/>
      <c r="S108" s="259"/>
      <c r="T108" s="259"/>
      <c r="U108" s="259"/>
      <c r="AK108" s="300"/>
      <c r="AL108" s="300"/>
      <c r="AM108" s="300"/>
      <c r="AN108" s="300"/>
      <c r="AO108" s="300"/>
      <c r="AP108" s="300"/>
      <c r="AQ108" s="300"/>
      <c r="AR108" s="300"/>
      <c r="AS108" s="300"/>
      <c r="AT108" s="300"/>
      <c r="AU108" s="300"/>
      <c r="AV108" s="300"/>
      <c r="AW108" s="300"/>
      <c r="AX108" s="300"/>
      <c r="AY108" s="300"/>
      <c r="AZ108" s="300"/>
      <c r="BB108" s="280"/>
      <c r="BZ108" s="300"/>
      <c r="CA108" s="300"/>
      <c r="CB108" s="300"/>
      <c r="CC108" s="300"/>
      <c r="CD108" s="300"/>
      <c r="CE108" s="300"/>
      <c r="CF108" s="300"/>
      <c r="CG108" s="300"/>
      <c r="CH108" s="300"/>
      <c r="CI108" s="300"/>
      <c r="CJ108" s="300"/>
      <c r="CK108" s="300"/>
      <c r="CL108" s="300"/>
      <c r="CM108" s="300"/>
      <c r="CN108" s="300"/>
      <c r="CO108" s="300"/>
      <c r="CP108" s="300"/>
      <c r="CQ108" s="300"/>
      <c r="CR108" s="300"/>
      <c r="CS108" s="300"/>
      <c r="CT108" s="300"/>
      <c r="CU108" s="300"/>
      <c r="CV108" s="300"/>
      <c r="CW108" s="300"/>
      <c r="CX108" s="300"/>
      <c r="CY108" s="300"/>
      <c r="CZ108" s="300"/>
    </row>
    <row r="109" s="257" customFormat="true" ht="22.5" customHeight="true" x14ac:dyDescent="0.35">
      <c r="A109" s="284" t="str">
        <f>A1034</f>
        <v>2005</v>
      </c>
      <c r="B109" s="285"/>
      <c r="C109" s="259"/>
      <c r="D109" s="259"/>
      <c r="E109" s="259"/>
      <c r="F109" s="259"/>
      <c r="G109" s="259"/>
      <c r="H109" s="259"/>
      <c r="I109" s="259"/>
      <c r="J109" s="259"/>
      <c r="K109" s="259"/>
      <c r="L109" s="259"/>
      <c r="M109" s="259"/>
      <c r="N109" s="259"/>
      <c r="O109" s="259"/>
      <c r="P109" s="259"/>
      <c r="Q109" s="259"/>
      <c r="R109" s="259"/>
      <c r="S109" s="259"/>
      <c r="T109" s="259"/>
      <c r="U109" s="259"/>
      <c r="AK109" s="300"/>
      <c r="AL109" s="300"/>
      <c r="AM109" s="300"/>
      <c r="AN109" s="300"/>
      <c r="AO109" s="300"/>
      <c r="AP109" s="300"/>
      <c r="AQ109" s="300"/>
      <c r="AR109" s="300"/>
      <c r="AS109" s="300"/>
      <c r="AT109" s="300"/>
      <c r="AU109" s="300"/>
      <c r="AV109" s="300"/>
      <c r="AW109" s="300"/>
      <c r="AX109" s="300"/>
      <c r="AY109" s="300"/>
      <c r="AZ109" s="300"/>
      <c r="BB109" s="280"/>
      <c r="BZ109" s="300"/>
      <c r="CA109" s="300"/>
      <c r="CB109" s="300"/>
      <c r="CC109" s="300"/>
      <c r="CD109" s="300"/>
      <c r="CE109" s="300"/>
      <c r="CF109" s="300"/>
      <c r="CG109" s="300"/>
      <c r="CH109" s="300"/>
      <c r="CI109" s="300"/>
      <c r="CJ109" s="300"/>
      <c r="CK109" s="300"/>
      <c r="CL109" s="300"/>
      <c r="CM109" s="300"/>
      <c r="CN109" s="300"/>
      <c r="CO109" s="300"/>
      <c r="CP109" s="300"/>
      <c r="CQ109" s="300"/>
      <c r="CR109" s="300"/>
      <c r="CS109" s="300"/>
      <c r="CT109" s="300"/>
      <c r="CU109" s="300"/>
      <c r="CV109" s="300"/>
      <c r="CW109" s="300"/>
      <c r="CX109" s="300"/>
      <c r="CY109" s="300"/>
      <c r="CZ109" s="300"/>
    </row>
    <row r="110" s="257" customFormat="true" ht="22.5" customHeight="true" x14ac:dyDescent="0.35">
      <c r="A110" s="286" t="s">
        <v>98</v>
      </c>
      <c r="B110" s="287"/>
      <c r="C110" s="259"/>
      <c r="D110" s="259"/>
      <c r="E110" s="259"/>
      <c r="F110" s="259"/>
      <c r="G110" s="259"/>
      <c r="H110" s="259"/>
      <c r="I110" s="259"/>
      <c r="J110" s="259"/>
      <c r="K110" s="259"/>
      <c r="L110" s="259"/>
      <c r="M110" s="259"/>
      <c r="N110" s="259"/>
      <c r="O110" s="259"/>
      <c r="P110" s="259"/>
      <c r="Q110" s="259"/>
      <c r="R110" s="259"/>
      <c r="S110" s="259"/>
      <c r="T110" s="259"/>
      <c r="U110" s="259"/>
      <c r="AK110" s="300"/>
      <c r="AL110" s="300"/>
      <c r="AM110" s="300"/>
      <c r="AN110" s="300"/>
      <c r="AO110" s="300"/>
      <c r="AP110" s="300"/>
      <c r="AQ110" s="300"/>
      <c r="AR110" s="300"/>
      <c r="AS110" s="300"/>
      <c r="AT110" s="300"/>
      <c r="AU110" s="300"/>
      <c r="AV110" s="300"/>
      <c r="AW110" s="300"/>
      <c r="AX110" s="300"/>
      <c r="AY110" s="300"/>
      <c r="AZ110" s="300"/>
      <c r="BB110" s="280"/>
      <c r="BZ110" s="300"/>
      <c r="CA110" s="300"/>
      <c r="CB110" s="300"/>
      <c r="CC110" s="300"/>
      <c r="CD110" s="300"/>
      <c r="CE110" s="300"/>
      <c r="CF110" s="300"/>
      <c r="CG110" s="300"/>
      <c r="CH110" s="300"/>
      <c r="CI110" s="300"/>
      <c r="CJ110" s="300"/>
      <c r="CK110" s="300"/>
      <c r="CL110" s="300"/>
      <c r="CM110" s="300"/>
      <c r="CN110" s="300"/>
      <c r="CO110" s="300"/>
      <c r="CP110" s="300"/>
      <c r="CQ110" s="300"/>
      <c r="CR110" s="300"/>
      <c r="CS110" s="300"/>
      <c r="CT110" s="300"/>
      <c r="CU110" s="300"/>
      <c r="CV110" s="300"/>
      <c r="CW110" s="300"/>
      <c r="CX110" s="300"/>
      <c r="CY110" s="300"/>
      <c r="CZ110" s="300"/>
    </row>
    <row r="111" s="257" customFormat="true" ht="20.1" customHeight="true" x14ac:dyDescent="0.35">
      <c r="A111" s="288" t="s">
        <v>96</v>
      </c>
      <c r="B111" s="285"/>
      <c r="C111" s="259"/>
      <c r="D111" s="259"/>
      <c r="E111" s="259"/>
      <c r="F111" s="259"/>
      <c r="G111" s="259"/>
      <c r="H111" s="259"/>
      <c r="I111" s="259"/>
      <c r="J111" s="259"/>
      <c r="K111" s="259"/>
      <c r="L111" s="259"/>
      <c r="M111" s="259"/>
      <c r="N111" s="259"/>
      <c r="O111" s="259"/>
      <c r="P111" s="259"/>
      <c r="Q111" s="259"/>
      <c r="R111" s="259"/>
      <c r="S111" s="259"/>
      <c r="T111" s="259"/>
      <c r="U111" s="259"/>
      <c r="AK111" s="300"/>
      <c r="AL111" s="300"/>
      <c r="AM111" s="300"/>
      <c r="AN111" s="300"/>
      <c r="AO111" s="300"/>
      <c r="AP111" s="300"/>
      <c r="AQ111" s="300"/>
      <c r="AR111" s="300"/>
      <c r="AS111" s="300"/>
      <c r="AT111" s="300"/>
      <c r="AU111" s="300"/>
      <c r="AV111" s="300"/>
      <c r="AW111" s="300"/>
      <c r="AX111" s="300"/>
      <c r="AY111" s="300"/>
      <c r="AZ111" s="300"/>
      <c r="BB111" s="280"/>
      <c r="BZ111" s="300"/>
      <c r="CA111" s="300"/>
      <c r="CB111" s="300"/>
      <c r="CC111" s="300"/>
      <c r="CD111" s="300"/>
      <c r="CE111" s="300"/>
      <c r="CF111" s="300"/>
      <c r="CG111" s="300"/>
      <c r="CH111" s="300"/>
      <c r="CI111" s="300"/>
      <c r="CJ111" s="300"/>
      <c r="CK111" s="300"/>
      <c r="CL111" s="300"/>
      <c r="CM111" s="300"/>
      <c r="CN111" s="300"/>
      <c r="CO111" s="300"/>
      <c r="CP111" s="300"/>
      <c r="CQ111" s="300"/>
      <c r="CR111" s="300"/>
      <c r="CS111" s="300"/>
      <c r="CT111" s="300"/>
      <c r="CU111" s="300"/>
      <c r="CV111" s="300"/>
      <c r="CW111" s="300"/>
      <c r="CX111" s="300"/>
      <c r="CY111" s="300"/>
      <c r="CZ111" s="300"/>
    </row>
    <row r="112" s="257" customFormat="true" ht="15" customHeight="true" x14ac:dyDescent="0.2">
      <c r="A112" s="1540" t="s">
        <v>97</v>
      </c>
      <c r="B112" s="311"/>
      <c r="C112" s="259"/>
      <c r="D112" s="259"/>
      <c r="E112" s="259"/>
      <c r="F112" s="259"/>
      <c r="G112" s="259"/>
      <c r="H112" s="259"/>
      <c r="I112" s="259"/>
      <c r="J112" s="259"/>
      <c r="K112" s="259"/>
      <c r="L112" s="259"/>
      <c r="M112" s="259"/>
      <c r="N112" s="259"/>
      <c r="O112" s="259"/>
      <c r="P112" s="259"/>
      <c r="Q112" s="259"/>
      <c r="R112" s="259"/>
      <c r="S112" s="259"/>
      <c r="T112" s="259"/>
      <c r="U112" s="259"/>
      <c r="AK112" s="300"/>
      <c r="AL112" s="300"/>
      <c r="AM112" s="300"/>
      <c r="AN112" s="300"/>
      <c r="AO112" s="300"/>
      <c r="AP112" s="300"/>
      <c r="AQ112" s="300"/>
      <c r="AR112" s="300"/>
      <c r="AS112" s="300"/>
      <c r="AT112" s="300"/>
      <c r="AU112" s="300"/>
      <c r="AV112" s="300"/>
      <c r="AW112" s="300"/>
      <c r="AX112" s="300"/>
      <c r="AY112" s="300"/>
      <c r="AZ112" s="300"/>
      <c r="BB112" s="280"/>
      <c r="BZ112" s="300"/>
      <c r="CA112" s="300"/>
      <c r="CB112" s="300"/>
      <c r="CC112" s="300"/>
      <c r="CD112" s="300"/>
      <c r="CE112" s="300"/>
      <c r="CF112" s="300"/>
      <c r="CG112" s="300"/>
      <c r="CH112" s="300"/>
      <c r="CI112" s="300"/>
      <c r="CJ112" s="300"/>
      <c r="CK112" s="300"/>
      <c r="CL112" s="300"/>
      <c r="CM112" s="300"/>
      <c r="CN112" s="300"/>
      <c r="CO112" s="300"/>
      <c r="CP112" s="300"/>
      <c r="CQ112" s="300"/>
      <c r="CR112" s="300"/>
      <c r="CS112" s="300"/>
      <c r="CT112" s="300"/>
      <c r="CU112" s="300"/>
      <c r="CV112" s="300"/>
      <c r="CW112" s="300"/>
      <c r="CX112" s="300"/>
      <c r="CY112" s="300"/>
      <c r="CZ112" s="300"/>
    </row>
    <row r="113" s="257" customFormat="true" ht="15" customHeight="true" x14ac:dyDescent="0.2">
      <c r="A113" s="292" t="s">
        <v>40</v>
      </c>
      <c r="B113" s="291"/>
      <c r="C113" s="259"/>
      <c r="D113" s="259"/>
      <c r="E113" s="259"/>
      <c r="F113" s="259"/>
      <c r="G113" s="259"/>
      <c r="H113" s="259"/>
      <c r="I113" s="259"/>
      <c r="J113" s="259"/>
      <c r="K113" s="259"/>
      <c r="L113" s="259"/>
      <c r="M113" s="259"/>
      <c r="N113" s="259"/>
      <c r="O113" s="259"/>
      <c r="P113" s="259"/>
      <c r="Q113" s="259"/>
      <c r="R113" s="259"/>
      <c r="S113" s="259"/>
      <c r="T113" s="259"/>
      <c r="U113" s="259"/>
      <c r="AK113" s="300"/>
      <c r="AL113" s="300"/>
      <c r="AM113" s="300"/>
      <c r="AN113" s="300"/>
      <c r="AO113" s="300"/>
      <c r="AP113" s="300"/>
      <c r="AQ113" s="300"/>
      <c r="AR113" s="300"/>
      <c r="AS113" s="300"/>
      <c r="AT113" s="300"/>
      <c r="AU113" s="300"/>
      <c r="AV113" s="300"/>
      <c r="AW113" s="300"/>
      <c r="AX113" s="300"/>
      <c r="AY113" s="300"/>
      <c r="AZ113" s="300"/>
      <c r="BB113" s="280"/>
      <c r="BZ113" s="300"/>
      <c r="CA113" s="300"/>
      <c r="CB113" s="300"/>
      <c r="CC113" s="300"/>
      <c r="CD113" s="300"/>
      <c r="CE113" s="300"/>
      <c r="CF113" s="300"/>
      <c r="CG113" s="300"/>
      <c r="CH113" s="300"/>
      <c r="CI113" s="300"/>
      <c r="CJ113" s="300"/>
      <c r="CK113" s="300"/>
      <c r="CL113" s="300"/>
      <c r="CM113" s="300"/>
      <c r="CN113" s="300"/>
      <c r="CO113" s="300"/>
      <c r="CP113" s="300"/>
      <c r="CQ113" s="300"/>
      <c r="CR113" s="300"/>
      <c r="CS113" s="300"/>
      <c r="CT113" s="300"/>
      <c r="CU113" s="300"/>
      <c r="CV113" s="300"/>
      <c r="CW113" s="300"/>
      <c r="CX113" s="300"/>
      <c r="CY113" s="300"/>
      <c r="CZ113" s="300"/>
    </row>
    <row r="114" s="257" customFormat="true" ht="15" customHeight="true" x14ac:dyDescent="0.2">
      <c r="A114" s="290" t="s">
        <v>39</v>
      </c>
      <c r="B114" s="291"/>
      <c r="C114" s="259"/>
      <c r="D114" s="259"/>
      <c r="E114" s="259"/>
      <c r="F114" s="259"/>
      <c r="G114" s="259"/>
      <c r="H114" s="259"/>
      <c r="I114" s="259"/>
      <c r="J114" s="259"/>
      <c r="K114" s="259"/>
      <c r="L114" s="259"/>
      <c r="M114" s="259"/>
      <c r="N114" s="259"/>
      <c r="O114" s="259"/>
      <c r="P114" s="259"/>
      <c r="Q114" s="259"/>
      <c r="R114" s="259"/>
      <c r="S114" s="259"/>
      <c r="T114" s="259"/>
      <c r="U114" s="259"/>
      <c r="AK114" s="300"/>
      <c r="AL114" s="300"/>
      <c r="AM114" s="300"/>
      <c r="AN114" s="300"/>
      <c r="AO114" s="300"/>
      <c r="AP114" s="300"/>
      <c r="AQ114" s="300"/>
      <c r="AR114" s="300"/>
      <c r="AS114" s="300"/>
      <c r="AT114" s="300"/>
      <c r="AU114" s="300"/>
      <c r="AV114" s="300"/>
      <c r="AW114" s="300"/>
      <c r="AX114" s="300"/>
      <c r="AY114" s="300"/>
      <c r="AZ114" s="300"/>
      <c r="BB114" s="280"/>
      <c r="BZ114" s="300"/>
      <c r="CA114" s="300"/>
      <c r="CB114" s="300"/>
      <c r="CC114" s="300"/>
      <c r="CD114" s="300"/>
      <c r="CE114" s="300"/>
      <c r="CF114" s="300"/>
      <c r="CG114" s="300"/>
      <c r="CH114" s="300"/>
      <c r="CI114" s="300"/>
      <c r="CJ114" s="300"/>
      <c r="CK114" s="300"/>
      <c r="CL114" s="300"/>
      <c r="CM114" s="300"/>
      <c r="CN114" s="300"/>
      <c r="CO114" s="300"/>
      <c r="CP114" s="300"/>
      <c r="CQ114" s="300"/>
      <c r="CR114" s="300"/>
      <c r="CS114" s="300"/>
      <c r="CT114" s="300"/>
      <c r="CU114" s="300"/>
      <c r="CV114" s="300"/>
      <c r="CW114" s="300"/>
      <c r="CX114" s="300"/>
      <c r="CY114" s="300"/>
      <c r="CZ114" s="300"/>
    </row>
    <row r="115" s="257" customFormat="true" ht="15" customHeight="true" x14ac:dyDescent="0.2">
      <c r="A115" s="290" t="s">
        <v>133</v>
      </c>
      <c r="B115" s="310" t="str">
        <f>A1025</f>
        <v>DHS05</v>
      </c>
      <c r="C115" s="259"/>
      <c r="D115" s="259"/>
      <c r="E115" s="259"/>
      <c r="F115" s="259"/>
      <c r="G115" s="259"/>
      <c r="H115" s="259"/>
      <c r="I115" s="259"/>
      <c r="J115" s="259"/>
      <c r="K115" s="259"/>
      <c r="L115" s="259"/>
      <c r="M115" s="259"/>
      <c r="N115" s="259"/>
      <c r="O115" s="259"/>
      <c r="P115" s="259"/>
      <c r="Q115" s="259"/>
      <c r="R115" s="259"/>
      <c r="S115" s="259"/>
      <c r="T115" s="259"/>
      <c r="U115" s="259"/>
      <c r="AK115" s="300"/>
      <c r="AL115" s="300"/>
      <c r="AM115" s="300"/>
      <c r="AN115" s="300"/>
      <c r="AO115" s="300"/>
      <c r="AP115" s="300"/>
      <c r="AQ115" s="300"/>
      <c r="AR115" s="300"/>
      <c r="AS115" s="300"/>
      <c r="AT115" s="300"/>
      <c r="AU115" s="300"/>
      <c r="AV115" s="300"/>
      <c r="AW115" s="300"/>
      <c r="AX115" s="300"/>
      <c r="AY115" s="300"/>
      <c r="AZ115" s="300"/>
      <c r="BB115" s="280"/>
      <c r="BZ115" s="300"/>
      <c r="CA115" s="300"/>
      <c r="CB115" s="300"/>
      <c r="CC115" s="300"/>
      <c r="CD115" s="300"/>
      <c r="CE115" s="300"/>
      <c r="CF115" s="300"/>
      <c r="CG115" s="300"/>
      <c r="CH115" s="300"/>
      <c r="CI115" s="300"/>
      <c r="CJ115" s="300"/>
      <c r="CK115" s="300"/>
      <c r="CL115" s="300"/>
      <c r="CM115" s="300"/>
      <c r="CN115" s="300"/>
      <c r="CO115" s="300"/>
      <c r="CP115" s="300"/>
      <c r="CQ115" s="300"/>
      <c r="CR115" s="300"/>
      <c r="CS115" s="300"/>
      <c r="CT115" s="300"/>
      <c r="CU115" s="300"/>
      <c r="CV115" s="300"/>
      <c r="CW115" s="300"/>
      <c r="CX115" s="300"/>
      <c r="CY115" s="300"/>
      <c r="CZ115" s="300"/>
    </row>
    <row r="116" s="257" customFormat="true" ht="15" customHeight="true" x14ac:dyDescent="0.2">
      <c r="A116" s="146" t="str">
        <f>B1030</f>
        <v/>
      </c>
      <c r="B116" s="145"/>
      <c r="C116" s="259"/>
      <c r="D116" s="259"/>
      <c r="E116" s="259"/>
      <c r="F116" s="259"/>
      <c r="G116" s="259"/>
      <c r="H116" s="259"/>
      <c r="I116" s="259"/>
      <c r="J116" s="259"/>
      <c r="K116" s="259"/>
      <c r="L116" s="259"/>
      <c r="M116" s="259"/>
      <c r="N116" s="259"/>
      <c r="O116" s="259"/>
      <c r="P116" s="259"/>
      <c r="Q116" s="259"/>
      <c r="R116" s="259"/>
      <c r="S116" s="259"/>
      <c r="T116" s="259"/>
      <c r="U116" s="259"/>
      <c r="AK116" s="300"/>
      <c r="AL116" s="300"/>
      <c r="AM116" s="300"/>
      <c r="AN116" s="300"/>
      <c r="AO116" s="300"/>
      <c r="AP116" s="300"/>
      <c r="AQ116" s="300"/>
      <c r="AR116" s="300"/>
      <c r="AS116" s="300"/>
      <c r="AT116" s="300"/>
      <c r="AU116" s="300"/>
      <c r="AV116" s="300"/>
      <c r="AW116" s="300"/>
      <c r="AX116" s="300"/>
      <c r="AY116" s="300"/>
      <c r="AZ116" s="300"/>
      <c r="BB116" s="280"/>
      <c r="BZ116" s="300"/>
      <c r="CA116" s="300"/>
      <c r="CB116" s="300"/>
      <c r="CC116" s="300"/>
      <c r="CD116" s="300"/>
      <c r="CE116" s="300"/>
      <c r="CF116" s="300"/>
      <c r="CG116" s="300"/>
      <c r="CH116" s="300"/>
      <c r="CI116" s="300"/>
      <c r="CJ116" s="300"/>
      <c r="CK116" s="300"/>
      <c r="CL116" s="300"/>
      <c r="CM116" s="300"/>
      <c r="CN116" s="300"/>
      <c r="CO116" s="300"/>
      <c r="CP116" s="300"/>
      <c r="CQ116" s="300"/>
      <c r="CR116" s="300"/>
      <c r="CS116" s="300"/>
      <c r="CT116" s="300"/>
      <c r="CU116" s="300"/>
      <c r="CV116" s="300"/>
      <c r="CW116" s="300"/>
      <c r="CX116" s="300"/>
      <c r="CY116" s="300"/>
      <c r="CZ116" s="300"/>
    </row>
    <row r="117" s="257" customFormat="true" ht="15" customHeight="true" x14ac:dyDescent="0.2">
      <c r="A117" s="146" t="str">
        <f>B1029</f>
        <v/>
      </c>
      <c r="B117" s="144"/>
      <c r="C117" s="259"/>
      <c r="D117" s="259"/>
      <c r="E117" s="259"/>
      <c r="F117" s="259"/>
      <c r="G117" s="259"/>
      <c r="H117" s="259"/>
      <c r="I117" s="259"/>
      <c r="J117" s="259"/>
      <c r="K117" s="259"/>
      <c r="L117" s="259"/>
      <c r="M117" s="259"/>
      <c r="N117" s="259"/>
      <c r="O117" s="259"/>
      <c r="P117" s="259"/>
      <c r="Q117" s="259"/>
      <c r="R117" s="259"/>
      <c r="S117" s="259"/>
      <c r="T117" s="259"/>
      <c r="U117" s="259"/>
      <c r="AK117" s="300"/>
      <c r="AL117" s="300"/>
      <c r="AM117" s="300"/>
      <c r="AN117" s="300"/>
      <c r="AO117" s="300"/>
      <c r="AP117" s="300"/>
      <c r="AQ117" s="300"/>
      <c r="AR117" s="300"/>
      <c r="AS117" s="300"/>
      <c r="AT117" s="300"/>
      <c r="AU117" s="300"/>
      <c r="AV117" s="300"/>
      <c r="AW117" s="300"/>
      <c r="AX117" s="300"/>
      <c r="AY117" s="300"/>
      <c r="AZ117" s="300"/>
      <c r="BB117" s="280"/>
      <c r="BZ117" s="300"/>
      <c r="CA117" s="300"/>
      <c r="CB117" s="300"/>
      <c r="CC117" s="300"/>
      <c r="CD117" s="300"/>
      <c r="CE117" s="300"/>
      <c r="CF117" s="300"/>
      <c r="CG117" s="300"/>
      <c r="CH117" s="300"/>
      <c r="CI117" s="300"/>
      <c r="CJ117" s="300"/>
      <c r="CK117" s="300"/>
      <c r="CL117" s="300"/>
      <c r="CM117" s="300"/>
      <c r="CN117" s="300"/>
      <c r="CO117" s="300"/>
      <c r="CP117" s="300"/>
      <c r="CQ117" s="300"/>
      <c r="CR117" s="300"/>
      <c r="CS117" s="300"/>
      <c r="CT117" s="300"/>
      <c r="CU117" s="300"/>
      <c r="CV117" s="300"/>
      <c r="CW117" s="300"/>
      <c r="CX117" s="300"/>
      <c r="CY117" s="300"/>
      <c r="CZ117" s="300"/>
    </row>
    <row r="118" s="257" customFormat="true" ht="21" customHeight="true" x14ac:dyDescent="0.2">
      <c r="A118" s="143"/>
      <c r="B118" s="145"/>
      <c r="C118" s="259"/>
      <c r="D118" s="259"/>
      <c r="E118" s="259"/>
      <c r="F118" s="259"/>
      <c r="G118" s="259"/>
      <c r="H118" s="259"/>
      <c r="I118" s="259"/>
      <c r="J118" s="259"/>
      <c r="K118" s="259"/>
      <c r="L118" s="259"/>
      <c r="M118" s="259"/>
      <c r="N118" s="259"/>
      <c r="O118" s="259"/>
      <c r="P118" s="259"/>
      <c r="Q118" s="259"/>
      <c r="R118" s="259"/>
      <c r="S118" s="259"/>
      <c r="T118" s="259"/>
      <c r="U118" s="259"/>
      <c r="AK118" s="300"/>
      <c r="AL118" s="300"/>
      <c r="AM118" s="300"/>
      <c r="AN118" s="300"/>
      <c r="AO118" s="300"/>
      <c r="AP118" s="300"/>
      <c r="AQ118" s="300"/>
      <c r="AR118" s="300"/>
      <c r="AS118" s="300"/>
      <c r="AT118" s="300"/>
      <c r="AU118" s="300"/>
      <c r="AV118" s="300"/>
      <c r="AW118" s="300"/>
      <c r="AX118" s="300"/>
      <c r="AY118" s="300"/>
      <c r="AZ118" s="300"/>
      <c r="BB118" s="280"/>
      <c r="BZ118" s="300"/>
      <c r="CA118" s="300"/>
      <c r="CB118" s="300"/>
      <c r="CC118" s="300"/>
      <c r="CD118" s="300"/>
      <c r="CE118" s="300"/>
      <c r="CF118" s="300"/>
      <c r="CG118" s="300"/>
      <c r="CH118" s="300"/>
      <c r="CI118" s="300"/>
      <c r="CJ118" s="300"/>
      <c r="CK118" s="300"/>
      <c r="CL118" s="300"/>
      <c r="CM118" s="300"/>
      <c r="CN118" s="300"/>
      <c r="CO118" s="300"/>
      <c r="CP118" s="300"/>
      <c r="CQ118" s="300"/>
      <c r="CR118" s="300"/>
      <c r="CS118" s="300"/>
      <c r="CT118" s="300"/>
      <c r="CU118" s="300"/>
      <c r="CV118" s="300"/>
      <c r="CW118" s="300"/>
      <c r="CX118" s="300"/>
      <c r="CY118" s="300"/>
      <c r="CZ118" s="300"/>
    </row>
    <row r="119" s="257" customFormat="true" ht="15" customHeight="true" x14ac:dyDescent="0.2">
      <c r="A119" s="142"/>
      <c r="B119" s="141"/>
      <c r="C119" s="259"/>
      <c r="D119" s="259"/>
      <c r="E119" s="259"/>
      <c r="F119" s="259"/>
      <c r="G119" s="259"/>
      <c r="H119" s="259"/>
      <c r="I119" s="259"/>
      <c r="J119" s="259"/>
      <c r="K119" s="259"/>
      <c r="L119" s="259"/>
      <c r="M119" s="259"/>
      <c r="N119" s="259"/>
      <c r="O119" s="259"/>
      <c r="P119" s="259"/>
      <c r="Q119" s="259"/>
      <c r="R119" s="259"/>
      <c r="S119" s="259"/>
      <c r="T119" s="259"/>
      <c r="U119" s="259"/>
      <c r="AK119" s="300"/>
      <c r="AL119" s="300"/>
      <c r="AM119" s="300"/>
      <c r="AN119" s="300"/>
      <c r="AO119" s="300"/>
      <c r="AP119" s="300"/>
      <c r="AQ119" s="300"/>
      <c r="AR119" s="300"/>
      <c r="AS119" s="300"/>
      <c r="AT119" s="300"/>
      <c r="AU119" s="300"/>
      <c r="AV119" s="300"/>
      <c r="AW119" s="300"/>
      <c r="AX119" s="300"/>
      <c r="AY119" s="300"/>
      <c r="AZ119" s="300"/>
      <c r="BB119" s="280"/>
      <c r="BZ119" s="300"/>
      <c r="CA119" s="300"/>
      <c r="CB119" s="300"/>
      <c r="CC119" s="300"/>
      <c r="CD119" s="300"/>
      <c r="CE119" s="300"/>
      <c r="CF119" s="300"/>
      <c r="CG119" s="300"/>
      <c r="CH119" s="300"/>
      <c r="CI119" s="300"/>
      <c r="CJ119" s="300"/>
      <c r="CK119" s="300"/>
      <c r="CL119" s="300"/>
      <c r="CM119" s="300"/>
      <c r="CN119" s="300"/>
      <c r="CO119" s="300"/>
      <c r="CP119" s="300"/>
      <c r="CQ119" s="300"/>
      <c r="CR119" s="300"/>
      <c r="CS119" s="300"/>
      <c r="CT119" s="300"/>
      <c r="CU119" s="300"/>
      <c r="CV119" s="300"/>
      <c r="CW119" s="300"/>
      <c r="CX119" s="300"/>
      <c r="CY119" s="300"/>
      <c r="CZ119" s="300"/>
    </row>
    <row r="120" s="433" customFormat="true" ht="15" customHeight="true" x14ac:dyDescent="0.2">
      <c r="A120" s="262" t="s">
        <v>98</v>
      </c>
      <c r="B120" s="296"/>
      <c r="C120" s="1812" t="s">
        <v>114</v>
      </c>
      <c r="D120" s="1813"/>
      <c r="E120" s="1813"/>
      <c r="F120" s="1813"/>
      <c r="G120" s="1814"/>
      <c r="H120" s="1809" t="s">
        <v>38</v>
      </c>
      <c r="I120" s="1810"/>
      <c r="J120" s="1810"/>
      <c r="K120" s="1810"/>
      <c r="L120" s="1811"/>
      <c r="M120" s="1815" t="s">
        <v>37</v>
      </c>
      <c r="N120" s="1816"/>
      <c r="O120" s="1816"/>
      <c r="P120" s="1816"/>
      <c r="Q120" s="1817"/>
      <c r="R120" s="15" t="s">
        <v>137</v>
      </c>
      <c r="S120" s="359"/>
      <c r="T120" s="359"/>
      <c r="U120" s="359"/>
      <c r="V120" s="359"/>
      <c r="W120" s="359"/>
      <c r="X120" s="359"/>
      <c r="Y120" s="359"/>
      <c r="Z120" s="359"/>
      <c r="AA120" s="359"/>
      <c r="AB120" s="359"/>
      <c r="AC120" s="359"/>
      <c r="AD120" s="359"/>
      <c r="AE120" s="359"/>
      <c r="AF120" s="359"/>
      <c r="AG120" s="359"/>
      <c r="AH120" s="359"/>
      <c r="AI120" s="359"/>
      <c r="AJ120" s="359"/>
      <c r="AK120" s="1693"/>
      <c r="AL120" s="1693"/>
      <c r="AM120" s="1693"/>
      <c r="AN120" s="1693"/>
      <c r="AO120" s="1693"/>
      <c r="AP120" s="1693"/>
      <c r="AQ120" s="1693"/>
      <c r="AR120" s="1693"/>
      <c r="AS120" s="1693"/>
      <c r="AT120" s="1693"/>
      <c r="AU120" s="1693"/>
      <c r="AV120" s="1693"/>
      <c r="AW120" s="1693"/>
      <c r="AX120" s="1693"/>
      <c r="AY120" s="1693"/>
      <c r="AZ120" s="305"/>
      <c r="BA120" s="306" t="s">
        <v>128</v>
      </c>
      <c r="BB120" s="262" t="s">
        <v>98</v>
      </c>
      <c r="BC120" s="1815" t="s">
        <v>114</v>
      </c>
      <c r="BD120" s="1816"/>
      <c r="BE120" s="1816"/>
      <c r="BF120" s="1816"/>
      <c r="BG120" s="1838"/>
      <c r="BH120" s="1815" t="s">
        <v>38</v>
      </c>
      <c r="BI120" s="1816"/>
      <c r="BJ120" s="1816"/>
      <c r="BK120" s="1816"/>
      <c r="BL120" s="1838"/>
      <c r="BM120" s="1815" t="s">
        <v>37</v>
      </c>
      <c r="BN120" s="1816"/>
      <c r="BO120" s="1816"/>
      <c r="BP120" s="1816"/>
      <c r="BQ120" s="1817"/>
      <c r="BR120" s="14" t="s">
        <v>137</v>
      </c>
      <c r="BS120" s="359"/>
      <c r="BT120" s="359"/>
      <c r="BU120" s="359"/>
      <c r="BV120" s="359"/>
      <c r="BW120" s="359"/>
      <c r="BX120" s="359"/>
      <c r="BY120" s="359"/>
      <c r="BZ120" s="370"/>
      <c r="CA120" s="370"/>
      <c r="CB120" s="370"/>
      <c r="CC120" s="370"/>
      <c r="CD120" s="370"/>
      <c r="CE120" s="370"/>
      <c r="CF120" s="370"/>
      <c r="CG120" s="370"/>
      <c r="CH120" s="370"/>
      <c r="CI120" s="370"/>
      <c r="CJ120" s="370"/>
      <c r="CK120" s="304"/>
      <c r="CL120" s="304"/>
      <c r="CM120" s="304"/>
      <c r="CN120" s="304"/>
      <c r="CO120" s="304"/>
      <c r="CP120" s="304"/>
      <c r="CQ120" s="304"/>
      <c r="CR120" s="304"/>
      <c r="CS120" s="304"/>
      <c r="CT120" s="304"/>
      <c r="CU120" s="304"/>
      <c r="CV120" s="304"/>
      <c r="CW120" s="304"/>
      <c r="CX120" s="304"/>
      <c r="CY120" s="304"/>
      <c r="CZ120" s="304"/>
    </row>
    <row r="121" s="433" customFormat="true" ht="36" x14ac:dyDescent="0.2">
      <c r="A121" s="294" t="s">
        <v>87</v>
      </c>
      <c r="B121" s="328"/>
      <c r="C121" s="351" t="s">
        <v>0</v>
      </c>
      <c r="D121" s="1535" t="s">
        <v>1</v>
      </c>
      <c r="E121" s="1535" t="s">
        <v>2</v>
      </c>
      <c r="F121" s="1535" t="s">
        <v>3</v>
      </c>
      <c r="G121" s="1536" t="s">
        <v>4</v>
      </c>
      <c r="H121" s="333" t="s">
        <v>0</v>
      </c>
      <c r="I121" s="1538" t="s">
        <v>1</v>
      </c>
      <c r="J121" s="1538" t="s">
        <v>2</v>
      </c>
      <c r="K121" s="1538" t="s">
        <v>3</v>
      </c>
      <c r="L121" s="1539" t="s">
        <v>4</v>
      </c>
      <c r="M121" s="334" t="s">
        <v>0</v>
      </c>
      <c r="N121" s="1538" t="s">
        <v>1</v>
      </c>
      <c r="O121" s="1538" t="s">
        <v>2</v>
      </c>
      <c r="P121" s="1538" t="s">
        <v>3</v>
      </c>
      <c r="Q121" s="1534" t="s">
        <v>4</v>
      </c>
      <c r="R121" s="333" t="s">
        <v>152</v>
      </c>
      <c r="S121" s="1538" t="s">
        <v>153</v>
      </c>
      <c r="T121" s="1538" t="s">
        <v>154</v>
      </c>
      <c r="U121" s="1538" t="s">
        <v>155</v>
      </c>
      <c r="V121" s="1538" t="s">
        <v>156</v>
      </c>
      <c r="W121" s="1538" t="s">
        <v>157</v>
      </c>
      <c r="X121" s="1538" t="s">
        <v>158</v>
      </c>
      <c r="Y121" s="1538" t="s">
        <v>159</v>
      </c>
      <c r="Z121" s="1538" t="s">
        <v>160</v>
      </c>
      <c r="AA121" s="1538" t="s">
        <v>161</v>
      </c>
      <c r="AB121" s="1538" t="s">
        <v>162</v>
      </c>
      <c r="AC121" s="1538" t="s">
        <v>163</v>
      </c>
      <c r="AD121" s="1538" t="s">
        <v>164</v>
      </c>
      <c r="AE121" s="1538" t="s">
        <v>165</v>
      </c>
      <c r="AF121" s="1538" t="s">
        <v>166</v>
      </c>
      <c r="AG121" s="1538" t="s">
        <v>167</v>
      </c>
      <c r="AH121" s="1538" t="s">
        <v>168</v>
      </c>
      <c r="AI121" s="1538" t="s">
        <v>169</v>
      </c>
      <c r="AJ121" s="1539" t="s">
        <v>170</v>
      </c>
      <c r="AK121" s="1693"/>
      <c r="AL121" s="1693"/>
      <c r="AM121" s="1693"/>
      <c r="AN121" s="1693"/>
      <c r="AO121" s="1693"/>
      <c r="AP121" s="1693"/>
      <c r="AQ121" s="1693"/>
      <c r="AR121" s="1693"/>
      <c r="AS121" s="1693"/>
      <c r="AT121" s="1693"/>
      <c r="AU121" s="1693"/>
      <c r="AV121" s="1693"/>
      <c r="AW121" s="1693"/>
      <c r="AX121" s="1693"/>
      <c r="AY121" s="1693"/>
      <c r="AZ121" s="305"/>
      <c r="BA121" s="294" t="s">
        <v>116</v>
      </c>
      <c r="BB121" s="293"/>
      <c r="BC121" s="381" t="s">
        <v>0</v>
      </c>
      <c r="BD121" s="1464" t="s">
        <v>1</v>
      </c>
      <c r="BE121" s="1464" t="s">
        <v>2</v>
      </c>
      <c r="BF121" s="1464" t="s">
        <v>3</v>
      </c>
      <c r="BG121" s="382" t="s">
        <v>4</v>
      </c>
      <c r="BH121" s="381" t="s">
        <v>0</v>
      </c>
      <c r="BI121" s="1464" t="s">
        <v>1</v>
      </c>
      <c r="BJ121" s="1464" t="s">
        <v>2</v>
      </c>
      <c r="BK121" s="1464" t="s">
        <v>3</v>
      </c>
      <c r="BL121" s="382" t="s">
        <v>4</v>
      </c>
      <c r="BM121" s="381" t="s">
        <v>0</v>
      </c>
      <c r="BN121" s="1464" t="s">
        <v>1</v>
      </c>
      <c r="BO121" s="1464" t="s">
        <v>2</v>
      </c>
      <c r="BP121" s="1464" t="s">
        <v>3</v>
      </c>
      <c r="BQ121" s="382" t="s">
        <v>4</v>
      </c>
      <c r="BR121" s="381" t="s">
        <v>152</v>
      </c>
      <c r="BS121" s="1464" t="s">
        <v>153</v>
      </c>
      <c r="BT121" s="1464" t="s">
        <v>154</v>
      </c>
      <c r="BU121" s="1464" t="s">
        <v>155</v>
      </c>
      <c r="BV121" s="1464" t="s">
        <v>156</v>
      </c>
      <c r="BW121" s="1464" t="s">
        <v>157</v>
      </c>
      <c r="BX121" s="1464" t="s">
        <v>158</v>
      </c>
      <c r="BY121" s="1466" t="s">
        <v>159</v>
      </c>
      <c r="BZ121" s="1466" t="s">
        <v>160</v>
      </c>
      <c r="CA121" s="1466" t="s">
        <v>161</v>
      </c>
      <c r="CB121" s="1466" t="s">
        <v>162</v>
      </c>
      <c r="CC121" s="1466" t="s">
        <v>163</v>
      </c>
      <c r="CD121" s="1466" t="s">
        <v>164</v>
      </c>
      <c r="CE121" s="1466" t="s">
        <v>165</v>
      </c>
      <c r="CF121" s="1466" t="s">
        <v>166</v>
      </c>
      <c r="CG121" s="1466" t="s">
        <v>167</v>
      </c>
      <c r="CH121" s="1466" t="s">
        <v>168</v>
      </c>
      <c r="CI121" s="1466" t="s">
        <v>169</v>
      </c>
      <c r="CJ121" s="1466" t="s">
        <v>170</v>
      </c>
      <c r="CK121" s="1711"/>
      <c r="CL121" s="1711"/>
      <c r="CM121" s="1711"/>
      <c r="CN121" s="1711"/>
      <c r="CO121" s="1711"/>
      <c r="CP121" s="1711"/>
      <c r="CQ121" s="1711"/>
      <c r="CR121" s="1711"/>
      <c r="CS121" s="1711"/>
      <c r="CT121" s="1711"/>
      <c r="CU121" s="1711"/>
      <c r="CV121" s="1711"/>
      <c r="CW121" s="1711"/>
      <c r="CX121" s="1711"/>
      <c r="CY121" s="1711"/>
      <c r="CZ121" s="1711"/>
    </row>
    <row r="122" s="433" customFormat="true" ht="15" customHeight="true" x14ac:dyDescent="0.2">
      <c r="A122" s="1803" t="s">
        <v>18</v>
      </c>
      <c r="B122" s="330" t="s">
        <v>14</v>
      </c>
      <c r="C122" s="103">
        <f>(DHS_Wet05!C122+DHS_Dry05!C122)/2</f>
        <v>2.65543538957813</v>
      </c>
      <c r="D122" s="102">
        <f>(DHS_Wet05!D122+DHS_Dry05!D122)/2</f>
        <v>6.2678769860604824</v>
      </c>
      <c r="E122" s="102">
        <f>(DHS_Wet05!E122+DHS_Dry05!E122)/2</f>
        <v>11.77748464398595</v>
      </c>
      <c r="F122" s="102">
        <f>(DHS_Wet05!F122+DHS_Dry05!F122)/2</f>
        <v>31.860163513730122</v>
      </c>
      <c r="G122" s="101">
        <f>(DHS_Wet05!G122+DHS_Dry05!G122)/2</f>
        <v>85.852045657781815</v>
      </c>
      <c r="H122" s="100">
        <f>(DHS_Wet05!H122+DHS_Dry05!H122)/2</f>
        <v>6.9239433524242848</v>
      </c>
      <c r="I122" s="102">
        <f>(DHS_Wet05!I122+DHS_Dry05!I122)/2</f>
        <v>40.320172367173669</v>
      </c>
      <c r="J122" s="102">
        <f>(DHS_Wet05!J122+DHS_Dry05!J122)/2</f>
        <v>83.290133079981899</v>
      </c>
      <c r="K122" s="102">
        <f>(DHS_Wet05!K122+DHS_Dry05!K122)/2</f>
        <v>97.309242594970371</v>
      </c>
      <c r="L122" s="99">
        <f>(DHS_Wet05!L122+DHS_Dry05!L122)/2</f>
        <v>100.00000000000003</v>
      </c>
      <c r="M122" s="103">
        <f>(DHS_Wet05!M122+DHS_Dry05!M122)/2</f>
        <v>2.8150162894656789</v>
      </c>
      <c r="N122" s="102">
        <f>(DHS_Wet05!N122+DHS_Dry05!N122)/2</f>
        <v>5.403252610368046</v>
      </c>
      <c r="O122" s="102">
        <f>(DHS_Wet05!O122+DHS_Dry05!O122)/2</f>
        <v>8.7094847187318454</v>
      </c>
      <c r="P122" s="102">
        <f>(DHS_Wet05!P122+DHS_Dry05!P122)/2</f>
        <v>20.609548975993611</v>
      </c>
      <c r="Q122" s="101">
        <f>(DHS_Wet05!Q122+DHS_Dry05!Q122)/2</f>
        <v>66.494246468301924</v>
      </c>
      <c r="R122" s="100">
        <f>(DHS_Wet05!R122+DHS_Dry05!R122)/2</f>
        <v>21.695746079925954</v>
      </c>
      <c r="S122" s="102">
        <f>(DHS_Wet05!S122+DHS_Dry05!S122)/2</f>
        <v>40.823565190101313</v>
      </c>
      <c r="T122" s="102">
        <f>(DHS_Wet05!T122+DHS_Dry05!T122)/2</f>
        <v>19.046424434944676</v>
      </c>
      <c r="U122" s="102">
        <f>(DHS_Wet05!U122+DHS_Dry05!U122)/2</f>
        <v>14.873229091543177</v>
      </c>
      <c r="V122" s="102">
        <f>(DHS_Wet05!V122+DHS_Dry05!V122)/2</f>
        <v>14.568507208043981</v>
      </c>
      <c r="W122" s="102">
        <f>(DHS_Wet05!W122+DHS_Dry05!W122)/2</f>
        <v>22.92786611744593</v>
      </c>
      <c r="X122" s="102">
        <f>(DHS_Wet05!X122+DHS_Dry05!X122)/2</f>
        <v>17.340037959805077</v>
      </c>
      <c r="Y122" s="102">
        <f>(DHS_Wet05!Y122+DHS_Dry05!Y122)/2</f>
        <v>36.456096249462163</v>
      </c>
      <c r="Z122" s="102">
        <f>(DHS_Wet05!Z122+DHS_Dry05!Z122)/2</f>
        <v>19.924240291125599</v>
      </c>
      <c r="AA122" s="102">
        <f>(DHS_Wet05!AA122+DHS_Dry05!AA122)/2</f>
        <v>32.285247523270286</v>
      </c>
      <c r="AB122" s="102">
        <f>(DHS_Wet05!AB122+DHS_Dry05!AB122)/2</f>
        <v>14.079287475191109</v>
      </c>
      <c r="AC122" s="102">
        <f>(DHS_Wet05!AC122+DHS_Dry05!AC122)/2</f>
        <v>11.667530129567144</v>
      </c>
      <c r="AD122" s="102">
        <f>(DHS_Wet05!AD122+DHS_Dry05!AD122)/2</f>
        <v>85.520132403094706</v>
      </c>
      <c r="AE122" s="102">
        <f>(DHS_Wet05!AE122+DHS_Dry05!AE122)/2</f>
        <v>13.680552293679403</v>
      </c>
      <c r="AF122" s="102">
        <f>(DHS_Wet05!AF122+DHS_Dry05!AF122)/2</f>
        <v>13.989217509770107</v>
      </c>
      <c r="AG122" s="102">
        <f>(DHS_Wet05!AG122+DHS_Dry05!AG122)/2</f>
        <v>13.137730258204321</v>
      </c>
      <c r="AH122" s="102">
        <f>(DHS_Wet05!AH122+DHS_Dry05!AH122)/2</f>
        <v>19.722442020674006</v>
      </c>
      <c r="AI122" s="102">
        <f>(DHS_Wet05!AI122+DHS_Dry05!AI122)/2</f>
        <v>16.150753859370329</v>
      </c>
      <c r="AJ122" s="99">
        <f>(DHS_Wet05!AJ122+DHS_Dry05!AJ122)/2</f>
        <v>22.147269374375373</v>
      </c>
      <c r="AK122" s="1693"/>
      <c r="AL122" s="1693"/>
      <c r="AM122" s="1693"/>
      <c r="AN122" s="1693"/>
      <c r="AO122" s="1693"/>
      <c r="AP122" s="1693"/>
      <c r="AQ122" s="1693"/>
      <c r="AR122" s="1693"/>
      <c r="AS122" s="1693"/>
      <c r="AT122" s="1693"/>
      <c r="AU122" s="1693"/>
      <c r="AV122" s="1693"/>
      <c r="AW122" s="1693"/>
      <c r="AX122" s="1693"/>
      <c r="AY122" s="1693"/>
      <c r="AZ122" s="305"/>
      <c r="BA122" s="1835" t="s">
        <v>18</v>
      </c>
      <c r="BB122" s="1543" t="s">
        <v>14</v>
      </c>
      <c r="BC122" s="385">
        <v>371.57099899999986</v>
      </c>
      <c r="BD122" s="383">
        <v>875.40587500000004</v>
      </c>
      <c r="BE122" s="383">
        <v>1656.0697530000009</v>
      </c>
      <c r="BF122" s="383">
        <v>4510.0427839999966</v>
      </c>
      <c r="BG122" s="389">
        <v>12229.785817</v>
      </c>
      <c r="BH122" s="385">
        <v>148.5414879999999</v>
      </c>
      <c r="BI122" s="383">
        <v>879.10401799999988</v>
      </c>
      <c r="BJ122" s="383">
        <v>1828.153393999999</v>
      </c>
      <c r="BK122" s="383">
        <v>2128.0182989999985</v>
      </c>
      <c r="BL122" s="389">
        <v>2192.6485869999988</v>
      </c>
      <c r="BM122" s="385">
        <v>332.65094899999997</v>
      </c>
      <c r="BN122" s="383">
        <v>634.7248810000001</v>
      </c>
      <c r="BO122" s="383">
        <v>1034.9403550000002</v>
      </c>
      <c r="BP122" s="383">
        <v>2476.6186850000017</v>
      </c>
      <c r="BQ122" s="389">
        <v>7987.4745719999846</v>
      </c>
      <c r="BR122" s="385">
        <v>627.73244900000054</v>
      </c>
      <c r="BS122" s="383">
        <v>2175.7905990000013</v>
      </c>
      <c r="BT122" s="383">
        <v>1704.6866620000005</v>
      </c>
      <c r="BU122" s="383">
        <v>387.47702499999997</v>
      </c>
      <c r="BV122" s="383">
        <v>561.09966099999997</v>
      </c>
      <c r="BW122" s="383">
        <v>802.58093399999996</v>
      </c>
      <c r="BX122" s="383">
        <v>585.2702319999994</v>
      </c>
      <c r="BY122" s="387">
        <v>2549.4557130000017</v>
      </c>
      <c r="BZ122" s="387">
        <v>296.57298299999979</v>
      </c>
      <c r="CA122" s="387">
        <v>519.57994199999985</v>
      </c>
      <c r="CB122" s="387">
        <v>156.92647399999987</v>
      </c>
      <c r="CC122" s="387">
        <v>91.160859000000002</v>
      </c>
      <c r="CD122" s="387">
        <v>5404.8209659999848</v>
      </c>
      <c r="CE122" s="387">
        <v>202.31459299999992</v>
      </c>
      <c r="CF122" s="387">
        <v>827.7654560000002</v>
      </c>
      <c r="CG122" s="387">
        <v>276.45964600000008</v>
      </c>
      <c r="CH122" s="387">
        <v>951.88745800000004</v>
      </c>
      <c r="CI122" s="387">
        <v>448.74794399999951</v>
      </c>
      <c r="CJ122" s="387">
        <v>1072.5456319999998</v>
      </c>
      <c r="CK122" s="1"/>
      <c r="CL122" s="1"/>
      <c r="CM122" s="1"/>
      <c r="CN122" s="1"/>
      <c r="CO122" s="1"/>
      <c r="CP122" s="1"/>
      <c r="CQ122" s="1"/>
      <c r="CR122" s="1"/>
      <c r="CS122" s="1"/>
      <c r="CT122" s="1"/>
      <c r="CU122" s="1"/>
      <c r="CV122" s="1"/>
      <c r="CW122" s="1"/>
      <c r="CX122" s="1"/>
      <c r="CY122" s="1"/>
      <c r="CZ122" s="3"/>
    </row>
    <row r="123" s="433" customFormat="true" ht="15" customHeight="true" x14ac:dyDescent="0.2">
      <c r="A123" s="1804"/>
      <c r="B123" s="331" t="s">
        <v>51</v>
      </c>
      <c r="C123" s="98">
        <f>(DHS_Wet05!C123+DHS_Dry05!C123)/2</f>
        <v>97.344564610421855</v>
      </c>
      <c r="D123" s="97">
        <f>(DHS_Wet05!D123+DHS_Dry05!D123)/2</f>
        <v>93.7321230139395</v>
      </c>
      <c r="E123" s="97">
        <f>(DHS_Wet05!E123+DHS_Dry05!E123)/2</f>
        <v>88.222515356014028</v>
      </c>
      <c r="F123" s="97">
        <f>(DHS_Wet05!F123+DHS_Dry05!F123)/2</f>
        <v>68.139836486269957</v>
      </c>
      <c r="G123" s="96">
        <f>(DHS_Wet05!G123+DHS_Dry05!G123)/2</f>
        <v>14.147954342218208</v>
      </c>
      <c r="H123" s="95">
        <f>(DHS_Wet05!H123+DHS_Dry05!H123)/2</f>
        <v>93.076056647575712</v>
      </c>
      <c r="I123" s="97">
        <f>(DHS_Wet05!I123+DHS_Dry05!I123)/2</f>
        <v>59.679827632826431</v>
      </c>
      <c r="J123" s="97">
        <f>(DHS_Wet05!J123+DHS_Dry05!J123)/2</f>
        <v>16.709866920018175</v>
      </c>
      <c r="K123" s="97">
        <f>(DHS_Wet05!K123+DHS_Dry05!K123)/2</f>
        <v>2.6907574050296077</v>
      </c>
      <c r="L123" s="94">
        <f>(DHS_Wet05!L123+DHS_Dry05!L123)/2</f>
        <v>0</v>
      </c>
      <c r="M123" s="98">
        <f>(DHS_Wet05!M123+DHS_Dry05!M123)/2</f>
        <v>97.184983710534311</v>
      </c>
      <c r="N123" s="97">
        <f>(DHS_Wet05!N123+DHS_Dry05!N123)/2</f>
        <v>94.596747389631958</v>
      </c>
      <c r="O123" s="97">
        <f>(DHS_Wet05!O123+DHS_Dry05!O123)/2</f>
        <v>91.290515281268156</v>
      </c>
      <c r="P123" s="97">
        <f>(DHS_Wet05!P123+DHS_Dry05!P123)/2</f>
        <v>79.390451024006481</v>
      </c>
      <c r="Q123" s="96">
        <f>(DHS_Wet05!Q123+DHS_Dry05!Q123)/2</f>
        <v>33.505753531698062</v>
      </c>
      <c r="R123" s="95">
        <f>(DHS_Wet05!R123+DHS_Dry05!R123)/2</f>
        <v>78.304253920073947</v>
      </c>
      <c r="S123" s="97">
        <f>(DHS_Wet05!S123+DHS_Dry05!S123)/2</f>
        <v>59.176434809898765</v>
      </c>
      <c r="T123" s="97">
        <f>(DHS_Wet05!T123+DHS_Dry05!T123)/2</f>
        <v>80.953575565055417</v>
      </c>
      <c r="U123" s="97">
        <f>(DHS_Wet05!U123+DHS_Dry05!U123)/2</f>
        <v>85.126770908456763</v>
      </c>
      <c r="V123" s="97">
        <f>(DHS_Wet05!V123+DHS_Dry05!V123)/2</f>
        <v>85.431492791956003</v>
      </c>
      <c r="W123" s="97">
        <f>(DHS_Wet05!W123+DHS_Dry05!W123)/2</f>
        <v>77.072133882554112</v>
      </c>
      <c r="X123" s="97">
        <f>(DHS_Wet05!X123+DHS_Dry05!X123)/2</f>
        <v>82.65996204019487</v>
      </c>
      <c r="Y123" s="97">
        <f>(DHS_Wet05!Y123+DHS_Dry05!Y123)/2</f>
        <v>63.543903750537893</v>
      </c>
      <c r="Z123" s="97">
        <f>(DHS_Wet05!Z123+DHS_Dry05!Z123)/2</f>
        <v>80.075759708874358</v>
      </c>
      <c r="AA123" s="97">
        <f>(DHS_Wet05!AA123+DHS_Dry05!AA123)/2</f>
        <v>67.714752476729799</v>
      </c>
      <c r="AB123" s="97">
        <f>(DHS_Wet05!AB123+DHS_Dry05!AB123)/2</f>
        <v>85.920712524808877</v>
      </c>
      <c r="AC123" s="97">
        <f>(DHS_Wet05!AC123+DHS_Dry05!AC123)/2</f>
        <v>88.332469870432831</v>
      </c>
      <c r="AD123" s="97">
        <f>(DHS_Wet05!AD123+DHS_Dry05!AD123)/2</f>
        <v>14.479867596905283</v>
      </c>
      <c r="AE123" s="97">
        <f>(DHS_Wet05!AE123+DHS_Dry05!AE123)/2</f>
        <v>86.319447706320602</v>
      </c>
      <c r="AF123" s="97">
        <f>(DHS_Wet05!AF123+DHS_Dry05!AF123)/2</f>
        <v>86.010782490229872</v>
      </c>
      <c r="AG123" s="97">
        <f>(DHS_Wet05!AG123+DHS_Dry05!AG123)/2</f>
        <v>86.862269741795714</v>
      </c>
      <c r="AH123" s="97">
        <f>(DHS_Wet05!AH123+DHS_Dry05!AH123)/2</f>
        <v>80.27755797932592</v>
      </c>
      <c r="AI123" s="97">
        <f>(DHS_Wet05!AI123+DHS_Dry05!AI123)/2</f>
        <v>83.849246140629646</v>
      </c>
      <c r="AJ123" s="94">
        <f>(DHS_Wet05!AJ123+DHS_Dry05!AJ123)/2</f>
        <v>77.852730625624616</v>
      </c>
      <c r="AK123" s="1693"/>
      <c r="AL123" s="1693"/>
      <c r="AM123" s="1693"/>
      <c r="AN123" s="1693"/>
      <c r="AO123" s="1693"/>
      <c r="AP123" s="1693"/>
      <c r="AQ123" s="1693"/>
      <c r="AR123" s="1693"/>
      <c r="AS123" s="1693"/>
      <c r="AT123" s="1693"/>
      <c r="AU123" s="1693"/>
      <c r="AV123" s="1693"/>
      <c r="AW123" s="1693"/>
      <c r="AX123" s="1693"/>
      <c r="AY123" s="1693"/>
      <c r="AZ123" s="305"/>
      <c r="BA123" s="1836"/>
      <c r="BB123" s="1542" t="s">
        <v>51</v>
      </c>
      <c r="BC123" s="386">
        <v>13899.777717999983</v>
      </c>
      <c r="BD123" s="384">
        <v>13389.464154999978</v>
      </c>
      <c r="BE123" s="384">
        <v>12616.295916000019</v>
      </c>
      <c r="BF123" s="384">
        <v>9758.5561720000442</v>
      </c>
      <c r="BG123" s="390">
        <v>2037.3023829999991</v>
      </c>
      <c r="BH123" s="386">
        <v>2040.6600519999979</v>
      </c>
      <c r="BI123" s="384">
        <v>1316.1668800000016</v>
      </c>
      <c r="BJ123" s="384">
        <v>366.76853299999999</v>
      </c>
      <c r="BK123" s="384">
        <v>58.843135999999994</v>
      </c>
      <c r="BL123" s="390">
        <v>0</v>
      </c>
      <c r="BM123" s="386">
        <v>11747.163208999998</v>
      </c>
      <c r="BN123" s="384">
        <v>11436.019041000007</v>
      </c>
      <c r="BO123" s="384">
        <v>11044.592717000009</v>
      </c>
      <c r="BP123" s="384">
        <v>9604.0737450000179</v>
      </c>
      <c r="BQ123" s="390">
        <v>4087.1090310000004</v>
      </c>
      <c r="BR123" s="386">
        <v>2265.6110049999993</v>
      </c>
      <c r="BS123" s="384">
        <v>3153.9511539999999</v>
      </c>
      <c r="BT123" s="384">
        <v>7562.0965419999902</v>
      </c>
      <c r="BU123" s="384">
        <v>2218.1298269999998</v>
      </c>
      <c r="BV123" s="384">
        <v>3290.3564489999962</v>
      </c>
      <c r="BW123" s="384">
        <v>2720.9649920000015</v>
      </c>
      <c r="BX123" s="384">
        <v>2952.2463519999951</v>
      </c>
      <c r="BY123" s="388">
        <v>4443.7662040000014</v>
      </c>
      <c r="BZ123" s="388">
        <v>1191.930360999999</v>
      </c>
      <c r="CA123" s="388">
        <v>1092.0358249999999</v>
      </c>
      <c r="CB123" s="388">
        <v>970.39470700000084</v>
      </c>
      <c r="CC123" s="388">
        <v>690.16010600000175</v>
      </c>
      <c r="CD123" s="388">
        <v>915.11892900000021</v>
      </c>
      <c r="CE123" s="388">
        <v>1276.5335460000022</v>
      </c>
      <c r="CF123" s="388">
        <v>5120.6287119999988</v>
      </c>
      <c r="CG123" s="388">
        <v>1827.8585320000032</v>
      </c>
      <c r="CH123" s="388">
        <v>3874.530371000003</v>
      </c>
      <c r="CI123" s="388">
        <v>2359.8476419999993</v>
      </c>
      <c r="CJ123" s="388">
        <v>3775.2350880000004</v>
      </c>
      <c r="CK123" s="1"/>
      <c r="CL123" s="1"/>
      <c r="CM123" s="1"/>
      <c r="CN123" s="1"/>
      <c r="CO123" s="1"/>
      <c r="CP123" s="1"/>
      <c r="CQ123" s="1"/>
      <c r="CR123" s="1"/>
      <c r="CS123" s="1"/>
      <c r="CT123" s="1"/>
      <c r="CU123" s="1"/>
      <c r="CV123" s="1"/>
      <c r="CW123" s="1"/>
      <c r="CX123" s="1"/>
      <c r="CY123" s="1"/>
      <c r="CZ123" s="3"/>
    </row>
    <row r="124" s="433" customFormat="true" ht="15" customHeight="true" x14ac:dyDescent="0.2">
      <c r="A124" s="1804" t="s">
        <v>50</v>
      </c>
      <c r="B124" s="331" t="s">
        <v>15</v>
      </c>
      <c r="C124" s="98">
        <f>(DHS_Wet05!C124+DHS_Dry05!C124)/2</f>
        <v>1.7546489866777866</v>
      </c>
      <c r="D124" s="97">
        <f>(DHS_Wet05!D124+DHS_Dry05!D124)/2</f>
        <v>4.4460653313425063</v>
      </c>
      <c r="E124" s="97">
        <f>(DHS_Wet05!E124+DHS_Dry05!E124)/2</f>
        <v>8.5657407050287837</v>
      </c>
      <c r="F124" s="97">
        <f>(DHS_Wet05!F124+DHS_Dry05!F124)/2</f>
        <v>24.865573494071825</v>
      </c>
      <c r="G124" s="96">
        <f>(DHS_Wet05!G124+DHS_Dry05!G124)/2</f>
        <v>77.369188986329561</v>
      </c>
      <c r="H124" s="95">
        <f>(DHS_Wet05!H124+DHS_Dry05!H124)/2</f>
        <v>3.7949795054323054</v>
      </c>
      <c r="I124" s="97">
        <f>(DHS_Wet05!I124+DHS_Dry05!I124)/2</f>
        <v>29.527863424457514</v>
      </c>
      <c r="J124" s="97">
        <f>(DHS_Wet05!J124+DHS_Dry05!J124)/2</f>
        <v>71.810802026873574</v>
      </c>
      <c r="K124" s="97">
        <f>(DHS_Wet05!K124+DHS_Dry05!K124)/2</f>
        <v>92.818709796306791</v>
      </c>
      <c r="L124" s="94">
        <f>(DHS_Wet05!L124+DHS_Dry05!L124)/2</f>
        <v>99.236665607195448</v>
      </c>
      <c r="M124" s="98">
        <f>(DHS_Wet05!M124+DHS_Dry05!M124)/2</f>
        <v>1.8355070989611564</v>
      </c>
      <c r="N124" s="97">
        <f>(DHS_Wet05!N124+DHS_Dry05!N124)/2</f>
        <v>3.8938033215951191</v>
      </c>
      <c r="O124" s="97">
        <f>(DHS_Wet05!O124+DHS_Dry05!O124)/2</f>
        <v>6.7327496196389376</v>
      </c>
      <c r="P124" s="97">
        <f>(DHS_Wet05!P124+DHS_Dry05!P124)/2</f>
        <v>15.888380630301697</v>
      </c>
      <c r="Q124" s="96">
        <f>(DHS_Wet05!Q124+DHS_Dry05!Q124)/2</f>
        <v>55.952513284447981</v>
      </c>
      <c r="R124" s="95">
        <f>(DHS_Wet05!R124+DHS_Dry05!R124)/2</f>
        <v>17.080496279028992</v>
      </c>
      <c r="S124" s="97">
        <f>(DHS_Wet05!S124+DHS_Dry05!S124)/2</f>
        <v>31.93175205988263</v>
      </c>
      <c r="T124" s="97">
        <f>(DHS_Wet05!T124+DHS_Dry05!T124)/2</f>
        <v>16.781822659928224</v>
      </c>
      <c r="U124" s="97">
        <f>(DHS_Wet05!U124+DHS_Dry05!U124)/2</f>
        <v>11.876111041920218</v>
      </c>
      <c r="V124" s="97">
        <f>(DHS_Wet05!V124+DHS_Dry05!V124)/2</f>
        <v>12.265991030597524</v>
      </c>
      <c r="W124" s="97">
        <f>(DHS_Wet05!W124+DHS_Dry05!W124)/2</f>
        <v>15.425756612943609</v>
      </c>
      <c r="X124" s="97">
        <f>(DHS_Wet05!X124+DHS_Dry05!X124)/2</f>
        <v>15.857160465565087</v>
      </c>
      <c r="Y124" s="97">
        <f>(DHS_Wet05!Y124+DHS_Dry05!Y124)/2</f>
        <v>30.669079137704152</v>
      </c>
      <c r="Z124" s="97">
        <f>(DHS_Wet05!Z124+DHS_Dry05!Z124)/2</f>
        <v>17.87983406774261</v>
      </c>
      <c r="AA124" s="97">
        <f>(DHS_Wet05!AA124+DHS_Dry05!AA124)/2</f>
        <v>30.853330770336026</v>
      </c>
      <c r="AB124" s="97">
        <f>(DHS_Wet05!AB124+DHS_Dry05!AB124)/2</f>
        <v>12.367919660185112</v>
      </c>
      <c r="AC124" s="97">
        <f>(DHS_Wet05!AC124+DHS_Dry05!AC124)/2</f>
        <v>11.135238768359397</v>
      </c>
      <c r="AD124" s="97">
        <f>(DHS_Wet05!AD124+DHS_Dry05!AD124)/2</f>
        <v>75.490300940591553</v>
      </c>
      <c r="AE124" s="97">
        <f>(DHS_Wet05!AE124+DHS_Dry05!AE124)/2</f>
        <v>12.444792209999846</v>
      </c>
      <c r="AF124" s="97">
        <f>(DHS_Wet05!AF124+DHS_Dry05!AF124)/2</f>
        <v>12.487394865360438</v>
      </c>
      <c r="AG124" s="97">
        <f>(DHS_Wet05!AG124+DHS_Dry05!AG124)/2</f>
        <v>11.397943923487526</v>
      </c>
      <c r="AH124" s="97">
        <f>(DHS_Wet05!AH124+DHS_Dry05!AH124)/2</f>
        <v>14.552700261044851</v>
      </c>
      <c r="AI124" s="97">
        <f>(DHS_Wet05!AI124+DHS_Dry05!AI124)/2</f>
        <v>14.596625100289204</v>
      </c>
      <c r="AJ124" s="94">
        <f>(DHS_Wet05!AJ124+DHS_Dry05!AJ124)/2</f>
        <v>18.237208165423361</v>
      </c>
      <c r="AK124" s="1693"/>
      <c r="AL124" s="1693"/>
      <c r="AM124" s="1693"/>
      <c r="AN124" s="1693"/>
      <c r="AO124" s="1693"/>
      <c r="AP124" s="1693"/>
      <c r="AQ124" s="1693"/>
      <c r="AR124" s="1693"/>
      <c r="AS124" s="1693"/>
      <c r="AT124" s="1693"/>
      <c r="AU124" s="1693"/>
      <c r="AV124" s="1693"/>
      <c r="AW124" s="1693"/>
      <c r="AX124" s="1693"/>
      <c r="AY124" s="1693"/>
      <c r="AZ124" s="305"/>
      <c r="BA124" s="1836" t="s">
        <v>50</v>
      </c>
      <c r="BB124" s="1542" t="s">
        <v>15</v>
      </c>
      <c r="BC124" s="386">
        <v>245.52533999999994</v>
      </c>
      <c r="BD124" s="384">
        <v>619.69268000000011</v>
      </c>
      <c r="BE124" s="384">
        <v>1204.4561740000001</v>
      </c>
      <c r="BF124" s="384">
        <v>3519.9066149999971</v>
      </c>
      <c r="BG124" s="390">
        <v>11017.746512999993</v>
      </c>
      <c r="BH124" s="386">
        <v>80.434294999999992</v>
      </c>
      <c r="BI124" s="384">
        <v>643.07917199999997</v>
      </c>
      <c r="BJ124" s="384">
        <v>1575.419801999999</v>
      </c>
      <c r="BK124" s="384">
        <v>2029.8165689999989</v>
      </c>
      <c r="BL124" s="390">
        <v>2173.7650059999992</v>
      </c>
      <c r="BM124" s="386">
        <v>216.90218299999995</v>
      </c>
      <c r="BN124" s="384">
        <v>457.40853299999975</v>
      </c>
      <c r="BO124" s="384">
        <v>800.04667400000005</v>
      </c>
      <c r="BP124" s="384">
        <v>1909.282944000001</v>
      </c>
      <c r="BQ124" s="390">
        <v>6721.1721439999747</v>
      </c>
      <c r="BR124" s="386">
        <v>494.19742100000008</v>
      </c>
      <c r="BS124" s="384">
        <v>1701.8799220000003</v>
      </c>
      <c r="BT124" s="384">
        <v>1502.0010369999986</v>
      </c>
      <c r="BU124" s="384">
        <v>307.25337099999996</v>
      </c>
      <c r="BV124" s="384">
        <v>472.41926100000006</v>
      </c>
      <c r="BW124" s="384">
        <v>539.97254200000032</v>
      </c>
      <c r="BX124" s="384">
        <v>535.2193579999996</v>
      </c>
      <c r="BY124" s="388">
        <v>2144.7567640000002</v>
      </c>
      <c r="BZ124" s="388">
        <v>266.14192799999989</v>
      </c>
      <c r="CA124" s="388">
        <v>496.53550900000005</v>
      </c>
      <c r="CB124" s="388">
        <v>137.85172199999997</v>
      </c>
      <c r="CC124" s="388">
        <v>87.001954999999995</v>
      </c>
      <c r="CD124" s="388">
        <v>4770.9416459999884</v>
      </c>
      <c r="CE124" s="388">
        <v>184.03957799999995</v>
      </c>
      <c r="CF124" s="388">
        <v>738.90009200000009</v>
      </c>
      <c r="CG124" s="388">
        <v>237.97257500000006</v>
      </c>
      <c r="CH124" s="388">
        <v>702.37411999999983</v>
      </c>
      <c r="CI124" s="388">
        <v>404.67892199999972</v>
      </c>
      <c r="CJ124" s="388">
        <v>883.18959899999959</v>
      </c>
      <c r="CK124" s="1"/>
      <c r="CL124" s="1"/>
      <c r="CM124" s="1"/>
      <c r="CN124" s="1"/>
      <c r="CO124" s="1"/>
      <c r="CP124" s="1"/>
      <c r="CQ124" s="1"/>
      <c r="CR124" s="1"/>
      <c r="CS124" s="1"/>
      <c r="CT124" s="1"/>
      <c r="CU124" s="1"/>
      <c r="CV124" s="1"/>
      <c r="CW124" s="1"/>
      <c r="CX124" s="1"/>
      <c r="CY124" s="1"/>
      <c r="CZ124" s="3"/>
    </row>
    <row r="125" s="433" customFormat="true" ht="15" customHeight="true" x14ac:dyDescent="0.2">
      <c r="A125" s="1804"/>
      <c r="B125" s="331" t="s">
        <v>16</v>
      </c>
      <c r="C125" s="98">
        <f>(DHS_Wet05!C125+DHS_Dry05!C125)/2</f>
        <v>0.90078640290034395</v>
      </c>
      <c r="D125" s="97">
        <f>(DHS_Wet05!D125+DHS_Dry05!D125)/2</f>
        <v>1.821811654717977</v>
      </c>
      <c r="E125" s="97">
        <f>(DHS_Wet05!E125+DHS_Dry05!E125)/2</f>
        <v>3.211743938957162</v>
      </c>
      <c r="F125" s="97">
        <f>(DHS_Wet05!F125+DHS_Dry05!F125)/2</f>
        <v>6.9945900196582969</v>
      </c>
      <c r="G125" s="96">
        <f>(DHS_Wet05!G125+DHS_Dry05!G125)/2</f>
        <v>8.4828566714522324</v>
      </c>
      <c r="H125" s="95">
        <f>(DHS_Wet05!H125+DHS_Dry05!H125)/2</f>
        <v>3.1289638469919812</v>
      </c>
      <c r="I125" s="97">
        <f>(DHS_Wet05!I125+DHS_Dry05!I125)/2</f>
        <v>10.792308942716158</v>
      </c>
      <c r="J125" s="97">
        <f>(DHS_Wet05!J125+DHS_Dry05!J125)/2</f>
        <v>11.479331053108321</v>
      </c>
      <c r="K125" s="97">
        <f>(DHS_Wet05!K125+DHS_Dry05!K125)/2</f>
        <v>4.4905327986635823</v>
      </c>
      <c r="L125" s="94">
        <f>(DHS_Wet05!L125+DHS_Dry05!L125)/2</f>
        <v>0.76333439280458615</v>
      </c>
      <c r="M125" s="98">
        <f>(DHS_Wet05!M125+DHS_Dry05!M125)/2</f>
        <v>0.97950919050452223</v>
      </c>
      <c r="N125" s="97">
        <f>(DHS_Wet05!N125+DHS_Dry05!N125)/2</f>
        <v>1.5094492887729236</v>
      </c>
      <c r="O125" s="97">
        <f>(DHS_Wet05!O125+DHS_Dry05!O125)/2</f>
        <v>1.9767350990929065</v>
      </c>
      <c r="P125" s="97">
        <f>(DHS_Wet05!P125+DHS_Dry05!P125)/2</f>
        <v>4.7211683456919094</v>
      </c>
      <c r="Q125" s="96">
        <f>(DHS_Wet05!Q125+DHS_Dry05!Q125)/2</f>
        <v>10.541733183853861</v>
      </c>
      <c r="R125" s="95">
        <f>(DHS_Wet05!R125+DHS_Dry05!R125)/2</f>
        <v>4.6152498008969429</v>
      </c>
      <c r="S125" s="97">
        <f>(DHS_Wet05!S125+DHS_Dry05!S125)/2</f>
        <v>8.8918131302186652</v>
      </c>
      <c r="T125" s="97">
        <f>(DHS_Wet05!T125+DHS_Dry05!T125)/2</f>
        <v>2.2646017750164296</v>
      </c>
      <c r="U125" s="97">
        <f>(DHS_Wet05!U125+DHS_Dry05!U125)/2</f>
        <v>2.9971180496229586</v>
      </c>
      <c r="V125" s="97">
        <f>(DHS_Wet05!V125+DHS_Dry05!V125)/2</f>
        <v>2.3025161774464573</v>
      </c>
      <c r="W125" s="97">
        <f>(DHS_Wet05!W125+DHS_Dry05!W125)/2</f>
        <v>7.5021095045023305</v>
      </c>
      <c r="X125" s="97">
        <f>(DHS_Wet05!X125+DHS_Dry05!X125)/2</f>
        <v>1.4828774942399972</v>
      </c>
      <c r="Y125" s="97">
        <f>(DHS_Wet05!Y125+DHS_Dry05!Y125)/2</f>
        <v>5.7870171117579918</v>
      </c>
      <c r="Z125" s="97">
        <f>(DHS_Wet05!Z125+DHS_Dry05!Z125)/2</f>
        <v>2.0444062233829965</v>
      </c>
      <c r="AA125" s="97">
        <f>(DHS_Wet05!AA125+DHS_Dry05!AA125)/2</f>
        <v>1.4319167529342738</v>
      </c>
      <c r="AB125" s="97">
        <f>(DHS_Wet05!AB125+DHS_Dry05!AB125)/2</f>
        <v>1.7113678150060061</v>
      </c>
      <c r="AC125" s="97">
        <f>(DHS_Wet05!AC125+DHS_Dry05!AC125)/2</f>
        <v>0.5322913612077449</v>
      </c>
      <c r="AD125" s="97">
        <f>(DHS_Wet05!AD125+DHS_Dry05!AD125)/2</f>
        <v>10.029831462503211</v>
      </c>
      <c r="AE125" s="97">
        <f>(DHS_Wet05!AE125+DHS_Dry05!AE125)/2</f>
        <v>1.2357600836795573</v>
      </c>
      <c r="AF125" s="97">
        <f>(DHS_Wet05!AF125+DHS_Dry05!AF125)/2</f>
        <v>1.5018226444096667</v>
      </c>
      <c r="AG125" s="97">
        <f>(DHS_Wet05!AG125+DHS_Dry05!AG125)/2</f>
        <v>1.7397863347167963</v>
      </c>
      <c r="AH125" s="97">
        <f>(DHS_Wet05!AH125+DHS_Dry05!AH125)/2</f>
        <v>5.1697417596291473</v>
      </c>
      <c r="AI125" s="97">
        <f>(DHS_Wet05!AI125+DHS_Dry05!AI125)/2</f>
        <v>1.5541287590811321</v>
      </c>
      <c r="AJ125" s="94">
        <f>(DHS_Wet05!AJ125+DHS_Dry05!AJ125)/2</f>
        <v>3.9100612089520066</v>
      </c>
      <c r="AK125" s="1693"/>
      <c r="AL125" s="1693"/>
      <c r="AM125" s="1693"/>
      <c r="AN125" s="1693"/>
      <c r="AO125" s="1693"/>
      <c r="AP125" s="1693"/>
      <c r="AQ125" s="1693"/>
      <c r="AR125" s="1693"/>
      <c r="AS125" s="1693"/>
      <c r="AT125" s="1693"/>
      <c r="AU125" s="1693"/>
      <c r="AV125" s="1693"/>
      <c r="AW125" s="1693"/>
      <c r="AX125" s="1693"/>
      <c r="AY125" s="1693"/>
      <c r="AZ125" s="305"/>
      <c r="BA125" s="1836"/>
      <c r="BB125" s="1542" t="s">
        <v>16</v>
      </c>
      <c r="BC125" s="386">
        <v>126.045659</v>
      </c>
      <c r="BD125" s="384">
        <v>253.924147</v>
      </c>
      <c r="BE125" s="384">
        <v>451.61357900000019</v>
      </c>
      <c r="BF125" s="384">
        <v>990.13616899999931</v>
      </c>
      <c r="BG125" s="390">
        <v>1207.9997960000003</v>
      </c>
      <c r="BH125" s="386">
        <v>66.318144999999987</v>
      </c>
      <c r="BI125" s="384">
        <v>235.04271199999999</v>
      </c>
      <c r="BJ125" s="384">
        <v>251.839068</v>
      </c>
      <c r="BK125" s="384">
        <v>98.201729999999984</v>
      </c>
      <c r="BL125" s="390">
        <v>16.720731000000001</v>
      </c>
      <c r="BM125" s="386">
        <v>115.74876599999999</v>
      </c>
      <c r="BN125" s="384">
        <v>177.31634799999998</v>
      </c>
      <c r="BO125" s="384">
        <v>234.89368100000002</v>
      </c>
      <c r="BP125" s="384">
        <v>567.3357410000001</v>
      </c>
      <c r="BQ125" s="390">
        <v>1266.3024279999997</v>
      </c>
      <c r="BR125" s="386">
        <v>133.53502800000001</v>
      </c>
      <c r="BS125" s="384">
        <v>473.91067700000008</v>
      </c>
      <c r="BT125" s="384">
        <v>202.68562499999999</v>
      </c>
      <c r="BU125" s="384">
        <v>77.540081999999984</v>
      </c>
      <c r="BV125" s="384">
        <v>88.680399999999977</v>
      </c>
      <c r="BW125" s="384">
        <v>262.60839199999998</v>
      </c>
      <c r="BX125" s="384">
        <v>50.050874</v>
      </c>
      <c r="BY125" s="388">
        <v>404.69894900000008</v>
      </c>
      <c r="BZ125" s="388">
        <v>30.431055000000001</v>
      </c>
      <c r="CA125" s="388">
        <v>23.044432999999998</v>
      </c>
      <c r="CB125" s="388">
        <v>19.074752000000004</v>
      </c>
      <c r="CC125" s="388">
        <v>4.1589039999999997</v>
      </c>
      <c r="CD125" s="388">
        <v>633.87932000000012</v>
      </c>
      <c r="CE125" s="388">
        <v>18.275014999999996</v>
      </c>
      <c r="CF125" s="388">
        <v>88.865364</v>
      </c>
      <c r="CG125" s="388">
        <v>36.324221000000001</v>
      </c>
      <c r="CH125" s="388">
        <v>249.51333800000003</v>
      </c>
      <c r="CI125" s="388">
        <v>43.086888000000002</v>
      </c>
      <c r="CJ125" s="388">
        <v>189.35603300000002</v>
      </c>
      <c r="CK125" s="1"/>
      <c r="CL125" s="1"/>
      <c r="CM125" s="1"/>
      <c r="CN125" s="1"/>
      <c r="CO125" s="1"/>
      <c r="CP125" s="1"/>
      <c r="CQ125" s="1"/>
      <c r="CR125" s="1"/>
      <c r="CS125" s="1"/>
      <c r="CT125" s="1"/>
      <c r="CU125" s="1"/>
      <c r="CV125" s="1"/>
      <c r="CW125" s="1"/>
      <c r="CX125" s="1"/>
      <c r="CY125" s="1"/>
      <c r="CZ125" s="3"/>
    </row>
    <row r="126" s="433" customFormat="true" ht="15" customHeight="true" x14ac:dyDescent="0.2">
      <c r="A126" s="1804"/>
      <c r="B126" s="331" t="s">
        <v>22</v>
      </c>
      <c r="C126" s="98">
        <f>(DHS_Wet05!C126+DHS_Dry05!C126)/2</f>
        <v>0.75138585515007605</v>
      </c>
      <c r="D126" s="97">
        <f>(DHS_Wet05!D126+DHS_Dry05!D126)/2</f>
        <v>1.9654187617656689</v>
      </c>
      <c r="E126" s="97">
        <f>(DHS_Wet05!E126+DHS_Dry05!E126)/2</f>
        <v>2.5203770583129597</v>
      </c>
      <c r="F126" s="97">
        <f>(DHS_Wet05!F126+DHS_Dry05!F126)/2</f>
        <v>4.0620135115387015</v>
      </c>
      <c r="G126" s="96">
        <f>(DHS_Wet05!G126+DHS_Dry05!G126)/2</f>
        <v>2.7420407529834359</v>
      </c>
      <c r="H126" s="95">
        <f>(DHS_Wet05!H126+DHS_Dry05!H126)/2</f>
        <v>3.9396300188117053</v>
      </c>
      <c r="I126" s="97">
        <f>(DHS_Wet05!I126+DHS_Dry05!I126)/2</f>
        <v>7.8004009285293812</v>
      </c>
      <c r="J126" s="97">
        <f>(DHS_Wet05!J126+DHS_Dry05!J126)/2</f>
        <v>5.1010644660589275</v>
      </c>
      <c r="K126" s="97">
        <f>(DHS_Wet05!K126+DHS_Dry05!K126)/2</f>
        <v>1.7273703031851966</v>
      </c>
      <c r="L126" s="94">
        <f>(DHS_Wet05!L126+DHS_Dry05!L126)/2</f>
        <v>-4.1300296516055823E-14</v>
      </c>
      <c r="M126" s="98">
        <f>(DHS_Wet05!M126+DHS_Dry05!M126)/2</f>
        <v>0.65937092800695751</v>
      </c>
      <c r="N126" s="97">
        <f>(DHS_Wet05!N126+DHS_Dry05!N126)/2</f>
        <v>1.7266221973594966</v>
      </c>
      <c r="O126" s="97">
        <f>(DHS_Wet05!O126+DHS_Dry05!O126)/2</f>
        <v>2.1151404733701185</v>
      </c>
      <c r="P126" s="97">
        <f>(DHS_Wet05!P126+DHS_Dry05!P126)/2</f>
        <v>3.0215952944344551</v>
      </c>
      <c r="Q126" s="96">
        <f>(DHS_Wet05!Q126+DHS_Dry05!Q126)/2</f>
        <v>3.3312076774231585</v>
      </c>
      <c r="R126" s="95">
        <f>(DHS_Wet05!R126+DHS_Dry05!R126)/2</f>
        <v>0.73937392294135407</v>
      </c>
      <c r="S126" s="97">
        <f>(DHS_Wet05!S126+DHS_Dry05!S126)/2</f>
        <v>1.3072103345490902</v>
      </c>
      <c r="T126" s="97">
        <f>(DHS_Wet05!T126+DHS_Dry05!T126)/2</f>
        <v>2.4521477248102528</v>
      </c>
      <c r="U126" s="97">
        <f>(DHS_Wet05!U126+DHS_Dry05!U126)/2</f>
        <v>0.96899849804609772</v>
      </c>
      <c r="V126" s="97">
        <f>(DHS_Wet05!V126+DHS_Dry05!V126)/2</f>
        <v>5.7722947802247404E-2</v>
      </c>
      <c r="W126" s="97">
        <f>(DHS_Wet05!W126+DHS_Dry05!W126)/2</f>
        <v>4.4001052279741373</v>
      </c>
      <c r="X126" s="97">
        <f>(DHS_Wet05!X126+DHS_Dry05!X126)/2</f>
        <v>6.5269244120100964</v>
      </c>
      <c r="Y126" s="97">
        <f>(DHS_Wet05!Y126+DHS_Dry05!Y126)/2</f>
        <v>0.72538528881342046</v>
      </c>
      <c r="Z126" s="97">
        <f>(DHS_Wet05!Z126+DHS_Dry05!Z126)/2</f>
        <v>6.5437106602832316</v>
      </c>
      <c r="AA126" s="97">
        <f>(DHS_Wet05!AA126+DHS_Dry05!AA126)/2</f>
        <v>13.750812385791036</v>
      </c>
      <c r="AB126" s="97">
        <f>(DHS_Wet05!AB126+DHS_Dry05!AB126)/2</f>
        <v>1.4362474005791697</v>
      </c>
      <c r="AC126" s="97">
        <f>(DHS_Wet05!AC126+DHS_Dry05!AC126)/2</f>
        <v>0.38107872863750458</v>
      </c>
      <c r="AD126" s="97">
        <f>(DHS_Wet05!AD126+DHS_Dry05!AD126)/2</f>
        <v>2.5356754124635534</v>
      </c>
      <c r="AE126" s="97">
        <f>(DHS_Wet05!AE126+DHS_Dry05!AE126)/2</f>
        <v>0.13524640882681638</v>
      </c>
      <c r="AF126" s="97">
        <f>(DHS_Wet05!AF126+DHS_Dry05!AF126)/2</f>
        <v>3.3953103778243161</v>
      </c>
      <c r="AG126" s="97">
        <f>(DHS_Wet05!AG126+DHS_Dry05!AG126)/2</f>
        <v>2.0076558966288047</v>
      </c>
      <c r="AH126" s="97">
        <f>(DHS_Wet05!AH126+DHS_Dry05!AH126)/2</f>
        <v>0.18147869310814713</v>
      </c>
      <c r="AI126" s="97">
        <f>(DHS_Wet05!AI126+DHS_Dry05!AI126)/2</f>
        <v>4.8881162379083136</v>
      </c>
      <c r="AJ126" s="94">
        <f>(DHS_Wet05!AJ126+DHS_Dry05!AJ126)/2</f>
        <v>0.8514530802161957</v>
      </c>
      <c r="AK126" s="1693"/>
      <c r="AL126" s="1693"/>
      <c r="AM126" s="1693"/>
      <c r="AN126" s="1693"/>
      <c r="AO126" s="1693"/>
      <c r="AP126" s="1693"/>
      <c r="AQ126" s="1693"/>
      <c r="AR126" s="1693"/>
      <c r="AS126" s="1693"/>
      <c r="AT126" s="1693"/>
      <c r="AU126" s="1693"/>
      <c r="AV126" s="1693"/>
      <c r="AW126" s="1693"/>
      <c r="AX126" s="1693"/>
      <c r="AY126" s="1693"/>
      <c r="AZ126" s="305"/>
      <c r="BA126" s="1836"/>
      <c r="BB126" s="1542" t="s">
        <v>22</v>
      </c>
      <c r="BC126" s="386">
        <v>114.62834100000001</v>
      </c>
      <c r="BD126" s="384">
        <v>300.70481299999994</v>
      </c>
      <c r="BE126" s="384">
        <v>384.57335199999994</v>
      </c>
      <c r="BF126" s="384">
        <v>615.54859199999987</v>
      </c>
      <c r="BG126" s="390">
        <v>410.47137400000008</v>
      </c>
      <c r="BH126" s="386">
        <v>90.87872099999997</v>
      </c>
      <c r="BI126" s="384">
        <v>177.78244899999999</v>
      </c>
      <c r="BJ126" s="384">
        <v>112.06822600000004</v>
      </c>
      <c r="BK126" s="384">
        <v>37.775194999999997</v>
      </c>
      <c r="BL126" s="390">
        <v>0</v>
      </c>
      <c r="BM126" s="386">
        <v>87.048570000000012</v>
      </c>
      <c r="BN126" s="384">
        <v>225.90404900000001</v>
      </c>
      <c r="BO126" s="384">
        <v>272.62382500000001</v>
      </c>
      <c r="BP126" s="384">
        <v>378.18717199999992</v>
      </c>
      <c r="BQ126" s="390">
        <v>443.65826499999997</v>
      </c>
      <c r="BR126" s="386">
        <v>21.392626999999997</v>
      </c>
      <c r="BS126" s="384">
        <v>69.670935</v>
      </c>
      <c r="BT126" s="384">
        <v>287.53941199999997</v>
      </c>
      <c r="BU126" s="384">
        <v>27.567576999999996</v>
      </c>
      <c r="BV126" s="384">
        <v>2.2231740000000002</v>
      </c>
      <c r="BW126" s="384">
        <v>160.33268700000005</v>
      </c>
      <c r="BX126" s="384">
        <v>259.02752000000004</v>
      </c>
      <c r="BY126" s="388">
        <v>50.727802999999994</v>
      </c>
      <c r="BZ126" s="388">
        <v>97.403351999999984</v>
      </c>
      <c r="CA126" s="388">
        <v>222.34445799999989</v>
      </c>
      <c r="CB126" s="388">
        <v>17.983437000000002</v>
      </c>
      <c r="CC126" s="388">
        <v>2.9774479999999999</v>
      </c>
      <c r="CD126" s="388">
        <v>160.253162</v>
      </c>
      <c r="CE126" s="388">
        <v>2.000089</v>
      </c>
      <c r="CF126" s="388">
        <v>206.33478699999998</v>
      </c>
      <c r="CG126" s="388">
        <v>44.082746</v>
      </c>
      <c r="CH126" s="388">
        <v>8.7589199999999998</v>
      </c>
      <c r="CI126" s="388">
        <v>142.92433700000001</v>
      </c>
      <c r="CJ126" s="388">
        <v>42.382001000000002</v>
      </c>
      <c r="CK126" s="1"/>
      <c r="CL126" s="1"/>
      <c r="CM126" s="1"/>
      <c r="CN126" s="1"/>
      <c r="CO126" s="1"/>
      <c r="CP126" s="1"/>
      <c r="CQ126" s="1"/>
      <c r="CR126" s="1"/>
      <c r="CS126" s="1"/>
      <c r="CT126" s="1"/>
      <c r="CU126" s="1"/>
      <c r="CV126" s="1"/>
      <c r="CW126" s="1"/>
      <c r="CX126" s="1"/>
      <c r="CY126" s="1"/>
      <c r="CZ126" s="3"/>
    </row>
    <row r="127" s="433" customFormat="true" ht="15" customHeight="true" x14ac:dyDescent="0.2">
      <c r="A127" s="1804"/>
      <c r="B127" s="331" t="s">
        <v>19</v>
      </c>
      <c r="C127" s="98">
        <f>(DHS_Wet05!C127+DHS_Dry05!C127)/2</f>
        <v>96.593178755271794</v>
      </c>
      <c r="D127" s="97">
        <f>(DHS_Wet05!D127+DHS_Dry05!D127)/2</f>
        <v>91.766704252173852</v>
      </c>
      <c r="E127" s="97">
        <f>(DHS_Wet05!E127+DHS_Dry05!E127)/2</f>
        <v>85.702138297701097</v>
      </c>
      <c r="F127" s="97">
        <f>(DHS_Wet05!F127+DHS_Dry05!F127)/2</f>
        <v>64.077822974731177</v>
      </c>
      <c r="G127" s="96">
        <f>(DHS_Wet05!G127+DHS_Dry05!G127)/2</f>
        <v>11.405913589234769</v>
      </c>
      <c r="H127" s="95">
        <f>(DHS_Wet05!H127+DHS_Dry05!H127)/2</f>
        <v>89.136426628763999</v>
      </c>
      <c r="I127" s="97">
        <f>(DHS_Wet05!I127+DHS_Dry05!I127)/2</f>
        <v>51.879426704296947</v>
      </c>
      <c r="J127" s="97">
        <f>(DHS_Wet05!J127+DHS_Dry05!J127)/2</f>
        <v>11.60880245395917</v>
      </c>
      <c r="K127" s="97">
        <f>(DHS_Wet05!K127+DHS_Dry05!K127)/2</f>
        <v>0.96338710184442966</v>
      </c>
      <c r="L127" s="94">
        <f>(DHS_Wet05!L127+DHS_Dry05!L127)/2</f>
        <v>0</v>
      </c>
      <c r="M127" s="98">
        <f>(DHS_Wet05!M127+DHS_Dry05!M127)/2</f>
        <v>96.525612782527361</v>
      </c>
      <c r="N127" s="97">
        <f>(DHS_Wet05!N127+DHS_Dry05!N127)/2</f>
        <v>92.870125192272454</v>
      </c>
      <c r="O127" s="97">
        <f>(DHS_Wet05!O127+DHS_Dry05!O127)/2</f>
        <v>89.175374807898038</v>
      </c>
      <c r="P127" s="97">
        <f>(DHS_Wet05!P127+DHS_Dry05!P127)/2</f>
        <v>76.368855729571933</v>
      </c>
      <c r="Q127" s="96">
        <f>(DHS_Wet05!Q127+DHS_Dry05!Q127)/2</f>
        <v>30.174545854274999</v>
      </c>
      <c r="R127" s="95">
        <f>(DHS_Wet05!R127+DHS_Dry05!R127)/2</f>
        <v>77.564879997132707</v>
      </c>
      <c r="S127" s="97">
        <f>(DHS_Wet05!S127+DHS_Dry05!S127)/2</f>
        <v>57.869224475349611</v>
      </c>
      <c r="T127" s="97">
        <f>(DHS_Wet05!T127+DHS_Dry05!T127)/2</f>
        <v>78.5014278402451</v>
      </c>
      <c r="U127" s="97">
        <f>(DHS_Wet05!U127+DHS_Dry05!U127)/2</f>
        <v>84.157772410410715</v>
      </c>
      <c r="V127" s="97">
        <f>(DHS_Wet05!V127+DHS_Dry05!V127)/2</f>
        <v>85.37376984415377</v>
      </c>
      <c r="W127" s="97">
        <f>(DHS_Wet05!W127+DHS_Dry05!W127)/2</f>
        <v>72.672028654579918</v>
      </c>
      <c r="X127" s="97">
        <f>(DHS_Wet05!X127+DHS_Dry05!X127)/2</f>
        <v>76.133037628184823</v>
      </c>
      <c r="Y127" s="97">
        <f>(DHS_Wet05!Y127+DHS_Dry05!Y127)/2</f>
        <v>62.818518461724437</v>
      </c>
      <c r="Z127" s="97">
        <f>(DHS_Wet05!Z127+DHS_Dry05!Z127)/2</f>
        <v>73.532049048591162</v>
      </c>
      <c r="AA127" s="97">
        <f>(DHS_Wet05!AA127+DHS_Dry05!AA127)/2</f>
        <v>53.963940090938664</v>
      </c>
      <c r="AB127" s="97">
        <f>(DHS_Wet05!AB127+DHS_Dry05!AB127)/2</f>
        <v>84.484465124229715</v>
      </c>
      <c r="AC127" s="97">
        <f>(DHS_Wet05!AC127+DHS_Dry05!AC127)/2</f>
        <v>87.951391141795355</v>
      </c>
      <c r="AD127" s="97">
        <f>(DHS_Wet05!AD127+DHS_Dry05!AD127)/2</f>
        <v>11.944192184441683</v>
      </c>
      <c r="AE127" s="97">
        <f>(DHS_Wet05!AE127+DHS_Dry05!AE127)/2</f>
        <v>86.184201297493786</v>
      </c>
      <c r="AF127" s="97">
        <f>(DHS_Wet05!AF127+DHS_Dry05!AF127)/2</f>
        <v>82.61547211240557</v>
      </c>
      <c r="AG127" s="97">
        <f>(DHS_Wet05!AG127+DHS_Dry05!AG127)/2</f>
        <v>84.854613845166867</v>
      </c>
      <c r="AH127" s="97">
        <f>(DHS_Wet05!AH127+DHS_Dry05!AH127)/2</f>
        <v>80.096079286217858</v>
      </c>
      <c r="AI127" s="97">
        <f>(DHS_Wet05!AI127+DHS_Dry05!AI127)/2</f>
        <v>78.961129902721353</v>
      </c>
      <c r="AJ127" s="94">
        <f>(DHS_Wet05!AJ127+DHS_Dry05!AJ127)/2</f>
        <v>77.001277545408442</v>
      </c>
      <c r="AK127" s="1693"/>
      <c r="AL127" s="1693"/>
      <c r="AM127" s="1693"/>
      <c r="AN127" s="1693"/>
      <c r="AO127" s="1693"/>
      <c r="AP127" s="1693"/>
      <c r="AQ127" s="1693"/>
      <c r="AR127" s="1693"/>
      <c r="AS127" s="1693"/>
      <c r="AT127" s="1693"/>
      <c r="AU127" s="1693"/>
      <c r="AV127" s="1693"/>
      <c r="AW127" s="1693"/>
      <c r="AX127" s="1693"/>
      <c r="AY127" s="1693"/>
      <c r="AZ127" s="305"/>
      <c r="BA127" s="1836"/>
      <c r="BB127" s="1542" t="s">
        <v>19</v>
      </c>
      <c r="BC127" s="386">
        <v>13785.149376999983</v>
      </c>
      <c r="BD127" s="384">
        <v>13088.759341999978</v>
      </c>
      <c r="BE127" s="384">
        <v>12231.722564000016</v>
      </c>
      <c r="BF127" s="384">
        <v>9143.0075800000341</v>
      </c>
      <c r="BG127" s="390">
        <v>1626.8310089999993</v>
      </c>
      <c r="BH127" s="386">
        <v>1949.781330999997</v>
      </c>
      <c r="BI127" s="384">
        <v>1138.3844310000018</v>
      </c>
      <c r="BJ127" s="384">
        <v>254.70030700000007</v>
      </c>
      <c r="BK127" s="384">
        <v>21.067941000000001</v>
      </c>
      <c r="BL127" s="390">
        <v>0</v>
      </c>
      <c r="BM127" s="386">
        <v>11660.114638999996</v>
      </c>
      <c r="BN127" s="384">
        <v>11210.114992000023</v>
      </c>
      <c r="BO127" s="384">
        <v>10771.968892000006</v>
      </c>
      <c r="BP127" s="384">
        <v>9225.8865730000143</v>
      </c>
      <c r="BQ127" s="390">
        <v>3643.4507660000008</v>
      </c>
      <c r="BR127" s="386">
        <v>2244.2183779999991</v>
      </c>
      <c r="BS127" s="384">
        <v>3084.2802189999993</v>
      </c>
      <c r="BT127" s="384">
        <v>7274.557129999991</v>
      </c>
      <c r="BU127" s="384">
        <v>2190.5622499999999</v>
      </c>
      <c r="BV127" s="384">
        <v>3288.133274999996</v>
      </c>
      <c r="BW127" s="384">
        <v>2560.6323050000028</v>
      </c>
      <c r="BX127" s="384">
        <v>2693.2188319999977</v>
      </c>
      <c r="BY127" s="388">
        <v>4393.0384010000025</v>
      </c>
      <c r="BZ127" s="388">
        <v>1094.5270089999997</v>
      </c>
      <c r="CA127" s="388">
        <v>869.6913669999999</v>
      </c>
      <c r="CB127" s="388">
        <v>952.41127000000051</v>
      </c>
      <c r="CC127" s="388">
        <v>687.18265800000188</v>
      </c>
      <c r="CD127" s="388">
        <v>754.86576700000023</v>
      </c>
      <c r="CE127" s="388">
        <v>1274.5334570000023</v>
      </c>
      <c r="CF127" s="388">
        <v>4914.2939250000009</v>
      </c>
      <c r="CG127" s="388">
        <v>1783.775786000002</v>
      </c>
      <c r="CH127" s="388">
        <v>3865.7714510000028</v>
      </c>
      <c r="CI127" s="388">
        <v>2216.9233049999989</v>
      </c>
      <c r="CJ127" s="388">
        <v>3732.853087</v>
      </c>
      <c r="CK127" s="1"/>
      <c r="CL127" s="1"/>
      <c r="CM127" s="1"/>
      <c r="CN127" s="1"/>
      <c r="CO127" s="1"/>
      <c r="CP127" s="1"/>
      <c r="CQ127" s="1"/>
      <c r="CR127" s="1"/>
      <c r="CS127" s="1"/>
      <c r="CT127" s="1"/>
      <c r="CU127" s="1"/>
      <c r="CV127" s="1"/>
      <c r="CW127" s="1"/>
      <c r="CX127" s="1"/>
      <c r="CY127" s="1"/>
      <c r="CZ127" s="3"/>
    </row>
    <row r="128" s="433" customFormat="true" ht="15" customHeight="true" x14ac:dyDescent="0.2">
      <c r="A128" s="1804" t="s">
        <v>193</v>
      </c>
      <c r="B128" s="331" t="s">
        <v>49</v>
      </c>
      <c r="C128" s="98">
        <f>(DHS_Wet05!C128+DHS_Dry05!C128)/2</f>
        <v>33.922361901015869</v>
      </c>
      <c r="D128" s="97">
        <f>(DHS_Wet05!D128+DHS_Dry05!D128)/2</f>
        <v>29.065848911355729</v>
      </c>
      <c r="E128" s="97">
        <f>(DHS_Wet05!E128+DHS_Dry05!E128)/2</f>
        <v>27.270202730403948</v>
      </c>
      <c r="F128" s="97">
        <f>(DHS_Wet05!F128+DHS_Dry05!F128)/2</f>
        <v>21.954030514137138</v>
      </c>
      <c r="G128" s="96">
        <f>(DHS_Wet05!G128+DHS_Dry05!G128)/2</f>
        <v>9.8807857243915631</v>
      </c>
      <c r="H128" s="95">
        <f>(DHS_Wet05!H128+DHS_Dry05!H128)/2</f>
        <v>45.190488825943888</v>
      </c>
      <c r="I128" s="97">
        <f>(DHS_Wet05!I128+DHS_Dry05!I128)/2</f>
        <v>26.766524816502585</v>
      </c>
      <c r="J128" s="97">
        <f>(DHS_Wet05!J128+DHS_Dry05!J128)/2</f>
        <v>13.782342071761299</v>
      </c>
      <c r="K128" s="97">
        <f>(DHS_Wet05!K128+DHS_Dry05!K128)/2</f>
        <v>4.6147032685831268</v>
      </c>
      <c r="L128" s="94">
        <f>(DHS_Wet05!L128+DHS_Dry05!L128)/2</f>
        <v>0.76333439280458593</v>
      </c>
      <c r="M128" s="98">
        <f>(DHS_Wet05!M128+DHS_Dry05!M128)/2</f>
        <v>34.795862253800451</v>
      </c>
      <c r="N128" s="97">
        <f>(DHS_Wet05!N128+DHS_Dry05!N128)/2</f>
        <v>27.935937806729832</v>
      </c>
      <c r="O128" s="97">
        <f>(DHS_Wet05!O128+DHS_Dry05!O128)/2</f>
        <v>22.69634958818472</v>
      </c>
      <c r="P128" s="97">
        <f>(DHS_Wet05!P128+DHS_Dry05!P128)/2</f>
        <v>22.907674259107825</v>
      </c>
      <c r="Q128" s="96">
        <f>(DHS_Wet05!Q128+DHS_Dry05!Q128)/2</f>
        <v>15.85360199378926</v>
      </c>
      <c r="R128" s="95">
        <f>(DHS_Wet05!R128+DHS_Dry05!R128)/2</f>
        <v>21.272602398159584</v>
      </c>
      <c r="S128" s="97">
        <f>(DHS_Wet05!S128+DHS_Dry05!S128)/2</f>
        <v>21.781079356524959</v>
      </c>
      <c r="T128" s="97">
        <f>(DHS_Wet05!T128+DHS_Dry05!T128)/2</f>
        <v>11.889905019976037</v>
      </c>
      <c r="U128" s="97">
        <f>(DHS_Wet05!U128+DHS_Dry05!U128)/2</f>
        <v>20.151091811845355</v>
      </c>
      <c r="V128" s="97">
        <f>(DHS_Wet05!V128+DHS_Dry05!V128)/2</f>
        <v>15.804750236696361</v>
      </c>
      <c r="W128" s="97">
        <f>(DHS_Wet05!W128+DHS_Dry05!W128)/2</f>
        <v>32.720487227522398</v>
      </c>
      <c r="X128" s="97">
        <f>(DHS_Wet05!X128+DHS_Dry05!X128)/2</f>
        <v>8.5517546021373683</v>
      </c>
      <c r="Y128" s="97">
        <f>(DHS_Wet05!Y128+DHS_Dry05!Y128)/2</f>
        <v>15.873935245722773</v>
      </c>
      <c r="Z128" s="97">
        <f>(DHS_Wet05!Z128+DHS_Dry05!Z128)/2</f>
        <v>10.26089925392834</v>
      </c>
      <c r="AA128" s="97">
        <f>(DHS_Wet05!AA128+DHS_Dry05!AA128)/2</f>
        <v>4.4352045060276799</v>
      </c>
      <c r="AB128" s="97">
        <f>(DHS_Wet05!AB128+DHS_Dry05!AB128)/2</f>
        <v>12.155216079091931</v>
      </c>
      <c r="AC128" s="97">
        <f>(DHS_Wet05!AC128+DHS_Dry05!AC128)/2</f>
        <v>4.5621597312943258</v>
      </c>
      <c r="AD128" s="97">
        <f>(DHS_Wet05!AD128+DHS_Dry05!AD128)/2</f>
        <v>11.728035470324253</v>
      </c>
      <c r="AE128" s="97">
        <f>(DHS_Wet05!AE128+DHS_Dry05!AE128)/2</f>
        <v>9.0329692628746781</v>
      </c>
      <c r="AF128" s="97">
        <f>(DHS_Wet05!AF128+DHS_Dry05!AF128)/2</f>
        <v>10.735572903636605</v>
      </c>
      <c r="AG128" s="97">
        <f>(DHS_Wet05!AG128+DHS_Dry05!AG128)/2</f>
        <v>13.242670541437896</v>
      </c>
      <c r="AH128" s="97">
        <f>(DHS_Wet05!AH128+DHS_Dry05!AH128)/2</f>
        <v>26.212482988719032</v>
      </c>
      <c r="AI128" s="97">
        <f>(DHS_Wet05!AI128+DHS_Dry05!AI128)/2</f>
        <v>9.6226391202133215</v>
      </c>
      <c r="AJ128" s="94">
        <f>(DHS_Wet05!AJ128+DHS_Dry05!AJ128)/2</f>
        <v>17.654823007101676</v>
      </c>
      <c r="AK128" s="1693"/>
      <c r="AL128" s="1693"/>
      <c r="AM128" s="1693"/>
      <c r="AN128" s="1693"/>
      <c r="AO128" s="1693"/>
      <c r="AP128" s="1693"/>
      <c r="AQ128" s="1693"/>
      <c r="AR128" s="1693"/>
      <c r="AS128" s="1693"/>
      <c r="AT128" s="1693"/>
      <c r="AU128" s="1693"/>
      <c r="AV128" s="1693"/>
      <c r="AW128" s="1693"/>
      <c r="AX128" s="1693"/>
      <c r="AY128" s="1693"/>
      <c r="AZ128" s="305"/>
      <c r="BA128" s="1836" t="s">
        <v>108</v>
      </c>
      <c r="BB128" s="1542" t="s">
        <v>49</v>
      </c>
      <c r="BC128" s="33" t="s">
        <v>35</v>
      </c>
      <c r="BD128" s="29" t="s">
        <v>35</v>
      </c>
      <c r="BE128" s="29" t="s">
        <v>35</v>
      </c>
      <c r="BF128" s="29" t="s">
        <v>35</v>
      </c>
      <c r="BG128" s="24" t="s">
        <v>35</v>
      </c>
      <c r="BH128" s="33" t="s">
        <v>35</v>
      </c>
      <c r="BI128" s="29" t="s">
        <v>35</v>
      </c>
      <c r="BJ128" s="29" t="s">
        <v>35</v>
      </c>
      <c r="BK128" s="29" t="s">
        <v>35</v>
      </c>
      <c r="BL128" s="24" t="s">
        <v>35</v>
      </c>
      <c r="BM128" s="33" t="s">
        <v>35</v>
      </c>
      <c r="BN128" s="29" t="s">
        <v>35</v>
      </c>
      <c r="BO128" s="29" t="s">
        <v>35</v>
      </c>
      <c r="BP128" s="29" t="s">
        <v>35</v>
      </c>
      <c r="BQ128" s="24" t="s">
        <v>35</v>
      </c>
      <c r="BR128" s="33" t="s">
        <v>35</v>
      </c>
      <c r="BS128" s="29" t="s">
        <v>35</v>
      </c>
      <c r="BT128" s="29" t="s">
        <v>35</v>
      </c>
      <c r="BU128" s="29" t="s">
        <v>35</v>
      </c>
      <c r="BV128" s="29" t="s">
        <v>35</v>
      </c>
      <c r="BW128" s="29" t="s">
        <v>35</v>
      </c>
      <c r="BX128" s="29" t="s">
        <v>35</v>
      </c>
      <c r="BY128" s="18" t="s">
        <v>35</v>
      </c>
      <c r="BZ128" s="18" t="s">
        <v>35</v>
      </c>
      <c r="CA128" s="18" t="s">
        <v>35</v>
      </c>
      <c r="CB128" s="18" t="s">
        <v>35</v>
      </c>
      <c r="CC128" s="18" t="s">
        <v>35</v>
      </c>
      <c r="CD128" s="18" t="s">
        <v>35</v>
      </c>
      <c r="CE128" s="18" t="s">
        <v>35</v>
      </c>
      <c r="CF128" s="18" t="s">
        <v>35</v>
      </c>
      <c r="CG128" s="18" t="s">
        <v>35</v>
      </c>
      <c r="CH128" s="18" t="s">
        <v>35</v>
      </c>
      <c r="CI128" s="18" t="s">
        <v>35</v>
      </c>
      <c r="CJ128" s="18" t="s">
        <v>35</v>
      </c>
      <c r="CK128" s="3"/>
      <c r="CL128" s="3"/>
      <c r="CM128" s="3"/>
      <c r="CN128" s="3"/>
      <c r="CO128" s="3"/>
      <c r="CP128" s="3"/>
      <c r="CQ128" s="3"/>
      <c r="CR128" s="3"/>
      <c r="CS128" s="3"/>
      <c r="CT128" s="3"/>
      <c r="CU128" s="3"/>
      <c r="CV128" s="3"/>
      <c r="CW128" s="3"/>
      <c r="CX128" s="3"/>
      <c r="CY128" s="3"/>
      <c r="CZ128" s="3"/>
    </row>
    <row r="129" s="433" customFormat="true" ht="15" customHeight="true" x14ac:dyDescent="0.2">
      <c r="A129" s="1805"/>
      <c r="B129" s="332" t="s">
        <v>48</v>
      </c>
      <c r="C129" s="93">
        <f>(DHS_Wet05!C129+DHS_Dry05!C129)/2</f>
        <v>66.077638098984153</v>
      </c>
      <c r="D129" s="92">
        <f>(DHS_Wet05!D129+DHS_Dry05!D129)/2</f>
        <v>70.934151088644271</v>
      </c>
      <c r="E129" s="92">
        <f>(DHS_Wet05!E129+DHS_Dry05!E129)/2</f>
        <v>72.72979726959602</v>
      </c>
      <c r="F129" s="92">
        <f>(DHS_Wet05!F129+DHS_Dry05!F129)/2</f>
        <v>78.045969485862869</v>
      </c>
      <c r="G129" s="91">
        <f>(DHS_Wet05!G129+DHS_Dry05!G129)/2</f>
        <v>90.1192142756084</v>
      </c>
      <c r="H129" s="90">
        <f>(DHS_Wet05!H129+DHS_Dry05!H129)/2</f>
        <v>54.809511174056134</v>
      </c>
      <c r="I129" s="92">
        <f>(DHS_Wet05!I129+DHS_Dry05!I129)/2</f>
        <v>73.233475183497418</v>
      </c>
      <c r="J129" s="92">
        <f>(DHS_Wet05!J129+DHS_Dry05!J129)/2</f>
        <v>86.217657928238694</v>
      </c>
      <c r="K129" s="92">
        <f>(DHS_Wet05!K129+DHS_Dry05!K129)/2</f>
        <v>95.385296731416886</v>
      </c>
      <c r="L129" s="89">
        <f>(DHS_Wet05!L129+DHS_Dry05!L129)/2</f>
        <v>99.23666560719542</v>
      </c>
      <c r="M129" s="93">
        <f>(DHS_Wet05!M129+DHS_Dry05!M129)/2</f>
        <v>65.204137746199535</v>
      </c>
      <c r="N129" s="92">
        <f>(DHS_Wet05!N129+DHS_Dry05!N129)/2</f>
        <v>72.064062193270104</v>
      </c>
      <c r="O129" s="92">
        <f>(DHS_Wet05!O129+DHS_Dry05!O129)/2</f>
        <v>77.303650411815269</v>
      </c>
      <c r="P129" s="92">
        <f>(DHS_Wet05!P129+DHS_Dry05!P129)/2</f>
        <v>77.092325740892136</v>
      </c>
      <c r="Q129" s="91">
        <f>(DHS_Wet05!Q129+DHS_Dry05!Q129)/2</f>
        <v>84.146398006210603</v>
      </c>
      <c r="R129" s="90">
        <f>(DHS_Wet05!R129+DHS_Dry05!R129)/2</f>
        <v>78.727397601840337</v>
      </c>
      <c r="S129" s="92">
        <f>(DHS_Wet05!S129+DHS_Dry05!S129)/2</f>
        <v>78.218920643475002</v>
      </c>
      <c r="T129" s="92">
        <f>(DHS_Wet05!T129+DHS_Dry05!T129)/2</f>
        <v>88.11009498002386</v>
      </c>
      <c r="U129" s="92">
        <f>(DHS_Wet05!U129+DHS_Dry05!U129)/2</f>
        <v>79.848908188154638</v>
      </c>
      <c r="V129" s="92">
        <f>(DHS_Wet05!V129+DHS_Dry05!V129)/2</f>
        <v>84.19524976330365</v>
      </c>
      <c r="W129" s="92">
        <f>(DHS_Wet05!W129+DHS_Dry05!W129)/2</f>
        <v>67.279512772477645</v>
      </c>
      <c r="X129" s="92">
        <f>(DHS_Wet05!X129+DHS_Dry05!X129)/2</f>
        <v>91.448245397862678</v>
      </c>
      <c r="Y129" s="92">
        <f>(DHS_Wet05!Y129+DHS_Dry05!Y129)/2</f>
        <v>84.126064754277181</v>
      </c>
      <c r="Z129" s="92">
        <f>(DHS_Wet05!Z129+DHS_Dry05!Z129)/2</f>
        <v>89.739100746071699</v>
      </c>
      <c r="AA129" s="92">
        <f>(DHS_Wet05!AA129+DHS_Dry05!AA129)/2</f>
        <v>95.564795493972355</v>
      </c>
      <c r="AB129" s="92">
        <f>(DHS_Wet05!AB129+DHS_Dry05!AB129)/2</f>
        <v>87.844783920908128</v>
      </c>
      <c r="AC129" s="92">
        <f>(DHS_Wet05!AC129+DHS_Dry05!AC129)/2</f>
        <v>95.437840268705671</v>
      </c>
      <c r="AD129" s="92">
        <f>(DHS_Wet05!AD129+DHS_Dry05!AD129)/2</f>
        <v>88.271964529675813</v>
      </c>
      <c r="AE129" s="92">
        <f>(DHS_Wet05!AE129+DHS_Dry05!AE129)/2</f>
        <v>90.967030737125327</v>
      </c>
      <c r="AF129" s="92">
        <f>(DHS_Wet05!AF129+DHS_Dry05!AF129)/2</f>
        <v>89.264427096363391</v>
      </c>
      <c r="AG129" s="92">
        <f>(DHS_Wet05!AG129+DHS_Dry05!AG129)/2</f>
        <v>86.757329458562111</v>
      </c>
      <c r="AH129" s="92">
        <f>(DHS_Wet05!AH129+DHS_Dry05!AH129)/2</f>
        <v>73.78751701128094</v>
      </c>
      <c r="AI129" s="92">
        <f>(DHS_Wet05!AI129+DHS_Dry05!AI129)/2</f>
        <v>90.377360879786721</v>
      </c>
      <c r="AJ129" s="89">
        <f>(DHS_Wet05!AJ129+DHS_Dry05!AJ129)/2</f>
        <v>82.345176992898303</v>
      </c>
      <c r="AK129" s="1693"/>
      <c r="AL129" s="1693"/>
      <c r="AM129" s="1693"/>
      <c r="AN129" s="1693"/>
      <c r="AO129" s="1693"/>
      <c r="AP129" s="1693"/>
      <c r="AQ129" s="1693"/>
      <c r="AR129" s="1693"/>
      <c r="AS129" s="1693"/>
      <c r="AT129" s="1693"/>
      <c r="AU129" s="1693"/>
      <c r="AV129" s="1693"/>
      <c r="AW129" s="1693"/>
      <c r="AX129" s="1693"/>
      <c r="AY129" s="1693"/>
      <c r="AZ129" s="305"/>
      <c r="BA129" s="1839"/>
      <c r="BB129" s="1544" t="s">
        <v>48</v>
      </c>
      <c r="BC129" s="32" t="s">
        <v>35</v>
      </c>
      <c r="BD129" s="28" t="s">
        <v>35</v>
      </c>
      <c r="BE129" s="28" t="s">
        <v>35</v>
      </c>
      <c r="BF129" s="28" t="s">
        <v>35</v>
      </c>
      <c r="BG129" s="23" t="s">
        <v>35</v>
      </c>
      <c r="BH129" s="32" t="s">
        <v>35</v>
      </c>
      <c r="BI129" s="28" t="s">
        <v>35</v>
      </c>
      <c r="BJ129" s="28" t="s">
        <v>35</v>
      </c>
      <c r="BK129" s="28" t="s">
        <v>35</v>
      </c>
      <c r="BL129" s="23" t="s">
        <v>35</v>
      </c>
      <c r="BM129" s="32" t="s">
        <v>35</v>
      </c>
      <c r="BN129" s="28" t="s">
        <v>35</v>
      </c>
      <c r="BO129" s="28" t="s">
        <v>35</v>
      </c>
      <c r="BP129" s="28" t="s">
        <v>35</v>
      </c>
      <c r="BQ129" s="23" t="s">
        <v>35</v>
      </c>
      <c r="BR129" s="32" t="s">
        <v>35</v>
      </c>
      <c r="BS129" s="28" t="s">
        <v>35</v>
      </c>
      <c r="BT129" s="28" t="s">
        <v>35</v>
      </c>
      <c r="BU129" s="28" t="s">
        <v>35</v>
      </c>
      <c r="BV129" s="28" t="s">
        <v>35</v>
      </c>
      <c r="BW129" s="28" t="s">
        <v>35</v>
      </c>
      <c r="BX129" s="28" t="s">
        <v>35</v>
      </c>
      <c r="BY129" s="17" t="s">
        <v>35</v>
      </c>
      <c r="BZ129" s="17" t="s">
        <v>35</v>
      </c>
      <c r="CA129" s="17" t="s">
        <v>35</v>
      </c>
      <c r="CB129" s="17" t="s">
        <v>35</v>
      </c>
      <c r="CC129" s="17" t="s">
        <v>35</v>
      </c>
      <c r="CD129" s="17" t="s">
        <v>35</v>
      </c>
      <c r="CE129" s="17" t="s">
        <v>35</v>
      </c>
      <c r="CF129" s="17" t="s">
        <v>35</v>
      </c>
      <c r="CG129" s="17" t="s">
        <v>35</v>
      </c>
      <c r="CH129" s="17" t="s">
        <v>35</v>
      </c>
      <c r="CI129" s="17" t="s">
        <v>35</v>
      </c>
      <c r="CJ129" s="17" t="s">
        <v>35</v>
      </c>
      <c r="CK129" s="3"/>
      <c r="CL129" s="3"/>
      <c r="CM129" s="3"/>
      <c r="CN129" s="3"/>
      <c r="CO129" s="3"/>
      <c r="CP129" s="3"/>
      <c r="CQ129" s="3"/>
      <c r="CR129" s="3"/>
      <c r="CS129" s="3"/>
      <c r="CT129" s="3"/>
      <c r="CU129" s="3"/>
      <c r="CV129" s="3"/>
      <c r="CW129" s="3"/>
      <c r="CX129" s="3"/>
      <c r="CY129" s="3"/>
      <c r="CZ129" s="3"/>
    </row>
    <row r="130" s="277" customFormat="true" ht="15" hidden="true" customHeight="true" x14ac:dyDescent="0.2">
      <c r="A130" s="1832" t="s">
        <v>47</v>
      </c>
      <c r="B130" s="329" t="s">
        <v>42</v>
      </c>
      <c r="C130" s="335"/>
      <c r="D130" s="336"/>
      <c r="E130" s="336"/>
      <c r="F130" s="336"/>
      <c r="G130" s="337"/>
      <c r="H130" s="338"/>
      <c r="I130" s="336"/>
      <c r="J130" s="336"/>
      <c r="K130" s="336"/>
      <c r="L130" s="339"/>
      <c r="M130" s="335"/>
      <c r="N130" s="336"/>
      <c r="O130" s="336"/>
      <c r="P130" s="336"/>
      <c r="Q130" s="337"/>
      <c r="R130" s="338"/>
      <c r="S130" s="336"/>
      <c r="T130" s="336"/>
      <c r="U130" s="336"/>
      <c r="V130" s="336"/>
      <c r="W130" s="336"/>
      <c r="X130" s="336"/>
      <c r="Y130" s="336"/>
      <c r="Z130" s="336"/>
      <c r="AA130" s="336"/>
      <c r="AB130" s="339"/>
      <c r="AC130" s="339"/>
      <c r="AD130" s="339"/>
      <c r="AE130" s="339"/>
      <c r="AF130" s="339"/>
      <c r="AG130" s="339"/>
      <c r="AH130" s="339"/>
      <c r="AI130" s="339"/>
      <c r="AJ130" s="339"/>
      <c r="AK130" s="1693"/>
      <c r="AL130" s="1693"/>
      <c r="AM130" s="1693"/>
      <c r="AN130" s="1693"/>
      <c r="AO130" s="1693"/>
      <c r="AP130" s="1693"/>
      <c r="AQ130" s="1693"/>
      <c r="AR130" s="1693"/>
      <c r="AS130" s="1693"/>
      <c r="AT130" s="1693"/>
      <c r="AU130" s="1693"/>
      <c r="AV130" s="1693"/>
      <c r="AW130" s="1693"/>
      <c r="AX130" s="1693"/>
      <c r="AY130" s="1693"/>
      <c r="AZ130" s="305"/>
      <c r="BB130" s="279"/>
      <c r="BZ130" s="305"/>
      <c r="CA130" s="305"/>
      <c r="CB130" s="305"/>
      <c r="CC130" s="305"/>
      <c r="CD130" s="305"/>
      <c r="CE130" s="305"/>
      <c r="CF130" s="305"/>
      <c r="CG130" s="305"/>
      <c r="CH130" s="305"/>
      <c r="CI130" s="305"/>
      <c r="CJ130" s="305"/>
      <c r="CK130" s="305"/>
      <c r="CL130" s="305"/>
      <c r="CM130" s="305"/>
      <c r="CN130" s="305"/>
      <c r="CO130" s="305"/>
      <c r="CP130" s="305"/>
      <c r="CQ130" s="305"/>
      <c r="CR130" s="305"/>
      <c r="CS130" s="305"/>
      <c r="CT130" s="305"/>
      <c r="CU130" s="305"/>
      <c r="CV130" s="305"/>
      <c r="CW130" s="305"/>
      <c r="CX130" s="305"/>
      <c r="CY130" s="305"/>
      <c r="CZ130" s="305"/>
    </row>
    <row r="131" s="277" customFormat="true" ht="15" hidden="true" customHeight="true" x14ac:dyDescent="0.2">
      <c r="A131" s="1833"/>
      <c r="B131" s="326" t="s">
        <v>46</v>
      </c>
      <c r="C131" s="340"/>
      <c r="D131" s="341"/>
      <c r="E131" s="341"/>
      <c r="F131" s="341"/>
      <c r="G131" s="342"/>
      <c r="H131" s="343"/>
      <c r="I131" s="341"/>
      <c r="J131" s="341"/>
      <c r="K131" s="341"/>
      <c r="L131" s="344"/>
      <c r="M131" s="340"/>
      <c r="N131" s="341"/>
      <c r="O131" s="341"/>
      <c r="P131" s="341"/>
      <c r="Q131" s="342"/>
      <c r="R131" s="343"/>
      <c r="S131" s="341"/>
      <c r="T131" s="341"/>
      <c r="U131" s="341"/>
      <c r="V131" s="341"/>
      <c r="W131" s="341"/>
      <c r="X131" s="341"/>
      <c r="Y131" s="341"/>
      <c r="Z131" s="341"/>
      <c r="AA131" s="341"/>
      <c r="AB131" s="344"/>
      <c r="AC131" s="344"/>
      <c r="AD131" s="344"/>
      <c r="AE131" s="344"/>
      <c r="AF131" s="344"/>
      <c r="AG131" s="344"/>
      <c r="AH131" s="344"/>
      <c r="AI131" s="344"/>
      <c r="AJ131" s="344"/>
      <c r="AK131" s="1693"/>
      <c r="AL131" s="1693"/>
      <c r="AM131" s="1693"/>
      <c r="AN131" s="1693"/>
      <c r="AO131" s="1693"/>
      <c r="AP131" s="1693"/>
      <c r="AQ131" s="1693"/>
      <c r="AR131" s="1693"/>
      <c r="AS131" s="1693"/>
      <c r="AT131" s="1693"/>
      <c r="AU131" s="1693"/>
      <c r="AV131" s="1693"/>
      <c r="AW131" s="1693"/>
      <c r="AX131" s="1693"/>
      <c r="AY131" s="1693"/>
      <c r="AZ131" s="305"/>
      <c r="BB131" s="279"/>
      <c r="BZ131" s="305"/>
      <c r="CA131" s="305"/>
      <c r="CB131" s="305"/>
      <c r="CC131" s="305"/>
      <c r="CD131" s="305"/>
      <c r="CE131" s="305"/>
      <c r="CF131" s="305"/>
      <c r="CG131" s="305"/>
      <c r="CH131" s="305"/>
      <c r="CI131" s="305"/>
      <c r="CJ131" s="305"/>
      <c r="CK131" s="305"/>
      <c r="CL131" s="305"/>
      <c r="CM131" s="305"/>
      <c r="CN131" s="305"/>
      <c r="CO131" s="305"/>
      <c r="CP131" s="305"/>
      <c r="CQ131" s="305"/>
      <c r="CR131" s="305"/>
      <c r="CS131" s="305"/>
      <c r="CT131" s="305"/>
      <c r="CU131" s="305"/>
      <c r="CV131" s="305"/>
      <c r="CW131" s="305"/>
      <c r="CX131" s="305"/>
      <c r="CY131" s="305"/>
      <c r="CZ131" s="305"/>
    </row>
    <row r="132" s="277" customFormat="true" ht="15" hidden="true" customHeight="true" x14ac:dyDescent="0.2">
      <c r="A132" s="1834"/>
      <c r="B132" s="327" t="s">
        <v>46</v>
      </c>
      <c r="C132" s="345"/>
      <c r="D132" s="346"/>
      <c r="E132" s="346"/>
      <c r="F132" s="346"/>
      <c r="G132" s="347"/>
      <c r="H132" s="348"/>
      <c r="I132" s="346"/>
      <c r="J132" s="346"/>
      <c r="K132" s="346"/>
      <c r="L132" s="349"/>
      <c r="M132" s="345"/>
      <c r="N132" s="346"/>
      <c r="O132" s="346"/>
      <c r="P132" s="346"/>
      <c r="Q132" s="347"/>
      <c r="R132" s="13"/>
      <c r="S132" s="12"/>
      <c r="T132" s="12"/>
      <c r="U132" s="12"/>
      <c r="V132" s="12"/>
      <c r="W132" s="12"/>
      <c r="X132" s="12"/>
      <c r="Y132" s="12"/>
      <c r="Z132" s="12"/>
      <c r="AA132" s="12"/>
      <c r="AB132" s="11"/>
      <c r="AC132" s="11"/>
      <c r="AD132" s="11"/>
      <c r="AE132" s="11"/>
      <c r="AF132" s="11"/>
      <c r="AG132" s="11"/>
      <c r="AH132" s="11"/>
      <c r="AI132" s="11"/>
      <c r="AJ132" s="11"/>
      <c r="AK132" s="1693"/>
      <c r="AL132" s="1693"/>
      <c r="AM132" s="1693"/>
      <c r="AN132" s="1693"/>
      <c r="AO132" s="1693"/>
      <c r="AP132" s="1693"/>
      <c r="AQ132" s="1693"/>
      <c r="AR132" s="1693"/>
      <c r="AS132" s="1693"/>
      <c r="AT132" s="1693"/>
      <c r="AU132" s="1693"/>
      <c r="AV132" s="1693"/>
      <c r="AW132" s="1693"/>
      <c r="AX132" s="1693"/>
      <c r="AY132" s="1693"/>
      <c r="AZ132" s="305"/>
      <c r="BB132" s="279"/>
      <c r="BZ132" s="305"/>
      <c r="CA132" s="305"/>
      <c r="CB132" s="305"/>
      <c r="CC132" s="305"/>
      <c r="CD132" s="305"/>
      <c r="CE132" s="305"/>
      <c r="CF132" s="305"/>
      <c r="CG132" s="305"/>
      <c r="CH132" s="305"/>
      <c r="CI132" s="305"/>
      <c r="CJ132" s="305"/>
      <c r="CK132" s="305"/>
      <c r="CL132" s="305"/>
      <c r="CM132" s="305"/>
      <c r="CN132" s="305"/>
      <c r="CO132" s="305"/>
      <c r="CP132" s="305"/>
      <c r="CQ132" s="305"/>
      <c r="CR132" s="305"/>
      <c r="CS132" s="305"/>
      <c r="CT132" s="305"/>
      <c r="CU132" s="305"/>
      <c r="CV132" s="305"/>
      <c r="CW132" s="305"/>
      <c r="CX132" s="305"/>
      <c r="CY132" s="305"/>
      <c r="CZ132" s="305"/>
    </row>
    <row r="133" s="433" customFormat="true" ht="15" customHeight="true" x14ac:dyDescent="0.2">
      <c r="A133" s="276"/>
      <c r="B133" s="328"/>
      <c r="C133" s="1806" t="s">
        <v>114</v>
      </c>
      <c r="D133" s="1807"/>
      <c r="E133" s="1807"/>
      <c r="F133" s="1807"/>
      <c r="G133" s="1808"/>
      <c r="H133" s="1809" t="s">
        <v>38</v>
      </c>
      <c r="I133" s="1810"/>
      <c r="J133" s="1810"/>
      <c r="K133" s="1810"/>
      <c r="L133" s="1811"/>
      <c r="M133" s="1831" t="s">
        <v>37</v>
      </c>
      <c r="N133" s="1810"/>
      <c r="O133" s="1810"/>
      <c r="P133" s="1810"/>
      <c r="Q133" s="1811"/>
      <c r="R133" s="15" t="s">
        <v>137</v>
      </c>
      <c r="S133" s="359"/>
      <c r="T133" s="359"/>
      <c r="U133" s="359"/>
      <c r="V133" s="359"/>
      <c r="W133" s="359"/>
      <c r="X133" s="359"/>
      <c r="Y133" s="359"/>
      <c r="Z133" s="359"/>
      <c r="AA133" s="359"/>
      <c r="AB133" s="359"/>
      <c r="AC133" s="359"/>
      <c r="AD133" s="359"/>
      <c r="AE133" s="359"/>
      <c r="AF133" s="359"/>
      <c r="AG133" s="359"/>
      <c r="AH133" s="359"/>
      <c r="AI133" s="359"/>
      <c r="AJ133" s="359"/>
      <c r="AK133" s="1693"/>
      <c r="AL133" s="1693"/>
      <c r="AM133" s="1693"/>
      <c r="AN133" s="1693"/>
      <c r="AO133" s="1693"/>
      <c r="AP133" s="1693"/>
      <c r="AQ133" s="1693"/>
      <c r="AR133" s="1693"/>
      <c r="AS133" s="1693"/>
      <c r="AT133" s="1693"/>
      <c r="AU133" s="1693"/>
      <c r="AV133" s="1693"/>
      <c r="AW133" s="1693"/>
      <c r="AX133" s="1693"/>
      <c r="AY133" s="1693"/>
      <c r="AZ133" s="305"/>
      <c r="BA133" s="306" t="s">
        <v>128</v>
      </c>
      <c r="BB133" s="262" t="s">
        <v>98</v>
      </c>
      <c r="BC133" s="1815" t="s">
        <v>114</v>
      </c>
      <c r="BD133" s="1816"/>
      <c r="BE133" s="1816"/>
      <c r="BF133" s="1816"/>
      <c r="BG133" s="1838"/>
      <c r="BH133" s="1815" t="s">
        <v>38</v>
      </c>
      <c r="BI133" s="1816"/>
      <c r="BJ133" s="1816"/>
      <c r="BK133" s="1816"/>
      <c r="BL133" s="1838"/>
      <c r="BM133" s="1815" t="s">
        <v>37</v>
      </c>
      <c r="BN133" s="1816"/>
      <c r="BO133" s="1816"/>
      <c r="BP133" s="1816"/>
      <c r="BQ133" s="1817"/>
      <c r="BR133" s="14" t="s">
        <v>137</v>
      </c>
      <c r="BS133" s="359"/>
      <c r="BT133" s="359"/>
      <c r="BU133" s="359"/>
      <c r="BV133" s="359"/>
      <c r="BW133" s="359"/>
      <c r="BX133" s="359"/>
      <c r="BY133" s="359"/>
      <c r="BZ133" s="370"/>
      <c r="CA133" s="370"/>
      <c r="CB133" s="370"/>
      <c r="CC133" s="370"/>
      <c r="CD133" s="370"/>
      <c r="CE133" s="370"/>
      <c r="CF133" s="370"/>
      <c r="CG133" s="370"/>
      <c r="CH133" s="370"/>
      <c r="CI133" s="370"/>
      <c r="CJ133" s="370"/>
      <c r="CK133" s="304"/>
      <c r="CL133" s="304"/>
      <c r="CM133" s="304"/>
      <c r="CN133" s="304"/>
      <c r="CO133" s="304"/>
      <c r="CP133" s="304"/>
      <c r="CQ133" s="304"/>
      <c r="CR133" s="304"/>
      <c r="CS133" s="304"/>
      <c r="CT133" s="304"/>
      <c r="CU133" s="304"/>
      <c r="CV133" s="304"/>
      <c r="CW133" s="304"/>
      <c r="CX133" s="304"/>
      <c r="CY133" s="304"/>
      <c r="CZ133" s="304"/>
    </row>
    <row r="134" s="433" customFormat="true" ht="36" x14ac:dyDescent="0.2">
      <c r="A134" s="294" t="s">
        <v>69</v>
      </c>
      <c r="B134" s="328"/>
      <c r="C134" s="351" t="s">
        <v>0</v>
      </c>
      <c r="D134" s="1535" t="s">
        <v>1</v>
      </c>
      <c r="E134" s="1535" t="s">
        <v>2</v>
      </c>
      <c r="F134" s="1535" t="s">
        <v>3</v>
      </c>
      <c r="G134" s="1536" t="s">
        <v>4</v>
      </c>
      <c r="H134" s="333" t="s">
        <v>0</v>
      </c>
      <c r="I134" s="1538" t="s">
        <v>1</v>
      </c>
      <c r="J134" s="1538" t="s">
        <v>2</v>
      </c>
      <c r="K134" s="1538" t="s">
        <v>3</v>
      </c>
      <c r="L134" s="1539" t="s">
        <v>4</v>
      </c>
      <c r="M134" s="334" t="s">
        <v>0</v>
      </c>
      <c r="N134" s="1538" t="s">
        <v>1</v>
      </c>
      <c r="O134" s="1538" t="s">
        <v>2</v>
      </c>
      <c r="P134" s="1538" t="s">
        <v>3</v>
      </c>
      <c r="Q134" s="1534" t="s">
        <v>4</v>
      </c>
      <c r="R134" s="333" t="s">
        <v>152</v>
      </c>
      <c r="S134" s="1538" t="s">
        <v>153</v>
      </c>
      <c r="T134" s="1538" t="s">
        <v>154</v>
      </c>
      <c r="U134" s="1538" t="s">
        <v>155</v>
      </c>
      <c r="V134" s="1538" t="s">
        <v>156</v>
      </c>
      <c r="W134" s="1538" t="s">
        <v>157</v>
      </c>
      <c r="X134" s="1538" t="s">
        <v>158</v>
      </c>
      <c r="Y134" s="1538" t="s">
        <v>159</v>
      </c>
      <c r="Z134" s="1538" t="s">
        <v>160</v>
      </c>
      <c r="AA134" s="1538" t="s">
        <v>161</v>
      </c>
      <c r="AB134" s="1538" t="s">
        <v>162</v>
      </c>
      <c r="AC134" s="1538" t="s">
        <v>163</v>
      </c>
      <c r="AD134" s="1538" t="s">
        <v>164</v>
      </c>
      <c r="AE134" s="1538" t="s">
        <v>165</v>
      </c>
      <c r="AF134" s="1538" t="s">
        <v>166</v>
      </c>
      <c r="AG134" s="1538" t="s">
        <v>167</v>
      </c>
      <c r="AH134" s="1538" t="s">
        <v>168</v>
      </c>
      <c r="AI134" s="1538" t="s">
        <v>169</v>
      </c>
      <c r="AJ134" s="1539" t="s">
        <v>170</v>
      </c>
      <c r="AK134" s="1693"/>
      <c r="AL134" s="1693"/>
      <c r="AM134" s="1693"/>
      <c r="AN134" s="1693"/>
      <c r="AO134" s="1693"/>
      <c r="AP134" s="1693"/>
      <c r="AQ134" s="1693"/>
      <c r="AR134" s="1693"/>
      <c r="AS134" s="1693"/>
      <c r="AT134" s="1693"/>
      <c r="AU134" s="1693"/>
      <c r="AV134" s="1693"/>
      <c r="AW134" s="1693"/>
      <c r="AX134" s="1693"/>
      <c r="AY134" s="1693"/>
      <c r="AZ134" s="305"/>
      <c r="BA134" s="294" t="s">
        <v>116</v>
      </c>
      <c r="BB134" s="293"/>
      <c r="BC134" s="381" t="s">
        <v>0</v>
      </c>
      <c r="BD134" s="1464" t="s">
        <v>1</v>
      </c>
      <c r="BE134" s="1464" t="s">
        <v>2</v>
      </c>
      <c r="BF134" s="1464" t="s">
        <v>3</v>
      </c>
      <c r="BG134" s="382" t="s">
        <v>4</v>
      </c>
      <c r="BH134" s="381" t="s">
        <v>0</v>
      </c>
      <c r="BI134" s="1464" t="s">
        <v>1</v>
      </c>
      <c r="BJ134" s="1464" t="s">
        <v>2</v>
      </c>
      <c r="BK134" s="1464" t="s">
        <v>3</v>
      </c>
      <c r="BL134" s="382" t="s">
        <v>4</v>
      </c>
      <c r="BM134" s="381" t="s">
        <v>0</v>
      </c>
      <c r="BN134" s="1464" t="s">
        <v>1</v>
      </c>
      <c r="BO134" s="1464" t="s">
        <v>2</v>
      </c>
      <c r="BP134" s="1464" t="s">
        <v>3</v>
      </c>
      <c r="BQ134" s="382" t="s">
        <v>4</v>
      </c>
      <c r="BR134" s="381" t="s">
        <v>152</v>
      </c>
      <c r="BS134" s="1464" t="s">
        <v>153</v>
      </c>
      <c r="BT134" s="1464" t="s">
        <v>154</v>
      </c>
      <c r="BU134" s="1464" t="s">
        <v>155</v>
      </c>
      <c r="BV134" s="1464" t="s">
        <v>156</v>
      </c>
      <c r="BW134" s="1464" t="s">
        <v>157</v>
      </c>
      <c r="BX134" s="1464" t="s">
        <v>158</v>
      </c>
      <c r="BY134" s="1466" t="s">
        <v>159</v>
      </c>
      <c r="BZ134" s="1466" t="s">
        <v>160</v>
      </c>
      <c r="CA134" s="1466" t="s">
        <v>161</v>
      </c>
      <c r="CB134" s="1466" t="s">
        <v>162</v>
      </c>
      <c r="CC134" s="1466" t="s">
        <v>163</v>
      </c>
      <c r="CD134" s="1466" t="s">
        <v>164</v>
      </c>
      <c r="CE134" s="1466" t="s">
        <v>165</v>
      </c>
      <c r="CF134" s="1466" t="s">
        <v>166</v>
      </c>
      <c r="CG134" s="1466" t="s">
        <v>167</v>
      </c>
      <c r="CH134" s="1466" t="s">
        <v>168</v>
      </c>
      <c r="CI134" s="1466" t="s">
        <v>169</v>
      </c>
      <c r="CJ134" s="1466" t="s">
        <v>170</v>
      </c>
      <c r="CK134" s="1711"/>
      <c r="CL134" s="1711"/>
      <c r="CM134" s="1711"/>
      <c r="CN134" s="1711"/>
      <c r="CO134" s="1711"/>
      <c r="CP134" s="1711"/>
      <c r="CQ134" s="1711"/>
      <c r="CR134" s="1711"/>
      <c r="CS134" s="1711"/>
      <c r="CT134" s="1711"/>
      <c r="CU134" s="1711"/>
      <c r="CV134" s="1711"/>
      <c r="CW134" s="1711"/>
      <c r="CX134" s="1711"/>
      <c r="CY134" s="1711"/>
      <c r="CZ134" s="1711"/>
    </row>
    <row r="135" s="433" customFormat="true" ht="15" customHeight="true" x14ac:dyDescent="0.2">
      <c r="A135" s="1803" t="s">
        <v>45</v>
      </c>
      <c r="B135" s="330" t="s">
        <v>44</v>
      </c>
      <c r="C135" s="103">
        <f>(DHS_Wet05!C135+DHS_Dry05!C135)/2</f>
        <v>0</v>
      </c>
      <c r="D135" s="102">
        <f>(DHS_Wet05!D135+DHS_Dry05!D135)/2</f>
        <v>7.4059980762404545E-3</v>
      </c>
      <c r="E135" s="102">
        <f>(DHS_Wet05!E135+DHS_Dry05!E135)/2</f>
        <v>6.684458779473261E-2</v>
      </c>
      <c r="F135" s="102">
        <f>(DHS_Wet05!F135+DHS_Dry05!F135)/2</f>
        <v>0.65023845218514309</v>
      </c>
      <c r="G135" s="101">
        <f>(DHS_Wet05!G135+DHS_Dry05!G135)/2</f>
        <v>30.520083600520547</v>
      </c>
      <c r="H135" s="100">
        <f>(DHS_Wet05!H135+DHS_Dry05!H135)/2</f>
        <v>0</v>
      </c>
      <c r="I135" s="102">
        <f>(DHS_Wet05!I135+DHS_Dry05!I135)/2</f>
        <v>3.4845551439547262</v>
      </c>
      <c r="J135" s="102">
        <f>(DHS_Wet05!J135+DHS_Dry05!J135)/2</f>
        <v>17.998244271947662</v>
      </c>
      <c r="K135" s="102">
        <f>(DHS_Wet05!K135+DHS_Dry05!K135)/2</f>
        <v>57.307530140792892</v>
      </c>
      <c r="L135" s="99">
        <f>(DHS_Wet05!L135+DHS_Dry05!L135)/2</f>
        <v>82.718396406674216</v>
      </c>
      <c r="M135" s="103">
        <f>(DHS_Wet05!M135+DHS_Dry05!M135)/2</f>
        <v>0</v>
      </c>
      <c r="N135" s="102">
        <f>(DHS_Wet05!N135+DHS_Dry05!N135)/2</f>
        <v>8.7522029033729638E-3</v>
      </c>
      <c r="O135" s="102">
        <f>(DHS_Wet05!O135+DHS_Dry05!O135)/2</f>
        <v>0</v>
      </c>
      <c r="P135" s="102">
        <f>(DHS_Wet05!P135+DHS_Dry05!P135)/2</f>
        <v>7.89714998149324E-2</v>
      </c>
      <c r="Q135" s="101">
        <f>(DHS_Wet05!Q135+DHS_Dry05!Q135)/2</f>
        <v>7.524932799953894</v>
      </c>
      <c r="R135" s="100">
        <f>(DHS_Wet05!R135+DHS_Dry05!R135)/2</f>
        <v>0.42590920144525563</v>
      </c>
      <c r="S135" s="102">
        <f>(DHS_Wet05!S135+DHS_Dry05!S135)/2</f>
        <v>1.7469701782003042</v>
      </c>
      <c r="T135" s="102">
        <f>(DHS_Wet05!T135+DHS_Dry05!T135)/2</f>
        <v>3.0801842852738102E-2</v>
      </c>
      <c r="U135" s="102">
        <f>(DHS_Wet05!U135+DHS_Dry05!U135)/2</f>
        <v>0</v>
      </c>
      <c r="V135" s="102">
        <f>(DHS_Wet05!V135+DHS_Dry05!V135)/2</f>
        <v>0.18862227148682226</v>
      </c>
      <c r="W135" s="102">
        <f>(DHS_Wet05!W135+DHS_Dry05!W135)/2</f>
        <v>0</v>
      </c>
      <c r="X135" s="102">
        <f>(DHS_Wet05!X135+DHS_Dry05!X135)/2</f>
        <v>1.1088619111333051</v>
      </c>
      <c r="Y135" s="102">
        <f>(DHS_Wet05!Y135+DHS_Dry05!Y135)/2</f>
        <v>0.53823848930776075</v>
      </c>
      <c r="Z135" s="102">
        <f>(DHS_Wet05!Z135+DHS_Dry05!Z135)/2</f>
        <v>0</v>
      </c>
      <c r="AA135" s="102">
        <f>(DHS_Wet05!AA135+DHS_Dry05!AA135)/2</f>
        <v>4.7191057296227203</v>
      </c>
      <c r="AB135" s="102">
        <f>(DHS_Wet05!AB135+DHS_Dry05!AB135)/2</f>
        <v>0.13979503149244904</v>
      </c>
      <c r="AC135" s="102">
        <f>(DHS_Wet05!AC135+DHS_Dry05!AC135)/2</f>
        <v>0.79778647690581084</v>
      </c>
      <c r="AD135" s="102">
        <f>(DHS_Wet05!AD135+DHS_Dry05!AD135)/2</f>
        <v>62.72713403708736</v>
      </c>
      <c r="AE135" s="102">
        <f>(DHS_Wet05!AE135+DHS_Dry05!AE135)/2</f>
        <v>0.38063313274386129</v>
      </c>
      <c r="AF135" s="102">
        <f>(DHS_Wet05!AF135+DHS_Dry05!AF135)/2</f>
        <v>5.7177028017017566E-2</v>
      </c>
      <c r="AG135" s="102">
        <f>(DHS_Wet05!AG135+DHS_Dry05!AG135)/2</f>
        <v>0</v>
      </c>
      <c r="AH135" s="102">
        <f>(DHS_Wet05!AH135+DHS_Dry05!AH135)/2</f>
        <v>3.7272598513766111</v>
      </c>
      <c r="AI135" s="102">
        <f>(DHS_Wet05!AI135+DHS_Dry05!AI135)/2</f>
        <v>1.0034556110706643</v>
      </c>
      <c r="AJ135" s="99">
        <f>(DHS_Wet05!AJ135+DHS_Dry05!AJ135)/2</f>
        <v>0</v>
      </c>
      <c r="AK135" s="1693"/>
      <c r="AL135" s="1693"/>
      <c r="AM135" s="1693"/>
      <c r="AN135" s="1693"/>
      <c r="AO135" s="1693"/>
      <c r="AP135" s="1693"/>
      <c r="AQ135" s="1693"/>
      <c r="AR135" s="1693"/>
      <c r="AS135" s="1693"/>
      <c r="AT135" s="1693"/>
      <c r="AU135" s="1693"/>
      <c r="AV135" s="1693"/>
      <c r="AW135" s="1693"/>
      <c r="AX135" s="1693"/>
      <c r="AY135" s="1693"/>
      <c r="AZ135" s="305"/>
      <c r="BA135" s="1835" t="s">
        <v>45</v>
      </c>
      <c r="BB135" s="1543" t="s">
        <v>44</v>
      </c>
      <c r="BC135" s="34" t="s">
        <v>35</v>
      </c>
      <c r="BD135" s="30" t="s">
        <v>35</v>
      </c>
      <c r="BE135" s="30" t="s">
        <v>35</v>
      </c>
      <c r="BF135" s="30" t="s">
        <v>35</v>
      </c>
      <c r="BG135" s="25" t="s">
        <v>35</v>
      </c>
      <c r="BH135" s="34" t="s">
        <v>35</v>
      </c>
      <c r="BI135" s="30" t="s">
        <v>35</v>
      </c>
      <c r="BJ135" s="30" t="s">
        <v>35</v>
      </c>
      <c r="BK135" s="30" t="s">
        <v>35</v>
      </c>
      <c r="BL135" s="25" t="s">
        <v>35</v>
      </c>
      <c r="BM135" s="34" t="s">
        <v>35</v>
      </c>
      <c r="BN135" s="30" t="s">
        <v>35</v>
      </c>
      <c r="BO135" s="30" t="s">
        <v>35</v>
      </c>
      <c r="BP135" s="30" t="s">
        <v>35</v>
      </c>
      <c r="BQ135" s="25" t="s">
        <v>35</v>
      </c>
      <c r="BR135" s="34" t="s">
        <v>35</v>
      </c>
      <c r="BS135" s="30" t="s">
        <v>35</v>
      </c>
      <c r="BT135" s="30" t="s">
        <v>35</v>
      </c>
      <c r="BU135" s="30" t="s">
        <v>35</v>
      </c>
      <c r="BV135" s="30" t="s">
        <v>35</v>
      </c>
      <c r="BW135" s="30" t="s">
        <v>35</v>
      </c>
      <c r="BX135" s="30" t="s">
        <v>35</v>
      </c>
      <c r="BY135" s="19" t="s">
        <v>35</v>
      </c>
      <c r="BZ135" s="19" t="s">
        <v>35</v>
      </c>
      <c r="CA135" s="19" t="s">
        <v>35</v>
      </c>
      <c r="CB135" s="19" t="s">
        <v>35</v>
      </c>
      <c r="CC135" s="19" t="s">
        <v>35</v>
      </c>
      <c r="CD135" s="19" t="s">
        <v>35</v>
      </c>
      <c r="CE135" s="19" t="s">
        <v>35</v>
      </c>
      <c r="CF135" s="19" t="s">
        <v>35</v>
      </c>
      <c r="CG135" s="19" t="s">
        <v>35</v>
      </c>
      <c r="CH135" s="19" t="s">
        <v>35</v>
      </c>
      <c r="CI135" s="19" t="s">
        <v>35</v>
      </c>
      <c r="CJ135" s="19" t="s">
        <v>35</v>
      </c>
      <c r="CK135" s="3"/>
      <c r="CL135" s="3"/>
      <c r="CM135" s="3"/>
      <c r="CN135" s="3"/>
      <c r="CO135" s="3"/>
      <c r="CP135" s="3"/>
      <c r="CQ135" s="3"/>
      <c r="CR135" s="3"/>
      <c r="CS135" s="3"/>
      <c r="CT135" s="3"/>
      <c r="CU135" s="3"/>
      <c r="CV135" s="3"/>
      <c r="CW135" s="3"/>
      <c r="CX135" s="3"/>
      <c r="CY135" s="3"/>
      <c r="CZ135" s="3"/>
    </row>
    <row r="136" s="433" customFormat="true" ht="15" customHeight="true" x14ac:dyDescent="0.2">
      <c r="A136" s="1804"/>
      <c r="B136" s="331" t="s">
        <v>43</v>
      </c>
      <c r="C136" s="98">
        <f>(DHS_Wet05!C136+DHS_Dry05!C136)/2</f>
        <v>1.2929198119880834</v>
      </c>
      <c r="D136" s="97">
        <f>(DHS_Wet05!D136+DHS_Dry05!D136)/2</f>
        <v>3.8656505796428937</v>
      </c>
      <c r="E136" s="97">
        <f>(DHS_Wet05!E136+DHS_Dry05!E136)/2</f>
        <v>9.4785424601217034</v>
      </c>
      <c r="F136" s="97">
        <f>(DHS_Wet05!F136+DHS_Dry05!F136)/2</f>
        <v>26.950698837764637</v>
      </c>
      <c r="G136" s="96">
        <f>(DHS_Wet05!G136+DHS_Dry05!G136)/2</f>
        <v>53.051914342269214</v>
      </c>
      <c r="H136" s="95">
        <f>(DHS_Wet05!H136+DHS_Dry05!H136)/2</f>
        <v>4.9674450256416351</v>
      </c>
      <c r="I136" s="97">
        <f>(DHS_Wet05!I136+DHS_Dry05!I136)/2</f>
        <v>32.883000255579439</v>
      </c>
      <c r="J136" s="97">
        <f>(DHS_Wet05!J136+DHS_Dry05!J136)/2</f>
        <v>62.583689337757619</v>
      </c>
      <c r="K136" s="97">
        <f>(DHS_Wet05!K136+DHS_Dry05!K136)/2</f>
        <v>39.342033072159452</v>
      </c>
      <c r="L136" s="94">
        <f>(DHS_Wet05!L136+DHS_Dry05!L136)/2</f>
        <v>17.281603593325841</v>
      </c>
      <c r="M136" s="98">
        <f>(DHS_Wet05!M136+DHS_Dry05!M136)/2</f>
        <v>1.392631681246433</v>
      </c>
      <c r="N136" s="97">
        <f>(DHS_Wet05!N136+DHS_Dry05!N136)/2</f>
        <v>3.020662498981971</v>
      </c>
      <c r="O136" s="97">
        <f>(DHS_Wet05!O136+DHS_Dry05!O136)/2</f>
        <v>6.693780083886339</v>
      </c>
      <c r="P136" s="97">
        <f>(DHS_Wet05!P136+DHS_Dry05!P136)/2</f>
        <v>16.83090268030276</v>
      </c>
      <c r="Q136" s="96">
        <f>(DHS_Wet05!Q136+DHS_Dry05!Q136)/2</f>
        <v>55.363707658946318</v>
      </c>
      <c r="R136" s="95">
        <f>(DHS_Wet05!R136+DHS_Dry05!R136)/2</f>
        <v>20.248271120045164</v>
      </c>
      <c r="S136" s="97">
        <f>(DHS_Wet05!S136+DHS_Dry05!S136)/2</f>
        <v>37.418711045004031</v>
      </c>
      <c r="T136" s="97">
        <f>(DHS_Wet05!T136+DHS_Dry05!T136)/2</f>
        <v>16.34324852173377</v>
      </c>
      <c r="U136" s="97">
        <f>(DHS_Wet05!U136+DHS_Dry05!U136)/2</f>
        <v>12.709754149817517</v>
      </c>
      <c r="V136" s="97">
        <f>(DHS_Wet05!V136+DHS_Dry05!V136)/2</f>
        <v>13.126444818814262</v>
      </c>
      <c r="W136" s="97">
        <f>(DHS_Wet05!W136+DHS_Dry05!W136)/2</f>
        <v>14.667526147068033</v>
      </c>
      <c r="X136" s="97">
        <f>(DHS_Wet05!X136+DHS_Dry05!X136)/2</f>
        <v>12.177984378885387</v>
      </c>
      <c r="Y136" s="97">
        <f>(DHS_Wet05!Y136+DHS_Dry05!Y136)/2</f>
        <v>33.657836201053058</v>
      </c>
      <c r="Z136" s="97">
        <f>(DHS_Wet05!Z136+DHS_Dry05!Z136)/2</f>
        <v>14.554057931629337</v>
      </c>
      <c r="AA136" s="97">
        <f>(DHS_Wet05!AA136+DHS_Dry05!AA136)/2</f>
        <v>25.848813999596519</v>
      </c>
      <c r="AB136" s="97">
        <f>(DHS_Wet05!AB136+DHS_Dry05!AB136)/2</f>
        <v>9.2216771716985875</v>
      </c>
      <c r="AC136" s="97">
        <f>(DHS_Wet05!AC136+DHS_Dry05!AC136)/2</f>
        <v>9.5266022971749909</v>
      </c>
      <c r="AD136" s="97">
        <f>(DHS_Wet05!AD136+DHS_Dry05!AD136)/2</f>
        <v>21.462020391572157</v>
      </c>
      <c r="AE136" s="97">
        <f>(DHS_Wet05!AE136+DHS_Dry05!AE136)/2</f>
        <v>10.7627762988313</v>
      </c>
      <c r="AF136" s="97">
        <f>(DHS_Wet05!AF136+DHS_Dry05!AF136)/2</f>
        <v>10.043454386629339</v>
      </c>
      <c r="AG136" s="97">
        <f>(DHS_Wet05!AG136+DHS_Dry05!AG136)/2</f>
        <v>12.480204597652811</v>
      </c>
      <c r="AH136" s="97">
        <f>(DHS_Wet05!AH136+DHS_Dry05!AH136)/2</f>
        <v>15.197138250087436</v>
      </c>
      <c r="AI136" s="97">
        <f>(DHS_Wet05!AI136+DHS_Dry05!AI136)/2</f>
        <v>12.51217144795441</v>
      </c>
      <c r="AJ136" s="94">
        <f>(DHS_Wet05!AJ136+DHS_Dry05!AJ136)/2</f>
        <v>20.593554920528646</v>
      </c>
      <c r="AK136" s="1693"/>
      <c r="AL136" s="1693"/>
      <c r="AM136" s="1693"/>
      <c r="AN136" s="1693"/>
      <c r="AO136" s="1693"/>
      <c r="AP136" s="1693"/>
      <c r="AQ136" s="1693"/>
      <c r="AR136" s="1693"/>
      <c r="AS136" s="1693"/>
      <c r="AT136" s="1693"/>
      <c r="AU136" s="1693"/>
      <c r="AV136" s="1693"/>
      <c r="AW136" s="1693"/>
      <c r="AX136" s="1693"/>
      <c r="AY136" s="1693"/>
      <c r="AZ136" s="305"/>
      <c r="BA136" s="1836"/>
      <c r="BB136" s="1542" t="s">
        <v>43</v>
      </c>
      <c r="BC136" s="33" t="s">
        <v>35</v>
      </c>
      <c r="BD136" s="29" t="s">
        <v>35</v>
      </c>
      <c r="BE136" s="29" t="s">
        <v>35</v>
      </c>
      <c r="BF136" s="29" t="s">
        <v>35</v>
      </c>
      <c r="BG136" s="24" t="s">
        <v>35</v>
      </c>
      <c r="BH136" s="33" t="s">
        <v>35</v>
      </c>
      <c r="BI136" s="29" t="s">
        <v>35</v>
      </c>
      <c r="BJ136" s="29" t="s">
        <v>35</v>
      </c>
      <c r="BK136" s="29" t="s">
        <v>35</v>
      </c>
      <c r="BL136" s="24" t="s">
        <v>35</v>
      </c>
      <c r="BM136" s="33" t="s">
        <v>35</v>
      </c>
      <c r="BN136" s="29" t="s">
        <v>35</v>
      </c>
      <c r="BO136" s="29" t="s">
        <v>35</v>
      </c>
      <c r="BP136" s="29" t="s">
        <v>35</v>
      </c>
      <c r="BQ136" s="24" t="s">
        <v>35</v>
      </c>
      <c r="BR136" s="33" t="s">
        <v>35</v>
      </c>
      <c r="BS136" s="29" t="s">
        <v>35</v>
      </c>
      <c r="BT136" s="29" t="s">
        <v>35</v>
      </c>
      <c r="BU136" s="29" t="s">
        <v>35</v>
      </c>
      <c r="BV136" s="29" t="s">
        <v>35</v>
      </c>
      <c r="BW136" s="29" t="s">
        <v>35</v>
      </c>
      <c r="BX136" s="29" t="s">
        <v>35</v>
      </c>
      <c r="BY136" s="18" t="s">
        <v>35</v>
      </c>
      <c r="BZ136" s="18" t="s">
        <v>35</v>
      </c>
      <c r="CA136" s="18" t="s">
        <v>35</v>
      </c>
      <c r="CB136" s="18" t="s">
        <v>35</v>
      </c>
      <c r="CC136" s="18" t="s">
        <v>35</v>
      </c>
      <c r="CD136" s="18" t="s">
        <v>35</v>
      </c>
      <c r="CE136" s="18" t="s">
        <v>35</v>
      </c>
      <c r="CF136" s="18" t="s">
        <v>35</v>
      </c>
      <c r="CG136" s="18" t="s">
        <v>35</v>
      </c>
      <c r="CH136" s="18" t="s">
        <v>35</v>
      </c>
      <c r="CI136" s="18" t="s">
        <v>35</v>
      </c>
      <c r="CJ136" s="18" t="s">
        <v>35</v>
      </c>
      <c r="CK136" s="3"/>
      <c r="CL136" s="3"/>
      <c r="CM136" s="3"/>
      <c r="CN136" s="3"/>
      <c r="CO136" s="3"/>
      <c r="CP136" s="3"/>
      <c r="CQ136" s="3"/>
      <c r="CR136" s="3"/>
      <c r="CS136" s="3"/>
      <c r="CT136" s="3"/>
      <c r="CU136" s="3"/>
      <c r="CV136" s="3"/>
      <c r="CW136" s="3"/>
      <c r="CX136" s="3"/>
      <c r="CY136" s="3"/>
      <c r="CZ136" s="3"/>
    </row>
    <row r="137" s="433" customFormat="true" ht="15" customHeight="true" x14ac:dyDescent="0.2">
      <c r="A137" s="1804"/>
      <c r="B137" s="331" t="s">
        <v>42</v>
      </c>
      <c r="C137" s="98">
        <f>(DHS_Wet05!C137+DHS_Dry05!C137)/2</f>
        <v>1.3106953498878626</v>
      </c>
      <c r="D137" s="97">
        <f>(DHS_Wet05!D137+DHS_Dry05!D137)/2</f>
        <v>2.2637387324306411</v>
      </c>
      <c r="E137" s="97">
        <f>(DHS_Wet05!E137+DHS_Dry05!E137)/2</f>
        <v>2.057943411847706</v>
      </c>
      <c r="F137" s="97">
        <f>(DHS_Wet05!F137+DHS_Dry05!F137)/2</f>
        <v>4.0072310936986923</v>
      </c>
      <c r="G137" s="96">
        <f>(DHS_Wet05!G137+DHS_Dry05!G137)/2</f>
        <v>2.148267086482301</v>
      </c>
      <c r="H137" s="95">
        <f>(DHS_Wet05!H137+DHS_Dry05!H137)/2</f>
        <v>1.8177451583557733</v>
      </c>
      <c r="I137" s="97">
        <f>(DHS_Wet05!I137+DHS_Dry05!I137)/2</f>
        <v>3.677799312766187</v>
      </c>
      <c r="J137" s="97">
        <f>(DHS_Wet05!J137+DHS_Dry05!J137)/2</f>
        <v>2.7081994702766541</v>
      </c>
      <c r="K137" s="97">
        <f>(DHS_Wet05!K137+DHS_Dry05!K137)/2</f>
        <v>0.65967938201809306</v>
      </c>
      <c r="L137" s="94">
        <f>(DHS_Wet05!L137+DHS_Dry05!L137)/2</f>
        <v>0</v>
      </c>
      <c r="M137" s="98">
        <f>(DHS_Wet05!M137+DHS_Dry05!M137)/2</f>
        <v>1.3611437051050037</v>
      </c>
      <c r="N137" s="97">
        <f>(DHS_Wet05!N137+DHS_Dry05!N137)/2</f>
        <v>2.2289594720804971</v>
      </c>
      <c r="O137" s="97">
        <f>(DHS_Wet05!O137+DHS_Dry05!O137)/2</f>
        <v>1.8739381286574934</v>
      </c>
      <c r="P137" s="97">
        <f>(DHS_Wet05!P137+DHS_Dry05!P137)/2</f>
        <v>3.5907610222967996</v>
      </c>
      <c r="Q137" s="96">
        <f>(DHS_Wet05!Q137+DHS_Dry05!Q137)/2</f>
        <v>3.2624984508958592</v>
      </c>
      <c r="R137" s="95">
        <f>(DHS_Wet05!R137+DHS_Dry05!R137)/2</f>
        <v>1.0215657584355327</v>
      </c>
      <c r="S137" s="97">
        <f>(DHS_Wet05!S137+DHS_Dry05!S137)/2</f>
        <v>1.6578839668969627</v>
      </c>
      <c r="T137" s="97">
        <f>(DHS_Wet05!T137+DHS_Dry05!T137)/2</f>
        <v>2.0216175222393882</v>
      </c>
      <c r="U137" s="97">
        <f>(DHS_Wet05!U137+DHS_Dry05!U137)/2</f>
        <v>2.1611395424746123</v>
      </c>
      <c r="V137" s="97">
        <f>(DHS_Wet05!V137+DHS_Dry05!V137)/2</f>
        <v>1.2534401177428978</v>
      </c>
      <c r="W137" s="97">
        <f>(DHS_Wet05!W137+DHS_Dry05!W137)/2</f>
        <v>8.1101231543874022</v>
      </c>
      <c r="X137" s="97">
        <f>(DHS_Wet05!X137+DHS_Dry05!X137)/2</f>
        <v>3.2578176882972327</v>
      </c>
      <c r="Y137" s="97">
        <f>(DHS_Wet05!Y137+DHS_Dry05!Y137)/2</f>
        <v>2.2600215591013408</v>
      </c>
      <c r="Z137" s="97">
        <f>(DHS_Wet05!Z137+DHS_Dry05!Z137)/2</f>
        <v>5.3701823594962645</v>
      </c>
      <c r="AA137" s="97">
        <f>(DHS_Wet05!AA137+DHS_Dry05!AA137)/2</f>
        <v>1.671771184651115</v>
      </c>
      <c r="AB137" s="97">
        <f>(DHS_Wet05!AB137+DHS_Dry05!AB137)/2</f>
        <v>4.55882634569251</v>
      </c>
      <c r="AC137" s="97">
        <f>(DHS_Wet05!AC137+DHS_Dry05!AC137)/2</f>
        <v>1.3431413554863425</v>
      </c>
      <c r="AD137" s="97">
        <f>(DHS_Wet05!AD137+DHS_Dry05!AD137)/2</f>
        <v>1.3309779744353119</v>
      </c>
      <c r="AE137" s="97">
        <f>(DHS_Wet05!AE137+DHS_Dry05!AE137)/2</f>
        <v>2.5371428621042438</v>
      </c>
      <c r="AF137" s="97">
        <f>(DHS_Wet05!AF137+DHS_Dry05!AF137)/2</f>
        <v>3.8151487542780451</v>
      </c>
      <c r="AG137" s="97">
        <f>(DHS_Wet05!AG137+DHS_Dry05!AG137)/2</f>
        <v>0.65752566055150952</v>
      </c>
      <c r="AH137" s="97">
        <f>(DHS_Wet05!AH137+DHS_Dry05!AH137)/2</f>
        <v>0.79804391920996109</v>
      </c>
      <c r="AI137" s="97">
        <f>(DHS_Wet05!AI137+DHS_Dry05!AI137)/2</f>
        <v>2.4620361630091949</v>
      </c>
      <c r="AJ137" s="94">
        <f>(DHS_Wet05!AJ137+DHS_Dry05!AJ137)/2</f>
        <v>1.5309117983372809</v>
      </c>
      <c r="AK137" s="1693"/>
      <c r="AL137" s="1693"/>
      <c r="AM137" s="1693"/>
      <c r="AN137" s="1693"/>
      <c r="AO137" s="1693"/>
      <c r="AP137" s="1693"/>
      <c r="AQ137" s="1693"/>
      <c r="AR137" s="1693"/>
      <c r="AS137" s="1693"/>
      <c r="AT137" s="1693"/>
      <c r="AU137" s="1693"/>
      <c r="AV137" s="1693"/>
      <c r="AW137" s="1693"/>
      <c r="AX137" s="1693"/>
      <c r="AY137" s="1693"/>
      <c r="AZ137" s="305"/>
      <c r="BA137" s="1836"/>
      <c r="BB137" s="1542" t="s">
        <v>42</v>
      </c>
      <c r="BC137" s="33" t="s">
        <v>35</v>
      </c>
      <c r="BD137" s="29" t="s">
        <v>35</v>
      </c>
      <c r="BE137" s="29" t="s">
        <v>35</v>
      </c>
      <c r="BF137" s="29" t="s">
        <v>35</v>
      </c>
      <c r="BG137" s="24" t="s">
        <v>35</v>
      </c>
      <c r="BH137" s="33" t="s">
        <v>35</v>
      </c>
      <c r="BI137" s="29" t="s">
        <v>35</v>
      </c>
      <c r="BJ137" s="29" t="s">
        <v>35</v>
      </c>
      <c r="BK137" s="29" t="s">
        <v>35</v>
      </c>
      <c r="BL137" s="24" t="s">
        <v>35</v>
      </c>
      <c r="BM137" s="33" t="s">
        <v>35</v>
      </c>
      <c r="BN137" s="29" t="s">
        <v>35</v>
      </c>
      <c r="BO137" s="29" t="s">
        <v>35</v>
      </c>
      <c r="BP137" s="29" t="s">
        <v>35</v>
      </c>
      <c r="BQ137" s="24" t="s">
        <v>35</v>
      </c>
      <c r="BR137" s="33" t="s">
        <v>35</v>
      </c>
      <c r="BS137" s="29" t="s">
        <v>35</v>
      </c>
      <c r="BT137" s="29" t="s">
        <v>35</v>
      </c>
      <c r="BU137" s="29" t="s">
        <v>35</v>
      </c>
      <c r="BV137" s="29" t="s">
        <v>35</v>
      </c>
      <c r="BW137" s="29" t="s">
        <v>35</v>
      </c>
      <c r="BX137" s="29" t="s">
        <v>35</v>
      </c>
      <c r="BY137" s="18" t="s">
        <v>35</v>
      </c>
      <c r="BZ137" s="18" t="s">
        <v>35</v>
      </c>
      <c r="CA137" s="18" t="s">
        <v>35</v>
      </c>
      <c r="CB137" s="18" t="s">
        <v>35</v>
      </c>
      <c r="CC137" s="18" t="s">
        <v>35</v>
      </c>
      <c r="CD137" s="18" t="s">
        <v>35</v>
      </c>
      <c r="CE137" s="18" t="s">
        <v>35</v>
      </c>
      <c r="CF137" s="18" t="s">
        <v>35</v>
      </c>
      <c r="CG137" s="18" t="s">
        <v>35</v>
      </c>
      <c r="CH137" s="18" t="s">
        <v>35</v>
      </c>
      <c r="CI137" s="18" t="s">
        <v>35</v>
      </c>
      <c r="CJ137" s="18" t="s">
        <v>35</v>
      </c>
      <c r="CK137" s="3"/>
      <c r="CL137" s="3"/>
      <c r="CM137" s="3"/>
      <c r="CN137" s="3"/>
      <c r="CO137" s="3"/>
      <c r="CP137" s="3"/>
      <c r="CQ137" s="3"/>
      <c r="CR137" s="3"/>
      <c r="CS137" s="3"/>
      <c r="CT137" s="3"/>
      <c r="CU137" s="3"/>
      <c r="CV137" s="3"/>
      <c r="CW137" s="3"/>
      <c r="CX137" s="3"/>
      <c r="CY137" s="3"/>
      <c r="CZ137" s="3"/>
    </row>
    <row r="138" s="433" customFormat="true" ht="15" customHeight="true" x14ac:dyDescent="0.2">
      <c r="A138" s="1804"/>
      <c r="B138" s="331" t="s">
        <v>41</v>
      </c>
      <c r="C138" s="98">
        <f>(DHS_Wet05!C138+DHS_Dry05!C138)/2</f>
        <v>0.80320608285224704</v>
      </c>
      <c r="D138" s="97">
        <f>(DHS_Wet05!D138+DHS_Dry05!D138)/2</f>
        <v>2.1080094832101341</v>
      </c>
      <c r="E138" s="97">
        <f>(DHS_Wet05!E138+DHS_Dry05!E138)/2</f>
        <v>2.694531242534683</v>
      </c>
      <c r="F138" s="97">
        <f>(DHS_Wet05!F138+DHS_Dry05!F138)/2</f>
        <v>4.314008641620406</v>
      </c>
      <c r="G138" s="96">
        <f>(DHS_Wet05!G138+DHS_Dry05!G138)/2</f>
        <v>2.877050791625444</v>
      </c>
      <c r="H138" s="95">
        <f>(DHS_Wet05!H138+DHS_Dry05!H138)/2</f>
        <v>4.1512267984244176</v>
      </c>
      <c r="I138" s="97">
        <f>(DHS_Wet05!I138+DHS_Dry05!I138)/2</f>
        <v>8.0984287252187794</v>
      </c>
      <c r="J138" s="97">
        <f>(DHS_Wet05!J138+DHS_Dry05!J138)/2</f>
        <v>5.1057955465948694</v>
      </c>
      <c r="K138" s="97">
        <f>(DHS_Wet05!K138+DHS_Dry05!K138)/2</f>
        <v>1.7273703031852135</v>
      </c>
      <c r="L138" s="94">
        <f>(DHS_Wet05!L138+DHS_Dry05!L138)/2</f>
        <v>0</v>
      </c>
      <c r="M138" s="98">
        <f>(DHS_Wet05!M138+DHS_Dry05!M138)/2</f>
        <v>0.72061183112118554</v>
      </c>
      <c r="N138" s="97">
        <f>(DHS_Wet05!N138+DHS_Dry05!N138)/2</f>
        <v>1.8715006337618494</v>
      </c>
      <c r="O138" s="97">
        <f>(DHS_Wet05!O138+DHS_Dry05!O138)/2</f>
        <v>2.2569069795581238</v>
      </c>
      <c r="P138" s="97">
        <f>(DHS_Wet05!P138+DHS_Dry05!P138)/2</f>
        <v>3.1305090680137453</v>
      </c>
      <c r="Q138" s="96">
        <f>(DHS_Wet05!Q138+DHS_Dry05!Q138)/2</f>
        <v>3.6743152359288898</v>
      </c>
      <c r="R138" s="95">
        <f>(DHS_Wet05!R138+DHS_Dry05!R138)/2</f>
        <v>0.73937392294112192</v>
      </c>
      <c r="S138" s="97">
        <f>(DHS_Wet05!S138+DHS_Dry05!S138)/2</f>
        <v>1.3072103345492074</v>
      </c>
      <c r="T138" s="97">
        <f>(DHS_Wet05!T138+DHS_Dry05!T138)/2</f>
        <v>3.1029042729291936</v>
      </c>
      <c r="U138" s="97">
        <f>(DHS_Wet05!U138+DHS_Dry05!U138)/2</f>
        <v>1.0580098443800059</v>
      </c>
      <c r="V138" s="97">
        <f>(DHS_Wet05!V138+DHS_Dry05!V138)/2</f>
        <v>5.7722947802201524E-2</v>
      </c>
      <c r="W138" s="97">
        <f>(DHS_Wet05!W138+DHS_Dry05!W138)/2</f>
        <v>4.5503220439647567</v>
      </c>
      <c r="X138" s="97">
        <f>(DHS_Wet05!X138+DHS_Dry05!X138)/2</f>
        <v>7.3222983934992092</v>
      </c>
      <c r="Y138" s="97">
        <f>(DHS_Wet05!Y138+DHS_Dry05!Y138)/2</f>
        <v>0.72538528881350839</v>
      </c>
      <c r="Z138" s="97">
        <f>(DHS_Wet05!Z138+DHS_Dry05!Z138)/2</f>
        <v>6.543710660283204</v>
      </c>
      <c r="AA138" s="97">
        <f>(DHS_Wet05!AA138+DHS_Dry05!AA138)/2</f>
        <v>13.79636899519117</v>
      </c>
      <c r="AB138" s="97">
        <f>(DHS_Wet05!AB138+DHS_Dry05!AB138)/2</f>
        <v>1.5952363268866836</v>
      </c>
      <c r="AC138" s="97">
        <f>(DHS_Wet05!AC138+DHS_Dry05!AC138)/2</f>
        <v>0.38107872863746739</v>
      </c>
      <c r="AD138" s="97">
        <f>(DHS_Wet05!AD138+DHS_Dry05!AD138)/2</f>
        <v>2.5356754124637186</v>
      </c>
      <c r="AE138" s="97">
        <f>(DHS_Wet05!AE138+DHS_Dry05!AE138)/2</f>
        <v>0.13524640882683611</v>
      </c>
      <c r="AF138" s="97">
        <f>(DHS_Wet05!AF138+DHS_Dry05!AF138)/2</f>
        <v>3.4687477186700102</v>
      </c>
      <c r="AG138" s="97">
        <f>(DHS_Wet05!AG138+DHS_Dry05!AG138)/2</f>
        <v>2.094870750101935</v>
      </c>
      <c r="AH138" s="97">
        <f>(DHS_Wet05!AH138+DHS_Dry05!AH138)/2</f>
        <v>0.18147869310798498</v>
      </c>
      <c r="AI138" s="97">
        <f>(DHS_Wet05!AI138+DHS_Dry05!AI138)/2</f>
        <v>5.0888186861944327</v>
      </c>
      <c r="AJ138" s="94">
        <f>(DHS_Wet05!AJ138+DHS_Dry05!AJ138)/2</f>
        <v>0.87425573572560422</v>
      </c>
      <c r="AK138" s="1693"/>
      <c r="AL138" s="1693"/>
      <c r="AM138" s="1693"/>
      <c r="AN138" s="1693"/>
      <c r="AO138" s="1693"/>
      <c r="AP138" s="1693"/>
      <c r="AQ138" s="1693"/>
      <c r="AR138" s="1693"/>
      <c r="AS138" s="1693"/>
      <c r="AT138" s="1693"/>
      <c r="AU138" s="1693"/>
      <c r="AV138" s="1693"/>
      <c r="AW138" s="1693"/>
      <c r="AX138" s="1693"/>
      <c r="AY138" s="1693"/>
      <c r="AZ138" s="305"/>
      <c r="BA138" s="1836"/>
      <c r="BB138" s="1542" t="s">
        <v>41</v>
      </c>
      <c r="BC138" s="33" t="s">
        <v>35</v>
      </c>
      <c r="BD138" s="29" t="s">
        <v>35</v>
      </c>
      <c r="BE138" s="29" t="s">
        <v>35</v>
      </c>
      <c r="BF138" s="29" t="s">
        <v>35</v>
      </c>
      <c r="BG138" s="24" t="s">
        <v>35</v>
      </c>
      <c r="BH138" s="33" t="s">
        <v>35</v>
      </c>
      <c r="BI138" s="29" t="s">
        <v>35</v>
      </c>
      <c r="BJ138" s="29" t="s">
        <v>35</v>
      </c>
      <c r="BK138" s="29" t="s">
        <v>35</v>
      </c>
      <c r="BL138" s="24" t="s">
        <v>35</v>
      </c>
      <c r="BM138" s="33" t="s">
        <v>35</v>
      </c>
      <c r="BN138" s="29" t="s">
        <v>35</v>
      </c>
      <c r="BO138" s="29" t="s">
        <v>35</v>
      </c>
      <c r="BP138" s="29" t="s">
        <v>35</v>
      </c>
      <c r="BQ138" s="24" t="s">
        <v>35</v>
      </c>
      <c r="BR138" s="33" t="s">
        <v>35</v>
      </c>
      <c r="BS138" s="29" t="s">
        <v>35</v>
      </c>
      <c r="BT138" s="29" t="s">
        <v>35</v>
      </c>
      <c r="BU138" s="29" t="s">
        <v>35</v>
      </c>
      <c r="BV138" s="29" t="s">
        <v>35</v>
      </c>
      <c r="BW138" s="29" t="s">
        <v>35</v>
      </c>
      <c r="BX138" s="29" t="s">
        <v>35</v>
      </c>
      <c r="BY138" s="18" t="s">
        <v>35</v>
      </c>
      <c r="BZ138" s="18" t="s">
        <v>35</v>
      </c>
      <c r="CA138" s="18" t="s">
        <v>35</v>
      </c>
      <c r="CB138" s="18" t="s">
        <v>35</v>
      </c>
      <c r="CC138" s="18" t="s">
        <v>35</v>
      </c>
      <c r="CD138" s="18" t="s">
        <v>35</v>
      </c>
      <c r="CE138" s="18" t="s">
        <v>35</v>
      </c>
      <c r="CF138" s="18" t="s">
        <v>35</v>
      </c>
      <c r="CG138" s="18" t="s">
        <v>35</v>
      </c>
      <c r="CH138" s="18" t="s">
        <v>35</v>
      </c>
      <c r="CI138" s="18" t="s">
        <v>35</v>
      </c>
      <c r="CJ138" s="18" t="s">
        <v>35</v>
      </c>
      <c r="CK138" s="3"/>
      <c r="CL138" s="3"/>
      <c r="CM138" s="3"/>
      <c r="CN138" s="3"/>
      <c r="CO138" s="3"/>
      <c r="CP138" s="3"/>
      <c r="CQ138" s="3"/>
      <c r="CR138" s="3"/>
      <c r="CS138" s="3"/>
      <c r="CT138" s="3"/>
      <c r="CU138" s="3"/>
      <c r="CV138" s="3"/>
      <c r="CW138" s="3"/>
      <c r="CX138" s="3"/>
      <c r="CY138" s="3"/>
      <c r="CZ138" s="3"/>
    </row>
    <row r="139" s="433" customFormat="true" ht="15" customHeight="true" x14ac:dyDescent="0.2">
      <c r="A139" s="1804"/>
      <c r="B139" s="331" t="s">
        <v>19</v>
      </c>
      <c r="C139" s="98">
        <f>(DHS_Wet05!C139+DHS_Dry05!C139)/2</f>
        <v>96.593178755271794</v>
      </c>
      <c r="D139" s="97">
        <f>(DHS_Wet05!D139+DHS_Dry05!D139)/2</f>
        <v>91.755195206640053</v>
      </c>
      <c r="E139" s="97">
        <f>(DHS_Wet05!E139+DHS_Dry05!E139)/2</f>
        <v>85.702138297701097</v>
      </c>
      <c r="F139" s="97">
        <f>(DHS_Wet05!F139+DHS_Dry05!F139)/2</f>
        <v>64.077822974731177</v>
      </c>
      <c r="G139" s="96">
        <f>(DHS_Wet05!G139+DHS_Dry05!G139)/2</f>
        <v>11.402684179102506</v>
      </c>
      <c r="H139" s="95">
        <f>(DHS_Wet05!H139+DHS_Dry05!H139)/2</f>
        <v>89.063583017578125</v>
      </c>
      <c r="I139" s="97">
        <f>(DHS_Wet05!I139+DHS_Dry05!I139)/2</f>
        <v>51.85621656248108</v>
      </c>
      <c r="J139" s="97">
        <f>(DHS_Wet05!J139+DHS_Dry05!J139)/2</f>
        <v>11.604071373423416</v>
      </c>
      <c r="K139" s="97">
        <f>(DHS_Wet05!K139+DHS_Dry05!K139)/2</f>
        <v>0.96338710184442966</v>
      </c>
      <c r="L139" s="94">
        <f>(DHS_Wet05!L139+DHS_Dry05!L139)/2</f>
        <v>0</v>
      </c>
      <c r="M139" s="98">
        <f>(DHS_Wet05!M139+DHS_Dry05!M139)/2</f>
        <v>96.525612782527361</v>
      </c>
      <c r="N139" s="97">
        <f>(DHS_Wet05!N139+DHS_Dry05!N139)/2</f>
        <v>92.870125192272454</v>
      </c>
      <c r="O139" s="97">
        <f>(DHS_Wet05!O139+DHS_Dry05!O139)/2</f>
        <v>89.175374807898038</v>
      </c>
      <c r="P139" s="97">
        <f>(DHS_Wet05!P139+DHS_Dry05!P139)/2</f>
        <v>76.368855729571933</v>
      </c>
      <c r="Q139" s="96">
        <f>(DHS_Wet05!Q139+DHS_Dry05!Q139)/2</f>
        <v>30.174545854274999</v>
      </c>
      <c r="R139" s="95">
        <f>(DHS_Wet05!R139+DHS_Dry05!R139)/2</f>
        <v>77.564879997132707</v>
      </c>
      <c r="S139" s="97">
        <f>(DHS_Wet05!S139+DHS_Dry05!S139)/2</f>
        <v>57.869224475349611</v>
      </c>
      <c r="T139" s="97">
        <f>(DHS_Wet05!T139+DHS_Dry05!T139)/2</f>
        <v>78.5014278402451</v>
      </c>
      <c r="U139" s="97">
        <f>(DHS_Wet05!U139+DHS_Dry05!U139)/2</f>
        <v>84.071096463327748</v>
      </c>
      <c r="V139" s="97">
        <f>(DHS_Wet05!V139+DHS_Dry05!V139)/2</f>
        <v>85.37376984415377</v>
      </c>
      <c r="W139" s="97">
        <f>(DHS_Wet05!W139+DHS_Dry05!W139)/2</f>
        <v>72.672028654579918</v>
      </c>
      <c r="X139" s="97">
        <f>(DHS_Wet05!X139+DHS_Dry05!X139)/2</f>
        <v>76.133037628184823</v>
      </c>
      <c r="Y139" s="97">
        <f>(DHS_Wet05!Y139+DHS_Dry05!Y139)/2</f>
        <v>62.818518461724437</v>
      </c>
      <c r="Z139" s="97">
        <f>(DHS_Wet05!Z139+DHS_Dry05!Z139)/2</f>
        <v>73.532049048591162</v>
      </c>
      <c r="AA139" s="97">
        <f>(DHS_Wet05!AA139+DHS_Dry05!AA139)/2</f>
        <v>53.963940090938664</v>
      </c>
      <c r="AB139" s="97">
        <f>(DHS_Wet05!AB139+DHS_Dry05!AB139)/2</f>
        <v>84.484465124229715</v>
      </c>
      <c r="AC139" s="97">
        <f>(DHS_Wet05!AC139+DHS_Dry05!AC139)/2</f>
        <v>87.951391141795355</v>
      </c>
      <c r="AD139" s="97">
        <f>(DHS_Wet05!AD139+DHS_Dry05!AD139)/2</f>
        <v>11.944192184441683</v>
      </c>
      <c r="AE139" s="97">
        <f>(DHS_Wet05!AE139+DHS_Dry05!AE139)/2</f>
        <v>86.184201297493786</v>
      </c>
      <c r="AF139" s="97">
        <f>(DHS_Wet05!AF139+DHS_Dry05!AF139)/2</f>
        <v>82.61547211240557</v>
      </c>
      <c r="AG139" s="97">
        <f>(DHS_Wet05!AG139+DHS_Dry05!AG139)/2</f>
        <v>84.767398991693781</v>
      </c>
      <c r="AH139" s="97">
        <f>(DHS_Wet05!AH139+DHS_Dry05!AH139)/2</f>
        <v>80.096079286217858</v>
      </c>
      <c r="AI139" s="97">
        <f>(DHS_Wet05!AI139+DHS_Dry05!AI139)/2</f>
        <v>78.933518091771262</v>
      </c>
      <c r="AJ139" s="94">
        <f>(DHS_Wet05!AJ139+DHS_Dry05!AJ139)/2</f>
        <v>77.001277545408442</v>
      </c>
      <c r="AK139" s="1693"/>
      <c r="AL139" s="1693"/>
      <c r="AM139" s="1693"/>
      <c r="AN139" s="1693"/>
      <c r="AO139" s="1693"/>
      <c r="AP139" s="1693"/>
      <c r="AQ139" s="1693"/>
      <c r="AR139" s="1693"/>
      <c r="AS139" s="1693"/>
      <c r="AT139" s="1693"/>
      <c r="AU139" s="1693"/>
      <c r="AV139" s="1693"/>
      <c r="AW139" s="1693"/>
      <c r="AX139" s="1693"/>
      <c r="AY139" s="1693"/>
      <c r="AZ139" s="305"/>
      <c r="BA139" s="1836"/>
      <c r="BB139" s="1542" t="s">
        <v>19</v>
      </c>
      <c r="BC139" s="33" t="s">
        <v>35</v>
      </c>
      <c r="BD139" s="29" t="s">
        <v>35</v>
      </c>
      <c r="BE139" s="29" t="s">
        <v>35</v>
      </c>
      <c r="BF139" s="29" t="s">
        <v>35</v>
      </c>
      <c r="BG139" s="24" t="s">
        <v>35</v>
      </c>
      <c r="BH139" s="33" t="s">
        <v>35</v>
      </c>
      <c r="BI139" s="29" t="s">
        <v>35</v>
      </c>
      <c r="BJ139" s="29" t="s">
        <v>35</v>
      </c>
      <c r="BK139" s="29" t="s">
        <v>35</v>
      </c>
      <c r="BL139" s="24" t="s">
        <v>35</v>
      </c>
      <c r="BM139" s="33" t="s">
        <v>35</v>
      </c>
      <c r="BN139" s="29" t="s">
        <v>35</v>
      </c>
      <c r="BO139" s="29" t="s">
        <v>35</v>
      </c>
      <c r="BP139" s="29" t="s">
        <v>35</v>
      </c>
      <c r="BQ139" s="24" t="s">
        <v>35</v>
      </c>
      <c r="BR139" s="33" t="s">
        <v>35</v>
      </c>
      <c r="BS139" s="29" t="s">
        <v>35</v>
      </c>
      <c r="BT139" s="29" t="s">
        <v>35</v>
      </c>
      <c r="BU139" s="29" t="s">
        <v>35</v>
      </c>
      <c r="BV139" s="29" t="s">
        <v>35</v>
      </c>
      <c r="BW139" s="29" t="s">
        <v>35</v>
      </c>
      <c r="BX139" s="29" t="s">
        <v>35</v>
      </c>
      <c r="BY139" s="18" t="s">
        <v>35</v>
      </c>
      <c r="BZ139" s="18" t="s">
        <v>35</v>
      </c>
      <c r="CA139" s="18" t="s">
        <v>35</v>
      </c>
      <c r="CB139" s="18" t="s">
        <v>35</v>
      </c>
      <c r="CC139" s="18" t="s">
        <v>35</v>
      </c>
      <c r="CD139" s="18" t="s">
        <v>35</v>
      </c>
      <c r="CE139" s="18" t="s">
        <v>35</v>
      </c>
      <c r="CF139" s="18" t="s">
        <v>35</v>
      </c>
      <c r="CG139" s="18" t="s">
        <v>35</v>
      </c>
      <c r="CH139" s="18" t="s">
        <v>35</v>
      </c>
      <c r="CI139" s="18" t="s">
        <v>35</v>
      </c>
      <c r="CJ139" s="18" t="s">
        <v>35</v>
      </c>
      <c r="CK139" s="3"/>
      <c r="CL139" s="3"/>
      <c r="CM139" s="3"/>
      <c r="CN139" s="3"/>
      <c r="CO139" s="3"/>
      <c r="CP139" s="3"/>
      <c r="CQ139" s="3"/>
      <c r="CR139" s="3"/>
      <c r="CS139" s="3"/>
      <c r="CT139" s="3"/>
      <c r="CU139" s="3"/>
      <c r="CV139" s="3"/>
      <c r="CW139" s="3"/>
      <c r="CX139" s="3"/>
      <c r="CY139" s="3"/>
      <c r="CZ139" s="3"/>
    </row>
    <row r="140" s="276" customFormat="true" ht="15" customHeight="true" x14ac:dyDescent="0.2">
      <c r="A140" s="1804" t="s">
        <v>106</v>
      </c>
      <c r="B140" s="331" t="s">
        <v>64</v>
      </c>
      <c r="C140" s="49" t="s">
        <v>35</v>
      </c>
      <c r="D140" s="46" t="s">
        <v>35</v>
      </c>
      <c r="E140" s="46" t="s">
        <v>35</v>
      </c>
      <c r="F140" s="46" t="s">
        <v>35</v>
      </c>
      <c r="G140" s="43" t="s">
        <v>35</v>
      </c>
      <c r="H140" s="40" t="s">
        <v>35</v>
      </c>
      <c r="I140" s="46" t="s">
        <v>35</v>
      </c>
      <c r="J140" s="46" t="s">
        <v>35</v>
      </c>
      <c r="K140" s="46" t="s">
        <v>35</v>
      </c>
      <c r="L140" s="37" t="s">
        <v>35</v>
      </c>
      <c r="M140" s="49" t="s">
        <v>35</v>
      </c>
      <c r="N140" s="46" t="s">
        <v>35</v>
      </c>
      <c r="O140" s="46" t="s">
        <v>35</v>
      </c>
      <c r="P140" s="46" t="s">
        <v>35</v>
      </c>
      <c r="Q140" s="43" t="s">
        <v>35</v>
      </c>
      <c r="R140" s="40" t="s">
        <v>35</v>
      </c>
      <c r="S140" s="46" t="s">
        <v>35</v>
      </c>
      <c r="T140" s="46" t="s">
        <v>35</v>
      </c>
      <c r="U140" s="46" t="s">
        <v>35</v>
      </c>
      <c r="V140" s="46" t="s">
        <v>35</v>
      </c>
      <c r="W140" s="46" t="s">
        <v>35</v>
      </c>
      <c r="X140" s="46" t="s">
        <v>35</v>
      </c>
      <c r="Y140" s="46" t="s">
        <v>35</v>
      </c>
      <c r="Z140" s="46" t="s">
        <v>35</v>
      </c>
      <c r="AA140" s="46" t="s">
        <v>35</v>
      </c>
      <c r="AB140" s="46" t="s">
        <v>35</v>
      </c>
      <c r="AC140" s="46" t="s">
        <v>35</v>
      </c>
      <c r="AD140" s="46" t="s">
        <v>35</v>
      </c>
      <c r="AE140" s="46" t="s">
        <v>35</v>
      </c>
      <c r="AF140" s="46" t="s">
        <v>35</v>
      </c>
      <c r="AG140" s="46" t="s">
        <v>35</v>
      </c>
      <c r="AH140" s="46" t="s">
        <v>35</v>
      </c>
      <c r="AI140" s="46" t="s">
        <v>35</v>
      </c>
      <c r="AJ140" s="37" t="s">
        <v>35</v>
      </c>
      <c r="AK140" s="5"/>
      <c r="AL140" s="5"/>
      <c r="AM140" s="5"/>
      <c r="AN140" s="5"/>
      <c r="AO140" s="5"/>
      <c r="AP140" s="5"/>
      <c r="AQ140" s="5"/>
      <c r="AR140" s="5"/>
      <c r="AS140" s="5"/>
      <c r="AT140" s="5"/>
      <c r="AU140" s="5"/>
      <c r="AV140" s="5"/>
      <c r="AW140" s="5"/>
      <c r="AX140" s="5"/>
      <c r="AY140" s="5"/>
      <c r="AZ140" s="304"/>
      <c r="BA140" s="1836" t="s">
        <v>106</v>
      </c>
      <c r="BB140" s="1542" t="s">
        <v>64</v>
      </c>
      <c r="BC140" s="33" t="s">
        <v>35</v>
      </c>
      <c r="BD140" s="29" t="s">
        <v>35</v>
      </c>
      <c r="BE140" s="29" t="s">
        <v>35</v>
      </c>
      <c r="BF140" s="29" t="s">
        <v>35</v>
      </c>
      <c r="BG140" s="24" t="s">
        <v>35</v>
      </c>
      <c r="BH140" s="33" t="s">
        <v>35</v>
      </c>
      <c r="BI140" s="29" t="s">
        <v>35</v>
      </c>
      <c r="BJ140" s="29" t="s">
        <v>35</v>
      </c>
      <c r="BK140" s="29" t="s">
        <v>35</v>
      </c>
      <c r="BL140" s="24" t="s">
        <v>35</v>
      </c>
      <c r="BM140" s="33" t="s">
        <v>35</v>
      </c>
      <c r="BN140" s="29" t="s">
        <v>35</v>
      </c>
      <c r="BO140" s="29" t="s">
        <v>35</v>
      </c>
      <c r="BP140" s="29" t="s">
        <v>35</v>
      </c>
      <c r="BQ140" s="24" t="s">
        <v>35</v>
      </c>
      <c r="BR140" s="33" t="s">
        <v>35</v>
      </c>
      <c r="BS140" s="29" t="s">
        <v>35</v>
      </c>
      <c r="BT140" s="29" t="s">
        <v>35</v>
      </c>
      <c r="BU140" s="29" t="s">
        <v>35</v>
      </c>
      <c r="BV140" s="29" t="s">
        <v>35</v>
      </c>
      <c r="BW140" s="29" t="s">
        <v>35</v>
      </c>
      <c r="BX140" s="29" t="s">
        <v>35</v>
      </c>
      <c r="BY140" s="18" t="s">
        <v>35</v>
      </c>
      <c r="BZ140" s="18" t="s">
        <v>35</v>
      </c>
      <c r="CA140" s="18" t="s">
        <v>35</v>
      </c>
      <c r="CB140" s="18" t="s">
        <v>35</v>
      </c>
      <c r="CC140" s="18" t="s">
        <v>35</v>
      </c>
      <c r="CD140" s="18" t="s">
        <v>35</v>
      </c>
      <c r="CE140" s="18" t="s">
        <v>35</v>
      </c>
      <c r="CF140" s="18" t="s">
        <v>35</v>
      </c>
      <c r="CG140" s="18" t="s">
        <v>35</v>
      </c>
      <c r="CH140" s="18" t="s">
        <v>35</v>
      </c>
      <c r="CI140" s="18" t="s">
        <v>35</v>
      </c>
      <c r="CJ140" s="18" t="s">
        <v>35</v>
      </c>
      <c r="CK140" s="3"/>
      <c r="CL140" s="3"/>
      <c r="CM140" s="3"/>
      <c r="CN140" s="3"/>
      <c r="CO140" s="3"/>
      <c r="CP140" s="3"/>
      <c r="CQ140" s="3"/>
      <c r="CR140" s="3"/>
      <c r="CS140" s="3"/>
      <c r="CT140" s="3"/>
      <c r="CU140" s="3"/>
      <c r="CV140" s="3"/>
      <c r="CW140" s="3"/>
      <c r="CX140" s="3"/>
      <c r="CY140" s="3"/>
      <c r="CZ140" s="3"/>
    </row>
    <row r="141" s="276" customFormat="true" ht="15" customHeight="true" x14ac:dyDescent="0.2">
      <c r="A141" s="1804"/>
      <c r="B141" s="331" t="s">
        <v>65</v>
      </c>
      <c r="C141" s="49" t="s">
        <v>35</v>
      </c>
      <c r="D141" s="46" t="s">
        <v>35</v>
      </c>
      <c r="E141" s="46" t="s">
        <v>35</v>
      </c>
      <c r="F141" s="46" t="s">
        <v>35</v>
      </c>
      <c r="G141" s="43" t="s">
        <v>35</v>
      </c>
      <c r="H141" s="40" t="s">
        <v>35</v>
      </c>
      <c r="I141" s="46" t="s">
        <v>35</v>
      </c>
      <c r="J141" s="46" t="s">
        <v>35</v>
      </c>
      <c r="K141" s="46" t="s">
        <v>35</v>
      </c>
      <c r="L141" s="37" t="s">
        <v>35</v>
      </c>
      <c r="M141" s="49" t="s">
        <v>35</v>
      </c>
      <c r="N141" s="46" t="s">
        <v>35</v>
      </c>
      <c r="O141" s="46" t="s">
        <v>35</v>
      </c>
      <c r="P141" s="46" t="s">
        <v>35</v>
      </c>
      <c r="Q141" s="43" t="s">
        <v>35</v>
      </c>
      <c r="R141" s="40" t="s">
        <v>35</v>
      </c>
      <c r="S141" s="46" t="s">
        <v>35</v>
      </c>
      <c r="T141" s="46" t="s">
        <v>35</v>
      </c>
      <c r="U141" s="46" t="s">
        <v>35</v>
      </c>
      <c r="V141" s="46" t="s">
        <v>35</v>
      </c>
      <c r="W141" s="46" t="s">
        <v>35</v>
      </c>
      <c r="X141" s="46" t="s">
        <v>35</v>
      </c>
      <c r="Y141" s="46" t="s">
        <v>35</v>
      </c>
      <c r="Z141" s="46" t="s">
        <v>35</v>
      </c>
      <c r="AA141" s="46" t="s">
        <v>35</v>
      </c>
      <c r="AB141" s="46" t="s">
        <v>35</v>
      </c>
      <c r="AC141" s="46" t="s">
        <v>35</v>
      </c>
      <c r="AD141" s="46" t="s">
        <v>35</v>
      </c>
      <c r="AE141" s="46" t="s">
        <v>35</v>
      </c>
      <c r="AF141" s="46" t="s">
        <v>35</v>
      </c>
      <c r="AG141" s="46" t="s">
        <v>35</v>
      </c>
      <c r="AH141" s="46" t="s">
        <v>35</v>
      </c>
      <c r="AI141" s="46" t="s">
        <v>35</v>
      </c>
      <c r="AJ141" s="37" t="s">
        <v>35</v>
      </c>
      <c r="AK141" s="5"/>
      <c r="AL141" s="5"/>
      <c r="AM141" s="5"/>
      <c r="AN141" s="5"/>
      <c r="AO141" s="5"/>
      <c r="AP141" s="5"/>
      <c r="AQ141" s="5"/>
      <c r="AR141" s="5"/>
      <c r="AS141" s="5"/>
      <c r="AT141" s="5"/>
      <c r="AU141" s="5"/>
      <c r="AV141" s="5"/>
      <c r="AW141" s="5"/>
      <c r="AX141" s="5"/>
      <c r="AY141" s="5"/>
      <c r="AZ141" s="304"/>
      <c r="BA141" s="1836"/>
      <c r="BB141" s="1542" t="s">
        <v>65</v>
      </c>
      <c r="BC141" s="33" t="s">
        <v>35</v>
      </c>
      <c r="BD141" s="29" t="s">
        <v>35</v>
      </c>
      <c r="BE141" s="29" t="s">
        <v>35</v>
      </c>
      <c r="BF141" s="29" t="s">
        <v>35</v>
      </c>
      <c r="BG141" s="24" t="s">
        <v>35</v>
      </c>
      <c r="BH141" s="33" t="s">
        <v>35</v>
      </c>
      <c r="BI141" s="29" t="s">
        <v>35</v>
      </c>
      <c r="BJ141" s="29" t="s">
        <v>35</v>
      </c>
      <c r="BK141" s="29" t="s">
        <v>35</v>
      </c>
      <c r="BL141" s="24" t="s">
        <v>35</v>
      </c>
      <c r="BM141" s="33" t="s">
        <v>35</v>
      </c>
      <c r="BN141" s="29" t="s">
        <v>35</v>
      </c>
      <c r="BO141" s="29" t="s">
        <v>35</v>
      </c>
      <c r="BP141" s="29" t="s">
        <v>35</v>
      </c>
      <c r="BQ141" s="24" t="s">
        <v>35</v>
      </c>
      <c r="BR141" s="33" t="s">
        <v>35</v>
      </c>
      <c r="BS141" s="29" t="s">
        <v>35</v>
      </c>
      <c r="BT141" s="29" t="s">
        <v>35</v>
      </c>
      <c r="BU141" s="29" t="s">
        <v>35</v>
      </c>
      <c r="BV141" s="29" t="s">
        <v>35</v>
      </c>
      <c r="BW141" s="29" t="s">
        <v>35</v>
      </c>
      <c r="BX141" s="29" t="s">
        <v>35</v>
      </c>
      <c r="BY141" s="18" t="s">
        <v>35</v>
      </c>
      <c r="BZ141" s="18" t="s">
        <v>35</v>
      </c>
      <c r="CA141" s="18" t="s">
        <v>35</v>
      </c>
      <c r="CB141" s="18" t="s">
        <v>35</v>
      </c>
      <c r="CC141" s="18" t="s">
        <v>35</v>
      </c>
      <c r="CD141" s="18" t="s">
        <v>35</v>
      </c>
      <c r="CE141" s="18" t="s">
        <v>35</v>
      </c>
      <c r="CF141" s="18" t="s">
        <v>35</v>
      </c>
      <c r="CG141" s="18" t="s">
        <v>35</v>
      </c>
      <c r="CH141" s="18" t="s">
        <v>35</v>
      </c>
      <c r="CI141" s="18" t="s">
        <v>35</v>
      </c>
      <c r="CJ141" s="18" t="s">
        <v>35</v>
      </c>
      <c r="CK141" s="3"/>
      <c r="CL141" s="3"/>
      <c r="CM141" s="3"/>
      <c r="CN141" s="3"/>
      <c r="CO141" s="3"/>
      <c r="CP141" s="3"/>
      <c r="CQ141" s="3"/>
      <c r="CR141" s="3"/>
      <c r="CS141" s="3"/>
      <c r="CT141" s="3"/>
      <c r="CU141" s="3"/>
      <c r="CV141" s="3"/>
      <c r="CW141" s="3"/>
      <c r="CX141" s="3"/>
      <c r="CY141" s="3"/>
      <c r="CZ141" s="3"/>
    </row>
    <row r="142" s="276" customFormat="true" ht="15" customHeight="true" x14ac:dyDescent="0.2">
      <c r="A142" s="1804"/>
      <c r="B142" s="331" t="s">
        <v>66</v>
      </c>
      <c r="C142" s="49" t="s">
        <v>35</v>
      </c>
      <c r="D142" s="46" t="s">
        <v>35</v>
      </c>
      <c r="E142" s="46" t="s">
        <v>35</v>
      </c>
      <c r="F142" s="46" t="s">
        <v>35</v>
      </c>
      <c r="G142" s="43" t="s">
        <v>35</v>
      </c>
      <c r="H142" s="40" t="s">
        <v>35</v>
      </c>
      <c r="I142" s="46" t="s">
        <v>35</v>
      </c>
      <c r="J142" s="46" t="s">
        <v>35</v>
      </c>
      <c r="K142" s="46" t="s">
        <v>35</v>
      </c>
      <c r="L142" s="37" t="s">
        <v>35</v>
      </c>
      <c r="M142" s="49" t="s">
        <v>35</v>
      </c>
      <c r="N142" s="46" t="s">
        <v>35</v>
      </c>
      <c r="O142" s="46" t="s">
        <v>35</v>
      </c>
      <c r="P142" s="46" t="s">
        <v>35</v>
      </c>
      <c r="Q142" s="43" t="s">
        <v>35</v>
      </c>
      <c r="R142" s="40" t="s">
        <v>35</v>
      </c>
      <c r="S142" s="46" t="s">
        <v>35</v>
      </c>
      <c r="T142" s="46" t="s">
        <v>35</v>
      </c>
      <c r="U142" s="46" t="s">
        <v>35</v>
      </c>
      <c r="V142" s="46" t="s">
        <v>35</v>
      </c>
      <c r="W142" s="46" t="s">
        <v>35</v>
      </c>
      <c r="X142" s="46" t="s">
        <v>35</v>
      </c>
      <c r="Y142" s="46" t="s">
        <v>35</v>
      </c>
      <c r="Z142" s="46" t="s">
        <v>35</v>
      </c>
      <c r="AA142" s="46" t="s">
        <v>35</v>
      </c>
      <c r="AB142" s="46" t="s">
        <v>35</v>
      </c>
      <c r="AC142" s="46" t="s">
        <v>35</v>
      </c>
      <c r="AD142" s="46" t="s">
        <v>35</v>
      </c>
      <c r="AE142" s="46" t="s">
        <v>35</v>
      </c>
      <c r="AF142" s="46" t="s">
        <v>35</v>
      </c>
      <c r="AG142" s="46" t="s">
        <v>35</v>
      </c>
      <c r="AH142" s="46" t="s">
        <v>35</v>
      </c>
      <c r="AI142" s="46" t="s">
        <v>35</v>
      </c>
      <c r="AJ142" s="37" t="s">
        <v>35</v>
      </c>
      <c r="AK142" s="5"/>
      <c r="AL142" s="5"/>
      <c r="AM142" s="5"/>
      <c r="AN142" s="5"/>
      <c r="AO142" s="5"/>
      <c r="AP142" s="5"/>
      <c r="AQ142" s="5"/>
      <c r="AR142" s="5"/>
      <c r="AS142" s="5"/>
      <c r="AT142" s="5"/>
      <c r="AU142" s="5"/>
      <c r="AV142" s="5"/>
      <c r="AW142" s="5"/>
      <c r="AX142" s="5"/>
      <c r="AY142" s="5"/>
      <c r="AZ142" s="304"/>
      <c r="BA142" s="1836"/>
      <c r="BB142" s="1542" t="s">
        <v>66</v>
      </c>
      <c r="BC142" s="33" t="s">
        <v>35</v>
      </c>
      <c r="BD142" s="29" t="s">
        <v>35</v>
      </c>
      <c r="BE142" s="29" t="s">
        <v>35</v>
      </c>
      <c r="BF142" s="29" t="s">
        <v>35</v>
      </c>
      <c r="BG142" s="24" t="s">
        <v>35</v>
      </c>
      <c r="BH142" s="33" t="s">
        <v>35</v>
      </c>
      <c r="BI142" s="29" t="s">
        <v>35</v>
      </c>
      <c r="BJ142" s="29" t="s">
        <v>35</v>
      </c>
      <c r="BK142" s="29" t="s">
        <v>35</v>
      </c>
      <c r="BL142" s="24" t="s">
        <v>35</v>
      </c>
      <c r="BM142" s="33" t="s">
        <v>35</v>
      </c>
      <c r="BN142" s="29" t="s">
        <v>35</v>
      </c>
      <c r="BO142" s="29" t="s">
        <v>35</v>
      </c>
      <c r="BP142" s="29" t="s">
        <v>35</v>
      </c>
      <c r="BQ142" s="24" t="s">
        <v>35</v>
      </c>
      <c r="BR142" s="33" t="s">
        <v>35</v>
      </c>
      <c r="BS142" s="29" t="s">
        <v>35</v>
      </c>
      <c r="BT142" s="29" t="s">
        <v>35</v>
      </c>
      <c r="BU142" s="29" t="s">
        <v>35</v>
      </c>
      <c r="BV142" s="29" t="s">
        <v>35</v>
      </c>
      <c r="BW142" s="29" t="s">
        <v>35</v>
      </c>
      <c r="BX142" s="29" t="s">
        <v>35</v>
      </c>
      <c r="BY142" s="18" t="s">
        <v>35</v>
      </c>
      <c r="BZ142" s="18" t="s">
        <v>35</v>
      </c>
      <c r="CA142" s="18" t="s">
        <v>35</v>
      </c>
      <c r="CB142" s="18" t="s">
        <v>35</v>
      </c>
      <c r="CC142" s="18" t="s">
        <v>35</v>
      </c>
      <c r="CD142" s="18" t="s">
        <v>35</v>
      </c>
      <c r="CE142" s="18" t="s">
        <v>35</v>
      </c>
      <c r="CF142" s="18" t="s">
        <v>35</v>
      </c>
      <c r="CG142" s="18" t="s">
        <v>35</v>
      </c>
      <c r="CH142" s="18" t="s">
        <v>35</v>
      </c>
      <c r="CI142" s="18" t="s">
        <v>35</v>
      </c>
      <c r="CJ142" s="18" t="s">
        <v>35</v>
      </c>
      <c r="CK142" s="3"/>
      <c r="CL142" s="3"/>
      <c r="CM142" s="3"/>
      <c r="CN142" s="3"/>
      <c r="CO142" s="3"/>
      <c r="CP142" s="3"/>
      <c r="CQ142" s="3"/>
      <c r="CR142" s="3"/>
      <c r="CS142" s="3"/>
      <c r="CT142" s="3"/>
      <c r="CU142" s="3"/>
      <c r="CV142" s="3"/>
      <c r="CW142" s="3"/>
      <c r="CX142" s="3"/>
      <c r="CY142" s="3"/>
      <c r="CZ142" s="3"/>
    </row>
    <row r="143" s="276" customFormat="true" ht="15" customHeight="true" x14ac:dyDescent="0.2">
      <c r="A143" s="1804"/>
      <c r="B143" s="331" t="s">
        <v>67</v>
      </c>
      <c r="C143" s="49" t="s">
        <v>35</v>
      </c>
      <c r="D143" s="46" t="s">
        <v>35</v>
      </c>
      <c r="E143" s="46" t="s">
        <v>35</v>
      </c>
      <c r="F143" s="46" t="s">
        <v>35</v>
      </c>
      <c r="G143" s="43" t="s">
        <v>35</v>
      </c>
      <c r="H143" s="40" t="s">
        <v>35</v>
      </c>
      <c r="I143" s="46" t="s">
        <v>35</v>
      </c>
      <c r="J143" s="46" t="s">
        <v>35</v>
      </c>
      <c r="K143" s="46" t="s">
        <v>35</v>
      </c>
      <c r="L143" s="37" t="s">
        <v>35</v>
      </c>
      <c r="M143" s="49" t="s">
        <v>35</v>
      </c>
      <c r="N143" s="46" t="s">
        <v>35</v>
      </c>
      <c r="O143" s="46" t="s">
        <v>35</v>
      </c>
      <c r="P143" s="46" t="s">
        <v>35</v>
      </c>
      <c r="Q143" s="43" t="s">
        <v>35</v>
      </c>
      <c r="R143" s="40" t="s">
        <v>35</v>
      </c>
      <c r="S143" s="46" t="s">
        <v>35</v>
      </c>
      <c r="T143" s="46" t="s">
        <v>35</v>
      </c>
      <c r="U143" s="46" t="s">
        <v>35</v>
      </c>
      <c r="V143" s="46" t="s">
        <v>35</v>
      </c>
      <c r="W143" s="46" t="s">
        <v>35</v>
      </c>
      <c r="X143" s="46" t="s">
        <v>35</v>
      </c>
      <c r="Y143" s="46" t="s">
        <v>35</v>
      </c>
      <c r="Z143" s="46" t="s">
        <v>35</v>
      </c>
      <c r="AA143" s="46" t="s">
        <v>35</v>
      </c>
      <c r="AB143" s="46" t="s">
        <v>35</v>
      </c>
      <c r="AC143" s="46" t="s">
        <v>35</v>
      </c>
      <c r="AD143" s="46" t="s">
        <v>35</v>
      </c>
      <c r="AE143" s="46" t="s">
        <v>35</v>
      </c>
      <c r="AF143" s="46" t="s">
        <v>35</v>
      </c>
      <c r="AG143" s="46" t="s">
        <v>35</v>
      </c>
      <c r="AH143" s="46" t="s">
        <v>35</v>
      </c>
      <c r="AI143" s="46" t="s">
        <v>35</v>
      </c>
      <c r="AJ143" s="37" t="s">
        <v>35</v>
      </c>
      <c r="AK143" s="5"/>
      <c r="AL143" s="5"/>
      <c r="AM143" s="5"/>
      <c r="AN143" s="5"/>
      <c r="AO143" s="5"/>
      <c r="AP143" s="5"/>
      <c r="AQ143" s="5"/>
      <c r="AR143" s="5"/>
      <c r="AS143" s="5"/>
      <c r="AT143" s="5"/>
      <c r="AU143" s="5"/>
      <c r="AV143" s="5"/>
      <c r="AW143" s="5"/>
      <c r="AX143" s="5"/>
      <c r="AY143" s="5"/>
      <c r="AZ143" s="304"/>
      <c r="BA143" s="1836"/>
      <c r="BB143" s="1542" t="s">
        <v>67</v>
      </c>
      <c r="BC143" s="33" t="s">
        <v>35</v>
      </c>
      <c r="BD143" s="29" t="s">
        <v>35</v>
      </c>
      <c r="BE143" s="29" t="s">
        <v>35</v>
      </c>
      <c r="BF143" s="29" t="s">
        <v>35</v>
      </c>
      <c r="BG143" s="24" t="s">
        <v>35</v>
      </c>
      <c r="BH143" s="33" t="s">
        <v>35</v>
      </c>
      <c r="BI143" s="29" t="s">
        <v>35</v>
      </c>
      <c r="BJ143" s="29" t="s">
        <v>35</v>
      </c>
      <c r="BK143" s="29" t="s">
        <v>35</v>
      </c>
      <c r="BL143" s="24" t="s">
        <v>35</v>
      </c>
      <c r="BM143" s="33" t="s">
        <v>35</v>
      </c>
      <c r="BN143" s="29" t="s">
        <v>35</v>
      </c>
      <c r="BO143" s="29" t="s">
        <v>35</v>
      </c>
      <c r="BP143" s="29" t="s">
        <v>35</v>
      </c>
      <c r="BQ143" s="24" t="s">
        <v>35</v>
      </c>
      <c r="BR143" s="33" t="s">
        <v>35</v>
      </c>
      <c r="BS143" s="29" t="s">
        <v>35</v>
      </c>
      <c r="BT143" s="29" t="s">
        <v>35</v>
      </c>
      <c r="BU143" s="29" t="s">
        <v>35</v>
      </c>
      <c r="BV143" s="29" t="s">
        <v>35</v>
      </c>
      <c r="BW143" s="29" t="s">
        <v>35</v>
      </c>
      <c r="BX143" s="29" t="s">
        <v>35</v>
      </c>
      <c r="BY143" s="18" t="s">
        <v>35</v>
      </c>
      <c r="BZ143" s="18" t="s">
        <v>35</v>
      </c>
      <c r="CA143" s="18" t="s">
        <v>35</v>
      </c>
      <c r="CB143" s="18" t="s">
        <v>35</v>
      </c>
      <c r="CC143" s="18" t="s">
        <v>35</v>
      </c>
      <c r="CD143" s="18" t="s">
        <v>35</v>
      </c>
      <c r="CE143" s="18" t="s">
        <v>35</v>
      </c>
      <c r="CF143" s="18" t="s">
        <v>35</v>
      </c>
      <c r="CG143" s="18" t="s">
        <v>35</v>
      </c>
      <c r="CH143" s="18" t="s">
        <v>35</v>
      </c>
      <c r="CI143" s="18" t="s">
        <v>35</v>
      </c>
      <c r="CJ143" s="18" t="s">
        <v>35</v>
      </c>
      <c r="CK143" s="3"/>
      <c r="CL143" s="3"/>
      <c r="CM143" s="3"/>
      <c r="CN143" s="3"/>
      <c r="CO143" s="3"/>
      <c r="CP143" s="3"/>
      <c r="CQ143" s="3"/>
      <c r="CR143" s="3"/>
      <c r="CS143" s="3"/>
      <c r="CT143" s="3"/>
      <c r="CU143" s="3"/>
      <c r="CV143" s="3"/>
      <c r="CW143" s="3"/>
      <c r="CX143" s="3"/>
      <c r="CY143" s="3"/>
      <c r="CZ143" s="3"/>
    </row>
    <row r="144" s="276" customFormat="true" ht="15" customHeight="true" x14ac:dyDescent="0.2">
      <c r="A144" s="1804" t="s">
        <v>107</v>
      </c>
      <c r="B144" s="331" t="s">
        <v>64</v>
      </c>
      <c r="C144" s="49" t="s">
        <v>35</v>
      </c>
      <c r="D144" s="46" t="s">
        <v>35</v>
      </c>
      <c r="E144" s="46" t="s">
        <v>35</v>
      </c>
      <c r="F144" s="46" t="s">
        <v>35</v>
      </c>
      <c r="G144" s="43" t="s">
        <v>35</v>
      </c>
      <c r="H144" s="40" t="s">
        <v>35</v>
      </c>
      <c r="I144" s="46" t="s">
        <v>35</v>
      </c>
      <c r="J144" s="46" t="s">
        <v>35</v>
      </c>
      <c r="K144" s="46" t="s">
        <v>35</v>
      </c>
      <c r="L144" s="37" t="s">
        <v>35</v>
      </c>
      <c r="M144" s="49" t="s">
        <v>35</v>
      </c>
      <c r="N144" s="46" t="s">
        <v>35</v>
      </c>
      <c r="O144" s="46" t="s">
        <v>35</v>
      </c>
      <c r="P144" s="46" t="s">
        <v>35</v>
      </c>
      <c r="Q144" s="43" t="s">
        <v>35</v>
      </c>
      <c r="R144" s="40" t="s">
        <v>35</v>
      </c>
      <c r="S144" s="46" t="s">
        <v>35</v>
      </c>
      <c r="T144" s="46" t="s">
        <v>35</v>
      </c>
      <c r="U144" s="46" t="s">
        <v>35</v>
      </c>
      <c r="V144" s="46" t="s">
        <v>35</v>
      </c>
      <c r="W144" s="46" t="s">
        <v>35</v>
      </c>
      <c r="X144" s="46" t="s">
        <v>35</v>
      </c>
      <c r="Y144" s="46" t="s">
        <v>35</v>
      </c>
      <c r="Z144" s="46" t="s">
        <v>35</v>
      </c>
      <c r="AA144" s="46" t="s">
        <v>35</v>
      </c>
      <c r="AB144" s="46" t="s">
        <v>35</v>
      </c>
      <c r="AC144" s="46" t="s">
        <v>35</v>
      </c>
      <c r="AD144" s="46" t="s">
        <v>35</v>
      </c>
      <c r="AE144" s="46" t="s">
        <v>35</v>
      </c>
      <c r="AF144" s="46" t="s">
        <v>35</v>
      </c>
      <c r="AG144" s="46" t="s">
        <v>35</v>
      </c>
      <c r="AH144" s="46" t="s">
        <v>35</v>
      </c>
      <c r="AI144" s="46" t="s">
        <v>35</v>
      </c>
      <c r="AJ144" s="37" t="s">
        <v>35</v>
      </c>
      <c r="AK144" s="5"/>
      <c r="AL144" s="5"/>
      <c r="AM144" s="5"/>
      <c r="AN144" s="5"/>
      <c r="AO144" s="5"/>
      <c r="AP144" s="5"/>
      <c r="AQ144" s="5"/>
      <c r="AR144" s="5"/>
      <c r="AS144" s="5"/>
      <c r="AT144" s="5"/>
      <c r="AU144" s="5"/>
      <c r="AV144" s="5"/>
      <c r="AW144" s="5"/>
      <c r="AX144" s="5"/>
      <c r="AY144" s="5"/>
      <c r="AZ144" s="304"/>
      <c r="BA144" s="1836" t="s">
        <v>107</v>
      </c>
      <c r="BB144" s="1542" t="s">
        <v>64</v>
      </c>
      <c r="BC144" s="33" t="s">
        <v>35</v>
      </c>
      <c r="BD144" s="29" t="s">
        <v>35</v>
      </c>
      <c r="BE144" s="29" t="s">
        <v>35</v>
      </c>
      <c r="BF144" s="29" t="s">
        <v>35</v>
      </c>
      <c r="BG144" s="24" t="s">
        <v>35</v>
      </c>
      <c r="BH144" s="33" t="s">
        <v>35</v>
      </c>
      <c r="BI144" s="29" t="s">
        <v>35</v>
      </c>
      <c r="BJ144" s="29" t="s">
        <v>35</v>
      </c>
      <c r="BK144" s="29" t="s">
        <v>35</v>
      </c>
      <c r="BL144" s="24" t="s">
        <v>35</v>
      </c>
      <c r="BM144" s="33" t="s">
        <v>35</v>
      </c>
      <c r="BN144" s="29" t="s">
        <v>35</v>
      </c>
      <c r="BO144" s="29" t="s">
        <v>35</v>
      </c>
      <c r="BP144" s="29" t="s">
        <v>35</v>
      </c>
      <c r="BQ144" s="24" t="s">
        <v>35</v>
      </c>
      <c r="BR144" s="33" t="s">
        <v>35</v>
      </c>
      <c r="BS144" s="29" t="s">
        <v>35</v>
      </c>
      <c r="BT144" s="29" t="s">
        <v>35</v>
      </c>
      <c r="BU144" s="29" t="s">
        <v>35</v>
      </c>
      <c r="BV144" s="29" t="s">
        <v>35</v>
      </c>
      <c r="BW144" s="29" t="s">
        <v>35</v>
      </c>
      <c r="BX144" s="29" t="s">
        <v>35</v>
      </c>
      <c r="BY144" s="18" t="s">
        <v>35</v>
      </c>
      <c r="BZ144" s="18" t="s">
        <v>35</v>
      </c>
      <c r="CA144" s="18" t="s">
        <v>35</v>
      </c>
      <c r="CB144" s="18" t="s">
        <v>35</v>
      </c>
      <c r="CC144" s="18" t="s">
        <v>35</v>
      </c>
      <c r="CD144" s="18" t="s">
        <v>35</v>
      </c>
      <c r="CE144" s="18" t="s">
        <v>35</v>
      </c>
      <c r="CF144" s="18" t="s">
        <v>35</v>
      </c>
      <c r="CG144" s="18" t="s">
        <v>35</v>
      </c>
      <c r="CH144" s="18" t="s">
        <v>35</v>
      </c>
      <c r="CI144" s="18" t="s">
        <v>35</v>
      </c>
      <c r="CJ144" s="18" t="s">
        <v>35</v>
      </c>
      <c r="CK144" s="3"/>
      <c r="CL144" s="3"/>
      <c r="CM144" s="3"/>
      <c r="CN144" s="3"/>
      <c r="CO144" s="3"/>
      <c r="CP144" s="3"/>
      <c r="CQ144" s="3"/>
      <c r="CR144" s="3"/>
      <c r="CS144" s="3"/>
      <c r="CT144" s="3"/>
      <c r="CU144" s="3"/>
      <c r="CV144" s="3"/>
      <c r="CW144" s="3"/>
      <c r="CX144" s="3"/>
      <c r="CY144" s="3"/>
      <c r="CZ144" s="3"/>
    </row>
    <row r="145" s="276" customFormat="true" ht="15" customHeight="true" x14ac:dyDescent="0.2">
      <c r="A145" s="1804"/>
      <c r="B145" s="331" t="s">
        <v>65</v>
      </c>
      <c r="C145" s="49" t="s">
        <v>35</v>
      </c>
      <c r="D145" s="46" t="s">
        <v>35</v>
      </c>
      <c r="E145" s="46" t="s">
        <v>35</v>
      </c>
      <c r="F145" s="46" t="s">
        <v>35</v>
      </c>
      <c r="G145" s="43" t="s">
        <v>35</v>
      </c>
      <c r="H145" s="40" t="s">
        <v>35</v>
      </c>
      <c r="I145" s="46" t="s">
        <v>35</v>
      </c>
      <c r="J145" s="46" t="s">
        <v>35</v>
      </c>
      <c r="K145" s="46" t="s">
        <v>35</v>
      </c>
      <c r="L145" s="37" t="s">
        <v>35</v>
      </c>
      <c r="M145" s="49" t="s">
        <v>35</v>
      </c>
      <c r="N145" s="46" t="s">
        <v>35</v>
      </c>
      <c r="O145" s="46" t="s">
        <v>35</v>
      </c>
      <c r="P145" s="46" t="s">
        <v>35</v>
      </c>
      <c r="Q145" s="43" t="s">
        <v>35</v>
      </c>
      <c r="R145" s="40" t="s">
        <v>35</v>
      </c>
      <c r="S145" s="46" t="s">
        <v>35</v>
      </c>
      <c r="T145" s="46" t="s">
        <v>35</v>
      </c>
      <c r="U145" s="46" t="s">
        <v>35</v>
      </c>
      <c r="V145" s="46" t="s">
        <v>35</v>
      </c>
      <c r="W145" s="46" t="s">
        <v>35</v>
      </c>
      <c r="X145" s="46" t="s">
        <v>35</v>
      </c>
      <c r="Y145" s="46" t="s">
        <v>35</v>
      </c>
      <c r="Z145" s="46" t="s">
        <v>35</v>
      </c>
      <c r="AA145" s="46" t="s">
        <v>35</v>
      </c>
      <c r="AB145" s="46" t="s">
        <v>35</v>
      </c>
      <c r="AC145" s="46" t="s">
        <v>35</v>
      </c>
      <c r="AD145" s="46" t="s">
        <v>35</v>
      </c>
      <c r="AE145" s="46" t="s">
        <v>35</v>
      </c>
      <c r="AF145" s="46" t="s">
        <v>35</v>
      </c>
      <c r="AG145" s="46" t="s">
        <v>35</v>
      </c>
      <c r="AH145" s="46" t="s">
        <v>35</v>
      </c>
      <c r="AI145" s="46" t="s">
        <v>35</v>
      </c>
      <c r="AJ145" s="37" t="s">
        <v>35</v>
      </c>
      <c r="AK145" s="5"/>
      <c r="AL145" s="5"/>
      <c r="AM145" s="5"/>
      <c r="AN145" s="5"/>
      <c r="AO145" s="5"/>
      <c r="AP145" s="5"/>
      <c r="AQ145" s="5"/>
      <c r="AR145" s="5"/>
      <c r="AS145" s="5"/>
      <c r="AT145" s="5"/>
      <c r="AU145" s="5"/>
      <c r="AV145" s="5"/>
      <c r="AW145" s="5"/>
      <c r="AX145" s="5"/>
      <c r="AY145" s="5"/>
      <c r="AZ145" s="304"/>
      <c r="BA145" s="1836"/>
      <c r="BB145" s="1542" t="s">
        <v>65</v>
      </c>
      <c r="BC145" s="33" t="s">
        <v>35</v>
      </c>
      <c r="BD145" s="29" t="s">
        <v>35</v>
      </c>
      <c r="BE145" s="29" t="s">
        <v>35</v>
      </c>
      <c r="BF145" s="29" t="s">
        <v>35</v>
      </c>
      <c r="BG145" s="24" t="s">
        <v>35</v>
      </c>
      <c r="BH145" s="33" t="s">
        <v>35</v>
      </c>
      <c r="BI145" s="29" t="s">
        <v>35</v>
      </c>
      <c r="BJ145" s="29" t="s">
        <v>35</v>
      </c>
      <c r="BK145" s="29" t="s">
        <v>35</v>
      </c>
      <c r="BL145" s="24" t="s">
        <v>35</v>
      </c>
      <c r="BM145" s="33" t="s">
        <v>35</v>
      </c>
      <c r="BN145" s="29" t="s">
        <v>35</v>
      </c>
      <c r="BO145" s="29" t="s">
        <v>35</v>
      </c>
      <c r="BP145" s="29" t="s">
        <v>35</v>
      </c>
      <c r="BQ145" s="24" t="s">
        <v>35</v>
      </c>
      <c r="BR145" s="33" t="s">
        <v>35</v>
      </c>
      <c r="BS145" s="29" t="s">
        <v>35</v>
      </c>
      <c r="BT145" s="29" t="s">
        <v>35</v>
      </c>
      <c r="BU145" s="29" t="s">
        <v>35</v>
      </c>
      <c r="BV145" s="29" t="s">
        <v>35</v>
      </c>
      <c r="BW145" s="29" t="s">
        <v>35</v>
      </c>
      <c r="BX145" s="29" t="s">
        <v>35</v>
      </c>
      <c r="BY145" s="18" t="s">
        <v>35</v>
      </c>
      <c r="BZ145" s="18" t="s">
        <v>35</v>
      </c>
      <c r="CA145" s="18" t="s">
        <v>35</v>
      </c>
      <c r="CB145" s="18" t="s">
        <v>35</v>
      </c>
      <c r="CC145" s="18" t="s">
        <v>35</v>
      </c>
      <c r="CD145" s="18" t="s">
        <v>35</v>
      </c>
      <c r="CE145" s="18" t="s">
        <v>35</v>
      </c>
      <c r="CF145" s="18" t="s">
        <v>35</v>
      </c>
      <c r="CG145" s="18" t="s">
        <v>35</v>
      </c>
      <c r="CH145" s="18" t="s">
        <v>35</v>
      </c>
      <c r="CI145" s="18" t="s">
        <v>35</v>
      </c>
      <c r="CJ145" s="18" t="s">
        <v>35</v>
      </c>
      <c r="CK145" s="3"/>
      <c r="CL145" s="3"/>
      <c r="CM145" s="3"/>
      <c r="CN145" s="3"/>
      <c r="CO145" s="3"/>
      <c r="CP145" s="3"/>
      <c r="CQ145" s="3"/>
      <c r="CR145" s="3"/>
      <c r="CS145" s="3"/>
      <c r="CT145" s="3"/>
      <c r="CU145" s="3"/>
      <c r="CV145" s="3"/>
      <c r="CW145" s="3"/>
      <c r="CX145" s="3"/>
      <c r="CY145" s="3"/>
      <c r="CZ145" s="3"/>
    </row>
    <row r="146" s="276" customFormat="true" ht="15" customHeight="true" x14ac:dyDescent="0.2">
      <c r="A146" s="1804"/>
      <c r="B146" s="331" t="s">
        <v>66</v>
      </c>
      <c r="C146" s="49" t="s">
        <v>35</v>
      </c>
      <c r="D146" s="46" t="s">
        <v>35</v>
      </c>
      <c r="E146" s="46" t="s">
        <v>35</v>
      </c>
      <c r="F146" s="46" t="s">
        <v>35</v>
      </c>
      <c r="G146" s="43" t="s">
        <v>35</v>
      </c>
      <c r="H146" s="40" t="s">
        <v>35</v>
      </c>
      <c r="I146" s="46" t="s">
        <v>35</v>
      </c>
      <c r="J146" s="46" t="s">
        <v>35</v>
      </c>
      <c r="K146" s="46" t="s">
        <v>35</v>
      </c>
      <c r="L146" s="37" t="s">
        <v>35</v>
      </c>
      <c r="M146" s="49" t="s">
        <v>35</v>
      </c>
      <c r="N146" s="46" t="s">
        <v>35</v>
      </c>
      <c r="O146" s="46" t="s">
        <v>35</v>
      </c>
      <c r="P146" s="46" t="s">
        <v>35</v>
      </c>
      <c r="Q146" s="43" t="s">
        <v>35</v>
      </c>
      <c r="R146" s="40" t="s">
        <v>35</v>
      </c>
      <c r="S146" s="46" t="s">
        <v>35</v>
      </c>
      <c r="T146" s="46" t="s">
        <v>35</v>
      </c>
      <c r="U146" s="46" t="s">
        <v>35</v>
      </c>
      <c r="V146" s="46" t="s">
        <v>35</v>
      </c>
      <c r="W146" s="46" t="s">
        <v>35</v>
      </c>
      <c r="X146" s="46" t="s">
        <v>35</v>
      </c>
      <c r="Y146" s="46" t="s">
        <v>35</v>
      </c>
      <c r="Z146" s="46" t="s">
        <v>35</v>
      </c>
      <c r="AA146" s="46" t="s">
        <v>35</v>
      </c>
      <c r="AB146" s="46" t="s">
        <v>35</v>
      </c>
      <c r="AC146" s="46" t="s">
        <v>35</v>
      </c>
      <c r="AD146" s="46" t="s">
        <v>35</v>
      </c>
      <c r="AE146" s="46" t="s">
        <v>35</v>
      </c>
      <c r="AF146" s="46" t="s">
        <v>35</v>
      </c>
      <c r="AG146" s="46" t="s">
        <v>35</v>
      </c>
      <c r="AH146" s="46" t="s">
        <v>35</v>
      </c>
      <c r="AI146" s="46" t="s">
        <v>35</v>
      </c>
      <c r="AJ146" s="37" t="s">
        <v>35</v>
      </c>
      <c r="AK146" s="5"/>
      <c r="AL146" s="5"/>
      <c r="AM146" s="5"/>
      <c r="AN146" s="5"/>
      <c r="AO146" s="5"/>
      <c r="AP146" s="5"/>
      <c r="AQ146" s="5"/>
      <c r="AR146" s="5"/>
      <c r="AS146" s="5"/>
      <c r="AT146" s="5"/>
      <c r="AU146" s="5"/>
      <c r="AV146" s="5"/>
      <c r="AW146" s="5"/>
      <c r="AX146" s="5"/>
      <c r="AY146" s="5"/>
      <c r="AZ146" s="304"/>
      <c r="BA146" s="1836"/>
      <c r="BB146" s="1542" t="s">
        <v>66</v>
      </c>
      <c r="BC146" s="33" t="s">
        <v>35</v>
      </c>
      <c r="BD146" s="29" t="s">
        <v>35</v>
      </c>
      <c r="BE146" s="29" t="s">
        <v>35</v>
      </c>
      <c r="BF146" s="29" t="s">
        <v>35</v>
      </c>
      <c r="BG146" s="24" t="s">
        <v>35</v>
      </c>
      <c r="BH146" s="33" t="s">
        <v>35</v>
      </c>
      <c r="BI146" s="29" t="s">
        <v>35</v>
      </c>
      <c r="BJ146" s="29" t="s">
        <v>35</v>
      </c>
      <c r="BK146" s="29" t="s">
        <v>35</v>
      </c>
      <c r="BL146" s="24" t="s">
        <v>35</v>
      </c>
      <c r="BM146" s="33" t="s">
        <v>35</v>
      </c>
      <c r="BN146" s="29" t="s">
        <v>35</v>
      </c>
      <c r="BO146" s="29" t="s">
        <v>35</v>
      </c>
      <c r="BP146" s="29" t="s">
        <v>35</v>
      </c>
      <c r="BQ146" s="24" t="s">
        <v>35</v>
      </c>
      <c r="BR146" s="33" t="s">
        <v>35</v>
      </c>
      <c r="BS146" s="29" t="s">
        <v>35</v>
      </c>
      <c r="BT146" s="29" t="s">
        <v>35</v>
      </c>
      <c r="BU146" s="29" t="s">
        <v>35</v>
      </c>
      <c r="BV146" s="29" t="s">
        <v>35</v>
      </c>
      <c r="BW146" s="29" t="s">
        <v>35</v>
      </c>
      <c r="BX146" s="29" t="s">
        <v>35</v>
      </c>
      <c r="BY146" s="18" t="s">
        <v>35</v>
      </c>
      <c r="BZ146" s="18" t="s">
        <v>35</v>
      </c>
      <c r="CA146" s="18" t="s">
        <v>35</v>
      </c>
      <c r="CB146" s="18" t="s">
        <v>35</v>
      </c>
      <c r="CC146" s="18" t="s">
        <v>35</v>
      </c>
      <c r="CD146" s="18" t="s">
        <v>35</v>
      </c>
      <c r="CE146" s="18" t="s">
        <v>35</v>
      </c>
      <c r="CF146" s="18" t="s">
        <v>35</v>
      </c>
      <c r="CG146" s="18" t="s">
        <v>35</v>
      </c>
      <c r="CH146" s="18" t="s">
        <v>35</v>
      </c>
      <c r="CI146" s="18" t="s">
        <v>35</v>
      </c>
      <c r="CJ146" s="18" t="s">
        <v>35</v>
      </c>
      <c r="CK146" s="3"/>
      <c r="CL146" s="3"/>
      <c r="CM146" s="3"/>
      <c r="CN146" s="3"/>
      <c r="CO146" s="3"/>
      <c r="CP146" s="3"/>
      <c r="CQ146" s="3"/>
      <c r="CR146" s="3"/>
      <c r="CS146" s="3"/>
      <c r="CT146" s="3"/>
      <c r="CU146" s="3"/>
      <c r="CV146" s="3"/>
      <c r="CW146" s="3"/>
      <c r="CX146" s="3"/>
      <c r="CY146" s="3"/>
      <c r="CZ146" s="3"/>
    </row>
    <row r="147" s="276" customFormat="true" ht="15" customHeight="true" x14ac:dyDescent="0.2">
      <c r="A147" s="1804"/>
      <c r="B147" s="331" t="s">
        <v>67</v>
      </c>
      <c r="C147" s="49" t="s">
        <v>35</v>
      </c>
      <c r="D147" s="46" t="s">
        <v>35</v>
      </c>
      <c r="E147" s="46" t="s">
        <v>35</v>
      </c>
      <c r="F147" s="46" t="s">
        <v>35</v>
      </c>
      <c r="G147" s="43" t="s">
        <v>35</v>
      </c>
      <c r="H147" s="40" t="s">
        <v>35</v>
      </c>
      <c r="I147" s="46" t="s">
        <v>35</v>
      </c>
      <c r="J147" s="46" t="s">
        <v>35</v>
      </c>
      <c r="K147" s="46" t="s">
        <v>35</v>
      </c>
      <c r="L147" s="37" t="s">
        <v>35</v>
      </c>
      <c r="M147" s="49" t="s">
        <v>35</v>
      </c>
      <c r="N147" s="46" t="s">
        <v>35</v>
      </c>
      <c r="O147" s="46" t="s">
        <v>35</v>
      </c>
      <c r="P147" s="46" t="s">
        <v>35</v>
      </c>
      <c r="Q147" s="43" t="s">
        <v>35</v>
      </c>
      <c r="R147" s="40" t="s">
        <v>35</v>
      </c>
      <c r="S147" s="46" t="s">
        <v>35</v>
      </c>
      <c r="T147" s="46" t="s">
        <v>35</v>
      </c>
      <c r="U147" s="46" t="s">
        <v>35</v>
      </c>
      <c r="V147" s="46" t="s">
        <v>35</v>
      </c>
      <c r="W147" s="46" t="s">
        <v>35</v>
      </c>
      <c r="X147" s="46" t="s">
        <v>35</v>
      </c>
      <c r="Y147" s="46" t="s">
        <v>35</v>
      </c>
      <c r="Z147" s="46" t="s">
        <v>35</v>
      </c>
      <c r="AA147" s="46" t="s">
        <v>35</v>
      </c>
      <c r="AB147" s="46" t="s">
        <v>35</v>
      </c>
      <c r="AC147" s="46" t="s">
        <v>35</v>
      </c>
      <c r="AD147" s="46" t="s">
        <v>35</v>
      </c>
      <c r="AE147" s="46" t="s">
        <v>35</v>
      </c>
      <c r="AF147" s="46" t="s">
        <v>35</v>
      </c>
      <c r="AG147" s="46" t="s">
        <v>35</v>
      </c>
      <c r="AH147" s="46" t="s">
        <v>35</v>
      </c>
      <c r="AI147" s="46" t="s">
        <v>35</v>
      </c>
      <c r="AJ147" s="37" t="s">
        <v>35</v>
      </c>
      <c r="AK147" s="5"/>
      <c r="AL147" s="5"/>
      <c r="AM147" s="5"/>
      <c r="AN147" s="5"/>
      <c r="AO147" s="5"/>
      <c r="AP147" s="5"/>
      <c r="AQ147" s="5"/>
      <c r="AR147" s="5"/>
      <c r="AS147" s="5"/>
      <c r="AT147" s="5"/>
      <c r="AU147" s="5"/>
      <c r="AV147" s="5"/>
      <c r="AW147" s="5"/>
      <c r="AX147" s="5"/>
      <c r="AY147" s="5"/>
      <c r="AZ147" s="304"/>
      <c r="BA147" s="1836"/>
      <c r="BB147" s="1542" t="s">
        <v>67</v>
      </c>
      <c r="BC147" s="33" t="s">
        <v>35</v>
      </c>
      <c r="BD147" s="29" t="s">
        <v>35</v>
      </c>
      <c r="BE147" s="29" t="s">
        <v>35</v>
      </c>
      <c r="BF147" s="29" t="s">
        <v>35</v>
      </c>
      <c r="BG147" s="24" t="s">
        <v>35</v>
      </c>
      <c r="BH147" s="33" t="s">
        <v>35</v>
      </c>
      <c r="BI147" s="29" t="s">
        <v>35</v>
      </c>
      <c r="BJ147" s="29" t="s">
        <v>35</v>
      </c>
      <c r="BK147" s="29" t="s">
        <v>35</v>
      </c>
      <c r="BL147" s="24" t="s">
        <v>35</v>
      </c>
      <c r="BM147" s="33" t="s">
        <v>35</v>
      </c>
      <c r="BN147" s="29" t="s">
        <v>35</v>
      </c>
      <c r="BO147" s="29" t="s">
        <v>35</v>
      </c>
      <c r="BP147" s="29" t="s">
        <v>35</v>
      </c>
      <c r="BQ147" s="24" t="s">
        <v>35</v>
      </c>
      <c r="BR147" s="33" t="s">
        <v>35</v>
      </c>
      <c r="BS147" s="29" t="s">
        <v>35</v>
      </c>
      <c r="BT147" s="29" t="s">
        <v>35</v>
      </c>
      <c r="BU147" s="29" t="s">
        <v>35</v>
      </c>
      <c r="BV147" s="29" t="s">
        <v>35</v>
      </c>
      <c r="BW147" s="29" t="s">
        <v>35</v>
      </c>
      <c r="BX147" s="29" t="s">
        <v>35</v>
      </c>
      <c r="BY147" s="18" t="s">
        <v>35</v>
      </c>
      <c r="BZ147" s="18" t="s">
        <v>35</v>
      </c>
      <c r="CA147" s="18" t="s">
        <v>35</v>
      </c>
      <c r="CB147" s="18" t="s">
        <v>35</v>
      </c>
      <c r="CC147" s="18" t="s">
        <v>35</v>
      </c>
      <c r="CD147" s="18" t="s">
        <v>35</v>
      </c>
      <c r="CE147" s="18" t="s">
        <v>35</v>
      </c>
      <c r="CF147" s="18" t="s">
        <v>35</v>
      </c>
      <c r="CG147" s="18" t="s">
        <v>35</v>
      </c>
      <c r="CH147" s="18" t="s">
        <v>35</v>
      </c>
      <c r="CI147" s="18" t="s">
        <v>35</v>
      </c>
      <c r="CJ147" s="18" t="s">
        <v>35</v>
      </c>
      <c r="CK147" s="3"/>
      <c r="CL147" s="3"/>
      <c r="CM147" s="3"/>
      <c r="CN147" s="3"/>
      <c r="CO147" s="3"/>
      <c r="CP147" s="3"/>
      <c r="CQ147" s="3"/>
      <c r="CR147" s="3"/>
      <c r="CS147" s="3"/>
      <c r="CT147" s="3"/>
      <c r="CU147" s="3"/>
      <c r="CV147" s="3"/>
      <c r="CW147" s="3"/>
      <c r="CX147" s="3"/>
      <c r="CY147" s="3"/>
      <c r="CZ147" s="3"/>
    </row>
    <row r="148" s="276" customFormat="true" ht="15" customHeight="true" x14ac:dyDescent="0.2">
      <c r="A148" s="1804" t="s">
        <v>108</v>
      </c>
      <c r="B148" s="331" t="s">
        <v>49</v>
      </c>
      <c r="C148" s="134">
        <v>0.88320775772127835</v>
      </c>
      <c r="D148" s="133">
        <v>1.7800663200294178</v>
      </c>
      <c r="E148" s="133">
        <v>3.1642517398563954</v>
      </c>
      <c r="F148" s="133">
        <v>6.9392669319060367</v>
      </c>
      <c r="G148" s="132">
        <v>8.4670381164392108</v>
      </c>
      <c r="H148" s="122">
        <v>3.0293302735389105</v>
      </c>
      <c r="I148" s="133">
        <v>10.706774831941507</v>
      </c>
      <c r="J148" s="133">
        <v>11.473714162772612</v>
      </c>
      <c r="K148" s="133">
        <v>4.4905327986635797</v>
      </c>
      <c r="L148" s="126">
        <v>0.76258143229770592</v>
      </c>
      <c r="M148" s="134">
        <v>0.95819989021390717</v>
      </c>
      <c r="N148" s="133">
        <v>1.4689761388842419</v>
      </c>
      <c r="O148" s="133">
        <v>1.9445592772495195</v>
      </c>
      <c r="P148" s="133">
        <v>4.6962187332171013</v>
      </c>
      <c r="Q148" s="132">
        <v>10.487338277117738</v>
      </c>
      <c r="R148" s="122">
        <v>4.6152498008969438</v>
      </c>
      <c r="S148" s="133">
        <v>8.8918131302186705</v>
      </c>
      <c r="T148" s="133">
        <v>2.1872274395338343</v>
      </c>
      <c r="U148" s="133">
        <v>2.975893387004338</v>
      </c>
      <c r="V148" s="133">
        <v>2.3025161774464573</v>
      </c>
      <c r="W148" s="133">
        <v>7.4529578304125694</v>
      </c>
      <c r="X148" s="133">
        <v>1.4148590631737945</v>
      </c>
      <c r="Y148" s="133">
        <v>5.7870171117579927</v>
      </c>
      <c r="Z148" s="133">
        <v>2.0444062233829956</v>
      </c>
      <c r="AA148" s="133">
        <v>1.429896224141374</v>
      </c>
      <c r="AB148" s="133">
        <v>1.6920423674714919</v>
      </c>
      <c r="AC148" s="133">
        <v>0.5322913612077449</v>
      </c>
      <c r="AD148" s="133">
        <v>10.029831462503196</v>
      </c>
      <c r="AE148" s="133">
        <v>1.235760083679557</v>
      </c>
      <c r="AF148" s="133">
        <v>1.4939387251446847</v>
      </c>
      <c r="AG148" s="133">
        <v>1.7261753179608743</v>
      </c>
      <c r="AH148" s="133">
        <v>5.1697417596291473</v>
      </c>
      <c r="AI148" s="133">
        <v>1.5341079440121288</v>
      </c>
      <c r="AJ148" s="126">
        <v>3.9060354404808968</v>
      </c>
      <c r="AK148" s="4"/>
      <c r="AL148" s="4"/>
      <c r="AM148" s="4"/>
      <c r="AN148" s="4"/>
      <c r="AO148" s="4"/>
      <c r="AP148" s="4"/>
      <c r="AQ148" s="4"/>
      <c r="AR148" s="4"/>
      <c r="AS148" s="4"/>
      <c r="AT148" s="4"/>
      <c r="AU148" s="4"/>
      <c r="AV148" s="4"/>
      <c r="AW148" s="4"/>
      <c r="AX148" s="4"/>
      <c r="AY148" s="4"/>
      <c r="AZ148" s="304"/>
      <c r="BA148" s="1836" t="s">
        <v>108</v>
      </c>
      <c r="BB148" s="1542" t="s">
        <v>49</v>
      </c>
      <c r="BC148" s="33" t="s">
        <v>35</v>
      </c>
      <c r="BD148" s="29" t="s">
        <v>35</v>
      </c>
      <c r="BE148" s="29" t="s">
        <v>35</v>
      </c>
      <c r="BF148" s="29" t="s">
        <v>35</v>
      </c>
      <c r="BG148" s="24" t="s">
        <v>35</v>
      </c>
      <c r="BH148" s="33" t="s">
        <v>35</v>
      </c>
      <c r="BI148" s="29" t="s">
        <v>35</v>
      </c>
      <c r="BJ148" s="29" t="s">
        <v>35</v>
      </c>
      <c r="BK148" s="29" t="s">
        <v>35</v>
      </c>
      <c r="BL148" s="24" t="s">
        <v>35</v>
      </c>
      <c r="BM148" s="33" t="s">
        <v>35</v>
      </c>
      <c r="BN148" s="29" t="s">
        <v>35</v>
      </c>
      <c r="BO148" s="29" t="s">
        <v>35</v>
      </c>
      <c r="BP148" s="29" t="s">
        <v>35</v>
      </c>
      <c r="BQ148" s="24" t="s">
        <v>35</v>
      </c>
      <c r="BR148" s="33" t="s">
        <v>35</v>
      </c>
      <c r="BS148" s="29" t="s">
        <v>35</v>
      </c>
      <c r="BT148" s="29" t="s">
        <v>35</v>
      </c>
      <c r="BU148" s="29" t="s">
        <v>35</v>
      </c>
      <c r="BV148" s="29" t="s">
        <v>35</v>
      </c>
      <c r="BW148" s="29" t="s">
        <v>35</v>
      </c>
      <c r="BX148" s="29" t="s">
        <v>35</v>
      </c>
      <c r="BY148" s="18" t="s">
        <v>35</v>
      </c>
      <c r="BZ148" s="18" t="s">
        <v>35</v>
      </c>
      <c r="CA148" s="18" t="s">
        <v>35</v>
      </c>
      <c r="CB148" s="18" t="s">
        <v>35</v>
      </c>
      <c r="CC148" s="18" t="s">
        <v>35</v>
      </c>
      <c r="CD148" s="18" t="s">
        <v>35</v>
      </c>
      <c r="CE148" s="18" t="s">
        <v>35</v>
      </c>
      <c r="CF148" s="18" t="s">
        <v>35</v>
      </c>
      <c r="CG148" s="18" t="s">
        <v>35</v>
      </c>
      <c r="CH148" s="18" t="s">
        <v>35</v>
      </c>
      <c r="CI148" s="18" t="s">
        <v>35</v>
      </c>
      <c r="CJ148" s="18" t="s">
        <v>35</v>
      </c>
      <c r="CK148" s="3"/>
      <c r="CL148" s="3"/>
      <c r="CM148" s="3"/>
      <c r="CN148" s="3"/>
      <c r="CO148" s="3"/>
      <c r="CP148" s="3"/>
      <c r="CQ148" s="3"/>
      <c r="CR148" s="3"/>
      <c r="CS148" s="3"/>
      <c r="CT148" s="3"/>
      <c r="CU148" s="3"/>
      <c r="CV148" s="3"/>
      <c r="CW148" s="3"/>
      <c r="CX148" s="3"/>
      <c r="CY148" s="3"/>
      <c r="CZ148" s="3"/>
    </row>
    <row r="149" s="276" customFormat="true" ht="15" customHeight="true" x14ac:dyDescent="0.2">
      <c r="A149" s="1804"/>
      <c r="B149" s="331" t="s">
        <v>48</v>
      </c>
      <c r="C149" s="134">
        <v>1.720407404154668</v>
      </c>
      <c r="D149" s="133">
        <v>4.344187354646377</v>
      </c>
      <c r="E149" s="133">
        <v>8.4390787199077479</v>
      </c>
      <c r="F149" s="133">
        <v>24.66890145174245</v>
      </c>
      <c r="G149" s="132">
        <v>77.224913440992111</v>
      </c>
      <c r="H149" s="122">
        <v>3.6741384258299057</v>
      </c>
      <c r="I149" s="133">
        <v>29.293841256032575</v>
      </c>
      <c r="J149" s="133">
        <v>71.77566466581672</v>
      </c>
      <c r="K149" s="133">
        <v>92.818709796306749</v>
      </c>
      <c r="L149" s="126">
        <v>99.138777590172978</v>
      </c>
      <c r="M149" s="134">
        <v>1.7955754961375292</v>
      </c>
      <c r="N149" s="133">
        <v>3.7893980350815988</v>
      </c>
      <c r="O149" s="133">
        <v>6.6231589352943123</v>
      </c>
      <c r="P149" s="133">
        <v>15.804416469197385</v>
      </c>
      <c r="Q149" s="132">
        <v>55.663800632678281</v>
      </c>
      <c r="R149" s="122">
        <v>17.080496279028999</v>
      </c>
      <c r="S149" s="133">
        <v>31.931752059882641</v>
      </c>
      <c r="T149" s="133">
        <v>16.208440447292062</v>
      </c>
      <c r="U149" s="133">
        <v>11.792008098388269</v>
      </c>
      <c r="V149" s="133">
        <v>12.265991030597524</v>
      </c>
      <c r="W149" s="133">
        <v>15.32469147104287</v>
      </c>
      <c r="X149" s="133">
        <v>15.129804915142122</v>
      </c>
      <c r="Y149" s="133">
        <v>30.669079137704152</v>
      </c>
      <c r="Z149" s="133">
        <v>17.879834067742607</v>
      </c>
      <c r="AA149" s="133">
        <v>30.809794689728982</v>
      </c>
      <c r="AB149" s="133">
        <v>12.22825618141205</v>
      </c>
      <c r="AC149" s="133">
        <v>11.135238768359397</v>
      </c>
      <c r="AD149" s="133">
        <v>75.490300940591439</v>
      </c>
      <c r="AE149" s="133">
        <v>12.444792209999846</v>
      </c>
      <c r="AF149" s="133">
        <v>12.421841443779719</v>
      </c>
      <c r="AG149" s="133">
        <v>11.308773430174679</v>
      </c>
      <c r="AH149" s="133">
        <v>14.552700261044855</v>
      </c>
      <c r="AI149" s="133">
        <v>14.4085864129817</v>
      </c>
      <c r="AJ149" s="126">
        <v>18.21843127838504</v>
      </c>
      <c r="AK149" s="4"/>
      <c r="AL149" s="4"/>
      <c r="AM149" s="4"/>
      <c r="AN149" s="4"/>
      <c r="AO149" s="4"/>
      <c r="AP149" s="4"/>
      <c r="AQ149" s="4"/>
      <c r="AR149" s="4"/>
      <c r="AS149" s="4"/>
      <c r="AT149" s="4"/>
      <c r="AU149" s="4"/>
      <c r="AV149" s="4"/>
      <c r="AW149" s="4"/>
      <c r="AX149" s="4"/>
      <c r="AY149" s="4"/>
      <c r="AZ149" s="304"/>
      <c r="BA149" s="1836"/>
      <c r="BB149" s="1542" t="s">
        <v>48</v>
      </c>
      <c r="BC149" s="33" t="s">
        <v>35</v>
      </c>
      <c r="BD149" s="29" t="s">
        <v>35</v>
      </c>
      <c r="BE149" s="29" t="s">
        <v>35</v>
      </c>
      <c r="BF149" s="29" t="s">
        <v>35</v>
      </c>
      <c r="BG149" s="24" t="s">
        <v>35</v>
      </c>
      <c r="BH149" s="33" t="s">
        <v>35</v>
      </c>
      <c r="BI149" s="29" t="s">
        <v>35</v>
      </c>
      <c r="BJ149" s="29" t="s">
        <v>35</v>
      </c>
      <c r="BK149" s="29" t="s">
        <v>35</v>
      </c>
      <c r="BL149" s="24" t="s">
        <v>35</v>
      </c>
      <c r="BM149" s="33" t="s">
        <v>35</v>
      </c>
      <c r="BN149" s="29" t="s">
        <v>35</v>
      </c>
      <c r="BO149" s="29" t="s">
        <v>35</v>
      </c>
      <c r="BP149" s="29" t="s">
        <v>35</v>
      </c>
      <c r="BQ149" s="24" t="s">
        <v>35</v>
      </c>
      <c r="BR149" s="33" t="s">
        <v>35</v>
      </c>
      <c r="BS149" s="29" t="s">
        <v>35</v>
      </c>
      <c r="BT149" s="29" t="s">
        <v>35</v>
      </c>
      <c r="BU149" s="29" t="s">
        <v>35</v>
      </c>
      <c r="BV149" s="29" t="s">
        <v>35</v>
      </c>
      <c r="BW149" s="29" t="s">
        <v>35</v>
      </c>
      <c r="BX149" s="29" t="s">
        <v>35</v>
      </c>
      <c r="BY149" s="18" t="s">
        <v>35</v>
      </c>
      <c r="BZ149" s="18" t="s">
        <v>35</v>
      </c>
      <c r="CA149" s="18" t="s">
        <v>35</v>
      </c>
      <c r="CB149" s="18" t="s">
        <v>35</v>
      </c>
      <c r="CC149" s="18" t="s">
        <v>35</v>
      </c>
      <c r="CD149" s="18" t="s">
        <v>35</v>
      </c>
      <c r="CE149" s="18" t="s">
        <v>35</v>
      </c>
      <c r="CF149" s="18" t="s">
        <v>35</v>
      </c>
      <c r="CG149" s="18" t="s">
        <v>35</v>
      </c>
      <c r="CH149" s="18" t="s">
        <v>35</v>
      </c>
      <c r="CI149" s="18" t="s">
        <v>35</v>
      </c>
      <c r="CJ149" s="18" t="s">
        <v>35</v>
      </c>
      <c r="CK149" s="3"/>
      <c r="CL149" s="3"/>
      <c r="CM149" s="3"/>
      <c r="CN149" s="3"/>
      <c r="CO149" s="3"/>
      <c r="CP149" s="3"/>
      <c r="CQ149" s="3"/>
      <c r="CR149" s="3"/>
      <c r="CS149" s="3"/>
      <c r="CT149" s="3"/>
      <c r="CU149" s="3"/>
      <c r="CV149" s="3"/>
      <c r="CW149" s="3"/>
      <c r="CX149" s="3"/>
      <c r="CY149" s="3"/>
      <c r="CZ149" s="3"/>
    </row>
    <row r="150" s="276" customFormat="true" ht="15" customHeight="true" x14ac:dyDescent="0.2">
      <c r="A150" s="1804"/>
      <c r="B150" s="331" t="s">
        <v>110</v>
      </c>
      <c r="C150" s="134">
        <v>97.396384838124021</v>
      </c>
      <c r="D150" s="133">
        <v>93.875746325324172</v>
      </c>
      <c r="E150" s="133">
        <v>88.396669540235806</v>
      </c>
      <c r="F150" s="133">
        <v>68.391831616351666</v>
      </c>
      <c r="G150" s="132">
        <v>14.308048442568683</v>
      </c>
      <c r="H150" s="122">
        <v>93.296531300631159</v>
      </c>
      <c r="I150" s="133">
        <v>59.999383912026119</v>
      </c>
      <c r="J150" s="133">
        <v>16.750621171410838</v>
      </c>
      <c r="K150" s="133">
        <v>2.6907574050296432</v>
      </c>
      <c r="L150" s="126">
        <v>9.8640977529337287E-2</v>
      </c>
      <c r="M150" s="134">
        <v>97.246224613648565</v>
      </c>
      <c r="N150" s="133">
        <v>94.741625826034166</v>
      </c>
      <c r="O150" s="133">
        <v>91.432281787456176</v>
      </c>
      <c r="P150" s="133">
        <v>79.499364797585699</v>
      </c>
      <c r="Q150" s="132">
        <v>33.848861090203883</v>
      </c>
      <c r="R150" s="122">
        <v>78.304253920073847</v>
      </c>
      <c r="S150" s="133">
        <v>59.176434809898822</v>
      </c>
      <c r="T150" s="133">
        <v>81.60433211317428</v>
      </c>
      <c r="U150" s="133">
        <v>85.232098514607273</v>
      </c>
      <c r="V150" s="133">
        <v>85.431492791955975</v>
      </c>
      <c r="W150" s="133">
        <v>77.222350698544645</v>
      </c>
      <c r="X150" s="133">
        <v>83.455336021683962</v>
      </c>
      <c r="Y150" s="133">
        <v>63.543903750537936</v>
      </c>
      <c r="Z150" s="133">
        <v>80.07575970887433</v>
      </c>
      <c r="AA150" s="133">
        <v>67.760309086129837</v>
      </c>
      <c r="AB150" s="133">
        <v>86.079701451116435</v>
      </c>
      <c r="AC150" s="133">
        <v>88.332469870432803</v>
      </c>
      <c r="AD150" s="133">
        <v>14.479867596905398</v>
      </c>
      <c r="AE150" s="133">
        <v>86.319447706320602</v>
      </c>
      <c r="AF150" s="133">
        <v>86.084219831075544</v>
      </c>
      <c r="AG150" s="133">
        <v>86.965051251864551</v>
      </c>
      <c r="AH150" s="133">
        <v>80.277557979325849</v>
      </c>
      <c r="AI150" s="133">
        <v>84.057305643006146</v>
      </c>
      <c r="AJ150" s="126">
        <v>77.875533281134039</v>
      </c>
      <c r="AK150" s="4"/>
      <c r="AL150" s="4"/>
      <c r="AM150" s="4"/>
      <c r="AN150" s="4"/>
      <c r="AO150" s="4"/>
      <c r="AP150" s="4"/>
      <c r="AQ150" s="4"/>
      <c r="AR150" s="4"/>
      <c r="AS150" s="4"/>
      <c r="AT150" s="4"/>
      <c r="AU150" s="4"/>
      <c r="AV150" s="4"/>
      <c r="AW150" s="4"/>
      <c r="AX150" s="4"/>
      <c r="AY150" s="4"/>
      <c r="AZ150" s="304"/>
      <c r="BA150" s="1836"/>
      <c r="BB150" s="1542" t="s">
        <v>110</v>
      </c>
      <c r="BC150" s="33" t="s">
        <v>35</v>
      </c>
      <c r="BD150" s="29" t="s">
        <v>35</v>
      </c>
      <c r="BE150" s="29" t="s">
        <v>35</v>
      </c>
      <c r="BF150" s="29" t="s">
        <v>35</v>
      </c>
      <c r="BG150" s="24" t="s">
        <v>35</v>
      </c>
      <c r="BH150" s="33" t="s">
        <v>35</v>
      </c>
      <c r="BI150" s="29" t="s">
        <v>35</v>
      </c>
      <c r="BJ150" s="29" t="s">
        <v>35</v>
      </c>
      <c r="BK150" s="29" t="s">
        <v>35</v>
      </c>
      <c r="BL150" s="24" t="s">
        <v>35</v>
      </c>
      <c r="BM150" s="33" t="s">
        <v>35</v>
      </c>
      <c r="BN150" s="29" t="s">
        <v>35</v>
      </c>
      <c r="BO150" s="29" t="s">
        <v>35</v>
      </c>
      <c r="BP150" s="29" t="s">
        <v>35</v>
      </c>
      <c r="BQ150" s="24" t="s">
        <v>35</v>
      </c>
      <c r="BR150" s="33" t="s">
        <v>35</v>
      </c>
      <c r="BS150" s="29" t="s">
        <v>35</v>
      </c>
      <c r="BT150" s="29" t="s">
        <v>35</v>
      </c>
      <c r="BU150" s="29" t="s">
        <v>35</v>
      </c>
      <c r="BV150" s="29" t="s">
        <v>35</v>
      </c>
      <c r="BW150" s="29" t="s">
        <v>35</v>
      </c>
      <c r="BX150" s="29" t="s">
        <v>35</v>
      </c>
      <c r="BY150" s="18" t="s">
        <v>35</v>
      </c>
      <c r="BZ150" s="18" t="s">
        <v>35</v>
      </c>
      <c r="CA150" s="18" t="s">
        <v>35</v>
      </c>
      <c r="CB150" s="18" t="s">
        <v>35</v>
      </c>
      <c r="CC150" s="18" t="s">
        <v>35</v>
      </c>
      <c r="CD150" s="18" t="s">
        <v>35</v>
      </c>
      <c r="CE150" s="18" t="s">
        <v>35</v>
      </c>
      <c r="CF150" s="18" t="s">
        <v>35</v>
      </c>
      <c r="CG150" s="18" t="s">
        <v>35</v>
      </c>
      <c r="CH150" s="18" t="s">
        <v>35</v>
      </c>
      <c r="CI150" s="18" t="s">
        <v>35</v>
      </c>
      <c r="CJ150" s="18" t="s">
        <v>35</v>
      </c>
      <c r="CK150" s="3"/>
      <c r="CL150" s="3"/>
      <c r="CM150" s="3"/>
      <c r="CN150" s="3"/>
      <c r="CO150" s="3"/>
      <c r="CP150" s="3"/>
      <c r="CQ150" s="3"/>
      <c r="CR150" s="3"/>
      <c r="CS150" s="3"/>
      <c r="CT150" s="3"/>
      <c r="CU150" s="3"/>
      <c r="CV150" s="3"/>
      <c r="CW150" s="3"/>
      <c r="CX150" s="3"/>
      <c r="CY150" s="3"/>
      <c r="CZ150" s="3"/>
    </row>
    <row r="151" s="276" customFormat="true" ht="15" customHeight="true" x14ac:dyDescent="0.2">
      <c r="A151" s="1804" t="s">
        <v>109</v>
      </c>
      <c r="B151" s="331" t="s">
        <v>49</v>
      </c>
      <c r="C151" s="134">
        <v>36.23250640364919</v>
      </c>
      <c r="D151" s="133">
        <v>29.129901674696836</v>
      </c>
      <c r="E151" s="133">
        <v>26.975722244189289</v>
      </c>
      <c r="F151" s="133">
        <v>21.483404103495591</v>
      </c>
      <c r="G151" s="132">
        <v>10.277938521100788</v>
      </c>
      <c r="H151" s="122">
        <v>45.461760915930029</v>
      </c>
      <c r="I151" s="133">
        <v>26.127122223810247</v>
      </c>
      <c r="J151" s="133">
        <v>14.00267078768044</v>
      </c>
      <c r="K151" s="133">
        <v>4.5342148395981861</v>
      </c>
      <c r="L151" s="126">
        <v>0.76258143229770592</v>
      </c>
      <c r="M151" s="134">
        <v>35.480436659733229</v>
      </c>
      <c r="N151" s="133">
        <v>29.525245566634617</v>
      </c>
      <c r="O151" s="133">
        <v>22.965924548346077</v>
      </c>
      <c r="P151" s="133">
        <v>22.094877711328735</v>
      </c>
      <c r="Q151" s="132">
        <v>16.176848892886234</v>
      </c>
      <c r="R151" s="122">
        <v>20.571540514635718</v>
      </c>
      <c r="S151" s="133">
        <v>21.353652322240123</v>
      </c>
      <c r="T151" s="133">
        <v>13.046937663963121</v>
      </c>
      <c r="U151" s="133">
        <v>19.35614283690888</v>
      </c>
      <c r="V151" s="133">
        <v>16.137029843641965</v>
      </c>
      <c r="W151" s="133">
        <v>34.636355715233982</v>
      </c>
      <c r="X151" s="133">
        <v>14.16348541930029</v>
      </c>
      <c r="Y151" s="133">
        <v>15.830668661157677</v>
      </c>
      <c r="Z151" s="133">
        <v>12.489913892924562</v>
      </c>
      <c r="AA151" s="133">
        <v>7.7457308318745133</v>
      </c>
      <c r="AB151" s="133">
        <v>14.3326069155681</v>
      </c>
      <c r="AC151" s="133">
        <v>4.4178657260109846</v>
      </c>
      <c r="AD151" s="133">
        <v>12.548187174839414</v>
      </c>
      <c r="AE151" s="133">
        <v>8.9445432022354634</v>
      </c>
      <c r="AF151" s="133">
        <v>16.013179681652971</v>
      </c>
      <c r="AG151" s="133">
        <v>11.332111416951051</v>
      </c>
      <c r="AH151" s="133">
        <v>25.973484490668643</v>
      </c>
      <c r="AI151" s="133">
        <v>10.308244607456954</v>
      </c>
      <c r="AJ151" s="126">
        <v>17.55455844908635</v>
      </c>
      <c r="AK151" s="4"/>
      <c r="AL151" s="4"/>
      <c r="AM151" s="4"/>
      <c r="AN151" s="4"/>
      <c r="AO151" s="4"/>
      <c r="AP151" s="4"/>
      <c r="AQ151" s="4"/>
      <c r="AR151" s="4"/>
      <c r="AS151" s="4"/>
      <c r="AT151" s="4"/>
      <c r="AU151" s="4"/>
      <c r="AV151" s="4"/>
      <c r="AW151" s="4"/>
      <c r="AX151" s="4"/>
      <c r="AY151" s="4"/>
      <c r="AZ151" s="304"/>
      <c r="BA151" s="1836" t="s">
        <v>109</v>
      </c>
      <c r="BB151" s="1542" t="s">
        <v>49</v>
      </c>
      <c r="BC151" s="33" t="s">
        <v>35</v>
      </c>
      <c r="BD151" s="29" t="s">
        <v>35</v>
      </c>
      <c r="BE151" s="29" t="s">
        <v>35</v>
      </c>
      <c r="BF151" s="29" t="s">
        <v>35</v>
      </c>
      <c r="BG151" s="24" t="s">
        <v>35</v>
      </c>
      <c r="BH151" s="33" t="s">
        <v>35</v>
      </c>
      <c r="BI151" s="29" t="s">
        <v>35</v>
      </c>
      <c r="BJ151" s="29" t="s">
        <v>35</v>
      </c>
      <c r="BK151" s="29" t="s">
        <v>35</v>
      </c>
      <c r="BL151" s="24" t="s">
        <v>35</v>
      </c>
      <c r="BM151" s="33" t="s">
        <v>35</v>
      </c>
      <c r="BN151" s="29" t="s">
        <v>35</v>
      </c>
      <c r="BO151" s="29" t="s">
        <v>35</v>
      </c>
      <c r="BP151" s="29" t="s">
        <v>35</v>
      </c>
      <c r="BQ151" s="24" t="s">
        <v>35</v>
      </c>
      <c r="BR151" s="33" t="s">
        <v>35</v>
      </c>
      <c r="BS151" s="29" t="s">
        <v>35</v>
      </c>
      <c r="BT151" s="29" t="s">
        <v>35</v>
      </c>
      <c r="BU151" s="29" t="s">
        <v>35</v>
      </c>
      <c r="BV151" s="29" t="s">
        <v>35</v>
      </c>
      <c r="BW151" s="29" t="s">
        <v>35</v>
      </c>
      <c r="BX151" s="29" t="s">
        <v>35</v>
      </c>
      <c r="BY151" s="18" t="s">
        <v>35</v>
      </c>
      <c r="BZ151" s="18" t="s">
        <v>35</v>
      </c>
      <c r="CA151" s="18" t="s">
        <v>35</v>
      </c>
      <c r="CB151" s="18" t="s">
        <v>35</v>
      </c>
      <c r="CC151" s="18" t="s">
        <v>35</v>
      </c>
      <c r="CD151" s="18" t="s">
        <v>35</v>
      </c>
      <c r="CE151" s="18" t="s">
        <v>35</v>
      </c>
      <c r="CF151" s="18" t="s">
        <v>35</v>
      </c>
      <c r="CG151" s="18" t="s">
        <v>35</v>
      </c>
      <c r="CH151" s="18" t="s">
        <v>35</v>
      </c>
      <c r="CI151" s="18" t="s">
        <v>35</v>
      </c>
      <c r="CJ151" s="18" t="s">
        <v>35</v>
      </c>
      <c r="CK151" s="3"/>
      <c r="CL151" s="3"/>
      <c r="CM151" s="3"/>
      <c r="CN151" s="3"/>
      <c r="CO151" s="3"/>
      <c r="CP151" s="3"/>
      <c r="CQ151" s="3"/>
      <c r="CR151" s="3"/>
      <c r="CS151" s="3"/>
      <c r="CT151" s="3"/>
      <c r="CU151" s="3"/>
      <c r="CV151" s="3"/>
      <c r="CW151" s="3"/>
      <c r="CX151" s="3"/>
      <c r="CY151" s="3"/>
      <c r="CZ151" s="3"/>
    </row>
    <row r="152" s="276" customFormat="true" ht="15" customHeight="true" x14ac:dyDescent="0.2">
      <c r="A152" s="1837"/>
      <c r="B152" s="358" t="s">
        <v>48</v>
      </c>
      <c r="C152" s="134">
        <v>63.767493596350825</v>
      </c>
      <c r="D152" s="133">
        <v>70.7179827108247</v>
      </c>
      <c r="E152" s="133">
        <v>73.024277755810758</v>
      </c>
      <c r="F152" s="133">
        <v>78.516595896504413</v>
      </c>
      <c r="G152" s="132">
        <v>89.690103996239117</v>
      </c>
      <c r="H152" s="122">
        <v>53.790997233654572</v>
      </c>
      <c r="I152" s="133">
        <v>73.779950670898302</v>
      </c>
      <c r="J152" s="133">
        <v>85.951224994596245</v>
      </c>
      <c r="K152" s="133">
        <v>95.46578516040185</v>
      </c>
      <c r="L152" s="126">
        <v>99.138777590172978</v>
      </c>
      <c r="M152" s="134">
        <v>64.519563340266771</v>
      </c>
      <c r="N152" s="133">
        <v>70.474754433365376</v>
      </c>
      <c r="O152" s="133">
        <v>77.034075451653962</v>
      </c>
      <c r="P152" s="133">
        <v>77.905122288671322</v>
      </c>
      <c r="Q152" s="132">
        <v>83.823151107113603</v>
      </c>
      <c r="R152" s="122">
        <v>79.428459485364215</v>
      </c>
      <c r="S152" s="133">
        <v>78.646347677759806</v>
      </c>
      <c r="T152" s="133">
        <v>86.953062336036822</v>
      </c>
      <c r="U152" s="133">
        <v>79.997282798054542</v>
      </c>
      <c r="V152" s="133">
        <v>83.862970156358045</v>
      </c>
      <c r="W152" s="133">
        <v>65.363644284766039</v>
      </c>
      <c r="X152" s="133">
        <v>85.836514580699699</v>
      </c>
      <c r="Y152" s="133">
        <v>84.169331338842284</v>
      </c>
      <c r="Z152" s="133">
        <v>87.510086107075438</v>
      </c>
      <c r="AA152" s="133">
        <v>92.254269168125475</v>
      </c>
      <c r="AB152" s="133">
        <v>85.667393084431907</v>
      </c>
      <c r="AC152" s="133">
        <v>95.582134273988999</v>
      </c>
      <c r="AD152" s="133">
        <v>87.451812825160673</v>
      </c>
      <c r="AE152" s="133">
        <v>91.055456797764549</v>
      </c>
      <c r="AF152" s="133">
        <v>83.986820318347029</v>
      </c>
      <c r="AG152" s="133">
        <v>87.993141637253387</v>
      </c>
      <c r="AH152" s="133">
        <v>74.026515509331347</v>
      </c>
      <c r="AI152" s="133">
        <v>89.52576248877881</v>
      </c>
      <c r="AJ152" s="126">
        <v>82.445441550913586</v>
      </c>
      <c r="AK152" s="4"/>
      <c r="AL152" s="4"/>
      <c r="AM152" s="4"/>
      <c r="AN152" s="4"/>
      <c r="AO152" s="4"/>
      <c r="AP152" s="4"/>
      <c r="AQ152" s="4"/>
      <c r="AR152" s="4"/>
      <c r="AS152" s="4"/>
      <c r="AT152" s="4"/>
      <c r="AU152" s="4"/>
      <c r="AV152" s="4"/>
      <c r="AW152" s="4"/>
      <c r="AX152" s="4"/>
      <c r="AY152" s="4"/>
      <c r="AZ152" s="304"/>
      <c r="BA152" s="1836"/>
      <c r="BB152" s="1542" t="s">
        <v>48</v>
      </c>
      <c r="BC152" s="33" t="s">
        <v>35</v>
      </c>
      <c r="BD152" s="29" t="s">
        <v>35</v>
      </c>
      <c r="BE152" s="29" t="s">
        <v>35</v>
      </c>
      <c r="BF152" s="29" t="s">
        <v>35</v>
      </c>
      <c r="BG152" s="24" t="s">
        <v>35</v>
      </c>
      <c r="BH152" s="33" t="s">
        <v>35</v>
      </c>
      <c r="BI152" s="29" t="s">
        <v>35</v>
      </c>
      <c r="BJ152" s="29" t="s">
        <v>35</v>
      </c>
      <c r="BK152" s="29" t="s">
        <v>35</v>
      </c>
      <c r="BL152" s="24" t="s">
        <v>35</v>
      </c>
      <c r="BM152" s="33" t="s">
        <v>35</v>
      </c>
      <c r="BN152" s="29" t="s">
        <v>35</v>
      </c>
      <c r="BO152" s="29" t="s">
        <v>35</v>
      </c>
      <c r="BP152" s="29" t="s">
        <v>35</v>
      </c>
      <c r="BQ152" s="24" t="s">
        <v>35</v>
      </c>
      <c r="BR152" s="33" t="s">
        <v>35</v>
      </c>
      <c r="BS152" s="29" t="s">
        <v>35</v>
      </c>
      <c r="BT152" s="29" t="s">
        <v>35</v>
      </c>
      <c r="BU152" s="29" t="s">
        <v>35</v>
      </c>
      <c r="BV152" s="29" t="s">
        <v>35</v>
      </c>
      <c r="BW152" s="29" t="s">
        <v>35</v>
      </c>
      <c r="BX152" s="29" t="s">
        <v>35</v>
      </c>
      <c r="BY152" s="18" t="s">
        <v>35</v>
      </c>
      <c r="BZ152" s="18" t="s">
        <v>35</v>
      </c>
      <c r="CA152" s="18" t="s">
        <v>35</v>
      </c>
      <c r="CB152" s="18" t="s">
        <v>35</v>
      </c>
      <c r="CC152" s="18" t="s">
        <v>35</v>
      </c>
      <c r="CD152" s="18" t="s">
        <v>35</v>
      </c>
      <c r="CE152" s="18" t="s">
        <v>35</v>
      </c>
      <c r="CF152" s="18" t="s">
        <v>35</v>
      </c>
      <c r="CG152" s="18" t="s">
        <v>35</v>
      </c>
      <c r="CH152" s="18" t="s">
        <v>35</v>
      </c>
      <c r="CI152" s="18" t="s">
        <v>35</v>
      </c>
      <c r="CJ152" s="18" t="s">
        <v>35</v>
      </c>
      <c r="CK152" s="3"/>
      <c r="CL152" s="3"/>
      <c r="CM152" s="3"/>
      <c r="CN152" s="3"/>
      <c r="CO152" s="3"/>
      <c r="CP152" s="3"/>
      <c r="CQ152" s="3"/>
      <c r="CR152" s="3"/>
      <c r="CS152" s="3"/>
      <c r="CT152" s="3"/>
      <c r="CU152" s="3"/>
      <c r="CV152" s="3"/>
      <c r="CW152" s="3"/>
      <c r="CX152" s="3"/>
      <c r="CY152" s="3"/>
      <c r="CZ152" s="3"/>
    </row>
    <row r="153" s="433" customFormat="true" ht="15" customHeight="true" x14ac:dyDescent="0.2">
      <c r="A153" s="1803" t="s">
        <v>62</v>
      </c>
      <c r="B153" s="330" t="s">
        <v>194</v>
      </c>
      <c r="C153" s="98">
        <f>(DHS_Wet05!C140+DHS_Dry05!C140)/2</f>
        <v>0</v>
      </c>
      <c r="D153" s="97">
        <f>(DHS_Wet05!D140+DHS_Dry05!D140)/2</f>
        <v>7.411179042584439E-3</v>
      </c>
      <c r="E153" s="97">
        <f>(DHS_Wet05!E140+DHS_Dry05!E140)/2</f>
        <v>6.684458779473261E-2</v>
      </c>
      <c r="F153" s="97">
        <f>(DHS_Wet05!F140+DHS_Dry05!F140)/2</f>
        <v>0.65023845218514309</v>
      </c>
      <c r="G153" s="96">
        <f>(DHS_Wet05!G140+DHS_Dry05!G140)/2</f>
        <v>30.520083600520547</v>
      </c>
      <c r="H153" s="95">
        <f>(DHS_Wet05!H140+DHS_Dry05!H140)/2</f>
        <v>0</v>
      </c>
      <c r="I153" s="97">
        <f>(DHS_Wet05!I140+DHS_Dry05!I140)/2</f>
        <v>3.4845551439547262</v>
      </c>
      <c r="J153" s="97">
        <f>(DHS_Wet05!J140+DHS_Dry05!J140)/2</f>
        <v>17.998244271947662</v>
      </c>
      <c r="K153" s="97">
        <f>(DHS_Wet05!K140+DHS_Dry05!K140)/2</f>
        <v>57.307530140792892</v>
      </c>
      <c r="L153" s="94">
        <f>(DHS_Wet05!L140+DHS_Dry05!L140)/2</f>
        <v>82.718396406674216</v>
      </c>
      <c r="M153" s="98">
        <f>(DHS_Wet05!M140+DHS_Dry05!M140)/2</f>
        <v>0</v>
      </c>
      <c r="N153" s="97">
        <f>(DHS_Wet05!N140+DHS_Dry05!N140)/2</f>
        <v>8.7594394866630596E-3</v>
      </c>
      <c r="O153" s="97">
        <f>(DHS_Wet05!O140+DHS_Dry05!O140)/2</f>
        <v>0</v>
      </c>
      <c r="P153" s="97">
        <f>(DHS_Wet05!P140+DHS_Dry05!P140)/2</f>
        <v>7.89714998149324E-2</v>
      </c>
      <c r="Q153" s="96">
        <f>(DHS_Wet05!Q140+DHS_Dry05!Q140)/2</f>
        <v>7.524932799953894</v>
      </c>
      <c r="R153" s="95">
        <f>(DHS_Wet05!R140+DHS_Dry05!R140)/2</f>
        <v>0.42590920144525563</v>
      </c>
      <c r="S153" s="97">
        <f>(DHS_Wet05!S140+DHS_Dry05!S140)/2</f>
        <v>1.7469701782003042</v>
      </c>
      <c r="T153" s="97">
        <f>(DHS_Wet05!T140+DHS_Dry05!T140)/2</f>
        <v>3.0801842852738102E-2</v>
      </c>
      <c r="U153" s="97">
        <f>(DHS_Wet05!U140+DHS_Dry05!U140)/2</f>
        <v>0</v>
      </c>
      <c r="V153" s="97">
        <f>(DHS_Wet05!V140+DHS_Dry05!V140)/2</f>
        <v>0.18862227148682226</v>
      </c>
      <c r="W153" s="97">
        <f>(DHS_Wet05!W140+DHS_Dry05!W140)/2</f>
        <v>0</v>
      </c>
      <c r="X153" s="97">
        <f>(DHS_Wet05!X140+DHS_Dry05!X140)/2</f>
        <v>1.1088619111333051</v>
      </c>
      <c r="Y153" s="97">
        <f>(DHS_Wet05!Y140+DHS_Dry05!Y140)/2</f>
        <v>0.53823848930776075</v>
      </c>
      <c r="Z153" s="97">
        <f>(DHS_Wet05!Z140+DHS_Dry05!Z140)/2</f>
        <v>0</v>
      </c>
      <c r="AA153" s="97">
        <f>(DHS_Wet05!AA140+DHS_Dry05!AA140)/2</f>
        <v>4.7191057296227203</v>
      </c>
      <c r="AB153" s="97">
        <f>(DHS_Wet05!AB140+DHS_Dry05!AB140)/2</f>
        <v>0.14003767310278262</v>
      </c>
      <c r="AC153" s="97">
        <f>(DHS_Wet05!AC140+DHS_Dry05!AC140)/2</f>
        <v>0.79778647690581084</v>
      </c>
      <c r="AD153" s="97">
        <f>(DHS_Wet05!AD140+DHS_Dry05!AD140)/2</f>
        <v>62.72713403708736</v>
      </c>
      <c r="AE153" s="97">
        <f>(DHS_Wet05!AE140+DHS_Dry05!AE140)/2</f>
        <v>0.38063313274386129</v>
      </c>
      <c r="AF153" s="97">
        <f>(DHS_Wet05!AF140+DHS_Dry05!AF140)/2</f>
        <v>5.7177028017017566E-2</v>
      </c>
      <c r="AG153" s="97">
        <f>(DHS_Wet05!AG140+DHS_Dry05!AG140)/2</f>
        <v>0</v>
      </c>
      <c r="AH153" s="97">
        <f>(DHS_Wet05!AH140+DHS_Dry05!AH140)/2</f>
        <v>3.7272598513766111</v>
      </c>
      <c r="AI153" s="97">
        <f>(DHS_Wet05!AI140+DHS_Dry05!AI140)/2</f>
        <v>1.0034556110706643</v>
      </c>
      <c r="AJ153" s="94">
        <f>(DHS_Wet05!AJ140+DHS_Dry05!AJ140)/2</f>
        <v>0</v>
      </c>
      <c r="AK153" s="1693"/>
      <c r="AL153" s="1693"/>
      <c r="AM153" s="1693"/>
      <c r="AN153" s="1693"/>
      <c r="AO153" s="1693"/>
      <c r="AP153" s="1693"/>
      <c r="AQ153" s="1693"/>
      <c r="AR153" s="1693"/>
      <c r="AS153" s="1693"/>
      <c r="AT153" s="1693"/>
      <c r="AU153" s="1693"/>
      <c r="AV153" s="1693"/>
      <c r="AW153" s="1693"/>
      <c r="AX153" s="1693"/>
      <c r="AY153" s="1693"/>
      <c r="AZ153" s="305"/>
      <c r="BA153" s="1836" t="s">
        <v>62</v>
      </c>
      <c r="BB153" s="323" t="s">
        <v>194</v>
      </c>
      <c r="BC153" s="373">
        <v>0</v>
      </c>
      <c r="BD153" s="364">
        <v>1.0564560000000001</v>
      </c>
      <c r="BE153" s="364">
        <v>9.540303999999999</v>
      </c>
      <c r="BF153" s="364">
        <v>92.779917000000012</v>
      </c>
      <c r="BG153" s="375">
        <v>4354.3272459999998</v>
      </c>
      <c r="BH153" s="373">
        <v>0</v>
      </c>
      <c r="BI153" s="364">
        <v>76.495425000000012</v>
      </c>
      <c r="BJ153" s="364">
        <v>395.04740999999996</v>
      </c>
      <c r="BK153" s="364">
        <v>1253.2362760000005</v>
      </c>
      <c r="BL153" s="375">
        <v>1813.7237500000001</v>
      </c>
      <c r="BM153" s="373">
        <v>0</v>
      </c>
      <c r="BN153" s="364">
        <v>1.0564560000000001</v>
      </c>
      <c r="BO153" s="364">
        <v>0</v>
      </c>
      <c r="BP153" s="364">
        <v>9.540303999999999</v>
      </c>
      <c r="BQ153" s="375">
        <v>908.60430200000064</v>
      </c>
      <c r="BR153" s="373">
        <v>12.323016000000001</v>
      </c>
      <c r="BS153" s="364">
        <v>93.108998999999997</v>
      </c>
      <c r="BT153" s="364">
        <v>2.8543400000000001</v>
      </c>
      <c r="BU153" s="364">
        <v>0</v>
      </c>
      <c r="BV153" s="364">
        <v>7.2647040000000001</v>
      </c>
      <c r="BW153" s="364">
        <v>0</v>
      </c>
      <c r="BX153" s="364">
        <v>39.226174</v>
      </c>
      <c r="BY153" s="365">
        <v>37.640212000000005</v>
      </c>
      <c r="BZ153" s="365">
        <v>0</v>
      </c>
      <c r="CA153" s="365">
        <v>76.053852000000006</v>
      </c>
      <c r="CB153" s="365">
        <v>1.575939</v>
      </c>
      <c r="CC153" s="365">
        <v>6.2332730000000005</v>
      </c>
      <c r="CD153" s="365">
        <v>3964.3171689999999</v>
      </c>
      <c r="CE153" s="365">
        <v>5.6289860000000003</v>
      </c>
      <c r="CF153" s="365">
        <v>3.4011149999999999</v>
      </c>
      <c r="CG153" s="365">
        <v>0</v>
      </c>
      <c r="CH153" s="365">
        <v>179.89313400000003</v>
      </c>
      <c r="CI153" s="365">
        <v>28.183010000000003</v>
      </c>
      <c r="CJ153" s="365">
        <v>0</v>
      </c>
      <c r="CK153" s="2"/>
      <c r="CL153" s="2"/>
      <c r="CM153" s="2"/>
      <c r="CN153" s="2"/>
      <c r="CO153" s="2"/>
      <c r="CP153" s="2"/>
      <c r="CQ153" s="2"/>
      <c r="CR153" s="2"/>
      <c r="CS153" s="2"/>
      <c r="CT153" s="2"/>
      <c r="CU153" s="2"/>
      <c r="CV153" s="2"/>
      <c r="CW153" s="2"/>
      <c r="CX153" s="2"/>
      <c r="CY153" s="2"/>
      <c r="CZ153" s="2"/>
    </row>
    <row r="154" s="433" customFormat="true" ht="15" customHeight="true" x14ac:dyDescent="0.2">
      <c r="A154" s="1804"/>
      <c r="B154" s="331" t="s">
        <v>195</v>
      </c>
      <c r="C154" s="98">
        <f>(DHS_Wet05!C141+DHS_Dry05!C141)/2</f>
        <v>1.2931709401738267</v>
      </c>
      <c r="D154" s="97">
        <f>(DHS_Wet05!D141+DHS_Dry05!D141)/2</f>
        <v>3.8683548479055307</v>
      </c>
      <c r="E154" s="97">
        <f>(DHS_Wet05!E141+DHS_Dry05!E141)/2</f>
        <v>9.4785424601217034</v>
      </c>
      <c r="F154" s="97">
        <f>(DHS_Wet05!F141+DHS_Dry05!F141)/2</f>
        <v>26.950698837764637</v>
      </c>
      <c r="G154" s="96">
        <f>(DHS_Wet05!G141+DHS_Dry05!G141)/2</f>
        <v>53.051914342269214</v>
      </c>
      <c r="H154" s="95">
        <f>(DHS_Wet05!H141+DHS_Dry05!H141)/2</f>
        <v>4.9674450256416351</v>
      </c>
      <c r="I154" s="97">
        <f>(DHS_Wet05!I141+DHS_Dry05!I141)/2</f>
        <v>32.883000255579439</v>
      </c>
      <c r="J154" s="97">
        <f>(DHS_Wet05!J141+DHS_Dry05!J141)/2</f>
        <v>62.583689337757619</v>
      </c>
      <c r="K154" s="97">
        <f>(DHS_Wet05!K141+DHS_Dry05!K141)/2</f>
        <v>39.342033072159452</v>
      </c>
      <c r="L154" s="94">
        <f>(DHS_Wet05!L141+DHS_Dry05!L141)/2</f>
        <v>17.281603593325841</v>
      </c>
      <c r="M154" s="98">
        <f>(DHS_Wet05!M141+DHS_Dry05!M141)/2</f>
        <v>1.3929512616999502</v>
      </c>
      <c r="N154" s="97">
        <f>(DHS_Wet05!N141+DHS_Dry05!N141)/2</f>
        <v>3.023160073136328</v>
      </c>
      <c r="O154" s="97">
        <f>(DHS_Wet05!O141+DHS_Dry05!O141)/2</f>
        <v>6.693780083886339</v>
      </c>
      <c r="P154" s="97">
        <f>(DHS_Wet05!P141+DHS_Dry05!P141)/2</f>
        <v>16.83090268030276</v>
      </c>
      <c r="Q154" s="96">
        <f>(DHS_Wet05!Q141+DHS_Dry05!Q141)/2</f>
        <v>55.363707658946318</v>
      </c>
      <c r="R154" s="95">
        <f>(DHS_Wet05!R141+DHS_Dry05!R141)/2</f>
        <v>20.248271120045164</v>
      </c>
      <c r="S154" s="97">
        <f>(DHS_Wet05!S141+DHS_Dry05!S141)/2</f>
        <v>37.418711045004031</v>
      </c>
      <c r="T154" s="97">
        <f>(DHS_Wet05!T141+DHS_Dry05!T141)/2</f>
        <v>16.34324852173377</v>
      </c>
      <c r="U154" s="97">
        <f>(DHS_Wet05!U141+DHS_Dry05!U141)/2</f>
        <v>12.713746156073046</v>
      </c>
      <c r="V154" s="97">
        <f>(DHS_Wet05!V141+DHS_Dry05!V141)/2</f>
        <v>13.126444818814262</v>
      </c>
      <c r="W154" s="97">
        <f>(DHS_Wet05!W141+DHS_Dry05!W141)/2</f>
        <v>14.667526147068033</v>
      </c>
      <c r="X154" s="97">
        <f>(DHS_Wet05!X141+DHS_Dry05!X141)/2</f>
        <v>12.177984378885387</v>
      </c>
      <c r="Y154" s="97">
        <f>(DHS_Wet05!Y141+DHS_Dry05!Y141)/2</f>
        <v>33.657836201053058</v>
      </c>
      <c r="Z154" s="97">
        <f>(DHS_Wet05!Z141+DHS_Dry05!Z141)/2</f>
        <v>14.554057931629337</v>
      </c>
      <c r="AA154" s="97">
        <f>(DHS_Wet05!AA141+DHS_Dry05!AA141)/2</f>
        <v>25.848813999596519</v>
      </c>
      <c r="AB154" s="97">
        <f>(DHS_Wet05!AB141+DHS_Dry05!AB141)/2</f>
        <v>9.2376831954823313</v>
      </c>
      <c r="AC154" s="97">
        <f>(DHS_Wet05!AC141+DHS_Dry05!AC141)/2</f>
        <v>9.5266022971749909</v>
      </c>
      <c r="AD154" s="97">
        <f>(DHS_Wet05!AD141+DHS_Dry05!AD141)/2</f>
        <v>21.462020391572157</v>
      </c>
      <c r="AE154" s="97">
        <f>(DHS_Wet05!AE141+DHS_Dry05!AE141)/2</f>
        <v>10.7627762988313</v>
      </c>
      <c r="AF154" s="97">
        <f>(DHS_Wet05!AF141+DHS_Dry05!AF141)/2</f>
        <v>10.043454386629339</v>
      </c>
      <c r="AG154" s="97">
        <f>(DHS_Wet05!AG141+DHS_Dry05!AG141)/2</f>
        <v>12.480204597652811</v>
      </c>
      <c r="AH154" s="97">
        <f>(DHS_Wet05!AH141+DHS_Dry05!AH141)/2</f>
        <v>15.197138250087436</v>
      </c>
      <c r="AI154" s="97">
        <f>(DHS_Wet05!AI141+DHS_Dry05!AI141)/2</f>
        <v>12.51217144795441</v>
      </c>
      <c r="AJ154" s="94">
        <f>(DHS_Wet05!AJ141+DHS_Dry05!AJ141)/2</f>
        <v>20.636004552832517</v>
      </c>
      <c r="AK154" s="1693"/>
      <c r="AL154" s="1693"/>
      <c r="AM154" s="1693"/>
      <c r="AN154" s="1693"/>
      <c r="AO154" s="1693"/>
      <c r="AP154" s="1693"/>
      <c r="AQ154" s="1693"/>
      <c r="AR154" s="1693"/>
      <c r="AS154" s="1693"/>
      <c r="AT154" s="1693"/>
      <c r="AU154" s="1693"/>
      <c r="AV154" s="1693"/>
      <c r="AW154" s="1693"/>
      <c r="AX154" s="1693"/>
      <c r="AY154" s="1693"/>
      <c r="AZ154" s="305"/>
      <c r="BA154" s="1836"/>
      <c r="BB154" s="1542" t="s">
        <v>195</v>
      </c>
      <c r="BC154" s="374">
        <v>184.51709499999998</v>
      </c>
      <c r="BD154" s="366">
        <v>551.43003099999976</v>
      </c>
      <c r="BE154" s="366">
        <v>1352.8122400000004</v>
      </c>
      <c r="BF154" s="366">
        <v>3845.4871329999942</v>
      </c>
      <c r="BG154" s="378">
        <v>7568.9634109999934</v>
      </c>
      <c r="BH154" s="374">
        <v>108.74738299999997</v>
      </c>
      <c r="BI154" s="366">
        <v>721.87093500000003</v>
      </c>
      <c r="BJ154" s="366">
        <v>1373.6631200000002</v>
      </c>
      <c r="BK154" s="366">
        <v>860.35574900000051</v>
      </c>
      <c r="BL154" s="378">
        <v>378.92483700000008</v>
      </c>
      <c r="BM154" s="374">
        <v>168.22731899999999</v>
      </c>
      <c r="BN154" s="366">
        <v>364.61643499999974</v>
      </c>
      <c r="BO154" s="366">
        <v>808.57737900000018</v>
      </c>
      <c r="BP154" s="366">
        <v>2033.2895860000017</v>
      </c>
      <c r="BQ154" s="378">
        <v>6684.9371669999791</v>
      </c>
      <c r="BR154" s="374">
        <v>585.85202700000036</v>
      </c>
      <c r="BS154" s="366">
        <v>1994.3206659999996</v>
      </c>
      <c r="BT154" s="366">
        <v>1514.4934089999986</v>
      </c>
      <c r="BU154" s="366">
        <v>331.16622499999994</v>
      </c>
      <c r="BV154" s="366">
        <v>505.55926099999999</v>
      </c>
      <c r="BW154" s="366">
        <v>516.8170200000003</v>
      </c>
      <c r="BX154" s="366">
        <v>430.79821699999985</v>
      </c>
      <c r="BY154" s="367">
        <v>2353.7671780000014</v>
      </c>
      <c r="BZ154" s="367">
        <v>216.63763899999992</v>
      </c>
      <c r="CA154" s="367">
        <v>416.58356200000003</v>
      </c>
      <c r="CB154" s="367">
        <v>103.95792000000002</v>
      </c>
      <c r="CC154" s="367">
        <v>74.433341000000013</v>
      </c>
      <c r="CD154" s="367">
        <v>1356.386789000001</v>
      </c>
      <c r="CE154" s="367">
        <v>159.16511699999998</v>
      </c>
      <c r="CF154" s="367">
        <v>597.4242549999999</v>
      </c>
      <c r="CG154" s="367">
        <v>262.62321400000002</v>
      </c>
      <c r="CH154" s="367">
        <v>733.47739000000013</v>
      </c>
      <c r="CI154" s="367">
        <v>351.41629499999982</v>
      </c>
      <c r="CJ154" s="367">
        <v>998.3303849999993</v>
      </c>
      <c r="CK154" s="2"/>
      <c r="CL154" s="2"/>
      <c r="CM154" s="2"/>
      <c r="CN154" s="2"/>
      <c r="CO154" s="2"/>
      <c r="CP154" s="2"/>
      <c r="CQ154" s="2"/>
      <c r="CR154" s="2"/>
      <c r="CS154" s="2"/>
      <c r="CT154" s="2"/>
      <c r="CU154" s="2"/>
      <c r="CV154" s="2"/>
      <c r="CW154" s="2"/>
      <c r="CX154" s="2"/>
      <c r="CY154" s="2"/>
      <c r="CZ154" s="2"/>
    </row>
    <row r="155" s="433" customFormat="true" ht="15" customHeight="true" x14ac:dyDescent="0.2">
      <c r="A155" s="1804"/>
      <c r="B155" s="331" t="s">
        <v>196</v>
      </c>
      <c r="C155" s="98">
        <f>(DHS_Wet05!C142+DHS_Dry05!C142)/2</f>
        <v>6.6542962284770427E-2</v>
      </c>
      <c r="D155" s="97">
        <f>(DHS_Wet05!D142+DHS_Dry05!D142)/2</f>
        <v>0.31898015380113504</v>
      </c>
      <c r="E155" s="97">
        <f>(DHS_Wet05!E142+DHS_Dry05!E142)/2</f>
        <v>0.334453944826264</v>
      </c>
      <c r="F155" s="97">
        <f>(DHS_Wet05!F142+DHS_Dry05!F142)/2</f>
        <v>1.0281963453623317</v>
      </c>
      <c r="G155" s="96">
        <f>(DHS_Wet05!G142+DHS_Dry05!G142)/2</f>
        <v>1.1686012847386762</v>
      </c>
      <c r="H155" s="95">
        <f>(DHS_Wet05!H142+DHS_Dry05!H142)/2</f>
        <v>0.21695416859609934</v>
      </c>
      <c r="I155" s="97">
        <f>(DHS_Wet05!I142+DHS_Dry05!I142)/2</f>
        <v>1.4209082819080874</v>
      </c>
      <c r="J155" s="97">
        <f>(DHS_Wet05!J142+DHS_Dry05!J142)/2</f>
        <v>0.96885728546462546</v>
      </c>
      <c r="K155" s="97">
        <f>(DHS_Wet05!K142+DHS_Dry05!K142)/2</f>
        <v>0.24097356675915785</v>
      </c>
      <c r="L155" s="94">
        <f>(DHS_Wet05!L142+DHS_Dry05!L142)/2</f>
        <v>0</v>
      </c>
      <c r="M155" s="98">
        <f>(DHS_Wet05!M142+DHS_Dry05!M142)/2</f>
        <v>7.8618037685100464E-2</v>
      </c>
      <c r="N155" s="97">
        <f>(DHS_Wet05!N142+DHS_Dry05!N142)/2</f>
        <v>0.22730460908985031</v>
      </c>
      <c r="O155" s="97">
        <f>(DHS_Wet05!O142+DHS_Dry05!O142)/2</f>
        <v>0.40377603761073561</v>
      </c>
      <c r="P155" s="97">
        <f>(DHS_Wet05!P142+DHS_Dry05!P142)/2</f>
        <v>0.71435624654836138</v>
      </c>
      <c r="Q155" s="96">
        <f>(DHS_Wet05!Q142+DHS_Dry05!Q142)/2</f>
        <v>1.5045941125030795</v>
      </c>
      <c r="R155" s="95">
        <f>(DHS_Wet05!R142+DHS_Dry05!R142)/2</f>
        <v>0.54380329366870839</v>
      </c>
      <c r="S155" s="97">
        <f>(DHS_Wet05!S142+DHS_Dry05!S142)/2</f>
        <v>0.22509096230126507</v>
      </c>
      <c r="T155" s="97">
        <f>(DHS_Wet05!T142+DHS_Dry05!T142)/2</f>
        <v>0.35546346855057065</v>
      </c>
      <c r="U155" s="97">
        <f>(DHS_Wet05!U142+DHS_Dry05!U142)/2</f>
        <v>0.89355650517456797</v>
      </c>
      <c r="V155" s="97">
        <f>(DHS_Wet05!V142+DHS_Dry05!V142)/2</f>
        <v>0.1901199128555045</v>
      </c>
      <c r="W155" s="97">
        <f>(DHS_Wet05!W142+DHS_Dry05!W142)/2</f>
        <v>0.2635230019703737</v>
      </c>
      <c r="X155" s="97">
        <f>(DHS_Wet05!X142+DHS_Dry05!X142)/2</f>
        <v>0</v>
      </c>
      <c r="Y155" s="97">
        <f>(DHS_Wet05!Y142+DHS_Dry05!Y142)/2</f>
        <v>1.2888413676805681</v>
      </c>
      <c r="Z155" s="97">
        <f>(DHS_Wet05!Z142+DHS_Dry05!Z142)/2</f>
        <v>3.4418253883344985</v>
      </c>
      <c r="AA155" s="97">
        <f>(DHS_Wet05!AA142+DHS_Dry05!AA142)/2</f>
        <v>0.84433189837364164</v>
      </c>
      <c r="AB155" s="97">
        <f>(DHS_Wet05!AB142+DHS_Dry05!AB142)/2</f>
        <v>0.12103517597714269</v>
      </c>
      <c r="AC155" s="97">
        <f>(DHS_Wet05!AC142+DHS_Dry05!AC142)/2</f>
        <v>0.19435879338013101</v>
      </c>
      <c r="AD155" s="97">
        <f>(DHS_Wet05!AD142+DHS_Dry05!AD142)/2</f>
        <v>0.89246568696995687</v>
      </c>
      <c r="AE155" s="97">
        <f>(DHS_Wet05!AE142+DHS_Dry05!AE142)/2</f>
        <v>1.4740602787477946</v>
      </c>
      <c r="AF155" s="97">
        <f>(DHS_Wet05!AF142+DHS_Dry05!AF142)/2</f>
        <v>0.6894231929117175</v>
      </c>
      <c r="AG155" s="97">
        <f>(DHS_Wet05!AG142+DHS_Dry05!AG142)/2</f>
        <v>0</v>
      </c>
      <c r="AH155" s="97">
        <f>(DHS_Wet05!AH142+DHS_Dry05!AH142)/2</f>
        <v>0.79804391920996109</v>
      </c>
      <c r="AI155" s="97">
        <f>(DHS_Wet05!AI142+DHS_Dry05!AI142)/2</f>
        <v>0</v>
      </c>
      <c r="AJ155" s="94">
        <f>(DHS_Wet05!AJ142+DHS_Dry05!AJ142)/2</f>
        <v>0</v>
      </c>
      <c r="AK155" s="1693"/>
      <c r="AL155" s="1693"/>
      <c r="AM155" s="1693"/>
      <c r="AN155" s="1693"/>
      <c r="AO155" s="1693"/>
      <c r="AP155" s="1693"/>
      <c r="AQ155" s="1693"/>
      <c r="AR155" s="1693"/>
      <c r="AS155" s="1693"/>
      <c r="AT155" s="1693"/>
      <c r="AU155" s="1693"/>
      <c r="AV155" s="1693"/>
      <c r="AW155" s="1693"/>
      <c r="AX155" s="1693"/>
      <c r="AY155" s="1693"/>
      <c r="AZ155" s="305"/>
      <c r="BA155" s="1836"/>
      <c r="BB155" s="1542" t="s">
        <v>196</v>
      </c>
      <c r="BC155" s="374">
        <v>9.4947340000000011</v>
      </c>
      <c r="BD155" s="366">
        <v>45.470294999999993</v>
      </c>
      <c r="BE155" s="366">
        <v>47.734489999999994</v>
      </c>
      <c r="BF155" s="366">
        <v>146.70921300000003</v>
      </c>
      <c r="BG155" s="378">
        <v>166.72537599999998</v>
      </c>
      <c r="BH155" s="374">
        <v>4.7495639999999995</v>
      </c>
      <c r="BI155" s="366">
        <v>31.192785999999998</v>
      </c>
      <c r="BJ155" s="366">
        <v>21.265661000000001</v>
      </c>
      <c r="BK155" s="366">
        <v>5.2697580000000004</v>
      </c>
      <c r="BL155" s="378">
        <v>0</v>
      </c>
      <c r="BM155" s="374">
        <v>9.4947340000000011</v>
      </c>
      <c r="BN155" s="366">
        <v>27.414689999999997</v>
      </c>
      <c r="BO155" s="366">
        <v>48.774259999999991</v>
      </c>
      <c r="BP155" s="366">
        <v>86.299181000000004</v>
      </c>
      <c r="BQ155" s="378">
        <v>181.673474</v>
      </c>
      <c r="BR155" s="374">
        <v>15.734097000000002</v>
      </c>
      <c r="BS155" s="366">
        <v>11.996766999999998</v>
      </c>
      <c r="BT155" s="366">
        <v>32.940029000000003</v>
      </c>
      <c r="BU155" s="366">
        <v>23.275258999999998</v>
      </c>
      <c r="BV155" s="366">
        <v>7.3223849999999997</v>
      </c>
      <c r="BW155" s="366">
        <v>9.2853539999999999</v>
      </c>
      <c r="BX155" s="366">
        <v>0</v>
      </c>
      <c r="BY155" s="367">
        <v>90.131536999999994</v>
      </c>
      <c r="BZ155" s="367">
        <v>51.231685999999989</v>
      </c>
      <c r="CA155" s="367">
        <v>13.607386</v>
      </c>
      <c r="CB155" s="367">
        <v>1.3620909999999999</v>
      </c>
      <c r="CC155" s="367">
        <v>1.5185660000000001</v>
      </c>
      <c r="CD155" s="367">
        <v>56.403295</v>
      </c>
      <c r="CE155" s="367">
        <v>21.799113000000002</v>
      </c>
      <c r="CF155" s="367">
        <v>41.009609000000005</v>
      </c>
      <c r="CG155" s="367">
        <v>0</v>
      </c>
      <c r="CH155" s="367">
        <v>38.516933999999999</v>
      </c>
      <c r="CI155" s="367">
        <v>0</v>
      </c>
      <c r="CJ155" s="367">
        <v>0</v>
      </c>
      <c r="CK155" s="2"/>
      <c r="CL155" s="2"/>
      <c r="CM155" s="2"/>
      <c r="CN155" s="2"/>
      <c r="CO155" s="2"/>
      <c r="CP155" s="2"/>
      <c r="CQ155" s="2"/>
      <c r="CR155" s="2"/>
      <c r="CS155" s="2"/>
      <c r="CT155" s="2"/>
      <c r="CU155" s="2"/>
      <c r="CV155" s="2"/>
      <c r="CW155" s="2"/>
      <c r="CX155" s="2"/>
      <c r="CY155" s="2"/>
      <c r="CZ155" s="2"/>
    </row>
    <row r="156" s="433" customFormat="true" ht="15" customHeight="true" x14ac:dyDescent="0.2">
      <c r="A156" s="1804"/>
      <c r="B156" s="331" t="s">
        <v>197</v>
      </c>
      <c r="C156" s="98">
        <f>(DHS_Wet05!C143+DHS_Dry05!C143)/2</f>
        <v>0</v>
      </c>
      <c r="D156" s="97">
        <f>(DHS_Wet05!D143+DHS_Dry05!D143)/2</f>
        <v>0</v>
      </c>
      <c r="E156" s="97">
        <f>(DHS_Wet05!E143+DHS_Dry05!E143)/2</f>
        <v>0</v>
      </c>
      <c r="F156" s="97">
        <f>(DHS_Wet05!F143+DHS_Dry05!F143)/2</f>
        <v>0</v>
      </c>
      <c r="G156" s="96">
        <f>(DHS_Wet05!G143+DHS_Dry05!G143)/2</f>
        <v>0.66176587455315572</v>
      </c>
      <c r="H156" s="95">
        <f>(DHS_Wet05!H143+DHS_Dry05!H143)/2</f>
        <v>0</v>
      </c>
      <c r="I156" s="97">
        <f>(DHS_Wet05!I143+DHS_Dry05!I143)/2</f>
        <v>8.7599439401852011E-2</v>
      </c>
      <c r="J156" s="97">
        <f>(DHS_Wet05!J143+DHS_Dry05!J143)/2</f>
        <v>1.350821623096395</v>
      </c>
      <c r="K156" s="97">
        <f>(DHS_Wet05!K143+DHS_Dry05!K143)/2</f>
        <v>0.83741163051787082</v>
      </c>
      <c r="L156" s="94">
        <f>(DHS_Wet05!L143+DHS_Dry05!L143)/2</f>
        <v>0</v>
      </c>
      <c r="M156" s="98">
        <f>(DHS_Wet05!M143+DHS_Dry05!M143)/2</f>
        <v>0</v>
      </c>
      <c r="N156" s="97">
        <f>(DHS_Wet05!N143+DHS_Dry05!N143)/2</f>
        <v>0</v>
      </c>
      <c r="O156" s="97">
        <f>(DHS_Wet05!O143+DHS_Dry05!O143)/2</f>
        <v>0</v>
      </c>
      <c r="P156" s="97">
        <f>(DHS_Wet05!P143+DHS_Dry05!P143)/2</f>
        <v>0</v>
      </c>
      <c r="Q156" s="96">
        <f>(DHS_Wet05!Q143+DHS_Dry05!Q143)/2</f>
        <v>0.36878426175240137</v>
      </c>
      <c r="R156" s="95">
        <f>(DHS_Wet05!R143+DHS_Dry05!R143)/2</f>
        <v>0</v>
      </c>
      <c r="S156" s="97">
        <f>(DHS_Wet05!S143+DHS_Dry05!S143)/2</f>
        <v>0</v>
      </c>
      <c r="T156" s="97">
        <f>(DHS_Wet05!T143+DHS_Dry05!T143)/2</f>
        <v>0</v>
      </c>
      <c r="U156" s="97">
        <f>(DHS_Wet05!U143+DHS_Dry05!U143)/2</f>
        <v>0</v>
      </c>
      <c r="V156" s="97">
        <f>(DHS_Wet05!V143+DHS_Dry05!V143)/2</f>
        <v>0</v>
      </c>
      <c r="W156" s="97">
        <f>(DHS_Wet05!W143+DHS_Dry05!W143)/2</f>
        <v>0.13701112746614452</v>
      </c>
      <c r="X156" s="97">
        <f>(DHS_Wet05!X143+DHS_Dry05!X143)/2</f>
        <v>0</v>
      </c>
      <c r="Y156" s="97">
        <f>(DHS_Wet05!Y143+DHS_Dry05!Y143)/2</f>
        <v>0</v>
      </c>
      <c r="Z156" s="97">
        <f>(DHS_Wet05!Z143+DHS_Dry05!Z143)/2</f>
        <v>0</v>
      </c>
      <c r="AA156" s="97">
        <f>(DHS_Wet05!AA143+DHS_Dry05!AA143)/2</f>
        <v>0.72179028265860978</v>
      </c>
      <c r="AB156" s="97">
        <f>(DHS_Wet05!AB143+DHS_Dry05!AB143)/2</f>
        <v>0</v>
      </c>
      <c r="AC156" s="97">
        <f>(DHS_Wet05!AC143+DHS_Dry05!AC143)/2</f>
        <v>0</v>
      </c>
      <c r="AD156" s="97">
        <f>(DHS_Wet05!AD143+DHS_Dry05!AD143)/2</f>
        <v>1.1662071510887395</v>
      </c>
      <c r="AE156" s="97">
        <f>(DHS_Wet05!AE143+DHS_Dry05!AE143)/2</f>
        <v>0</v>
      </c>
      <c r="AF156" s="97">
        <f>(DHS_Wet05!AF143+DHS_Dry05!AF143)/2</f>
        <v>0</v>
      </c>
      <c r="AG156" s="97">
        <f>(DHS_Wet05!AG143+DHS_Dry05!AG143)/2</f>
        <v>0</v>
      </c>
      <c r="AH156" s="97">
        <f>(DHS_Wet05!AH143+DHS_Dry05!AH143)/2</f>
        <v>0</v>
      </c>
      <c r="AI156" s="97">
        <f>(DHS_Wet05!AI143+DHS_Dry05!AI143)/2</f>
        <v>0</v>
      </c>
      <c r="AJ156" s="94">
        <f>(DHS_Wet05!AJ143+DHS_Dry05!AJ143)/2</f>
        <v>8.7870241010508554E-2</v>
      </c>
      <c r="AK156" s="1693"/>
      <c r="AL156" s="1693"/>
      <c r="AM156" s="1693"/>
      <c r="AN156" s="1693"/>
      <c r="AO156" s="1693"/>
      <c r="AP156" s="1693"/>
      <c r="AQ156" s="1693"/>
      <c r="AR156" s="1693"/>
      <c r="AS156" s="1693"/>
      <c r="AT156" s="1693"/>
      <c r="AU156" s="1693"/>
      <c r="AV156" s="1693"/>
      <c r="AW156" s="1693"/>
      <c r="AX156" s="1693"/>
      <c r="AY156" s="1693"/>
      <c r="AZ156" s="305"/>
      <c r="BA156" s="1836"/>
      <c r="BB156" s="1542" t="s">
        <v>197</v>
      </c>
      <c r="BC156" s="374">
        <v>0</v>
      </c>
      <c r="BD156" s="366">
        <v>0</v>
      </c>
      <c r="BE156" s="366">
        <v>0</v>
      </c>
      <c r="BF156" s="366">
        <v>0</v>
      </c>
      <c r="BG156" s="378">
        <v>94.414721000000029</v>
      </c>
      <c r="BH156" s="374">
        <v>0</v>
      </c>
      <c r="BI156" s="366">
        <v>1.9230449999999999</v>
      </c>
      <c r="BJ156" s="366">
        <v>29.649480000000004</v>
      </c>
      <c r="BK156" s="366">
        <v>18.313032</v>
      </c>
      <c r="BL156" s="378">
        <v>0</v>
      </c>
      <c r="BM156" s="374">
        <v>0</v>
      </c>
      <c r="BN156" s="366">
        <v>0</v>
      </c>
      <c r="BO156" s="366">
        <v>0</v>
      </c>
      <c r="BP156" s="366">
        <v>0</v>
      </c>
      <c r="BQ156" s="378">
        <v>44.529164000000002</v>
      </c>
      <c r="BR156" s="374">
        <v>0</v>
      </c>
      <c r="BS156" s="366">
        <v>0</v>
      </c>
      <c r="BT156" s="366">
        <v>0</v>
      </c>
      <c r="BU156" s="366">
        <v>0</v>
      </c>
      <c r="BV156" s="366">
        <v>0</v>
      </c>
      <c r="BW156" s="366">
        <v>4.8276500000000002</v>
      </c>
      <c r="BX156" s="366">
        <v>0</v>
      </c>
      <c r="BY156" s="367">
        <v>0</v>
      </c>
      <c r="BZ156" s="367">
        <v>0</v>
      </c>
      <c r="CA156" s="367">
        <v>11.632486</v>
      </c>
      <c r="CB156" s="367">
        <v>0</v>
      </c>
      <c r="CC156" s="367">
        <v>0</v>
      </c>
      <c r="CD156" s="367">
        <v>73.703591000000017</v>
      </c>
      <c r="CE156" s="367">
        <v>0</v>
      </c>
      <c r="CF156" s="367">
        <v>0</v>
      </c>
      <c r="CG156" s="367">
        <v>0</v>
      </c>
      <c r="CH156" s="367">
        <v>0</v>
      </c>
      <c r="CI156" s="367">
        <v>0</v>
      </c>
      <c r="CJ156" s="367">
        <v>4.2509940000000004</v>
      </c>
      <c r="CK156" s="2"/>
      <c r="CL156" s="2"/>
      <c r="CM156" s="2"/>
      <c r="CN156" s="2"/>
      <c r="CO156" s="2"/>
      <c r="CP156" s="2"/>
      <c r="CQ156" s="2"/>
      <c r="CR156" s="2"/>
      <c r="CS156" s="2"/>
      <c r="CT156" s="2"/>
      <c r="CU156" s="2"/>
      <c r="CV156" s="2"/>
      <c r="CW156" s="2"/>
      <c r="CX156" s="2"/>
      <c r="CY156" s="2"/>
      <c r="CZ156" s="2"/>
    </row>
    <row r="157" s="433" customFormat="true" ht="15" customHeight="true" x14ac:dyDescent="0.2">
      <c r="A157" s="1804"/>
      <c r="B157" s="331" t="s">
        <v>198</v>
      </c>
      <c r="C157" s="98">
        <f>(DHS_Wet05!C144+DHS_Dry05!C144)/2</f>
        <v>0</v>
      </c>
      <c r="D157" s="97">
        <f>(DHS_Wet05!D144+DHS_Dry05!D144)/2</f>
        <v>0</v>
      </c>
      <c r="E157" s="97">
        <f>(DHS_Wet05!E144+DHS_Dry05!E144)/2</f>
        <v>0.10576716117067959</v>
      </c>
      <c r="F157" s="97">
        <f>(DHS_Wet05!F144+DHS_Dry05!F144)/2</f>
        <v>2.657794231721201E-3</v>
      </c>
      <c r="G157" s="96">
        <f>(DHS_Wet05!G144+DHS_Dry05!G144)/2</f>
        <v>0.2582058615155966</v>
      </c>
      <c r="H157" s="95">
        <f>(DHS_Wet05!H144+DHS_Dry05!H144)/2</f>
        <v>0</v>
      </c>
      <c r="I157" s="97">
        <f>(DHS_Wet05!I144+DHS_Dry05!I144)/2</f>
        <v>1.727486117296493E-2</v>
      </c>
      <c r="J157" s="97">
        <f>(DHS_Wet05!J144+DHS_Dry05!J144)/2</f>
        <v>0.82814708698292738</v>
      </c>
      <c r="K157" s="97">
        <f>(DHS_Wet05!K144+DHS_Dry05!K144)/2</f>
        <v>0.41870581525893541</v>
      </c>
      <c r="L157" s="94">
        <f>(DHS_Wet05!L144+DHS_Dry05!L144)/2</f>
        <v>0</v>
      </c>
      <c r="M157" s="98">
        <f>(DHS_Wet05!M144+DHS_Dry05!M144)/2</f>
        <v>0</v>
      </c>
      <c r="N157" s="97">
        <f>(DHS_Wet05!N144+DHS_Dry05!N144)/2</f>
        <v>0</v>
      </c>
      <c r="O157" s="97">
        <f>(DHS_Wet05!O144+DHS_Dry05!O144)/2</f>
        <v>2.641612039952531E-2</v>
      </c>
      <c r="P157" s="97">
        <f>(DHS_Wet05!P144+DHS_Dry05!P144)/2</f>
        <v>9.8541801879149446E-2</v>
      </c>
      <c r="Q157" s="96">
        <f>(DHS_Wet05!Q144+DHS_Dry05!Q144)/2</f>
        <v>7.8717083027513235E-2</v>
      </c>
      <c r="R157" s="95">
        <f>(DHS_Wet05!R144+DHS_Dry05!R144)/2</f>
        <v>0</v>
      </c>
      <c r="S157" s="97">
        <f>(DHS_Wet05!S144+DHS_Dry05!S144)/2</f>
        <v>0</v>
      </c>
      <c r="T157" s="97">
        <f>(DHS_Wet05!T144+DHS_Dry05!T144)/2</f>
        <v>0.12846455709529769</v>
      </c>
      <c r="U157" s="97">
        <f>(DHS_Wet05!U144+DHS_Dry05!U144)/2</f>
        <v>1.4558954358245869E-2</v>
      </c>
      <c r="V157" s="97">
        <f>(DHS_Wet05!V144+DHS_Dry05!V144)/2</f>
        <v>0</v>
      </c>
      <c r="W157" s="97">
        <f>(DHS_Wet05!W144+DHS_Dry05!W144)/2</f>
        <v>0</v>
      </c>
      <c r="X157" s="97">
        <f>(DHS_Wet05!X144+DHS_Dry05!X144)/2</f>
        <v>0</v>
      </c>
      <c r="Y157" s="97">
        <f>(DHS_Wet05!Y144+DHS_Dry05!Y144)/2</f>
        <v>0</v>
      </c>
      <c r="Z157" s="97">
        <f>(DHS_Wet05!Z144+DHS_Dry05!Z144)/2</f>
        <v>0</v>
      </c>
      <c r="AA157" s="97">
        <f>(DHS_Wet05!AA144+DHS_Dry05!AA144)/2</f>
        <v>0.73632606747759777</v>
      </c>
      <c r="AB157" s="97">
        <f>(DHS_Wet05!AB144+DHS_Dry05!AB144)/2</f>
        <v>0</v>
      </c>
      <c r="AC157" s="97">
        <f>(DHS_Wet05!AC144+DHS_Dry05!AC144)/2</f>
        <v>0</v>
      </c>
      <c r="AD157" s="97">
        <f>(DHS_Wet05!AD144+DHS_Dry05!AD144)/2</f>
        <v>0.43851228746535503</v>
      </c>
      <c r="AE157" s="97">
        <f>(DHS_Wet05!AE144+DHS_Dry05!AE144)/2</f>
        <v>3.0357545724983965E-2</v>
      </c>
      <c r="AF157" s="97">
        <f>(DHS_Wet05!AF144+DHS_Dry05!AF144)/2</f>
        <v>0</v>
      </c>
      <c r="AG157" s="97">
        <f>(DHS_Wet05!AG144+DHS_Dry05!AG144)/2</f>
        <v>0</v>
      </c>
      <c r="AH157" s="97">
        <f>(DHS_Wet05!AH144+DHS_Dry05!AH144)/2</f>
        <v>0</v>
      </c>
      <c r="AI157" s="97">
        <f>(DHS_Wet05!AI144+DHS_Dry05!AI144)/2</f>
        <v>0</v>
      </c>
      <c r="AJ157" s="94">
        <f>(DHS_Wet05!AJ144+DHS_Dry05!AJ144)/2</f>
        <v>0</v>
      </c>
      <c r="AK157" s="1693"/>
      <c r="AL157" s="1693"/>
      <c r="AM157" s="1693"/>
      <c r="AN157" s="1693"/>
      <c r="AO157" s="1693"/>
      <c r="AP157" s="1693"/>
      <c r="AQ157" s="1693"/>
      <c r="AR157" s="1693"/>
      <c r="AS157" s="1693"/>
      <c r="AT157" s="1693"/>
      <c r="AU157" s="1693"/>
      <c r="AV157" s="1693"/>
      <c r="AW157" s="1693"/>
      <c r="AX157" s="1693"/>
      <c r="AY157" s="1693"/>
      <c r="AZ157" s="305"/>
      <c r="BA157" s="1836"/>
      <c r="BB157" s="1542" t="s">
        <v>198</v>
      </c>
      <c r="BC157" s="374">
        <v>0</v>
      </c>
      <c r="BD157" s="366">
        <v>0</v>
      </c>
      <c r="BE157" s="366">
        <v>15.095476</v>
      </c>
      <c r="BF157" s="366">
        <v>0.37923000000000001</v>
      </c>
      <c r="BG157" s="378">
        <v>36.838458000000003</v>
      </c>
      <c r="BH157" s="374">
        <v>0</v>
      </c>
      <c r="BI157" s="366">
        <v>0.37923000000000001</v>
      </c>
      <c r="BJ157" s="366">
        <v>18.177181999999998</v>
      </c>
      <c r="BK157" s="366">
        <v>9.1565159999999999</v>
      </c>
      <c r="BL157" s="378">
        <v>0</v>
      </c>
      <c r="BM157" s="374">
        <v>0</v>
      </c>
      <c r="BN157" s="366">
        <v>0</v>
      </c>
      <c r="BO157" s="366">
        <v>3.190944</v>
      </c>
      <c r="BP157" s="366">
        <v>11.904532</v>
      </c>
      <c r="BQ157" s="378">
        <v>9.5047599999999992</v>
      </c>
      <c r="BR157" s="374">
        <v>0</v>
      </c>
      <c r="BS157" s="366">
        <v>0</v>
      </c>
      <c r="BT157" s="366">
        <v>11.904532</v>
      </c>
      <c r="BU157" s="366">
        <v>0.37923000000000001</v>
      </c>
      <c r="BV157" s="366">
        <v>0</v>
      </c>
      <c r="BW157" s="366">
        <v>0</v>
      </c>
      <c r="BX157" s="366">
        <v>0</v>
      </c>
      <c r="BY157" s="367">
        <v>0</v>
      </c>
      <c r="BZ157" s="367">
        <v>0</v>
      </c>
      <c r="CA157" s="367">
        <v>11.866747</v>
      </c>
      <c r="CB157" s="367">
        <v>0</v>
      </c>
      <c r="CC157" s="367">
        <v>0</v>
      </c>
      <c r="CD157" s="367">
        <v>27.713712999999998</v>
      </c>
      <c r="CE157" s="367">
        <v>0.44894200000000001</v>
      </c>
      <c r="CF157" s="367">
        <v>0</v>
      </c>
      <c r="CG157" s="367">
        <v>0</v>
      </c>
      <c r="CH157" s="367">
        <v>0</v>
      </c>
      <c r="CI157" s="367">
        <v>0</v>
      </c>
      <c r="CJ157" s="367">
        <v>0</v>
      </c>
      <c r="CK157" s="2"/>
      <c r="CL157" s="2"/>
      <c r="CM157" s="2"/>
      <c r="CN157" s="2"/>
      <c r="CO157" s="2"/>
      <c r="CP157" s="2"/>
      <c r="CQ157" s="2"/>
      <c r="CR157" s="2"/>
      <c r="CS157" s="2"/>
      <c r="CT157" s="2"/>
      <c r="CU157" s="2"/>
      <c r="CV157" s="2"/>
      <c r="CW157" s="2"/>
      <c r="CX157" s="2"/>
      <c r="CY157" s="2"/>
      <c r="CZ157" s="2"/>
    </row>
    <row r="158" s="433" customFormat="true" ht="15" customHeight="true" x14ac:dyDescent="0.2">
      <c r="A158" s="1804"/>
      <c r="B158" s="331" t="s">
        <v>199</v>
      </c>
      <c r="C158" s="98">
        <f>(DHS_Wet05!C145+DHS_Dry05!C145)/2</f>
        <v>0.10313474643006573</v>
      </c>
      <c r="D158" s="97">
        <f>(DHS_Wet05!D145+DHS_Dry05!D145)/2</f>
        <v>0.25787027347674063</v>
      </c>
      <c r="E158" s="97">
        <f>(DHS_Wet05!E145+DHS_Dry05!E145)/2</f>
        <v>0.34830836844361063</v>
      </c>
      <c r="F158" s="97">
        <f>(DHS_Wet05!F145+DHS_Dry05!F145)/2</f>
        <v>0.50399026016328308</v>
      </c>
      <c r="G158" s="96">
        <f>(DHS_Wet05!G145+DHS_Dry05!G145)/2</f>
        <v>0.26356125701949484</v>
      </c>
      <c r="H158" s="95">
        <f>(DHS_Wet05!H145+DHS_Dry05!H145)/2</f>
        <v>0.27750633685375559</v>
      </c>
      <c r="I158" s="97">
        <f>(DHS_Wet05!I145+DHS_Dry05!I145)/2</f>
        <v>0.5496353097466341</v>
      </c>
      <c r="J158" s="97">
        <f>(DHS_Wet05!J145+DHS_Dry05!J145)/2</f>
        <v>0</v>
      </c>
      <c r="K158" s="97">
        <f>(DHS_Wet05!K145+DHS_Dry05!K145)/2</f>
        <v>0</v>
      </c>
      <c r="L158" s="94">
        <f>(DHS_Wet05!L145+DHS_Dry05!L145)/2</f>
        <v>0</v>
      </c>
      <c r="M158" s="98">
        <f>(DHS_Wet05!M145+DHS_Dry05!M145)/2</f>
        <v>0.12184987116718592</v>
      </c>
      <c r="N158" s="97">
        <f>(DHS_Wet05!N145+DHS_Dry05!N145)/2</f>
        <v>0.28540909166855899</v>
      </c>
      <c r="O158" s="97">
        <f>(DHS_Wet05!O145+DHS_Dry05!O145)/2</f>
        <v>0.28353301237602657</v>
      </c>
      <c r="P158" s="97">
        <f>(DHS_Wet05!P145+DHS_Dry05!P145)/2</f>
        <v>0.21782754715823863</v>
      </c>
      <c r="Q158" s="96">
        <f>(DHS_Wet05!Q145+DHS_Dry05!Q145)/2</f>
        <v>0.68621511701168436</v>
      </c>
      <c r="R158" s="95">
        <f>(DHS_Wet05!R145+DHS_Dry05!R145)/2</f>
        <v>0</v>
      </c>
      <c r="S158" s="97">
        <f>(DHS_Wet05!S145+DHS_Dry05!S145)/2</f>
        <v>0</v>
      </c>
      <c r="T158" s="97">
        <f>(DHS_Wet05!T145+DHS_Dry05!T145)/2</f>
        <v>1.3015130962375363</v>
      </c>
      <c r="U158" s="97">
        <f>(DHS_Wet05!U145+DHS_Dry05!U145)/2</f>
        <v>0</v>
      </c>
      <c r="V158" s="97">
        <f>(DHS_Wet05!V145+DHS_Dry05!V145)/2</f>
        <v>0</v>
      </c>
      <c r="W158" s="97">
        <f>(DHS_Wet05!W145+DHS_Dry05!W145)/2</f>
        <v>0.30043363198098988</v>
      </c>
      <c r="X158" s="97">
        <f>(DHS_Wet05!X145+DHS_Dry05!X145)/2</f>
        <v>1.5907479629783134</v>
      </c>
      <c r="Y158" s="97">
        <f>(DHS_Wet05!Y145+DHS_Dry05!Y145)/2</f>
        <v>0</v>
      </c>
      <c r="Z158" s="97">
        <f>(DHS_Wet05!Z145+DHS_Dry05!Z145)/2</f>
        <v>0</v>
      </c>
      <c r="AA158" s="97">
        <f>(DHS_Wet05!AA145+DHS_Dry05!AA145)/2</f>
        <v>9.1113218799875564E-2</v>
      </c>
      <c r="AB158" s="97">
        <f>(DHS_Wet05!AB145+DHS_Dry05!AB145)/2</f>
        <v>0.2938164527415848</v>
      </c>
      <c r="AC158" s="97">
        <f>(DHS_Wet05!AC145+DHS_Dry05!AC145)/2</f>
        <v>0</v>
      </c>
      <c r="AD158" s="97">
        <f>(DHS_Wet05!AD145+DHS_Dry05!AD145)/2</f>
        <v>0</v>
      </c>
      <c r="AE158" s="97">
        <f>(DHS_Wet05!AE145+DHS_Dry05!AE145)/2</f>
        <v>0</v>
      </c>
      <c r="AF158" s="97">
        <f>(DHS_Wet05!AF145+DHS_Dry05!AF145)/2</f>
        <v>0.14687468169140327</v>
      </c>
      <c r="AG158" s="97">
        <f>(DHS_Wet05!AG145+DHS_Dry05!AG145)/2</f>
        <v>0</v>
      </c>
      <c r="AH158" s="97">
        <f>(DHS_Wet05!AH145+DHS_Dry05!AH145)/2</f>
        <v>0</v>
      </c>
      <c r="AI158" s="97">
        <f>(DHS_Wet05!AI145+DHS_Dry05!AI145)/2</f>
        <v>0.34618127467213072</v>
      </c>
      <c r="AJ158" s="94">
        <f>(DHS_Wet05!AJ145+DHS_Dry05!AJ145)/2</f>
        <v>0</v>
      </c>
      <c r="AK158" s="1693"/>
      <c r="AL158" s="1693"/>
      <c r="AM158" s="1693"/>
      <c r="AN158" s="1693"/>
      <c r="AO158" s="1693"/>
      <c r="AP158" s="1693"/>
      <c r="AQ158" s="1693"/>
      <c r="AR158" s="1693"/>
      <c r="AS158" s="1693"/>
      <c r="AT158" s="1693"/>
      <c r="AU158" s="1693"/>
      <c r="AV158" s="1693"/>
      <c r="AW158" s="1693"/>
      <c r="AX158" s="1693"/>
      <c r="AY158" s="1693"/>
      <c r="AZ158" s="305"/>
      <c r="BA158" s="1836"/>
      <c r="BB158" s="1542" t="s">
        <v>199</v>
      </c>
      <c r="BC158" s="374">
        <v>14.715860999999999</v>
      </c>
      <c r="BD158" s="366">
        <v>36.759143999999999</v>
      </c>
      <c r="BE158" s="366">
        <v>49.711844000000006</v>
      </c>
      <c r="BF158" s="366">
        <v>71.912348999999992</v>
      </c>
      <c r="BG158" s="378">
        <v>37.602516999999999</v>
      </c>
      <c r="BH158" s="374">
        <v>6.0751729999999995</v>
      </c>
      <c r="BI158" s="366">
        <v>12.065984</v>
      </c>
      <c r="BJ158" s="366">
        <v>0</v>
      </c>
      <c r="BK158" s="366">
        <v>0</v>
      </c>
      <c r="BL158" s="378">
        <v>0</v>
      </c>
      <c r="BM158" s="374">
        <v>14.715860999999999</v>
      </c>
      <c r="BN158" s="366">
        <v>34.422539</v>
      </c>
      <c r="BO158" s="366">
        <v>34.249464000000003</v>
      </c>
      <c r="BP158" s="366">
        <v>26.315076000000005</v>
      </c>
      <c r="BQ158" s="378">
        <v>82.857618000000016</v>
      </c>
      <c r="BR158" s="374">
        <v>0</v>
      </c>
      <c r="BS158" s="366">
        <v>0</v>
      </c>
      <c r="BT158" s="366">
        <v>120.60839700000001</v>
      </c>
      <c r="BU158" s="366">
        <v>0</v>
      </c>
      <c r="BV158" s="366">
        <v>0</v>
      </c>
      <c r="BW158" s="366">
        <v>10.585916999999998</v>
      </c>
      <c r="BX158" s="366">
        <v>56.272973</v>
      </c>
      <c r="BY158" s="367">
        <v>0</v>
      </c>
      <c r="BZ158" s="367">
        <v>0</v>
      </c>
      <c r="CA158" s="367">
        <v>1.4683949999999999</v>
      </c>
      <c r="CB158" s="367">
        <v>3.3065160000000002</v>
      </c>
      <c r="CC158" s="367">
        <v>0</v>
      </c>
      <c r="CD158" s="367">
        <v>0</v>
      </c>
      <c r="CE158" s="367">
        <v>0</v>
      </c>
      <c r="CF158" s="367">
        <v>8.7366849999999996</v>
      </c>
      <c r="CG158" s="367">
        <v>0</v>
      </c>
      <c r="CH158" s="367">
        <v>0</v>
      </c>
      <c r="CI158" s="367">
        <v>9.7228320000000004</v>
      </c>
      <c r="CJ158" s="367">
        <v>0</v>
      </c>
      <c r="CK158" s="2"/>
      <c r="CL158" s="2"/>
      <c r="CM158" s="2"/>
      <c r="CN158" s="2"/>
      <c r="CO158" s="2"/>
      <c r="CP158" s="2"/>
      <c r="CQ158" s="2"/>
      <c r="CR158" s="2"/>
      <c r="CS158" s="2"/>
      <c r="CT158" s="2"/>
      <c r="CU158" s="2"/>
      <c r="CV158" s="2"/>
      <c r="CW158" s="2"/>
      <c r="CX158" s="2"/>
      <c r="CY158" s="2"/>
      <c r="CZ158" s="2"/>
    </row>
    <row r="159" s="433" customFormat="true" ht="15" customHeight="true" x14ac:dyDescent="0.2">
      <c r="A159" s="1804"/>
      <c r="B159" s="331" t="s">
        <v>200</v>
      </c>
      <c r="C159" s="98">
        <f>(DHS_Wet05!C146+DHS_Dry05!C146)/2</f>
        <v>1.0735927833709877</v>
      </c>
      <c r="D159" s="97">
        <f>(DHS_Wet05!D146+DHS_Dry05!D146)/2</f>
        <v>1.7107349139081958</v>
      </c>
      <c r="E159" s="97">
        <f>(DHS_Wet05!E146+DHS_Dry05!E146)/2</f>
        <v>1.1080284072561883</v>
      </c>
      <c r="F159" s="97">
        <f>(DHS_Wet05!F146+DHS_Dry05!F146)/2</f>
        <v>2.7622867333744918</v>
      </c>
      <c r="G159" s="96">
        <f>(DHS_Wet05!G146+DHS_Dry05!G146)/2</f>
        <v>0.58946162539319036</v>
      </c>
      <c r="H159" s="95">
        <f>(DHS_Wet05!H146+DHS_Dry05!H146)/2</f>
        <v>1.4149312630211297</v>
      </c>
      <c r="I159" s="97">
        <f>(DHS_Wet05!I146+DHS_Dry05!I146)/2</f>
        <v>1.637505650566869</v>
      </c>
      <c r="J159" s="97">
        <f>(DHS_Wet05!J146+DHS_Dry05!J146)/2</f>
        <v>0.70953361978054696</v>
      </c>
      <c r="K159" s="97">
        <f>(DHS_Wet05!K146+DHS_Dry05!K146)/2</f>
        <v>0</v>
      </c>
      <c r="L159" s="94">
        <f>(DHS_Wet05!L146+DHS_Dry05!L146)/2</f>
        <v>0</v>
      </c>
      <c r="M159" s="98">
        <f>(DHS_Wet05!M146+DHS_Dry05!M146)/2</f>
        <v>1.1342035722684922</v>
      </c>
      <c r="N159" s="97">
        <f>(DHS_Wet05!N146+DHS_Dry05!N146)/2</f>
        <v>1.7409044542221479</v>
      </c>
      <c r="O159" s="97">
        <f>(DHS_Wet05!O146+DHS_Dry05!O146)/2</f>
        <v>0.97169122598019519</v>
      </c>
      <c r="P159" s="97">
        <f>(DHS_Wet05!P146+DHS_Dry05!P146)/2</f>
        <v>2.5265330341664867</v>
      </c>
      <c r="Q159" s="96">
        <f>(DHS_Wet05!Q146+DHS_Dry05!Q146)/2</f>
        <v>1.502247422883658</v>
      </c>
      <c r="R159" s="95">
        <f>(DHS_Wet05!R146+DHS_Dry05!R146)/2</f>
        <v>0.47776246476682449</v>
      </c>
      <c r="S159" s="97">
        <f>(DHS_Wet05!S146+DHS_Dry05!S146)/2</f>
        <v>1.4327930045956978</v>
      </c>
      <c r="T159" s="97">
        <f>(DHS_Wet05!T146+DHS_Dry05!T146)/2</f>
        <v>1.5376894965935195</v>
      </c>
      <c r="U159" s="97">
        <f>(DHS_Wet05!U146+DHS_Dry05!U146)/2</f>
        <v>0.79017671910874121</v>
      </c>
      <c r="V159" s="97">
        <f>(DHS_Wet05!V146+DHS_Dry05!V146)/2</f>
        <v>0.3538153781531736</v>
      </c>
      <c r="W159" s="97">
        <f>(DHS_Wet05!W146+DHS_Dry05!W146)/2</f>
        <v>5.1853002298571464</v>
      </c>
      <c r="X159" s="97">
        <f>(DHS_Wet05!X146+DHS_Dry05!X146)/2</f>
        <v>3.2578176882972327</v>
      </c>
      <c r="Y159" s="97">
        <f>(DHS_Wet05!Y146+DHS_Dry05!Y146)/2</f>
        <v>0.97118019142077272</v>
      </c>
      <c r="Z159" s="97">
        <f>(DHS_Wet05!Z146+DHS_Dry05!Z146)/2</f>
        <v>1.6385515758706959</v>
      </c>
      <c r="AA159" s="97">
        <f>(DHS_Wet05!AA146+DHS_Dry05!AA146)/2</f>
        <v>9.1113218799875564E-2</v>
      </c>
      <c r="AB159" s="97">
        <f>(DHS_Wet05!AB146+DHS_Dry05!AB146)/2</f>
        <v>4.4457039041948452</v>
      </c>
      <c r="AC159" s="97">
        <f>(DHS_Wet05!AC146+DHS_Dry05!AC146)/2</f>
        <v>0.13133079054137467</v>
      </c>
      <c r="AD159" s="97">
        <f>(DHS_Wet05!AD146+DHS_Dry05!AD146)/2</f>
        <v>0</v>
      </c>
      <c r="AE159" s="97">
        <f>(DHS_Wet05!AE146+DHS_Dry05!AE146)/2</f>
        <v>1.0327250376314656</v>
      </c>
      <c r="AF159" s="97">
        <f>(DHS_Wet05!AF146+DHS_Dry05!AF146)/2</f>
        <v>2.7802731851511684</v>
      </c>
      <c r="AG159" s="97">
        <f>(DHS_Wet05!AG146+DHS_Dry05!AG146)/2</f>
        <v>0.1611258238154134</v>
      </c>
      <c r="AH159" s="97">
        <f>(DHS_Wet05!AH146+DHS_Dry05!AH146)/2</f>
        <v>0</v>
      </c>
      <c r="AI159" s="97">
        <f>(DHS_Wet05!AI146+DHS_Dry05!AI146)/2</f>
        <v>2.3319567732169757</v>
      </c>
      <c r="AJ159" s="94">
        <f>(DHS_Wet05!AJ146+DHS_Dry05!AJ146)/2</f>
        <v>1.5340674770522895</v>
      </c>
      <c r="AK159" s="1693"/>
      <c r="AL159" s="1693"/>
      <c r="AM159" s="1693"/>
      <c r="AN159" s="1693"/>
      <c r="AO159" s="1693"/>
      <c r="AP159" s="1693"/>
      <c r="AQ159" s="1693"/>
      <c r="AR159" s="1693"/>
      <c r="AS159" s="1693"/>
      <c r="AT159" s="1693"/>
      <c r="AU159" s="1693"/>
      <c r="AV159" s="1693"/>
      <c r="AW159" s="1693"/>
      <c r="AX159" s="1693"/>
      <c r="AY159" s="1693"/>
      <c r="AZ159" s="305"/>
      <c r="BA159" s="1836"/>
      <c r="BB159" s="1542" t="s">
        <v>200</v>
      </c>
      <c r="BC159" s="374">
        <v>153.18641600000001</v>
      </c>
      <c r="BD159" s="366">
        <v>243.86351400000004</v>
      </c>
      <c r="BE159" s="366">
        <v>158.14186600000002</v>
      </c>
      <c r="BF159" s="366">
        <v>394.13961599999982</v>
      </c>
      <c r="BG159" s="378">
        <v>84.099010000000007</v>
      </c>
      <c r="BH159" s="374">
        <v>30.975696999999997</v>
      </c>
      <c r="BI159" s="366">
        <v>35.947685</v>
      </c>
      <c r="BJ159" s="366">
        <v>15.573709000000001</v>
      </c>
      <c r="BK159" s="366">
        <v>0</v>
      </c>
      <c r="BL159" s="378">
        <v>0</v>
      </c>
      <c r="BM159" s="374">
        <v>136.97825</v>
      </c>
      <c r="BN159" s="366">
        <v>209.96651200000005</v>
      </c>
      <c r="BO159" s="366">
        <v>117.37576300000001</v>
      </c>
      <c r="BP159" s="366">
        <v>305.22268499999996</v>
      </c>
      <c r="BQ159" s="378">
        <v>181.39012100000002</v>
      </c>
      <c r="BR159" s="374">
        <v>13.823309</v>
      </c>
      <c r="BS159" s="366">
        <v>76.364167000000009</v>
      </c>
      <c r="BT159" s="366">
        <v>142.49435199999999</v>
      </c>
      <c r="BU159" s="366">
        <v>20.582433999999996</v>
      </c>
      <c r="BV159" s="366">
        <v>13.627044000000001</v>
      </c>
      <c r="BW159" s="366">
        <v>182.70643500000006</v>
      </c>
      <c r="BX159" s="366">
        <v>115.24584100000001</v>
      </c>
      <c r="BY159" s="367">
        <v>67.916786000000002</v>
      </c>
      <c r="BZ159" s="367">
        <v>24.389895000000003</v>
      </c>
      <c r="CA159" s="367">
        <v>1.4683949999999999</v>
      </c>
      <c r="CB159" s="367">
        <v>50.030524</v>
      </c>
      <c r="CC159" s="367">
        <v>1.0261150000000001</v>
      </c>
      <c r="CD159" s="367">
        <v>0</v>
      </c>
      <c r="CE159" s="367">
        <v>15.272435</v>
      </c>
      <c r="CF159" s="367">
        <v>165.381608</v>
      </c>
      <c r="CG159" s="367">
        <v>3.3906000000000001</v>
      </c>
      <c r="CH159" s="367">
        <v>0</v>
      </c>
      <c r="CI159" s="367">
        <v>65.495235000000008</v>
      </c>
      <c r="CJ159" s="367">
        <v>74.215246999999991</v>
      </c>
      <c r="CK159" s="2"/>
      <c r="CL159" s="2"/>
      <c r="CM159" s="2"/>
      <c r="CN159" s="2"/>
      <c r="CO159" s="2"/>
      <c r="CP159" s="2"/>
      <c r="CQ159" s="2"/>
      <c r="CR159" s="2"/>
      <c r="CS159" s="2"/>
      <c r="CT159" s="2"/>
      <c r="CU159" s="2"/>
      <c r="CV159" s="2"/>
      <c r="CW159" s="2"/>
      <c r="CX159" s="2"/>
      <c r="CY159" s="2"/>
      <c r="CZ159" s="2"/>
    </row>
    <row r="160" s="433" customFormat="true" ht="15" customHeight="true" x14ac:dyDescent="0.2">
      <c r="A160" s="1804"/>
      <c r="B160" s="331" t="s">
        <v>201</v>
      </c>
      <c r="C160" s="98">
        <f>(DHS_Wet05!C147+DHS_Dry05!C147)/2</f>
        <v>0.48272976789398697</v>
      </c>
      <c r="D160" s="97">
        <f>(DHS_Wet05!D147+DHS_Dry05!D147)/2</f>
        <v>0.97460566694375617</v>
      </c>
      <c r="E160" s="97">
        <f>(DHS_Wet05!E147+DHS_Dry05!E147)/2</f>
        <v>1.0082160682902537</v>
      </c>
      <c r="F160" s="97">
        <f>(DHS_Wet05!F147+DHS_Dry05!F147)/2</f>
        <v>1.8621489665477682</v>
      </c>
      <c r="G160" s="96">
        <f>(DHS_Wet05!G147+DHS_Dry05!G147)/2</f>
        <v>0.2823611618241767</v>
      </c>
      <c r="H160" s="95">
        <f>(DHS_Wet05!H147+DHS_Dry05!H147)/2</f>
        <v>0.87506771989572119</v>
      </c>
      <c r="I160" s="97">
        <f>(DHS_Wet05!I147+DHS_Dry05!I147)/2</f>
        <v>1.6883930832303158</v>
      </c>
      <c r="J160" s="97">
        <f>(DHS_Wet05!J147+DHS_Dry05!J147)/2</f>
        <v>0.84607838536573332</v>
      </c>
      <c r="K160" s="97">
        <f>(DHS_Wet05!K147+DHS_Dry05!K147)/2</f>
        <v>0.10765565491807215</v>
      </c>
      <c r="L160" s="94">
        <f>(DHS_Wet05!L147+DHS_Dry05!L147)/2</f>
        <v>0</v>
      </c>
      <c r="M160" s="98">
        <f>(DHS_Wet05!M147+DHS_Dry05!M147)/2</f>
        <v>0.44918524542598121</v>
      </c>
      <c r="N160" s="97">
        <f>(DHS_Wet05!N147+DHS_Dry05!N147)/2</f>
        <v>0.9829698696025766</v>
      </c>
      <c r="O160" s="97">
        <f>(DHS_Wet05!O147+DHS_Dry05!O147)/2</f>
        <v>0.93206226042774276</v>
      </c>
      <c r="P160" s="97">
        <f>(DHS_Wet05!P147+DHS_Dry05!P147)/2</f>
        <v>1.7382445602085412</v>
      </c>
      <c r="Q160" s="96">
        <f>(DHS_Wet05!Q147+DHS_Dry05!Q147)/2</f>
        <v>0.70529676881645165</v>
      </c>
      <c r="R160" s="95">
        <f>(DHS_Wet05!R147+DHS_Dry05!R147)/2</f>
        <v>0</v>
      </c>
      <c r="S160" s="97">
        <f>(DHS_Wet05!S147+DHS_Dry05!S147)/2</f>
        <v>1.3072103345492074</v>
      </c>
      <c r="T160" s="97">
        <f>(DHS_Wet05!T147+DHS_Dry05!T147)/2</f>
        <v>1.6769835397996697</v>
      </c>
      <c r="U160" s="97">
        <f>(DHS_Wet05!U147+DHS_Dry05!U147)/2</f>
        <v>0.12749202966640294</v>
      </c>
      <c r="V160" s="97">
        <f>(DHS_Wet05!V147+DHS_Dry05!V147)/2</f>
        <v>0</v>
      </c>
      <c r="W160" s="97">
        <f>(DHS_Wet05!W147+DHS_Dry05!W147)/2</f>
        <v>1.2784732183451044</v>
      </c>
      <c r="X160" s="97">
        <f>(DHS_Wet05!X147+DHS_Dry05!X147)/2</f>
        <v>4.0140746658899626</v>
      </c>
      <c r="Y160" s="97">
        <f>(DHS_Wet05!Y147+DHS_Dry05!Y147)/2</f>
        <v>0.28884739022646994</v>
      </c>
      <c r="Z160" s="97">
        <f>(DHS_Wet05!Z147+DHS_Dry05!Z147)/2</f>
        <v>5.9582988078258552</v>
      </c>
      <c r="AA160" s="97">
        <f>(DHS_Wet05!AA147+DHS_Dry05!AA147)/2</f>
        <v>0.96891283392364769</v>
      </c>
      <c r="AB160" s="97">
        <f>(DHS_Wet05!AB147+DHS_Dry05!AB147)/2</f>
        <v>1.0950475097305614</v>
      </c>
      <c r="AC160" s="97">
        <f>(DHS_Wet05!AC147+DHS_Dry05!AC147)/2</f>
        <v>0.38107872863746739</v>
      </c>
      <c r="AD160" s="97">
        <f>(DHS_Wet05!AD147+DHS_Dry05!AD147)/2</f>
        <v>0</v>
      </c>
      <c r="AE160" s="97">
        <f>(DHS_Wet05!AE147+DHS_Dry05!AE147)/2</f>
        <v>0</v>
      </c>
      <c r="AF160" s="97">
        <f>(DHS_Wet05!AF147+DHS_Dry05!AF147)/2</f>
        <v>0.85752402344833956</v>
      </c>
      <c r="AG160" s="97">
        <f>(DHS_Wet05!AG147+DHS_Dry05!AG147)/2</f>
        <v>5.7338572304059574E-2</v>
      </c>
      <c r="AH160" s="97">
        <f>(DHS_Wet05!AH147+DHS_Dry05!AH147)/2</f>
        <v>0</v>
      </c>
      <c r="AI160" s="97">
        <f>(DHS_Wet05!AI147+DHS_Dry05!AI147)/2</f>
        <v>1.5050428837354159</v>
      </c>
      <c r="AJ160" s="94">
        <f>(DHS_Wet05!AJ147+DHS_Dry05!AJ147)/2</f>
        <v>0.16453065429545244</v>
      </c>
      <c r="AK160" s="1693"/>
      <c r="AL160" s="1693"/>
      <c r="AM160" s="1693"/>
      <c r="AN160" s="1693"/>
      <c r="AO160" s="1693"/>
      <c r="AP160" s="1693"/>
      <c r="AQ160" s="1693"/>
      <c r="AR160" s="1693"/>
      <c r="AS160" s="1693"/>
      <c r="AT160" s="1693"/>
      <c r="AU160" s="1693"/>
      <c r="AV160" s="1693"/>
      <c r="AW160" s="1693"/>
      <c r="AX160" s="1693"/>
      <c r="AY160" s="1693"/>
      <c r="AZ160" s="305"/>
      <c r="BA160" s="1836"/>
      <c r="BB160" s="1542" t="s">
        <v>201</v>
      </c>
      <c r="BC160" s="374">
        <v>68.878669999999985</v>
      </c>
      <c r="BD160" s="366">
        <v>138.92904199999998</v>
      </c>
      <c r="BE160" s="366">
        <v>143.89628400000001</v>
      </c>
      <c r="BF160" s="366">
        <v>265.70256799999999</v>
      </c>
      <c r="BG160" s="378">
        <v>40.284715999999996</v>
      </c>
      <c r="BH160" s="374">
        <v>19.156995999999999</v>
      </c>
      <c r="BI160" s="366">
        <v>37.064801999999993</v>
      </c>
      <c r="BJ160" s="366">
        <v>18.57076</v>
      </c>
      <c r="BK160" s="366">
        <v>2.3542800000000002</v>
      </c>
      <c r="BL160" s="378">
        <v>0</v>
      </c>
      <c r="BM160" s="374">
        <v>54.248293999999994</v>
      </c>
      <c r="BN160" s="366">
        <v>118.553752</v>
      </c>
      <c r="BO160" s="366">
        <v>112.58876900000001</v>
      </c>
      <c r="BP160" s="366">
        <v>209.99197899999996</v>
      </c>
      <c r="BQ160" s="378">
        <v>85.161648</v>
      </c>
      <c r="BR160" s="374">
        <v>0</v>
      </c>
      <c r="BS160" s="366">
        <v>69.670935</v>
      </c>
      <c r="BT160" s="366">
        <v>155.40242899999998</v>
      </c>
      <c r="BU160" s="366">
        <v>3.3208979999999997</v>
      </c>
      <c r="BV160" s="366">
        <v>0</v>
      </c>
      <c r="BW160" s="366">
        <v>45.047590999999997</v>
      </c>
      <c r="BX160" s="366">
        <v>141.99855699999998</v>
      </c>
      <c r="BY160" s="367">
        <v>20.199739000000001</v>
      </c>
      <c r="BZ160" s="367">
        <v>88.689476999999982</v>
      </c>
      <c r="CA160" s="367">
        <v>15.615152</v>
      </c>
      <c r="CB160" s="367">
        <v>12.323313000000001</v>
      </c>
      <c r="CC160" s="367">
        <v>2.9774479999999999</v>
      </c>
      <c r="CD160" s="367">
        <v>0</v>
      </c>
      <c r="CE160" s="367">
        <v>0</v>
      </c>
      <c r="CF160" s="367">
        <v>51.008909000000003</v>
      </c>
      <c r="CG160" s="367">
        <v>1.2065859999999999</v>
      </c>
      <c r="CH160" s="367">
        <v>0</v>
      </c>
      <c r="CI160" s="367">
        <v>42.270568000000004</v>
      </c>
      <c r="CJ160" s="367">
        <v>7.9596780000000003</v>
      </c>
      <c r="CK160" s="2"/>
      <c r="CL160" s="2"/>
      <c r="CM160" s="2"/>
      <c r="CN160" s="2"/>
      <c r="CO160" s="2"/>
      <c r="CP160" s="2"/>
      <c r="CQ160" s="2"/>
      <c r="CR160" s="2"/>
      <c r="CS160" s="2"/>
      <c r="CT160" s="2"/>
      <c r="CU160" s="2"/>
      <c r="CV160" s="2"/>
      <c r="CW160" s="2"/>
      <c r="CX160" s="2"/>
      <c r="CY160" s="2"/>
      <c r="CZ160" s="2"/>
    </row>
    <row r="161" s="433" customFormat="true" ht="15" customHeight="true" x14ac:dyDescent="0.2">
      <c r="A161" s="1804"/>
      <c r="B161" s="331" t="s">
        <v>202</v>
      </c>
      <c r="C161" s="98">
        <f>(DHS_Wet05!C148+DHS_Dry05!C148)/2</f>
        <v>96.611940374910589</v>
      </c>
      <c r="D161" s="97">
        <f>(DHS_Wet05!D148+DHS_Dry05!D148)/2</f>
        <v>91.819383797206427</v>
      </c>
      <c r="E161" s="97">
        <f>(DHS_Wet05!E148+DHS_Dry05!E148)/2</f>
        <v>85.702138297701097</v>
      </c>
      <c r="F161" s="97">
        <f>(DHS_Wet05!F148+DHS_Dry05!F148)/2</f>
        <v>64.077822974731177</v>
      </c>
      <c r="G161" s="96">
        <f>(DHS_Wet05!G148+DHS_Dry05!G148)/2</f>
        <v>11.402684179102506</v>
      </c>
      <c r="H161" s="95">
        <f>(DHS_Wet05!H148+DHS_Dry05!H148)/2</f>
        <v>89.063583017578125</v>
      </c>
      <c r="I161" s="97">
        <f>(DHS_Wet05!I148+DHS_Dry05!I148)/2</f>
        <v>51.85621656248108</v>
      </c>
      <c r="J161" s="97">
        <f>(DHS_Wet05!J148+DHS_Dry05!J148)/2</f>
        <v>11.604071373423416</v>
      </c>
      <c r="K161" s="97">
        <f>(DHS_Wet05!K148+DHS_Dry05!K148)/2</f>
        <v>0.96338710184442966</v>
      </c>
      <c r="L161" s="94">
        <f>(DHS_Wet05!L148+DHS_Dry05!L148)/2</f>
        <v>0</v>
      </c>
      <c r="M161" s="98">
        <f>(DHS_Wet05!M148+DHS_Dry05!M148)/2</f>
        <v>96.547763434077567</v>
      </c>
      <c r="N161" s="97">
        <f>(DHS_Wet05!N148+DHS_Dry05!N148)/2</f>
        <v>92.946912991131242</v>
      </c>
      <c r="O161" s="97">
        <f>(DHS_Wet05!O148+DHS_Dry05!O148)/2</f>
        <v>89.175374807898038</v>
      </c>
      <c r="P161" s="97">
        <f>(DHS_Wet05!P148+DHS_Dry05!P148)/2</f>
        <v>76.368855729571933</v>
      </c>
      <c r="Q161" s="96">
        <f>(DHS_Wet05!Q148+DHS_Dry05!Q148)/2</f>
        <v>30.174545854274999</v>
      </c>
      <c r="R161" s="95">
        <f>(DHS_Wet05!R148+DHS_Dry05!R148)/2</f>
        <v>77.564879997132707</v>
      </c>
      <c r="S161" s="97">
        <f>(DHS_Wet05!S148+DHS_Dry05!S148)/2</f>
        <v>57.869224475349611</v>
      </c>
      <c r="T161" s="97">
        <f>(DHS_Wet05!T148+DHS_Dry05!T148)/2</f>
        <v>78.5014278402451</v>
      </c>
      <c r="U161" s="97">
        <f>(DHS_Wet05!U148+DHS_Dry05!U148)/2</f>
        <v>84.09750235120211</v>
      </c>
      <c r="V161" s="97">
        <f>(DHS_Wet05!V148+DHS_Dry05!V148)/2</f>
        <v>85.37376984415377</v>
      </c>
      <c r="W161" s="97">
        <f>(DHS_Wet05!W148+DHS_Dry05!W148)/2</f>
        <v>72.672028654579918</v>
      </c>
      <c r="X161" s="97">
        <f>(DHS_Wet05!X148+DHS_Dry05!X148)/2</f>
        <v>76.133037628184823</v>
      </c>
      <c r="Y161" s="97">
        <f>(DHS_Wet05!Y148+DHS_Dry05!Y148)/2</f>
        <v>62.818518461724437</v>
      </c>
      <c r="Z161" s="97">
        <f>(DHS_Wet05!Z148+DHS_Dry05!Z148)/2</f>
        <v>73.532049048591162</v>
      </c>
      <c r="AA161" s="97">
        <f>(DHS_Wet05!AA148+DHS_Dry05!AA148)/2</f>
        <v>53.963940090938664</v>
      </c>
      <c r="AB161" s="97">
        <f>(DHS_Wet05!AB148+DHS_Dry05!AB148)/2</f>
        <v>84.631104432129732</v>
      </c>
      <c r="AC161" s="97">
        <f>(DHS_Wet05!AC148+DHS_Dry05!AC148)/2</f>
        <v>87.951391141795355</v>
      </c>
      <c r="AD161" s="97">
        <f>(DHS_Wet05!AD148+DHS_Dry05!AD148)/2</f>
        <v>11.944192184441683</v>
      </c>
      <c r="AE161" s="97">
        <f>(DHS_Wet05!AE148+DHS_Dry05!AE148)/2</f>
        <v>86.184201297493786</v>
      </c>
      <c r="AF161" s="97">
        <f>(DHS_Wet05!AF148+DHS_Dry05!AF148)/2</f>
        <v>82.61547211240557</v>
      </c>
      <c r="AG161" s="97">
        <f>(DHS_Wet05!AG148+DHS_Dry05!AG148)/2</f>
        <v>84.767398991693781</v>
      </c>
      <c r="AH161" s="97">
        <f>(DHS_Wet05!AH148+DHS_Dry05!AH148)/2</f>
        <v>80.096079286217858</v>
      </c>
      <c r="AI161" s="97">
        <f>(DHS_Wet05!AI148+DHS_Dry05!AI148)/2</f>
        <v>78.933518091771262</v>
      </c>
      <c r="AJ161" s="94">
        <f>(DHS_Wet05!AJ148+DHS_Dry05!AJ148)/2</f>
        <v>77.160000793111166</v>
      </c>
      <c r="AK161" s="1693"/>
      <c r="AL161" s="1693"/>
      <c r="AM161" s="1693"/>
      <c r="AN161" s="1693"/>
      <c r="AO161" s="1693"/>
      <c r="AP161" s="1693"/>
      <c r="AQ161" s="1693"/>
      <c r="AR161" s="1693"/>
      <c r="AS161" s="1693"/>
      <c r="AT161" s="1693"/>
      <c r="AU161" s="1693"/>
      <c r="AV161" s="1693"/>
      <c r="AW161" s="1693"/>
      <c r="AX161" s="1693"/>
      <c r="AY161" s="1693"/>
      <c r="AZ161" s="305"/>
      <c r="BA161" s="1836"/>
      <c r="BB161" s="1542" t="s">
        <v>202</v>
      </c>
      <c r="BC161" s="374">
        <v>13785.149376999983</v>
      </c>
      <c r="BD161" s="366">
        <v>13088.759341999978</v>
      </c>
      <c r="BE161" s="366">
        <v>12231.722564000016</v>
      </c>
      <c r="BF161" s="366">
        <v>9143.0075800000341</v>
      </c>
      <c r="BG161" s="378">
        <v>1626.8310089999993</v>
      </c>
      <c r="BH161" s="374">
        <v>1949.781330999997</v>
      </c>
      <c r="BI161" s="366">
        <v>1138.3844310000018</v>
      </c>
      <c r="BJ161" s="366">
        <v>254.70030700000007</v>
      </c>
      <c r="BK161" s="366">
        <v>21.067941000000001</v>
      </c>
      <c r="BL161" s="378">
        <v>0</v>
      </c>
      <c r="BM161" s="374">
        <v>11660.114638999996</v>
      </c>
      <c r="BN161" s="366">
        <v>11210.114992000023</v>
      </c>
      <c r="BO161" s="366">
        <v>10771.968892000006</v>
      </c>
      <c r="BP161" s="366">
        <v>9225.8865730000143</v>
      </c>
      <c r="BQ161" s="378">
        <v>3643.4507660000008</v>
      </c>
      <c r="BR161" s="374">
        <v>2244.2183779999991</v>
      </c>
      <c r="BS161" s="366">
        <v>3084.2802189999993</v>
      </c>
      <c r="BT161" s="366">
        <v>7274.557129999991</v>
      </c>
      <c r="BU161" s="366">
        <v>2190.5622499999999</v>
      </c>
      <c r="BV161" s="366">
        <v>3288.133274999996</v>
      </c>
      <c r="BW161" s="366">
        <v>2560.6323050000028</v>
      </c>
      <c r="BX161" s="366">
        <v>2693.2188319999977</v>
      </c>
      <c r="BY161" s="367">
        <v>4393.0384010000025</v>
      </c>
      <c r="BZ161" s="367">
        <v>1094.5270089999997</v>
      </c>
      <c r="CA161" s="367">
        <v>869.6913669999999</v>
      </c>
      <c r="CB161" s="367">
        <v>952.41127000000051</v>
      </c>
      <c r="CC161" s="367">
        <v>687.18265800000188</v>
      </c>
      <c r="CD161" s="367">
        <v>754.86576700000023</v>
      </c>
      <c r="CE161" s="367">
        <v>1274.5334570000023</v>
      </c>
      <c r="CF161" s="367">
        <v>4914.2939250000009</v>
      </c>
      <c r="CG161" s="367">
        <v>1783.775786000002</v>
      </c>
      <c r="CH161" s="367">
        <v>3865.7714510000028</v>
      </c>
      <c r="CI161" s="367">
        <v>2216.9233049999989</v>
      </c>
      <c r="CJ161" s="367">
        <v>3732.853087</v>
      </c>
      <c r="CK161" s="2"/>
      <c r="CL161" s="2"/>
      <c r="CM161" s="2"/>
      <c r="CN161" s="2"/>
      <c r="CO161" s="2"/>
      <c r="CP161" s="2"/>
      <c r="CQ161" s="2"/>
      <c r="CR161" s="2"/>
      <c r="CS161" s="2"/>
      <c r="CT161" s="2"/>
      <c r="CU161" s="2"/>
      <c r="CV161" s="2"/>
      <c r="CW161" s="2"/>
      <c r="CX161" s="2"/>
      <c r="CY161" s="2"/>
      <c r="CZ161" s="2"/>
    </row>
    <row r="162" s="433" customFormat="true" ht="15" customHeight="true" x14ac:dyDescent="0.2">
      <c r="A162" s="1804"/>
      <c r="B162" s="331" t="s">
        <v>203</v>
      </c>
      <c r="C162" s="98">
        <f>(DHS_Wet05!C149+DHS_Dry05!C149)/2</f>
        <v>0.17081418502066381</v>
      </c>
      <c r="D162" s="97">
        <f>(DHS_Wet05!D149+DHS_Dry05!D149)/2</f>
        <v>0.23560729383700221</v>
      </c>
      <c r="E162" s="97">
        <f>(DHS_Wet05!E149+DHS_Dry05!E149)/2</f>
        <v>0.50969389859457548</v>
      </c>
      <c r="F162" s="97">
        <f>(DHS_Wet05!F149+DHS_Dry05!F149)/2</f>
        <v>0.21409022073014777</v>
      </c>
      <c r="G162" s="96">
        <f>(DHS_Wet05!G149+DHS_Dry05!G149)/2</f>
        <v>0.13199831483483793</v>
      </c>
      <c r="H162" s="95">
        <f>(DHS_Wet05!H149+DHS_Dry05!H149)/2</f>
        <v>0.18585972673854431</v>
      </c>
      <c r="I162" s="97">
        <f>(DHS_Wet05!I149+DHS_Dry05!I149)/2</f>
        <v>0.60211051911826596</v>
      </c>
      <c r="J162" s="97">
        <f>(DHS_Wet05!J149+DHS_Dry05!J149)/2</f>
        <v>0.20166147804855428</v>
      </c>
      <c r="K162" s="97">
        <f>(DHS_Wet05!K149+DHS_Dry05!K149)/2</f>
        <v>0</v>
      </c>
      <c r="L162" s="94">
        <f>(DHS_Wet05!L149+DHS_Dry05!L149)/2</f>
        <v>0</v>
      </c>
      <c r="M162" s="98">
        <f>(DHS_Wet05!M149+DHS_Dry05!M149)/2</f>
        <v>0.1486344497591926</v>
      </c>
      <c r="N162" s="97">
        <f>(DHS_Wet05!N149+DHS_Dry05!N149)/2</f>
        <v>0.26259337916669939</v>
      </c>
      <c r="O162" s="97">
        <f>(DHS_Wet05!O149+DHS_Dry05!O149)/2</f>
        <v>0.47205474466703762</v>
      </c>
      <c r="P162" s="97">
        <f>(DHS_Wet05!P149+DHS_Dry05!P149)/2</f>
        <v>0.25132993970280237</v>
      </c>
      <c r="Q162" s="96">
        <f>(DHS_Wet05!Q149+DHS_Dry05!Q149)/2</f>
        <v>0.17693983248160897</v>
      </c>
      <c r="R162" s="95">
        <f>(DHS_Wet05!R149+DHS_Dry05!R149)/2</f>
        <v>0</v>
      </c>
      <c r="S162" s="97">
        <f>(DHS_Wet05!S149+DHS_Dry05!S149)/2</f>
        <v>0</v>
      </c>
      <c r="T162" s="97">
        <f>(DHS_Wet05!T149+DHS_Dry05!T149)/2</f>
        <v>0</v>
      </c>
      <c r="U162" s="97">
        <f>(DHS_Wet05!U149+DHS_Dry05!U149)/2</f>
        <v>0.46352615607962072</v>
      </c>
      <c r="V162" s="97">
        <f>(DHS_Wet05!V149+DHS_Dry05!V149)/2</f>
        <v>0.70950482673421966</v>
      </c>
      <c r="W162" s="97">
        <f>(DHS_Wet05!W149+DHS_Dry05!W149)/2</f>
        <v>2.6612999225598863</v>
      </c>
      <c r="X162" s="97">
        <f>(DHS_Wet05!X149+DHS_Dry05!X149)/2</f>
        <v>0</v>
      </c>
      <c r="Y162" s="97">
        <f>(DHS_Wet05!Y149+DHS_Dry05!Y149)/2</f>
        <v>0</v>
      </c>
      <c r="Z162" s="97">
        <f>(DHS_Wet05!Z149+DHS_Dry05!Z149)/2</f>
        <v>0.2898053952910703</v>
      </c>
      <c r="AA162" s="97">
        <f>(DHS_Wet05!AA149+DHS_Dry05!AA149)/2</f>
        <v>0</v>
      </c>
      <c r="AB162" s="97">
        <f>(DHS_Wet05!AB149+DHS_Dry05!AB149)/2</f>
        <v>0</v>
      </c>
      <c r="AC162" s="97">
        <f>(DHS_Wet05!AC149+DHS_Dry05!AC149)/2</f>
        <v>1.0174517715648368</v>
      </c>
      <c r="AD162" s="97">
        <f>(DHS_Wet05!AD149+DHS_Dry05!AD149)/2</f>
        <v>0</v>
      </c>
      <c r="AE162" s="97">
        <f>(DHS_Wet05!AE149+DHS_Dry05!AE149)/2</f>
        <v>0</v>
      </c>
      <c r="AF162" s="97">
        <f>(DHS_Wet05!AF149+DHS_Dry05!AF149)/2</f>
        <v>0.34545237621516001</v>
      </c>
      <c r="AG162" s="97">
        <f>(DHS_Wet05!AG149+DHS_Dry05!AG149)/2</f>
        <v>0.49639983673609611</v>
      </c>
      <c r="AH162" s="97">
        <f>(DHS_Wet05!AH149+DHS_Dry05!AH149)/2</f>
        <v>0</v>
      </c>
      <c r="AI162" s="97">
        <f>(DHS_Wet05!AI149+DHS_Dry05!AI149)/2</f>
        <v>0.13007938979221909</v>
      </c>
      <c r="AJ162" s="94">
        <f>(DHS_Wet05!AJ149+DHS_Dry05!AJ149)/2</f>
        <v>0</v>
      </c>
      <c r="AK162" s="1693"/>
      <c r="AL162" s="1693"/>
      <c r="AM162" s="1693"/>
      <c r="AN162" s="1693"/>
      <c r="AO162" s="1693"/>
      <c r="AP162" s="1693"/>
      <c r="AQ162" s="1693"/>
      <c r="AR162" s="1693"/>
      <c r="AS162" s="1693"/>
      <c r="AT162" s="1693"/>
      <c r="AU162" s="1693"/>
      <c r="AV162" s="1693"/>
      <c r="AW162" s="1693"/>
      <c r="AX162" s="1693"/>
      <c r="AY162" s="1693"/>
      <c r="AZ162" s="305"/>
      <c r="BA162" s="1836"/>
      <c r="BB162" s="1542" t="s">
        <v>203</v>
      </c>
      <c r="BC162" s="374">
        <v>24.372754</v>
      </c>
      <c r="BD162" s="366">
        <v>33.585579000000003</v>
      </c>
      <c r="BE162" s="366">
        <v>72.745377000000005</v>
      </c>
      <c r="BF162" s="366">
        <v>30.547675000000002</v>
      </c>
      <c r="BG162" s="378">
        <v>18.832315999999999</v>
      </c>
      <c r="BH162" s="374">
        <v>4.0688440000000003</v>
      </c>
      <c r="BI162" s="366">
        <v>13.217957</v>
      </c>
      <c r="BJ162" s="366">
        <v>4.4263120000000002</v>
      </c>
      <c r="BK162" s="366">
        <v>0</v>
      </c>
      <c r="BL162" s="378">
        <v>0</v>
      </c>
      <c r="BM162" s="374">
        <v>17.950645999999999</v>
      </c>
      <c r="BN162" s="366">
        <v>31.670788000000002</v>
      </c>
      <c r="BO162" s="366">
        <v>57.022009000000004</v>
      </c>
      <c r="BP162" s="366">
        <v>30.362397000000001</v>
      </c>
      <c r="BQ162" s="378">
        <v>21.364748000000002</v>
      </c>
      <c r="BR162" s="374">
        <v>0</v>
      </c>
      <c r="BS162" s="366">
        <v>0</v>
      </c>
      <c r="BT162" s="366">
        <v>0</v>
      </c>
      <c r="BU162" s="366">
        <v>12.073877</v>
      </c>
      <c r="BV162" s="366">
        <v>27.326267000000001</v>
      </c>
      <c r="BW162" s="366">
        <v>93.772125000000003</v>
      </c>
      <c r="BX162" s="366">
        <v>0</v>
      </c>
      <c r="BY162" s="367">
        <v>0</v>
      </c>
      <c r="BZ162" s="367">
        <v>4.3137629999999998</v>
      </c>
      <c r="CA162" s="367">
        <v>0</v>
      </c>
      <c r="CB162" s="367">
        <v>0</v>
      </c>
      <c r="CC162" s="367">
        <v>7.9495640000000005</v>
      </c>
      <c r="CD162" s="367">
        <v>0</v>
      </c>
      <c r="CE162" s="367">
        <v>0</v>
      </c>
      <c r="CF162" s="367">
        <v>20.548869</v>
      </c>
      <c r="CG162" s="367">
        <v>10.445831999999999</v>
      </c>
      <c r="CH162" s="367">
        <v>0</v>
      </c>
      <c r="CI162" s="367">
        <v>3.6534040000000001</v>
      </c>
      <c r="CJ162" s="367">
        <v>0</v>
      </c>
      <c r="CK162" s="2"/>
      <c r="CL162" s="2"/>
      <c r="CM162" s="2"/>
      <c r="CN162" s="2"/>
      <c r="CO162" s="2"/>
      <c r="CP162" s="2"/>
      <c r="CQ162" s="2"/>
      <c r="CR162" s="2"/>
      <c r="CS162" s="2"/>
      <c r="CT162" s="2"/>
      <c r="CU162" s="2"/>
      <c r="CV162" s="2"/>
      <c r="CW162" s="2"/>
      <c r="CX162" s="2"/>
      <c r="CY162" s="2"/>
      <c r="CZ162" s="2"/>
    </row>
    <row r="163" s="433" customFormat="true" ht="15" customHeight="true" x14ac:dyDescent="0.2">
      <c r="A163" s="1804"/>
      <c r="B163" s="331" t="s">
        <v>204</v>
      </c>
      <c r="C163" s="98">
        <f>(DHS_Wet05!C150+DHS_Dry05!C150)/2</f>
        <v>0</v>
      </c>
      <c r="D163" s="97">
        <f>(DHS_Wet05!D150+DHS_Dry05!D150)/2</f>
        <v>0.15824176560286826</v>
      </c>
      <c r="E163" s="97">
        <f>(DHS_Wet05!E150+DHS_Dry05!E150)/2</f>
        <v>0.21137185453092205</v>
      </c>
      <c r="F163" s="97">
        <f>(DHS_Wet05!F150+DHS_Dry05!F150)/2</f>
        <v>0.14596391043173959</v>
      </c>
      <c r="G163" s="96">
        <f>(DHS_Wet05!G150+DHS_Dry05!G150)/2</f>
        <v>0.17109346110301621</v>
      </c>
      <c r="H163" s="95">
        <f>(DHS_Wet05!H150+DHS_Dry05!H150)/2</f>
        <v>0.2820827999234829</v>
      </c>
      <c r="I163" s="97">
        <f>(DHS_Wet05!I150+DHS_Dry05!I150)/2</f>
        <v>0.55003207171382174</v>
      </c>
      <c r="J163" s="97">
        <f>(DHS_Wet05!J150+DHS_Dry05!J150)/2</f>
        <v>0.245219656052031</v>
      </c>
      <c r="K163" s="97">
        <f>(DHS_Wet05!K150+DHS_Dry05!K150)/2</f>
        <v>0</v>
      </c>
      <c r="L163" s="94">
        <f>(DHS_Wet05!L150+DHS_Dry05!L150)/2</f>
        <v>0</v>
      </c>
      <c r="M163" s="98">
        <f>(DHS_Wet05!M150+DHS_Dry05!M150)/2</f>
        <v>0</v>
      </c>
      <c r="N163" s="97">
        <f>(DHS_Wet05!N150+DHS_Dry05!N150)/2</f>
        <v>0.11330020435595312</v>
      </c>
      <c r="O163" s="97">
        <f>(DHS_Wet05!O150+DHS_Dry05!O150)/2</f>
        <v>0.17667916361328692</v>
      </c>
      <c r="P163" s="97">
        <f>(DHS_Wet05!P150+DHS_Dry05!P150)/2</f>
        <v>0.18593279425126469</v>
      </c>
      <c r="Q163" s="96">
        <f>(DHS_Wet05!Q150+DHS_Dry05!Q150)/2</f>
        <v>0.13963814864647484</v>
      </c>
      <c r="R163" s="95">
        <f>(DHS_Wet05!R150+DHS_Dry05!R150)/2</f>
        <v>0</v>
      </c>
      <c r="S163" s="97">
        <f>(DHS_Wet05!S150+DHS_Dry05!S150)/2</f>
        <v>0</v>
      </c>
      <c r="T163" s="97">
        <f>(DHS_Wet05!T150+DHS_Dry05!T150)/2</f>
        <v>0</v>
      </c>
      <c r="U163" s="97">
        <f>(DHS_Wet05!U150+DHS_Dry05!U150)/2</f>
        <v>0</v>
      </c>
      <c r="V163" s="97">
        <f>(DHS_Wet05!V150+DHS_Dry05!V150)/2</f>
        <v>0</v>
      </c>
      <c r="W163" s="97">
        <f>(DHS_Wet05!W150+DHS_Dry05!W150)/2</f>
        <v>0.71820738345613966</v>
      </c>
      <c r="X163" s="97">
        <f>(DHS_Wet05!X150+DHS_Dry05!X150)/2</f>
        <v>1.4267052267195821</v>
      </c>
      <c r="Y163" s="97">
        <f>(DHS_Wet05!Y150+DHS_Dry05!Y150)/2</f>
        <v>0.1650556515579828</v>
      </c>
      <c r="Z163" s="97">
        <f>(DHS_Wet05!Z150+DHS_Dry05!Z150)/2</f>
        <v>0</v>
      </c>
      <c r="AA163" s="97">
        <f>(DHS_Wet05!AA150+DHS_Dry05!AA150)/2</f>
        <v>0.18243566861306376</v>
      </c>
      <c r="AB163" s="97">
        <f>(DHS_Wet05!AB150+DHS_Dry05!AB150)/2</f>
        <v>0</v>
      </c>
      <c r="AC163" s="97">
        <f>(DHS_Wet05!AC150+DHS_Dry05!AC150)/2</f>
        <v>0</v>
      </c>
      <c r="AD163" s="97">
        <f>(DHS_Wet05!AD150+DHS_Dry05!AD150)/2</f>
        <v>0</v>
      </c>
      <c r="AE163" s="97">
        <f>(DHS_Wet05!AE150+DHS_Dry05!AE150)/2</f>
        <v>0.13524640882683611</v>
      </c>
      <c r="AF163" s="97">
        <f>(DHS_Wet05!AF150+DHS_Dry05!AF150)/2</f>
        <v>0</v>
      </c>
      <c r="AG163" s="97">
        <f>(DHS_Wet05!AG150+DHS_Dry05!AG150)/2</f>
        <v>0</v>
      </c>
      <c r="AH163" s="97">
        <f>(DHS_Wet05!AH150+DHS_Dry05!AH150)/2</f>
        <v>0</v>
      </c>
      <c r="AI163" s="97">
        <f>(DHS_Wet05!AI150+DHS_Dry05!AI150)/2</f>
        <v>0.20304689035425977</v>
      </c>
      <c r="AJ163" s="94">
        <f>(DHS_Wet05!AJ150+DHS_Dry05!AJ150)/2</f>
        <v>0</v>
      </c>
      <c r="AK163" s="1693"/>
      <c r="AL163" s="1693"/>
      <c r="AM163" s="1693"/>
      <c r="AN163" s="1693"/>
      <c r="AO163" s="1693"/>
      <c r="AP163" s="1693"/>
      <c r="AQ163" s="1693"/>
      <c r="AR163" s="1693"/>
      <c r="AS163" s="1693"/>
      <c r="AT163" s="1693"/>
      <c r="AU163" s="1693"/>
      <c r="AV163" s="1693"/>
      <c r="AW163" s="1693"/>
      <c r="AX163" s="1693"/>
      <c r="AY163" s="1693"/>
      <c r="AZ163" s="305"/>
      <c r="BA163" s="1836"/>
      <c r="BB163" s="1542" t="s">
        <v>204</v>
      </c>
      <c r="BC163" s="374">
        <v>0</v>
      </c>
      <c r="BD163" s="366">
        <v>22.557202000000004</v>
      </c>
      <c r="BE163" s="366">
        <v>30.167763999999998</v>
      </c>
      <c r="BF163" s="366">
        <v>20.827005</v>
      </c>
      <c r="BG163" s="378">
        <v>24.410055</v>
      </c>
      <c r="BH163" s="374">
        <v>6.1753610000000005</v>
      </c>
      <c r="BI163" s="366">
        <v>12.074694000000001</v>
      </c>
      <c r="BJ163" s="366">
        <v>5.3823799999999995</v>
      </c>
      <c r="BK163" s="366">
        <v>0</v>
      </c>
      <c r="BL163" s="378">
        <v>0</v>
      </c>
      <c r="BM163" s="374">
        <v>0</v>
      </c>
      <c r="BN163" s="366">
        <v>13.664878999999999</v>
      </c>
      <c r="BO163" s="366">
        <v>21.342017999999996</v>
      </c>
      <c r="BP163" s="366">
        <v>22.461969</v>
      </c>
      <c r="BQ163" s="378">
        <v>16.860724999999999</v>
      </c>
      <c r="BR163" s="374">
        <v>0</v>
      </c>
      <c r="BS163" s="366">
        <v>0</v>
      </c>
      <c r="BT163" s="366">
        <v>0</v>
      </c>
      <c r="BU163" s="366">
        <v>0</v>
      </c>
      <c r="BV163" s="366">
        <v>0</v>
      </c>
      <c r="BW163" s="366">
        <v>25.306366999999998</v>
      </c>
      <c r="BX163" s="366">
        <v>50.469934000000002</v>
      </c>
      <c r="BY163" s="367">
        <v>11.542707999999999</v>
      </c>
      <c r="BZ163" s="367">
        <v>0</v>
      </c>
      <c r="CA163" s="367">
        <v>2.9401619999999999</v>
      </c>
      <c r="CB163" s="367">
        <v>0</v>
      </c>
      <c r="CC163" s="367">
        <v>0</v>
      </c>
      <c r="CD163" s="367">
        <v>0</v>
      </c>
      <c r="CE163" s="367">
        <v>2.000089</v>
      </c>
      <c r="CF163" s="367">
        <v>0</v>
      </c>
      <c r="CG163" s="367">
        <v>0</v>
      </c>
      <c r="CH163" s="367">
        <v>0</v>
      </c>
      <c r="CI163" s="367">
        <v>5.7027659999999996</v>
      </c>
      <c r="CJ163" s="367">
        <v>0</v>
      </c>
      <c r="CK163" s="2"/>
      <c r="CL163" s="2"/>
      <c r="CM163" s="2"/>
      <c r="CN163" s="2"/>
      <c r="CO163" s="2"/>
      <c r="CP163" s="2"/>
      <c r="CQ163" s="2"/>
      <c r="CR163" s="2"/>
      <c r="CS163" s="2"/>
      <c r="CT163" s="2"/>
      <c r="CU163" s="2"/>
      <c r="CV163" s="2"/>
      <c r="CW163" s="2"/>
      <c r="CX163" s="2"/>
      <c r="CY163" s="2"/>
      <c r="CZ163" s="2"/>
    </row>
    <row r="164" s="433" customFormat="true" ht="15" customHeight="true" x14ac:dyDescent="0.2">
      <c r="A164" s="1804"/>
      <c r="B164" s="331" t="s">
        <v>205</v>
      </c>
      <c r="C164" s="98">
        <f>(DHS_Wet05!C151+DHS_Dry05!C151)/2</f>
        <v>0.15954854186565096</v>
      </c>
      <c r="D164" s="97">
        <f>(DHS_Wet05!D151+DHS_Dry05!D151)/2</f>
        <v>0.53229049371068282</v>
      </c>
      <c r="E164" s="97">
        <f>(DHS_Wet05!E151+DHS_Dry05!E151)/2</f>
        <v>0.79346555873336488</v>
      </c>
      <c r="F164" s="97">
        <f>(DHS_Wet05!F151+DHS_Dry05!F151)/2</f>
        <v>1.4248324494011357</v>
      </c>
      <c r="G164" s="96">
        <f>(DHS_Wet05!G151+DHS_Dry05!G151)/2</f>
        <v>1.2840182413675703</v>
      </c>
      <c r="H164" s="95">
        <f>(DHS_Wet05!H151+DHS_Dry05!H151)/2</f>
        <v>2.2398102277965704</v>
      </c>
      <c r="I164" s="97">
        <f>(DHS_Wet05!I151+DHS_Dry05!I151)/2</f>
        <v>3.9738176313217863</v>
      </c>
      <c r="J164" s="97">
        <f>(DHS_Wet05!J151+DHS_Dry05!J151)/2</f>
        <v>2.3202824835600677</v>
      </c>
      <c r="K164" s="97">
        <f>(DHS_Wet05!K151+DHS_Dry05!K151)/2</f>
        <v>0.54873938549289036</v>
      </c>
      <c r="L164" s="94">
        <f>(DHS_Wet05!L151+DHS_Dry05!L151)/2</f>
        <v>0</v>
      </c>
      <c r="M164" s="98">
        <f>(DHS_Wet05!M151+DHS_Dry05!M151)/2</f>
        <v>0.10363826050831815</v>
      </c>
      <c r="N164" s="97">
        <f>(DHS_Wet05!N151+DHS_Dry05!N151)/2</f>
        <v>0.31332945265020284</v>
      </c>
      <c r="O164" s="97">
        <f>(DHS_Wet05!O151+DHS_Dry05!O151)/2</f>
        <v>0.64357849377640208</v>
      </c>
      <c r="P164" s="97">
        <f>(DHS_Wet05!P151+DHS_Dry05!P151)/2</f>
        <v>0.72228478214803793</v>
      </c>
      <c r="Q164" s="96">
        <f>(DHS_Wet05!Q151+DHS_Dry05!Q151)/2</f>
        <v>1.5228804573791994</v>
      </c>
      <c r="R164" s="95">
        <f>(DHS_Wet05!R151+DHS_Dry05!R151)/2</f>
        <v>0</v>
      </c>
      <c r="S164" s="97">
        <f>(DHS_Wet05!S151+DHS_Dry05!S151)/2</f>
        <v>0</v>
      </c>
      <c r="T164" s="97">
        <f>(DHS_Wet05!T151+DHS_Dry05!T151)/2</f>
        <v>0</v>
      </c>
      <c r="U164" s="97">
        <f>(DHS_Wet05!U151+DHS_Dry05!U151)/2</f>
        <v>0.79207948380261506</v>
      </c>
      <c r="V164" s="97">
        <f>(DHS_Wet05!V151+DHS_Dry05!V151)/2</f>
        <v>0</v>
      </c>
      <c r="W164" s="97">
        <f>(DHS_Wet05!W151+DHS_Dry05!W151)/2</f>
        <v>1.2695981530964164</v>
      </c>
      <c r="X164" s="97">
        <f>(DHS_Wet05!X151+DHS_Dry05!X151)/2</f>
        <v>0.13783019483365341</v>
      </c>
      <c r="Y164" s="97">
        <f>(DHS_Wet05!Y151+DHS_Dry05!Y151)/2</f>
        <v>0.27148224702905577</v>
      </c>
      <c r="Z164" s="97">
        <f>(DHS_Wet05!Z151+DHS_Dry05!Z151)/2</f>
        <v>0.58541185245734995</v>
      </c>
      <c r="AA164" s="97">
        <f>(DHS_Wet05!AA151+DHS_Dry05!AA151)/2</f>
        <v>11.577989172154846</v>
      </c>
      <c r="AB164" s="97">
        <f>(DHS_Wet05!AB151+DHS_Dry05!AB151)/2</f>
        <v>3.5571656640974759E-2</v>
      </c>
      <c r="AC164" s="97">
        <f>(DHS_Wet05!AC151+DHS_Dry05!AC151)/2</f>
        <v>0</v>
      </c>
      <c r="AD164" s="97">
        <f>(DHS_Wet05!AD151+DHS_Dry05!AD151)/2</f>
        <v>0.29362932730865854</v>
      </c>
      <c r="AE164" s="97">
        <f>(DHS_Wet05!AE151+DHS_Dry05!AE151)/2</f>
        <v>0</v>
      </c>
      <c r="AF164" s="97">
        <f>(DHS_Wet05!AF151+DHS_Dry05!AF151)/2</f>
        <v>2.464349013530267</v>
      </c>
      <c r="AG164" s="97">
        <f>(DHS_Wet05!AG151+DHS_Dry05!AG151)/2</f>
        <v>2.0375321777978752</v>
      </c>
      <c r="AH164" s="97">
        <f>(DHS_Wet05!AH151+DHS_Dry05!AH151)/2</f>
        <v>0</v>
      </c>
      <c r="AI164" s="97">
        <f>(DHS_Wet05!AI151+DHS_Dry05!AI151)/2</f>
        <v>3.0345476374326257</v>
      </c>
      <c r="AJ164" s="94">
        <f>(DHS_Wet05!AJ151+DHS_Dry05!AJ151)/2</f>
        <v>0.41752628169803713</v>
      </c>
      <c r="AK164" s="1693"/>
      <c r="AL164" s="1693"/>
      <c r="AM164" s="1693"/>
      <c r="AN164" s="1693"/>
      <c r="AO164" s="1693"/>
      <c r="AP164" s="1693"/>
      <c r="AQ164" s="1693"/>
      <c r="AR164" s="1693"/>
      <c r="AS164" s="1693"/>
      <c r="AT164" s="1693"/>
      <c r="AU164" s="1693"/>
      <c r="AV164" s="1693"/>
      <c r="AW164" s="1693"/>
      <c r="AX164" s="1693"/>
      <c r="AY164" s="1693"/>
      <c r="AZ164" s="305"/>
      <c r="BA164" s="1836"/>
      <c r="BB164" s="1542" t="s">
        <v>205</v>
      </c>
      <c r="BC164" s="374">
        <v>22.765306999999996</v>
      </c>
      <c r="BD164" s="366">
        <v>75.877465999999998</v>
      </c>
      <c r="BE164" s="366">
        <v>113.246306</v>
      </c>
      <c r="BF164" s="366">
        <v>203.30362799999997</v>
      </c>
      <c r="BG164" s="378">
        <v>183.19201500000003</v>
      </c>
      <c r="BH164" s="374">
        <v>49.033959999999993</v>
      </c>
      <c r="BI164" s="366">
        <v>87.23606199999999</v>
      </c>
      <c r="BJ164" s="366">
        <v>50.928388999999981</v>
      </c>
      <c r="BK164" s="366">
        <v>12.000170000000001</v>
      </c>
      <c r="BL164" s="378">
        <v>0</v>
      </c>
      <c r="BM164" s="374">
        <v>12.516437</v>
      </c>
      <c r="BN164" s="366">
        <v>37.789949999999997</v>
      </c>
      <c r="BO164" s="366">
        <v>77.741276999999997</v>
      </c>
      <c r="BP164" s="366">
        <v>87.257002999999983</v>
      </c>
      <c r="BQ164" s="378">
        <v>183.881474</v>
      </c>
      <c r="BR164" s="374">
        <v>0</v>
      </c>
      <c r="BS164" s="366">
        <v>0</v>
      </c>
      <c r="BT164" s="366">
        <v>0</v>
      </c>
      <c r="BU164" s="366">
        <v>20.631996999999998</v>
      </c>
      <c r="BV164" s="366">
        <v>0</v>
      </c>
      <c r="BW164" s="366">
        <v>44.734874000000005</v>
      </c>
      <c r="BX164" s="366">
        <v>4.8757659999999996</v>
      </c>
      <c r="BY164" s="367">
        <v>18.985355999999999</v>
      </c>
      <c r="BZ164" s="367">
        <v>8.7138749999999998</v>
      </c>
      <c r="CA164" s="367">
        <v>186.5926989999999</v>
      </c>
      <c r="CB164" s="367">
        <v>0.400312</v>
      </c>
      <c r="CC164" s="367">
        <v>0</v>
      </c>
      <c r="CD164" s="367">
        <v>18.557197000000002</v>
      </c>
      <c r="CE164" s="367">
        <v>0</v>
      </c>
      <c r="CF164" s="367">
        <v>146.58919299999999</v>
      </c>
      <c r="CG164" s="367">
        <v>42.876159999999999</v>
      </c>
      <c r="CH164" s="367">
        <v>0</v>
      </c>
      <c r="CI164" s="367">
        <v>85.228171000000003</v>
      </c>
      <c r="CJ164" s="367">
        <v>20.199122000000003</v>
      </c>
      <c r="CK164" s="2"/>
      <c r="CL164" s="2"/>
      <c r="CM164" s="2"/>
      <c r="CN164" s="2"/>
      <c r="CO164" s="2"/>
      <c r="CP164" s="2"/>
      <c r="CQ164" s="2"/>
      <c r="CR164" s="2"/>
      <c r="CS164" s="2"/>
      <c r="CT164" s="2"/>
      <c r="CU164" s="2"/>
      <c r="CV164" s="2"/>
      <c r="CW164" s="2"/>
      <c r="CX164" s="2"/>
      <c r="CY164" s="2"/>
      <c r="CZ164" s="2"/>
    </row>
    <row r="165" s="433" customFormat="true" ht="15" customHeight="true" x14ac:dyDescent="0.2">
      <c r="A165" s="1805"/>
      <c r="B165" s="332" t="s">
        <v>190</v>
      </c>
      <c r="C165" s="98">
        <f>(DHS_Wet05!C152+DHS_Dry05!C152)/2</f>
        <v>3.8525698049443051E-2</v>
      </c>
      <c r="D165" s="97">
        <f>(DHS_Wet05!D152+DHS_Dry05!D152)/2</f>
        <v>0.11651961456504099</v>
      </c>
      <c r="E165" s="97">
        <f>(DHS_Wet05!E152+DHS_Dry05!E152)/2</f>
        <v>0.33316939253653249</v>
      </c>
      <c r="F165" s="97">
        <f>(DHS_Wet05!F152+DHS_Dry05!F152)/2</f>
        <v>0.37707305507647998</v>
      </c>
      <c r="G165" s="96">
        <f>(DHS_Wet05!G152+DHS_Dry05!G152)/2</f>
        <v>0.21425079575803016</v>
      </c>
      <c r="H165" s="95">
        <f>(DHS_Wet05!H152+DHS_Dry05!H152)/2</f>
        <v>0.47675971395488831</v>
      </c>
      <c r="I165" s="97">
        <f>(DHS_Wet05!I152+DHS_Dry05!I152)/2</f>
        <v>1.2489511898043681</v>
      </c>
      <c r="J165" s="97">
        <f>(DHS_Wet05!J152+DHS_Dry05!J152)/2</f>
        <v>0.34339339852063977</v>
      </c>
      <c r="K165" s="97">
        <f>(DHS_Wet05!K152+DHS_Dry05!K152)/2</f>
        <v>0.23356363225638033</v>
      </c>
      <c r="L165" s="94">
        <f>(DHS_Wet05!L152+DHS_Dry05!L152)/2</f>
        <v>0</v>
      </c>
      <c r="M165" s="98">
        <f>(DHS_Wet05!M152+DHS_Dry05!M152)/2</f>
        <v>2.3155867408190853E-2</v>
      </c>
      <c r="N165" s="97">
        <f>(DHS_Wet05!N152+DHS_Dry05!N152)/2</f>
        <v>9.5356435489915861E-2</v>
      </c>
      <c r="O165" s="97">
        <f>(DHS_Wet05!O152+DHS_Dry05!O152)/2</f>
        <v>0.22105404936466558</v>
      </c>
      <c r="P165" s="97">
        <f>(DHS_Wet05!P152+DHS_Dry05!P152)/2</f>
        <v>0.26621938424766284</v>
      </c>
      <c r="Q165" s="96">
        <f>(DHS_Wet05!Q152+DHS_Dry05!Q152)/2</f>
        <v>0.2515004823226783</v>
      </c>
      <c r="R165" s="95">
        <f>(DHS_Wet05!R152+DHS_Dry05!R152)/2</f>
        <v>0.73937392294112192</v>
      </c>
      <c r="S165" s="97">
        <f>(DHS_Wet05!S152+DHS_Dry05!S152)/2</f>
        <v>0</v>
      </c>
      <c r="T165" s="97">
        <f>(DHS_Wet05!T152+DHS_Dry05!T152)/2</f>
        <v>0.12440763689198782</v>
      </c>
      <c r="U165" s="97">
        <f>(DHS_Wet05!U152+DHS_Dry05!U152)/2</f>
        <v>0.10736164453452085</v>
      </c>
      <c r="V165" s="97">
        <f>(DHS_Wet05!V152+DHS_Dry05!V152)/2</f>
        <v>5.7722947802201524E-2</v>
      </c>
      <c r="W165" s="97">
        <f>(DHS_Wet05!W152+DHS_Dry05!W152)/2</f>
        <v>0.84659852961996018</v>
      </c>
      <c r="X165" s="97">
        <f>(DHS_Wet05!X152+DHS_Dry05!X152)/2</f>
        <v>0.15294034307769627</v>
      </c>
      <c r="Y165" s="97">
        <f>(DHS_Wet05!Y152+DHS_Dry05!Y152)/2</f>
        <v>0</v>
      </c>
      <c r="Z165" s="97">
        <f>(DHS_Wet05!Z152+DHS_Dry05!Z152)/2</f>
        <v>0</v>
      </c>
      <c r="AA165" s="97">
        <f>(DHS_Wet05!AA152+DHS_Dry05!AA152)/2</f>
        <v>0.25412781904112558</v>
      </c>
      <c r="AB165" s="97">
        <f>(DHS_Wet05!AB152+DHS_Dry05!AB152)/2</f>
        <v>0</v>
      </c>
      <c r="AC165" s="97">
        <f>(DHS_Wet05!AC152+DHS_Dry05!AC152)/2</f>
        <v>0</v>
      </c>
      <c r="AD165" s="97">
        <f>(DHS_Wet05!AD152+DHS_Dry05!AD152)/2</f>
        <v>1.0758389340663206</v>
      </c>
      <c r="AE165" s="97">
        <f>(DHS_Wet05!AE152+DHS_Dry05!AE152)/2</f>
        <v>0</v>
      </c>
      <c r="AF165" s="97">
        <f>(DHS_Wet05!AF152+DHS_Dry05!AF152)/2</f>
        <v>0</v>
      </c>
      <c r="AG165" s="97">
        <f>(DHS_Wet05!AG152+DHS_Dry05!AG152)/2</f>
        <v>0</v>
      </c>
      <c r="AH165" s="97">
        <f>(DHS_Wet05!AH152+DHS_Dry05!AH152)/2</f>
        <v>0.18147869310798498</v>
      </c>
      <c r="AI165" s="97">
        <f>(DHS_Wet05!AI152+DHS_Dry05!AI152)/2</f>
        <v>0</v>
      </c>
      <c r="AJ165" s="94">
        <f>(DHS_Wet05!AJ152+DHS_Dry05!AJ152)/2</f>
        <v>0</v>
      </c>
      <c r="AK165" s="1693"/>
      <c r="AL165" s="1693"/>
      <c r="AM165" s="1693"/>
      <c r="AN165" s="1693"/>
      <c r="AO165" s="1693"/>
      <c r="AP165" s="1693"/>
      <c r="AQ165" s="1693"/>
      <c r="AR165" s="1693"/>
      <c r="AS165" s="1693"/>
      <c r="AT165" s="1693"/>
      <c r="AU165" s="1693"/>
      <c r="AV165" s="1693"/>
      <c r="AW165" s="1693"/>
      <c r="AX165" s="1693"/>
      <c r="AY165" s="1693"/>
      <c r="AZ165" s="305"/>
      <c r="BA165" s="1836"/>
      <c r="BB165" s="1542" t="s">
        <v>190</v>
      </c>
      <c r="BC165" s="374">
        <v>5.4970689999999998</v>
      </c>
      <c r="BD165" s="366">
        <v>16.609752</v>
      </c>
      <c r="BE165" s="366">
        <v>47.551153999999997</v>
      </c>
      <c r="BF165" s="366">
        <v>53.803042000000005</v>
      </c>
      <c r="BG165" s="378">
        <v>30.567350000000001</v>
      </c>
      <c r="BH165" s="374">
        <v>10.437231000000001</v>
      </c>
      <c r="BI165" s="366">
        <v>27.417862</v>
      </c>
      <c r="BJ165" s="366">
        <v>7.5372170000000001</v>
      </c>
      <c r="BK165" s="366">
        <v>5.1077130000000004</v>
      </c>
      <c r="BL165" s="378">
        <v>0</v>
      </c>
      <c r="BM165" s="374">
        <v>2.7965439999999999</v>
      </c>
      <c r="BN165" s="366">
        <v>11.500722</v>
      </c>
      <c r="BO165" s="366">
        <v>26.702296999999998</v>
      </c>
      <c r="BP165" s="366">
        <v>32.161145000000005</v>
      </c>
      <c r="BQ165" s="378">
        <v>30.367635999999997</v>
      </c>
      <c r="BR165" s="374">
        <v>21.392626999999997</v>
      </c>
      <c r="BS165" s="366">
        <v>0</v>
      </c>
      <c r="BT165" s="366">
        <v>11.528586000000001</v>
      </c>
      <c r="BU165" s="366">
        <v>2.7965439999999999</v>
      </c>
      <c r="BV165" s="366">
        <v>2.2231740000000002</v>
      </c>
      <c r="BW165" s="366">
        <v>29.830287999999999</v>
      </c>
      <c r="BX165" s="366">
        <v>5.4102899999999998</v>
      </c>
      <c r="BY165" s="367">
        <v>0</v>
      </c>
      <c r="BZ165" s="367">
        <v>0</v>
      </c>
      <c r="CA165" s="367">
        <v>4.0955640000000004</v>
      </c>
      <c r="CB165" s="367">
        <v>0</v>
      </c>
      <c r="CC165" s="367">
        <v>0</v>
      </c>
      <c r="CD165" s="367">
        <v>67.992373999999998</v>
      </c>
      <c r="CE165" s="367">
        <v>0</v>
      </c>
      <c r="CF165" s="367">
        <v>0</v>
      </c>
      <c r="CG165" s="367">
        <v>0</v>
      </c>
      <c r="CH165" s="367">
        <v>8.7589199999999998</v>
      </c>
      <c r="CI165" s="367">
        <v>0</v>
      </c>
      <c r="CJ165" s="367">
        <v>0</v>
      </c>
      <c r="CK165" s="2"/>
      <c r="CL165" s="2"/>
      <c r="CM165" s="2"/>
      <c r="CN165" s="2"/>
      <c r="CO165" s="2"/>
      <c r="CP165" s="2"/>
      <c r="CQ165" s="2"/>
      <c r="CR165" s="2"/>
      <c r="CS165" s="2"/>
      <c r="CT165" s="2"/>
      <c r="CU165" s="2"/>
      <c r="CV165" s="2"/>
      <c r="CW165" s="2"/>
      <c r="CX165" s="2"/>
      <c r="CY165" s="2"/>
      <c r="CZ165" s="2"/>
    </row>
    <row r="166" s="325" customFormat="true" ht="15" customHeight="true" x14ac:dyDescent="0.2">
      <c r="A166" s="113"/>
      <c r="B166" s="52"/>
      <c r="C166" s="81"/>
      <c r="D166" s="88"/>
      <c r="E166" s="88"/>
      <c r="F166" s="88"/>
      <c r="G166" s="87"/>
      <c r="H166" s="80"/>
      <c r="I166" s="88"/>
      <c r="J166" s="88"/>
      <c r="K166" s="88"/>
      <c r="L166" s="79"/>
      <c r="M166" s="81"/>
      <c r="N166" s="88"/>
      <c r="O166" s="88"/>
      <c r="P166" s="88"/>
      <c r="Q166" s="87"/>
      <c r="R166" s="80"/>
      <c r="S166" s="88"/>
      <c r="T166" s="88"/>
      <c r="U166" s="88"/>
      <c r="V166" s="88"/>
      <c r="W166" s="88"/>
      <c r="X166" s="88"/>
      <c r="Y166" s="88"/>
      <c r="Z166" s="88"/>
      <c r="AA166" s="88"/>
      <c r="AB166" s="88"/>
      <c r="AC166" s="88"/>
      <c r="AD166" s="88"/>
      <c r="AE166" s="88"/>
      <c r="AF166" s="88"/>
      <c r="AG166" s="88"/>
      <c r="AH166" s="88"/>
      <c r="AI166" s="88"/>
      <c r="AJ166" s="79"/>
      <c r="AK166" s="1693"/>
      <c r="AL166" s="1693"/>
      <c r="AM166" s="1693"/>
      <c r="AN166" s="1693"/>
      <c r="AO166" s="1693"/>
      <c r="AP166" s="1693"/>
      <c r="AQ166" s="1693"/>
      <c r="AR166" s="1693"/>
      <c r="AS166" s="1693"/>
      <c r="AT166" s="1693"/>
      <c r="AU166" s="1693"/>
      <c r="AV166" s="1693"/>
      <c r="AW166" s="1693"/>
      <c r="AX166" s="1693"/>
      <c r="AY166" s="1693"/>
      <c r="AZ166" s="305"/>
      <c r="BA166" s="1839"/>
      <c r="BB166" s="1542" t="s">
        <v>208</v>
      </c>
      <c r="BC166" s="374">
        <v>14268.577282999986</v>
      </c>
      <c r="BD166" s="366">
        <v>14254.897822999983</v>
      </c>
      <c r="BE166" s="366">
        <v>14272.365669000026</v>
      </c>
      <c r="BF166" s="366">
        <v>14268.59895600002</v>
      </c>
      <c r="BG166" s="378">
        <v>14267.088199999991</v>
      </c>
      <c r="BH166" s="374">
        <v>2189.2015399999982</v>
      </c>
      <c r="BI166" s="366">
        <v>2195.270897999997</v>
      </c>
      <c r="BJ166" s="366">
        <v>2194.9219269999953</v>
      </c>
      <c r="BK166" s="366">
        <v>2186.8614349999993</v>
      </c>
      <c r="BL166" s="378">
        <v>2192.6485869999988</v>
      </c>
      <c r="BM166" s="374">
        <v>12077.042723999997</v>
      </c>
      <c r="BN166" s="366">
        <v>12060.771715000006</v>
      </c>
      <c r="BO166" s="366">
        <v>12079.533072000007</v>
      </c>
      <c r="BP166" s="366">
        <v>12080.692429999996</v>
      </c>
      <c r="BQ166" s="378">
        <v>12074.583602999986</v>
      </c>
      <c r="BR166" s="374">
        <v>2893.3434540000057</v>
      </c>
      <c r="BS166" s="366">
        <v>5329.741752999993</v>
      </c>
      <c r="BT166" s="366">
        <v>9266.7832039999721</v>
      </c>
      <c r="BU166" s="366">
        <v>2604.788714000003</v>
      </c>
      <c r="BV166" s="366">
        <v>3851.4561099999978</v>
      </c>
      <c r="BW166" s="366">
        <v>3523.5459259999989</v>
      </c>
      <c r="BX166" s="366">
        <v>3537.5165839999991</v>
      </c>
      <c r="BY166" s="367">
        <v>6993.2219169999962</v>
      </c>
      <c r="BZ166" s="367">
        <v>1488.503344</v>
      </c>
      <c r="CA166" s="367">
        <v>1611.6157669999968</v>
      </c>
      <c r="CB166" s="367">
        <v>1125.367885000001</v>
      </c>
      <c r="CC166" s="367">
        <v>781.32096500000216</v>
      </c>
      <c r="CD166" s="367">
        <v>6319.9398949999868</v>
      </c>
      <c r="CE166" s="367">
        <v>1478.848139000002</v>
      </c>
      <c r="CF166" s="367">
        <v>5948.3941680000016</v>
      </c>
      <c r="CG166" s="367">
        <v>2104.3181780000014</v>
      </c>
      <c r="CH166" s="367">
        <v>4826.41782900001</v>
      </c>
      <c r="CI166" s="367">
        <v>2808.5955859999999</v>
      </c>
      <c r="CJ166" s="367">
        <v>4837.8085130000009</v>
      </c>
      <c r="CK166" s="2"/>
      <c r="CL166" s="2"/>
      <c r="CM166" s="2"/>
      <c r="CN166" s="2"/>
      <c r="CO166" s="2"/>
      <c r="CP166" s="2"/>
      <c r="CQ166" s="2"/>
      <c r="CR166" s="2"/>
      <c r="CS166" s="2"/>
      <c r="CT166" s="2"/>
      <c r="CU166" s="2"/>
      <c r="CV166" s="2"/>
      <c r="CW166" s="2"/>
      <c r="CX166" s="2"/>
      <c r="CY166" s="2"/>
      <c r="CZ166" s="2"/>
    </row>
    <row r="167" s="325" customFormat="true" ht="15" customHeight="true" x14ac:dyDescent="0.2">
      <c r="A167" s="136"/>
      <c r="B167" s="51"/>
      <c r="C167" s="81"/>
      <c r="D167" s="88"/>
      <c r="E167" s="88"/>
      <c r="F167" s="88"/>
      <c r="G167" s="87"/>
      <c r="H167" s="80"/>
      <c r="I167" s="88"/>
      <c r="J167" s="88"/>
      <c r="K167" s="88"/>
      <c r="L167" s="79"/>
      <c r="M167" s="81"/>
      <c r="N167" s="88"/>
      <c r="O167" s="88"/>
      <c r="P167" s="88"/>
      <c r="Q167" s="87"/>
      <c r="R167" s="80"/>
      <c r="S167" s="88"/>
      <c r="T167" s="88"/>
      <c r="U167" s="88"/>
      <c r="V167" s="88"/>
      <c r="W167" s="88"/>
      <c r="X167" s="88"/>
      <c r="Y167" s="88"/>
      <c r="Z167" s="88"/>
      <c r="AA167" s="88"/>
      <c r="AB167" s="88"/>
      <c r="AC167" s="88"/>
      <c r="AD167" s="88"/>
      <c r="AE167" s="88"/>
      <c r="AF167" s="88"/>
      <c r="AG167" s="88"/>
      <c r="AH167" s="88"/>
      <c r="AI167" s="88"/>
      <c r="AJ167" s="79"/>
      <c r="AK167" s="1693"/>
      <c r="AL167" s="1693"/>
      <c r="AM167" s="1693"/>
      <c r="AN167" s="1693"/>
      <c r="AO167" s="1693"/>
      <c r="AP167" s="1693"/>
      <c r="AQ167" s="1693"/>
      <c r="AR167" s="1693"/>
      <c r="AS167" s="1693"/>
      <c r="AT167" s="1693"/>
      <c r="AU167" s="1693"/>
      <c r="AV167" s="1693"/>
      <c r="AW167" s="1693"/>
      <c r="AX167" s="1693"/>
      <c r="AY167" s="1693"/>
      <c r="AZ167" s="305"/>
      <c r="BA167" s="1710"/>
      <c r="BB167" s="1542"/>
      <c r="BC167" s="374"/>
      <c r="BD167" s="366"/>
      <c r="BE167" s="366"/>
      <c r="BF167" s="366"/>
      <c r="BG167" s="378"/>
      <c r="BH167" s="374"/>
      <c r="BI167" s="366"/>
      <c r="BJ167" s="366"/>
      <c r="BK167" s="366"/>
      <c r="BL167" s="378"/>
      <c r="BM167" s="374"/>
      <c r="BN167" s="366"/>
      <c r="BO167" s="366"/>
      <c r="BP167" s="366"/>
      <c r="BQ167" s="378"/>
      <c r="BR167" s="374"/>
      <c r="BS167" s="366"/>
      <c r="BT167" s="366"/>
      <c r="BU167" s="366"/>
      <c r="BV167" s="366"/>
      <c r="BW167" s="366"/>
      <c r="BX167" s="366"/>
      <c r="BY167" s="367"/>
      <c r="BZ167" s="367"/>
      <c r="CA167" s="367"/>
      <c r="CB167" s="367"/>
      <c r="CC167" s="367"/>
      <c r="CD167" s="367"/>
      <c r="CE167" s="367"/>
      <c r="CF167" s="367"/>
      <c r="CG167" s="367"/>
      <c r="CH167" s="367"/>
      <c r="CI167" s="367"/>
      <c r="CJ167" s="367"/>
      <c r="CK167" s="2"/>
      <c r="CL167" s="2"/>
      <c r="CM167" s="2"/>
      <c r="CN167" s="2"/>
      <c r="CO167" s="2"/>
      <c r="CP167" s="2"/>
      <c r="CQ167" s="2"/>
      <c r="CR167" s="2"/>
      <c r="CS167" s="2"/>
      <c r="CT167" s="2"/>
      <c r="CU167" s="2"/>
      <c r="CV167" s="2"/>
      <c r="CW167" s="2"/>
      <c r="CX167" s="2"/>
      <c r="CY167" s="2"/>
      <c r="CZ167" s="2"/>
    </row>
    <row r="168" s="325" customFormat="true" ht="15" customHeight="true" x14ac:dyDescent="0.2">
      <c r="A168" s="136"/>
      <c r="B168" s="51"/>
      <c r="C168" s="81"/>
      <c r="D168" s="88"/>
      <c r="E168" s="88"/>
      <c r="F168" s="88"/>
      <c r="G168" s="87"/>
      <c r="H168" s="80"/>
      <c r="I168" s="88"/>
      <c r="J168" s="88"/>
      <c r="K168" s="88"/>
      <c r="L168" s="79"/>
      <c r="M168" s="81"/>
      <c r="N168" s="88"/>
      <c r="O168" s="88"/>
      <c r="P168" s="88"/>
      <c r="Q168" s="87"/>
      <c r="R168" s="80"/>
      <c r="S168" s="88"/>
      <c r="T168" s="88"/>
      <c r="U168" s="88"/>
      <c r="V168" s="88"/>
      <c r="W168" s="88"/>
      <c r="X168" s="88"/>
      <c r="Y168" s="88"/>
      <c r="Z168" s="88"/>
      <c r="AA168" s="88"/>
      <c r="AB168" s="88"/>
      <c r="AC168" s="88"/>
      <c r="AD168" s="88"/>
      <c r="AE168" s="88"/>
      <c r="AF168" s="88"/>
      <c r="AG168" s="88"/>
      <c r="AH168" s="88"/>
      <c r="AI168" s="88"/>
      <c r="AJ168" s="79"/>
      <c r="AK168" s="1693"/>
      <c r="AL168" s="1693"/>
      <c r="AM168" s="1693"/>
      <c r="AN168" s="1693"/>
      <c r="AO168" s="1693"/>
      <c r="AP168" s="1693"/>
      <c r="AQ168" s="1693"/>
      <c r="AR168" s="1693"/>
      <c r="AS168" s="1693"/>
      <c r="AT168" s="1693"/>
      <c r="AU168" s="1693"/>
      <c r="AV168" s="1693"/>
      <c r="AW168" s="1693"/>
      <c r="AX168" s="1693"/>
      <c r="AY168" s="1693"/>
      <c r="AZ168" s="305"/>
      <c r="BA168" s="1710"/>
      <c r="BB168" s="1542"/>
      <c r="BC168" s="374"/>
      <c r="BD168" s="366"/>
      <c r="BE168" s="366"/>
      <c r="BF168" s="366"/>
      <c r="BG168" s="378"/>
      <c r="BH168" s="374"/>
      <c r="BI168" s="366"/>
      <c r="BJ168" s="366"/>
      <c r="BK168" s="366"/>
      <c r="BL168" s="378"/>
      <c r="BM168" s="374"/>
      <c r="BN168" s="366"/>
      <c r="BO168" s="366"/>
      <c r="BP168" s="366"/>
      <c r="BQ168" s="378"/>
      <c r="BR168" s="374"/>
      <c r="BS168" s="366"/>
      <c r="BT168" s="366"/>
      <c r="BU168" s="366"/>
      <c r="BV168" s="366"/>
      <c r="BW168" s="366"/>
      <c r="BX168" s="366"/>
      <c r="BY168" s="367"/>
      <c r="BZ168" s="367"/>
      <c r="CA168" s="367"/>
      <c r="CB168" s="367"/>
      <c r="CC168" s="367"/>
      <c r="CD168" s="367"/>
      <c r="CE168" s="367"/>
      <c r="CF168" s="367"/>
      <c r="CG168" s="367"/>
      <c r="CH168" s="367"/>
      <c r="CI168" s="367"/>
      <c r="CJ168" s="367"/>
      <c r="CK168" s="2"/>
      <c r="CL168" s="2"/>
      <c r="CM168" s="2"/>
      <c r="CN168" s="2"/>
      <c r="CO168" s="2"/>
      <c r="CP168" s="2"/>
      <c r="CQ168" s="2"/>
      <c r="CR168" s="2"/>
      <c r="CS168" s="2"/>
      <c r="CT168" s="2"/>
      <c r="CU168" s="2"/>
      <c r="CV168" s="2"/>
      <c r="CW168" s="2"/>
      <c r="CX168" s="2"/>
      <c r="CY168" s="2"/>
      <c r="CZ168" s="2"/>
    </row>
    <row r="169" s="325" customFormat="true" ht="15" customHeight="true" x14ac:dyDescent="0.2">
      <c r="A169" s="136"/>
      <c r="B169" s="51"/>
      <c r="C169" s="81"/>
      <c r="D169" s="88"/>
      <c r="E169" s="88"/>
      <c r="F169" s="88"/>
      <c r="G169" s="87"/>
      <c r="H169" s="80"/>
      <c r="I169" s="88"/>
      <c r="J169" s="88"/>
      <c r="K169" s="88"/>
      <c r="L169" s="79"/>
      <c r="M169" s="81"/>
      <c r="N169" s="88"/>
      <c r="O169" s="88"/>
      <c r="P169" s="88"/>
      <c r="Q169" s="87"/>
      <c r="R169" s="80"/>
      <c r="S169" s="88"/>
      <c r="T169" s="88"/>
      <c r="U169" s="88"/>
      <c r="V169" s="88"/>
      <c r="W169" s="88"/>
      <c r="X169" s="88"/>
      <c r="Y169" s="88"/>
      <c r="Z169" s="88"/>
      <c r="AA169" s="88"/>
      <c r="AB169" s="88"/>
      <c r="AC169" s="88"/>
      <c r="AD169" s="88"/>
      <c r="AE169" s="88"/>
      <c r="AF169" s="88"/>
      <c r="AG169" s="88"/>
      <c r="AH169" s="88"/>
      <c r="AI169" s="88"/>
      <c r="AJ169" s="79"/>
      <c r="AK169" s="1693"/>
      <c r="AL169" s="1693"/>
      <c r="AM169" s="1693"/>
      <c r="AN169" s="1693"/>
      <c r="AO169" s="1693"/>
      <c r="AP169" s="1693"/>
      <c r="AQ169" s="1693"/>
      <c r="AR169" s="1693"/>
      <c r="AS169" s="1693"/>
      <c r="AT169" s="1693"/>
      <c r="AU169" s="1693"/>
      <c r="AV169" s="1693"/>
      <c r="AW169" s="1693"/>
      <c r="AX169" s="1693"/>
      <c r="AY169" s="1693"/>
      <c r="AZ169" s="305"/>
      <c r="BA169" s="1710"/>
      <c r="BB169" s="1542"/>
      <c r="BC169" s="374"/>
      <c r="BD169" s="366"/>
      <c r="BE169" s="366"/>
      <c r="BF169" s="366"/>
      <c r="BG169" s="378"/>
      <c r="BH169" s="374"/>
      <c r="BI169" s="366"/>
      <c r="BJ169" s="366"/>
      <c r="BK169" s="366"/>
      <c r="BL169" s="378"/>
      <c r="BM169" s="374"/>
      <c r="BN169" s="366"/>
      <c r="BO169" s="366"/>
      <c r="BP169" s="366"/>
      <c r="BQ169" s="378"/>
      <c r="BR169" s="374"/>
      <c r="BS169" s="366"/>
      <c r="BT169" s="366"/>
      <c r="BU169" s="366"/>
      <c r="BV169" s="366"/>
      <c r="BW169" s="366"/>
      <c r="BX169" s="366"/>
      <c r="BY169" s="367"/>
      <c r="BZ169" s="367"/>
      <c r="CA169" s="367"/>
      <c r="CB169" s="367"/>
      <c r="CC169" s="367"/>
      <c r="CD169" s="367"/>
      <c r="CE169" s="367"/>
      <c r="CF169" s="367"/>
      <c r="CG169" s="367"/>
      <c r="CH169" s="367"/>
      <c r="CI169" s="367"/>
      <c r="CJ169" s="367"/>
      <c r="CK169" s="2"/>
      <c r="CL169" s="2"/>
      <c r="CM169" s="2"/>
      <c r="CN169" s="2"/>
      <c r="CO169" s="2"/>
      <c r="CP169" s="2"/>
      <c r="CQ169" s="2"/>
      <c r="CR169" s="2"/>
      <c r="CS169" s="2"/>
      <c r="CT169" s="2"/>
      <c r="CU169" s="2"/>
      <c r="CV169" s="2"/>
      <c r="CW169" s="2"/>
      <c r="CX169" s="2"/>
      <c r="CY169" s="2"/>
      <c r="CZ169" s="2"/>
    </row>
    <row r="170" s="325" customFormat="true" ht="15" customHeight="true" x14ac:dyDescent="0.2">
      <c r="A170" s="136"/>
      <c r="B170" s="51"/>
      <c r="C170" s="81"/>
      <c r="D170" s="88"/>
      <c r="E170" s="88"/>
      <c r="F170" s="88"/>
      <c r="G170" s="87"/>
      <c r="H170" s="80"/>
      <c r="I170" s="88"/>
      <c r="J170" s="88"/>
      <c r="K170" s="88"/>
      <c r="L170" s="79"/>
      <c r="M170" s="81"/>
      <c r="N170" s="88"/>
      <c r="O170" s="88"/>
      <c r="P170" s="88"/>
      <c r="Q170" s="87"/>
      <c r="R170" s="80"/>
      <c r="S170" s="88"/>
      <c r="T170" s="88"/>
      <c r="U170" s="88"/>
      <c r="V170" s="88"/>
      <c r="W170" s="88"/>
      <c r="X170" s="88"/>
      <c r="Y170" s="88"/>
      <c r="Z170" s="88"/>
      <c r="AA170" s="88"/>
      <c r="AB170" s="88"/>
      <c r="AC170" s="88"/>
      <c r="AD170" s="88"/>
      <c r="AE170" s="88"/>
      <c r="AF170" s="88"/>
      <c r="AG170" s="88"/>
      <c r="AH170" s="88"/>
      <c r="AI170" s="88"/>
      <c r="AJ170" s="79"/>
      <c r="AK170" s="1693"/>
      <c r="AL170" s="1693"/>
      <c r="AM170" s="1693"/>
      <c r="AN170" s="1693"/>
      <c r="AO170" s="1693"/>
      <c r="AP170" s="1693"/>
      <c r="AQ170" s="1693"/>
      <c r="AR170" s="1693"/>
      <c r="AS170" s="1693"/>
      <c r="AT170" s="1693"/>
      <c r="AU170" s="1693"/>
      <c r="AV170" s="1693"/>
      <c r="AW170" s="1693"/>
      <c r="AX170" s="1693"/>
      <c r="AY170" s="1693"/>
      <c r="AZ170" s="305"/>
      <c r="BA170" s="1710"/>
      <c r="BB170" s="1542"/>
      <c r="BC170" s="374"/>
      <c r="BD170" s="366"/>
      <c r="BE170" s="366"/>
      <c r="BF170" s="366"/>
      <c r="BG170" s="378"/>
      <c r="BH170" s="374"/>
      <c r="BI170" s="366"/>
      <c r="BJ170" s="366"/>
      <c r="BK170" s="366"/>
      <c r="BL170" s="378"/>
      <c r="BM170" s="374"/>
      <c r="BN170" s="366"/>
      <c r="BO170" s="366"/>
      <c r="BP170" s="366"/>
      <c r="BQ170" s="378"/>
      <c r="BR170" s="374"/>
      <c r="BS170" s="366"/>
      <c r="BT170" s="366"/>
      <c r="BU170" s="366"/>
      <c r="BV170" s="366"/>
      <c r="BW170" s="366"/>
      <c r="BX170" s="366"/>
      <c r="BY170" s="367"/>
      <c r="BZ170" s="367"/>
      <c r="CA170" s="367"/>
      <c r="CB170" s="367"/>
      <c r="CC170" s="367"/>
      <c r="CD170" s="367"/>
      <c r="CE170" s="367"/>
      <c r="CF170" s="367"/>
      <c r="CG170" s="367"/>
      <c r="CH170" s="367"/>
      <c r="CI170" s="367"/>
      <c r="CJ170" s="367"/>
      <c r="CK170" s="2"/>
      <c r="CL170" s="2"/>
      <c r="CM170" s="2"/>
      <c r="CN170" s="2"/>
      <c r="CO170" s="2"/>
      <c r="CP170" s="2"/>
      <c r="CQ170" s="2"/>
      <c r="CR170" s="2"/>
      <c r="CS170" s="2"/>
      <c r="CT170" s="2"/>
      <c r="CU170" s="2"/>
      <c r="CV170" s="2"/>
      <c r="CW170" s="2"/>
      <c r="CX170" s="2"/>
      <c r="CY170" s="2"/>
      <c r="CZ170" s="2"/>
    </row>
    <row r="171" s="325" customFormat="true" ht="15" customHeight="true" x14ac:dyDescent="0.2">
      <c r="A171" s="136"/>
      <c r="B171" s="51"/>
      <c r="C171" s="81"/>
      <c r="D171" s="88"/>
      <c r="E171" s="88"/>
      <c r="F171" s="88"/>
      <c r="G171" s="87"/>
      <c r="H171" s="80"/>
      <c r="I171" s="88"/>
      <c r="J171" s="88"/>
      <c r="K171" s="88"/>
      <c r="L171" s="79"/>
      <c r="M171" s="81"/>
      <c r="N171" s="88"/>
      <c r="O171" s="88"/>
      <c r="P171" s="88"/>
      <c r="Q171" s="87"/>
      <c r="R171" s="80"/>
      <c r="S171" s="88"/>
      <c r="T171" s="88"/>
      <c r="U171" s="88"/>
      <c r="V171" s="88"/>
      <c r="W171" s="88"/>
      <c r="X171" s="88"/>
      <c r="Y171" s="88"/>
      <c r="Z171" s="88"/>
      <c r="AA171" s="88"/>
      <c r="AB171" s="88"/>
      <c r="AC171" s="88"/>
      <c r="AD171" s="88"/>
      <c r="AE171" s="88"/>
      <c r="AF171" s="88"/>
      <c r="AG171" s="88"/>
      <c r="AH171" s="88"/>
      <c r="AI171" s="88"/>
      <c r="AJ171" s="79"/>
      <c r="AK171" s="1693"/>
      <c r="AL171" s="1693"/>
      <c r="AM171" s="1693"/>
      <c r="AN171" s="1693"/>
      <c r="AO171" s="1693"/>
      <c r="AP171" s="1693"/>
      <c r="AQ171" s="1693"/>
      <c r="AR171" s="1693"/>
      <c r="AS171" s="1693"/>
      <c r="AT171" s="1693"/>
      <c r="AU171" s="1693"/>
      <c r="AV171" s="1693"/>
      <c r="AW171" s="1693"/>
      <c r="AX171" s="1693"/>
      <c r="AY171" s="1693"/>
      <c r="AZ171" s="305"/>
      <c r="BA171" s="1710"/>
      <c r="BB171" s="1542"/>
      <c r="BC171" s="374"/>
      <c r="BD171" s="366"/>
      <c r="BE171" s="366"/>
      <c r="BF171" s="366"/>
      <c r="BG171" s="378"/>
      <c r="BH171" s="374"/>
      <c r="BI171" s="366"/>
      <c r="BJ171" s="366"/>
      <c r="BK171" s="366"/>
      <c r="BL171" s="378"/>
      <c r="BM171" s="374"/>
      <c r="BN171" s="366"/>
      <c r="BO171" s="366"/>
      <c r="BP171" s="366"/>
      <c r="BQ171" s="378"/>
      <c r="BR171" s="374"/>
      <c r="BS171" s="366"/>
      <c r="BT171" s="366"/>
      <c r="BU171" s="366"/>
      <c r="BV171" s="366"/>
      <c r="BW171" s="366"/>
      <c r="BX171" s="366"/>
      <c r="BY171" s="367"/>
      <c r="BZ171" s="367"/>
      <c r="CA171" s="367"/>
      <c r="CB171" s="367"/>
      <c r="CC171" s="367"/>
      <c r="CD171" s="367"/>
      <c r="CE171" s="367"/>
      <c r="CF171" s="367"/>
      <c r="CG171" s="367"/>
      <c r="CH171" s="367"/>
      <c r="CI171" s="367"/>
      <c r="CJ171" s="367"/>
      <c r="CK171" s="2"/>
      <c r="CL171" s="2"/>
      <c r="CM171" s="2"/>
      <c r="CN171" s="2"/>
      <c r="CO171" s="2"/>
      <c r="CP171" s="2"/>
      <c r="CQ171" s="2"/>
      <c r="CR171" s="2"/>
      <c r="CS171" s="2"/>
      <c r="CT171" s="2"/>
      <c r="CU171" s="2"/>
      <c r="CV171" s="2"/>
      <c r="CW171" s="2"/>
      <c r="CX171" s="2"/>
      <c r="CY171" s="2"/>
      <c r="CZ171" s="2"/>
    </row>
    <row r="172" s="433" customFormat="true" ht="15" customHeight="true" x14ac:dyDescent="0.2">
      <c r="A172" s="116"/>
      <c r="B172" s="110"/>
      <c r="C172" s="66"/>
      <c r="D172" s="65"/>
      <c r="E172" s="65"/>
      <c r="F172" s="65"/>
      <c r="G172" s="64"/>
      <c r="H172" s="63"/>
      <c r="I172" s="65"/>
      <c r="J172" s="65"/>
      <c r="K172" s="65"/>
      <c r="L172" s="62"/>
      <c r="M172" s="66"/>
      <c r="N172" s="65"/>
      <c r="O172" s="65"/>
      <c r="P172" s="65"/>
      <c r="Q172" s="64"/>
      <c r="R172" s="63"/>
      <c r="S172" s="65"/>
      <c r="T172" s="65"/>
      <c r="U172" s="65"/>
      <c r="V172" s="65"/>
      <c r="W172" s="65"/>
      <c r="X172" s="65"/>
      <c r="Y172" s="65"/>
      <c r="Z172" s="65"/>
      <c r="AA172" s="65"/>
      <c r="AB172" s="65"/>
      <c r="AC172" s="88"/>
      <c r="AD172" s="88"/>
      <c r="AE172" s="88"/>
      <c r="AF172" s="88"/>
      <c r="AG172" s="88"/>
      <c r="AH172" s="88"/>
      <c r="AI172" s="88"/>
      <c r="AJ172" s="79"/>
      <c r="AK172" s="1693"/>
      <c r="AL172" s="1693"/>
      <c r="AM172" s="1693"/>
      <c r="AN172" s="1693"/>
      <c r="AO172" s="1693"/>
      <c r="AP172" s="1693"/>
      <c r="AQ172" s="1693"/>
      <c r="AR172" s="1693"/>
      <c r="AS172" s="1693"/>
      <c r="AT172" s="1693"/>
      <c r="AU172" s="1693"/>
      <c r="AV172" s="1693"/>
      <c r="AW172" s="1693"/>
      <c r="AX172" s="1693"/>
      <c r="AY172" s="1693"/>
      <c r="AZ172" s="305"/>
      <c r="BA172" s="1710"/>
      <c r="BB172" s="1542"/>
      <c r="BC172" s="374"/>
      <c r="BD172" s="366"/>
      <c r="BE172" s="366"/>
      <c r="BF172" s="366"/>
      <c r="BG172" s="378"/>
      <c r="BH172" s="374"/>
      <c r="BI172" s="366"/>
      <c r="BJ172" s="366"/>
      <c r="BK172" s="366"/>
      <c r="BL172" s="378"/>
      <c r="BM172" s="374"/>
      <c r="BN172" s="366"/>
      <c r="BO172" s="366"/>
      <c r="BP172" s="366"/>
      <c r="BQ172" s="378"/>
      <c r="BR172" s="374"/>
      <c r="BS172" s="366"/>
      <c r="BT172" s="366"/>
      <c r="BU172" s="366"/>
      <c r="BV172" s="366"/>
      <c r="BW172" s="366"/>
      <c r="BX172" s="366"/>
      <c r="BY172" s="367"/>
      <c r="BZ172" s="367"/>
      <c r="CA172" s="367"/>
      <c r="CB172" s="367"/>
      <c r="CC172" s="367"/>
      <c r="CD172" s="367"/>
      <c r="CE172" s="367"/>
      <c r="CF172" s="367"/>
      <c r="CG172" s="367"/>
      <c r="CH172" s="367"/>
      <c r="CI172" s="367"/>
      <c r="CJ172" s="367"/>
      <c r="CK172" s="2"/>
      <c r="CL172" s="2"/>
      <c r="CM172" s="2"/>
      <c r="CN172" s="2"/>
      <c r="CO172" s="2"/>
      <c r="CP172" s="2"/>
      <c r="CQ172" s="2"/>
      <c r="CR172" s="2"/>
      <c r="CS172" s="2"/>
      <c r="CT172" s="2"/>
      <c r="CU172" s="2"/>
      <c r="CV172" s="2"/>
      <c r="CW172" s="2"/>
      <c r="CX172" s="2"/>
      <c r="CY172" s="2"/>
      <c r="CZ172" s="2"/>
    </row>
    <row r="173" s="433" customFormat="true" ht="15" customHeight="true" x14ac:dyDescent="0.2">
      <c r="A173" s="116"/>
      <c r="B173" s="110"/>
      <c r="C173" s="128"/>
      <c r="D173" s="127"/>
      <c r="E173" s="127"/>
      <c r="F173" s="127"/>
      <c r="G173" s="117"/>
      <c r="H173" s="120"/>
      <c r="I173" s="127"/>
      <c r="J173" s="127"/>
      <c r="K173" s="127"/>
      <c r="L173" s="123"/>
      <c r="M173" s="128"/>
      <c r="N173" s="127"/>
      <c r="O173" s="127"/>
      <c r="P173" s="127"/>
      <c r="Q173" s="117"/>
      <c r="R173" s="120"/>
      <c r="S173" s="127"/>
      <c r="T173" s="127"/>
      <c r="U173" s="127"/>
      <c r="V173" s="127"/>
      <c r="W173" s="127"/>
      <c r="X173" s="127"/>
      <c r="Y173" s="127"/>
      <c r="Z173" s="127"/>
      <c r="AA173" s="127"/>
      <c r="AB173" s="127"/>
      <c r="AC173" s="127"/>
      <c r="AD173" s="127"/>
      <c r="AE173" s="127"/>
      <c r="AF173" s="127"/>
      <c r="AG173" s="127"/>
      <c r="AH173" s="127"/>
      <c r="AI173" s="127"/>
      <c r="AJ173" s="123"/>
      <c r="AK173" s="1693"/>
      <c r="AL173" s="1693"/>
      <c r="AM173" s="1693"/>
      <c r="AN173" s="1693"/>
      <c r="AO173" s="1693"/>
      <c r="AP173" s="1693"/>
      <c r="AQ173" s="1693"/>
      <c r="AR173" s="1693"/>
      <c r="AS173" s="1693"/>
      <c r="AT173" s="1693"/>
      <c r="AU173" s="1693"/>
      <c r="AV173" s="1693"/>
      <c r="AW173" s="1693"/>
      <c r="AX173" s="1693"/>
      <c r="AY173" s="1693"/>
      <c r="AZ173" s="305"/>
      <c r="BA173" s="1710"/>
      <c r="BB173" s="1542"/>
      <c r="BC173" s="374"/>
      <c r="BD173" s="366"/>
      <c r="BE173" s="366"/>
      <c r="BF173" s="366"/>
      <c r="BG173" s="378"/>
      <c r="BH173" s="374"/>
      <c r="BI173" s="366"/>
      <c r="BJ173" s="366"/>
      <c r="BK173" s="366"/>
      <c r="BL173" s="378"/>
      <c r="BM173" s="374"/>
      <c r="BN173" s="366"/>
      <c r="BO173" s="366"/>
      <c r="BP173" s="366"/>
      <c r="BQ173" s="378"/>
      <c r="BR173" s="374"/>
      <c r="BS173" s="366"/>
      <c r="BT173" s="366"/>
      <c r="BU173" s="366"/>
      <c r="BV173" s="366"/>
      <c r="BW173" s="366"/>
      <c r="BX173" s="366"/>
      <c r="BY173" s="367"/>
      <c r="BZ173" s="367"/>
      <c r="CA173" s="367"/>
      <c r="CB173" s="367"/>
      <c r="CC173" s="367"/>
      <c r="CD173" s="367"/>
      <c r="CE173" s="367"/>
      <c r="CF173" s="367"/>
      <c r="CG173" s="367"/>
      <c r="CH173" s="367"/>
      <c r="CI173" s="367"/>
      <c r="CJ173" s="367"/>
      <c r="CK173" s="2"/>
      <c r="CL173" s="2"/>
      <c r="CM173" s="2"/>
      <c r="CN173" s="2"/>
      <c r="CO173" s="2"/>
      <c r="CP173" s="2"/>
      <c r="CQ173" s="2"/>
      <c r="CR173" s="2"/>
      <c r="CS173" s="2"/>
      <c r="CT173" s="2"/>
      <c r="CU173" s="2"/>
      <c r="CV173" s="2"/>
      <c r="CW173" s="2"/>
      <c r="CX173" s="2"/>
      <c r="CY173" s="2"/>
      <c r="CZ173" s="2"/>
    </row>
    <row r="174" s="433" customFormat="true" ht="15" customHeight="true" x14ac:dyDescent="0.2">
      <c r="A174" s="116"/>
      <c r="B174" s="110"/>
      <c r="C174" s="128"/>
      <c r="D174" s="127"/>
      <c r="E174" s="127"/>
      <c r="F174" s="127"/>
      <c r="G174" s="117"/>
      <c r="H174" s="120"/>
      <c r="I174" s="127"/>
      <c r="J174" s="127"/>
      <c r="K174" s="127"/>
      <c r="L174" s="123"/>
      <c r="M174" s="128"/>
      <c r="N174" s="127"/>
      <c r="O174" s="127"/>
      <c r="P174" s="127"/>
      <c r="Q174" s="117"/>
      <c r="R174" s="120"/>
      <c r="S174" s="127"/>
      <c r="T174" s="127"/>
      <c r="U174" s="127"/>
      <c r="V174" s="127"/>
      <c r="W174" s="127"/>
      <c r="X174" s="127"/>
      <c r="Y174" s="127"/>
      <c r="Z174" s="127"/>
      <c r="AA174" s="127"/>
      <c r="AB174" s="127"/>
      <c r="AC174" s="127"/>
      <c r="AD174" s="127"/>
      <c r="AE174" s="127"/>
      <c r="AF174" s="127"/>
      <c r="AG174" s="127"/>
      <c r="AH174" s="127"/>
      <c r="AI174" s="127"/>
      <c r="AJ174" s="123"/>
      <c r="AK174" s="1693"/>
      <c r="AL174" s="1693"/>
      <c r="AM174" s="1693"/>
      <c r="AN174" s="1693"/>
      <c r="AO174" s="1693"/>
      <c r="AP174" s="1693"/>
      <c r="AQ174" s="1693"/>
      <c r="AR174" s="1693"/>
      <c r="AS174" s="1693"/>
      <c r="AT174" s="1693"/>
      <c r="AU174" s="1693"/>
      <c r="AV174" s="1693"/>
      <c r="AW174" s="1693"/>
      <c r="AX174" s="1693"/>
      <c r="AY174" s="1693"/>
      <c r="AZ174" s="305"/>
      <c r="BA174" s="1710"/>
      <c r="BB174" s="1542"/>
      <c r="BC174" s="374"/>
      <c r="BD174" s="366"/>
      <c r="BE174" s="366"/>
      <c r="BF174" s="366"/>
      <c r="BG174" s="378"/>
      <c r="BH174" s="374"/>
      <c r="BI174" s="366"/>
      <c r="BJ174" s="366"/>
      <c r="BK174" s="366"/>
      <c r="BL174" s="378"/>
      <c r="BM174" s="374"/>
      <c r="BN174" s="366"/>
      <c r="BO174" s="366"/>
      <c r="BP174" s="366"/>
      <c r="BQ174" s="378"/>
      <c r="BR174" s="374"/>
      <c r="BS174" s="366"/>
      <c r="BT174" s="366"/>
      <c r="BU174" s="366"/>
      <c r="BV174" s="366"/>
      <c r="BW174" s="366"/>
      <c r="BX174" s="366"/>
      <c r="BY174" s="367"/>
      <c r="BZ174" s="367"/>
      <c r="CA174" s="367"/>
      <c r="CB174" s="367"/>
      <c r="CC174" s="367"/>
      <c r="CD174" s="367"/>
      <c r="CE174" s="367"/>
      <c r="CF174" s="367"/>
      <c r="CG174" s="367"/>
      <c r="CH174" s="367"/>
      <c r="CI174" s="367"/>
      <c r="CJ174" s="367"/>
      <c r="CK174" s="2"/>
      <c r="CL174" s="2"/>
      <c r="CM174" s="2"/>
      <c r="CN174" s="2"/>
      <c r="CO174" s="2"/>
      <c r="CP174" s="2"/>
      <c r="CQ174" s="2"/>
      <c r="CR174" s="2"/>
      <c r="CS174" s="2"/>
      <c r="CT174" s="2"/>
      <c r="CU174" s="2"/>
      <c r="CV174" s="2"/>
      <c r="CW174" s="2"/>
      <c r="CX174" s="2"/>
      <c r="CY174" s="2"/>
      <c r="CZ174" s="2"/>
    </row>
    <row r="175" s="433" customFormat="true" ht="15" customHeight="true" x14ac:dyDescent="0.2">
      <c r="A175" s="116"/>
      <c r="B175" s="110"/>
      <c r="C175" s="86"/>
      <c r="D175" s="85"/>
      <c r="E175" s="85"/>
      <c r="F175" s="85"/>
      <c r="G175" s="84"/>
      <c r="H175" s="83"/>
      <c r="I175" s="85"/>
      <c r="J175" s="85"/>
      <c r="K175" s="85"/>
      <c r="L175" s="82"/>
      <c r="M175" s="86"/>
      <c r="N175" s="85"/>
      <c r="O175" s="85"/>
      <c r="P175" s="85"/>
      <c r="Q175" s="84"/>
      <c r="R175" s="83"/>
      <c r="S175" s="85"/>
      <c r="T175" s="85"/>
      <c r="U175" s="85"/>
      <c r="V175" s="85"/>
      <c r="W175" s="85"/>
      <c r="X175" s="85"/>
      <c r="Y175" s="85"/>
      <c r="Z175" s="85"/>
      <c r="AA175" s="85"/>
      <c r="AB175" s="85"/>
      <c r="AC175" s="85"/>
      <c r="AD175" s="85"/>
      <c r="AE175" s="85"/>
      <c r="AF175" s="85"/>
      <c r="AG175" s="85"/>
      <c r="AH175" s="85"/>
      <c r="AI175" s="85"/>
      <c r="AJ175" s="82"/>
      <c r="AK175" s="1693"/>
      <c r="AL175" s="1693"/>
      <c r="AM175" s="1693"/>
      <c r="AN175" s="1693"/>
      <c r="AO175" s="1693"/>
      <c r="AP175" s="1693"/>
      <c r="AQ175" s="1693"/>
      <c r="AR175" s="1693"/>
      <c r="AS175" s="1693"/>
      <c r="AT175" s="1693"/>
      <c r="AU175" s="1693"/>
      <c r="AV175" s="1693"/>
      <c r="AW175" s="1693"/>
      <c r="AX175" s="1693"/>
      <c r="AY175" s="1693"/>
      <c r="AZ175" s="305"/>
      <c r="BA175" s="1710"/>
      <c r="BB175" s="1542"/>
      <c r="BC175" s="374"/>
      <c r="BD175" s="366"/>
      <c r="BE175" s="366"/>
      <c r="BF175" s="366"/>
      <c r="BG175" s="378"/>
      <c r="BH175" s="374"/>
      <c r="BI175" s="366"/>
      <c r="BJ175" s="366"/>
      <c r="BK175" s="366"/>
      <c r="BL175" s="378"/>
      <c r="BM175" s="374"/>
      <c r="BN175" s="366"/>
      <c r="BO175" s="366"/>
      <c r="BP175" s="366"/>
      <c r="BQ175" s="378"/>
      <c r="BR175" s="374"/>
      <c r="BS175" s="366"/>
      <c r="BT175" s="366"/>
      <c r="BU175" s="366"/>
      <c r="BV175" s="366"/>
      <c r="BW175" s="366"/>
      <c r="BX175" s="366"/>
      <c r="BY175" s="367"/>
      <c r="BZ175" s="367"/>
      <c r="CA175" s="367"/>
      <c r="CB175" s="367"/>
      <c r="CC175" s="367"/>
      <c r="CD175" s="367"/>
      <c r="CE175" s="367"/>
      <c r="CF175" s="367"/>
      <c r="CG175" s="367"/>
      <c r="CH175" s="367"/>
      <c r="CI175" s="367"/>
      <c r="CJ175" s="367"/>
      <c r="CK175" s="2"/>
      <c r="CL175" s="2"/>
      <c r="CM175" s="2"/>
      <c r="CN175" s="2"/>
      <c r="CO175" s="2"/>
      <c r="CP175" s="2"/>
      <c r="CQ175" s="2"/>
      <c r="CR175" s="2"/>
      <c r="CS175" s="2"/>
      <c r="CT175" s="2"/>
      <c r="CU175" s="2"/>
      <c r="CV175" s="2"/>
      <c r="CW175" s="2"/>
      <c r="CX175" s="2"/>
      <c r="CY175" s="2"/>
      <c r="CZ175" s="2"/>
    </row>
    <row r="176" s="433" customFormat="true" ht="15" customHeight="true" x14ac:dyDescent="0.2">
      <c r="A176" s="116"/>
      <c r="B176" s="110"/>
      <c r="C176" s="86"/>
      <c r="D176" s="85"/>
      <c r="E176" s="85"/>
      <c r="F176" s="85"/>
      <c r="G176" s="84"/>
      <c r="H176" s="83"/>
      <c r="I176" s="85"/>
      <c r="J176" s="85"/>
      <c r="K176" s="85"/>
      <c r="L176" s="82"/>
      <c r="M176" s="86"/>
      <c r="N176" s="85"/>
      <c r="O176" s="85"/>
      <c r="P176" s="85"/>
      <c r="Q176" s="84"/>
      <c r="R176" s="83"/>
      <c r="S176" s="85"/>
      <c r="T176" s="85"/>
      <c r="U176" s="85"/>
      <c r="V176" s="85"/>
      <c r="W176" s="85"/>
      <c r="X176" s="85"/>
      <c r="Y176" s="85"/>
      <c r="Z176" s="85"/>
      <c r="AA176" s="85"/>
      <c r="AB176" s="85"/>
      <c r="AC176" s="85"/>
      <c r="AD176" s="85"/>
      <c r="AE176" s="85"/>
      <c r="AF176" s="85"/>
      <c r="AG176" s="85"/>
      <c r="AH176" s="85"/>
      <c r="AI176" s="85"/>
      <c r="AJ176" s="82"/>
      <c r="AK176" s="1693"/>
      <c r="AL176" s="1693"/>
      <c r="AM176" s="1693"/>
      <c r="AN176" s="1693"/>
      <c r="AO176" s="1693"/>
      <c r="AP176" s="1693"/>
      <c r="AQ176" s="1693"/>
      <c r="AR176" s="1693"/>
      <c r="AS176" s="1693"/>
      <c r="AT176" s="1693"/>
      <c r="AU176" s="1693"/>
      <c r="AV176" s="1693"/>
      <c r="AW176" s="1693"/>
      <c r="AX176" s="1693"/>
      <c r="AY176" s="1693"/>
      <c r="AZ176" s="305"/>
      <c r="BA176" s="1710"/>
      <c r="BB176" s="1542"/>
      <c r="BC176" s="374"/>
      <c r="BD176" s="366"/>
      <c r="BE176" s="366"/>
      <c r="BF176" s="366"/>
      <c r="BG176" s="378"/>
      <c r="BH176" s="374"/>
      <c r="BI176" s="366"/>
      <c r="BJ176" s="366"/>
      <c r="BK176" s="366"/>
      <c r="BL176" s="378"/>
      <c r="BM176" s="374"/>
      <c r="BN176" s="366"/>
      <c r="BO176" s="366"/>
      <c r="BP176" s="366"/>
      <c r="BQ176" s="378"/>
      <c r="BR176" s="374"/>
      <c r="BS176" s="366"/>
      <c r="BT176" s="366"/>
      <c r="BU176" s="366"/>
      <c r="BV176" s="366"/>
      <c r="BW176" s="366"/>
      <c r="BX176" s="366"/>
      <c r="BY176" s="367"/>
      <c r="BZ176" s="367"/>
      <c r="CA176" s="367"/>
      <c r="CB176" s="367"/>
      <c r="CC176" s="367"/>
      <c r="CD176" s="367"/>
      <c r="CE176" s="367"/>
      <c r="CF176" s="367"/>
      <c r="CG176" s="367"/>
      <c r="CH176" s="367"/>
      <c r="CI176" s="367"/>
      <c r="CJ176" s="367"/>
      <c r="CK176" s="2"/>
      <c r="CL176" s="2"/>
      <c r="CM176" s="2"/>
      <c r="CN176" s="2"/>
      <c r="CO176" s="2"/>
      <c r="CP176" s="2"/>
      <c r="CQ176" s="2"/>
      <c r="CR176" s="2"/>
      <c r="CS176" s="2"/>
      <c r="CT176" s="2"/>
      <c r="CU176" s="2"/>
      <c r="CV176" s="2"/>
      <c r="CW176" s="2"/>
      <c r="CX176" s="2"/>
      <c r="CY176" s="2"/>
      <c r="CZ176" s="2"/>
    </row>
    <row r="177" s="433" customFormat="true" ht="15" customHeight="true" x14ac:dyDescent="0.2">
      <c r="A177" s="116"/>
      <c r="B177" s="110"/>
      <c r="C177" s="86"/>
      <c r="D177" s="85"/>
      <c r="E177" s="85"/>
      <c r="F177" s="85"/>
      <c r="G177" s="84"/>
      <c r="H177" s="83"/>
      <c r="I177" s="85"/>
      <c r="J177" s="85"/>
      <c r="K177" s="85"/>
      <c r="L177" s="82"/>
      <c r="M177" s="86"/>
      <c r="N177" s="85"/>
      <c r="O177" s="85"/>
      <c r="P177" s="85"/>
      <c r="Q177" s="84"/>
      <c r="R177" s="83"/>
      <c r="S177" s="85"/>
      <c r="T177" s="85"/>
      <c r="U177" s="85"/>
      <c r="V177" s="85"/>
      <c r="W177" s="85"/>
      <c r="X177" s="85"/>
      <c r="Y177" s="85"/>
      <c r="Z177" s="85"/>
      <c r="AA177" s="85"/>
      <c r="AB177" s="85"/>
      <c r="AC177" s="85"/>
      <c r="AD177" s="85"/>
      <c r="AE177" s="85"/>
      <c r="AF177" s="85"/>
      <c r="AG177" s="85"/>
      <c r="AH177" s="85"/>
      <c r="AI177" s="85"/>
      <c r="AJ177" s="82"/>
      <c r="AK177" s="1693"/>
      <c r="AL177" s="1693"/>
      <c r="AM177" s="1693"/>
      <c r="AN177" s="1693"/>
      <c r="AO177" s="1693"/>
      <c r="AP177" s="1693"/>
      <c r="AQ177" s="1693"/>
      <c r="AR177" s="1693"/>
      <c r="AS177" s="1693"/>
      <c r="AT177" s="1693"/>
      <c r="AU177" s="1693"/>
      <c r="AV177" s="1693"/>
      <c r="AW177" s="1693"/>
      <c r="AX177" s="1693"/>
      <c r="AY177" s="1693"/>
      <c r="AZ177" s="305"/>
      <c r="BA177" s="1710"/>
      <c r="BB177" s="1542"/>
      <c r="BC177" s="374"/>
      <c r="BD177" s="366"/>
      <c r="BE177" s="366"/>
      <c r="BF177" s="366"/>
      <c r="BG177" s="378"/>
      <c r="BH177" s="374"/>
      <c r="BI177" s="366"/>
      <c r="BJ177" s="366"/>
      <c r="BK177" s="366"/>
      <c r="BL177" s="378"/>
      <c r="BM177" s="374"/>
      <c r="BN177" s="366"/>
      <c r="BO177" s="366"/>
      <c r="BP177" s="366"/>
      <c r="BQ177" s="378"/>
      <c r="BR177" s="374"/>
      <c r="BS177" s="366"/>
      <c r="BT177" s="366"/>
      <c r="BU177" s="366"/>
      <c r="BV177" s="366"/>
      <c r="BW177" s="366"/>
      <c r="BX177" s="366"/>
      <c r="BY177" s="367"/>
      <c r="BZ177" s="367"/>
      <c r="CA177" s="367"/>
      <c r="CB177" s="367"/>
      <c r="CC177" s="367"/>
      <c r="CD177" s="367"/>
      <c r="CE177" s="367"/>
      <c r="CF177" s="367"/>
      <c r="CG177" s="367"/>
      <c r="CH177" s="367"/>
      <c r="CI177" s="367"/>
      <c r="CJ177" s="367"/>
      <c r="CK177" s="2"/>
      <c r="CL177" s="2"/>
      <c r="CM177" s="2"/>
      <c r="CN177" s="2"/>
      <c r="CO177" s="2"/>
      <c r="CP177" s="2"/>
      <c r="CQ177" s="2"/>
      <c r="CR177" s="2"/>
      <c r="CS177" s="2"/>
      <c r="CT177" s="2"/>
      <c r="CU177" s="2"/>
      <c r="CV177" s="2"/>
      <c r="CW177" s="2"/>
      <c r="CX177" s="2"/>
      <c r="CY177" s="2"/>
      <c r="CZ177" s="2"/>
    </row>
    <row r="178" s="433" customFormat="true" ht="15" customHeight="true" x14ac:dyDescent="0.2">
      <c r="A178" s="116"/>
      <c r="B178" s="110"/>
      <c r="C178" s="86"/>
      <c r="D178" s="85"/>
      <c r="E178" s="85"/>
      <c r="F178" s="85"/>
      <c r="G178" s="84"/>
      <c r="H178" s="83"/>
      <c r="I178" s="85"/>
      <c r="J178" s="85"/>
      <c r="K178" s="85"/>
      <c r="L178" s="82"/>
      <c r="M178" s="86"/>
      <c r="N178" s="85"/>
      <c r="O178" s="85"/>
      <c r="P178" s="85"/>
      <c r="Q178" s="84"/>
      <c r="R178" s="83"/>
      <c r="S178" s="85"/>
      <c r="T178" s="85"/>
      <c r="U178" s="85"/>
      <c r="V178" s="85"/>
      <c r="W178" s="85"/>
      <c r="X178" s="85"/>
      <c r="Y178" s="85"/>
      <c r="Z178" s="85"/>
      <c r="AA178" s="85"/>
      <c r="AB178" s="85"/>
      <c r="AC178" s="85"/>
      <c r="AD178" s="85"/>
      <c r="AE178" s="85"/>
      <c r="AF178" s="85"/>
      <c r="AG178" s="85"/>
      <c r="AH178" s="85"/>
      <c r="AI178" s="85"/>
      <c r="AJ178" s="82"/>
      <c r="AK178" s="1693"/>
      <c r="AL178" s="1693"/>
      <c r="AM178" s="1693"/>
      <c r="AN178" s="1693"/>
      <c r="AO178" s="1693"/>
      <c r="AP178" s="1693"/>
      <c r="AQ178" s="1693"/>
      <c r="AR178" s="1693"/>
      <c r="AS178" s="1693"/>
      <c r="AT178" s="1693"/>
      <c r="AU178" s="1693"/>
      <c r="AV178" s="1693"/>
      <c r="AW178" s="1693"/>
      <c r="AX178" s="1693"/>
      <c r="AY178" s="1693"/>
      <c r="AZ178" s="305"/>
      <c r="BA178" s="1710"/>
      <c r="BB178" s="1542"/>
      <c r="BC178" s="374"/>
      <c r="BD178" s="366"/>
      <c r="BE178" s="366"/>
      <c r="BF178" s="366"/>
      <c r="BG178" s="378"/>
      <c r="BH178" s="374"/>
      <c r="BI178" s="366"/>
      <c r="BJ178" s="366"/>
      <c r="BK178" s="366"/>
      <c r="BL178" s="378"/>
      <c r="BM178" s="374"/>
      <c r="BN178" s="366"/>
      <c r="BO178" s="366"/>
      <c r="BP178" s="366"/>
      <c r="BQ178" s="378"/>
      <c r="BR178" s="374"/>
      <c r="BS178" s="366"/>
      <c r="BT178" s="366"/>
      <c r="BU178" s="366"/>
      <c r="BV178" s="366"/>
      <c r="BW178" s="366"/>
      <c r="BX178" s="366"/>
      <c r="BY178" s="367"/>
      <c r="BZ178" s="367"/>
      <c r="CA178" s="367"/>
      <c r="CB178" s="367"/>
      <c r="CC178" s="367"/>
      <c r="CD178" s="367"/>
      <c r="CE178" s="367"/>
      <c r="CF178" s="367"/>
      <c r="CG178" s="367"/>
      <c r="CH178" s="367"/>
      <c r="CI178" s="367"/>
      <c r="CJ178" s="367"/>
      <c r="CK178" s="2"/>
      <c r="CL178" s="2"/>
      <c r="CM178" s="2"/>
      <c r="CN178" s="2"/>
      <c r="CO178" s="2"/>
      <c r="CP178" s="2"/>
      <c r="CQ178" s="2"/>
      <c r="CR178" s="2"/>
      <c r="CS178" s="2"/>
      <c r="CT178" s="2"/>
      <c r="CU178" s="2"/>
      <c r="CV178" s="2"/>
      <c r="CW178" s="2"/>
      <c r="CX178" s="2"/>
      <c r="CY178" s="2"/>
      <c r="CZ178" s="2"/>
    </row>
    <row r="179" s="433" customFormat="true" ht="15" customHeight="true" x14ac:dyDescent="0.2">
      <c r="A179" s="116"/>
      <c r="B179" s="110"/>
      <c r="C179" s="86"/>
      <c r="D179" s="85"/>
      <c r="E179" s="85"/>
      <c r="F179" s="85"/>
      <c r="G179" s="84"/>
      <c r="H179" s="83"/>
      <c r="I179" s="85"/>
      <c r="J179" s="85"/>
      <c r="K179" s="85"/>
      <c r="L179" s="82"/>
      <c r="M179" s="86"/>
      <c r="N179" s="85"/>
      <c r="O179" s="85"/>
      <c r="P179" s="85"/>
      <c r="Q179" s="84"/>
      <c r="R179" s="83"/>
      <c r="S179" s="85"/>
      <c r="T179" s="85"/>
      <c r="U179" s="85"/>
      <c r="V179" s="85"/>
      <c r="W179" s="85"/>
      <c r="X179" s="85"/>
      <c r="Y179" s="85"/>
      <c r="Z179" s="85"/>
      <c r="AA179" s="85"/>
      <c r="AB179" s="85"/>
      <c r="AC179" s="85"/>
      <c r="AD179" s="85"/>
      <c r="AE179" s="85"/>
      <c r="AF179" s="85"/>
      <c r="AG179" s="85"/>
      <c r="AH179" s="85"/>
      <c r="AI179" s="85"/>
      <c r="AJ179" s="82"/>
      <c r="AK179" s="1693"/>
      <c r="AL179" s="1693"/>
      <c r="AM179" s="1693"/>
      <c r="AN179" s="1693"/>
      <c r="AO179" s="1693"/>
      <c r="AP179" s="1693"/>
      <c r="AQ179" s="1693"/>
      <c r="AR179" s="1693"/>
      <c r="AS179" s="1693"/>
      <c r="AT179" s="1693"/>
      <c r="AU179" s="1693"/>
      <c r="AV179" s="1693"/>
      <c r="AW179" s="1693"/>
      <c r="AX179" s="1693"/>
      <c r="AY179" s="1693"/>
      <c r="AZ179" s="305"/>
      <c r="BA179" s="1710"/>
      <c r="BB179" s="1542"/>
      <c r="BC179" s="374"/>
      <c r="BD179" s="366"/>
      <c r="BE179" s="366"/>
      <c r="BF179" s="366"/>
      <c r="BG179" s="378"/>
      <c r="BH179" s="374"/>
      <c r="BI179" s="366"/>
      <c r="BJ179" s="366"/>
      <c r="BK179" s="366"/>
      <c r="BL179" s="378"/>
      <c r="BM179" s="374"/>
      <c r="BN179" s="366"/>
      <c r="BO179" s="366"/>
      <c r="BP179" s="366"/>
      <c r="BQ179" s="378"/>
      <c r="BR179" s="374"/>
      <c r="BS179" s="366"/>
      <c r="BT179" s="366"/>
      <c r="BU179" s="366"/>
      <c r="BV179" s="366"/>
      <c r="BW179" s="366"/>
      <c r="BX179" s="366"/>
      <c r="BY179" s="367"/>
      <c r="BZ179" s="367"/>
      <c r="CA179" s="367"/>
      <c r="CB179" s="367"/>
      <c r="CC179" s="367"/>
      <c r="CD179" s="367"/>
      <c r="CE179" s="367"/>
      <c r="CF179" s="367"/>
      <c r="CG179" s="367"/>
      <c r="CH179" s="367"/>
      <c r="CI179" s="367"/>
      <c r="CJ179" s="367"/>
      <c r="CK179" s="2"/>
      <c r="CL179" s="2"/>
      <c r="CM179" s="2"/>
      <c r="CN179" s="2"/>
      <c r="CO179" s="2"/>
      <c r="CP179" s="2"/>
      <c r="CQ179" s="2"/>
      <c r="CR179" s="2"/>
      <c r="CS179" s="2"/>
      <c r="CT179" s="2"/>
      <c r="CU179" s="2"/>
      <c r="CV179" s="2"/>
      <c r="CW179" s="2"/>
      <c r="CX179" s="2"/>
      <c r="CY179" s="2"/>
      <c r="CZ179" s="2"/>
    </row>
    <row r="180" s="433" customFormat="true" ht="15" customHeight="true" x14ac:dyDescent="0.2">
      <c r="A180" s="116"/>
      <c r="B180" s="110"/>
      <c r="C180" s="86"/>
      <c r="D180" s="85"/>
      <c r="E180" s="85"/>
      <c r="F180" s="85"/>
      <c r="G180" s="84"/>
      <c r="H180" s="83"/>
      <c r="I180" s="85"/>
      <c r="J180" s="85"/>
      <c r="K180" s="85"/>
      <c r="L180" s="82"/>
      <c r="M180" s="86"/>
      <c r="N180" s="85"/>
      <c r="O180" s="85"/>
      <c r="P180" s="85"/>
      <c r="Q180" s="84"/>
      <c r="R180" s="83"/>
      <c r="S180" s="85"/>
      <c r="T180" s="85"/>
      <c r="U180" s="85"/>
      <c r="V180" s="85"/>
      <c r="W180" s="85"/>
      <c r="X180" s="85"/>
      <c r="Y180" s="85"/>
      <c r="Z180" s="85"/>
      <c r="AA180" s="85"/>
      <c r="AB180" s="85"/>
      <c r="AC180" s="85"/>
      <c r="AD180" s="85"/>
      <c r="AE180" s="85"/>
      <c r="AF180" s="85"/>
      <c r="AG180" s="85"/>
      <c r="AH180" s="85"/>
      <c r="AI180" s="85"/>
      <c r="AJ180" s="82"/>
      <c r="AK180" s="1693"/>
      <c r="AL180" s="1693"/>
      <c r="AM180" s="1693"/>
      <c r="AN180" s="1693"/>
      <c r="AO180" s="1693"/>
      <c r="AP180" s="1693"/>
      <c r="AQ180" s="1693"/>
      <c r="AR180" s="1693"/>
      <c r="AS180" s="1693"/>
      <c r="AT180" s="1693"/>
      <c r="AU180" s="1693"/>
      <c r="AV180" s="1693"/>
      <c r="AW180" s="1693"/>
      <c r="AX180" s="1693"/>
      <c r="AY180" s="1693"/>
      <c r="AZ180" s="305"/>
      <c r="BA180" s="1710"/>
      <c r="BB180" s="1542"/>
      <c r="BC180" s="374"/>
      <c r="BD180" s="366"/>
      <c r="BE180" s="366"/>
      <c r="BF180" s="366"/>
      <c r="BG180" s="378"/>
      <c r="BH180" s="374"/>
      <c r="BI180" s="366"/>
      <c r="BJ180" s="366"/>
      <c r="BK180" s="366"/>
      <c r="BL180" s="378"/>
      <c r="BM180" s="374"/>
      <c r="BN180" s="366"/>
      <c r="BO180" s="366"/>
      <c r="BP180" s="366"/>
      <c r="BQ180" s="378"/>
      <c r="BR180" s="374"/>
      <c r="BS180" s="366"/>
      <c r="BT180" s="366"/>
      <c r="BU180" s="366"/>
      <c r="BV180" s="366"/>
      <c r="BW180" s="366"/>
      <c r="BX180" s="366"/>
      <c r="BY180" s="367"/>
      <c r="BZ180" s="367"/>
      <c r="CA180" s="367"/>
      <c r="CB180" s="367"/>
      <c r="CC180" s="367"/>
      <c r="CD180" s="367"/>
      <c r="CE180" s="367"/>
      <c r="CF180" s="367"/>
      <c r="CG180" s="367"/>
      <c r="CH180" s="367"/>
      <c r="CI180" s="367"/>
      <c r="CJ180" s="367"/>
      <c r="CK180" s="2"/>
      <c r="CL180" s="2"/>
      <c r="CM180" s="2"/>
      <c r="CN180" s="2"/>
      <c r="CO180" s="2"/>
      <c r="CP180" s="2"/>
      <c r="CQ180" s="2"/>
      <c r="CR180" s="2"/>
      <c r="CS180" s="2"/>
      <c r="CT180" s="2"/>
      <c r="CU180" s="2"/>
      <c r="CV180" s="2"/>
      <c r="CW180" s="2"/>
      <c r="CX180" s="2"/>
      <c r="CY180" s="2"/>
      <c r="CZ180" s="2"/>
    </row>
    <row r="181" s="433" customFormat="true" ht="15" customHeight="true" x14ac:dyDescent="0.2">
      <c r="A181" s="116"/>
      <c r="B181" s="110"/>
      <c r="C181" s="86"/>
      <c r="D181" s="85"/>
      <c r="E181" s="85"/>
      <c r="F181" s="85"/>
      <c r="G181" s="84"/>
      <c r="H181" s="83"/>
      <c r="I181" s="85"/>
      <c r="J181" s="85"/>
      <c r="K181" s="85"/>
      <c r="L181" s="82"/>
      <c r="M181" s="86"/>
      <c r="N181" s="85"/>
      <c r="O181" s="85"/>
      <c r="P181" s="85"/>
      <c r="Q181" s="84"/>
      <c r="R181" s="83"/>
      <c r="S181" s="85"/>
      <c r="T181" s="85"/>
      <c r="U181" s="85"/>
      <c r="V181" s="85"/>
      <c r="W181" s="85"/>
      <c r="X181" s="85"/>
      <c r="Y181" s="85"/>
      <c r="Z181" s="85"/>
      <c r="AA181" s="85"/>
      <c r="AB181" s="85"/>
      <c r="AC181" s="85"/>
      <c r="AD181" s="85"/>
      <c r="AE181" s="85"/>
      <c r="AF181" s="85"/>
      <c r="AG181" s="85"/>
      <c r="AH181" s="85"/>
      <c r="AI181" s="85"/>
      <c r="AJ181" s="82"/>
      <c r="AK181" s="1693"/>
      <c r="AL181" s="1693"/>
      <c r="AM181" s="1693"/>
      <c r="AN181" s="1693"/>
      <c r="AO181" s="1693"/>
      <c r="AP181" s="1693"/>
      <c r="AQ181" s="1693"/>
      <c r="AR181" s="1693"/>
      <c r="AS181" s="1693"/>
      <c r="AT181" s="1693"/>
      <c r="AU181" s="1693"/>
      <c r="AV181" s="1693"/>
      <c r="AW181" s="1693"/>
      <c r="AX181" s="1693"/>
      <c r="AY181" s="1693"/>
      <c r="AZ181" s="305"/>
      <c r="BA181" s="1710"/>
      <c r="BB181" s="1542"/>
      <c r="BC181" s="374"/>
      <c r="BD181" s="366"/>
      <c r="BE181" s="366"/>
      <c r="BF181" s="366"/>
      <c r="BG181" s="378"/>
      <c r="BH181" s="374"/>
      <c r="BI181" s="366"/>
      <c r="BJ181" s="366"/>
      <c r="BK181" s="366"/>
      <c r="BL181" s="378"/>
      <c r="BM181" s="374"/>
      <c r="BN181" s="366"/>
      <c r="BO181" s="366"/>
      <c r="BP181" s="366"/>
      <c r="BQ181" s="378"/>
      <c r="BR181" s="374"/>
      <c r="BS181" s="366"/>
      <c r="BT181" s="366"/>
      <c r="BU181" s="366"/>
      <c r="BV181" s="366"/>
      <c r="BW181" s="366"/>
      <c r="BX181" s="366"/>
      <c r="BY181" s="367"/>
      <c r="BZ181" s="367"/>
      <c r="CA181" s="367"/>
      <c r="CB181" s="367"/>
      <c r="CC181" s="367"/>
      <c r="CD181" s="367"/>
      <c r="CE181" s="367"/>
      <c r="CF181" s="367"/>
      <c r="CG181" s="367"/>
      <c r="CH181" s="367"/>
      <c r="CI181" s="367"/>
      <c r="CJ181" s="367"/>
      <c r="CK181" s="2"/>
      <c r="CL181" s="2"/>
      <c r="CM181" s="2"/>
      <c r="CN181" s="2"/>
      <c r="CO181" s="2"/>
      <c r="CP181" s="2"/>
      <c r="CQ181" s="2"/>
      <c r="CR181" s="2"/>
      <c r="CS181" s="2"/>
      <c r="CT181" s="2"/>
      <c r="CU181" s="2"/>
      <c r="CV181" s="2"/>
      <c r="CW181" s="2"/>
      <c r="CX181" s="2"/>
      <c r="CY181" s="2"/>
      <c r="CZ181" s="2"/>
    </row>
    <row r="182" s="433" customFormat="true" ht="15" customHeight="true" x14ac:dyDescent="0.2">
      <c r="A182" s="116"/>
      <c r="B182" s="110"/>
      <c r="C182" s="86"/>
      <c r="D182" s="85"/>
      <c r="E182" s="85"/>
      <c r="F182" s="85"/>
      <c r="G182" s="84"/>
      <c r="H182" s="83"/>
      <c r="I182" s="85"/>
      <c r="J182" s="85"/>
      <c r="K182" s="85"/>
      <c r="L182" s="82"/>
      <c r="M182" s="86"/>
      <c r="N182" s="85"/>
      <c r="O182" s="85"/>
      <c r="P182" s="85"/>
      <c r="Q182" s="84"/>
      <c r="R182" s="83"/>
      <c r="S182" s="85"/>
      <c r="T182" s="85"/>
      <c r="U182" s="85"/>
      <c r="V182" s="85"/>
      <c r="W182" s="85"/>
      <c r="X182" s="85"/>
      <c r="Y182" s="85"/>
      <c r="Z182" s="85"/>
      <c r="AA182" s="85"/>
      <c r="AB182" s="85"/>
      <c r="AC182" s="85"/>
      <c r="AD182" s="85"/>
      <c r="AE182" s="85"/>
      <c r="AF182" s="85"/>
      <c r="AG182" s="85"/>
      <c r="AH182" s="85"/>
      <c r="AI182" s="85"/>
      <c r="AJ182" s="82"/>
      <c r="AK182" s="1693"/>
      <c r="AL182" s="1693"/>
      <c r="AM182" s="1693"/>
      <c r="AN182" s="1693"/>
      <c r="AO182" s="1693"/>
      <c r="AP182" s="1693"/>
      <c r="AQ182" s="1693"/>
      <c r="AR182" s="1693"/>
      <c r="AS182" s="1693"/>
      <c r="AT182" s="1693"/>
      <c r="AU182" s="1693"/>
      <c r="AV182" s="1693"/>
      <c r="AW182" s="1693"/>
      <c r="AX182" s="1693"/>
      <c r="AY182" s="1693"/>
      <c r="AZ182" s="305"/>
      <c r="BA182" s="1710"/>
      <c r="BB182" s="1542"/>
      <c r="BC182" s="374"/>
      <c r="BD182" s="366"/>
      <c r="BE182" s="366"/>
      <c r="BF182" s="366"/>
      <c r="BG182" s="378"/>
      <c r="BH182" s="374"/>
      <c r="BI182" s="366"/>
      <c r="BJ182" s="366"/>
      <c r="BK182" s="366"/>
      <c r="BL182" s="378"/>
      <c r="BM182" s="374"/>
      <c r="BN182" s="366"/>
      <c r="BO182" s="366"/>
      <c r="BP182" s="366"/>
      <c r="BQ182" s="378"/>
      <c r="BR182" s="374"/>
      <c r="BS182" s="366"/>
      <c r="BT182" s="366"/>
      <c r="BU182" s="366"/>
      <c r="BV182" s="366"/>
      <c r="BW182" s="366"/>
      <c r="BX182" s="366"/>
      <c r="BY182" s="367"/>
      <c r="BZ182" s="367"/>
      <c r="CA182" s="367"/>
      <c r="CB182" s="367"/>
      <c r="CC182" s="367"/>
      <c r="CD182" s="367"/>
      <c r="CE182" s="367"/>
      <c r="CF182" s="367"/>
      <c r="CG182" s="367"/>
      <c r="CH182" s="367"/>
      <c r="CI182" s="367"/>
      <c r="CJ182" s="367"/>
      <c r="CK182" s="2"/>
      <c r="CL182" s="2"/>
      <c r="CM182" s="2"/>
      <c r="CN182" s="2"/>
      <c r="CO182" s="2"/>
      <c r="CP182" s="2"/>
      <c r="CQ182" s="2"/>
      <c r="CR182" s="2"/>
      <c r="CS182" s="2"/>
      <c r="CT182" s="2"/>
      <c r="CU182" s="2"/>
      <c r="CV182" s="2"/>
      <c r="CW182" s="2"/>
      <c r="CX182" s="2"/>
      <c r="CY182" s="2"/>
      <c r="CZ182" s="2"/>
    </row>
    <row r="183" s="433" customFormat="true" ht="15" customHeight="true" x14ac:dyDescent="0.2">
      <c r="A183" s="116"/>
      <c r="B183" s="110"/>
      <c r="C183" s="86"/>
      <c r="D183" s="85"/>
      <c r="E183" s="85"/>
      <c r="F183" s="85"/>
      <c r="G183" s="84"/>
      <c r="H183" s="83"/>
      <c r="I183" s="85"/>
      <c r="J183" s="85"/>
      <c r="K183" s="85"/>
      <c r="L183" s="82"/>
      <c r="M183" s="86"/>
      <c r="N183" s="85"/>
      <c r="O183" s="85"/>
      <c r="P183" s="85"/>
      <c r="Q183" s="84"/>
      <c r="R183" s="83"/>
      <c r="S183" s="85"/>
      <c r="T183" s="85"/>
      <c r="U183" s="85"/>
      <c r="V183" s="85"/>
      <c r="W183" s="85"/>
      <c r="X183" s="85"/>
      <c r="Y183" s="85"/>
      <c r="Z183" s="85"/>
      <c r="AA183" s="85"/>
      <c r="AB183" s="85"/>
      <c r="AC183" s="85"/>
      <c r="AD183" s="85"/>
      <c r="AE183" s="85"/>
      <c r="AF183" s="85"/>
      <c r="AG183" s="85"/>
      <c r="AH183" s="85"/>
      <c r="AI183" s="85"/>
      <c r="AJ183" s="82"/>
      <c r="AK183" s="1693"/>
      <c r="AL183" s="1693"/>
      <c r="AM183" s="1693"/>
      <c r="AN183" s="1693"/>
      <c r="AO183" s="1693"/>
      <c r="AP183" s="1693"/>
      <c r="AQ183" s="1693"/>
      <c r="AR183" s="1693"/>
      <c r="AS183" s="1693"/>
      <c r="AT183" s="1693"/>
      <c r="AU183" s="1693"/>
      <c r="AV183" s="1693"/>
      <c r="AW183" s="1693"/>
      <c r="AX183" s="1693"/>
      <c r="AY183" s="1693"/>
      <c r="AZ183" s="305"/>
      <c r="BA183" s="1710"/>
      <c r="BB183" s="1542"/>
      <c r="BC183" s="374"/>
      <c r="BD183" s="366"/>
      <c r="BE183" s="366"/>
      <c r="BF183" s="366"/>
      <c r="BG183" s="378"/>
      <c r="BH183" s="374"/>
      <c r="BI183" s="366"/>
      <c r="BJ183" s="366"/>
      <c r="BK183" s="366"/>
      <c r="BL183" s="378"/>
      <c r="BM183" s="374"/>
      <c r="BN183" s="366"/>
      <c r="BO183" s="366"/>
      <c r="BP183" s="366"/>
      <c r="BQ183" s="378"/>
      <c r="BR183" s="374"/>
      <c r="BS183" s="366"/>
      <c r="BT183" s="366"/>
      <c r="BU183" s="366"/>
      <c r="BV183" s="366"/>
      <c r="BW183" s="366"/>
      <c r="BX183" s="366"/>
      <c r="BY183" s="367"/>
      <c r="BZ183" s="367"/>
      <c r="CA183" s="367"/>
      <c r="CB183" s="367"/>
      <c r="CC183" s="367"/>
      <c r="CD183" s="367"/>
      <c r="CE183" s="367"/>
      <c r="CF183" s="367"/>
      <c r="CG183" s="367"/>
      <c r="CH183" s="367"/>
      <c r="CI183" s="367"/>
      <c r="CJ183" s="367"/>
      <c r="CK183" s="2"/>
      <c r="CL183" s="2"/>
      <c r="CM183" s="2"/>
      <c r="CN183" s="2"/>
      <c r="CO183" s="2"/>
      <c r="CP183" s="2"/>
      <c r="CQ183" s="2"/>
      <c r="CR183" s="2"/>
      <c r="CS183" s="2"/>
      <c r="CT183" s="2"/>
      <c r="CU183" s="2"/>
      <c r="CV183" s="2"/>
      <c r="CW183" s="2"/>
      <c r="CX183" s="2"/>
      <c r="CY183" s="2"/>
      <c r="CZ183" s="2"/>
    </row>
    <row r="184" s="433" customFormat="true" ht="15" customHeight="true" x14ac:dyDescent="0.2">
      <c r="A184" s="116"/>
      <c r="B184" s="110"/>
      <c r="C184" s="86"/>
      <c r="D184" s="85"/>
      <c r="E184" s="85"/>
      <c r="F184" s="85"/>
      <c r="G184" s="84"/>
      <c r="H184" s="83"/>
      <c r="I184" s="85"/>
      <c r="J184" s="85"/>
      <c r="K184" s="85"/>
      <c r="L184" s="82"/>
      <c r="M184" s="86"/>
      <c r="N184" s="85"/>
      <c r="O184" s="85"/>
      <c r="P184" s="85"/>
      <c r="Q184" s="84"/>
      <c r="R184" s="83"/>
      <c r="S184" s="85"/>
      <c r="T184" s="85"/>
      <c r="U184" s="85"/>
      <c r="V184" s="85"/>
      <c r="W184" s="85"/>
      <c r="X184" s="85"/>
      <c r="Y184" s="85"/>
      <c r="Z184" s="85"/>
      <c r="AA184" s="85"/>
      <c r="AB184" s="85"/>
      <c r="AC184" s="85"/>
      <c r="AD184" s="85"/>
      <c r="AE184" s="85"/>
      <c r="AF184" s="85"/>
      <c r="AG184" s="85"/>
      <c r="AH184" s="85"/>
      <c r="AI184" s="85"/>
      <c r="AJ184" s="82"/>
      <c r="AK184" s="1693"/>
      <c r="AL184" s="1693"/>
      <c r="AM184" s="1693"/>
      <c r="AN184" s="1693"/>
      <c r="AO184" s="1693"/>
      <c r="AP184" s="1693"/>
      <c r="AQ184" s="1693"/>
      <c r="AR184" s="1693"/>
      <c r="AS184" s="1693"/>
      <c r="AT184" s="1693"/>
      <c r="AU184" s="1693"/>
      <c r="AV184" s="1693"/>
      <c r="AW184" s="1693"/>
      <c r="AX184" s="1693"/>
      <c r="AY184" s="1693"/>
      <c r="AZ184" s="305"/>
      <c r="BA184" s="1710"/>
      <c r="BB184" s="1542"/>
      <c r="BC184" s="374"/>
      <c r="BD184" s="366"/>
      <c r="BE184" s="366"/>
      <c r="BF184" s="366"/>
      <c r="BG184" s="378"/>
      <c r="BH184" s="374"/>
      <c r="BI184" s="366"/>
      <c r="BJ184" s="366"/>
      <c r="BK184" s="366"/>
      <c r="BL184" s="378"/>
      <c r="BM184" s="374"/>
      <c r="BN184" s="366"/>
      <c r="BO184" s="366"/>
      <c r="BP184" s="366"/>
      <c r="BQ184" s="378"/>
      <c r="BR184" s="374"/>
      <c r="BS184" s="366"/>
      <c r="BT184" s="366"/>
      <c r="BU184" s="366"/>
      <c r="BV184" s="366"/>
      <c r="BW184" s="366"/>
      <c r="BX184" s="366"/>
      <c r="BY184" s="367"/>
      <c r="BZ184" s="367"/>
      <c r="CA184" s="367"/>
      <c r="CB184" s="367"/>
      <c r="CC184" s="367"/>
      <c r="CD184" s="367"/>
      <c r="CE184" s="367"/>
      <c r="CF184" s="367"/>
      <c r="CG184" s="367"/>
      <c r="CH184" s="367"/>
      <c r="CI184" s="367"/>
      <c r="CJ184" s="367"/>
      <c r="CK184" s="2"/>
      <c r="CL184" s="2"/>
      <c r="CM184" s="2"/>
      <c r="CN184" s="2"/>
      <c r="CO184" s="2"/>
      <c r="CP184" s="2"/>
      <c r="CQ184" s="2"/>
      <c r="CR184" s="2"/>
      <c r="CS184" s="2"/>
      <c r="CT184" s="2"/>
      <c r="CU184" s="2"/>
      <c r="CV184" s="2"/>
      <c r="CW184" s="2"/>
      <c r="CX184" s="2"/>
      <c r="CY184" s="2"/>
      <c r="CZ184" s="2"/>
    </row>
    <row r="185" s="433" customFormat="true" ht="15" customHeight="true" x14ac:dyDescent="0.2">
      <c r="A185" s="116"/>
      <c r="B185" s="110"/>
      <c r="C185" s="86"/>
      <c r="D185" s="85"/>
      <c r="E185" s="85"/>
      <c r="F185" s="85"/>
      <c r="G185" s="84"/>
      <c r="H185" s="83"/>
      <c r="I185" s="85"/>
      <c r="J185" s="85"/>
      <c r="K185" s="85"/>
      <c r="L185" s="82"/>
      <c r="M185" s="86"/>
      <c r="N185" s="85"/>
      <c r="O185" s="85"/>
      <c r="P185" s="85"/>
      <c r="Q185" s="84"/>
      <c r="R185" s="83"/>
      <c r="S185" s="85"/>
      <c r="T185" s="85"/>
      <c r="U185" s="85"/>
      <c r="V185" s="85"/>
      <c r="W185" s="85"/>
      <c r="X185" s="85"/>
      <c r="Y185" s="85"/>
      <c r="Z185" s="85"/>
      <c r="AA185" s="85"/>
      <c r="AB185" s="85"/>
      <c r="AC185" s="85"/>
      <c r="AD185" s="85"/>
      <c r="AE185" s="85"/>
      <c r="AF185" s="85"/>
      <c r="AG185" s="85"/>
      <c r="AH185" s="85"/>
      <c r="AI185" s="85"/>
      <c r="AJ185" s="82"/>
      <c r="AK185" s="1693"/>
      <c r="AL185" s="1693"/>
      <c r="AM185" s="1693"/>
      <c r="AN185" s="1693"/>
      <c r="AO185" s="1693"/>
      <c r="AP185" s="1693"/>
      <c r="AQ185" s="1693"/>
      <c r="AR185" s="1693"/>
      <c r="AS185" s="1693"/>
      <c r="AT185" s="1693"/>
      <c r="AU185" s="1693"/>
      <c r="AV185" s="1693"/>
      <c r="AW185" s="1693"/>
      <c r="AX185" s="1693"/>
      <c r="AY185" s="1693"/>
      <c r="AZ185" s="305"/>
      <c r="BA185" s="1710"/>
      <c r="BB185" s="1542"/>
      <c r="BC185" s="374"/>
      <c r="BD185" s="366"/>
      <c r="BE185" s="366"/>
      <c r="BF185" s="366"/>
      <c r="BG185" s="378"/>
      <c r="BH185" s="374"/>
      <c r="BI185" s="366"/>
      <c r="BJ185" s="366"/>
      <c r="BK185" s="366"/>
      <c r="BL185" s="378"/>
      <c r="BM185" s="374"/>
      <c r="BN185" s="366"/>
      <c r="BO185" s="366"/>
      <c r="BP185" s="366"/>
      <c r="BQ185" s="378"/>
      <c r="BR185" s="374"/>
      <c r="BS185" s="366"/>
      <c r="BT185" s="366"/>
      <c r="BU185" s="366"/>
      <c r="BV185" s="366"/>
      <c r="BW185" s="366"/>
      <c r="BX185" s="366"/>
      <c r="BY185" s="367"/>
      <c r="BZ185" s="367"/>
      <c r="CA185" s="367"/>
      <c r="CB185" s="367"/>
      <c r="CC185" s="367"/>
      <c r="CD185" s="367"/>
      <c r="CE185" s="367"/>
      <c r="CF185" s="367"/>
      <c r="CG185" s="367"/>
      <c r="CH185" s="367"/>
      <c r="CI185" s="367"/>
      <c r="CJ185" s="367"/>
      <c r="CK185" s="2"/>
      <c r="CL185" s="2"/>
      <c r="CM185" s="2"/>
      <c r="CN185" s="2"/>
      <c r="CO185" s="2"/>
      <c r="CP185" s="2"/>
      <c r="CQ185" s="2"/>
      <c r="CR185" s="2"/>
      <c r="CS185" s="2"/>
      <c r="CT185" s="2"/>
      <c r="CU185" s="2"/>
      <c r="CV185" s="2"/>
      <c r="CW185" s="2"/>
      <c r="CX185" s="2"/>
      <c r="CY185" s="2"/>
      <c r="CZ185" s="2"/>
    </row>
    <row r="186" s="433" customFormat="true" ht="15" customHeight="true" x14ac:dyDescent="0.2">
      <c r="A186" s="116"/>
      <c r="B186" s="110"/>
      <c r="C186" s="86"/>
      <c r="D186" s="85"/>
      <c r="E186" s="85"/>
      <c r="F186" s="85"/>
      <c r="G186" s="84"/>
      <c r="H186" s="83"/>
      <c r="I186" s="85"/>
      <c r="J186" s="85"/>
      <c r="K186" s="85"/>
      <c r="L186" s="82"/>
      <c r="M186" s="86"/>
      <c r="N186" s="85"/>
      <c r="O186" s="85"/>
      <c r="P186" s="85"/>
      <c r="Q186" s="84"/>
      <c r="R186" s="83"/>
      <c r="S186" s="85"/>
      <c r="T186" s="85"/>
      <c r="U186" s="85"/>
      <c r="V186" s="85"/>
      <c r="W186" s="85"/>
      <c r="X186" s="85"/>
      <c r="Y186" s="85"/>
      <c r="Z186" s="85"/>
      <c r="AA186" s="85"/>
      <c r="AB186" s="85"/>
      <c r="AC186" s="85"/>
      <c r="AD186" s="85"/>
      <c r="AE186" s="85"/>
      <c r="AF186" s="85"/>
      <c r="AG186" s="85"/>
      <c r="AH186" s="85"/>
      <c r="AI186" s="85"/>
      <c r="AJ186" s="82"/>
      <c r="AK186" s="1693"/>
      <c r="AL186" s="1693"/>
      <c r="AM186" s="1693"/>
      <c r="AN186" s="1693"/>
      <c r="AO186" s="1693"/>
      <c r="AP186" s="1693"/>
      <c r="AQ186" s="1693"/>
      <c r="AR186" s="1693"/>
      <c r="AS186" s="1693"/>
      <c r="AT186" s="1693"/>
      <c r="AU186" s="1693"/>
      <c r="AV186" s="1693"/>
      <c r="AW186" s="1693"/>
      <c r="AX186" s="1693"/>
      <c r="AY186" s="1693"/>
      <c r="AZ186" s="305"/>
      <c r="BA186" s="1710"/>
      <c r="BB186" s="1542"/>
      <c r="BC186" s="374"/>
      <c r="BD186" s="366"/>
      <c r="BE186" s="366"/>
      <c r="BF186" s="366"/>
      <c r="BG186" s="378"/>
      <c r="BH186" s="374"/>
      <c r="BI186" s="366"/>
      <c r="BJ186" s="366"/>
      <c r="BK186" s="366"/>
      <c r="BL186" s="378"/>
      <c r="BM186" s="374"/>
      <c r="BN186" s="366"/>
      <c r="BO186" s="366"/>
      <c r="BP186" s="366"/>
      <c r="BQ186" s="378"/>
      <c r="BR186" s="374"/>
      <c r="BS186" s="366"/>
      <c r="BT186" s="366"/>
      <c r="BU186" s="366"/>
      <c r="BV186" s="366"/>
      <c r="BW186" s="366"/>
      <c r="BX186" s="366"/>
      <c r="BY186" s="367"/>
      <c r="BZ186" s="367"/>
      <c r="CA186" s="367"/>
      <c r="CB186" s="367"/>
      <c r="CC186" s="367"/>
      <c r="CD186" s="367"/>
      <c r="CE186" s="367"/>
      <c r="CF186" s="367"/>
      <c r="CG186" s="367"/>
      <c r="CH186" s="367"/>
      <c r="CI186" s="367"/>
      <c r="CJ186" s="367"/>
      <c r="CK186" s="2"/>
      <c r="CL186" s="2"/>
      <c r="CM186" s="2"/>
      <c r="CN186" s="2"/>
      <c r="CO186" s="2"/>
      <c r="CP186" s="2"/>
      <c r="CQ186" s="2"/>
      <c r="CR186" s="2"/>
      <c r="CS186" s="2"/>
      <c r="CT186" s="2"/>
      <c r="CU186" s="2"/>
      <c r="CV186" s="2"/>
      <c r="CW186" s="2"/>
      <c r="CX186" s="2"/>
      <c r="CY186" s="2"/>
      <c r="CZ186" s="2"/>
    </row>
    <row r="187" s="433" customFormat="true" ht="15" customHeight="true" x14ac:dyDescent="0.2">
      <c r="A187" s="116"/>
      <c r="B187" s="110"/>
      <c r="C187" s="86"/>
      <c r="D187" s="85"/>
      <c r="E187" s="85"/>
      <c r="F187" s="85"/>
      <c r="G187" s="84"/>
      <c r="H187" s="83"/>
      <c r="I187" s="85"/>
      <c r="J187" s="85"/>
      <c r="K187" s="85"/>
      <c r="L187" s="82"/>
      <c r="M187" s="86"/>
      <c r="N187" s="85"/>
      <c r="O187" s="85"/>
      <c r="P187" s="85"/>
      <c r="Q187" s="84"/>
      <c r="R187" s="83"/>
      <c r="S187" s="85"/>
      <c r="T187" s="85"/>
      <c r="U187" s="85"/>
      <c r="V187" s="85"/>
      <c r="W187" s="85"/>
      <c r="X187" s="85"/>
      <c r="Y187" s="85"/>
      <c r="Z187" s="85"/>
      <c r="AA187" s="85"/>
      <c r="AB187" s="85"/>
      <c r="AC187" s="85"/>
      <c r="AD187" s="85"/>
      <c r="AE187" s="85"/>
      <c r="AF187" s="85"/>
      <c r="AG187" s="85"/>
      <c r="AH187" s="85"/>
      <c r="AI187" s="85"/>
      <c r="AJ187" s="82"/>
      <c r="AK187" s="1693"/>
      <c r="AL187" s="1693"/>
      <c r="AM187" s="1693"/>
      <c r="AN187" s="1693"/>
      <c r="AO187" s="1693"/>
      <c r="AP187" s="1693"/>
      <c r="AQ187" s="1693"/>
      <c r="AR187" s="1693"/>
      <c r="AS187" s="1693"/>
      <c r="AT187" s="1693"/>
      <c r="AU187" s="1693"/>
      <c r="AV187" s="1693"/>
      <c r="AW187" s="1693"/>
      <c r="AX187" s="1693"/>
      <c r="AY187" s="1693"/>
      <c r="AZ187" s="305"/>
      <c r="BA187" s="1710"/>
      <c r="BB187" s="1542"/>
      <c r="BC187" s="374"/>
      <c r="BD187" s="366"/>
      <c r="BE187" s="366"/>
      <c r="BF187" s="366"/>
      <c r="BG187" s="378"/>
      <c r="BH187" s="374"/>
      <c r="BI187" s="366"/>
      <c r="BJ187" s="366"/>
      <c r="BK187" s="366"/>
      <c r="BL187" s="378"/>
      <c r="BM187" s="374"/>
      <c r="BN187" s="366"/>
      <c r="BO187" s="366"/>
      <c r="BP187" s="366"/>
      <c r="BQ187" s="378"/>
      <c r="BR187" s="374"/>
      <c r="BS187" s="366"/>
      <c r="BT187" s="366"/>
      <c r="BU187" s="366"/>
      <c r="BV187" s="366"/>
      <c r="BW187" s="366"/>
      <c r="BX187" s="366"/>
      <c r="BY187" s="367"/>
      <c r="BZ187" s="367"/>
      <c r="CA187" s="367"/>
      <c r="CB187" s="367"/>
      <c r="CC187" s="367"/>
      <c r="CD187" s="367"/>
      <c r="CE187" s="367"/>
      <c r="CF187" s="367"/>
      <c r="CG187" s="367"/>
      <c r="CH187" s="367"/>
      <c r="CI187" s="367"/>
      <c r="CJ187" s="367"/>
      <c r="CK187" s="2"/>
      <c r="CL187" s="2"/>
      <c r="CM187" s="2"/>
      <c r="CN187" s="2"/>
      <c r="CO187" s="2"/>
      <c r="CP187" s="2"/>
      <c r="CQ187" s="2"/>
      <c r="CR187" s="2"/>
      <c r="CS187" s="2"/>
      <c r="CT187" s="2"/>
      <c r="CU187" s="2"/>
      <c r="CV187" s="2"/>
      <c r="CW187" s="2"/>
      <c r="CX187" s="2"/>
      <c r="CY187" s="2"/>
      <c r="CZ187" s="2"/>
    </row>
    <row r="188" s="433" customFormat="true" ht="15" customHeight="true" x14ac:dyDescent="0.2">
      <c r="A188" s="116"/>
      <c r="B188" s="110"/>
      <c r="C188" s="86"/>
      <c r="D188" s="85"/>
      <c r="E188" s="85"/>
      <c r="F188" s="85"/>
      <c r="G188" s="84"/>
      <c r="H188" s="83"/>
      <c r="I188" s="85"/>
      <c r="J188" s="85"/>
      <c r="K188" s="85"/>
      <c r="L188" s="82"/>
      <c r="M188" s="86"/>
      <c r="N188" s="85"/>
      <c r="O188" s="85"/>
      <c r="P188" s="85"/>
      <c r="Q188" s="84"/>
      <c r="R188" s="83"/>
      <c r="S188" s="85"/>
      <c r="T188" s="85"/>
      <c r="U188" s="85"/>
      <c r="V188" s="85"/>
      <c r="W188" s="85"/>
      <c r="X188" s="85"/>
      <c r="Y188" s="85"/>
      <c r="Z188" s="85"/>
      <c r="AA188" s="85"/>
      <c r="AB188" s="85"/>
      <c r="AC188" s="85"/>
      <c r="AD188" s="85"/>
      <c r="AE188" s="85"/>
      <c r="AF188" s="85"/>
      <c r="AG188" s="85"/>
      <c r="AH188" s="85"/>
      <c r="AI188" s="85"/>
      <c r="AJ188" s="82"/>
      <c r="AK188" s="1693"/>
      <c r="AL188" s="1693"/>
      <c r="AM188" s="1693"/>
      <c r="AN188" s="1693"/>
      <c r="AO188" s="1693"/>
      <c r="AP188" s="1693"/>
      <c r="AQ188" s="1693"/>
      <c r="AR188" s="1693"/>
      <c r="AS188" s="1693"/>
      <c r="AT188" s="1693"/>
      <c r="AU188" s="1693"/>
      <c r="AV188" s="1693"/>
      <c r="AW188" s="1693"/>
      <c r="AX188" s="1693"/>
      <c r="AY188" s="1693"/>
      <c r="AZ188" s="305"/>
      <c r="BA188" s="1710"/>
      <c r="BB188" s="1542"/>
      <c r="BC188" s="374"/>
      <c r="BD188" s="366"/>
      <c r="BE188" s="366"/>
      <c r="BF188" s="366"/>
      <c r="BG188" s="378"/>
      <c r="BH188" s="374"/>
      <c r="BI188" s="366"/>
      <c r="BJ188" s="366"/>
      <c r="BK188" s="366"/>
      <c r="BL188" s="378"/>
      <c r="BM188" s="374"/>
      <c r="BN188" s="366"/>
      <c r="BO188" s="366"/>
      <c r="BP188" s="366"/>
      <c r="BQ188" s="378"/>
      <c r="BR188" s="374"/>
      <c r="BS188" s="366"/>
      <c r="BT188" s="366"/>
      <c r="BU188" s="366"/>
      <c r="BV188" s="366"/>
      <c r="BW188" s="366"/>
      <c r="BX188" s="366"/>
      <c r="BY188" s="367"/>
      <c r="BZ188" s="367"/>
      <c r="CA188" s="367"/>
      <c r="CB188" s="367"/>
      <c r="CC188" s="367"/>
      <c r="CD188" s="367"/>
      <c r="CE188" s="367"/>
      <c r="CF188" s="367"/>
      <c r="CG188" s="367"/>
      <c r="CH188" s="367"/>
      <c r="CI188" s="367"/>
      <c r="CJ188" s="367"/>
      <c r="CK188" s="2"/>
      <c r="CL188" s="2"/>
      <c r="CM188" s="2"/>
      <c r="CN188" s="2"/>
      <c r="CO188" s="2"/>
      <c r="CP188" s="2"/>
      <c r="CQ188" s="2"/>
      <c r="CR188" s="2"/>
      <c r="CS188" s="2"/>
      <c r="CT188" s="2"/>
      <c r="CU188" s="2"/>
      <c r="CV188" s="2"/>
      <c r="CW188" s="2"/>
      <c r="CX188" s="2"/>
      <c r="CY188" s="2"/>
      <c r="CZ188" s="2"/>
    </row>
    <row r="189" s="433" customFormat="true" ht="15" customHeight="true" x14ac:dyDescent="0.2">
      <c r="A189" s="116"/>
      <c r="B189" s="110"/>
      <c r="C189" s="86"/>
      <c r="D189" s="85"/>
      <c r="E189" s="85"/>
      <c r="F189" s="85"/>
      <c r="G189" s="84"/>
      <c r="H189" s="83"/>
      <c r="I189" s="85"/>
      <c r="J189" s="85"/>
      <c r="K189" s="85"/>
      <c r="L189" s="82"/>
      <c r="M189" s="86"/>
      <c r="N189" s="85"/>
      <c r="O189" s="85"/>
      <c r="P189" s="85"/>
      <c r="Q189" s="84"/>
      <c r="R189" s="83"/>
      <c r="S189" s="85"/>
      <c r="T189" s="85"/>
      <c r="U189" s="85"/>
      <c r="V189" s="85"/>
      <c r="W189" s="85"/>
      <c r="X189" s="85"/>
      <c r="Y189" s="85"/>
      <c r="Z189" s="85"/>
      <c r="AA189" s="85"/>
      <c r="AB189" s="85"/>
      <c r="AC189" s="85"/>
      <c r="AD189" s="85"/>
      <c r="AE189" s="85"/>
      <c r="AF189" s="85"/>
      <c r="AG189" s="85"/>
      <c r="AH189" s="85"/>
      <c r="AI189" s="85"/>
      <c r="AJ189" s="82"/>
      <c r="AK189" s="1693"/>
      <c r="AL189" s="1693"/>
      <c r="AM189" s="1693"/>
      <c r="AN189" s="1693"/>
      <c r="AO189" s="1693"/>
      <c r="AP189" s="1693"/>
      <c r="AQ189" s="1693"/>
      <c r="AR189" s="1693"/>
      <c r="AS189" s="1693"/>
      <c r="AT189" s="1693"/>
      <c r="AU189" s="1693"/>
      <c r="AV189" s="1693"/>
      <c r="AW189" s="1693"/>
      <c r="AX189" s="1693"/>
      <c r="AY189" s="1693"/>
      <c r="AZ189" s="305"/>
      <c r="BA189" s="1710"/>
      <c r="BB189" s="1542"/>
      <c r="BC189" s="374"/>
      <c r="BD189" s="366"/>
      <c r="BE189" s="366"/>
      <c r="BF189" s="366"/>
      <c r="BG189" s="378"/>
      <c r="BH189" s="374"/>
      <c r="BI189" s="366"/>
      <c r="BJ189" s="366"/>
      <c r="BK189" s="366"/>
      <c r="BL189" s="378"/>
      <c r="BM189" s="374"/>
      <c r="BN189" s="366"/>
      <c r="BO189" s="366"/>
      <c r="BP189" s="366"/>
      <c r="BQ189" s="378"/>
      <c r="BR189" s="374"/>
      <c r="BS189" s="366"/>
      <c r="BT189" s="366"/>
      <c r="BU189" s="366"/>
      <c r="BV189" s="366"/>
      <c r="BW189" s="366"/>
      <c r="BX189" s="366"/>
      <c r="BY189" s="367"/>
      <c r="BZ189" s="367"/>
      <c r="CA189" s="367"/>
      <c r="CB189" s="367"/>
      <c r="CC189" s="367"/>
      <c r="CD189" s="367"/>
      <c r="CE189" s="367"/>
      <c r="CF189" s="367"/>
      <c r="CG189" s="367"/>
      <c r="CH189" s="367"/>
      <c r="CI189" s="367"/>
      <c r="CJ189" s="367"/>
      <c r="CK189" s="2"/>
      <c r="CL189" s="2"/>
      <c r="CM189" s="2"/>
      <c r="CN189" s="2"/>
      <c r="CO189" s="2"/>
      <c r="CP189" s="2"/>
      <c r="CQ189" s="2"/>
      <c r="CR189" s="2"/>
      <c r="CS189" s="2"/>
      <c r="CT189" s="2"/>
      <c r="CU189" s="2"/>
      <c r="CV189" s="2"/>
      <c r="CW189" s="2"/>
      <c r="CX189" s="2"/>
      <c r="CY189" s="2"/>
      <c r="CZ189" s="2"/>
    </row>
    <row r="190" s="433" customFormat="true" ht="15" customHeight="true" x14ac:dyDescent="0.2">
      <c r="A190" s="116"/>
      <c r="B190" s="110"/>
      <c r="C190" s="86"/>
      <c r="D190" s="85"/>
      <c r="E190" s="85"/>
      <c r="F190" s="85"/>
      <c r="G190" s="84"/>
      <c r="H190" s="83"/>
      <c r="I190" s="85"/>
      <c r="J190" s="85"/>
      <c r="K190" s="85"/>
      <c r="L190" s="82"/>
      <c r="M190" s="86"/>
      <c r="N190" s="85"/>
      <c r="O190" s="85"/>
      <c r="P190" s="85"/>
      <c r="Q190" s="84"/>
      <c r="R190" s="83"/>
      <c r="S190" s="85"/>
      <c r="T190" s="85"/>
      <c r="U190" s="85"/>
      <c r="V190" s="85"/>
      <c r="W190" s="85"/>
      <c r="X190" s="85"/>
      <c r="Y190" s="85"/>
      <c r="Z190" s="85"/>
      <c r="AA190" s="85"/>
      <c r="AB190" s="85"/>
      <c r="AC190" s="85"/>
      <c r="AD190" s="85"/>
      <c r="AE190" s="85"/>
      <c r="AF190" s="85"/>
      <c r="AG190" s="85"/>
      <c r="AH190" s="85"/>
      <c r="AI190" s="85"/>
      <c r="AJ190" s="82"/>
      <c r="AK190" s="1693"/>
      <c r="AL190" s="1693"/>
      <c r="AM190" s="1693"/>
      <c r="AN190" s="1693"/>
      <c r="AO190" s="1693"/>
      <c r="AP190" s="1693"/>
      <c r="AQ190" s="1693"/>
      <c r="AR190" s="1693"/>
      <c r="AS190" s="1693"/>
      <c r="AT190" s="1693"/>
      <c r="AU190" s="1693"/>
      <c r="AV190" s="1693"/>
      <c r="AW190" s="1693"/>
      <c r="AX190" s="1693"/>
      <c r="AY190" s="1693"/>
      <c r="AZ190" s="305"/>
      <c r="BA190" s="1710"/>
      <c r="BB190" s="1542"/>
      <c r="BC190" s="374"/>
      <c r="BD190" s="366"/>
      <c r="BE190" s="366"/>
      <c r="BF190" s="366"/>
      <c r="BG190" s="378"/>
      <c r="BH190" s="374"/>
      <c r="BI190" s="366"/>
      <c r="BJ190" s="366"/>
      <c r="BK190" s="366"/>
      <c r="BL190" s="378"/>
      <c r="BM190" s="374"/>
      <c r="BN190" s="366"/>
      <c r="BO190" s="366"/>
      <c r="BP190" s="366"/>
      <c r="BQ190" s="378"/>
      <c r="BR190" s="374"/>
      <c r="BS190" s="366"/>
      <c r="BT190" s="366"/>
      <c r="BU190" s="366"/>
      <c r="BV190" s="366"/>
      <c r="BW190" s="366"/>
      <c r="BX190" s="366"/>
      <c r="BY190" s="367"/>
      <c r="BZ190" s="367"/>
      <c r="CA190" s="367"/>
      <c r="CB190" s="367"/>
      <c r="CC190" s="367"/>
      <c r="CD190" s="367"/>
      <c r="CE190" s="367"/>
      <c r="CF190" s="367"/>
      <c r="CG190" s="367"/>
      <c r="CH190" s="367"/>
      <c r="CI190" s="367"/>
      <c r="CJ190" s="367"/>
      <c r="CK190" s="2"/>
      <c r="CL190" s="2"/>
      <c r="CM190" s="2"/>
      <c r="CN190" s="2"/>
      <c r="CO190" s="2"/>
      <c r="CP190" s="2"/>
      <c r="CQ190" s="2"/>
      <c r="CR190" s="2"/>
      <c r="CS190" s="2"/>
      <c r="CT190" s="2"/>
      <c r="CU190" s="2"/>
      <c r="CV190" s="2"/>
      <c r="CW190" s="2"/>
      <c r="CX190" s="2"/>
      <c r="CY190" s="2"/>
      <c r="CZ190" s="2"/>
    </row>
    <row r="191" s="433" customFormat="true" ht="15" customHeight="true" x14ac:dyDescent="0.2">
      <c r="A191" s="116"/>
      <c r="B191" s="110"/>
      <c r="C191" s="86"/>
      <c r="D191" s="85"/>
      <c r="E191" s="85"/>
      <c r="F191" s="85"/>
      <c r="G191" s="84"/>
      <c r="H191" s="83"/>
      <c r="I191" s="85"/>
      <c r="J191" s="85"/>
      <c r="K191" s="85"/>
      <c r="L191" s="82"/>
      <c r="M191" s="86"/>
      <c r="N191" s="85"/>
      <c r="O191" s="85"/>
      <c r="P191" s="85"/>
      <c r="Q191" s="84"/>
      <c r="R191" s="83"/>
      <c r="S191" s="85"/>
      <c r="T191" s="85"/>
      <c r="U191" s="85"/>
      <c r="V191" s="85"/>
      <c r="W191" s="85"/>
      <c r="X191" s="85"/>
      <c r="Y191" s="85"/>
      <c r="Z191" s="85"/>
      <c r="AA191" s="85"/>
      <c r="AB191" s="85"/>
      <c r="AC191" s="85"/>
      <c r="AD191" s="85"/>
      <c r="AE191" s="85"/>
      <c r="AF191" s="85"/>
      <c r="AG191" s="85"/>
      <c r="AH191" s="85"/>
      <c r="AI191" s="85"/>
      <c r="AJ191" s="82"/>
      <c r="AK191" s="1693"/>
      <c r="AL191" s="1693"/>
      <c r="AM191" s="1693"/>
      <c r="AN191" s="1693"/>
      <c r="AO191" s="1693"/>
      <c r="AP191" s="1693"/>
      <c r="AQ191" s="1693"/>
      <c r="AR191" s="1693"/>
      <c r="AS191" s="1693"/>
      <c r="AT191" s="1693"/>
      <c r="AU191" s="1693"/>
      <c r="AV191" s="1693"/>
      <c r="AW191" s="1693"/>
      <c r="AX191" s="1693"/>
      <c r="AY191" s="1693"/>
      <c r="AZ191" s="305"/>
      <c r="BA191" s="1710"/>
      <c r="BB191" s="1542"/>
      <c r="BC191" s="374"/>
      <c r="BD191" s="366"/>
      <c r="BE191" s="366"/>
      <c r="BF191" s="366"/>
      <c r="BG191" s="378"/>
      <c r="BH191" s="374"/>
      <c r="BI191" s="366"/>
      <c r="BJ191" s="366"/>
      <c r="BK191" s="366"/>
      <c r="BL191" s="378"/>
      <c r="BM191" s="374"/>
      <c r="BN191" s="366"/>
      <c r="BO191" s="366"/>
      <c r="BP191" s="366"/>
      <c r="BQ191" s="378"/>
      <c r="BR191" s="374"/>
      <c r="BS191" s="366"/>
      <c r="BT191" s="366"/>
      <c r="BU191" s="366"/>
      <c r="BV191" s="366"/>
      <c r="BW191" s="366"/>
      <c r="BX191" s="366"/>
      <c r="BY191" s="367"/>
      <c r="BZ191" s="367"/>
      <c r="CA191" s="367"/>
      <c r="CB191" s="367"/>
      <c r="CC191" s="367"/>
      <c r="CD191" s="367"/>
      <c r="CE191" s="367"/>
      <c r="CF191" s="367"/>
      <c r="CG191" s="367"/>
      <c r="CH191" s="367"/>
      <c r="CI191" s="367"/>
      <c r="CJ191" s="367"/>
      <c r="CK191" s="2"/>
      <c r="CL191" s="2"/>
      <c r="CM191" s="2"/>
      <c r="CN191" s="2"/>
      <c r="CO191" s="2"/>
      <c r="CP191" s="2"/>
      <c r="CQ191" s="2"/>
      <c r="CR191" s="2"/>
      <c r="CS191" s="2"/>
      <c r="CT191" s="2"/>
      <c r="CU191" s="2"/>
      <c r="CV191" s="2"/>
      <c r="CW191" s="2"/>
      <c r="CX191" s="2"/>
      <c r="CY191" s="2"/>
      <c r="CZ191" s="2"/>
    </row>
    <row r="192" s="433" customFormat="true" ht="15" customHeight="true" x14ac:dyDescent="0.2">
      <c r="A192" s="116"/>
      <c r="B192" s="110"/>
      <c r="C192" s="86"/>
      <c r="D192" s="85"/>
      <c r="E192" s="85"/>
      <c r="F192" s="85"/>
      <c r="G192" s="84"/>
      <c r="H192" s="83"/>
      <c r="I192" s="85"/>
      <c r="J192" s="85"/>
      <c r="K192" s="85"/>
      <c r="L192" s="82"/>
      <c r="M192" s="86"/>
      <c r="N192" s="85"/>
      <c r="O192" s="85"/>
      <c r="P192" s="85"/>
      <c r="Q192" s="84"/>
      <c r="R192" s="83"/>
      <c r="S192" s="85"/>
      <c r="T192" s="85"/>
      <c r="U192" s="85"/>
      <c r="V192" s="85"/>
      <c r="W192" s="85"/>
      <c r="X192" s="85"/>
      <c r="Y192" s="85"/>
      <c r="Z192" s="85"/>
      <c r="AA192" s="85"/>
      <c r="AB192" s="85"/>
      <c r="AC192" s="85"/>
      <c r="AD192" s="85"/>
      <c r="AE192" s="85"/>
      <c r="AF192" s="85"/>
      <c r="AG192" s="85"/>
      <c r="AH192" s="85"/>
      <c r="AI192" s="85"/>
      <c r="AJ192" s="82"/>
      <c r="AK192" s="1693"/>
      <c r="AL192" s="1693"/>
      <c r="AM192" s="1693"/>
      <c r="AN192" s="1693"/>
      <c r="AO192" s="1693"/>
      <c r="AP192" s="1693"/>
      <c r="AQ192" s="1693"/>
      <c r="AR192" s="1693"/>
      <c r="AS192" s="1693"/>
      <c r="AT192" s="1693"/>
      <c r="AU192" s="1693"/>
      <c r="AV192" s="1693"/>
      <c r="AW192" s="1693"/>
      <c r="AX192" s="1693"/>
      <c r="AY192" s="1693"/>
      <c r="AZ192" s="305"/>
      <c r="BA192" s="1710"/>
      <c r="BB192" s="1542"/>
      <c r="BC192" s="374"/>
      <c r="BD192" s="366"/>
      <c r="BE192" s="366"/>
      <c r="BF192" s="366"/>
      <c r="BG192" s="378"/>
      <c r="BH192" s="374"/>
      <c r="BI192" s="366"/>
      <c r="BJ192" s="366"/>
      <c r="BK192" s="366"/>
      <c r="BL192" s="378"/>
      <c r="BM192" s="374"/>
      <c r="BN192" s="366"/>
      <c r="BO192" s="366"/>
      <c r="BP192" s="366"/>
      <c r="BQ192" s="378"/>
      <c r="BR192" s="374"/>
      <c r="BS192" s="366"/>
      <c r="BT192" s="366"/>
      <c r="BU192" s="366"/>
      <c r="BV192" s="366"/>
      <c r="BW192" s="366"/>
      <c r="BX192" s="366"/>
      <c r="BY192" s="367"/>
      <c r="BZ192" s="367"/>
      <c r="CA192" s="367"/>
      <c r="CB192" s="367"/>
      <c r="CC192" s="367"/>
      <c r="CD192" s="367"/>
      <c r="CE192" s="367"/>
      <c r="CF192" s="367"/>
      <c r="CG192" s="367"/>
      <c r="CH192" s="367"/>
      <c r="CI192" s="367"/>
      <c r="CJ192" s="367"/>
      <c r="CK192" s="2"/>
      <c r="CL192" s="2"/>
      <c r="CM192" s="2"/>
      <c r="CN192" s="2"/>
      <c r="CO192" s="2"/>
      <c r="CP192" s="2"/>
      <c r="CQ192" s="2"/>
      <c r="CR192" s="2"/>
      <c r="CS192" s="2"/>
      <c r="CT192" s="2"/>
      <c r="CU192" s="2"/>
      <c r="CV192" s="2"/>
      <c r="CW192" s="2"/>
      <c r="CX192" s="2"/>
      <c r="CY192" s="2"/>
      <c r="CZ192" s="2"/>
    </row>
    <row r="193" s="433" customFormat="true" ht="15" customHeight="true" x14ac:dyDescent="0.2">
      <c r="A193" s="116"/>
      <c r="B193" s="110"/>
      <c r="C193" s="86"/>
      <c r="D193" s="85"/>
      <c r="E193" s="85"/>
      <c r="F193" s="85"/>
      <c r="G193" s="84"/>
      <c r="H193" s="83"/>
      <c r="I193" s="85"/>
      <c r="J193" s="85"/>
      <c r="K193" s="85"/>
      <c r="L193" s="82"/>
      <c r="M193" s="86"/>
      <c r="N193" s="85"/>
      <c r="O193" s="85"/>
      <c r="P193" s="85"/>
      <c r="Q193" s="84"/>
      <c r="R193" s="83"/>
      <c r="S193" s="85"/>
      <c r="T193" s="85"/>
      <c r="U193" s="85"/>
      <c r="V193" s="85"/>
      <c r="W193" s="85"/>
      <c r="X193" s="85"/>
      <c r="Y193" s="85"/>
      <c r="Z193" s="85"/>
      <c r="AA193" s="85"/>
      <c r="AB193" s="85"/>
      <c r="AC193" s="85"/>
      <c r="AD193" s="85"/>
      <c r="AE193" s="85"/>
      <c r="AF193" s="85"/>
      <c r="AG193" s="85"/>
      <c r="AH193" s="85"/>
      <c r="AI193" s="85"/>
      <c r="AJ193" s="82"/>
      <c r="AK193" s="1693"/>
      <c r="AL193" s="1693"/>
      <c r="AM193" s="1693"/>
      <c r="AN193" s="1693"/>
      <c r="AO193" s="1693"/>
      <c r="AP193" s="1693"/>
      <c r="AQ193" s="1693"/>
      <c r="AR193" s="1693"/>
      <c r="AS193" s="1693"/>
      <c r="AT193" s="1693"/>
      <c r="AU193" s="1693"/>
      <c r="AV193" s="1693"/>
      <c r="AW193" s="1693"/>
      <c r="AX193" s="1693"/>
      <c r="AY193" s="1693"/>
      <c r="AZ193" s="305"/>
      <c r="BA193" s="1710"/>
      <c r="BB193" s="1542"/>
      <c r="BC193" s="374"/>
      <c r="BD193" s="366"/>
      <c r="BE193" s="366"/>
      <c r="BF193" s="366"/>
      <c r="BG193" s="378"/>
      <c r="BH193" s="374"/>
      <c r="BI193" s="366"/>
      <c r="BJ193" s="366"/>
      <c r="BK193" s="366"/>
      <c r="BL193" s="378"/>
      <c r="BM193" s="374"/>
      <c r="BN193" s="366"/>
      <c r="BO193" s="366"/>
      <c r="BP193" s="366"/>
      <c r="BQ193" s="378"/>
      <c r="BR193" s="374"/>
      <c r="BS193" s="366"/>
      <c r="BT193" s="366"/>
      <c r="BU193" s="366"/>
      <c r="BV193" s="366"/>
      <c r="BW193" s="366"/>
      <c r="BX193" s="366"/>
      <c r="BY193" s="367"/>
      <c r="BZ193" s="367"/>
      <c r="CA193" s="367"/>
      <c r="CB193" s="367"/>
      <c r="CC193" s="367"/>
      <c r="CD193" s="367"/>
      <c r="CE193" s="367"/>
      <c r="CF193" s="367"/>
      <c r="CG193" s="367"/>
      <c r="CH193" s="367"/>
      <c r="CI193" s="367"/>
      <c r="CJ193" s="367"/>
      <c r="CK193" s="2"/>
      <c r="CL193" s="2"/>
      <c r="CM193" s="2"/>
      <c r="CN193" s="2"/>
      <c r="CO193" s="2"/>
      <c r="CP193" s="2"/>
      <c r="CQ193" s="2"/>
      <c r="CR193" s="2"/>
      <c r="CS193" s="2"/>
      <c r="CT193" s="2"/>
      <c r="CU193" s="2"/>
      <c r="CV193" s="2"/>
      <c r="CW193" s="2"/>
      <c r="CX193" s="2"/>
      <c r="CY193" s="2"/>
      <c r="CZ193" s="2"/>
    </row>
    <row r="194" s="433" customFormat="true" ht="15" customHeight="true" x14ac:dyDescent="0.2">
      <c r="A194" s="116"/>
      <c r="B194" s="110"/>
      <c r="C194" s="86"/>
      <c r="D194" s="85"/>
      <c r="E194" s="85"/>
      <c r="F194" s="85"/>
      <c r="G194" s="84"/>
      <c r="H194" s="83"/>
      <c r="I194" s="85"/>
      <c r="J194" s="85"/>
      <c r="K194" s="85"/>
      <c r="L194" s="82"/>
      <c r="M194" s="86"/>
      <c r="N194" s="85"/>
      <c r="O194" s="85"/>
      <c r="P194" s="85"/>
      <c r="Q194" s="84"/>
      <c r="R194" s="83"/>
      <c r="S194" s="85"/>
      <c r="T194" s="85"/>
      <c r="U194" s="85"/>
      <c r="V194" s="85"/>
      <c r="W194" s="85"/>
      <c r="X194" s="85"/>
      <c r="Y194" s="85"/>
      <c r="Z194" s="85"/>
      <c r="AA194" s="85"/>
      <c r="AB194" s="85"/>
      <c r="AC194" s="85"/>
      <c r="AD194" s="85"/>
      <c r="AE194" s="85"/>
      <c r="AF194" s="85"/>
      <c r="AG194" s="85"/>
      <c r="AH194" s="85"/>
      <c r="AI194" s="85"/>
      <c r="AJ194" s="82"/>
      <c r="AK194" s="1693"/>
      <c r="AL194" s="1693"/>
      <c r="AM194" s="1693"/>
      <c r="AN194" s="1693"/>
      <c r="AO194" s="1693"/>
      <c r="AP194" s="1693"/>
      <c r="AQ194" s="1693"/>
      <c r="AR194" s="1693"/>
      <c r="AS194" s="1693"/>
      <c r="AT194" s="1693"/>
      <c r="AU194" s="1693"/>
      <c r="AV194" s="1693"/>
      <c r="AW194" s="1693"/>
      <c r="AX194" s="1693"/>
      <c r="AY194" s="1693"/>
      <c r="AZ194" s="305"/>
      <c r="BA194" s="1710"/>
      <c r="BB194" s="1542"/>
      <c r="BC194" s="374"/>
      <c r="BD194" s="366"/>
      <c r="BE194" s="366"/>
      <c r="BF194" s="366"/>
      <c r="BG194" s="378"/>
      <c r="BH194" s="374"/>
      <c r="BI194" s="366"/>
      <c r="BJ194" s="366"/>
      <c r="BK194" s="366"/>
      <c r="BL194" s="378"/>
      <c r="BM194" s="374"/>
      <c r="BN194" s="366"/>
      <c r="BO194" s="366"/>
      <c r="BP194" s="366"/>
      <c r="BQ194" s="378"/>
      <c r="BR194" s="374"/>
      <c r="BS194" s="366"/>
      <c r="BT194" s="366"/>
      <c r="BU194" s="366"/>
      <c r="BV194" s="366"/>
      <c r="BW194" s="366"/>
      <c r="BX194" s="366"/>
      <c r="BY194" s="367"/>
      <c r="BZ194" s="367"/>
      <c r="CA194" s="367"/>
      <c r="CB194" s="367"/>
      <c r="CC194" s="367"/>
      <c r="CD194" s="367"/>
      <c r="CE194" s="367"/>
      <c r="CF194" s="367"/>
      <c r="CG194" s="367"/>
      <c r="CH194" s="367"/>
      <c r="CI194" s="367"/>
      <c r="CJ194" s="367"/>
      <c r="CK194" s="2"/>
      <c r="CL194" s="2"/>
      <c r="CM194" s="2"/>
      <c r="CN194" s="2"/>
      <c r="CO194" s="2"/>
      <c r="CP194" s="2"/>
      <c r="CQ194" s="2"/>
      <c r="CR194" s="2"/>
      <c r="CS194" s="2"/>
      <c r="CT194" s="2"/>
      <c r="CU194" s="2"/>
      <c r="CV194" s="2"/>
      <c r="CW194" s="2"/>
      <c r="CX194" s="2"/>
      <c r="CY194" s="2"/>
      <c r="CZ194" s="2"/>
    </row>
    <row r="195" s="277" customFormat="true" ht="15" customHeight="true" x14ac:dyDescent="0.2">
      <c r="A195" s="137"/>
      <c r="B195" s="109"/>
      <c r="C195" s="81"/>
      <c r="D195" s="88"/>
      <c r="E195" s="88"/>
      <c r="F195" s="88"/>
      <c r="G195" s="87"/>
      <c r="H195" s="80"/>
      <c r="I195" s="88"/>
      <c r="J195" s="88"/>
      <c r="K195" s="88"/>
      <c r="L195" s="79"/>
      <c r="M195" s="81"/>
      <c r="N195" s="88"/>
      <c r="O195" s="88"/>
      <c r="P195" s="88"/>
      <c r="Q195" s="87"/>
      <c r="R195" s="80"/>
      <c r="S195" s="88"/>
      <c r="T195" s="88"/>
      <c r="U195" s="88"/>
      <c r="V195" s="88"/>
      <c r="W195" s="88"/>
      <c r="X195" s="88"/>
      <c r="Y195" s="88"/>
      <c r="Z195" s="88"/>
      <c r="AA195" s="88"/>
      <c r="AB195" s="88"/>
      <c r="AC195" s="88"/>
      <c r="AD195" s="88"/>
      <c r="AE195" s="88"/>
      <c r="AF195" s="88"/>
      <c r="AG195" s="88"/>
      <c r="AH195" s="88"/>
      <c r="AI195" s="88"/>
      <c r="AJ195" s="79"/>
      <c r="AK195" s="1693"/>
      <c r="AL195" s="1693"/>
      <c r="AM195" s="1693"/>
      <c r="AN195" s="1693"/>
      <c r="AO195" s="1693"/>
      <c r="AP195" s="1693"/>
      <c r="AQ195" s="1693"/>
      <c r="AR195" s="1693"/>
      <c r="AS195" s="1693"/>
      <c r="AT195" s="1693"/>
      <c r="AU195" s="1693"/>
      <c r="AV195" s="1693"/>
      <c r="AW195" s="1693"/>
      <c r="AX195" s="1693"/>
      <c r="AY195" s="1693"/>
      <c r="AZ195" s="305"/>
      <c r="BA195" s="1710"/>
      <c r="BB195" s="1542"/>
      <c r="BC195" s="374"/>
      <c r="BD195" s="366"/>
      <c r="BE195" s="366"/>
      <c r="BF195" s="366"/>
      <c r="BG195" s="378"/>
      <c r="BH195" s="374"/>
      <c r="BI195" s="366"/>
      <c r="BJ195" s="366"/>
      <c r="BK195" s="366"/>
      <c r="BL195" s="378"/>
      <c r="BM195" s="374"/>
      <c r="BN195" s="366"/>
      <c r="BO195" s="366"/>
      <c r="BP195" s="366"/>
      <c r="BQ195" s="378"/>
      <c r="BR195" s="374"/>
      <c r="BS195" s="366"/>
      <c r="BT195" s="366"/>
      <c r="BU195" s="366"/>
      <c r="BV195" s="366"/>
      <c r="BW195" s="366"/>
      <c r="BX195" s="366"/>
      <c r="BY195" s="367"/>
      <c r="BZ195" s="367"/>
      <c r="CA195" s="367"/>
      <c r="CB195" s="367"/>
      <c r="CC195" s="367"/>
      <c r="CD195" s="367"/>
      <c r="CE195" s="367"/>
      <c r="CF195" s="367"/>
      <c r="CG195" s="367"/>
      <c r="CH195" s="367"/>
      <c r="CI195" s="367"/>
      <c r="CJ195" s="367"/>
      <c r="CK195" s="2"/>
      <c r="CL195" s="2"/>
      <c r="CM195" s="2"/>
      <c r="CN195" s="2"/>
      <c r="CO195" s="2"/>
      <c r="CP195" s="2"/>
      <c r="CQ195" s="2"/>
      <c r="CR195" s="2"/>
      <c r="CS195" s="2"/>
      <c r="CT195" s="2"/>
      <c r="CU195" s="2"/>
      <c r="CV195" s="2"/>
      <c r="CW195" s="2"/>
      <c r="CX195" s="2"/>
      <c r="CY195" s="2"/>
      <c r="CZ195" s="2"/>
    </row>
    <row r="196" s="277" customFormat="true" ht="15" customHeight="true" x14ac:dyDescent="0.2">
      <c r="A196" s="137"/>
      <c r="B196" s="109"/>
      <c r="C196" s="81"/>
      <c r="D196" s="88"/>
      <c r="E196" s="88"/>
      <c r="F196" s="88"/>
      <c r="G196" s="87"/>
      <c r="H196" s="80"/>
      <c r="I196" s="88"/>
      <c r="J196" s="88"/>
      <c r="K196" s="88"/>
      <c r="L196" s="79"/>
      <c r="M196" s="81"/>
      <c r="N196" s="88"/>
      <c r="O196" s="88"/>
      <c r="P196" s="88"/>
      <c r="Q196" s="87"/>
      <c r="R196" s="80"/>
      <c r="S196" s="88"/>
      <c r="T196" s="88"/>
      <c r="U196" s="88"/>
      <c r="V196" s="88"/>
      <c r="W196" s="88"/>
      <c r="X196" s="88"/>
      <c r="Y196" s="88"/>
      <c r="Z196" s="88"/>
      <c r="AA196" s="88"/>
      <c r="AB196" s="88"/>
      <c r="AC196" s="88"/>
      <c r="AD196" s="88"/>
      <c r="AE196" s="88"/>
      <c r="AF196" s="88"/>
      <c r="AG196" s="88"/>
      <c r="AH196" s="88"/>
      <c r="AI196" s="88"/>
      <c r="AJ196" s="79"/>
      <c r="AK196" s="1693"/>
      <c r="AL196" s="1693"/>
      <c r="AM196" s="1693"/>
      <c r="AN196" s="1693"/>
      <c r="AO196" s="1693"/>
      <c r="AP196" s="1693"/>
      <c r="AQ196" s="1693"/>
      <c r="AR196" s="1693"/>
      <c r="AS196" s="1693"/>
      <c r="AT196" s="1693"/>
      <c r="AU196" s="1693"/>
      <c r="AV196" s="1693"/>
      <c r="AW196" s="1693"/>
      <c r="AX196" s="1693"/>
      <c r="AY196" s="1693"/>
      <c r="AZ196" s="305"/>
      <c r="BA196" s="1710"/>
      <c r="BB196" s="1542"/>
      <c r="BC196" s="374"/>
      <c r="BD196" s="366"/>
      <c r="BE196" s="366"/>
      <c r="BF196" s="366"/>
      <c r="BG196" s="378"/>
      <c r="BH196" s="374"/>
      <c r="BI196" s="366"/>
      <c r="BJ196" s="366"/>
      <c r="BK196" s="366"/>
      <c r="BL196" s="378"/>
      <c r="BM196" s="374"/>
      <c r="BN196" s="366"/>
      <c r="BO196" s="366"/>
      <c r="BP196" s="366"/>
      <c r="BQ196" s="378"/>
      <c r="BR196" s="374"/>
      <c r="BS196" s="366"/>
      <c r="BT196" s="366"/>
      <c r="BU196" s="366"/>
      <c r="BV196" s="366"/>
      <c r="BW196" s="366"/>
      <c r="BX196" s="366"/>
      <c r="BY196" s="367"/>
      <c r="BZ196" s="367"/>
      <c r="CA196" s="367"/>
      <c r="CB196" s="367"/>
      <c r="CC196" s="367"/>
      <c r="CD196" s="367"/>
      <c r="CE196" s="367"/>
      <c r="CF196" s="367"/>
      <c r="CG196" s="367"/>
      <c r="CH196" s="367"/>
      <c r="CI196" s="367"/>
      <c r="CJ196" s="367"/>
      <c r="CK196" s="2"/>
      <c r="CL196" s="2"/>
      <c r="CM196" s="2"/>
      <c r="CN196" s="2"/>
      <c r="CO196" s="2"/>
      <c r="CP196" s="2"/>
      <c r="CQ196" s="2"/>
      <c r="CR196" s="2"/>
      <c r="CS196" s="2"/>
      <c r="CT196" s="2"/>
      <c r="CU196" s="2"/>
      <c r="CV196" s="2"/>
      <c r="CW196" s="2"/>
      <c r="CX196" s="2"/>
      <c r="CY196" s="2"/>
      <c r="CZ196" s="2"/>
    </row>
    <row r="197" s="277" customFormat="true" ht="15" customHeight="true" x14ac:dyDescent="0.2">
      <c r="A197" s="137"/>
      <c r="B197" s="109"/>
      <c r="C197" s="81"/>
      <c r="D197" s="88"/>
      <c r="E197" s="88"/>
      <c r="F197" s="88"/>
      <c r="G197" s="87"/>
      <c r="H197" s="80"/>
      <c r="I197" s="88"/>
      <c r="J197" s="88"/>
      <c r="K197" s="88"/>
      <c r="L197" s="79"/>
      <c r="M197" s="81"/>
      <c r="N197" s="88"/>
      <c r="O197" s="88"/>
      <c r="P197" s="88"/>
      <c r="Q197" s="87"/>
      <c r="R197" s="80"/>
      <c r="S197" s="88"/>
      <c r="T197" s="88"/>
      <c r="U197" s="88"/>
      <c r="V197" s="88"/>
      <c r="W197" s="88"/>
      <c r="X197" s="88"/>
      <c r="Y197" s="88"/>
      <c r="Z197" s="88"/>
      <c r="AA197" s="88"/>
      <c r="AB197" s="88"/>
      <c r="AC197" s="88"/>
      <c r="AD197" s="88"/>
      <c r="AE197" s="88"/>
      <c r="AF197" s="88"/>
      <c r="AG197" s="88"/>
      <c r="AH197" s="88"/>
      <c r="AI197" s="88"/>
      <c r="AJ197" s="79"/>
      <c r="AK197" s="1693"/>
      <c r="AL197" s="1693"/>
      <c r="AM197" s="1693"/>
      <c r="AN197" s="1693"/>
      <c r="AO197" s="1693"/>
      <c r="AP197" s="1693"/>
      <c r="AQ197" s="1693"/>
      <c r="AR197" s="1693"/>
      <c r="AS197" s="1693"/>
      <c r="AT197" s="1693"/>
      <c r="AU197" s="1693"/>
      <c r="AV197" s="1693"/>
      <c r="AW197" s="1693"/>
      <c r="AX197" s="1693"/>
      <c r="AY197" s="1693"/>
      <c r="AZ197" s="305"/>
      <c r="BA197" s="1710"/>
      <c r="BB197" s="1542"/>
      <c r="BC197" s="374"/>
      <c r="BD197" s="366"/>
      <c r="BE197" s="366"/>
      <c r="BF197" s="366"/>
      <c r="BG197" s="378"/>
      <c r="BH197" s="374"/>
      <c r="BI197" s="366"/>
      <c r="BJ197" s="366"/>
      <c r="BK197" s="366"/>
      <c r="BL197" s="378"/>
      <c r="BM197" s="374"/>
      <c r="BN197" s="366"/>
      <c r="BO197" s="366"/>
      <c r="BP197" s="366"/>
      <c r="BQ197" s="378"/>
      <c r="BR197" s="374"/>
      <c r="BS197" s="366"/>
      <c r="BT197" s="366"/>
      <c r="BU197" s="366"/>
      <c r="BV197" s="366"/>
      <c r="BW197" s="366"/>
      <c r="BX197" s="366"/>
      <c r="BY197" s="367"/>
      <c r="BZ197" s="367"/>
      <c r="CA197" s="367"/>
      <c r="CB197" s="367"/>
      <c r="CC197" s="367"/>
      <c r="CD197" s="367"/>
      <c r="CE197" s="367"/>
      <c r="CF197" s="367"/>
      <c r="CG197" s="367"/>
      <c r="CH197" s="367"/>
      <c r="CI197" s="367"/>
      <c r="CJ197" s="367"/>
      <c r="CK197" s="2"/>
      <c r="CL197" s="2"/>
      <c r="CM197" s="2"/>
      <c r="CN197" s="2"/>
      <c r="CO197" s="2"/>
      <c r="CP197" s="2"/>
      <c r="CQ197" s="2"/>
      <c r="CR197" s="2"/>
      <c r="CS197" s="2"/>
      <c r="CT197" s="2"/>
      <c r="CU197" s="2"/>
      <c r="CV197" s="2"/>
      <c r="CW197" s="2"/>
      <c r="CX197" s="2"/>
      <c r="CY197" s="2"/>
      <c r="CZ197" s="2"/>
    </row>
    <row r="198" s="277" customFormat="true" ht="15" customHeight="true" x14ac:dyDescent="0.2">
      <c r="A198" s="137"/>
      <c r="B198" s="109"/>
      <c r="C198" s="81"/>
      <c r="D198" s="88"/>
      <c r="E198" s="88"/>
      <c r="F198" s="88"/>
      <c r="G198" s="87"/>
      <c r="H198" s="80"/>
      <c r="I198" s="88"/>
      <c r="J198" s="88"/>
      <c r="K198" s="88"/>
      <c r="L198" s="79"/>
      <c r="M198" s="81"/>
      <c r="N198" s="88"/>
      <c r="O198" s="88"/>
      <c r="P198" s="88"/>
      <c r="Q198" s="87"/>
      <c r="R198" s="80"/>
      <c r="S198" s="88"/>
      <c r="T198" s="88"/>
      <c r="U198" s="88"/>
      <c r="V198" s="88"/>
      <c r="W198" s="88"/>
      <c r="X198" s="88"/>
      <c r="Y198" s="88"/>
      <c r="Z198" s="88"/>
      <c r="AA198" s="88"/>
      <c r="AB198" s="88"/>
      <c r="AC198" s="88"/>
      <c r="AD198" s="88"/>
      <c r="AE198" s="88"/>
      <c r="AF198" s="88"/>
      <c r="AG198" s="88"/>
      <c r="AH198" s="88"/>
      <c r="AI198" s="88"/>
      <c r="AJ198" s="79"/>
      <c r="AK198" s="1693"/>
      <c r="AL198" s="1693"/>
      <c r="AM198" s="1693"/>
      <c r="AN198" s="1693"/>
      <c r="AO198" s="1693"/>
      <c r="AP198" s="1693"/>
      <c r="AQ198" s="1693"/>
      <c r="AR198" s="1693"/>
      <c r="AS198" s="1693"/>
      <c r="AT198" s="1693"/>
      <c r="AU198" s="1693"/>
      <c r="AV198" s="1693"/>
      <c r="AW198" s="1693"/>
      <c r="AX198" s="1693"/>
      <c r="AY198" s="1693"/>
      <c r="AZ198" s="305"/>
      <c r="BA198" s="1710"/>
      <c r="BB198" s="1542"/>
      <c r="BC198" s="374"/>
      <c r="BD198" s="366"/>
      <c r="BE198" s="366"/>
      <c r="BF198" s="366"/>
      <c r="BG198" s="378"/>
      <c r="BH198" s="374"/>
      <c r="BI198" s="366"/>
      <c r="BJ198" s="366"/>
      <c r="BK198" s="366"/>
      <c r="BL198" s="378"/>
      <c r="BM198" s="374"/>
      <c r="BN198" s="366"/>
      <c r="BO198" s="366"/>
      <c r="BP198" s="366"/>
      <c r="BQ198" s="378"/>
      <c r="BR198" s="374"/>
      <c r="BS198" s="366"/>
      <c r="BT198" s="366"/>
      <c r="BU198" s="366"/>
      <c r="BV198" s="366"/>
      <c r="BW198" s="366"/>
      <c r="BX198" s="366"/>
      <c r="BY198" s="367"/>
      <c r="BZ198" s="367"/>
      <c r="CA198" s="367"/>
      <c r="CB198" s="367"/>
      <c r="CC198" s="367"/>
      <c r="CD198" s="367"/>
      <c r="CE198" s="367"/>
      <c r="CF198" s="367"/>
      <c r="CG198" s="367"/>
      <c r="CH198" s="367"/>
      <c r="CI198" s="367"/>
      <c r="CJ198" s="367"/>
      <c r="CK198" s="2"/>
      <c r="CL198" s="2"/>
      <c r="CM198" s="2"/>
      <c r="CN198" s="2"/>
      <c r="CO198" s="2"/>
      <c r="CP198" s="2"/>
      <c r="CQ198" s="2"/>
      <c r="CR198" s="2"/>
      <c r="CS198" s="2"/>
      <c r="CT198" s="2"/>
      <c r="CU198" s="2"/>
      <c r="CV198" s="2"/>
      <c r="CW198" s="2"/>
      <c r="CX198" s="2"/>
      <c r="CY198" s="2"/>
      <c r="CZ198" s="2"/>
    </row>
    <row r="199" s="277" customFormat="true" ht="15" customHeight="true" x14ac:dyDescent="0.2">
      <c r="A199" s="137"/>
      <c r="B199" s="109"/>
      <c r="C199" s="81"/>
      <c r="D199" s="88"/>
      <c r="E199" s="88"/>
      <c r="F199" s="88"/>
      <c r="G199" s="87"/>
      <c r="H199" s="80"/>
      <c r="I199" s="88"/>
      <c r="J199" s="88"/>
      <c r="K199" s="88"/>
      <c r="L199" s="79"/>
      <c r="M199" s="81"/>
      <c r="N199" s="88"/>
      <c r="O199" s="88"/>
      <c r="P199" s="88"/>
      <c r="Q199" s="87"/>
      <c r="R199" s="80"/>
      <c r="S199" s="88"/>
      <c r="T199" s="88"/>
      <c r="U199" s="88"/>
      <c r="V199" s="88"/>
      <c r="W199" s="88"/>
      <c r="X199" s="88"/>
      <c r="Y199" s="88"/>
      <c r="Z199" s="88"/>
      <c r="AA199" s="88"/>
      <c r="AB199" s="88"/>
      <c r="AC199" s="88"/>
      <c r="AD199" s="88"/>
      <c r="AE199" s="88"/>
      <c r="AF199" s="88"/>
      <c r="AG199" s="88"/>
      <c r="AH199" s="88"/>
      <c r="AI199" s="88"/>
      <c r="AJ199" s="79"/>
      <c r="AK199" s="1693"/>
      <c r="AL199" s="1693"/>
      <c r="AM199" s="1693"/>
      <c r="AN199" s="1693"/>
      <c r="AO199" s="1693"/>
      <c r="AP199" s="1693"/>
      <c r="AQ199" s="1693"/>
      <c r="AR199" s="1693"/>
      <c r="AS199" s="1693"/>
      <c r="AT199" s="1693"/>
      <c r="AU199" s="1693"/>
      <c r="AV199" s="1693"/>
      <c r="AW199" s="1693"/>
      <c r="AX199" s="1693"/>
      <c r="AY199" s="1693"/>
      <c r="AZ199" s="305"/>
      <c r="BA199" s="1710"/>
      <c r="BB199" s="1542"/>
      <c r="BC199" s="374"/>
      <c r="BD199" s="366"/>
      <c r="BE199" s="366"/>
      <c r="BF199" s="366"/>
      <c r="BG199" s="378"/>
      <c r="BH199" s="374"/>
      <c r="BI199" s="366"/>
      <c r="BJ199" s="366"/>
      <c r="BK199" s="366"/>
      <c r="BL199" s="378"/>
      <c r="BM199" s="374"/>
      <c r="BN199" s="366"/>
      <c r="BO199" s="366"/>
      <c r="BP199" s="366"/>
      <c r="BQ199" s="378"/>
      <c r="BR199" s="374"/>
      <c r="BS199" s="366"/>
      <c r="BT199" s="366"/>
      <c r="BU199" s="366"/>
      <c r="BV199" s="366"/>
      <c r="BW199" s="366"/>
      <c r="BX199" s="366"/>
      <c r="BY199" s="367"/>
      <c r="BZ199" s="367"/>
      <c r="CA199" s="367"/>
      <c r="CB199" s="367"/>
      <c r="CC199" s="367"/>
      <c r="CD199" s="367"/>
      <c r="CE199" s="367"/>
      <c r="CF199" s="367"/>
      <c r="CG199" s="367"/>
      <c r="CH199" s="367"/>
      <c r="CI199" s="367"/>
      <c r="CJ199" s="367"/>
      <c r="CK199" s="2"/>
      <c r="CL199" s="2"/>
      <c r="CM199" s="2"/>
      <c r="CN199" s="2"/>
      <c r="CO199" s="2"/>
      <c r="CP199" s="2"/>
      <c r="CQ199" s="2"/>
      <c r="CR199" s="2"/>
      <c r="CS199" s="2"/>
      <c r="CT199" s="2"/>
      <c r="CU199" s="2"/>
      <c r="CV199" s="2"/>
      <c r="CW199" s="2"/>
      <c r="CX199" s="2"/>
      <c r="CY199" s="2"/>
      <c r="CZ199" s="2"/>
    </row>
    <row r="200" s="277" customFormat="true" ht="15" customHeight="true" x14ac:dyDescent="0.2">
      <c r="A200" s="137"/>
      <c r="B200" s="109"/>
      <c r="C200" s="81"/>
      <c r="D200" s="88"/>
      <c r="E200" s="88"/>
      <c r="F200" s="88"/>
      <c r="G200" s="87"/>
      <c r="H200" s="80"/>
      <c r="I200" s="88"/>
      <c r="J200" s="88"/>
      <c r="K200" s="88"/>
      <c r="L200" s="79"/>
      <c r="M200" s="81"/>
      <c r="N200" s="88"/>
      <c r="O200" s="88"/>
      <c r="P200" s="88"/>
      <c r="Q200" s="87"/>
      <c r="R200" s="80"/>
      <c r="S200" s="88"/>
      <c r="T200" s="88"/>
      <c r="U200" s="88"/>
      <c r="V200" s="88"/>
      <c r="W200" s="88"/>
      <c r="X200" s="88"/>
      <c r="Y200" s="88"/>
      <c r="Z200" s="88"/>
      <c r="AA200" s="88"/>
      <c r="AB200" s="88"/>
      <c r="AC200" s="88"/>
      <c r="AD200" s="88"/>
      <c r="AE200" s="88"/>
      <c r="AF200" s="88"/>
      <c r="AG200" s="88"/>
      <c r="AH200" s="88"/>
      <c r="AI200" s="88"/>
      <c r="AJ200" s="79"/>
      <c r="AK200" s="1693"/>
      <c r="AL200" s="1693"/>
      <c r="AM200" s="1693"/>
      <c r="AN200" s="1693"/>
      <c r="AO200" s="1693"/>
      <c r="AP200" s="1693"/>
      <c r="AQ200" s="1693"/>
      <c r="AR200" s="1693"/>
      <c r="AS200" s="1693"/>
      <c r="AT200" s="1693"/>
      <c r="AU200" s="1693"/>
      <c r="AV200" s="1693"/>
      <c r="AW200" s="1693"/>
      <c r="AX200" s="1693"/>
      <c r="AY200" s="1693"/>
      <c r="AZ200" s="305"/>
      <c r="BA200" s="1710"/>
      <c r="BB200" s="1542"/>
      <c r="BC200" s="374"/>
      <c r="BD200" s="366"/>
      <c r="BE200" s="366"/>
      <c r="BF200" s="366"/>
      <c r="BG200" s="378"/>
      <c r="BH200" s="374"/>
      <c r="BI200" s="366"/>
      <c r="BJ200" s="366"/>
      <c r="BK200" s="366"/>
      <c r="BL200" s="378"/>
      <c r="BM200" s="374"/>
      <c r="BN200" s="366"/>
      <c r="BO200" s="366"/>
      <c r="BP200" s="366"/>
      <c r="BQ200" s="378"/>
      <c r="BR200" s="374"/>
      <c r="BS200" s="366"/>
      <c r="BT200" s="366"/>
      <c r="BU200" s="366"/>
      <c r="BV200" s="366"/>
      <c r="BW200" s="366"/>
      <c r="BX200" s="366"/>
      <c r="BY200" s="367"/>
      <c r="BZ200" s="367"/>
      <c r="CA200" s="367"/>
      <c r="CB200" s="367"/>
      <c r="CC200" s="367"/>
      <c r="CD200" s="367"/>
      <c r="CE200" s="367"/>
      <c r="CF200" s="367"/>
      <c r="CG200" s="367"/>
      <c r="CH200" s="367"/>
      <c r="CI200" s="367"/>
      <c r="CJ200" s="367"/>
      <c r="CK200" s="2"/>
      <c r="CL200" s="2"/>
      <c r="CM200" s="2"/>
      <c r="CN200" s="2"/>
      <c r="CO200" s="2"/>
      <c r="CP200" s="2"/>
      <c r="CQ200" s="2"/>
      <c r="CR200" s="2"/>
      <c r="CS200" s="2"/>
      <c r="CT200" s="2"/>
      <c r="CU200" s="2"/>
      <c r="CV200" s="2"/>
      <c r="CW200" s="2"/>
      <c r="CX200" s="2"/>
      <c r="CY200" s="2"/>
      <c r="CZ200" s="2"/>
    </row>
    <row r="201" s="277" customFormat="true" ht="15" customHeight="true" x14ac:dyDescent="0.2">
      <c r="A201" s="137"/>
      <c r="B201" s="109"/>
      <c r="C201" s="81"/>
      <c r="D201" s="88"/>
      <c r="E201" s="88"/>
      <c r="F201" s="88"/>
      <c r="G201" s="87"/>
      <c r="H201" s="80"/>
      <c r="I201" s="88"/>
      <c r="J201" s="88"/>
      <c r="K201" s="88"/>
      <c r="L201" s="79"/>
      <c r="M201" s="81"/>
      <c r="N201" s="88"/>
      <c r="O201" s="88"/>
      <c r="P201" s="88"/>
      <c r="Q201" s="87"/>
      <c r="R201" s="80"/>
      <c r="S201" s="88"/>
      <c r="T201" s="88"/>
      <c r="U201" s="88"/>
      <c r="V201" s="88"/>
      <c r="W201" s="88"/>
      <c r="X201" s="88"/>
      <c r="Y201" s="88"/>
      <c r="Z201" s="88"/>
      <c r="AA201" s="88"/>
      <c r="AB201" s="88"/>
      <c r="AC201" s="88"/>
      <c r="AD201" s="88"/>
      <c r="AE201" s="88"/>
      <c r="AF201" s="88"/>
      <c r="AG201" s="88"/>
      <c r="AH201" s="88"/>
      <c r="AI201" s="88"/>
      <c r="AJ201" s="79"/>
      <c r="AK201" s="1693"/>
      <c r="AL201" s="1693"/>
      <c r="AM201" s="1693"/>
      <c r="AN201" s="1693"/>
      <c r="AO201" s="1693"/>
      <c r="AP201" s="1693"/>
      <c r="AQ201" s="1693"/>
      <c r="AR201" s="1693"/>
      <c r="AS201" s="1693"/>
      <c r="AT201" s="1693"/>
      <c r="AU201" s="1693"/>
      <c r="AV201" s="1693"/>
      <c r="AW201" s="1693"/>
      <c r="AX201" s="1693"/>
      <c r="AY201" s="1693"/>
      <c r="AZ201" s="305"/>
      <c r="BA201" s="1710"/>
      <c r="BB201" s="1542"/>
      <c r="BC201" s="374"/>
      <c r="BD201" s="366"/>
      <c r="BE201" s="366"/>
      <c r="BF201" s="366"/>
      <c r="BG201" s="378"/>
      <c r="BH201" s="374"/>
      <c r="BI201" s="366"/>
      <c r="BJ201" s="366"/>
      <c r="BK201" s="366"/>
      <c r="BL201" s="378"/>
      <c r="BM201" s="374"/>
      <c r="BN201" s="366"/>
      <c r="BO201" s="366"/>
      <c r="BP201" s="366"/>
      <c r="BQ201" s="378"/>
      <c r="BR201" s="374"/>
      <c r="BS201" s="366"/>
      <c r="BT201" s="366"/>
      <c r="BU201" s="366"/>
      <c r="BV201" s="366"/>
      <c r="BW201" s="366"/>
      <c r="BX201" s="366"/>
      <c r="BY201" s="367"/>
      <c r="BZ201" s="367"/>
      <c r="CA201" s="367"/>
      <c r="CB201" s="367"/>
      <c r="CC201" s="367"/>
      <c r="CD201" s="367"/>
      <c r="CE201" s="367"/>
      <c r="CF201" s="367"/>
      <c r="CG201" s="367"/>
      <c r="CH201" s="367"/>
      <c r="CI201" s="367"/>
      <c r="CJ201" s="367"/>
      <c r="CK201" s="2"/>
      <c r="CL201" s="2"/>
      <c r="CM201" s="2"/>
      <c r="CN201" s="2"/>
      <c r="CO201" s="2"/>
      <c r="CP201" s="2"/>
      <c r="CQ201" s="2"/>
      <c r="CR201" s="2"/>
      <c r="CS201" s="2"/>
      <c r="CT201" s="2"/>
      <c r="CU201" s="2"/>
      <c r="CV201" s="2"/>
      <c r="CW201" s="2"/>
      <c r="CX201" s="2"/>
      <c r="CY201" s="2"/>
      <c r="CZ201" s="2"/>
    </row>
    <row r="202" s="277" customFormat="true" ht="15" customHeight="true" x14ac:dyDescent="0.2">
      <c r="A202" s="137"/>
      <c r="B202" s="109"/>
      <c r="C202" s="81"/>
      <c r="D202" s="88"/>
      <c r="E202" s="88"/>
      <c r="F202" s="88"/>
      <c r="G202" s="87"/>
      <c r="H202" s="80"/>
      <c r="I202" s="88"/>
      <c r="J202" s="88"/>
      <c r="K202" s="88"/>
      <c r="L202" s="79"/>
      <c r="M202" s="81"/>
      <c r="N202" s="88"/>
      <c r="O202" s="88"/>
      <c r="P202" s="88"/>
      <c r="Q202" s="87"/>
      <c r="R202" s="80"/>
      <c r="S202" s="88"/>
      <c r="T202" s="88"/>
      <c r="U202" s="88"/>
      <c r="V202" s="88"/>
      <c r="W202" s="88"/>
      <c r="X202" s="88"/>
      <c r="Y202" s="88"/>
      <c r="Z202" s="88"/>
      <c r="AA202" s="88"/>
      <c r="AB202" s="88"/>
      <c r="AC202" s="88"/>
      <c r="AD202" s="88"/>
      <c r="AE202" s="88"/>
      <c r="AF202" s="88"/>
      <c r="AG202" s="88"/>
      <c r="AH202" s="88"/>
      <c r="AI202" s="88"/>
      <c r="AJ202" s="79"/>
      <c r="AK202" s="1693"/>
      <c r="AL202" s="1693"/>
      <c r="AM202" s="1693"/>
      <c r="AN202" s="1693"/>
      <c r="AO202" s="1693"/>
      <c r="AP202" s="1693"/>
      <c r="AQ202" s="1693"/>
      <c r="AR202" s="1693"/>
      <c r="AS202" s="1693"/>
      <c r="AT202" s="1693"/>
      <c r="AU202" s="1693"/>
      <c r="AV202" s="1693"/>
      <c r="AW202" s="1693"/>
      <c r="AX202" s="1693"/>
      <c r="AY202" s="1693"/>
      <c r="AZ202" s="305"/>
      <c r="BA202" s="1710"/>
      <c r="BB202" s="1542"/>
      <c r="BC202" s="374"/>
      <c r="BD202" s="366"/>
      <c r="BE202" s="366"/>
      <c r="BF202" s="366"/>
      <c r="BG202" s="378"/>
      <c r="BH202" s="374"/>
      <c r="BI202" s="366"/>
      <c r="BJ202" s="366"/>
      <c r="BK202" s="366"/>
      <c r="BL202" s="378"/>
      <c r="BM202" s="374"/>
      <c r="BN202" s="366"/>
      <c r="BO202" s="366"/>
      <c r="BP202" s="366"/>
      <c r="BQ202" s="378"/>
      <c r="BR202" s="374"/>
      <c r="BS202" s="366"/>
      <c r="BT202" s="366"/>
      <c r="BU202" s="366"/>
      <c r="BV202" s="366"/>
      <c r="BW202" s="366"/>
      <c r="BX202" s="366"/>
      <c r="BY202" s="367"/>
      <c r="BZ202" s="367"/>
      <c r="CA202" s="367"/>
      <c r="CB202" s="367"/>
      <c r="CC202" s="367"/>
      <c r="CD202" s="367"/>
      <c r="CE202" s="367"/>
      <c r="CF202" s="367"/>
      <c r="CG202" s="367"/>
      <c r="CH202" s="367"/>
      <c r="CI202" s="367"/>
      <c r="CJ202" s="367"/>
      <c r="CK202" s="2"/>
      <c r="CL202" s="2"/>
      <c r="CM202" s="2"/>
      <c r="CN202" s="2"/>
      <c r="CO202" s="2"/>
      <c r="CP202" s="2"/>
      <c r="CQ202" s="2"/>
      <c r="CR202" s="2"/>
      <c r="CS202" s="2"/>
      <c r="CT202" s="2"/>
      <c r="CU202" s="2"/>
      <c r="CV202" s="2"/>
      <c r="CW202" s="2"/>
      <c r="CX202" s="2"/>
      <c r="CY202" s="2"/>
      <c r="CZ202" s="2"/>
    </row>
    <row r="203" s="433" customFormat="true" ht="15" customHeight="true" x14ac:dyDescent="0.2">
      <c r="A203" s="116"/>
      <c r="B203" s="110"/>
      <c r="C203" s="98"/>
      <c r="D203" s="97"/>
      <c r="E203" s="97"/>
      <c r="F203" s="97"/>
      <c r="G203" s="96"/>
      <c r="H203" s="95"/>
      <c r="I203" s="97"/>
      <c r="J203" s="97"/>
      <c r="K203" s="97"/>
      <c r="L203" s="94"/>
      <c r="M203" s="98"/>
      <c r="N203" s="97"/>
      <c r="O203" s="97"/>
      <c r="P203" s="97"/>
      <c r="Q203" s="96"/>
      <c r="R203" s="95"/>
      <c r="S203" s="97"/>
      <c r="T203" s="97"/>
      <c r="U203" s="97"/>
      <c r="V203" s="97"/>
      <c r="W203" s="97"/>
      <c r="X203" s="97"/>
      <c r="Y203" s="97"/>
      <c r="Z203" s="97"/>
      <c r="AA203" s="97"/>
      <c r="AB203" s="97"/>
      <c r="AC203" s="97"/>
      <c r="AD203" s="97"/>
      <c r="AE203" s="97"/>
      <c r="AF203" s="97"/>
      <c r="AG203" s="97"/>
      <c r="AH203" s="97"/>
      <c r="AI203" s="97"/>
      <c r="AJ203" s="94"/>
      <c r="AK203" s="1693"/>
      <c r="AL203" s="1693"/>
      <c r="AM203" s="1693"/>
      <c r="AN203" s="1693"/>
      <c r="AO203" s="1693"/>
      <c r="AP203" s="1693"/>
      <c r="AQ203" s="1693"/>
      <c r="AR203" s="1693"/>
      <c r="AS203" s="1693"/>
      <c r="AT203" s="1693"/>
      <c r="AU203" s="1693"/>
      <c r="AV203" s="1693"/>
      <c r="AW203" s="1693"/>
      <c r="AX203" s="1693"/>
      <c r="AY203" s="1693"/>
      <c r="AZ203" s="305"/>
      <c r="BA203" s="1710"/>
      <c r="BB203" s="1542"/>
      <c r="BC203" s="374"/>
      <c r="BD203" s="366"/>
      <c r="BE203" s="366"/>
      <c r="BF203" s="366"/>
      <c r="BG203" s="378"/>
      <c r="BH203" s="374"/>
      <c r="BI203" s="366"/>
      <c r="BJ203" s="366"/>
      <c r="BK203" s="366"/>
      <c r="BL203" s="378"/>
      <c r="BM203" s="374"/>
      <c r="BN203" s="366"/>
      <c r="BO203" s="366"/>
      <c r="BP203" s="366"/>
      <c r="BQ203" s="378"/>
      <c r="BR203" s="374"/>
      <c r="BS203" s="366"/>
      <c r="BT203" s="366"/>
      <c r="BU203" s="366"/>
      <c r="BV203" s="366"/>
      <c r="BW203" s="366"/>
      <c r="BX203" s="366"/>
      <c r="BY203" s="367"/>
      <c r="BZ203" s="367"/>
      <c r="CA203" s="367"/>
      <c r="CB203" s="367"/>
      <c r="CC203" s="367"/>
      <c r="CD203" s="367"/>
      <c r="CE203" s="367"/>
      <c r="CF203" s="367"/>
      <c r="CG203" s="367"/>
      <c r="CH203" s="367"/>
      <c r="CI203" s="367"/>
      <c r="CJ203" s="367"/>
      <c r="CK203" s="2"/>
      <c r="CL203" s="2"/>
      <c r="CM203" s="2"/>
      <c r="CN203" s="2"/>
      <c r="CO203" s="2"/>
      <c r="CP203" s="2"/>
      <c r="CQ203" s="2"/>
      <c r="CR203" s="2"/>
      <c r="CS203" s="2"/>
      <c r="CT203" s="2"/>
      <c r="CU203" s="2"/>
      <c r="CV203" s="2"/>
      <c r="CW203" s="2"/>
      <c r="CX203" s="2"/>
      <c r="CY203" s="2"/>
      <c r="CZ203" s="2"/>
    </row>
    <row r="204" s="433" customFormat="true" ht="15" customHeight="true" x14ac:dyDescent="0.2">
      <c r="A204" s="116"/>
      <c r="B204" s="110"/>
      <c r="C204" s="98"/>
      <c r="D204" s="97"/>
      <c r="E204" s="97"/>
      <c r="F204" s="97"/>
      <c r="G204" s="96"/>
      <c r="H204" s="95"/>
      <c r="I204" s="97"/>
      <c r="J204" s="97"/>
      <c r="K204" s="97"/>
      <c r="L204" s="94"/>
      <c r="M204" s="98"/>
      <c r="N204" s="97"/>
      <c r="O204" s="97"/>
      <c r="P204" s="97"/>
      <c r="Q204" s="96"/>
      <c r="R204" s="95"/>
      <c r="S204" s="97"/>
      <c r="T204" s="97"/>
      <c r="U204" s="97"/>
      <c r="V204" s="97"/>
      <c r="W204" s="97"/>
      <c r="X204" s="97"/>
      <c r="Y204" s="97"/>
      <c r="Z204" s="97"/>
      <c r="AA204" s="97"/>
      <c r="AB204" s="97"/>
      <c r="AC204" s="97"/>
      <c r="AD204" s="97"/>
      <c r="AE204" s="97"/>
      <c r="AF204" s="97"/>
      <c r="AG204" s="97"/>
      <c r="AH204" s="97"/>
      <c r="AI204" s="97"/>
      <c r="AJ204" s="94"/>
      <c r="AK204" s="1693"/>
      <c r="AL204" s="1693"/>
      <c r="AM204" s="1693"/>
      <c r="AN204" s="1693"/>
      <c r="AO204" s="1693"/>
      <c r="AP204" s="1693"/>
      <c r="AQ204" s="1693"/>
      <c r="AR204" s="1693"/>
      <c r="AS204" s="1693"/>
      <c r="AT204" s="1693"/>
      <c r="AU204" s="1693"/>
      <c r="AV204" s="1693"/>
      <c r="AW204" s="1693"/>
      <c r="AX204" s="1693"/>
      <c r="AY204" s="1693"/>
      <c r="AZ204" s="305"/>
      <c r="BA204" s="1710"/>
      <c r="BB204" s="1542"/>
      <c r="BC204" s="374"/>
      <c r="BD204" s="366"/>
      <c r="BE204" s="366"/>
      <c r="BF204" s="366"/>
      <c r="BG204" s="378"/>
      <c r="BH204" s="374"/>
      <c r="BI204" s="366"/>
      <c r="BJ204" s="366"/>
      <c r="BK204" s="366"/>
      <c r="BL204" s="378"/>
      <c r="BM204" s="374"/>
      <c r="BN204" s="366"/>
      <c r="BO204" s="366"/>
      <c r="BP204" s="366"/>
      <c r="BQ204" s="378"/>
      <c r="BR204" s="374"/>
      <c r="BS204" s="366"/>
      <c r="BT204" s="366"/>
      <c r="BU204" s="366"/>
      <c r="BV204" s="366"/>
      <c r="BW204" s="366"/>
      <c r="BX204" s="366"/>
      <c r="BY204" s="367"/>
      <c r="BZ204" s="367"/>
      <c r="CA204" s="367"/>
      <c r="CB204" s="367"/>
      <c r="CC204" s="367"/>
      <c r="CD204" s="367"/>
      <c r="CE204" s="367"/>
      <c r="CF204" s="367"/>
      <c r="CG204" s="367"/>
      <c r="CH204" s="367"/>
      <c r="CI204" s="367"/>
      <c r="CJ204" s="367"/>
      <c r="CK204" s="2"/>
      <c r="CL204" s="2"/>
      <c r="CM204" s="2"/>
      <c r="CN204" s="2"/>
      <c r="CO204" s="2"/>
      <c r="CP204" s="2"/>
      <c r="CQ204" s="2"/>
      <c r="CR204" s="2"/>
      <c r="CS204" s="2"/>
      <c r="CT204" s="2"/>
      <c r="CU204" s="2"/>
      <c r="CV204" s="2"/>
      <c r="CW204" s="2"/>
      <c r="CX204" s="2"/>
      <c r="CY204" s="2"/>
      <c r="CZ204" s="2"/>
    </row>
    <row r="205" s="433" customFormat="true" ht="15" customHeight="true" x14ac:dyDescent="0.2">
      <c r="A205" s="111"/>
      <c r="B205" s="50"/>
      <c r="C205" s="93"/>
      <c r="D205" s="92"/>
      <c r="E205" s="92"/>
      <c r="F205" s="92"/>
      <c r="G205" s="91"/>
      <c r="H205" s="90"/>
      <c r="I205" s="92"/>
      <c r="J205" s="92"/>
      <c r="K205" s="92"/>
      <c r="L205" s="89"/>
      <c r="M205" s="93"/>
      <c r="N205" s="92"/>
      <c r="O205" s="92"/>
      <c r="P205" s="92"/>
      <c r="Q205" s="91"/>
      <c r="R205" s="90"/>
      <c r="S205" s="92"/>
      <c r="T205" s="92"/>
      <c r="U205" s="92"/>
      <c r="V205" s="92"/>
      <c r="W205" s="92"/>
      <c r="X205" s="92"/>
      <c r="Y205" s="92"/>
      <c r="Z205" s="92"/>
      <c r="AA205" s="92"/>
      <c r="AB205" s="92"/>
      <c r="AC205" s="92"/>
      <c r="AD205" s="92"/>
      <c r="AE205" s="92"/>
      <c r="AF205" s="92"/>
      <c r="AG205" s="92"/>
      <c r="AH205" s="92"/>
      <c r="AI205" s="92"/>
      <c r="AJ205" s="89"/>
      <c r="AK205" s="1693"/>
      <c r="AL205" s="1693"/>
      <c r="AM205" s="1693"/>
      <c r="AN205" s="1693"/>
      <c r="AO205" s="1693"/>
      <c r="AP205" s="1693"/>
      <c r="AQ205" s="1693"/>
      <c r="AR205" s="1693"/>
      <c r="AS205" s="1693"/>
      <c r="AT205" s="1693"/>
      <c r="AU205" s="1693"/>
      <c r="AV205" s="1693"/>
      <c r="AW205" s="1693"/>
      <c r="AX205" s="1693"/>
      <c r="AY205" s="1693"/>
      <c r="AZ205" s="305"/>
      <c r="BA205" s="1710"/>
      <c r="BB205" s="1542"/>
      <c r="BC205" s="377"/>
      <c r="BD205" s="376"/>
      <c r="BE205" s="376"/>
      <c r="BF205" s="376"/>
      <c r="BG205" s="380"/>
      <c r="BH205" s="377"/>
      <c r="BI205" s="376"/>
      <c r="BJ205" s="376"/>
      <c r="BK205" s="376"/>
      <c r="BL205" s="380"/>
      <c r="BM205" s="377"/>
      <c r="BN205" s="376"/>
      <c r="BO205" s="376"/>
      <c r="BP205" s="376"/>
      <c r="BQ205" s="380"/>
      <c r="BR205" s="377"/>
      <c r="BS205" s="376"/>
      <c r="BT205" s="376"/>
      <c r="BU205" s="376"/>
      <c r="BV205" s="376"/>
      <c r="BW205" s="376"/>
      <c r="BX205" s="376"/>
      <c r="BY205" s="379"/>
      <c r="BZ205" s="379"/>
      <c r="CA205" s="379"/>
      <c r="CB205" s="379"/>
      <c r="CC205" s="379"/>
      <c r="CD205" s="379"/>
      <c r="CE205" s="379"/>
      <c r="CF205" s="379"/>
      <c r="CG205" s="379"/>
      <c r="CH205" s="379"/>
      <c r="CI205" s="379"/>
      <c r="CJ205" s="379"/>
      <c r="CK205" s="2"/>
      <c r="CL205" s="2"/>
      <c r="CM205" s="2"/>
      <c r="CN205" s="2"/>
      <c r="CO205" s="2"/>
      <c r="CP205" s="2"/>
      <c r="CQ205" s="2"/>
      <c r="CR205" s="2"/>
      <c r="CS205" s="2"/>
      <c r="CT205" s="2"/>
      <c r="CU205" s="2"/>
      <c r="CV205" s="2"/>
      <c r="CW205" s="2"/>
      <c r="CX205" s="2"/>
      <c r="CY205" s="2"/>
      <c r="CZ205" s="2"/>
    </row>
    <row r="206" s="433" customFormat="true" ht="250.15" customHeight="true" x14ac:dyDescent="0.2">
      <c r="B206" s="411"/>
      <c r="AK206" s="305"/>
      <c r="AL206" s="305"/>
      <c r="AM206" s="305"/>
      <c r="AN206" s="305"/>
      <c r="AO206" s="305"/>
      <c r="AP206" s="305"/>
      <c r="AQ206" s="305"/>
      <c r="AR206" s="305"/>
      <c r="AS206" s="305"/>
      <c r="AT206" s="305"/>
      <c r="AU206" s="305"/>
      <c r="AV206" s="305"/>
      <c r="AW206" s="305"/>
      <c r="AX206" s="305"/>
      <c r="AY206" s="305"/>
      <c r="AZ206" s="305"/>
      <c r="BA206" s="278"/>
      <c r="BB206" s="276"/>
      <c r="BC206" s="276"/>
      <c r="BD206" s="276"/>
      <c r="BE206" s="276"/>
      <c r="BF206" s="276"/>
      <c r="BG206" s="276"/>
      <c r="BH206" s="276"/>
      <c r="BI206" s="276"/>
      <c r="BJ206" s="276"/>
      <c r="BK206" s="276"/>
      <c r="BL206" s="276"/>
      <c r="BM206" s="276"/>
      <c r="BN206" s="276"/>
      <c r="BO206" s="276"/>
      <c r="BP206" s="276"/>
      <c r="BQ206" s="276"/>
      <c r="BR206" s="276"/>
      <c r="BS206" s="276"/>
      <c r="BT206" s="276"/>
      <c r="BU206" s="276"/>
      <c r="BV206" s="276"/>
      <c r="BW206" s="276"/>
      <c r="BX206" s="276"/>
      <c r="BY206" s="278"/>
      <c r="BZ206" s="304"/>
      <c r="CA206" s="304"/>
      <c r="CB206" s="304"/>
      <c r="CC206" s="304"/>
      <c r="CD206" s="304"/>
      <c r="CE206" s="304"/>
      <c r="CF206" s="304"/>
      <c r="CG206" s="304"/>
      <c r="CH206" s="304"/>
      <c r="CI206" s="304"/>
      <c r="CJ206" s="304"/>
      <c r="CK206" s="304"/>
      <c r="CL206" s="304"/>
      <c r="CM206" s="304"/>
      <c r="CN206" s="304"/>
      <c r="CO206" s="304"/>
      <c r="CP206" s="304"/>
      <c r="CQ206" s="304"/>
      <c r="CR206" s="304"/>
      <c r="CS206" s="304"/>
      <c r="CT206" s="304"/>
      <c r="CU206" s="304"/>
      <c r="CV206" s="304"/>
      <c r="CW206" s="304"/>
      <c r="CX206" s="304"/>
      <c r="CY206" s="304"/>
      <c r="CZ206" s="304"/>
    </row>
    <row r="207" s="257" customFormat="true" ht="18" customHeight="true" x14ac:dyDescent="0.2">
      <c r="AK207" s="300"/>
      <c r="AL207" s="300"/>
      <c r="AM207" s="300"/>
      <c r="AN207" s="300"/>
      <c r="AO207" s="300"/>
      <c r="AP207" s="300"/>
      <c r="AQ207" s="300"/>
      <c r="AR207" s="300"/>
      <c r="AS207" s="300"/>
      <c r="AT207" s="300"/>
      <c r="AU207" s="300"/>
      <c r="AV207" s="300"/>
      <c r="AW207" s="300"/>
      <c r="AX207" s="300"/>
      <c r="AY207" s="300"/>
      <c r="AZ207" s="300"/>
      <c r="BB207" s="280"/>
      <c r="BZ207" s="300"/>
      <c r="CA207" s="300"/>
      <c r="CB207" s="300"/>
      <c r="CC207" s="300"/>
      <c r="CD207" s="300"/>
      <c r="CE207" s="300"/>
      <c r="CF207" s="300"/>
      <c r="CG207" s="300"/>
      <c r="CH207" s="300"/>
      <c r="CI207" s="300"/>
      <c r="CJ207" s="300"/>
      <c r="CK207" s="300"/>
      <c r="CL207" s="300"/>
      <c r="CM207" s="300"/>
      <c r="CN207" s="300"/>
      <c r="CO207" s="300"/>
      <c r="CP207" s="300"/>
      <c r="CQ207" s="300"/>
      <c r="CR207" s="300"/>
      <c r="CS207" s="300"/>
      <c r="CT207" s="300"/>
      <c r="CU207" s="300"/>
      <c r="CV207" s="300"/>
      <c r="CW207" s="300"/>
      <c r="CX207" s="300"/>
      <c r="CY207" s="300"/>
      <c r="CZ207" s="300"/>
    </row>
    <row r="208" s="257" customFormat="true" ht="22.5" customHeight="true" x14ac:dyDescent="0.35">
      <c r="A208" s="1818" t="str">
        <f>A1026</f>
        <v>Cambodia</v>
      </c>
      <c r="B208" s="1819"/>
      <c r="AK208" s="300"/>
      <c r="AL208" s="300"/>
      <c r="AM208" s="300"/>
      <c r="AN208" s="300"/>
      <c r="AO208" s="300"/>
      <c r="AP208" s="300"/>
      <c r="AQ208" s="300"/>
      <c r="AR208" s="300"/>
      <c r="AS208" s="300"/>
      <c r="AT208" s="300"/>
      <c r="AU208" s="300"/>
      <c r="AV208" s="300"/>
      <c r="AW208" s="300"/>
      <c r="AX208" s="300"/>
      <c r="AY208" s="300"/>
      <c r="AZ208" s="300"/>
      <c r="BB208" s="280"/>
      <c r="BZ208" s="300"/>
      <c r="CA208" s="300"/>
      <c r="CB208" s="300"/>
      <c r="CC208" s="300"/>
      <c r="CD208" s="300"/>
      <c r="CE208" s="300"/>
      <c r="CF208" s="300"/>
      <c r="CG208" s="300"/>
      <c r="CH208" s="300"/>
      <c r="CI208" s="300"/>
      <c r="CJ208" s="300"/>
      <c r="CK208" s="300"/>
      <c r="CL208" s="300"/>
      <c r="CM208" s="300"/>
      <c r="CN208" s="300"/>
      <c r="CO208" s="300"/>
      <c r="CP208" s="300"/>
      <c r="CQ208" s="300"/>
      <c r="CR208" s="300"/>
      <c r="CS208" s="300"/>
      <c r="CT208" s="300"/>
      <c r="CU208" s="300"/>
      <c r="CV208" s="300"/>
      <c r="CW208" s="300"/>
      <c r="CX208" s="300"/>
      <c r="CY208" s="300"/>
      <c r="CZ208" s="300"/>
    </row>
    <row r="209" s="257" customFormat="true" ht="22.5" customHeight="true" x14ac:dyDescent="0.35">
      <c r="A209" s="284" t="str">
        <f>A1034</f>
        <v>2005</v>
      </c>
      <c r="B209" s="285"/>
      <c r="AK209" s="300"/>
      <c r="AL209" s="300"/>
      <c r="AM209" s="300"/>
      <c r="AN209" s="300"/>
      <c r="AO209" s="300"/>
      <c r="AP209" s="300"/>
      <c r="AQ209" s="300"/>
      <c r="AR209" s="300"/>
      <c r="AS209" s="300"/>
      <c r="AT209" s="300"/>
      <c r="AU209" s="300"/>
      <c r="AV209" s="300"/>
      <c r="AW209" s="300"/>
      <c r="AX209" s="300"/>
      <c r="AY209" s="300"/>
      <c r="AZ209" s="300"/>
      <c r="BB209" s="280"/>
      <c r="BZ209" s="300"/>
      <c r="CA209" s="300"/>
      <c r="CB209" s="300"/>
      <c r="CC209" s="300"/>
      <c r="CD209" s="300"/>
      <c r="CE209" s="300"/>
      <c r="CF209" s="300"/>
      <c r="CG209" s="300"/>
      <c r="CH209" s="300"/>
      <c r="CI209" s="300"/>
      <c r="CJ209" s="300"/>
      <c r="CK209" s="300"/>
      <c r="CL209" s="300"/>
      <c r="CM209" s="300"/>
      <c r="CN209" s="300"/>
      <c r="CO209" s="300"/>
      <c r="CP209" s="300"/>
      <c r="CQ209" s="300"/>
      <c r="CR209" s="300"/>
      <c r="CS209" s="300"/>
      <c r="CT209" s="300"/>
      <c r="CU209" s="300"/>
      <c r="CV209" s="300"/>
      <c r="CW209" s="300"/>
      <c r="CX209" s="300"/>
      <c r="CY209" s="300"/>
      <c r="CZ209" s="300"/>
    </row>
    <row r="210" s="257" customFormat="true" ht="22.5" customHeight="true" x14ac:dyDescent="0.35">
      <c r="A210" s="1537" t="s">
        <v>111</v>
      </c>
      <c r="B210" s="287"/>
      <c r="AK210" s="300"/>
      <c r="AL210" s="300"/>
      <c r="AM210" s="300"/>
      <c r="AN210" s="300"/>
      <c r="AO210" s="300"/>
      <c r="AP210" s="300"/>
      <c r="AQ210" s="300"/>
      <c r="AR210" s="300"/>
      <c r="AS210" s="300"/>
      <c r="AT210" s="300"/>
      <c r="AU210" s="300"/>
      <c r="AV210" s="300"/>
      <c r="AW210" s="300"/>
      <c r="AX210" s="300"/>
      <c r="AY210" s="300"/>
      <c r="AZ210" s="300"/>
      <c r="BB210" s="280"/>
      <c r="BZ210" s="300"/>
      <c r="CA210" s="300"/>
      <c r="CB210" s="300"/>
      <c r="CC210" s="300"/>
      <c r="CD210" s="300"/>
      <c r="CE210" s="300"/>
      <c r="CF210" s="300"/>
      <c r="CG210" s="300"/>
      <c r="CH210" s="300"/>
      <c r="CI210" s="300"/>
      <c r="CJ210" s="300"/>
      <c r="CK210" s="300"/>
      <c r="CL210" s="300"/>
      <c r="CM210" s="300"/>
      <c r="CN210" s="300"/>
      <c r="CO210" s="300"/>
      <c r="CP210" s="300"/>
      <c r="CQ210" s="300"/>
      <c r="CR210" s="300"/>
      <c r="CS210" s="300"/>
      <c r="CT210" s="300"/>
      <c r="CU210" s="300"/>
      <c r="CV210" s="300"/>
      <c r="CW210" s="300"/>
      <c r="CX210" s="300"/>
      <c r="CY210" s="300"/>
      <c r="CZ210" s="300"/>
    </row>
    <row r="211" s="257" customFormat="true" ht="20.1" customHeight="true" x14ac:dyDescent="0.35">
      <c r="A211" s="289" t="s">
        <v>96</v>
      </c>
      <c r="B211" s="285"/>
      <c r="AK211" s="300"/>
      <c r="AL211" s="300"/>
      <c r="AM211" s="300"/>
      <c r="AN211" s="300"/>
      <c r="AO211" s="300"/>
      <c r="AP211" s="300"/>
      <c r="AQ211" s="300"/>
      <c r="AR211" s="300"/>
      <c r="AS211" s="300"/>
      <c r="AT211" s="300"/>
      <c r="AU211" s="300"/>
      <c r="AV211" s="300"/>
      <c r="AW211" s="300"/>
      <c r="AX211" s="300"/>
      <c r="AY211" s="300"/>
      <c r="AZ211" s="300"/>
      <c r="BB211" s="280"/>
      <c r="BZ211" s="300"/>
      <c r="CA211" s="300"/>
      <c r="CB211" s="300"/>
      <c r="CC211" s="300"/>
      <c r="CD211" s="300"/>
      <c r="CE211" s="300"/>
      <c r="CF211" s="300"/>
      <c r="CG211" s="300"/>
      <c r="CH211" s="300"/>
      <c r="CI211" s="300"/>
      <c r="CJ211" s="300"/>
      <c r="CK211" s="300"/>
      <c r="CL211" s="300"/>
      <c r="CM211" s="300"/>
      <c r="CN211" s="300"/>
      <c r="CO211" s="300"/>
      <c r="CP211" s="300"/>
      <c r="CQ211" s="300"/>
      <c r="CR211" s="300"/>
      <c r="CS211" s="300"/>
      <c r="CT211" s="300"/>
      <c r="CU211" s="300"/>
      <c r="CV211" s="300"/>
      <c r="CW211" s="300"/>
      <c r="CX211" s="300"/>
      <c r="CY211" s="300"/>
      <c r="CZ211" s="300"/>
    </row>
    <row r="212" s="257" customFormat="true" ht="15" customHeight="true" x14ac:dyDescent="0.2">
      <c r="A212" s="1540" t="s">
        <v>97</v>
      </c>
      <c r="B212" s="311"/>
      <c r="AK212" s="300"/>
      <c r="AL212" s="300"/>
      <c r="AM212" s="300"/>
      <c r="AN212" s="300"/>
      <c r="AO212" s="300"/>
      <c r="AP212" s="300"/>
      <c r="AQ212" s="300"/>
      <c r="AR212" s="300"/>
      <c r="AS212" s="300"/>
      <c r="AT212" s="300"/>
      <c r="AU212" s="300"/>
      <c r="AV212" s="300"/>
      <c r="AW212" s="300"/>
      <c r="AX212" s="300"/>
      <c r="AY212" s="300"/>
      <c r="AZ212" s="300"/>
      <c r="BB212" s="280"/>
      <c r="BZ212" s="300"/>
      <c r="CA212" s="300"/>
      <c r="CB212" s="300"/>
      <c r="CC212" s="300"/>
      <c r="CD212" s="300"/>
      <c r="CE212" s="300"/>
      <c r="CF212" s="300"/>
      <c r="CG212" s="300"/>
      <c r="CH212" s="300"/>
      <c r="CI212" s="300"/>
      <c r="CJ212" s="300"/>
      <c r="CK212" s="300"/>
      <c r="CL212" s="300"/>
      <c r="CM212" s="300"/>
      <c r="CN212" s="300"/>
      <c r="CO212" s="300"/>
      <c r="CP212" s="300"/>
      <c r="CQ212" s="300"/>
      <c r="CR212" s="300"/>
      <c r="CS212" s="300"/>
      <c r="CT212" s="300"/>
      <c r="CU212" s="300"/>
      <c r="CV212" s="300"/>
      <c r="CW212" s="300"/>
      <c r="CX212" s="300"/>
      <c r="CY212" s="300"/>
      <c r="CZ212" s="300"/>
    </row>
    <row r="213" s="257" customFormat="true" ht="15" customHeight="true" x14ac:dyDescent="0.2">
      <c r="A213" s="292" t="s">
        <v>40</v>
      </c>
      <c r="B213" s="291"/>
      <c r="AK213" s="300"/>
      <c r="AL213" s="300"/>
      <c r="AM213" s="300"/>
      <c r="AN213" s="300"/>
      <c r="AO213" s="300"/>
      <c r="AP213" s="300"/>
      <c r="AQ213" s="300"/>
      <c r="AR213" s="300"/>
      <c r="AS213" s="300"/>
      <c r="AT213" s="300"/>
      <c r="AU213" s="300"/>
      <c r="AV213" s="300"/>
      <c r="AW213" s="300"/>
      <c r="AX213" s="300"/>
      <c r="AY213" s="300"/>
      <c r="AZ213" s="300"/>
      <c r="BB213" s="280"/>
      <c r="BZ213" s="300"/>
      <c r="CA213" s="300"/>
      <c r="CB213" s="300"/>
      <c r="CC213" s="300"/>
      <c r="CD213" s="300"/>
      <c r="CE213" s="300"/>
      <c r="CF213" s="300"/>
      <c r="CG213" s="300"/>
      <c r="CH213" s="300"/>
      <c r="CI213" s="300"/>
      <c r="CJ213" s="300"/>
      <c r="CK213" s="300"/>
      <c r="CL213" s="300"/>
      <c r="CM213" s="300"/>
      <c r="CN213" s="300"/>
      <c r="CO213" s="300"/>
      <c r="CP213" s="300"/>
      <c r="CQ213" s="300"/>
      <c r="CR213" s="300"/>
      <c r="CS213" s="300"/>
      <c r="CT213" s="300"/>
      <c r="CU213" s="300"/>
      <c r="CV213" s="300"/>
      <c r="CW213" s="300"/>
      <c r="CX213" s="300"/>
      <c r="CY213" s="300"/>
      <c r="CZ213" s="300"/>
    </row>
    <row r="214" s="257" customFormat="true" ht="15" customHeight="true" x14ac:dyDescent="0.2">
      <c r="A214" s="290" t="s">
        <v>39</v>
      </c>
      <c r="B214" s="291"/>
      <c r="AK214" s="300"/>
      <c r="AL214" s="300"/>
      <c r="AM214" s="300"/>
      <c r="AN214" s="300"/>
      <c r="AO214" s="300"/>
      <c r="AP214" s="300"/>
      <c r="AQ214" s="300"/>
      <c r="AR214" s="300"/>
      <c r="AS214" s="300"/>
      <c r="AT214" s="300"/>
      <c r="AU214" s="300"/>
      <c r="AV214" s="300"/>
      <c r="AW214" s="300"/>
      <c r="AX214" s="300"/>
      <c r="AY214" s="300"/>
      <c r="AZ214" s="300"/>
      <c r="BB214" s="280"/>
      <c r="BZ214" s="300"/>
      <c r="CA214" s="300"/>
      <c r="CB214" s="300"/>
      <c r="CC214" s="300"/>
      <c r="CD214" s="300"/>
      <c r="CE214" s="300"/>
      <c r="CF214" s="300"/>
      <c r="CG214" s="300"/>
      <c r="CH214" s="300"/>
      <c r="CI214" s="300"/>
      <c r="CJ214" s="300"/>
      <c r="CK214" s="300"/>
      <c r="CL214" s="300"/>
      <c r="CM214" s="300"/>
      <c r="CN214" s="300"/>
      <c r="CO214" s="300"/>
      <c r="CP214" s="300"/>
      <c r="CQ214" s="300"/>
      <c r="CR214" s="300"/>
      <c r="CS214" s="300"/>
      <c r="CT214" s="300"/>
      <c r="CU214" s="300"/>
      <c r="CV214" s="300"/>
      <c r="CW214" s="300"/>
      <c r="CX214" s="300"/>
      <c r="CY214" s="300"/>
      <c r="CZ214" s="300"/>
    </row>
    <row r="215" s="257" customFormat="true" ht="15" customHeight="true" x14ac:dyDescent="0.2">
      <c r="A215" s="290" t="s">
        <v>133</v>
      </c>
      <c r="B215" s="310" t="str">
        <f>A1025</f>
        <v>DHS05</v>
      </c>
      <c r="AK215" s="300"/>
      <c r="AL215" s="300"/>
      <c r="AM215" s="300"/>
      <c r="AN215" s="300"/>
      <c r="AO215" s="300"/>
      <c r="AP215" s="300"/>
      <c r="AQ215" s="300"/>
      <c r="AR215" s="300"/>
      <c r="AS215" s="300"/>
      <c r="AT215" s="300"/>
      <c r="AU215" s="300"/>
      <c r="AV215" s="300"/>
      <c r="AW215" s="300"/>
      <c r="AX215" s="300"/>
      <c r="AY215" s="300"/>
      <c r="AZ215" s="300"/>
      <c r="BB215" s="280"/>
      <c r="BZ215" s="300"/>
      <c r="CA215" s="300"/>
      <c r="CB215" s="300"/>
      <c r="CC215" s="300"/>
      <c r="CD215" s="300"/>
      <c r="CE215" s="300"/>
      <c r="CF215" s="300"/>
      <c r="CG215" s="300"/>
      <c r="CH215" s="300"/>
      <c r="CI215" s="300"/>
      <c r="CJ215" s="300"/>
      <c r="CK215" s="300"/>
      <c r="CL215" s="300"/>
      <c r="CM215" s="300"/>
      <c r="CN215" s="300"/>
      <c r="CO215" s="300"/>
      <c r="CP215" s="300"/>
      <c r="CQ215" s="300"/>
      <c r="CR215" s="300"/>
      <c r="CS215" s="300"/>
      <c r="CT215" s="300"/>
      <c r="CU215" s="300"/>
      <c r="CV215" s="300"/>
      <c r="CW215" s="300"/>
      <c r="CX215" s="300"/>
      <c r="CY215" s="300"/>
      <c r="CZ215" s="300"/>
    </row>
    <row r="216" s="257" customFormat="true" ht="15" customHeight="true" x14ac:dyDescent="0.2">
      <c r="A216" s="143"/>
      <c r="B216" s="145"/>
      <c r="AK216" s="300"/>
      <c r="AL216" s="300"/>
      <c r="AM216" s="300"/>
      <c r="AN216" s="300"/>
      <c r="AO216" s="300"/>
      <c r="AP216" s="300"/>
      <c r="AQ216" s="300"/>
      <c r="AR216" s="300"/>
      <c r="AS216" s="300"/>
      <c r="AT216" s="300"/>
      <c r="AU216" s="300"/>
      <c r="AV216" s="300"/>
      <c r="AW216" s="300"/>
      <c r="AX216" s="300"/>
      <c r="AY216" s="300"/>
      <c r="AZ216" s="300"/>
      <c r="BB216" s="280"/>
      <c r="BZ216" s="300"/>
      <c r="CA216" s="300"/>
      <c r="CB216" s="300"/>
      <c r="CC216" s="300"/>
      <c r="CD216" s="300"/>
      <c r="CE216" s="300"/>
      <c r="CF216" s="300"/>
      <c r="CG216" s="300"/>
      <c r="CH216" s="300"/>
      <c r="CI216" s="300"/>
      <c r="CJ216" s="300"/>
      <c r="CK216" s="300"/>
      <c r="CL216" s="300"/>
      <c r="CM216" s="300"/>
      <c r="CN216" s="300"/>
      <c r="CO216" s="300"/>
      <c r="CP216" s="300"/>
      <c r="CQ216" s="300"/>
      <c r="CR216" s="300"/>
      <c r="CS216" s="300"/>
      <c r="CT216" s="300"/>
      <c r="CU216" s="300"/>
      <c r="CV216" s="300"/>
      <c r="CW216" s="300"/>
      <c r="CX216" s="300"/>
      <c r="CY216" s="300"/>
      <c r="CZ216" s="300"/>
    </row>
    <row r="217" s="257" customFormat="true" ht="15" customHeight="true" x14ac:dyDescent="0.2">
      <c r="A217" s="143"/>
      <c r="B217" s="144"/>
      <c r="AK217" s="300"/>
      <c r="AL217" s="300"/>
      <c r="AM217" s="300"/>
      <c r="AN217" s="300"/>
      <c r="AO217" s="300"/>
      <c r="AP217" s="300"/>
      <c r="AQ217" s="300"/>
      <c r="AR217" s="300"/>
      <c r="AS217" s="300"/>
      <c r="AT217" s="300"/>
      <c r="AU217" s="300"/>
      <c r="AV217" s="300"/>
      <c r="AW217" s="300"/>
      <c r="AX217" s="300"/>
      <c r="AY217" s="300"/>
      <c r="AZ217" s="300"/>
      <c r="BB217" s="280"/>
      <c r="BZ217" s="300"/>
      <c r="CA217" s="300"/>
      <c r="CB217" s="300"/>
      <c r="CC217" s="300"/>
      <c r="CD217" s="300"/>
      <c r="CE217" s="300"/>
      <c r="CF217" s="300"/>
      <c r="CG217" s="300"/>
      <c r="CH217" s="300"/>
      <c r="CI217" s="300"/>
      <c r="CJ217" s="300"/>
      <c r="CK217" s="300"/>
      <c r="CL217" s="300"/>
      <c r="CM217" s="300"/>
      <c r="CN217" s="300"/>
      <c r="CO217" s="300"/>
      <c r="CP217" s="300"/>
      <c r="CQ217" s="300"/>
      <c r="CR217" s="300"/>
      <c r="CS217" s="300"/>
      <c r="CT217" s="300"/>
      <c r="CU217" s="300"/>
      <c r="CV217" s="300"/>
      <c r="CW217" s="300"/>
      <c r="CX217" s="300"/>
      <c r="CY217" s="300"/>
      <c r="CZ217" s="300"/>
    </row>
    <row r="218" s="257" customFormat="true" ht="18" customHeight="true" x14ac:dyDescent="0.2">
      <c r="A218" s="143"/>
      <c r="B218" s="145"/>
      <c r="AK218" s="300"/>
      <c r="AL218" s="300"/>
      <c r="AM218" s="300"/>
      <c r="AN218" s="300"/>
      <c r="AO218" s="300"/>
      <c r="AP218" s="300"/>
      <c r="AQ218" s="300"/>
      <c r="AR218" s="300"/>
      <c r="AS218" s="300"/>
      <c r="AT218" s="300"/>
      <c r="AU218" s="300"/>
      <c r="AV218" s="300"/>
      <c r="AW218" s="300"/>
      <c r="AX218" s="300"/>
      <c r="AY218" s="300"/>
      <c r="AZ218" s="300"/>
      <c r="BB218" s="280"/>
      <c r="BZ218" s="300"/>
      <c r="CA218" s="300"/>
      <c r="CB218" s="300"/>
      <c r="CC218" s="300"/>
      <c r="CD218" s="300"/>
      <c r="CE218" s="300"/>
      <c r="CF218" s="300"/>
      <c r="CG218" s="300"/>
      <c r="CH218" s="300"/>
      <c r="CI218" s="300"/>
      <c r="CJ218" s="300"/>
      <c r="CK218" s="300"/>
      <c r="CL218" s="300"/>
      <c r="CM218" s="300"/>
      <c r="CN218" s="300"/>
      <c r="CO218" s="300"/>
      <c r="CP218" s="300"/>
      <c r="CQ218" s="300"/>
      <c r="CR218" s="300"/>
      <c r="CS218" s="300"/>
      <c r="CT218" s="300"/>
      <c r="CU218" s="300"/>
      <c r="CV218" s="300"/>
      <c r="CW218" s="300"/>
      <c r="CX218" s="300"/>
      <c r="CY218" s="300"/>
      <c r="CZ218" s="300"/>
    </row>
    <row r="219" s="257" customFormat="true" ht="18" customHeight="true" x14ac:dyDescent="0.2">
      <c r="A219" s="142"/>
      <c r="B219" s="141"/>
      <c r="AK219" s="300"/>
      <c r="AL219" s="300"/>
      <c r="AM219" s="300"/>
      <c r="AN219" s="300"/>
      <c r="AO219" s="300"/>
      <c r="AP219" s="300"/>
      <c r="AQ219" s="300"/>
      <c r="AR219" s="300"/>
      <c r="AS219" s="300"/>
      <c r="AT219" s="300"/>
      <c r="AU219" s="300"/>
      <c r="AV219" s="300"/>
      <c r="AW219" s="300"/>
      <c r="AX219" s="300"/>
      <c r="AY219" s="300"/>
      <c r="AZ219" s="300"/>
      <c r="BB219" s="280"/>
      <c r="BZ219" s="300"/>
      <c r="CA219" s="300"/>
      <c r="CB219" s="300"/>
      <c r="CC219" s="300"/>
      <c r="CD219" s="300"/>
      <c r="CE219" s="300"/>
      <c r="CF219" s="300"/>
      <c r="CG219" s="300"/>
      <c r="CH219" s="300"/>
      <c r="CI219" s="300"/>
      <c r="CJ219" s="300"/>
      <c r="CK219" s="300"/>
      <c r="CL219" s="300"/>
      <c r="CM219" s="300"/>
      <c r="CN219" s="300"/>
      <c r="CO219" s="300"/>
      <c r="CP219" s="300"/>
      <c r="CQ219" s="300"/>
      <c r="CR219" s="300"/>
      <c r="CS219" s="300"/>
      <c r="CT219" s="300"/>
      <c r="CU219" s="300"/>
      <c r="CV219" s="300"/>
      <c r="CW219" s="300"/>
      <c r="CX219" s="300"/>
      <c r="CY219" s="300"/>
      <c r="CZ219" s="300"/>
    </row>
    <row r="220" s="433" customFormat="true" ht="15" customHeight="true" x14ac:dyDescent="0.2">
      <c r="A220" s="260" t="s">
        <v>86</v>
      </c>
      <c r="B220" s="295"/>
      <c r="C220" s="1812" t="s">
        <v>114</v>
      </c>
      <c r="D220" s="1813"/>
      <c r="E220" s="1813"/>
      <c r="F220" s="1813"/>
      <c r="G220" s="1814"/>
      <c r="H220" s="1809" t="s">
        <v>38</v>
      </c>
      <c r="I220" s="1810"/>
      <c r="J220" s="1810"/>
      <c r="K220" s="1810"/>
      <c r="L220" s="1811"/>
      <c r="M220" s="1815" t="s">
        <v>37</v>
      </c>
      <c r="N220" s="1816"/>
      <c r="O220" s="1816"/>
      <c r="P220" s="1816"/>
      <c r="Q220" s="1817"/>
      <c r="R220" s="15" t="s">
        <v>137</v>
      </c>
      <c r="S220" s="359"/>
      <c r="T220" s="359"/>
      <c r="U220" s="359"/>
      <c r="V220" s="359"/>
      <c r="W220" s="359"/>
      <c r="X220" s="359"/>
      <c r="Y220" s="359"/>
      <c r="Z220" s="359"/>
      <c r="AA220" s="359"/>
      <c r="AB220" s="359"/>
      <c r="AC220" s="359"/>
      <c r="AD220" s="359"/>
      <c r="AE220" s="359"/>
      <c r="AF220" s="359"/>
      <c r="AG220" s="359"/>
      <c r="AH220" s="359"/>
      <c r="AI220" s="359"/>
      <c r="AJ220" s="359"/>
      <c r="AK220" s="1693"/>
      <c r="AL220" s="1693"/>
      <c r="AM220" s="1693"/>
      <c r="AN220" s="1693"/>
      <c r="AO220" s="1693"/>
      <c r="AP220" s="1693"/>
      <c r="AQ220" s="1693"/>
      <c r="AR220" s="1693"/>
      <c r="AS220" s="1693"/>
      <c r="AT220" s="1693"/>
      <c r="AU220" s="1693"/>
      <c r="AV220" s="1693"/>
      <c r="AW220" s="1693"/>
      <c r="AX220" s="1693"/>
      <c r="AY220" s="1693"/>
      <c r="AZ220" s="305"/>
      <c r="BA220" s="306" t="s">
        <v>128</v>
      </c>
      <c r="BB220" s="260" t="s">
        <v>86</v>
      </c>
      <c r="BC220" s="1815" t="s">
        <v>114</v>
      </c>
      <c r="BD220" s="1816"/>
      <c r="BE220" s="1816"/>
      <c r="BF220" s="1816"/>
      <c r="BG220" s="1838"/>
      <c r="BH220" s="1815" t="s">
        <v>38</v>
      </c>
      <c r="BI220" s="1816"/>
      <c r="BJ220" s="1816"/>
      <c r="BK220" s="1816"/>
      <c r="BL220" s="1838"/>
      <c r="BM220" s="1815" t="s">
        <v>37</v>
      </c>
      <c r="BN220" s="1816"/>
      <c r="BO220" s="1816"/>
      <c r="BP220" s="1816"/>
      <c r="BQ220" s="1817"/>
      <c r="BR220" s="14" t="s">
        <v>137</v>
      </c>
      <c r="BS220" s="359"/>
      <c r="BT220" s="359"/>
      <c r="BU220" s="359"/>
      <c r="BV220" s="359"/>
      <c r="BW220" s="359"/>
      <c r="BX220" s="359"/>
      <c r="BY220" s="359"/>
      <c r="BZ220" s="370"/>
      <c r="CA220" s="370"/>
      <c r="CB220" s="370"/>
      <c r="CC220" s="370"/>
      <c r="CD220" s="370"/>
      <c r="CE220" s="370"/>
      <c r="CF220" s="370"/>
      <c r="CG220" s="370"/>
      <c r="CH220" s="370"/>
      <c r="CI220" s="370"/>
      <c r="CJ220" s="370"/>
      <c r="CK220" s="304"/>
      <c r="CL220" s="304"/>
      <c r="CM220" s="304"/>
      <c r="CN220" s="304"/>
      <c r="CO220" s="304"/>
      <c r="CP220" s="304"/>
      <c r="CQ220" s="304"/>
      <c r="CR220" s="304"/>
      <c r="CS220" s="304"/>
      <c r="CT220" s="304"/>
      <c r="CU220" s="304"/>
      <c r="CV220" s="304"/>
      <c r="CW220" s="304"/>
      <c r="CX220" s="304"/>
      <c r="CY220" s="304"/>
      <c r="CZ220" s="304"/>
    </row>
    <row r="221" s="433" customFormat="true" ht="36" x14ac:dyDescent="0.2">
      <c r="A221" s="294" t="s">
        <v>87</v>
      </c>
      <c r="B221" s="328"/>
      <c r="C221" s="351" t="s">
        <v>0</v>
      </c>
      <c r="D221" s="1535" t="s">
        <v>1</v>
      </c>
      <c r="E221" s="1535" t="s">
        <v>2</v>
      </c>
      <c r="F221" s="1535" t="s">
        <v>3</v>
      </c>
      <c r="G221" s="1536" t="s">
        <v>4</v>
      </c>
      <c r="H221" s="333" t="s">
        <v>0</v>
      </c>
      <c r="I221" s="1538" t="s">
        <v>1</v>
      </c>
      <c r="J221" s="1538" t="s">
        <v>2</v>
      </c>
      <c r="K221" s="1538" t="s">
        <v>3</v>
      </c>
      <c r="L221" s="1539" t="s">
        <v>4</v>
      </c>
      <c r="M221" s="334" t="s">
        <v>0</v>
      </c>
      <c r="N221" s="1538" t="s">
        <v>1</v>
      </c>
      <c r="O221" s="1538" t="s">
        <v>2</v>
      </c>
      <c r="P221" s="1538" t="s">
        <v>3</v>
      </c>
      <c r="Q221" s="1534" t="s">
        <v>4</v>
      </c>
      <c r="R221" s="333" t="s">
        <v>152</v>
      </c>
      <c r="S221" s="1538" t="s">
        <v>153</v>
      </c>
      <c r="T221" s="1538" t="s">
        <v>154</v>
      </c>
      <c r="U221" s="1538" t="s">
        <v>155</v>
      </c>
      <c r="V221" s="1538" t="s">
        <v>156</v>
      </c>
      <c r="W221" s="1538" t="s">
        <v>157</v>
      </c>
      <c r="X221" s="1538" t="s">
        <v>158</v>
      </c>
      <c r="Y221" s="1538" t="s">
        <v>159</v>
      </c>
      <c r="Z221" s="1538" t="s">
        <v>160</v>
      </c>
      <c r="AA221" s="1538" t="s">
        <v>161</v>
      </c>
      <c r="AB221" s="1538" t="s">
        <v>162</v>
      </c>
      <c r="AC221" s="1538" t="s">
        <v>163</v>
      </c>
      <c r="AD221" s="1538" t="s">
        <v>164</v>
      </c>
      <c r="AE221" s="1538" t="s">
        <v>165</v>
      </c>
      <c r="AF221" s="1538" t="s">
        <v>166</v>
      </c>
      <c r="AG221" s="1538" t="s">
        <v>167</v>
      </c>
      <c r="AH221" s="1538" t="s">
        <v>168</v>
      </c>
      <c r="AI221" s="1538" t="s">
        <v>169</v>
      </c>
      <c r="AJ221" s="1539" t="s">
        <v>170</v>
      </c>
      <c r="AK221" s="1693"/>
      <c r="AL221" s="1693"/>
      <c r="AM221" s="1693"/>
      <c r="AN221" s="1693"/>
      <c r="AO221" s="1693"/>
      <c r="AP221" s="1693"/>
      <c r="AQ221" s="1693"/>
      <c r="AR221" s="1693"/>
      <c r="AS221" s="1693"/>
      <c r="AT221" s="1693"/>
      <c r="AU221" s="1693"/>
      <c r="AV221" s="1693"/>
      <c r="AW221" s="1693"/>
      <c r="AX221" s="1693"/>
      <c r="AY221" s="1693"/>
      <c r="AZ221" s="305"/>
      <c r="BA221" s="294" t="s">
        <v>117</v>
      </c>
      <c r="BB221" s="293"/>
      <c r="BC221" s="381" t="s">
        <v>0</v>
      </c>
      <c r="BD221" s="1464" t="s">
        <v>1</v>
      </c>
      <c r="BE221" s="1464" t="s">
        <v>2</v>
      </c>
      <c r="BF221" s="1464" t="s">
        <v>3</v>
      </c>
      <c r="BG221" s="382" t="s">
        <v>4</v>
      </c>
      <c r="BH221" s="381" t="s">
        <v>0</v>
      </c>
      <c r="BI221" s="1464" t="s">
        <v>1</v>
      </c>
      <c r="BJ221" s="1464" t="s">
        <v>2</v>
      </c>
      <c r="BK221" s="1464" t="s">
        <v>3</v>
      </c>
      <c r="BL221" s="382" t="s">
        <v>4</v>
      </c>
      <c r="BM221" s="381" t="s">
        <v>0</v>
      </c>
      <c r="BN221" s="1464" t="s">
        <v>1</v>
      </c>
      <c r="BO221" s="1464" t="s">
        <v>2</v>
      </c>
      <c r="BP221" s="1464" t="s">
        <v>3</v>
      </c>
      <c r="BQ221" s="382" t="s">
        <v>4</v>
      </c>
      <c r="BR221" s="381" t="s">
        <v>152</v>
      </c>
      <c r="BS221" s="1464" t="s">
        <v>153</v>
      </c>
      <c r="BT221" s="1464" t="s">
        <v>154</v>
      </c>
      <c r="BU221" s="1464" t="s">
        <v>155</v>
      </c>
      <c r="BV221" s="1464" t="s">
        <v>156</v>
      </c>
      <c r="BW221" s="1464" t="s">
        <v>157</v>
      </c>
      <c r="BX221" s="1464" t="s">
        <v>158</v>
      </c>
      <c r="BY221" s="1466" t="s">
        <v>159</v>
      </c>
      <c r="BZ221" s="1466" t="s">
        <v>160</v>
      </c>
      <c r="CA221" s="1466" t="s">
        <v>161</v>
      </c>
      <c r="CB221" s="1466" t="s">
        <v>162</v>
      </c>
      <c r="CC221" s="1466" t="s">
        <v>163</v>
      </c>
      <c r="CD221" s="1466" t="s">
        <v>164</v>
      </c>
      <c r="CE221" s="1466" t="s">
        <v>165</v>
      </c>
      <c r="CF221" s="1466" t="s">
        <v>166</v>
      </c>
      <c r="CG221" s="1466" t="s">
        <v>167</v>
      </c>
      <c r="CH221" s="1466" t="s">
        <v>168</v>
      </c>
      <c r="CI221" s="1466" t="s">
        <v>169</v>
      </c>
      <c r="CJ221" s="1466" t="s">
        <v>170</v>
      </c>
      <c r="CK221" s="1711"/>
      <c r="CL221" s="1711"/>
      <c r="CM221" s="1711"/>
      <c r="CN221" s="1711"/>
      <c r="CO221" s="1711"/>
      <c r="CP221" s="1711"/>
      <c r="CQ221" s="1711"/>
      <c r="CR221" s="1711"/>
      <c r="CS221" s="1711"/>
      <c r="CT221" s="1711"/>
      <c r="CU221" s="1711"/>
      <c r="CV221" s="1711"/>
      <c r="CW221" s="1711"/>
      <c r="CX221" s="1711"/>
      <c r="CY221" s="1711"/>
      <c r="CZ221" s="1711"/>
    </row>
    <row r="222" s="433" customFormat="true" ht="15" customHeight="true" x14ac:dyDescent="0.2">
      <c r="A222" s="1803" t="s">
        <v>36</v>
      </c>
      <c r="B222" s="330" t="s">
        <v>15</v>
      </c>
      <c r="C222" s="47" t="s">
        <v>35</v>
      </c>
      <c r="D222" s="44" t="s">
        <v>35</v>
      </c>
      <c r="E222" s="44" t="s">
        <v>35</v>
      </c>
      <c r="F222" s="44" t="s">
        <v>35</v>
      </c>
      <c r="G222" s="41" t="s">
        <v>35</v>
      </c>
      <c r="H222" s="38" t="s">
        <v>35</v>
      </c>
      <c r="I222" s="44" t="s">
        <v>35</v>
      </c>
      <c r="J222" s="44" t="s">
        <v>35</v>
      </c>
      <c r="K222" s="44" t="s">
        <v>35</v>
      </c>
      <c r="L222" s="35" t="s">
        <v>35</v>
      </c>
      <c r="M222" s="47" t="s">
        <v>35</v>
      </c>
      <c r="N222" s="44" t="s">
        <v>35</v>
      </c>
      <c r="O222" s="44" t="s">
        <v>35</v>
      </c>
      <c r="P222" s="44" t="s">
        <v>35</v>
      </c>
      <c r="Q222" s="41" t="s">
        <v>35</v>
      </c>
      <c r="R222" s="38" t="s">
        <v>35</v>
      </c>
      <c r="S222" s="44" t="s">
        <v>35</v>
      </c>
      <c r="T222" s="44" t="s">
        <v>35</v>
      </c>
      <c r="U222" s="44" t="s">
        <v>35</v>
      </c>
      <c r="V222" s="44" t="s">
        <v>35</v>
      </c>
      <c r="W222" s="44" t="s">
        <v>35</v>
      </c>
      <c r="X222" s="44" t="s">
        <v>35</v>
      </c>
      <c r="Y222" s="44" t="s">
        <v>35</v>
      </c>
      <c r="Z222" s="44" t="s">
        <v>35</v>
      </c>
      <c r="AA222" s="44" t="s">
        <v>35</v>
      </c>
      <c r="AB222" s="44" t="s">
        <v>35</v>
      </c>
      <c r="AC222" s="44" t="s">
        <v>35</v>
      </c>
      <c r="AD222" s="44" t="s">
        <v>35</v>
      </c>
      <c r="AE222" s="44" t="s">
        <v>35</v>
      </c>
      <c r="AF222" s="44" t="s">
        <v>35</v>
      </c>
      <c r="AG222" s="44" t="s">
        <v>35</v>
      </c>
      <c r="AH222" s="44" t="s">
        <v>35</v>
      </c>
      <c r="AI222" s="44" t="s">
        <v>35</v>
      </c>
      <c r="AJ222" s="35" t="s">
        <v>35</v>
      </c>
      <c r="AK222" s="1693"/>
      <c r="AL222" s="1693"/>
      <c r="AM222" s="1693"/>
      <c r="AN222" s="1693"/>
      <c r="AO222" s="1693"/>
      <c r="AP222" s="1693"/>
      <c r="AQ222" s="1693"/>
      <c r="AR222" s="1693"/>
      <c r="AS222" s="1693"/>
      <c r="AT222" s="1693"/>
      <c r="AU222" s="1693"/>
      <c r="AV222" s="1693"/>
      <c r="AW222" s="1693"/>
      <c r="AX222" s="1693"/>
      <c r="AY222" s="1693"/>
      <c r="AZ222" s="305"/>
      <c r="BA222" s="1835" t="s">
        <v>36</v>
      </c>
      <c r="BB222" s="1543" t="s">
        <v>15</v>
      </c>
      <c r="BC222" s="34" t="s">
        <v>35</v>
      </c>
      <c r="BD222" s="30" t="s">
        <v>35</v>
      </c>
      <c r="BE222" s="30" t="s">
        <v>35</v>
      </c>
      <c r="BF222" s="30" t="s">
        <v>35</v>
      </c>
      <c r="BG222" s="25" t="s">
        <v>35</v>
      </c>
      <c r="BH222" s="34" t="s">
        <v>35</v>
      </c>
      <c r="BI222" s="30" t="s">
        <v>35</v>
      </c>
      <c r="BJ222" s="30" t="s">
        <v>35</v>
      </c>
      <c r="BK222" s="30" t="s">
        <v>35</v>
      </c>
      <c r="BL222" s="25" t="s">
        <v>35</v>
      </c>
      <c r="BM222" s="34" t="s">
        <v>35</v>
      </c>
      <c r="BN222" s="30" t="s">
        <v>35</v>
      </c>
      <c r="BO222" s="30" t="s">
        <v>35</v>
      </c>
      <c r="BP222" s="30" t="s">
        <v>35</v>
      </c>
      <c r="BQ222" s="25" t="s">
        <v>35</v>
      </c>
      <c r="BR222" s="34" t="s">
        <v>35</v>
      </c>
      <c r="BS222" s="30" t="s">
        <v>35</v>
      </c>
      <c r="BT222" s="30" t="s">
        <v>35</v>
      </c>
      <c r="BU222" s="30" t="s">
        <v>35</v>
      </c>
      <c r="BV222" s="30" t="s">
        <v>35</v>
      </c>
      <c r="BW222" s="30" t="s">
        <v>35</v>
      </c>
      <c r="BX222" s="30" t="s">
        <v>35</v>
      </c>
      <c r="BY222" s="19" t="s">
        <v>35</v>
      </c>
      <c r="BZ222" s="19" t="s">
        <v>35</v>
      </c>
      <c r="CA222" s="19" t="s">
        <v>35</v>
      </c>
      <c r="CB222" s="19" t="s">
        <v>35</v>
      </c>
      <c r="CC222" s="19" t="s">
        <v>35</v>
      </c>
      <c r="CD222" s="19" t="s">
        <v>35</v>
      </c>
      <c r="CE222" s="19" t="s">
        <v>35</v>
      </c>
      <c r="CF222" s="19" t="s">
        <v>35</v>
      </c>
      <c r="CG222" s="19" t="s">
        <v>35</v>
      </c>
      <c r="CH222" s="19" t="s">
        <v>35</v>
      </c>
      <c r="CI222" s="19" t="s">
        <v>35</v>
      </c>
      <c r="CJ222" s="19" t="s">
        <v>35</v>
      </c>
      <c r="CK222" s="1"/>
      <c r="CL222" s="1"/>
      <c r="CM222" s="1"/>
      <c r="CN222" s="1"/>
      <c r="CO222" s="1"/>
      <c r="CP222" s="1"/>
      <c r="CQ222" s="1"/>
      <c r="CR222" s="1"/>
      <c r="CS222" s="1"/>
      <c r="CT222" s="1"/>
      <c r="CU222" s="1"/>
      <c r="CV222" s="1"/>
      <c r="CW222" s="1"/>
      <c r="CX222" s="1"/>
      <c r="CY222" s="1"/>
      <c r="CZ222" s="3"/>
    </row>
    <row r="223" s="433" customFormat="true" ht="15" customHeight="true" x14ac:dyDescent="0.2">
      <c r="A223" s="1804"/>
      <c r="B223" s="331" t="s">
        <v>16</v>
      </c>
      <c r="C223" s="49" t="s">
        <v>35</v>
      </c>
      <c r="D223" s="46" t="s">
        <v>35</v>
      </c>
      <c r="E223" s="46" t="s">
        <v>35</v>
      </c>
      <c r="F223" s="46" t="s">
        <v>35</v>
      </c>
      <c r="G223" s="43" t="s">
        <v>35</v>
      </c>
      <c r="H223" s="40" t="s">
        <v>35</v>
      </c>
      <c r="I223" s="46" t="s">
        <v>35</v>
      </c>
      <c r="J223" s="46" t="s">
        <v>35</v>
      </c>
      <c r="K223" s="46" t="s">
        <v>35</v>
      </c>
      <c r="L223" s="37" t="s">
        <v>35</v>
      </c>
      <c r="M223" s="49" t="s">
        <v>35</v>
      </c>
      <c r="N223" s="46" t="s">
        <v>35</v>
      </c>
      <c r="O223" s="46" t="s">
        <v>35</v>
      </c>
      <c r="P223" s="46" t="s">
        <v>35</v>
      </c>
      <c r="Q223" s="43" t="s">
        <v>35</v>
      </c>
      <c r="R223" s="40" t="s">
        <v>35</v>
      </c>
      <c r="S223" s="46" t="s">
        <v>35</v>
      </c>
      <c r="T223" s="46" t="s">
        <v>35</v>
      </c>
      <c r="U223" s="46" t="s">
        <v>35</v>
      </c>
      <c r="V223" s="46" t="s">
        <v>35</v>
      </c>
      <c r="W223" s="46" t="s">
        <v>35</v>
      </c>
      <c r="X223" s="46" t="s">
        <v>35</v>
      </c>
      <c r="Y223" s="46" t="s">
        <v>35</v>
      </c>
      <c r="Z223" s="46" t="s">
        <v>35</v>
      </c>
      <c r="AA223" s="46" t="s">
        <v>35</v>
      </c>
      <c r="AB223" s="46" t="s">
        <v>35</v>
      </c>
      <c r="AC223" s="46" t="s">
        <v>35</v>
      </c>
      <c r="AD223" s="46" t="s">
        <v>35</v>
      </c>
      <c r="AE223" s="46" t="s">
        <v>35</v>
      </c>
      <c r="AF223" s="46" t="s">
        <v>35</v>
      </c>
      <c r="AG223" s="46" t="s">
        <v>35</v>
      </c>
      <c r="AH223" s="46" t="s">
        <v>35</v>
      </c>
      <c r="AI223" s="46" t="s">
        <v>35</v>
      </c>
      <c r="AJ223" s="37" t="s">
        <v>35</v>
      </c>
      <c r="AK223" s="1693"/>
      <c r="AL223" s="1693"/>
      <c r="AM223" s="1693"/>
      <c r="AN223" s="1693"/>
      <c r="AO223" s="1693"/>
      <c r="AP223" s="1693"/>
      <c r="AQ223" s="1693"/>
      <c r="AR223" s="1693"/>
      <c r="AS223" s="1693"/>
      <c r="AT223" s="1693"/>
      <c r="AU223" s="1693"/>
      <c r="AV223" s="1693"/>
      <c r="AW223" s="1693"/>
      <c r="AX223" s="1693"/>
      <c r="AY223" s="1693"/>
      <c r="AZ223" s="305"/>
      <c r="BA223" s="1836"/>
      <c r="BB223" s="1542" t="s">
        <v>16</v>
      </c>
      <c r="BC223" s="33" t="s">
        <v>35</v>
      </c>
      <c r="BD223" s="29" t="s">
        <v>35</v>
      </c>
      <c r="BE223" s="29" t="s">
        <v>35</v>
      </c>
      <c r="BF223" s="29" t="s">
        <v>35</v>
      </c>
      <c r="BG223" s="24" t="s">
        <v>35</v>
      </c>
      <c r="BH223" s="33" t="s">
        <v>35</v>
      </c>
      <c r="BI223" s="29" t="s">
        <v>35</v>
      </c>
      <c r="BJ223" s="29" t="s">
        <v>35</v>
      </c>
      <c r="BK223" s="29" t="s">
        <v>35</v>
      </c>
      <c r="BL223" s="24" t="s">
        <v>35</v>
      </c>
      <c r="BM223" s="33" t="s">
        <v>35</v>
      </c>
      <c r="BN223" s="29" t="s">
        <v>35</v>
      </c>
      <c r="BO223" s="29" t="s">
        <v>35</v>
      </c>
      <c r="BP223" s="29" t="s">
        <v>35</v>
      </c>
      <c r="BQ223" s="24" t="s">
        <v>35</v>
      </c>
      <c r="BR223" s="33" t="s">
        <v>35</v>
      </c>
      <c r="BS223" s="29" t="s">
        <v>35</v>
      </c>
      <c r="BT223" s="29" t="s">
        <v>35</v>
      </c>
      <c r="BU223" s="29" t="s">
        <v>35</v>
      </c>
      <c r="BV223" s="29" t="s">
        <v>35</v>
      </c>
      <c r="BW223" s="29" t="s">
        <v>35</v>
      </c>
      <c r="BX223" s="29" t="s">
        <v>35</v>
      </c>
      <c r="BY223" s="18" t="s">
        <v>35</v>
      </c>
      <c r="BZ223" s="18" t="s">
        <v>35</v>
      </c>
      <c r="CA223" s="18" t="s">
        <v>35</v>
      </c>
      <c r="CB223" s="18" t="s">
        <v>35</v>
      </c>
      <c r="CC223" s="18" t="s">
        <v>35</v>
      </c>
      <c r="CD223" s="18" t="s">
        <v>35</v>
      </c>
      <c r="CE223" s="18" t="s">
        <v>35</v>
      </c>
      <c r="CF223" s="18" t="s">
        <v>35</v>
      </c>
      <c r="CG223" s="18" t="s">
        <v>35</v>
      </c>
      <c r="CH223" s="18" t="s">
        <v>35</v>
      </c>
      <c r="CI223" s="18" t="s">
        <v>35</v>
      </c>
      <c r="CJ223" s="18" t="s">
        <v>35</v>
      </c>
      <c r="CK223" s="1"/>
      <c r="CL223" s="1"/>
      <c r="CM223" s="1"/>
      <c r="CN223" s="1"/>
      <c r="CO223" s="1"/>
      <c r="CP223" s="1"/>
      <c r="CQ223" s="1"/>
      <c r="CR223" s="1"/>
      <c r="CS223" s="1"/>
      <c r="CT223" s="1"/>
      <c r="CU223" s="1"/>
      <c r="CV223" s="1"/>
      <c r="CW223" s="1"/>
      <c r="CX223" s="1"/>
      <c r="CY223" s="1"/>
      <c r="CZ223" s="3"/>
    </row>
    <row r="224" s="433" customFormat="true" ht="15" customHeight="true" x14ac:dyDescent="0.2">
      <c r="A224" s="1805"/>
      <c r="B224" s="332" t="s">
        <v>20</v>
      </c>
      <c r="C224" s="49" t="s">
        <v>35</v>
      </c>
      <c r="D224" s="46" t="s">
        <v>35</v>
      </c>
      <c r="E224" s="46" t="s">
        <v>35</v>
      </c>
      <c r="F224" s="46" t="s">
        <v>35</v>
      </c>
      <c r="G224" s="43" t="s">
        <v>35</v>
      </c>
      <c r="H224" s="40" t="s">
        <v>35</v>
      </c>
      <c r="I224" s="46" t="s">
        <v>35</v>
      </c>
      <c r="J224" s="46" t="s">
        <v>35</v>
      </c>
      <c r="K224" s="46" t="s">
        <v>35</v>
      </c>
      <c r="L224" s="37" t="s">
        <v>35</v>
      </c>
      <c r="M224" s="49" t="s">
        <v>35</v>
      </c>
      <c r="N224" s="46" t="s">
        <v>35</v>
      </c>
      <c r="O224" s="46" t="s">
        <v>35</v>
      </c>
      <c r="P224" s="46" t="s">
        <v>35</v>
      </c>
      <c r="Q224" s="43" t="s">
        <v>35</v>
      </c>
      <c r="R224" s="40" t="s">
        <v>35</v>
      </c>
      <c r="S224" s="46" t="s">
        <v>35</v>
      </c>
      <c r="T224" s="46" t="s">
        <v>35</v>
      </c>
      <c r="U224" s="46" t="s">
        <v>35</v>
      </c>
      <c r="V224" s="46" t="s">
        <v>35</v>
      </c>
      <c r="W224" s="46" t="s">
        <v>35</v>
      </c>
      <c r="X224" s="46" t="s">
        <v>35</v>
      </c>
      <c r="Y224" s="46" t="s">
        <v>35</v>
      </c>
      <c r="Z224" s="46" t="s">
        <v>35</v>
      </c>
      <c r="AA224" s="46" t="s">
        <v>35</v>
      </c>
      <c r="AB224" s="46" t="s">
        <v>35</v>
      </c>
      <c r="AC224" s="46" t="s">
        <v>35</v>
      </c>
      <c r="AD224" s="46" t="s">
        <v>35</v>
      </c>
      <c r="AE224" s="46" t="s">
        <v>35</v>
      </c>
      <c r="AF224" s="46" t="s">
        <v>35</v>
      </c>
      <c r="AG224" s="46" t="s">
        <v>35</v>
      </c>
      <c r="AH224" s="46" t="s">
        <v>35</v>
      </c>
      <c r="AI224" s="46" t="s">
        <v>35</v>
      </c>
      <c r="AJ224" s="37" t="s">
        <v>35</v>
      </c>
      <c r="AK224" s="1693"/>
      <c r="AL224" s="1693"/>
      <c r="AM224" s="1693"/>
      <c r="AN224" s="1693"/>
      <c r="AO224" s="1693"/>
      <c r="AP224" s="1693"/>
      <c r="AQ224" s="1693"/>
      <c r="AR224" s="1693"/>
      <c r="AS224" s="1693"/>
      <c r="AT224" s="1693"/>
      <c r="AU224" s="1693"/>
      <c r="AV224" s="1693"/>
      <c r="AW224" s="1693"/>
      <c r="AX224" s="1693"/>
      <c r="AY224" s="1693"/>
      <c r="AZ224" s="305"/>
      <c r="BA224" s="1836"/>
      <c r="BB224" s="1542" t="s">
        <v>20</v>
      </c>
      <c r="BC224" s="33" t="s">
        <v>35</v>
      </c>
      <c r="BD224" s="29" t="s">
        <v>35</v>
      </c>
      <c r="BE224" s="29" t="s">
        <v>35</v>
      </c>
      <c r="BF224" s="29" t="s">
        <v>35</v>
      </c>
      <c r="BG224" s="24" t="s">
        <v>35</v>
      </c>
      <c r="BH224" s="33" t="s">
        <v>35</v>
      </c>
      <c r="BI224" s="29" t="s">
        <v>35</v>
      </c>
      <c r="BJ224" s="29" t="s">
        <v>35</v>
      </c>
      <c r="BK224" s="29" t="s">
        <v>35</v>
      </c>
      <c r="BL224" s="24" t="s">
        <v>35</v>
      </c>
      <c r="BM224" s="33" t="s">
        <v>35</v>
      </c>
      <c r="BN224" s="29" t="s">
        <v>35</v>
      </c>
      <c r="BO224" s="29" t="s">
        <v>35</v>
      </c>
      <c r="BP224" s="29" t="s">
        <v>35</v>
      </c>
      <c r="BQ224" s="24" t="s">
        <v>35</v>
      </c>
      <c r="BR224" s="33" t="s">
        <v>35</v>
      </c>
      <c r="BS224" s="29" t="s">
        <v>35</v>
      </c>
      <c r="BT224" s="29" t="s">
        <v>35</v>
      </c>
      <c r="BU224" s="29" t="s">
        <v>35</v>
      </c>
      <c r="BV224" s="29" t="s">
        <v>35</v>
      </c>
      <c r="BW224" s="29" t="s">
        <v>35</v>
      </c>
      <c r="BX224" s="29" t="s">
        <v>35</v>
      </c>
      <c r="BY224" s="18" t="s">
        <v>35</v>
      </c>
      <c r="BZ224" s="18" t="s">
        <v>35</v>
      </c>
      <c r="CA224" s="18" t="s">
        <v>35</v>
      </c>
      <c r="CB224" s="18" t="s">
        <v>35</v>
      </c>
      <c r="CC224" s="18" t="s">
        <v>35</v>
      </c>
      <c r="CD224" s="18" t="s">
        <v>35</v>
      </c>
      <c r="CE224" s="18" t="s">
        <v>35</v>
      </c>
      <c r="CF224" s="18" t="s">
        <v>35</v>
      </c>
      <c r="CG224" s="18" t="s">
        <v>35</v>
      </c>
      <c r="CH224" s="18" t="s">
        <v>35</v>
      </c>
      <c r="CI224" s="18" t="s">
        <v>35</v>
      </c>
      <c r="CJ224" s="18" t="s">
        <v>35</v>
      </c>
      <c r="CK224" s="1"/>
      <c r="CL224" s="1"/>
      <c r="CM224" s="1"/>
      <c r="CN224" s="1"/>
      <c r="CO224" s="1"/>
      <c r="CP224" s="1"/>
      <c r="CQ224" s="1"/>
      <c r="CR224" s="1"/>
      <c r="CS224" s="1"/>
      <c r="CT224" s="1"/>
      <c r="CU224" s="1"/>
      <c r="CV224" s="1"/>
      <c r="CW224" s="1"/>
      <c r="CX224" s="1"/>
      <c r="CY224" s="1"/>
      <c r="CZ224" s="3"/>
    </row>
    <row r="225" s="433" customFormat="true" ht="15" customHeight="true" x14ac:dyDescent="0.2">
      <c r="A225" s="114"/>
      <c r="B225" s="105"/>
      <c r="C225" s="61"/>
      <c r="D225" s="60"/>
      <c r="E225" s="60"/>
      <c r="F225" s="60"/>
      <c r="G225" s="59"/>
      <c r="H225" s="58"/>
      <c r="I225" s="60"/>
      <c r="J225" s="60"/>
      <c r="K225" s="60"/>
      <c r="L225" s="57"/>
      <c r="M225" s="61"/>
      <c r="N225" s="60"/>
      <c r="O225" s="60"/>
      <c r="P225" s="60"/>
      <c r="Q225" s="59"/>
      <c r="R225" s="58"/>
      <c r="S225" s="60"/>
      <c r="T225" s="60"/>
      <c r="U225" s="60"/>
      <c r="V225" s="60"/>
      <c r="W225" s="60"/>
      <c r="X225" s="60"/>
      <c r="Y225" s="60"/>
      <c r="Z225" s="60"/>
      <c r="AA225" s="60"/>
      <c r="AB225" s="60"/>
      <c r="AC225" s="88"/>
      <c r="AD225" s="88"/>
      <c r="AE225" s="88"/>
      <c r="AF225" s="88"/>
      <c r="AG225" s="88"/>
      <c r="AH225" s="88"/>
      <c r="AI225" s="88"/>
      <c r="AJ225" s="79"/>
      <c r="AK225" s="1693"/>
      <c r="AL225" s="1693"/>
      <c r="AM225" s="1693"/>
      <c r="AN225" s="1693"/>
      <c r="AO225" s="1693"/>
      <c r="AP225" s="1693"/>
      <c r="AQ225" s="1693"/>
      <c r="AR225" s="1693"/>
      <c r="AS225" s="1693"/>
      <c r="AT225" s="1693"/>
      <c r="AU225" s="1693"/>
      <c r="AV225" s="1693"/>
      <c r="AW225" s="1693"/>
      <c r="AX225" s="1693"/>
      <c r="AY225" s="1693"/>
      <c r="AZ225" s="305"/>
      <c r="BA225" s="1836" t="s">
        <v>70</v>
      </c>
      <c r="BB225" s="1542" t="s">
        <v>71</v>
      </c>
      <c r="BC225" s="33" t="s">
        <v>35</v>
      </c>
      <c r="BD225" s="29" t="s">
        <v>35</v>
      </c>
      <c r="BE225" s="29" t="s">
        <v>35</v>
      </c>
      <c r="BF225" s="29" t="s">
        <v>35</v>
      </c>
      <c r="BG225" s="24" t="s">
        <v>35</v>
      </c>
      <c r="BH225" s="33" t="s">
        <v>35</v>
      </c>
      <c r="BI225" s="29" t="s">
        <v>35</v>
      </c>
      <c r="BJ225" s="29" t="s">
        <v>35</v>
      </c>
      <c r="BK225" s="29" t="s">
        <v>35</v>
      </c>
      <c r="BL225" s="24" t="s">
        <v>35</v>
      </c>
      <c r="BM225" s="33" t="s">
        <v>35</v>
      </c>
      <c r="BN225" s="29" t="s">
        <v>35</v>
      </c>
      <c r="BO225" s="29" t="s">
        <v>35</v>
      </c>
      <c r="BP225" s="29" t="s">
        <v>35</v>
      </c>
      <c r="BQ225" s="24" t="s">
        <v>35</v>
      </c>
      <c r="BR225" s="33" t="s">
        <v>35</v>
      </c>
      <c r="BS225" s="29" t="s">
        <v>35</v>
      </c>
      <c r="BT225" s="29" t="s">
        <v>35</v>
      </c>
      <c r="BU225" s="29" t="s">
        <v>35</v>
      </c>
      <c r="BV225" s="29" t="s">
        <v>35</v>
      </c>
      <c r="BW225" s="29" t="s">
        <v>35</v>
      </c>
      <c r="BX225" s="29" t="s">
        <v>35</v>
      </c>
      <c r="BY225" s="18" t="s">
        <v>35</v>
      </c>
      <c r="BZ225" s="18" t="s">
        <v>35</v>
      </c>
      <c r="CA225" s="18" t="s">
        <v>35</v>
      </c>
      <c r="CB225" s="18" t="s">
        <v>35</v>
      </c>
      <c r="CC225" s="18" t="s">
        <v>35</v>
      </c>
      <c r="CD225" s="18" t="s">
        <v>35</v>
      </c>
      <c r="CE225" s="18" t="s">
        <v>35</v>
      </c>
      <c r="CF225" s="18" t="s">
        <v>35</v>
      </c>
      <c r="CG225" s="18" t="s">
        <v>35</v>
      </c>
      <c r="CH225" s="18" t="s">
        <v>35</v>
      </c>
      <c r="CI225" s="18" t="s">
        <v>35</v>
      </c>
      <c r="CJ225" s="18" t="s">
        <v>35</v>
      </c>
      <c r="CK225" s="3"/>
      <c r="CL225" s="3"/>
      <c r="CM225" s="3"/>
      <c r="CN225" s="3"/>
      <c r="CO225" s="3"/>
      <c r="CP225" s="3"/>
      <c r="CQ225" s="3"/>
      <c r="CR225" s="3"/>
      <c r="CS225" s="3"/>
      <c r="CT225" s="3"/>
      <c r="CU225" s="3"/>
      <c r="CV225" s="3"/>
      <c r="CW225" s="3"/>
      <c r="CX225" s="3"/>
      <c r="CY225" s="3"/>
      <c r="CZ225" s="3"/>
    </row>
    <row r="226" s="433" customFormat="true" ht="15" customHeight="true" x14ac:dyDescent="0.2">
      <c r="A226" s="116"/>
      <c r="B226" s="110"/>
      <c r="C226" s="128"/>
      <c r="D226" s="127"/>
      <c r="E226" s="127"/>
      <c r="F226" s="127"/>
      <c r="G226" s="117"/>
      <c r="H226" s="120"/>
      <c r="I226" s="127"/>
      <c r="J226" s="127"/>
      <c r="K226" s="127"/>
      <c r="L226" s="123"/>
      <c r="M226" s="128"/>
      <c r="N226" s="127"/>
      <c r="O226" s="127"/>
      <c r="P226" s="127"/>
      <c r="Q226" s="117"/>
      <c r="R226" s="120"/>
      <c r="S226" s="127"/>
      <c r="T226" s="127"/>
      <c r="U226" s="127"/>
      <c r="V226" s="127"/>
      <c r="W226" s="127"/>
      <c r="X226" s="127"/>
      <c r="Y226" s="127"/>
      <c r="Z226" s="127"/>
      <c r="AA226" s="127"/>
      <c r="AB226" s="127"/>
      <c r="AC226" s="127"/>
      <c r="AD226" s="127"/>
      <c r="AE226" s="127"/>
      <c r="AF226" s="127"/>
      <c r="AG226" s="127"/>
      <c r="AH226" s="127"/>
      <c r="AI226" s="127"/>
      <c r="AJ226" s="123"/>
      <c r="AK226" s="1693"/>
      <c r="AL226" s="1693"/>
      <c r="AM226" s="1693"/>
      <c r="AN226" s="1693"/>
      <c r="AO226" s="1693"/>
      <c r="AP226" s="1693"/>
      <c r="AQ226" s="1693"/>
      <c r="AR226" s="1693"/>
      <c r="AS226" s="1693"/>
      <c r="AT226" s="1693"/>
      <c r="AU226" s="1693"/>
      <c r="AV226" s="1693"/>
      <c r="AW226" s="1693"/>
      <c r="AX226" s="1693"/>
      <c r="AY226" s="1693"/>
      <c r="AZ226" s="305"/>
      <c r="BA226" s="1836"/>
      <c r="BB226" s="1542" t="s">
        <v>72</v>
      </c>
      <c r="BC226" s="33" t="s">
        <v>35</v>
      </c>
      <c r="BD226" s="29" t="s">
        <v>35</v>
      </c>
      <c r="BE226" s="29" t="s">
        <v>35</v>
      </c>
      <c r="BF226" s="29" t="s">
        <v>35</v>
      </c>
      <c r="BG226" s="24" t="s">
        <v>35</v>
      </c>
      <c r="BH226" s="33" t="s">
        <v>35</v>
      </c>
      <c r="BI226" s="29" t="s">
        <v>35</v>
      </c>
      <c r="BJ226" s="29" t="s">
        <v>35</v>
      </c>
      <c r="BK226" s="29" t="s">
        <v>35</v>
      </c>
      <c r="BL226" s="24" t="s">
        <v>35</v>
      </c>
      <c r="BM226" s="33" t="s">
        <v>35</v>
      </c>
      <c r="BN226" s="29" t="s">
        <v>35</v>
      </c>
      <c r="BO226" s="29" t="s">
        <v>35</v>
      </c>
      <c r="BP226" s="29" t="s">
        <v>35</v>
      </c>
      <c r="BQ226" s="24" t="s">
        <v>35</v>
      </c>
      <c r="BR226" s="33" t="s">
        <v>35</v>
      </c>
      <c r="BS226" s="29" t="s">
        <v>35</v>
      </c>
      <c r="BT226" s="29" t="s">
        <v>35</v>
      </c>
      <c r="BU226" s="29" t="s">
        <v>35</v>
      </c>
      <c r="BV226" s="29" t="s">
        <v>35</v>
      </c>
      <c r="BW226" s="29" t="s">
        <v>35</v>
      </c>
      <c r="BX226" s="29" t="s">
        <v>35</v>
      </c>
      <c r="BY226" s="18" t="s">
        <v>35</v>
      </c>
      <c r="BZ226" s="18" t="s">
        <v>35</v>
      </c>
      <c r="CA226" s="18" t="s">
        <v>35</v>
      </c>
      <c r="CB226" s="18" t="s">
        <v>35</v>
      </c>
      <c r="CC226" s="18" t="s">
        <v>35</v>
      </c>
      <c r="CD226" s="18" t="s">
        <v>35</v>
      </c>
      <c r="CE226" s="18" t="s">
        <v>35</v>
      </c>
      <c r="CF226" s="18" t="s">
        <v>35</v>
      </c>
      <c r="CG226" s="18" t="s">
        <v>35</v>
      </c>
      <c r="CH226" s="18" t="s">
        <v>35</v>
      </c>
      <c r="CI226" s="18" t="s">
        <v>35</v>
      </c>
      <c r="CJ226" s="18" t="s">
        <v>35</v>
      </c>
      <c r="CK226" s="3"/>
      <c r="CL226" s="3"/>
      <c r="CM226" s="3"/>
      <c r="CN226" s="3"/>
      <c r="CO226" s="3"/>
      <c r="CP226" s="3"/>
      <c r="CQ226" s="3"/>
      <c r="CR226" s="3"/>
      <c r="CS226" s="3"/>
      <c r="CT226" s="3"/>
      <c r="CU226" s="3"/>
      <c r="CV226" s="3"/>
      <c r="CW226" s="3"/>
      <c r="CX226" s="3"/>
      <c r="CY226" s="3"/>
      <c r="CZ226" s="3"/>
    </row>
    <row r="227" s="433" customFormat="true" ht="15" customHeight="true" x14ac:dyDescent="0.2">
      <c r="A227" s="116"/>
      <c r="B227" s="110"/>
      <c r="C227" s="128"/>
      <c r="D227" s="127"/>
      <c r="E227" s="127"/>
      <c r="F227" s="127"/>
      <c r="G227" s="117"/>
      <c r="H227" s="120"/>
      <c r="I227" s="127"/>
      <c r="J227" s="127"/>
      <c r="K227" s="127"/>
      <c r="L227" s="123"/>
      <c r="M227" s="128"/>
      <c r="N227" s="127"/>
      <c r="O227" s="127"/>
      <c r="P227" s="127"/>
      <c r="Q227" s="117"/>
      <c r="R227" s="120"/>
      <c r="S227" s="127"/>
      <c r="T227" s="127"/>
      <c r="U227" s="127"/>
      <c r="V227" s="127"/>
      <c r="W227" s="127"/>
      <c r="X227" s="127"/>
      <c r="Y227" s="127"/>
      <c r="Z227" s="127"/>
      <c r="AA227" s="127"/>
      <c r="AB227" s="127"/>
      <c r="AC227" s="127"/>
      <c r="AD227" s="127"/>
      <c r="AE227" s="127"/>
      <c r="AF227" s="127"/>
      <c r="AG227" s="127"/>
      <c r="AH227" s="127"/>
      <c r="AI227" s="127"/>
      <c r="AJ227" s="123"/>
      <c r="AK227" s="1693"/>
      <c r="AL227" s="1693"/>
      <c r="AM227" s="1693"/>
      <c r="AN227" s="1693"/>
      <c r="AO227" s="1693"/>
      <c r="AP227" s="1693"/>
      <c r="AQ227" s="1693"/>
      <c r="AR227" s="1693"/>
      <c r="AS227" s="1693"/>
      <c r="AT227" s="1693"/>
      <c r="AU227" s="1693"/>
      <c r="AV227" s="1693"/>
      <c r="AW227" s="1693"/>
      <c r="AX227" s="1693"/>
      <c r="AY227" s="1693"/>
      <c r="AZ227" s="305"/>
      <c r="BA227" s="1836" t="s">
        <v>94</v>
      </c>
      <c r="BB227" s="1542" t="s">
        <v>61</v>
      </c>
      <c r="BC227" s="33" t="s">
        <v>35</v>
      </c>
      <c r="BD227" s="29" t="s">
        <v>35</v>
      </c>
      <c r="BE227" s="29" t="s">
        <v>35</v>
      </c>
      <c r="BF227" s="29" t="s">
        <v>35</v>
      </c>
      <c r="BG227" s="24" t="s">
        <v>35</v>
      </c>
      <c r="BH227" s="33" t="s">
        <v>35</v>
      </c>
      <c r="BI227" s="29" t="s">
        <v>35</v>
      </c>
      <c r="BJ227" s="29" t="s">
        <v>35</v>
      </c>
      <c r="BK227" s="29" t="s">
        <v>35</v>
      </c>
      <c r="BL227" s="24" t="s">
        <v>35</v>
      </c>
      <c r="BM227" s="33" t="s">
        <v>35</v>
      </c>
      <c r="BN227" s="29" t="s">
        <v>35</v>
      </c>
      <c r="BO227" s="29" t="s">
        <v>35</v>
      </c>
      <c r="BP227" s="29" t="s">
        <v>35</v>
      </c>
      <c r="BQ227" s="24" t="s">
        <v>35</v>
      </c>
      <c r="BR227" s="33" t="s">
        <v>35</v>
      </c>
      <c r="BS227" s="29" t="s">
        <v>35</v>
      </c>
      <c r="BT227" s="29" t="s">
        <v>35</v>
      </c>
      <c r="BU227" s="29" t="s">
        <v>35</v>
      </c>
      <c r="BV227" s="29" t="s">
        <v>35</v>
      </c>
      <c r="BW227" s="29" t="s">
        <v>35</v>
      </c>
      <c r="BX227" s="29" t="s">
        <v>35</v>
      </c>
      <c r="BY227" s="18" t="s">
        <v>35</v>
      </c>
      <c r="BZ227" s="18" t="s">
        <v>35</v>
      </c>
      <c r="CA227" s="18" t="s">
        <v>35</v>
      </c>
      <c r="CB227" s="18" t="s">
        <v>35</v>
      </c>
      <c r="CC227" s="18" t="s">
        <v>35</v>
      </c>
      <c r="CD227" s="18" t="s">
        <v>35</v>
      </c>
      <c r="CE227" s="18" t="s">
        <v>35</v>
      </c>
      <c r="CF227" s="18" t="s">
        <v>35</v>
      </c>
      <c r="CG227" s="18" t="s">
        <v>35</v>
      </c>
      <c r="CH227" s="18" t="s">
        <v>35</v>
      </c>
      <c r="CI227" s="18" t="s">
        <v>35</v>
      </c>
      <c r="CJ227" s="18" t="s">
        <v>35</v>
      </c>
      <c r="CK227" s="3"/>
      <c r="CL227" s="3"/>
      <c r="CM227" s="3"/>
      <c r="CN227" s="3"/>
      <c r="CO227" s="3"/>
      <c r="CP227" s="3"/>
      <c r="CQ227" s="3"/>
      <c r="CR227" s="3"/>
      <c r="CS227" s="3"/>
      <c r="CT227" s="3"/>
      <c r="CU227" s="3"/>
      <c r="CV227" s="3"/>
      <c r="CW227" s="3"/>
      <c r="CX227" s="3"/>
      <c r="CY227" s="3"/>
      <c r="CZ227" s="3"/>
    </row>
    <row r="228" s="433" customFormat="true" ht="15" customHeight="true" x14ac:dyDescent="0.2">
      <c r="A228" s="116"/>
      <c r="B228" s="110"/>
      <c r="C228" s="98"/>
      <c r="D228" s="97"/>
      <c r="E228" s="97"/>
      <c r="F228" s="97"/>
      <c r="G228" s="96"/>
      <c r="H228" s="95"/>
      <c r="I228" s="97"/>
      <c r="J228" s="97"/>
      <c r="K228" s="97"/>
      <c r="L228" s="94"/>
      <c r="M228" s="98"/>
      <c r="N228" s="97"/>
      <c r="O228" s="97"/>
      <c r="P228" s="97"/>
      <c r="Q228" s="96"/>
      <c r="R228" s="95"/>
      <c r="S228" s="97"/>
      <c r="T228" s="97"/>
      <c r="U228" s="97"/>
      <c r="V228" s="97"/>
      <c r="W228" s="97"/>
      <c r="X228" s="97"/>
      <c r="Y228" s="97"/>
      <c r="Z228" s="97"/>
      <c r="AA228" s="97"/>
      <c r="AB228" s="97"/>
      <c r="AC228" s="97"/>
      <c r="AD228" s="97"/>
      <c r="AE228" s="97"/>
      <c r="AF228" s="97"/>
      <c r="AG228" s="97"/>
      <c r="AH228" s="97"/>
      <c r="AI228" s="97"/>
      <c r="AJ228" s="94"/>
      <c r="AK228" s="1693"/>
      <c r="AL228" s="1693"/>
      <c r="AM228" s="1693"/>
      <c r="AN228" s="1693"/>
      <c r="AO228" s="1693"/>
      <c r="AP228" s="1693"/>
      <c r="AQ228" s="1693"/>
      <c r="AR228" s="1693"/>
      <c r="AS228" s="1693"/>
      <c r="AT228" s="1693"/>
      <c r="AU228" s="1693"/>
      <c r="AV228" s="1693"/>
      <c r="AW228" s="1693"/>
      <c r="AX228" s="1693"/>
      <c r="AY228" s="1693"/>
      <c r="AZ228" s="305"/>
      <c r="BA228" s="1836"/>
      <c r="BB228" s="1542" t="s">
        <v>91</v>
      </c>
      <c r="BC228" s="33" t="s">
        <v>35</v>
      </c>
      <c r="BD228" s="29" t="s">
        <v>35</v>
      </c>
      <c r="BE228" s="29" t="s">
        <v>35</v>
      </c>
      <c r="BF228" s="29" t="s">
        <v>35</v>
      </c>
      <c r="BG228" s="24" t="s">
        <v>35</v>
      </c>
      <c r="BH228" s="33" t="s">
        <v>35</v>
      </c>
      <c r="BI228" s="29" t="s">
        <v>35</v>
      </c>
      <c r="BJ228" s="29" t="s">
        <v>35</v>
      </c>
      <c r="BK228" s="29" t="s">
        <v>35</v>
      </c>
      <c r="BL228" s="24" t="s">
        <v>35</v>
      </c>
      <c r="BM228" s="33" t="s">
        <v>35</v>
      </c>
      <c r="BN228" s="29" t="s">
        <v>35</v>
      </c>
      <c r="BO228" s="29" t="s">
        <v>35</v>
      </c>
      <c r="BP228" s="29" t="s">
        <v>35</v>
      </c>
      <c r="BQ228" s="24" t="s">
        <v>35</v>
      </c>
      <c r="BR228" s="33" t="s">
        <v>35</v>
      </c>
      <c r="BS228" s="29" t="s">
        <v>35</v>
      </c>
      <c r="BT228" s="29" t="s">
        <v>35</v>
      </c>
      <c r="BU228" s="29" t="s">
        <v>35</v>
      </c>
      <c r="BV228" s="29" t="s">
        <v>35</v>
      </c>
      <c r="BW228" s="29" t="s">
        <v>35</v>
      </c>
      <c r="BX228" s="29" t="s">
        <v>35</v>
      </c>
      <c r="BY228" s="18" t="s">
        <v>35</v>
      </c>
      <c r="BZ228" s="18" t="s">
        <v>35</v>
      </c>
      <c r="CA228" s="18" t="s">
        <v>35</v>
      </c>
      <c r="CB228" s="18" t="s">
        <v>35</v>
      </c>
      <c r="CC228" s="18" t="s">
        <v>35</v>
      </c>
      <c r="CD228" s="18" t="s">
        <v>35</v>
      </c>
      <c r="CE228" s="18" t="s">
        <v>35</v>
      </c>
      <c r="CF228" s="18" t="s">
        <v>35</v>
      </c>
      <c r="CG228" s="18" t="s">
        <v>35</v>
      </c>
      <c r="CH228" s="18" t="s">
        <v>35</v>
      </c>
      <c r="CI228" s="18" t="s">
        <v>35</v>
      </c>
      <c r="CJ228" s="18" t="s">
        <v>35</v>
      </c>
      <c r="CK228" s="3"/>
      <c r="CL228" s="3"/>
      <c r="CM228" s="3"/>
      <c r="CN228" s="3"/>
      <c r="CO228" s="3"/>
      <c r="CP228" s="3"/>
      <c r="CQ228" s="3"/>
      <c r="CR228" s="3"/>
      <c r="CS228" s="3"/>
      <c r="CT228" s="3"/>
      <c r="CU228" s="3"/>
      <c r="CV228" s="3"/>
      <c r="CW228" s="3"/>
      <c r="CX228" s="3"/>
      <c r="CY228" s="3"/>
      <c r="CZ228" s="3"/>
    </row>
    <row r="229" s="433" customFormat="true" ht="15" customHeight="true" x14ac:dyDescent="0.2">
      <c r="A229" s="116"/>
      <c r="B229" s="110"/>
      <c r="C229" s="98"/>
      <c r="D229" s="97"/>
      <c r="E229" s="97"/>
      <c r="F229" s="97"/>
      <c r="G229" s="96"/>
      <c r="H229" s="95"/>
      <c r="I229" s="97"/>
      <c r="J229" s="97"/>
      <c r="K229" s="97"/>
      <c r="L229" s="94"/>
      <c r="M229" s="98"/>
      <c r="N229" s="97"/>
      <c r="O229" s="97"/>
      <c r="P229" s="97"/>
      <c r="Q229" s="96"/>
      <c r="R229" s="95"/>
      <c r="S229" s="97"/>
      <c r="T229" s="97"/>
      <c r="U229" s="97"/>
      <c r="V229" s="97"/>
      <c r="W229" s="97"/>
      <c r="X229" s="97"/>
      <c r="Y229" s="97"/>
      <c r="Z229" s="97"/>
      <c r="AA229" s="97"/>
      <c r="AB229" s="97"/>
      <c r="AC229" s="97"/>
      <c r="AD229" s="97"/>
      <c r="AE229" s="97"/>
      <c r="AF229" s="97"/>
      <c r="AG229" s="97"/>
      <c r="AH229" s="97"/>
      <c r="AI229" s="97"/>
      <c r="AJ229" s="94"/>
      <c r="AK229" s="1693"/>
      <c r="AL229" s="1693"/>
      <c r="AM229" s="1693"/>
      <c r="AN229" s="1693"/>
      <c r="AO229" s="1693"/>
      <c r="AP229" s="1693"/>
      <c r="AQ229" s="1693"/>
      <c r="AR229" s="1693"/>
      <c r="AS229" s="1693"/>
      <c r="AT229" s="1693"/>
      <c r="AU229" s="1693"/>
      <c r="AV229" s="1693"/>
      <c r="AW229" s="1693"/>
      <c r="AX229" s="1693"/>
      <c r="AY229" s="1693"/>
      <c r="AZ229" s="305"/>
      <c r="BA229" s="1836"/>
      <c r="BB229" s="1542" t="s">
        <v>92</v>
      </c>
      <c r="BC229" s="33" t="s">
        <v>35</v>
      </c>
      <c r="BD229" s="29" t="s">
        <v>35</v>
      </c>
      <c r="BE229" s="29" t="s">
        <v>35</v>
      </c>
      <c r="BF229" s="29" t="s">
        <v>35</v>
      </c>
      <c r="BG229" s="24" t="s">
        <v>35</v>
      </c>
      <c r="BH229" s="33" t="s">
        <v>35</v>
      </c>
      <c r="BI229" s="29" t="s">
        <v>35</v>
      </c>
      <c r="BJ229" s="29" t="s">
        <v>35</v>
      </c>
      <c r="BK229" s="29" t="s">
        <v>35</v>
      </c>
      <c r="BL229" s="24" t="s">
        <v>35</v>
      </c>
      <c r="BM229" s="33" t="s">
        <v>35</v>
      </c>
      <c r="BN229" s="29" t="s">
        <v>35</v>
      </c>
      <c r="BO229" s="29" t="s">
        <v>35</v>
      </c>
      <c r="BP229" s="29" t="s">
        <v>35</v>
      </c>
      <c r="BQ229" s="24" t="s">
        <v>35</v>
      </c>
      <c r="BR229" s="33" t="s">
        <v>35</v>
      </c>
      <c r="BS229" s="29" t="s">
        <v>35</v>
      </c>
      <c r="BT229" s="29" t="s">
        <v>35</v>
      </c>
      <c r="BU229" s="29" t="s">
        <v>35</v>
      </c>
      <c r="BV229" s="29" t="s">
        <v>35</v>
      </c>
      <c r="BW229" s="29" t="s">
        <v>35</v>
      </c>
      <c r="BX229" s="29" t="s">
        <v>35</v>
      </c>
      <c r="BY229" s="18" t="s">
        <v>35</v>
      </c>
      <c r="BZ229" s="18" t="s">
        <v>35</v>
      </c>
      <c r="CA229" s="18" t="s">
        <v>35</v>
      </c>
      <c r="CB229" s="18" t="s">
        <v>35</v>
      </c>
      <c r="CC229" s="18" t="s">
        <v>35</v>
      </c>
      <c r="CD229" s="18" t="s">
        <v>35</v>
      </c>
      <c r="CE229" s="18" t="s">
        <v>35</v>
      </c>
      <c r="CF229" s="18" t="s">
        <v>35</v>
      </c>
      <c r="CG229" s="18" t="s">
        <v>35</v>
      </c>
      <c r="CH229" s="18" t="s">
        <v>35</v>
      </c>
      <c r="CI229" s="18" t="s">
        <v>35</v>
      </c>
      <c r="CJ229" s="18" t="s">
        <v>35</v>
      </c>
      <c r="CK229" s="3"/>
      <c r="CL229" s="3"/>
      <c r="CM229" s="3"/>
      <c r="CN229" s="3"/>
      <c r="CO229" s="3"/>
      <c r="CP229" s="3"/>
      <c r="CQ229" s="3"/>
      <c r="CR229" s="3"/>
      <c r="CS229" s="3"/>
      <c r="CT229" s="3"/>
      <c r="CU229" s="3"/>
      <c r="CV229" s="3"/>
      <c r="CW229" s="3"/>
      <c r="CX229" s="3"/>
      <c r="CY229" s="3"/>
      <c r="CZ229" s="3"/>
    </row>
    <row r="230" s="433" customFormat="true" ht="15" customHeight="true" x14ac:dyDescent="0.2">
      <c r="A230" s="116"/>
      <c r="B230" s="110"/>
      <c r="C230" s="98"/>
      <c r="D230" s="97"/>
      <c r="E230" s="97"/>
      <c r="F230" s="97"/>
      <c r="G230" s="96"/>
      <c r="H230" s="95"/>
      <c r="I230" s="97"/>
      <c r="J230" s="97"/>
      <c r="K230" s="97"/>
      <c r="L230" s="94"/>
      <c r="M230" s="98"/>
      <c r="N230" s="97"/>
      <c r="O230" s="97"/>
      <c r="P230" s="97"/>
      <c r="Q230" s="96"/>
      <c r="R230" s="95"/>
      <c r="S230" s="97"/>
      <c r="T230" s="97"/>
      <c r="U230" s="97"/>
      <c r="V230" s="97"/>
      <c r="W230" s="97"/>
      <c r="X230" s="97"/>
      <c r="Y230" s="97"/>
      <c r="Z230" s="97"/>
      <c r="AA230" s="97"/>
      <c r="AB230" s="97"/>
      <c r="AC230" s="97"/>
      <c r="AD230" s="97"/>
      <c r="AE230" s="97"/>
      <c r="AF230" s="97"/>
      <c r="AG230" s="97"/>
      <c r="AH230" s="97"/>
      <c r="AI230" s="97"/>
      <c r="AJ230" s="94"/>
      <c r="AK230" s="1693"/>
      <c r="AL230" s="1693"/>
      <c r="AM230" s="1693"/>
      <c r="AN230" s="1693"/>
      <c r="AO230" s="1693"/>
      <c r="AP230" s="1693"/>
      <c r="AQ230" s="1693"/>
      <c r="AR230" s="1693"/>
      <c r="AS230" s="1693"/>
      <c r="AT230" s="1693"/>
      <c r="AU230" s="1693"/>
      <c r="AV230" s="1693"/>
      <c r="AW230" s="1693"/>
      <c r="AX230" s="1693"/>
      <c r="AY230" s="1693"/>
      <c r="AZ230" s="305"/>
      <c r="BA230" s="1836"/>
      <c r="BB230" s="1542" t="s">
        <v>93</v>
      </c>
      <c r="BC230" s="33" t="s">
        <v>35</v>
      </c>
      <c r="BD230" s="29" t="s">
        <v>35</v>
      </c>
      <c r="BE230" s="29" t="s">
        <v>35</v>
      </c>
      <c r="BF230" s="29" t="s">
        <v>35</v>
      </c>
      <c r="BG230" s="24" t="s">
        <v>35</v>
      </c>
      <c r="BH230" s="33" t="s">
        <v>35</v>
      </c>
      <c r="BI230" s="29" t="s">
        <v>35</v>
      </c>
      <c r="BJ230" s="29" t="s">
        <v>35</v>
      </c>
      <c r="BK230" s="29" t="s">
        <v>35</v>
      </c>
      <c r="BL230" s="24" t="s">
        <v>35</v>
      </c>
      <c r="BM230" s="33" t="s">
        <v>35</v>
      </c>
      <c r="BN230" s="29" t="s">
        <v>35</v>
      </c>
      <c r="BO230" s="29" t="s">
        <v>35</v>
      </c>
      <c r="BP230" s="29" t="s">
        <v>35</v>
      </c>
      <c r="BQ230" s="24" t="s">
        <v>35</v>
      </c>
      <c r="BR230" s="33" t="s">
        <v>35</v>
      </c>
      <c r="BS230" s="29" t="s">
        <v>35</v>
      </c>
      <c r="BT230" s="29" t="s">
        <v>35</v>
      </c>
      <c r="BU230" s="29" t="s">
        <v>35</v>
      </c>
      <c r="BV230" s="29" t="s">
        <v>35</v>
      </c>
      <c r="BW230" s="29" t="s">
        <v>35</v>
      </c>
      <c r="BX230" s="29" t="s">
        <v>35</v>
      </c>
      <c r="BY230" s="18" t="s">
        <v>35</v>
      </c>
      <c r="BZ230" s="18" t="s">
        <v>35</v>
      </c>
      <c r="CA230" s="18" t="s">
        <v>35</v>
      </c>
      <c r="CB230" s="18" t="s">
        <v>35</v>
      </c>
      <c r="CC230" s="18" t="s">
        <v>35</v>
      </c>
      <c r="CD230" s="18" t="s">
        <v>35</v>
      </c>
      <c r="CE230" s="18" t="s">
        <v>35</v>
      </c>
      <c r="CF230" s="18" t="s">
        <v>35</v>
      </c>
      <c r="CG230" s="18" t="s">
        <v>35</v>
      </c>
      <c r="CH230" s="18" t="s">
        <v>35</v>
      </c>
      <c r="CI230" s="18" t="s">
        <v>35</v>
      </c>
      <c r="CJ230" s="18" t="s">
        <v>35</v>
      </c>
      <c r="CK230" s="3"/>
      <c r="CL230" s="3"/>
      <c r="CM230" s="3"/>
      <c r="CN230" s="3"/>
      <c r="CO230" s="3"/>
      <c r="CP230" s="3"/>
      <c r="CQ230" s="3"/>
      <c r="CR230" s="3"/>
      <c r="CS230" s="3"/>
      <c r="CT230" s="3"/>
      <c r="CU230" s="3"/>
      <c r="CV230" s="3"/>
      <c r="CW230" s="3"/>
      <c r="CX230" s="3"/>
      <c r="CY230" s="3"/>
      <c r="CZ230" s="3"/>
    </row>
    <row r="231" s="433" customFormat="true" ht="15" customHeight="true" x14ac:dyDescent="0.2">
      <c r="A231" s="116"/>
      <c r="B231" s="110"/>
      <c r="C231" s="128"/>
      <c r="D231" s="127"/>
      <c r="E231" s="127"/>
      <c r="F231" s="127"/>
      <c r="G231" s="117"/>
      <c r="H231" s="120"/>
      <c r="I231" s="127"/>
      <c r="J231" s="127"/>
      <c r="K231" s="127"/>
      <c r="L231" s="123"/>
      <c r="M231" s="128"/>
      <c r="N231" s="127"/>
      <c r="O231" s="127"/>
      <c r="P231" s="127"/>
      <c r="Q231" s="117"/>
      <c r="R231" s="120"/>
      <c r="S231" s="127"/>
      <c r="T231" s="127"/>
      <c r="U231" s="127"/>
      <c r="V231" s="127"/>
      <c r="W231" s="127"/>
      <c r="X231" s="127"/>
      <c r="Y231" s="127"/>
      <c r="Z231" s="127"/>
      <c r="AA231" s="127"/>
      <c r="AB231" s="127"/>
      <c r="AC231" s="88"/>
      <c r="AD231" s="88"/>
      <c r="AE231" s="88"/>
      <c r="AF231" s="88"/>
      <c r="AG231" s="88"/>
      <c r="AH231" s="88"/>
      <c r="AI231" s="88"/>
      <c r="AJ231" s="79"/>
      <c r="AK231" s="1693"/>
      <c r="AL231" s="1693"/>
      <c r="AM231" s="1693"/>
      <c r="AN231" s="1693"/>
      <c r="AO231" s="1693"/>
      <c r="AP231" s="1693"/>
      <c r="AQ231" s="1693"/>
      <c r="AR231" s="1693"/>
      <c r="AS231" s="1693"/>
      <c r="AT231" s="1693"/>
      <c r="AU231" s="1693"/>
      <c r="AV231" s="1693"/>
      <c r="AW231" s="1693"/>
      <c r="AX231" s="1693"/>
      <c r="AY231" s="1693"/>
      <c r="AZ231" s="305"/>
      <c r="BA231" s="535"/>
      <c r="BB231" s="1542"/>
      <c r="BC231" s="374"/>
      <c r="BD231" s="366"/>
      <c r="BE231" s="366"/>
      <c r="BF231" s="366"/>
      <c r="BG231" s="378"/>
      <c r="BH231" s="374"/>
      <c r="BI231" s="366"/>
      <c r="BJ231" s="366"/>
      <c r="BK231" s="366"/>
      <c r="BL231" s="378"/>
      <c r="BM231" s="374"/>
      <c r="BN231" s="366"/>
      <c r="BO231" s="366"/>
      <c r="BP231" s="366"/>
      <c r="BQ231" s="378"/>
      <c r="BR231" s="374"/>
      <c r="BS231" s="366"/>
      <c r="BT231" s="366"/>
      <c r="BU231" s="366"/>
      <c r="BV231" s="366"/>
      <c r="BW231" s="366"/>
      <c r="BX231" s="366"/>
      <c r="BY231" s="367"/>
      <c r="BZ231" s="367"/>
      <c r="CA231" s="367"/>
      <c r="CB231" s="367"/>
      <c r="CC231" s="367"/>
      <c r="CD231" s="367"/>
      <c r="CE231" s="367"/>
      <c r="CF231" s="367"/>
      <c r="CG231" s="367"/>
      <c r="CH231" s="367"/>
      <c r="CI231" s="367"/>
      <c r="CJ231" s="367"/>
      <c r="CK231" s="2"/>
      <c r="CL231" s="2"/>
      <c r="CM231" s="2"/>
      <c r="CN231" s="2"/>
      <c r="CO231" s="2"/>
      <c r="CP231" s="2"/>
      <c r="CQ231" s="2"/>
      <c r="CR231" s="2"/>
      <c r="CS231" s="2"/>
      <c r="CT231" s="2"/>
      <c r="CU231" s="2"/>
      <c r="CV231" s="2"/>
      <c r="CW231" s="2"/>
      <c r="CX231" s="2"/>
      <c r="CY231" s="2"/>
      <c r="CZ231" s="2"/>
    </row>
    <row r="232" s="433" customFormat="true" ht="15" customHeight="true" x14ac:dyDescent="0.2">
      <c r="A232" s="116"/>
      <c r="B232" s="110"/>
      <c r="C232" s="128"/>
      <c r="D232" s="127"/>
      <c r="E232" s="127"/>
      <c r="F232" s="127"/>
      <c r="G232" s="117"/>
      <c r="H232" s="120"/>
      <c r="I232" s="127"/>
      <c r="J232" s="127"/>
      <c r="K232" s="127"/>
      <c r="L232" s="123"/>
      <c r="M232" s="128"/>
      <c r="N232" s="127"/>
      <c r="O232" s="127"/>
      <c r="P232" s="127"/>
      <c r="Q232" s="117"/>
      <c r="R232" s="120"/>
      <c r="S232" s="127"/>
      <c r="T232" s="127"/>
      <c r="U232" s="127"/>
      <c r="V232" s="127"/>
      <c r="W232" s="127"/>
      <c r="X232" s="127"/>
      <c r="Y232" s="127"/>
      <c r="Z232" s="127"/>
      <c r="AA232" s="127"/>
      <c r="AB232" s="127"/>
      <c r="AC232" s="88"/>
      <c r="AD232" s="88"/>
      <c r="AE232" s="88"/>
      <c r="AF232" s="88"/>
      <c r="AG232" s="88"/>
      <c r="AH232" s="88"/>
      <c r="AI232" s="88"/>
      <c r="AJ232" s="79"/>
      <c r="AK232" s="1693"/>
      <c r="AL232" s="1693"/>
      <c r="AM232" s="1693"/>
      <c r="AN232" s="1693"/>
      <c r="AO232" s="1693"/>
      <c r="AP232" s="1693"/>
      <c r="AQ232" s="1693"/>
      <c r="AR232" s="1693"/>
      <c r="AS232" s="1693"/>
      <c r="AT232" s="1693"/>
      <c r="AU232" s="1693"/>
      <c r="AV232" s="1693"/>
      <c r="AW232" s="1693"/>
      <c r="AX232" s="1693"/>
      <c r="AY232" s="1693"/>
      <c r="AZ232" s="305"/>
      <c r="BA232" s="1710"/>
      <c r="BB232" s="1542"/>
      <c r="BC232" s="374"/>
      <c r="BD232" s="366"/>
      <c r="BE232" s="366"/>
      <c r="BF232" s="366"/>
      <c r="BG232" s="378"/>
      <c r="BH232" s="374"/>
      <c r="BI232" s="366"/>
      <c r="BJ232" s="366"/>
      <c r="BK232" s="366"/>
      <c r="BL232" s="378"/>
      <c r="BM232" s="374"/>
      <c r="BN232" s="366"/>
      <c r="BO232" s="366"/>
      <c r="BP232" s="366"/>
      <c r="BQ232" s="378"/>
      <c r="BR232" s="374"/>
      <c r="BS232" s="366"/>
      <c r="BT232" s="366"/>
      <c r="BU232" s="366"/>
      <c r="BV232" s="366"/>
      <c r="BW232" s="366"/>
      <c r="BX232" s="366"/>
      <c r="BY232" s="367"/>
      <c r="BZ232" s="367"/>
      <c r="CA232" s="367"/>
      <c r="CB232" s="367"/>
      <c r="CC232" s="367"/>
      <c r="CD232" s="367"/>
      <c r="CE232" s="367"/>
      <c r="CF232" s="367"/>
      <c r="CG232" s="367"/>
      <c r="CH232" s="367"/>
      <c r="CI232" s="367"/>
      <c r="CJ232" s="367"/>
      <c r="CK232" s="2"/>
      <c r="CL232" s="2"/>
      <c r="CM232" s="2"/>
      <c r="CN232" s="2"/>
      <c r="CO232" s="2"/>
      <c r="CP232" s="2"/>
      <c r="CQ232" s="2"/>
      <c r="CR232" s="2"/>
      <c r="CS232" s="2"/>
      <c r="CT232" s="2"/>
      <c r="CU232" s="2"/>
      <c r="CV232" s="2"/>
      <c r="CW232" s="2"/>
      <c r="CX232" s="2"/>
      <c r="CY232" s="2"/>
      <c r="CZ232" s="2"/>
    </row>
    <row r="233" s="433" customFormat="true" ht="15" customHeight="true" x14ac:dyDescent="0.2">
      <c r="A233" s="116"/>
      <c r="B233" s="110"/>
      <c r="C233" s="66"/>
      <c r="D233" s="65"/>
      <c r="E233" s="65"/>
      <c r="F233" s="65"/>
      <c r="G233" s="64"/>
      <c r="H233" s="63"/>
      <c r="I233" s="65"/>
      <c r="J233" s="65"/>
      <c r="K233" s="65"/>
      <c r="L233" s="62"/>
      <c r="M233" s="66"/>
      <c r="N233" s="65"/>
      <c r="O233" s="65"/>
      <c r="P233" s="65"/>
      <c r="Q233" s="64"/>
      <c r="R233" s="63"/>
      <c r="S233" s="65"/>
      <c r="T233" s="65"/>
      <c r="U233" s="65"/>
      <c r="V233" s="65"/>
      <c r="W233" s="65"/>
      <c r="X233" s="65"/>
      <c r="Y233" s="65"/>
      <c r="Z233" s="65"/>
      <c r="AA233" s="65"/>
      <c r="AB233" s="65"/>
      <c r="AC233" s="88"/>
      <c r="AD233" s="88"/>
      <c r="AE233" s="88"/>
      <c r="AF233" s="88"/>
      <c r="AG233" s="88"/>
      <c r="AH233" s="88"/>
      <c r="AI233" s="88"/>
      <c r="AJ233" s="79"/>
      <c r="AK233" s="1693"/>
      <c r="AL233" s="1693"/>
      <c r="AM233" s="1693"/>
      <c r="AN233" s="1693"/>
      <c r="AO233" s="1693"/>
      <c r="AP233" s="1693"/>
      <c r="AQ233" s="1693"/>
      <c r="AR233" s="1693"/>
      <c r="AS233" s="1693"/>
      <c r="AT233" s="1693"/>
      <c r="AU233" s="1693"/>
      <c r="AV233" s="1693"/>
      <c r="AW233" s="1693"/>
      <c r="AX233" s="1693"/>
      <c r="AY233" s="1693"/>
      <c r="AZ233" s="305"/>
      <c r="BA233" s="1710"/>
      <c r="BB233" s="1542"/>
      <c r="BC233" s="374"/>
      <c r="BD233" s="366"/>
      <c r="BE233" s="366"/>
      <c r="BF233" s="366"/>
      <c r="BG233" s="378"/>
      <c r="BH233" s="374"/>
      <c r="BI233" s="366"/>
      <c r="BJ233" s="366"/>
      <c r="BK233" s="366"/>
      <c r="BL233" s="378"/>
      <c r="BM233" s="374"/>
      <c r="BN233" s="366"/>
      <c r="BO233" s="366"/>
      <c r="BP233" s="366"/>
      <c r="BQ233" s="378"/>
      <c r="BR233" s="374"/>
      <c r="BS233" s="366"/>
      <c r="BT233" s="366"/>
      <c r="BU233" s="366"/>
      <c r="BV233" s="366"/>
      <c r="BW233" s="366"/>
      <c r="BX233" s="366"/>
      <c r="BY233" s="367"/>
      <c r="BZ233" s="367"/>
      <c r="CA233" s="367"/>
      <c r="CB233" s="367"/>
      <c r="CC233" s="367"/>
      <c r="CD233" s="367"/>
      <c r="CE233" s="367"/>
      <c r="CF233" s="367"/>
      <c r="CG233" s="367"/>
      <c r="CH233" s="367"/>
      <c r="CI233" s="367"/>
      <c r="CJ233" s="367"/>
      <c r="CK233" s="2"/>
      <c r="CL233" s="2"/>
      <c r="CM233" s="2"/>
      <c r="CN233" s="2"/>
      <c r="CO233" s="2"/>
      <c r="CP233" s="2"/>
      <c r="CQ233" s="2"/>
      <c r="CR233" s="2"/>
      <c r="CS233" s="2"/>
      <c r="CT233" s="2"/>
      <c r="CU233" s="2"/>
      <c r="CV233" s="2"/>
      <c r="CW233" s="2"/>
      <c r="CX233" s="2"/>
      <c r="CY233" s="2"/>
      <c r="CZ233" s="2"/>
    </row>
    <row r="234" s="433" customFormat="true" ht="15" customHeight="true" x14ac:dyDescent="0.2">
      <c r="A234" s="116"/>
      <c r="B234" s="110"/>
      <c r="C234" s="66"/>
      <c r="D234" s="65"/>
      <c r="E234" s="65"/>
      <c r="F234" s="65"/>
      <c r="G234" s="64"/>
      <c r="H234" s="63"/>
      <c r="I234" s="65"/>
      <c r="J234" s="65"/>
      <c r="K234" s="65"/>
      <c r="L234" s="62"/>
      <c r="M234" s="66"/>
      <c r="N234" s="65"/>
      <c r="O234" s="65"/>
      <c r="P234" s="65"/>
      <c r="Q234" s="64"/>
      <c r="R234" s="63"/>
      <c r="S234" s="65"/>
      <c r="T234" s="65"/>
      <c r="U234" s="65"/>
      <c r="V234" s="65"/>
      <c r="W234" s="65"/>
      <c r="X234" s="65"/>
      <c r="Y234" s="65"/>
      <c r="Z234" s="65"/>
      <c r="AA234" s="65"/>
      <c r="AB234" s="65"/>
      <c r="AC234" s="88"/>
      <c r="AD234" s="88"/>
      <c r="AE234" s="88"/>
      <c r="AF234" s="88"/>
      <c r="AG234" s="88"/>
      <c r="AH234" s="88"/>
      <c r="AI234" s="88"/>
      <c r="AJ234" s="79"/>
      <c r="AK234" s="1693"/>
      <c r="AL234" s="1693"/>
      <c r="AM234" s="1693"/>
      <c r="AN234" s="1693"/>
      <c r="AO234" s="1693"/>
      <c r="AP234" s="1693"/>
      <c r="AQ234" s="1693"/>
      <c r="AR234" s="1693"/>
      <c r="AS234" s="1693"/>
      <c r="AT234" s="1693"/>
      <c r="AU234" s="1693"/>
      <c r="AV234" s="1693"/>
      <c r="AW234" s="1693"/>
      <c r="AX234" s="1693"/>
      <c r="AY234" s="1693"/>
      <c r="AZ234" s="305"/>
      <c r="BA234" s="1710"/>
      <c r="BB234" s="1542"/>
      <c r="BC234" s="374"/>
      <c r="BD234" s="366"/>
      <c r="BE234" s="366"/>
      <c r="BF234" s="366"/>
      <c r="BG234" s="378"/>
      <c r="BH234" s="374"/>
      <c r="BI234" s="366"/>
      <c r="BJ234" s="366"/>
      <c r="BK234" s="366"/>
      <c r="BL234" s="378"/>
      <c r="BM234" s="374"/>
      <c r="BN234" s="366"/>
      <c r="BO234" s="366"/>
      <c r="BP234" s="366"/>
      <c r="BQ234" s="378"/>
      <c r="BR234" s="374"/>
      <c r="BS234" s="366"/>
      <c r="BT234" s="366"/>
      <c r="BU234" s="366"/>
      <c r="BV234" s="366"/>
      <c r="BW234" s="366"/>
      <c r="BX234" s="366"/>
      <c r="BY234" s="367"/>
      <c r="BZ234" s="367"/>
      <c r="CA234" s="367"/>
      <c r="CB234" s="367"/>
      <c r="CC234" s="367"/>
      <c r="CD234" s="367"/>
      <c r="CE234" s="367"/>
      <c r="CF234" s="367"/>
      <c r="CG234" s="367"/>
      <c r="CH234" s="367"/>
      <c r="CI234" s="367"/>
      <c r="CJ234" s="367"/>
      <c r="CK234" s="2"/>
      <c r="CL234" s="2"/>
      <c r="CM234" s="2"/>
      <c r="CN234" s="2"/>
      <c r="CO234" s="2"/>
      <c r="CP234" s="2"/>
      <c r="CQ234" s="2"/>
      <c r="CR234" s="2"/>
      <c r="CS234" s="2"/>
      <c r="CT234" s="2"/>
      <c r="CU234" s="2"/>
      <c r="CV234" s="2"/>
      <c r="CW234" s="2"/>
      <c r="CX234" s="2"/>
      <c r="CY234" s="2"/>
      <c r="CZ234" s="2"/>
    </row>
    <row r="235" s="433" customFormat="true" ht="15" customHeight="true" x14ac:dyDescent="0.2">
      <c r="A235" s="116"/>
      <c r="B235" s="110"/>
      <c r="C235" s="66"/>
      <c r="D235" s="65"/>
      <c r="E235" s="65"/>
      <c r="F235" s="65"/>
      <c r="G235" s="64"/>
      <c r="H235" s="63"/>
      <c r="I235" s="65"/>
      <c r="J235" s="65"/>
      <c r="K235" s="65"/>
      <c r="L235" s="62"/>
      <c r="M235" s="66"/>
      <c r="N235" s="65"/>
      <c r="O235" s="65"/>
      <c r="P235" s="65"/>
      <c r="Q235" s="64"/>
      <c r="R235" s="63"/>
      <c r="S235" s="65"/>
      <c r="T235" s="65"/>
      <c r="U235" s="65"/>
      <c r="V235" s="65"/>
      <c r="W235" s="65"/>
      <c r="X235" s="65"/>
      <c r="Y235" s="65"/>
      <c r="Z235" s="65"/>
      <c r="AA235" s="65"/>
      <c r="AB235" s="65"/>
      <c r="AC235" s="88"/>
      <c r="AD235" s="88"/>
      <c r="AE235" s="88"/>
      <c r="AF235" s="88"/>
      <c r="AG235" s="88"/>
      <c r="AH235" s="88"/>
      <c r="AI235" s="88"/>
      <c r="AJ235" s="79"/>
      <c r="AK235" s="1693"/>
      <c r="AL235" s="1693"/>
      <c r="AM235" s="1693"/>
      <c r="AN235" s="1693"/>
      <c r="AO235" s="1693"/>
      <c r="AP235" s="1693"/>
      <c r="AQ235" s="1693"/>
      <c r="AR235" s="1693"/>
      <c r="AS235" s="1693"/>
      <c r="AT235" s="1693"/>
      <c r="AU235" s="1693"/>
      <c r="AV235" s="1693"/>
      <c r="AW235" s="1693"/>
      <c r="AX235" s="1693"/>
      <c r="AY235" s="1693"/>
      <c r="AZ235" s="305"/>
      <c r="BA235" s="1710"/>
      <c r="BB235" s="1542"/>
      <c r="BC235" s="374"/>
      <c r="BD235" s="366"/>
      <c r="BE235" s="366"/>
      <c r="BF235" s="366"/>
      <c r="BG235" s="378"/>
      <c r="BH235" s="374"/>
      <c r="BI235" s="366"/>
      <c r="BJ235" s="366"/>
      <c r="BK235" s="366"/>
      <c r="BL235" s="378"/>
      <c r="BM235" s="374"/>
      <c r="BN235" s="366"/>
      <c r="BO235" s="366"/>
      <c r="BP235" s="366"/>
      <c r="BQ235" s="378"/>
      <c r="BR235" s="374"/>
      <c r="BS235" s="366"/>
      <c r="BT235" s="366"/>
      <c r="BU235" s="366"/>
      <c r="BV235" s="366"/>
      <c r="BW235" s="366"/>
      <c r="BX235" s="366"/>
      <c r="BY235" s="367"/>
      <c r="BZ235" s="367"/>
      <c r="CA235" s="367"/>
      <c r="CB235" s="367"/>
      <c r="CC235" s="367"/>
      <c r="CD235" s="367"/>
      <c r="CE235" s="367"/>
      <c r="CF235" s="367"/>
      <c r="CG235" s="367"/>
      <c r="CH235" s="367"/>
      <c r="CI235" s="367"/>
      <c r="CJ235" s="367"/>
      <c r="CK235" s="2"/>
      <c r="CL235" s="2"/>
      <c r="CM235" s="2"/>
      <c r="CN235" s="2"/>
      <c r="CO235" s="2"/>
      <c r="CP235" s="2"/>
      <c r="CQ235" s="2"/>
      <c r="CR235" s="2"/>
      <c r="CS235" s="2"/>
      <c r="CT235" s="2"/>
      <c r="CU235" s="2"/>
      <c r="CV235" s="2"/>
      <c r="CW235" s="2"/>
      <c r="CX235" s="2"/>
      <c r="CY235" s="2"/>
      <c r="CZ235" s="2"/>
    </row>
    <row r="236" s="433" customFormat="true" ht="15" customHeight="true" x14ac:dyDescent="0.2">
      <c r="A236" s="116"/>
      <c r="B236" s="110"/>
      <c r="C236" s="66"/>
      <c r="D236" s="65"/>
      <c r="E236" s="65"/>
      <c r="F236" s="65"/>
      <c r="G236" s="64"/>
      <c r="H236" s="63"/>
      <c r="I236" s="65"/>
      <c r="J236" s="65"/>
      <c r="K236" s="65"/>
      <c r="L236" s="62"/>
      <c r="M236" s="66"/>
      <c r="N236" s="65"/>
      <c r="O236" s="65"/>
      <c r="P236" s="65"/>
      <c r="Q236" s="64"/>
      <c r="R236" s="63"/>
      <c r="S236" s="65"/>
      <c r="T236" s="65"/>
      <c r="U236" s="65"/>
      <c r="V236" s="65"/>
      <c r="W236" s="65"/>
      <c r="X236" s="65"/>
      <c r="Y236" s="65"/>
      <c r="Z236" s="65"/>
      <c r="AA236" s="65"/>
      <c r="AB236" s="65"/>
      <c r="AC236" s="88"/>
      <c r="AD236" s="88"/>
      <c r="AE236" s="88"/>
      <c r="AF236" s="88"/>
      <c r="AG236" s="88"/>
      <c r="AH236" s="88"/>
      <c r="AI236" s="88"/>
      <c r="AJ236" s="79"/>
      <c r="AK236" s="1693"/>
      <c r="AL236" s="1693"/>
      <c r="AM236" s="1693"/>
      <c r="AN236" s="1693"/>
      <c r="AO236" s="1693"/>
      <c r="AP236" s="1693"/>
      <c r="AQ236" s="1693"/>
      <c r="AR236" s="1693"/>
      <c r="AS236" s="1693"/>
      <c r="AT236" s="1693"/>
      <c r="AU236" s="1693"/>
      <c r="AV236" s="1693"/>
      <c r="AW236" s="1693"/>
      <c r="AX236" s="1693"/>
      <c r="AY236" s="1693"/>
      <c r="AZ236" s="305"/>
      <c r="BA236" s="1710"/>
      <c r="BB236" s="1542"/>
      <c r="BC236" s="374"/>
      <c r="BD236" s="366"/>
      <c r="BE236" s="366"/>
      <c r="BF236" s="366"/>
      <c r="BG236" s="378"/>
      <c r="BH236" s="374"/>
      <c r="BI236" s="366"/>
      <c r="BJ236" s="366"/>
      <c r="BK236" s="366"/>
      <c r="BL236" s="378"/>
      <c r="BM236" s="374"/>
      <c r="BN236" s="366"/>
      <c r="BO236" s="366"/>
      <c r="BP236" s="366"/>
      <c r="BQ236" s="378"/>
      <c r="BR236" s="374"/>
      <c r="BS236" s="366"/>
      <c r="BT236" s="366"/>
      <c r="BU236" s="366"/>
      <c r="BV236" s="366"/>
      <c r="BW236" s="366"/>
      <c r="BX236" s="366"/>
      <c r="BY236" s="367"/>
      <c r="BZ236" s="367"/>
      <c r="CA236" s="367"/>
      <c r="CB236" s="367"/>
      <c r="CC236" s="367"/>
      <c r="CD236" s="367"/>
      <c r="CE236" s="367"/>
      <c r="CF236" s="367"/>
      <c r="CG236" s="367"/>
      <c r="CH236" s="367"/>
      <c r="CI236" s="367"/>
      <c r="CJ236" s="367"/>
      <c r="CK236" s="2"/>
      <c r="CL236" s="2"/>
      <c r="CM236" s="2"/>
      <c r="CN236" s="2"/>
      <c r="CO236" s="2"/>
      <c r="CP236" s="2"/>
      <c r="CQ236" s="2"/>
      <c r="CR236" s="2"/>
      <c r="CS236" s="2"/>
      <c r="CT236" s="2"/>
      <c r="CU236" s="2"/>
      <c r="CV236" s="2"/>
      <c r="CW236" s="2"/>
      <c r="CX236" s="2"/>
      <c r="CY236" s="2"/>
      <c r="CZ236" s="2"/>
    </row>
    <row r="237" s="433" customFormat="true" ht="15" customHeight="true" x14ac:dyDescent="0.2">
      <c r="A237" s="116"/>
      <c r="B237" s="110"/>
      <c r="C237" s="66"/>
      <c r="D237" s="65"/>
      <c r="E237" s="65"/>
      <c r="F237" s="65"/>
      <c r="G237" s="64"/>
      <c r="H237" s="63"/>
      <c r="I237" s="65"/>
      <c r="J237" s="65"/>
      <c r="K237" s="65"/>
      <c r="L237" s="62"/>
      <c r="M237" s="66"/>
      <c r="N237" s="65"/>
      <c r="O237" s="65"/>
      <c r="P237" s="65"/>
      <c r="Q237" s="64"/>
      <c r="R237" s="63"/>
      <c r="S237" s="65"/>
      <c r="T237" s="65"/>
      <c r="U237" s="65"/>
      <c r="V237" s="65"/>
      <c r="W237" s="65"/>
      <c r="X237" s="65"/>
      <c r="Y237" s="65"/>
      <c r="Z237" s="65"/>
      <c r="AA237" s="65"/>
      <c r="AB237" s="65"/>
      <c r="AC237" s="88"/>
      <c r="AD237" s="88"/>
      <c r="AE237" s="88"/>
      <c r="AF237" s="88"/>
      <c r="AG237" s="88"/>
      <c r="AH237" s="88"/>
      <c r="AI237" s="88"/>
      <c r="AJ237" s="79"/>
      <c r="AK237" s="1693"/>
      <c r="AL237" s="1693"/>
      <c r="AM237" s="1693"/>
      <c r="AN237" s="1693"/>
      <c r="AO237" s="1693"/>
      <c r="AP237" s="1693"/>
      <c r="AQ237" s="1693"/>
      <c r="AR237" s="1693"/>
      <c r="AS237" s="1693"/>
      <c r="AT237" s="1693"/>
      <c r="AU237" s="1693"/>
      <c r="AV237" s="1693"/>
      <c r="AW237" s="1693"/>
      <c r="AX237" s="1693"/>
      <c r="AY237" s="1693"/>
      <c r="AZ237" s="305"/>
      <c r="BA237" s="1710"/>
      <c r="BB237" s="1542"/>
      <c r="BC237" s="374"/>
      <c r="BD237" s="366"/>
      <c r="BE237" s="366"/>
      <c r="BF237" s="366"/>
      <c r="BG237" s="378"/>
      <c r="BH237" s="374"/>
      <c r="BI237" s="366"/>
      <c r="BJ237" s="366"/>
      <c r="BK237" s="366"/>
      <c r="BL237" s="378"/>
      <c r="BM237" s="374"/>
      <c r="BN237" s="366"/>
      <c r="BO237" s="366"/>
      <c r="BP237" s="366"/>
      <c r="BQ237" s="378"/>
      <c r="BR237" s="374"/>
      <c r="BS237" s="366"/>
      <c r="BT237" s="366"/>
      <c r="BU237" s="366"/>
      <c r="BV237" s="366"/>
      <c r="BW237" s="366"/>
      <c r="BX237" s="366"/>
      <c r="BY237" s="367"/>
      <c r="BZ237" s="367"/>
      <c r="CA237" s="367"/>
      <c r="CB237" s="367"/>
      <c r="CC237" s="367"/>
      <c r="CD237" s="367"/>
      <c r="CE237" s="367"/>
      <c r="CF237" s="367"/>
      <c r="CG237" s="367"/>
      <c r="CH237" s="367"/>
      <c r="CI237" s="367"/>
      <c r="CJ237" s="367"/>
      <c r="CK237" s="2"/>
      <c r="CL237" s="2"/>
      <c r="CM237" s="2"/>
      <c r="CN237" s="2"/>
      <c r="CO237" s="2"/>
      <c r="CP237" s="2"/>
      <c r="CQ237" s="2"/>
      <c r="CR237" s="2"/>
      <c r="CS237" s="2"/>
      <c r="CT237" s="2"/>
      <c r="CU237" s="2"/>
      <c r="CV237" s="2"/>
      <c r="CW237" s="2"/>
      <c r="CX237" s="2"/>
      <c r="CY237" s="2"/>
      <c r="CZ237" s="2"/>
    </row>
    <row r="238" s="433" customFormat="true" ht="15" customHeight="true" x14ac:dyDescent="0.2">
      <c r="A238" s="116"/>
      <c r="B238" s="110"/>
      <c r="C238" s="66"/>
      <c r="D238" s="65"/>
      <c r="E238" s="65"/>
      <c r="F238" s="65"/>
      <c r="G238" s="64"/>
      <c r="H238" s="63"/>
      <c r="I238" s="65"/>
      <c r="J238" s="65"/>
      <c r="K238" s="65"/>
      <c r="L238" s="62"/>
      <c r="M238" s="66"/>
      <c r="N238" s="65"/>
      <c r="O238" s="65"/>
      <c r="P238" s="65"/>
      <c r="Q238" s="64"/>
      <c r="R238" s="63"/>
      <c r="S238" s="65"/>
      <c r="T238" s="65"/>
      <c r="U238" s="65"/>
      <c r="V238" s="65"/>
      <c r="W238" s="65"/>
      <c r="X238" s="65"/>
      <c r="Y238" s="65"/>
      <c r="Z238" s="65"/>
      <c r="AA238" s="65"/>
      <c r="AB238" s="65"/>
      <c r="AC238" s="88"/>
      <c r="AD238" s="88"/>
      <c r="AE238" s="88"/>
      <c r="AF238" s="88"/>
      <c r="AG238" s="88"/>
      <c r="AH238" s="88"/>
      <c r="AI238" s="88"/>
      <c r="AJ238" s="79"/>
      <c r="AK238" s="1693"/>
      <c r="AL238" s="1693"/>
      <c r="AM238" s="1693"/>
      <c r="AN238" s="1693"/>
      <c r="AO238" s="1693"/>
      <c r="AP238" s="1693"/>
      <c r="AQ238" s="1693"/>
      <c r="AR238" s="1693"/>
      <c r="AS238" s="1693"/>
      <c r="AT238" s="1693"/>
      <c r="AU238" s="1693"/>
      <c r="AV238" s="1693"/>
      <c r="AW238" s="1693"/>
      <c r="AX238" s="1693"/>
      <c r="AY238" s="1693"/>
      <c r="AZ238" s="305"/>
      <c r="BA238" s="1710"/>
      <c r="BB238" s="1542"/>
      <c r="BC238" s="374"/>
      <c r="BD238" s="366"/>
      <c r="BE238" s="366"/>
      <c r="BF238" s="366"/>
      <c r="BG238" s="378"/>
      <c r="BH238" s="374"/>
      <c r="BI238" s="366"/>
      <c r="BJ238" s="366"/>
      <c r="BK238" s="366"/>
      <c r="BL238" s="378"/>
      <c r="BM238" s="374"/>
      <c r="BN238" s="366"/>
      <c r="BO238" s="366"/>
      <c r="BP238" s="366"/>
      <c r="BQ238" s="378"/>
      <c r="BR238" s="374"/>
      <c r="BS238" s="366"/>
      <c r="BT238" s="366"/>
      <c r="BU238" s="366"/>
      <c r="BV238" s="366"/>
      <c r="BW238" s="366"/>
      <c r="BX238" s="366"/>
      <c r="BY238" s="367"/>
      <c r="BZ238" s="367"/>
      <c r="CA238" s="367"/>
      <c r="CB238" s="367"/>
      <c r="CC238" s="367"/>
      <c r="CD238" s="367"/>
      <c r="CE238" s="367"/>
      <c r="CF238" s="367"/>
      <c r="CG238" s="367"/>
      <c r="CH238" s="367"/>
      <c r="CI238" s="367"/>
      <c r="CJ238" s="367"/>
      <c r="CK238" s="2"/>
      <c r="CL238" s="2"/>
      <c r="CM238" s="2"/>
      <c r="CN238" s="2"/>
      <c r="CO238" s="2"/>
      <c r="CP238" s="2"/>
      <c r="CQ238" s="2"/>
      <c r="CR238" s="2"/>
      <c r="CS238" s="2"/>
      <c r="CT238" s="2"/>
      <c r="CU238" s="2"/>
      <c r="CV238" s="2"/>
      <c r="CW238" s="2"/>
      <c r="CX238" s="2"/>
      <c r="CY238" s="2"/>
      <c r="CZ238" s="2"/>
    </row>
    <row r="239" s="433" customFormat="true" ht="15" customHeight="true" x14ac:dyDescent="0.2">
      <c r="A239" s="116"/>
      <c r="B239" s="110"/>
      <c r="C239" s="66"/>
      <c r="D239" s="65"/>
      <c r="E239" s="65"/>
      <c r="F239" s="65"/>
      <c r="G239" s="64"/>
      <c r="H239" s="63"/>
      <c r="I239" s="65"/>
      <c r="J239" s="65"/>
      <c r="K239" s="65"/>
      <c r="L239" s="62"/>
      <c r="M239" s="66"/>
      <c r="N239" s="65"/>
      <c r="O239" s="65"/>
      <c r="P239" s="65"/>
      <c r="Q239" s="64"/>
      <c r="R239" s="63"/>
      <c r="S239" s="65"/>
      <c r="T239" s="65"/>
      <c r="U239" s="65"/>
      <c r="V239" s="65"/>
      <c r="W239" s="65"/>
      <c r="X239" s="65"/>
      <c r="Y239" s="65"/>
      <c r="Z239" s="65"/>
      <c r="AA239" s="65"/>
      <c r="AB239" s="65"/>
      <c r="AC239" s="88"/>
      <c r="AD239" s="88"/>
      <c r="AE239" s="88"/>
      <c r="AF239" s="88"/>
      <c r="AG239" s="88"/>
      <c r="AH239" s="88"/>
      <c r="AI239" s="88"/>
      <c r="AJ239" s="79"/>
      <c r="AK239" s="1693"/>
      <c r="AL239" s="1693"/>
      <c r="AM239" s="1693"/>
      <c r="AN239" s="1693"/>
      <c r="AO239" s="1693"/>
      <c r="AP239" s="1693"/>
      <c r="AQ239" s="1693"/>
      <c r="AR239" s="1693"/>
      <c r="AS239" s="1693"/>
      <c r="AT239" s="1693"/>
      <c r="AU239" s="1693"/>
      <c r="AV239" s="1693"/>
      <c r="AW239" s="1693"/>
      <c r="AX239" s="1693"/>
      <c r="AY239" s="1693"/>
      <c r="AZ239" s="305"/>
      <c r="BA239" s="1710"/>
      <c r="BB239" s="1542"/>
      <c r="BC239" s="374"/>
      <c r="BD239" s="366"/>
      <c r="BE239" s="366"/>
      <c r="BF239" s="366"/>
      <c r="BG239" s="378"/>
      <c r="BH239" s="374"/>
      <c r="BI239" s="366"/>
      <c r="BJ239" s="366"/>
      <c r="BK239" s="366"/>
      <c r="BL239" s="378"/>
      <c r="BM239" s="374"/>
      <c r="BN239" s="366"/>
      <c r="BO239" s="366"/>
      <c r="BP239" s="366"/>
      <c r="BQ239" s="378"/>
      <c r="BR239" s="374"/>
      <c r="BS239" s="366"/>
      <c r="BT239" s="366"/>
      <c r="BU239" s="366"/>
      <c r="BV239" s="366"/>
      <c r="BW239" s="366"/>
      <c r="BX239" s="366"/>
      <c r="BY239" s="367"/>
      <c r="BZ239" s="367"/>
      <c r="CA239" s="367"/>
      <c r="CB239" s="367"/>
      <c r="CC239" s="367"/>
      <c r="CD239" s="367"/>
      <c r="CE239" s="367"/>
      <c r="CF239" s="367"/>
      <c r="CG239" s="367"/>
      <c r="CH239" s="367"/>
      <c r="CI239" s="367"/>
      <c r="CJ239" s="367"/>
      <c r="CK239" s="2"/>
      <c r="CL239" s="2"/>
      <c r="CM239" s="2"/>
      <c r="CN239" s="2"/>
      <c r="CO239" s="2"/>
      <c r="CP239" s="2"/>
      <c r="CQ239" s="2"/>
      <c r="CR239" s="2"/>
      <c r="CS239" s="2"/>
      <c r="CT239" s="2"/>
      <c r="CU239" s="2"/>
      <c r="CV239" s="2"/>
      <c r="CW239" s="2"/>
      <c r="CX239" s="2"/>
      <c r="CY239" s="2"/>
      <c r="CZ239" s="2"/>
    </row>
    <row r="240" s="433" customFormat="true" ht="15" customHeight="true" x14ac:dyDescent="0.2">
      <c r="A240" s="116"/>
      <c r="B240" s="110"/>
      <c r="C240" s="66"/>
      <c r="D240" s="65"/>
      <c r="E240" s="65"/>
      <c r="F240" s="65"/>
      <c r="G240" s="64"/>
      <c r="H240" s="63"/>
      <c r="I240" s="65"/>
      <c r="J240" s="65"/>
      <c r="K240" s="65"/>
      <c r="L240" s="62"/>
      <c r="M240" s="66"/>
      <c r="N240" s="65"/>
      <c r="O240" s="65"/>
      <c r="P240" s="65"/>
      <c r="Q240" s="64"/>
      <c r="R240" s="63"/>
      <c r="S240" s="65"/>
      <c r="T240" s="65"/>
      <c r="U240" s="65"/>
      <c r="V240" s="65"/>
      <c r="W240" s="65"/>
      <c r="X240" s="65"/>
      <c r="Y240" s="65"/>
      <c r="Z240" s="65"/>
      <c r="AA240" s="65"/>
      <c r="AB240" s="65"/>
      <c r="AC240" s="88"/>
      <c r="AD240" s="88"/>
      <c r="AE240" s="88"/>
      <c r="AF240" s="88"/>
      <c r="AG240" s="88"/>
      <c r="AH240" s="88"/>
      <c r="AI240" s="88"/>
      <c r="AJ240" s="79"/>
      <c r="AK240" s="1693"/>
      <c r="AL240" s="1693"/>
      <c r="AM240" s="1693"/>
      <c r="AN240" s="1693"/>
      <c r="AO240" s="1693"/>
      <c r="AP240" s="1693"/>
      <c r="AQ240" s="1693"/>
      <c r="AR240" s="1693"/>
      <c r="AS240" s="1693"/>
      <c r="AT240" s="1693"/>
      <c r="AU240" s="1693"/>
      <c r="AV240" s="1693"/>
      <c r="AW240" s="1693"/>
      <c r="AX240" s="1693"/>
      <c r="AY240" s="1693"/>
      <c r="AZ240" s="305"/>
      <c r="BA240" s="1710"/>
      <c r="BB240" s="1542"/>
      <c r="BC240" s="374"/>
      <c r="BD240" s="366"/>
      <c r="BE240" s="366"/>
      <c r="BF240" s="366"/>
      <c r="BG240" s="378"/>
      <c r="BH240" s="374"/>
      <c r="BI240" s="366"/>
      <c r="BJ240" s="366"/>
      <c r="BK240" s="366"/>
      <c r="BL240" s="378"/>
      <c r="BM240" s="374"/>
      <c r="BN240" s="366"/>
      <c r="BO240" s="366"/>
      <c r="BP240" s="366"/>
      <c r="BQ240" s="378"/>
      <c r="BR240" s="374"/>
      <c r="BS240" s="366"/>
      <c r="BT240" s="366"/>
      <c r="BU240" s="366"/>
      <c r="BV240" s="366"/>
      <c r="BW240" s="366"/>
      <c r="BX240" s="366"/>
      <c r="BY240" s="367"/>
      <c r="BZ240" s="367"/>
      <c r="CA240" s="367"/>
      <c r="CB240" s="367"/>
      <c r="CC240" s="367"/>
      <c r="CD240" s="367"/>
      <c r="CE240" s="367"/>
      <c r="CF240" s="367"/>
      <c r="CG240" s="367"/>
      <c r="CH240" s="367"/>
      <c r="CI240" s="367"/>
      <c r="CJ240" s="367"/>
      <c r="CK240" s="2"/>
      <c r="CL240" s="2"/>
      <c r="CM240" s="2"/>
      <c r="CN240" s="2"/>
      <c r="CO240" s="2"/>
      <c r="CP240" s="2"/>
      <c r="CQ240" s="2"/>
      <c r="CR240" s="2"/>
      <c r="CS240" s="2"/>
      <c r="CT240" s="2"/>
      <c r="CU240" s="2"/>
      <c r="CV240" s="2"/>
      <c r="CW240" s="2"/>
      <c r="CX240" s="2"/>
      <c r="CY240" s="2"/>
      <c r="CZ240" s="2"/>
    </row>
    <row r="241" s="433" customFormat="true" ht="15" customHeight="true" x14ac:dyDescent="0.2">
      <c r="A241" s="116"/>
      <c r="B241" s="110"/>
      <c r="C241" s="66"/>
      <c r="D241" s="65"/>
      <c r="E241" s="65"/>
      <c r="F241" s="65"/>
      <c r="G241" s="64"/>
      <c r="H241" s="63"/>
      <c r="I241" s="65"/>
      <c r="J241" s="65"/>
      <c r="K241" s="65"/>
      <c r="L241" s="62"/>
      <c r="M241" s="66"/>
      <c r="N241" s="65"/>
      <c r="O241" s="65"/>
      <c r="P241" s="65"/>
      <c r="Q241" s="64"/>
      <c r="R241" s="63"/>
      <c r="S241" s="65"/>
      <c r="T241" s="65"/>
      <c r="U241" s="65"/>
      <c r="V241" s="65"/>
      <c r="W241" s="65"/>
      <c r="X241" s="65"/>
      <c r="Y241" s="65"/>
      <c r="Z241" s="65"/>
      <c r="AA241" s="65"/>
      <c r="AB241" s="65"/>
      <c r="AC241" s="88"/>
      <c r="AD241" s="88"/>
      <c r="AE241" s="88"/>
      <c r="AF241" s="88"/>
      <c r="AG241" s="88"/>
      <c r="AH241" s="88"/>
      <c r="AI241" s="88"/>
      <c r="AJ241" s="79"/>
      <c r="AK241" s="1693"/>
      <c r="AL241" s="1693"/>
      <c r="AM241" s="1693"/>
      <c r="AN241" s="1693"/>
      <c r="AO241" s="1693"/>
      <c r="AP241" s="1693"/>
      <c r="AQ241" s="1693"/>
      <c r="AR241" s="1693"/>
      <c r="AS241" s="1693"/>
      <c r="AT241" s="1693"/>
      <c r="AU241" s="1693"/>
      <c r="AV241" s="1693"/>
      <c r="AW241" s="1693"/>
      <c r="AX241" s="1693"/>
      <c r="AY241" s="1693"/>
      <c r="AZ241" s="305"/>
      <c r="BA241" s="1710"/>
      <c r="BB241" s="1542"/>
      <c r="BC241" s="374"/>
      <c r="BD241" s="366"/>
      <c r="BE241" s="366"/>
      <c r="BF241" s="366"/>
      <c r="BG241" s="378"/>
      <c r="BH241" s="374"/>
      <c r="BI241" s="366"/>
      <c r="BJ241" s="366"/>
      <c r="BK241" s="366"/>
      <c r="BL241" s="378"/>
      <c r="BM241" s="374"/>
      <c r="BN241" s="366"/>
      <c r="BO241" s="366"/>
      <c r="BP241" s="366"/>
      <c r="BQ241" s="378"/>
      <c r="BR241" s="374"/>
      <c r="BS241" s="366"/>
      <c r="BT241" s="366"/>
      <c r="BU241" s="366"/>
      <c r="BV241" s="366"/>
      <c r="BW241" s="366"/>
      <c r="BX241" s="366"/>
      <c r="BY241" s="367"/>
      <c r="BZ241" s="367"/>
      <c r="CA241" s="367"/>
      <c r="CB241" s="367"/>
      <c r="CC241" s="367"/>
      <c r="CD241" s="367"/>
      <c r="CE241" s="367"/>
      <c r="CF241" s="367"/>
      <c r="CG241" s="367"/>
      <c r="CH241" s="367"/>
      <c r="CI241" s="367"/>
      <c r="CJ241" s="367"/>
      <c r="CK241" s="2"/>
      <c r="CL241" s="2"/>
      <c r="CM241" s="2"/>
      <c r="CN241" s="2"/>
      <c r="CO241" s="2"/>
      <c r="CP241" s="2"/>
      <c r="CQ241" s="2"/>
      <c r="CR241" s="2"/>
      <c r="CS241" s="2"/>
      <c r="CT241" s="2"/>
      <c r="CU241" s="2"/>
      <c r="CV241" s="2"/>
      <c r="CW241" s="2"/>
      <c r="CX241" s="2"/>
      <c r="CY241" s="2"/>
      <c r="CZ241" s="2"/>
    </row>
    <row r="242" s="433" customFormat="true" ht="15" customHeight="true" x14ac:dyDescent="0.2">
      <c r="A242" s="137"/>
      <c r="B242" s="109"/>
      <c r="C242" s="81"/>
      <c r="D242" s="88"/>
      <c r="E242" s="88"/>
      <c r="F242" s="88"/>
      <c r="G242" s="87"/>
      <c r="H242" s="80"/>
      <c r="I242" s="88"/>
      <c r="J242" s="88"/>
      <c r="K242" s="88"/>
      <c r="L242" s="79"/>
      <c r="M242" s="81"/>
      <c r="N242" s="88"/>
      <c r="O242" s="88"/>
      <c r="P242" s="88"/>
      <c r="Q242" s="87"/>
      <c r="R242" s="80"/>
      <c r="S242" s="88"/>
      <c r="T242" s="88"/>
      <c r="U242" s="88"/>
      <c r="V242" s="88"/>
      <c r="W242" s="88"/>
      <c r="X242" s="88"/>
      <c r="Y242" s="88"/>
      <c r="Z242" s="88"/>
      <c r="AA242" s="88"/>
      <c r="AB242" s="88"/>
      <c r="AC242" s="88"/>
      <c r="AD242" s="88"/>
      <c r="AE242" s="88"/>
      <c r="AF242" s="88"/>
      <c r="AG242" s="88"/>
      <c r="AH242" s="88"/>
      <c r="AI242" s="88"/>
      <c r="AJ242" s="79"/>
      <c r="AK242" s="1693"/>
      <c r="AL242" s="1693"/>
      <c r="AM242" s="1693"/>
      <c r="AN242" s="1693"/>
      <c r="AO242" s="1693"/>
      <c r="AP242" s="1693"/>
      <c r="AQ242" s="1693"/>
      <c r="AR242" s="1693"/>
      <c r="AS242" s="1693"/>
      <c r="AT242" s="1693"/>
      <c r="AU242" s="1693"/>
      <c r="AV242" s="1693"/>
      <c r="AW242" s="1693"/>
      <c r="AX242" s="1693"/>
      <c r="AY242" s="1693"/>
      <c r="AZ242" s="305"/>
      <c r="BA242" s="1710"/>
      <c r="BB242" s="1542"/>
      <c r="BC242" s="374"/>
      <c r="BD242" s="366"/>
      <c r="BE242" s="366"/>
      <c r="BF242" s="366"/>
      <c r="BG242" s="378"/>
      <c r="BH242" s="374"/>
      <c r="BI242" s="366"/>
      <c r="BJ242" s="366"/>
      <c r="BK242" s="366"/>
      <c r="BL242" s="378"/>
      <c r="BM242" s="374"/>
      <c r="BN242" s="366"/>
      <c r="BO242" s="366"/>
      <c r="BP242" s="366"/>
      <c r="BQ242" s="378"/>
      <c r="BR242" s="374"/>
      <c r="BS242" s="366"/>
      <c r="BT242" s="366"/>
      <c r="BU242" s="366"/>
      <c r="BV242" s="366"/>
      <c r="BW242" s="366"/>
      <c r="BX242" s="366"/>
      <c r="BY242" s="367"/>
      <c r="BZ242" s="367"/>
      <c r="CA242" s="367"/>
      <c r="CB242" s="367"/>
      <c r="CC242" s="367"/>
      <c r="CD242" s="367"/>
      <c r="CE242" s="367"/>
      <c r="CF242" s="367"/>
      <c r="CG242" s="367"/>
      <c r="CH242" s="367"/>
      <c r="CI242" s="367"/>
      <c r="CJ242" s="367"/>
      <c r="CK242" s="2"/>
      <c r="CL242" s="2"/>
      <c r="CM242" s="2"/>
      <c r="CN242" s="2"/>
      <c r="CO242" s="2"/>
      <c r="CP242" s="2"/>
      <c r="CQ242" s="2"/>
      <c r="CR242" s="2"/>
      <c r="CS242" s="2"/>
      <c r="CT242" s="2"/>
      <c r="CU242" s="2"/>
      <c r="CV242" s="2"/>
      <c r="CW242" s="2"/>
      <c r="CX242" s="2"/>
      <c r="CY242" s="2"/>
      <c r="CZ242" s="2"/>
    </row>
    <row r="243" s="433" customFormat="true" ht="15" customHeight="true" x14ac:dyDescent="0.2">
      <c r="A243" s="137"/>
      <c r="B243" s="109"/>
      <c r="C243" s="81"/>
      <c r="D243" s="88"/>
      <c r="E243" s="88"/>
      <c r="F243" s="88"/>
      <c r="G243" s="87"/>
      <c r="H243" s="80"/>
      <c r="I243" s="88"/>
      <c r="J243" s="88"/>
      <c r="K243" s="88"/>
      <c r="L243" s="79"/>
      <c r="M243" s="81"/>
      <c r="N243" s="88"/>
      <c r="O243" s="88"/>
      <c r="P243" s="88"/>
      <c r="Q243" s="87"/>
      <c r="R243" s="80"/>
      <c r="S243" s="88"/>
      <c r="T243" s="88"/>
      <c r="U243" s="88"/>
      <c r="V243" s="88"/>
      <c r="W243" s="88"/>
      <c r="X243" s="88"/>
      <c r="Y243" s="88"/>
      <c r="Z243" s="88"/>
      <c r="AA243" s="88"/>
      <c r="AB243" s="88"/>
      <c r="AC243" s="88"/>
      <c r="AD243" s="88"/>
      <c r="AE243" s="88"/>
      <c r="AF243" s="88"/>
      <c r="AG243" s="88"/>
      <c r="AH243" s="88"/>
      <c r="AI243" s="88"/>
      <c r="AJ243" s="79"/>
      <c r="AK243" s="1693"/>
      <c r="AL243" s="1693"/>
      <c r="AM243" s="1693"/>
      <c r="AN243" s="1693"/>
      <c r="AO243" s="1693"/>
      <c r="AP243" s="1693"/>
      <c r="AQ243" s="1693"/>
      <c r="AR243" s="1693"/>
      <c r="AS243" s="1693"/>
      <c r="AT243" s="1693"/>
      <c r="AU243" s="1693"/>
      <c r="AV243" s="1693"/>
      <c r="AW243" s="1693"/>
      <c r="AX243" s="1693"/>
      <c r="AY243" s="1693"/>
      <c r="AZ243" s="305"/>
      <c r="BA243" s="1710"/>
      <c r="BB243" s="1542"/>
      <c r="BC243" s="374"/>
      <c r="BD243" s="366"/>
      <c r="BE243" s="366"/>
      <c r="BF243" s="366"/>
      <c r="BG243" s="378"/>
      <c r="BH243" s="374"/>
      <c r="BI243" s="366"/>
      <c r="BJ243" s="366"/>
      <c r="BK243" s="366"/>
      <c r="BL243" s="378"/>
      <c r="BM243" s="374"/>
      <c r="BN243" s="366"/>
      <c r="BO243" s="366"/>
      <c r="BP243" s="366"/>
      <c r="BQ243" s="378"/>
      <c r="BR243" s="374"/>
      <c r="BS243" s="366"/>
      <c r="BT243" s="366"/>
      <c r="BU243" s="366"/>
      <c r="BV243" s="366"/>
      <c r="BW243" s="366"/>
      <c r="BX243" s="366"/>
      <c r="BY243" s="367"/>
      <c r="BZ243" s="367"/>
      <c r="CA243" s="367"/>
      <c r="CB243" s="367"/>
      <c r="CC243" s="367"/>
      <c r="CD243" s="367"/>
      <c r="CE243" s="367"/>
      <c r="CF243" s="367"/>
      <c r="CG243" s="367"/>
      <c r="CH243" s="367"/>
      <c r="CI243" s="367"/>
      <c r="CJ243" s="367"/>
      <c r="CK243" s="2"/>
      <c r="CL243" s="2"/>
      <c r="CM243" s="2"/>
      <c r="CN243" s="2"/>
      <c r="CO243" s="2"/>
      <c r="CP243" s="2"/>
      <c r="CQ243" s="2"/>
      <c r="CR243" s="2"/>
      <c r="CS243" s="2"/>
      <c r="CT243" s="2"/>
      <c r="CU243" s="2"/>
      <c r="CV243" s="2"/>
      <c r="CW243" s="2"/>
      <c r="CX243" s="2"/>
      <c r="CY243" s="2"/>
      <c r="CZ243" s="2"/>
    </row>
    <row r="244" s="433" customFormat="true" ht="15" customHeight="true" x14ac:dyDescent="0.2">
      <c r="A244" s="137"/>
      <c r="B244" s="109"/>
      <c r="C244" s="81"/>
      <c r="D244" s="88"/>
      <c r="E244" s="88"/>
      <c r="F244" s="88"/>
      <c r="G244" s="87"/>
      <c r="H244" s="80"/>
      <c r="I244" s="88"/>
      <c r="J244" s="88"/>
      <c r="K244" s="88"/>
      <c r="L244" s="79"/>
      <c r="M244" s="81"/>
      <c r="N244" s="88"/>
      <c r="O244" s="88"/>
      <c r="P244" s="88"/>
      <c r="Q244" s="87"/>
      <c r="R244" s="80"/>
      <c r="S244" s="88"/>
      <c r="T244" s="88"/>
      <c r="U244" s="88"/>
      <c r="V244" s="88"/>
      <c r="W244" s="88"/>
      <c r="X244" s="88"/>
      <c r="Y244" s="88"/>
      <c r="Z244" s="88"/>
      <c r="AA244" s="88"/>
      <c r="AB244" s="88"/>
      <c r="AC244" s="88"/>
      <c r="AD244" s="88"/>
      <c r="AE244" s="88"/>
      <c r="AF244" s="88"/>
      <c r="AG244" s="88"/>
      <c r="AH244" s="88"/>
      <c r="AI244" s="88"/>
      <c r="AJ244" s="79"/>
      <c r="AK244" s="1693"/>
      <c r="AL244" s="1693"/>
      <c r="AM244" s="1693"/>
      <c r="AN244" s="1693"/>
      <c r="AO244" s="1693"/>
      <c r="AP244" s="1693"/>
      <c r="AQ244" s="1693"/>
      <c r="AR244" s="1693"/>
      <c r="AS244" s="1693"/>
      <c r="AT244" s="1693"/>
      <c r="AU244" s="1693"/>
      <c r="AV244" s="1693"/>
      <c r="AW244" s="1693"/>
      <c r="AX244" s="1693"/>
      <c r="AY244" s="1693"/>
      <c r="AZ244" s="305"/>
      <c r="BA244" s="1710"/>
      <c r="BB244" s="1542"/>
      <c r="BC244" s="374"/>
      <c r="BD244" s="366"/>
      <c r="BE244" s="366"/>
      <c r="BF244" s="366"/>
      <c r="BG244" s="378"/>
      <c r="BH244" s="374"/>
      <c r="BI244" s="366"/>
      <c r="BJ244" s="366"/>
      <c r="BK244" s="366"/>
      <c r="BL244" s="378"/>
      <c r="BM244" s="374"/>
      <c r="BN244" s="366"/>
      <c r="BO244" s="366"/>
      <c r="BP244" s="366"/>
      <c r="BQ244" s="378"/>
      <c r="BR244" s="374"/>
      <c r="BS244" s="366"/>
      <c r="BT244" s="366"/>
      <c r="BU244" s="366"/>
      <c r="BV244" s="366"/>
      <c r="BW244" s="366"/>
      <c r="BX244" s="366"/>
      <c r="BY244" s="367"/>
      <c r="BZ244" s="367"/>
      <c r="CA244" s="367"/>
      <c r="CB244" s="367"/>
      <c r="CC244" s="367"/>
      <c r="CD244" s="367"/>
      <c r="CE244" s="367"/>
      <c r="CF244" s="367"/>
      <c r="CG244" s="367"/>
      <c r="CH244" s="367"/>
      <c r="CI244" s="367"/>
      <c r="CJ244" s="367"/>
      <c r="CK244" s="2"/>
      <c r="CL244" s="2"/>
      <c r="CM244" s="2"/>
      <c r="CN244" s="2"/>
      <c r="CO244" s="2"/>
      <c r="CP244" s="2"/>
      <c r="CQ244" s="2"/>
      <c r="CR244" s="2"/>
      <c r="CS244" s="2"/>
      <c r="CT244" s="2"/>
      <c r="CU244" s="2"/>
      <c r="CV244" s="2"/>
      <c r="CW244" s="2"/>
      <c r="CX244" s="2"/>
      <c r="CY244" s="2"/>
      <c r="CZ244" s="2"/>
    </row>
    <row r="245" s="433" customFormat="true" ht="15" customHeight="true" x14ac:dyDescent="0.2">
      <c r="A245" s="137"/>
      <c r="B245" s="109"/>
      <c r="C245" s="81"/>
      <c r="D245" s="88"/>
      <c r="E245" s="88"/>
      <c r="F245" s="88"/>
      <c r="G245" s="87"/>
      <c r="H245" s="80"/>
      <c r="I245" s="88"/>
      <c r="J245" s="88"/>
      <c r="K245" s="88"/>
      <c r="L245" s="79"/>
      <c r="M245" s="81"/>
      <c r="N245" s="88"/>
      <c r="O245" s="88"/>
      <c r="P245" s="88"/>
      <c r="Q245" s="87"/>
      <c r="R245" s="80"/>
      <c r="S245" s="88"/>
      <c r="T245" s="88"/>
      <c r="U245" s="88"/>
      <c r="V245" s="88"/>
      <c r="W245" s="88"/>
      <c r="X245" s="88"/>
      <c r="Y245" s="88"/>
      <c r="Z245" s="88"/>
      <c r="AA245" s="88"/>
      <c r="AB245" s="88"/>
      <c r="AC245" s="88"/>
      <c r="AD245" s="88"/>
      <c r="AE245" s="88"/>
      <c r="AF245" s="88"/>
      <c r="AG245" s="88"/>
      <c r="AH245" s="88"/>
      <c r="AI245" s="88"/>
      <c r="AJ245" s="79"/>
      <c r="AK245" s="1693"/>
      <c r="AL245" s="1693"/>
      <c r="AM245" s="1693"/>
      <c r="AN245" s="1693"/>
      <c r="AO245" s="1693"/>
      <c r="AP245" s="1693"/>
      <c r="AQ245" s="1693"/>
      <c r="AR245" s="1693"/>
      <c r="AS245" s="1693"/>
      <c r="AT245" s="1693"/>
      <c r="AU245" s="1693"/>
      <c r="AV245" s="1693"/>
      <c r="AW245" s="1693"/>
      <c r="AX245" s="1693"/>
      <c r="AY245" s="1693"/>
      <c r="AZ245" s="305"/>
      <c r="BA245" s="1710"/>
      <c r="BB245" s="1542"/>
      <c r="BC245" s="374"/>
      <c r="BD245" s="366"/>
      <c r="BE245" s="366"/>
      <c r="BF245" s="366"/>
      <c r="BG245" s="378"/>
      <c r="BH245" s="374"/>
      <c r="BI245" s="366"/>
      <c r="BJ245" s="366"/>
      <c r="BK245" s="366"/>
      <c r="BL245" s="378"/>
      <c r="BM245" s="374"/>
      <c r="BN245" s="366"/>
      <c r="BO245" s="366"/>
      <c r="BP245" s="366"/>
      <c r="BQ245" s="378"/>
      <c r="BR245" s="374"/>
      <c r="BS245" s="366"/>
      <c r="BT245" s="366"/>
      <c r="BU245" s="366"/>
      <c r="BV245" s="366"/>
      <c r="BW245" s="366"/>
      <c r="BX245" s="366"/>
      <c r="BY245" s="367"/>
      <c r="BZ245" s="367"/>
      <c r="CA245" s="367"/>
      <c r="CB245" s="367"/>
      <c r="CC245" s="367"/>
      <c r="CD245" s="367"/>
      <c r="CE245" s="367"/>
      <c r="CF245" s="367"/>
      <c r="CG245" s="367"/>
      <c r="CH245" s="367"/>
      <c r="CI245" s="367"/>
      <c r="CJ245" s="367"/>
      <c r="CK245" s="2"/>
      <c r="CL245" s="2"/>
      <c r="CM245" s="2"/>
      <c r="CN245" s="2"/>
      <c r="CO245" s="2"/>
      <c r="CP245" s="2"/>
      <c r="CQ245" s="2"/>
      <c r="CR245" s="2"/>
      <c r="CS245" s="2"/>
      <c r="CT245" s="2"/>
      <c r="CU245" s="2"/>
      <c r="CV245" s="2"/>
      <c r="CW245" s="2"/>
      <c r="CX245" s="2"/>
      <c r="CY245" s="2"/>
      <c r="CZ245" s="2"/>
    </row>
    <row r="246" s="433" customFormat="true" ht="15" customHeight="true" x14ac:dyDescent="0.2">
      <c r="A246" s="137"/>
      <c r="B246" s="109"/>
      <c r="C246" s="81"/>
      <c r="D246" s="88"/>
      <c r="E246" s="88"/>
      <c r="F246" s="88"/>
      <c r="G246" s="87"/>
      <c r="H246" s="80"/>
      <c r="I246" s="88"/>
      <c r="J246" s="88"/>
      <c r="K246" s="88"/>
      <c r="L246" s="79"/>
      <c r="M246" s="81"/>
      <c r="N246" s="88"/>
      <c r="O246" s="88"/>
      <c r="P246" s="88"/>
      <c r="Q246" s="87"/>
      <c r="R246" s="80"/>
      <c r="S246" s="88"/>
      <c r="T246" s="88"/>
      <c r="U246" s="88"/>
      <c r="V246" s="88"/>
      <c r="W246" s="88"/>
      <c r="X246" s="88"/>
      <c r="Y246" s="88"/>
      <c r="Z246" s="88"/>
      <c r="AA246" s="88"/>
      <c r="AB246" s="88"/>
      <c r="AC246" s="88"/>
      <c r="AD246" s="88"/>
      <c r="AE246" s="88"/>
      <c r="AF246" s="88"/>
      <c r="AG246" s="88"/>
      <c r="AH246" s="88"/>
      <c r="AI246" s="88"/>
      <c r="AJ246" s="79"/>
      <c r="AK246" s="1693"/>
      <c r="AL246" s="1693"/>
      <c r="AM246" s="1693"/>
      <c r="AN246" s="1693"/>
      <c r="AO246" s="1693"/>
      <c r="AP246" s="1693"/>
      <c r="AQ246" s="1693"/>
      <c r="AR246" s="1693"/>
      <c r="AS246" s="1693"/>
      <c r="AT246" s="1693"/>
      <c r="AU246" s="1693"/>
      <c r="AV246" s="1693"/>
      <c r="AW246" s="1693"/>
      <c r="AX246" s="1693"/>
      <c r="AY246" s="1693"/>
      <c r="AZ246" s="305"/>
      <c r="BA246" s="1710"/>
      <c r="BB246" s="1542"/>
      <c r="BC246" s="374"/>
      <c r="BD246" s="366"/>
      <c r="BE246" s="366"/>
      <c r="BF246" s="366"/>
      <c r="BG246" s="378"/>
      <c r="BH246" s="374"/>
      <c r="BI246" s="366"/>
      <c r="BJ246" s="366"/>
      <c r="BK246" s="366"/>
      <c r="BL246" s="378"/>
      <c r="BM246" s="374"/>
      <c r="BN246" s="366"/>
      <c r="BO246" s="366"/>
      <c r="BP246" s="366"/>
      <c r="BQ246" s="378"/>
      <c r="BR246" s="374"/>
      <c r="BS246" s="366"/>
      <c r="BT246" s="366"/>
      <c r="BU246" s="366"/>
      <c r="BV246" s="366"/>
      <c r="BW246" s="366"/>
      <c r="BX246" s="366"/>
      <c r="BY246" s="367"/>
      <c r="BZ246" s="367"/>
      <c r="CA246" s="367"/>
      <c r="CB246" s="367"/>
      <c r="CC246" s="367"/>
      <c r="CD246" s="367"/>
      <c r="CE246" s="367"/>
      <c r="CF246" s="367"/>
      <c r="CG246" s="367"/>
      <c r="CH246" s="367"/>
      <c r="CI246" s="367"/>
      <c r="CJ246" s="367"/>
      <c r="CK246" s="2"/>
      <c r="CL246" s="2"/>
      <c r="CM246" s="2"/>
      <c r="CN246" s="2"/>
      <c r="CO246" s="2"/>
      <c r="CP246" s="2"/>
      <c r="CQ246" s="2"/>
      <c r="CR246" s="2"/>
      <c r="CS246" s="2"/>
      <c r="CT246" s="2"/>
      <c r="CU246" s="2"/>
      <c r="CV246" s="2"/>
      <c r="CW246" s="2"/>
      <c r="CX246" s="2"/>
      <c r="CY246" s="2"/>
      <c r="CZ246" s="2"/>
    </row>
    <row r="247" s="433" customFormat="true" ht="15" customHeight="true" x14ac:dyDescent="0.2">
      <c r="A247" s="137"/>
      <c r="B247" s="109"/>
      <c r="C247" s="81"/>
      <c r="D247" s="88"/>
      <c r="E247" s="88"/>
      <c r="F247" s="88"/>
      <c r="G247" s="87"/>
      <c r="H247" s="80"/>
      <c r="I247" s="88"/>
      <c r="J247" s="88"/>
      <c r="K247" s="88"/>
      <c r="L247" s="79"/>
      <c r="M247" s="81"/>
      <c r="N247" s="88"/>
      <c r="O247" s="88"/>
      <c r="P247" s="88"/>
      <c r="Q247" s="87"/>
      <c r="R247" s="80"/>
      <c r="S247" s="88"/>
      <c r="T247" s="88"/>
      <c r="U247" s="88"/>
      <c r="V247" s="88"/>
      <c r="W247" s="88"/>
      <c r="X247" s="88"/>
      <c r="Y247" s="88"/>
      <c r="Z247" s="88"/>
      <c r="AA247" s="88"/>
      <c r="AB247" s="88"/>
      <c r="AC247" s="88"/>
      <c r="AD247" s="88"/>
      <c r="AE247" s="88"/>
      <c r="AF247" s="88"/>
      <c r="AG247" s="88"/>
      <c r="AH247" s="88"/>
      <c r="AI247" s="88"/>
      <c r="AJ247" s="79"/>
      <c r="AK247" s="1693"/>
      <c r="AL247" s="1693"/>
      <c r="AM247" s="1693"/>
      <c r="AN247" s="1693"/>
      <c r="AO247" s="1693"/>
      <c r="AP247" s="1693"/>
      <c r="AQ247" s="1693"/>
      <c r="AR247" s="1693"/>
      <c r="AS247" s="1693"/>
      <c r="AT247" s="1693"/>
      <c r="AU247" s="1693"/>
      <c r="AV247" s="1693"/>
      <c r="AW247" s="1693"/>
      <c r="AX247" s="1693"/>
      <c r="AY247" s="1693"/>
      <c r="AZ247" s="305"/>
      <c r="BA247" s="1710"/>
      <c r="BB247" s="1542"/>
      <c r="BC247" s="374"/>
      <c r="BD247" s="366"/>
      <c r="BE247" s="366"/>
      <c r="BF247" s="366"/>
      <c r="BG247" s="378"/>
      <c r="BH247" s="374"/>
      <c r="BI247" s="366"/>
      <c r="BJ247" s="366"/>
      <c r="BK247" s="366"/>
      <c r="BL247" s="378"/>
      <c r="BM247" s="374"/>
      <c r="BN247" s="366"/>
      <c r="BO247" s="366"/>
      <c r="BP247" s="366"/>
      <c r="BQ247" s="378"/>
      <c r="BR247" s="374"/>
      <c r="BS247" s="366"/>
      <c r="BT247" s="366"/>
      <c r="BU247" s="366"/>
      <c r="BV247" s="366"/>
      <c r="BW247" s="366"/>
      <c r="BX247" s="366"/>
      <c r="BY247" s="367"/>
      <c r="BZ247" s="367"/>
      <c r="CA247" s="367"/>
      <c r="CB247" s="367"/>
      <c r="CC247" s="367"/>
      <c r="CD247" s="367"/>
      <c r="CE247" s="367"/>
      <c r="CF247" s="367"/>
      <c r="CG247" s="367"/>
      <c r="CH247" s="367"/>
      <c r="CI247" s="367"/>
      <c r="CJ247" s="367"/>
      <c r="CK247" s="2"/>
      <c r="CL247" s="2"/>
      <c r="CM247" s="2"/>
      <c r="CN247" s="2"/>
      <c r="CO247" s="2"/>
      <c r="CP247" s="2"/>
      <c r="CQ247" s="2"/>
      <c r="CR247" s="2"/>
      <c r="CS247" s="2"/>
      <c r="CT247" s="2"/>
      <c r="CU247" s="2"/>
      <c r="CV247" s="2"/>
      <c r="CW247" s="2"/>
      <c r="CX247" s="2"/>
      <c r="CY247" s="2"/>
      <c r="CZ247" s="2"/>
    </row>
    <row r="248" s="433" customFormat="true" ht="15" customHeight="true" x14ac:dyDescent="0.2">
      <c r="A248" s="135"/>
      <c r="B248" s="104"/>
      <c r="C248" s="56"/>
      <c r="D248" s="68"/>
      <c r="E248" s="68"/>
      <c r="F248" s="68"/>
      <c r="G248" s="67"/>
      <c r="H248" s="55"/>
      <c r="I248" s="68"/>
      <c r="J248" s="68"/>
      <c r="K248" s="68"/>
      <c r="L248" s="54"/>
      <c r="M248" s="56"/>
      <c r="N248" s="68"/>
      <c r="O248" s="68"/>
      <c r="P248" s="68"/>
      <c r="Q248" s="67"/>
      <c r="R248" s="55"/>
      <c r="S248" s="68"/>
      <c r="T248" s="68"/>
      <c r="U248" s="68"/>
      <c r="V248" s="68"/>
      <c r="W248" s="68"/>
      <c r="X248" s="68"/>
      <c r="Y248" s="68"/>
      <c r="Z248" s="68"/>
      <c r="AA248" s="68"/>
      <c r="AB248" s="68"/>
      <c r="AC248" s="68"/>
      <c r="AD248" s="68"/>
      <c r="AE248" s="68"/>
      <c r="AF248" s="68"/>
      <c r="AG248" s="68"/>
      <c r="AH248" s="68"/>
      <c r="AI248" s="68"/>
      <c r="AJ248" s="54"/>
      <c r="AK248" s="1693"/>
      <c r="AL248" s="1693"/>
      <c r="AM248" s="1693"/>
      <c r="AN248" s="1693"/>
      <c r="AO248" s="1693"/>
      <c r="AP248" s="1693"/>
      <c r="AQ248" s="1693"/>
      <c r="AR248" s="1693"/>
      <c r="AS248" s="1693"/>
      <c r="AT248" s="1693"/>
      <c r="AU248" s="1693"/>
      <c r="AV248" s="1693"/>
      <c r="AW248" s="1693"/>
      <c r="AX248" s="1693"/>
      <c r="AY248" s="1693"/>
      <c r="AZ248" s="305"/>
      <c r="BA248" s="1710"/>
      <c r="BB248" s="1542"/>
      <c r="BC248" s="377"/>
      <c r="BD248" s="376"/>
      <c r="BE248" s="376"/>
      <c r="BF248" s="376"/>
      <c r="BG248" s="380"/>
      <c r="BH248" s="377"/>
      <c r="BI248" s="376"/>
      <c r="BJ248" s="376"/>
      <c r="BK248" s="376"/>
      <c r="BL248" s="380"/>
      <c r="BM248" s="377"/>
      <c r="BN248" s="376"/>
      <c r="BO248" s="376"/>
      <c r="BP248" s="376"/>
      <c r="BQ248" s="380"/>
      <c r="BR248" s="377"/>
      <c r="BS248" s="376"/>
      <c r="BT248" s="376"/>
      <c r="BU248" s="376"/>
      <c r="BV248" s="376"/>
      <c r="BW248" s="376"/>
      <c r="BX248" s="376"/>
      <c r="BY248" s="379"/>
      <c r="BZ248" s="379"/>
      <c r="CA248" s="379"/>
      <c r="CB248" s="379"/>
      <c r="CC248" s="379"/>
      <c r="CD248" s="379"/>
      <c r="CE248" s="379"/>
      <c r="CF248" s="379"/>
      <c r="CG248" s="379"/>
      <c r="CH248" s="379"/>
      <c r="CI248" s="379"/>
      <c r="CJ248" s="379"/>
      <c r="CK248" s="2"/>
      <c r="CL248" s="2"/>
      <c r="CM248" s="2"/>
      <c r="CN248" s="2"/>
      <c r="CO248" s="2"/>
      <c r="CP248" s="2"/>
      <c r="CQ248" s="2"/>
      <c r="CR248" s="2"/>
      <c r="CS248" s="2"/>
      <c r="CT248" s="2"/>
      <c r="CU248" s="2"/>
      <c r="CV248" s="2"/>
      <c r="CW248" s="2"/>
      <c r="CX248" s="2"/>
      <c r="CY248" s="2"/>
      <c r="CZ248" s="2"/>
    </row>
    <row r="249" s="433" customFormat="true" ht="250.15" customHeight="true" x14ac:dyDescent="0.2">
      <c r="B249" s="411"/>
      <c r="AK249" s="305"/>
      <c r="AL249" s="305"/>
      <c r="AM249" s="305"/>
      <c r="AN249" s="305"/>
      <c r="AO249" s="305"/>
      <c r="AP249" s="305"/>
      <c r="AQ249" s="305"/>
      <c r="AR249" s="305"/>
      <c r="AS249" s="305"/>
      <c r="AT249" s="305"/>
      <c r="AU249" s="305"/>
      <c r="AV249" s="305"/>
      <c r="AW249" s="305"/>
      <c r="AX249" s="305"/>
      <c r="AY249" s="305"/>
      <c r="AZ249" s="305"/>
      <c r="BA249" s="278"/>
      <c r="BB249" s="276"/>
      <c r="BC249" s="276"/>
      <c r="BD249" s="276"/>
      <c r="BE249" s="276"/>
      <c r="BF249" s="276"/>
      <c r="BG249" s="276"/>
      <c r="BH249" s="276"/>
      <c r="BI249" s="276"/>
      <c r="BJ249" s="276"/>
      <c r="BK249" s="276"/>
      <c r="BL249" s="276"/>
      <c r="BM249" s="276"/>
      <c r="BN249" s="276"/>
      <c r="BO249" s="276"/>
      <c r="BP249" s="276"/>
      <c r="BQ249" s="276"/>
      <c r="BR249" s="276"/>
      <c r="BS249" s="276"/>
      <c r="BT249" s="276"/>
      <c r="BU249" s="276"/>
      <c r="BV249" s="276"/>
      <c r="BW249" s="276"/>
      <c r="BX249" s="276"/>
      <c r="BY249" s="278"/>
      <c r="BZ249" s="304"/>
      <c r="CA249" s="304"/>
      <c r="CB249" s="304"/>
      <c r="CC249" s="304"/>
      <c r="CD249" s="304"/>
      <c r="CE249" s="304"/>
      <c r="CF249" s="304"/>
      <c r="CG249" s="304"/>
      <c r="CH249" s="304"/>
      <c r="CI249" s="304"/>
      <c r="CJ249" s="304"/>
      <c r="CK249" s="304"/>
      <c r="CL249" s="304"/>
      <c r="CM249" s="304"/>
      <c r="CN249" s="304"/>
      <c r="CO249" s="304"/>
      <c r="CP249" s="304"/>
      <c r="CQ249" s="304"/>
      <c r="CR249" s="304"/>
      <c r="CS249" s="304"/>
      <c r="CT249" s="304"/>
      <c r="CU249" s="304"/>
      <c r="CV249" s="304"/>
      <c r="CW249" s="304"/>
      <c r="CX249" s="304"/>
      <c r="CY249" s="304"/>
      <c r="CZ249" s="304"/>
    </row>
    <row r="250" s="307" customFormat="true" ht="19.15" customHeight="true" x14ac:dyDescent="0.2">
      <c r="B250" s="406"/>
      <c r="AK250" s="300"/>
      <c r="AL250" s="300"/>
      <c r="AM250" s="300"/>
      <c r="AN250" s="300"/>
      <c r="AO250" s="300"/>
      <c r="AP250" s="300"/>
      <c r="AQ250" s="300"/>
      <c r="AR250" s="300"/>
      <c r="AS250" s="300"/>
      <c r="AT250" s="300"/>
      <c r="AU250" s="300"/>
      <c r="AV250" s="300"/>
      <c r="AW250" s="300"/>
      <c r="AX250" s="300"/>
      <c r="AY250" s="300"/>
      <c r="AZ250" s="300"/>
      <c r="BA250" s="395"/>
      <c r="BB250" s="324"/>
      <c r="BC250" s="395"/>
      <c r="BD250" s="395"/>
      <c r="BE250" s="395"/>
      <c r="BF250" s="395"/>
      <c r="BG250" s="395"/>
      <c r="BH250" s="395"/>
      <c r="BI250" s="395"/>
      <c r="BJ250" s="395"/>
      <c r="BK250" s="395"/>
      <c r="BL250" s="395"/>
      <c r="BM250" s="395"/>
      <c r="BN250" s="395"/>
      <c r="BO250" s="395"/>
      <c r="BP250" s="395"/>
      <c r="BQ250" s="395"/>
      <c r="BR250" s="395"/>
      <c r="BS250" s="395"/>
      <c r="BT250" s="395"/>
      <c r="BU250" s="395"/>
      <c r="BV250" s="395"/>
      <c r="BW250" s="395"/>
      <c r="BX250" s="395"/>
      <c r="BY250" s="395"/>
      <c r="BZ250" s="300"/>
      <c r="CA250" s="300"/>
      <c r="CB250" s="300"/>
      <c r="CC250" s="300"/>
      <c r="CD250" s="300"/>
      <c r="CE250" s="300"/>
      <c r="CF250" s="300"/>
      <c r="CG250" s="300"/>
      <c r="CH250" s="300"/>
      <c r="CI250" s="300"/>
      <c r="CJ250" s="300"/>
      <c r="CK250" s="300"/>
      <c r="CL250" s="300"/>
      <c r="CM250" s="300"/>
      <c r="CN250" s="300"/>
      <c r="CO250" s="300"/>
      <c r="CP250" s="300"/>
      <c r="CQ250" s="300"/>
      <c r="CR250" s="300"/>
      <c r="CS250" s="300"/>
      <c r="CT250" s="300"/>
      <c r="CU250" s="300"/>
      <c r="CV250" s="300"/>
      <c r="CW250" s="300"/>
      <c r="CX250" s="300"/>
      <c r="CY250" s="300"/>
      <c r="CZ250" s="300"/>
    </row>
    <row r="251" s="307" customFormat="true" ht="15" customHeight="true" x14ac:dyDescent="0.2">
      <c r="B251" s="406"/>
      <c r="AK251" s="300"/>
      <c r="AL251" s="300"/>
      <c r="AM251" s="300"/>
      <c r="AN251" s="300"/>
      <c r="AO251" s="300"/>
      <c r="AP251" s="300"/>
      <c r="AQ251" s="300"/>
      <c r="AR251" s="300"/>
      <c r="AS251" s="300"/>
      <c r="AT251" s="300"/>
      <c r="AU251" s="300"/>
      <c r="AV251" s="300"/>
      <c r="AW251" s="300"/>
      <c r="AX251" s="300"/>
      <c r="AY251" s="300"/>
      <c r="AZ251" s="300"/>
      <c r="BA251" s="395"/>
      <c r="BB251" s="324"/>
      <c r="BC251" s="395"/>
      <c r="BD251" s="395"/>
      <c r="BE251" s="395"/>
      <c r="BF251" s="395"/>
      <c r="BG251" s="395"/>
      <c r="BH251" s="395"/>
      <c r="BI251" s="395"/>
      <c r="BJ251" s="395"/>
      <c r="BK251" s="395"/>
      <c r="BL251" s="395"/>
      <c r="BM251" s="395"/>
      <c r="BN251" s="395"/>
      <c r="BO251" s="395"/>
      <c r="BP251" s="395"/>
      <c r="BQ251" s="395"/>
      <c r="BR251" s="395"/>
      <c r="BS251" s="395"/>
      <c r="BT251" s="395"/>
      <c r="BU251" s="395"/>
      <c r="BV251" s="395"/>
      <c r="BW251" s="395"/>
      <c r="BX251" s="395"/>
      <c r="BY251" s="395"/>
      <c r="BZ251" s="300"/>
      <c r="CA251" s="300"/>
      <c r="CB251" s="300"/>
      <c r="CC251" s="300"/>
      <c r="CD251" s="300"/>
      <c r="CE251" s="300"/>
      <c r="CF251" s="300"/>
      <c r="CG251" s="300"/>
      <c r="CH251" s="300"/>
      <c r="CI251" s="300"/>
      <c r="CJ251" s="300"/>
      <c r="CK251" s="300"/>
      <c r="CL251" s="300"/>
      <c r="CM251" s="300"/>
      <c r="CN251" s="300"/>
      <c r="CO251" s="300"/>
      <c r="CP251" s="300"/>
      <c r="CQ251" s="300"/>
      <c r="CR251" s="300"/>
      <c r="CS251" s="300"/>
      <c r="CT251" s="300"/>
      <c r="CU251" s="300"/>
      <c r="CV251" s="300"/>
      <c r="CW251" s="300"/>
      <c r="CX251" s="300"/>
      <c r="CY251" s="300"/>
      <c r="CZ251" s="300"/>
    </row>
    <row r="252" s="307" customFormat="true" ht="15" customHeight="true" x14ac:dyDescent="0.2">
      <c r="B252" s="406"/>
      <c r="AK252" s="300"/>
      <c r="AL252" s="300"/>
      <c r="AM252" s="300"/>
      <c r="AN252" s="300"/>
      <c r="AO252" s="300"/>
      <c r="AP252" s="300"/>
      <c r="AQ252" s="300"/>
      <c r="AR252" s="300"/>
      <c r="AS252" s="300"/>
      <c r="AT252" s="300"/>
      <c r="AU252" s="300"/>
      <c r="AV252" s="300"/>
      <c r="AW252" s="300"/>
      <c r="AX252" s="300"/>
      <c r="AY252" s="300"/>
      <c r="AZ252" s="300"/>
      <c r="BA252" s="395"/>
      <c r="BB252" s="324"/>
      <c r="BC252" s="395"/>
      <c r="BD252" s="395"/>
      <c r="BE252" s="395"/>
      <c r="BF252" s="395"/>
      <c r="BG252" s="395"/>
      <c r="BH252" s="395"/>
      <c r="BI252" s="395"/>
      <c r="BJ252" s="395"/>
      <c r="BK252" s="395"/>
      <c r="BL252" s="395"/>
      <c r="BM252" s="395"/>
      <c r="BN252" s="395"/>
      <c r="BO252" s="395"/>
      <c r="BP252" s="395"/>
      <c r="BQ252" s="395"/>
      <c r="BR252" s="395"/>
      <c r="BS252" s="395"/>
      <c r="BT252" s="395"/>
      <c r="BU252" s="395"/>
      <c r="BV252" s="395"/>
      <c r="BW252" s="395"/>
      <c r="BX252" s="395"/>
      <c r="BY252" s="395"/>
      <c r="BZ252" s="300"/>
      <c r="CA252" s="300"/>
      <c r="CB252" s="300"/>
      <c r="CC252" s="300"/>
      <c r="CD252" s="300"/>
      <c r="CE252" s="300"/>
      <c r="CF252" s="300"/>
      <c r="CG252" s="300"/>
      <c r="CH252" s="300"/>
      <c r="CI252" s="300"/>
      <c r="CJ252" s="300"/>
      <c r="CK252" s="300"/>
      <c r="CL252" s="300"/>
      <c r="CM252" s="300"/>
      <c r="CN252" s="300"/>
      <c r="CO252" s="300"/>
      <c r="CP252" s="300"/>
      <c r="CQ252" s="300"/>
      <c r="CR252" s="300"/>
      <c r="CS252" s="300"/>
      <c r="CT252" s="300"/>
      <c r="CU252" s="300"/>
      <c r="CV252" s="300"/>
      <c r="CW252" s="300"/>
      <c r="CX252" s="300"/>
      <c r="CY252" s="300"/>
      <c r="CZ252" s="300"/>
    </row>
    <row r="253" s="307" customFormat="true" ht="15" customHeight="true" x14ac:dyDescent="0.2">
      <c r="B253" s="406"/>
      <c r="AK253" s="300"/>
      <c r="AL253" s="300"/>
      <c r="AM253" s="300"/>
      <c r="AN253" s="300"/>
      <c r="AO253" s="300"/>
      <c r="AP253" s="300"/>
      <c r="AQ253" s="300"/>
      <c r="AR253" s="300"/>
      <c r="AS253" s="300"/>
      <c r="AT253" s="300"/>
      <c r="AU253" s="300"/>
      <c r="AV253" s="300"/>
      <c r="AW253" s="300"/>
      <c r="AX253" s="300"/>
      <c r="AY253" s="300"/>
      <c r="AZ253" s="300"/>
      <c r="BA253" s="395"/>
      <c r="BB253" s="324"/>
      <c r="BC253" s="395"/>
      <c r="BD253" s="395"/>
      <c r="BE253" s="395"/>
      <c r="BF253" s="395"/>
      <c r="BG253" s="395"/>
      <c r="BH253" s="395"/>
      <c r="BI253" s="395"/>
      <c r="BJ253" s="395"/>
      <c r="BK253" s="395"/>
      <c r="BL253" s="395"/>
      <c r="BM253" s="395"/>
      <c r="BN253" s="395"/>
      <c r="BO253" s="395"/>
      <c r="BP253" s="395"/>
      <c r="BQ253" s="395"/>
      <c r="BR253" s="395"/>
      <c r="BS253" s="395"/>
      <c r="BT253" s="395"/>
      <c r="BU253" s="395"/>
      <c r="BV253" s="395"/>
      <c r="BW253" s="395"/>
      <c r="BX253" s="395"/>
      <c r="BY253" s="395"/>
      <c r="BZ253" s="300"/>
      <c r="CA253" s="300"/>
      <c r="CB253" s="300"/>
      <c r="CC253" s="300"/>
      <c r="CD253" s="300"/>
      <c r="CE253" s="300"/>
      <c r="CF253" s="300"/>
      <c r="CG253" s="300"/>
      <c r="CH253" s="300"/>
      <c r="CI253" s="300"/>
      <c r="CJ253" s="300"/>
      <c r="CK253" s="300"/>
      <c r="CL253" s="300"/>
      <c r="CM253" s="300"/>
      <c r="CN253" s="300"/>
      <c r="CO253" s="300"/>
      <c r="CP253" s="300"/>
      <c r="CQ253" s="300"/>
      <c r="CR253" s="300"/>
      <c r="CS253" s="300"/>
      <c r="CT253" s="300"/>
      <c r="CU253" s="300"/>
      <c r="CV253" s="300"/>
      <c r="CW253" s="300"/>
      <c r="CX253" s="300"/>
      <c r="CY253" s="300"/>
      <c r="CZ253" s="300"/>
    </row>
    <row r="254" s="307" customFormat="true" ht="15" customHeight="true" x14ac:dyDescent="0.2">
      <c r="B254" s="406"/>
      <c r="AK254" s="300"/>
      <c r="AL254" s="300"/>
      <c r="AM254" s="300"/>
      <c r="AN254" s="300"/>
      <c r="AO254" s="300"/>
      <c r="AP254" s="300"/>
      <c r="AQ254" s="300"/>
      <c r="AR254" s="300"/>
      <c r="AS254" s="300"/>
      <c r="AT254" s="300"/>
      <c r="AU254" s="300"/>
      <c r="AV254" s="300"/>
      <c r="AW254" s="300"/>
      <c r="AX254" s="300"/>
      <c r="AY254" s="300"/>
      <c r="AZ254" s="300"/>
      <c r="BA254" s="395"/>
      <c r="BB254" s="324"/>
      <c r="BC254" s="395"/>
      <c r="BD254" s="395"/>
      <c r="BE254" s="395"/>
      <c r="BF254" s="395"/>
      <c r="BG254" s="395"/>
      <c r="BH254" s="395"/>
      <c r="BI254" s="395"/>
      <c r="BJ254" s="395"/>
      <c r="BK254" s="395"/>
      <c r="BL254" s="395"/>
      <c r="BM254" s="395"/>
      <c r="BN254" s="395"/>
      <c r="BO254" s="395"/>
      <c r="BP254" s="395"/>
      <c r="BQ254" s="395"/>
      <c r="BR254" s="395"/>
      <c r="BS254" s="395"/>
      <c r="BT254" s="395"/>
      <c r="BU254" s="395"/>
      <c r="BV254" s="395"/>
      <c r="BW254" s="395"/>
      <c r="BX254" s="395"/>
      <c r="BY254" s="395"/>
      <c r="BZ254" s="300"/>
      <c r="CA254" s="300"/>
      <c r="CB254" s="300"/>
      <c r="CC254" s="300"/>
      <c r="CD254" s="300"/>
      <c r="CE254" s="300"/>
      <c r="CF254" s="300"/>
      <c r="CG254" s="300"/>
      <c r="CH254" s="300"/>
      <c r="CI254" s="300"/>
      <c r="CJ254" s="300"/>
      <c r="CK254" s="300"/>
      <c r="CL254" s="300"/>
      <c r="CM254" s="300"/>
      <c r="CN254" s="300"/>
      <c r="CO254" s="300"/>
      <c r="CP254" s="300"/>
      <c r="CQ254" s="300"/>
      <c r="CR254" s="300"/>
      <c r="CS254" s="300"/>
      <c r="CT254" s="300"/>
      <c r="CU254" s="300"/>
      <c r="CV254" s="300"/>
      <c r="CW254" s="300"/>
      <c r="CX254" s="300"/>
      <c r="CY254" s="300"/>
      <c r="CZ254" s="300"/>
    </row>
    <row r="255" s="307" customFormat="true" ht="15" customHeight="true" x14ac:dyDescent="0.2">
      <c r="B255" s="406"/>
      <c r="AK255" s="300"/>
      <c r="AL255" s="300"/>
      <c r="AM255" s="300"/>
      <c r="AN255" s="300"/>
      <c r="AO255" s="300"/>
      <c r="AP255" s="300"/>
      <c r="AQ255" s="300"/>
      <c r="AR255" s="300"/>
      <c r="AS255" s="300"/>
      <c r="AT255" s="300"/>
      <c r="AU255" s="300"/>
      <c r="AV255" s="300"/>
      <c r="AW255" s="300"/>
      <c r="AX255" s="300"/>
      <c r="AY255" s="300"/>
      <c r="AZ255" s="300"/>
      <c r="BA255" s="395"/>
      <c r="BB255" s="324"/>
      <c r="BC255" s="395"/>
      <c r="BD255" s="395"/>
      <c r="BE255" s="395"/>
      <c r="BF255" s="395"/>
      <c r="BG255" s="395"/>
      <c r="BH255" s="395"/>
      <c r="BI255" s="395"/>
      <c r="BJ255" s="395"/>
      <c r="BK255" s="395"/>
      <c r="BL255" s="395"/>
      <c r="BM255" s="395"/>
      <c r="BN255" s="395"/>
      <c r="BO255" s="395"/>
      <c r="BP255" s="395"/>
      <c r="BQ255" s="395"/>
      <c r="BR255" s="395"/>
      <c r="BS255" s="395"/>
      <c r="BT255" s="395"/>
      <c r="BU255" s="395"/>
      <c r="BV255" s="395"/>
      <c r="BW255" s="395"/>
      <c r="BX255" s="395"/>
      <c r="BY255" s="395"/>
      <c r="BZ255" s="300"/>
      <c r="CA255" s="300"/>
      <c r="CB255" s="300"/>
      <c r="CC255" s="300"/>
      <c r="CD255" s="300"/>
      <c r="CE255" s="300"/>
      <c r="CF255" s="300"/>
      <c r="CG255" s="300"/>
      <c r="CH255" s="300"/>
      <c r="CI255" s="300"/>
      <c r="CJ255" s="300"/>
      <c r="CK255" s="300"/>
      <c r="CL255" s="300"/>
      <c r="CM255" s="300"/>
      <c r="CN255" s="300"/>
      <c r="CO255" s="300"/>
      <c r="CP255" s="300"/>
      <c r="CQ255" s="300"/>
      <c r="CR255" s="300"/>
      <c r="CS255" s="300"/>
      <c r="CT255" s="300"/>
      <c r="CU255" s="300"/>
      <c r="CV255" s="300"/>
      <c r="CW255" s="300"/>
      <c r="CX255" s="300"/>
      <c r="CY255" s="300"/>
      <c r="CZ255" s="300"/>
    </row>
    <row r="256" s="307" customFormat="true" ht="15" customHeight="true" x14ac:dyDescent="0.2">
      <c r="B256" s="406"/>
      <c r="AK256" s="300"/>
      <c r="AL256" s="300"/>
      <c r="AM256" s="300"/>
      <c r="AN256" s="300"/>
      <c r="AO256" s="300"/>
      <c r="AP256" s="300"/>
      <c r="AQ256" s="300"/>
      <c r="AR256" s="300"/>
      <c r="AS256" s="300"/>
      <c r="AT256" s="300"/>
      <c r="AU256" s="300"/>
      <c r="AV256" s="300"/>
      <c r="AW256" s="300"/>
      <c r="AX256" s="300"/>
      <c r="AY256" s="300"/>
      <c r="AZ256" s="300"/>
      <c r="BA256" s="395"/>
      <c r="BB256" s="324"/>
      <c r="BC256" s="395"/>
      <c r="BD256" s="395"/>
      <c r="BE256" s="395"/>
      <c r="BF256" s="395"/>
      <c r="BG256" s="395"/>
      <c r="BH256" s="395"/>
      <c r="BI256" s="395"/>
      <c r="BJ256" s="395"/>
      <c r="BK256" s="395"/>
      <c r="BL256" s="395"/>
      <c r="BM256" s="395"/>
      <c r="BN256" s="395"/>
      <c r="BO256" s="395"/>
      <c r="BP256" s="395"/>
      <c r="BQ256" s="395"/>
      <c r="BR256" s="395"/>
      <c r="BS256" s="395"/>
      <c r="BT256" s="395"/>
      <c r="BU256" s="395"/>
      <c r="BV256" s="395"/>
      <c r="BW256" s="395"/>
      <c r="BX256" s="395"/>
      <c r="BY256" s="395"/>
      <c r="BZ256" s="300"/>
      <c r="CA256" s="300"/>
      <c r="CB256" s="300"/>
      <c r="CC256" s="300"/>
      <c r="CD256" s="300"/>
      <c r="CE256" s="300"/>
      <c r="CF256" s="300"/>
      <c r="CG256" s="300"/>
      <c r="CH256" s="300"/>
      <c r="CI256" s="300"/>
      <c r="CJ256" s="300"/>
      <c r="CK256" s="300"/>
      <c r="CL256" s="300"/>
      <c r="CM256" s="300"/>
      <c r="CN256" s="300"/>
      <c r="CO256" s="300"/>
      <c r="CP256" s="300"/>
      <c r="CQ256" s="300"/>
      <c r="CR256" s="300"/>
      <c r="CS256" s="300"/>
      <c r="CT256" s="300"/>
      <c r="CU256" s="300"/>
      <c r="CV256" s="300"/>
      <c r="CW256" s="300"/>
      <c r="CX256" s="300"/>
      <c r="CY256" s="300"/>
      <c r="CZ256" s="300"/>
    </row>
    <row r="257" s="307" customFormat="true" ht="18" customHeight="true" x14ac:dyDescent="0.2">
      <c r="B257" s="406"/>
      <c r="AK257" s="300"/>
      <c r="AL257" s="300"/>
      <c r="AM257" s="300"/>
      <c r="AN257" s="300"/>
      <c r="AO257" s="300"/>
      <c r="AP257" s="300"/>
      <c r="AQ257" s="300"/>
      <c r="AR257" s="300"/>
      <c r="AS257" s="300"/>
      <c r="AT257" s="300"/>
      <c r="AU257" s="300"/>
      <c r="AV257" s="300"/>
      <c r="AW257" s="300"/>
      <c r="AX257" s="300"/>
      <c r="AY257" s="300"/>
      <c r="AZ257" s="300"/>
      <c r="BA257" s="395"/>
      <c r="BB257" s="324"/>
      <c r="BC257" s="395"/>
      <c r="BD257" s="395"/>
      <c r="BE257" s="395"/>
      <c r="BF257" s="395"/>
      <c r="BG257" s="395"/>
      <c r="BH257" s="395"/>
      <c r="BI257" s="395"/>
      <c r="BJ257" s="395"/>
      <c r="BK257" s="395"/>
      <c r="BL257" s="395"/>
      <c r="BM257" s="395"/>
      <c r="BN257" s="395"/>
      <c r="BO257" s="395"/>
      <c r="BP257" s="395"/>
      <c r="BQ257" s="395"/>
      <c r="BR257" s="395"/>
      <c r="BS257" s="395"/>
      <c r="BT257" s="395"/>
      <c r="BU257" s="395"/>
      <c r="BV257" s="395"/>
      <c r="BW257" s="395"/>
      <c r="BX257" s="395"/>
      <c r="BY257" s="395"/>
      <c r="BZ257" s="300"/>
      <c r="CA257" s="300"/>
      <c r="CB257" s="300"/>
      <c r="CC257" s="300"/>
      <c r="CD257" s="300"/>
      <c r="CE257" s="300"/>
      <c r="CF257" s="300"/>
      <c r="CG257" s="300"/>
      <c r="CH257" s="300"/>
      <c r="CI257" s="300"/>
      <c r="CJ257" s="300"/>
      <c r="CK257" s="300"/>
      <c r="CL257" s="300"/>
      <c r="CM257" s="300"/>
      <c r="CN257" s="300"/>
      <c r="CO257" s="300"/>
      <c r="CP257" s="300"/>
      <c r="CQ257" s="300"/>
      <c r="CR257" s="300"/>
      <c r="CS257" s="300"/>
      <c r="CT257" s="300"/>
      <c r="CU257" s="300"/>
      <c r="CV257" s="300"/>
      <c r="CW257" s="300"/>
      <c r="CX257" s="300"/>
      <c r="CY257" s="300"/>
      <c r="CZ257" s="300"/>
    </row>
    <row r="258" s="307" customFormat="true" ht="18" customHeight="true" x14ac:dyDescent="0.2">
      <c r="B258" s="406"/>
      <c r="AK258" s="300"/>
      <c r="AL258" s="300"/>
      <c r="AM258" s="300"/>
      <c r="AN258" s="300"/>
      <c r="AO258" s="300"/>
      <c r="AP258" s="300"/>
      <c r="AQ258" s="300"/>
      <c r="AR258" s="300"/>
      <c r="AS258" s="300"/>
      <c r="AT258" s="300"/>
      <c r="AU258" s="300"/>
      <c r="AV258" s="300"/>
      <c r="AW258" s="300"/>
      <c r="AX258" s="300"/>
      <c r="AY258" s="300"/>
      <c r="AZ258" s="300"/>
      <c r="BA258" s="395"/>
      <c r="BB258" s="324"/>
      <c r="BC258" s="395"/>
      <c r="BD258" s="395"/>
      <c r="BE258" s="395"/>
      <c r="BF258" s="395"/>
      <c r="BG258" s="395"/>
      <c r="BH258" s="395"/>
      <c r="BI258" s="395"/>
      <c r="BJ258" s="395"/>
      <c r="BK258" s="395"/>
      <c r="BL258" s="395"/>
      <c r="BM258" s="395"/>
      <c r="BN258" s="395"/>
      <c r="BO258" s="395"/>
      <c r="BP258" s="395"/>
      <c r="BQ258" s="395"/>
      <c r="BR258" s="395"/>
      <c r="BS258" s="395"/>
      <c r="BT258" s="395"/>
      <c r="BU258" s="395"/>
      <c r="BV258" s="395"/>
      <c r="BW258" s="395"/>
      <c r="BX258" s="395"/>
      <c r="BY258" s="395"/>
      <c r="BZ258" s="300"/>
      <c r="CA258" s="300"/>
      <c r="CB258" s="300"/>
      <c r="CC258" s="300"/>
      <c r="CD258" s="300"/>
      <c r="CE258" s="300"/>
      <c r="CF258" s="300"/>
      <c r="CG258" s="300"/>
      <c r="CH258" s="300"/>
      <c r="CI258" s="300"/>
      <c r="CJ258" s="300"/>
      <c r="CK258" s="300"/>
      <c r="CL258" s="300"/>
      <c r="CM258" s="300"/>
      <c r="CN258" s="300"/>
      <c r="CO258" s="300"/>
      <c r="CP258" s="300"/>
      <c r="CQ258" s="300"/>
      <c r="CR258" s="300"/>
      <c r="CS258" s="300"/>
      <c r="CT258" s="300"/>
      <c r="CU258" s="300"/>
      <c r="CV258" s="300"/>
      <c r="CW258" s="300"/>
      <c r="CX258" s="300"/>
      <c r="CY258" s="300"/>
      <c r="CZ258" s="300"/>
    </row>
    <row r="259" s="433" customFormat="true" ht="15" customHeight="true" x14ac:dyDescent="0.2">
      <c r="B259" s="411"/>
      <c r="AK259" s="305"/>
      <c r="AL259" s="305"/>
      <c r="AM259" s="305"/>
      <c r="AN259" s="305"/>
      <c r="AO259" s="305"/>
      <c r="AP259" s="305"/>
      <c r="AQ259" s="305"/>
      <c r="AR259" s="305"/>
      <c r="AS259" s="305"/>
      <c r="AT259" s="305"/>
      <c r="AU259" s="305"/>
      <c r="AV259" s="305"/>
      <c r="AW259" s="305"/>
      <c r="AX259" s="305"/>
      <c r="AY259" s="305"/>
      <c r="AZ259" s="305"/>
      <c r="BA259" s="306" t="s">
        <v>128</v>
      </c>
      <c r="BB259" s="283" t="s">
        <v>85</v>
      </c>
      <c r="BC259" s="1815" t="s">
        <v>114</v>
      </c>
      <c r="BD259" s="1816"/>
      <c r="BE259" s="1816"/>
      <c r="BF259" s="1816"/>
      <c r="BG259" s="1838"/>
      <c r="BH259" s="1815" t="s">
        <v>38</v>
      </c>
      <c r="BI259" s="1816"/>
      <c r="BJ259" s="1816"/>
      <c r="BK259" s="1816"/>
      <c r="BL259" s="1838"/>
      <c r="BM259" s="1815" t="s">
        <v>37</v>
      </c>
      <c r="BN259" s="1816"/>
      <c r="BO259" s="1816"/>
      <c r="BP259" s="1816"/>
      <c r="BQ259" s="1817"/>
      <c r="BR259" s="14" t="s">
        <v>137</v>
      </c>
      <c r="BS259" s="359"/>
      <c r="BT259" s="359"/>
      <c r="BU259" s="359"/>
      <c r="BV259" s="359"/>
      <c r="BW259" s="359"/>
      <c r="BX259" s="359"/>
      <c r="BY259" s="359"/>
      <c r="BZ259" s="370"/>
      <c r="CA259" s="370"/>
      <c r="CB259" s="370"/>
      <c r="CC259" s="370"/>
      <c r="CD259" s="370"/>
      <c r="CE259" s="370"/>
      <c r="CF259" s="370"/>
      <c r="CG259" s="370"/>
      <c r="CH259" s="370"/>
      <c r="CI259" s="370"/>
      <c r="CJ259" s="370"/>
      <c r="CK259" s="304"/>
      <c r="CL259" s="304"/>
      <c r="CM259" s="304"/>
      <c r="CN259" s="304"/>
      <c r="CO259" s="304"/>
      <c r="CP259" s="304"/>
      <c r="CQ259" s="304"/>
      <c r="CR259" s="304"/>
      <c r="CS259" s="304"/>
      <c r="CT259" s="304"/>
      <c r="CU259" s="304"/>
      <c r="CV259" s="304"/>
      <c r="CW259" s="304"/>
      <c r="CX259" s="304"/>
      <c r="CY259" s="304"/>
      <c r="CZ259" s="304"/>
    </row>
    <row r="260" s="433" customFormat="true" ht="36" x14ac:dyDescent="0.2">
      <c r="B260" s="411"/>
      <c r="AK260" s="305"/>
      <c r="AL260" s="305"/>
      <c r="AM260" s="305"/>
      <c r="AN260" s="305"/>
      <c r="AO260" s="305"/>
      <c r="AP260" s="305"/>
      <c r="AQ260" s="305"/>
      <c r="AR260" s="305"/>
      <c r="AS260" s="305"/>
      <c r="AT260" s="305"/>
      <c r="AU260" s="305"/>
      <c r="AV260" s="305"/>
      <c r="AW260" s="305"/>
      <c r="AX260" s="305"/>
      <c r="AY260" s="305"/>
      <c r="AZ260" s="305"/>
      <c r="BA260" s="294" t="s">
        <v>118</v>
      </c>
      <c r="BB260" s="293"/>
      <c r="BC260" s="381" t="s">
        <v>0</v>
      </c>
      <c r="BD260" s="1464" t="s">
        <v>1</v>
      </c>
      <c r="BE260" s="1464" t="s">
        <v>2</v>
      </c>
      <c r="BF260" s="1464" t="s">
        <v>3</v>
      </c>
      <c r="BG260" s="382" t="s">
        <v>4</v>
      </c>
      <c r="BH260" s="381" t="s">
        <v>0</v>
      </c>
      <c r="BI260" s="1464" t="s">
        <v>1</v>
      </c>
      <c r="BJ260" s="1464" t="s">
        <v>2</v>
      </c>
      <c r="BK260" s="1464" t="s">
        <v>3</v>
      </c>
      <c r="BL260" s="382" t="s">
        <v>4</v>
      </c>
      <c r="BM260" s="381" t="s">
        <v>0</v>
      </c>
      <c r="BN260" s="1464" t="s">
        <v>1</v>
      </c>
      <c r="BO260" s="1464" t="s">
        <v>2</v>
      </c>
      <c r="BP260" s="1464" t="s">
        <v>3</v>
      </c>
      <c r="BQ260" s="382" t="s">
        <v>4</v>
      </c>
      <c r="BR260" s="381" t="s">
        <v>152</v>
      </c>
      <c r="BS260" s="1464" t="s">
        <v>153</v>
      </c>
      <c r="BT260" s="1464" t="s">
        <v>154</v>
      </c>
      <c r="BU260" s="1464" t="s">
        <v>155</v>
      </c>
      <c r="BV260" s="1464" t="s">
        <v>156</v>
      </c>
      <c r="BW260" s="1464" t="s">
        <v>157</v>
      </c>
      <c r="BX260" s="1464" t="s">
        <v>158</v>
      </c>
      <c r="BY260" s="1466" t="s">
        <v>159</v>
      </c>
      <c r="BZ260" s="1466" t="s">
        <v>160</v>
      </c>
      <c r="CA260" s="1466" t="s">
        <v>161</v>
      </c>
      <c r="CB260" s="1466" t="s">
        <v>162</v>
      </c>
      <c r="CC260" s="1466" t="s">
        <v>163</v>
      </c>
      <c r="CD260" s="1466" t="s">
        <v>164</v>
      </c>
      <c r="CE260" s="1466" t="s">
        <v>165</v>
      </c>
      <c r="CF260" s="1466" t="s">
        <v>166</v>
      </c>
      <c r="CG260" s="1466" t="s">
        <v>167</v>
      </c>
      <c r="CH260" s="1466" t="s">
        <v>168</v>
      </c>
      <c r="CI260" s="1466" t="s">
        <v>169</v>
      </c>
      <c r="CJ260" s="1466" t="s">
        <v>170</v>
      </c>
      <c r="CK260" s="1711"/>
      <c r="CL260" s="1711"/>
      <c r="CM260" s="1711"/>
      <c r="CN260" s="1711"/>
      <c r="CO260" s="1711"/>
      <c r="CP260" s="1711"/>
      <c r="CQ260" s="1711"/>
      <c r="CR260" s="1711"/>
      <c r="CS260" s="1711"/>
      <c r="CT260" s="1711"/>
      <c r="CU260" s="1711"/>
      <c r="CV260" s="1711"/>
      <c r="CW260" s="1711"/>
      <c r="CX260" s="1711"/>
      <c r="CY260" s="1711"/>
      <c r="CZ260" s="1711"/>
    </row>
    <row r="261" s="433" customFormat="true" ht="15" customHeight="true" x14ac:dyDescent="0.2">
      <c r="B261" s="411"/>
      <c r="AK261" s="305"/>
      <c r="AL261" s="305"/>
      <c r="AM261" s="305"/>
      <c r="AN261" s="305"/>
      <c r="AO261" s="305"/>
      <c r="AP261" s="305"/>
      <c r="AQ261" s="305"/>
      <c r="AR261" s="305"/>
      <c r="AS261" s="305"/>
      <c r="AT261" s="305"/>
      <c r="AU261" s="305"/>
      <c r="AV261" s="305"/>
      <c r="AW261" s="305"/>
      <c r="AX261" s="305"/>
      <c r="AY261" s="305"/>
      <c r="AZ261" s="305"/>
      <c r="BA261" s="1835" t="s">
        <v>73</v>
      </c>
      <c r="BB261" s="1543" t="s">
        <v>49</v>
      </c>
      <c r="BC261" s="34" t="s">
        <v>35</v>
      </c>
      <c r="BD261" s="30" t="s">
        <v>35</v>
      </c>
      <c r="BE261" s="30" t="s">
        <v>35</v>
      </c>
      <c r="BF261" s="30" t="s">
        <v>35</v>
      </c>
      <c r="BG261" s="25" t="s">
        <v>35</v>
      </c>
      <c r="BH261" s="34" t="s">
        <v>35</v>
      </c>
      <c r="BI261" s="30" t="s">
        <v>35</v>
      </c>
      <c r="BJ261" s="30" t="s">
        <v>35</v>
      </c>
      <c r="BK261" s="30" t="s">
        <v>35</v>
      </c>
      <c r="BL261" s="25" t="s">
        <v>35</v>
      </c>
      <c r="BM261" s="34" t="s">
        <v>35</v>
      </c>
      <c r="BN261" s="30" t="s">
        <v>35</v>
      </c>
      <c r="BO261" s="30" t="s">
        <v>35</v>
      </c>
      <c r="BP261" s="30" t="s">
        <v>35</v>
      </c>
      <c r="BQ261" s="25" t="s">
        <v>35</v>
      </c>
      <c r="BR261" s="34" t="s">
        <v>35</v>
      </c>
      <c r="BS261" s="30" t="s">
        <v>35</v>
      </c>
      <c r="BT261" s="30" t="s">
        <v>35</v>
      </c>
      <c r="BU261" s="30" t="s">
        <v>35</v>
      </c>
      <c r="BV261" s="30" t="s">
        <v>35</v>
      </c>
      <c r="BW261" s="30" t="s">
        <v>35</v>
      </c>
      <c r="BX261" s="30" t="s">
        <v>35</v>
      </c>
      <c r="BY261" s="19" t="s">
        <v>35</v>
      </c>
      <c r="BZ261" s="19" t="s">
        <v>35</v>
      </c>
      <c r="CA261" s="19" t="s">
        <v>35</v>
      </c>
      <c r="CB261" s="19" t="s">
        <v>35</v>
      </c>
      <c r="CC261" s="19" t="s">
        <v>35</v>
      </c>
      <c r="CD261" s="19" t="s">
        <v>35</v>
      </c>
      <c r="CE261" s="19" t="s">
        <v>35</v>
      </c>
      <c r="CF261" s="19" t="s">
        <v>35</v>
      </c>
      <c r="CG261" s="19" t="s">
        <v>35</v>
      </c>
      <c r="CH261" s="19" t="s">
        <v>35</v>
      </c>
      <c r="CI261" s="19" t="s">
        <v>35</v>
      </c>
      <c r="CJ261" s="19" t="s">
        <v>35</v>
      </c>
      <c r="CK261" s="3"/>
      <c r="CL261" s="3"/>
      <c r="CM261" s="3"/>
      <c r="CN261" s="3"/>
      <c r="CO261" s="3"/>
      <c r="CP261" s="3"/>
      <c r="CQ261" s="3"/>
      <c r="CR261" s="3"/>
      <c r="CS261" s="3"/>
      <c r="CT261" s="3"/>
      <c r="CU261" s="3"/>
      <c r="CV261" s="3"/>
      <c r="CW261" s="3"/>
      <c r="CX261" s="3"/>
      <c r="CY261" s="3"/>
      <c r="CZ261" s="3"/>
    </row>
    <row r="262" s="433" customFormat="true" ht="15" customHeight="true" x14ac:dyDescent="0.2">
      <c r="B262" s="411"/>
      <c r="AK262" s="305"/>
      <c r="AL262" s="305"/>
      <c r="AM262" s="305"/>
      <c r="AN262" s="305"/>
      <c r="AO262" s="305"/>
      <c r="AP262" s="305"/>
      <c r="AQ262" s="305"/>
      <c r="AR262" s="305"/>
      <c r="AS262" s="305"/>
      <c r="AT262" s="305"/>
      <c r="AU262" s="305"/>
      <c r="AV262" s="305"/>
      <c r="AW262" s="305"/>
      <c r="AX262" s="305"/>
      <c r="AY262" s="305"/>
      <c r="AZ262" s="305"/>
      <c r="BA262" s="1836"/>
      <c r="BB262" s="1542" t="s">
        <v>48</v>
      </c>
      <c r="BC262" s="33" t="s">
        <v>35</v>
      </c>
      <c r="BD262" s="29" t="s">
        <v>35</v>
      </c>
      <c r="BE262" s="29" t="s">
        <v>35</v>
      </c>
      <c r="BF262" s="29" t="s">
        <v>35</v>
      </c>
      <c r="BG262" s="24" t="s">
        <v>35</v>
      </c>
      <c r="BH262" s="33" t="s">
        <v>35</v>
      </c>
      <c r="BI262" s="29" t="s">
        <v>35</v>
      </c>
      <c r="BJ262" s="29" t="s">
        <v>35</v>
      </c>
      <c r="BK262" s="29" t="s">
        <v>35</v>
      </c>
      <c r="BL262" s="24" t="s">
        <v>35</v>
      </c>
      <c r="BM262" s="33" t="s">
        <v>35</v>
      </c>
      <c r="BN262" s="29" t="s">
        <v>35</v>
      </c>
      <c r="BO262" s="29" t="s">
        <v>35</v>
      </c>
      <c r="BP262" s="29" t="s">
        <v>35</v>
      </c>
      <c r="BQ262" s="24" t="s">
        <v>35</v>
      </c>
      <c r="BR262" s="33" t="s">
        <v>35</v>
      </c>
      <c r="BS262" s="29" t="s">
        <v>35</v>
      </c>
      <c r="BT262" s="29" t="s">
        <v>35</v>
      </c>
      <c r="BU262" s="29" t="s">
        <v>35</v>
      </c>
      <c r="BV262" s="29" t="s">
        <v>35</v>
      </c>
      <c r="BW262" s="29" t="s">
        <v>35</v>
      </c>
      <c r="BX262" s="29" t="s">
        <v>35</v>
      </c>
      <c r="BY262" s="18" t="s">
        <v>35</v>
      </c>
      <c r="BZ262" s="18" t="s">
        <v>35</v>
      </c>
      <c r="CA262" s="18" t="s">
        <v>35</v>
      </c>
      <c r="CB262" s="18" t="s">
        <v>35</v>
      </c>
      <c r="CC262" s="18" t="s">
        <v>35</v>
      </c>
      <c r="CD262" s="18" t="s">
        <v>35</v>
      </c>
      <c r="CE262" s="18" t="s">
        <v>35</v>
      </c>
      <c r="CF262" s="18" t="s">
        <v>35</v>
      </c>
      <c r="CG262" s="18" t="s">
        <v>35</v>
      </c>
      <c r="CH262" s="18" t="s">
        <v>35</v>
      </c>
      <c r="CI262" s="18" t="s">
        <v>35</v>
      </c>
      <c r="CJ262" s="18" t="s">
        <v>35</v>
      </c>
      <c r="CK262" s="3"/>
      <c r="CL262" s="3"/>
      <c r="CM262" s="3"/>
      <c r="CN262" s="3"/>
      <c r="CO262" s="3"/>
      <c r="CP262" s="3"/>
      <c r="CQ262" s="3"/>
      <c r="CR262" s="3"/>
      <c r="CS262" s="3"/>
      <c r="CT262" s="3"/>
      <c r="CU262" s="3"/>
      <c r="CV262" s="3"/>
      <c r="CW262" s="3"/>
      <c r="CX262" s="3"/>
      <c r="CY262" s="3"/>
      <c r="CZ262" s="3"/>
    </row>
    <row r="263" s="433" customFormat="true" ht="15" customHeight="true" x14ac:dyDescent="0.2">
      <c r="B263" s="411"/>
      <c r="AK263" s="305"/>
      <c r="AL263" s="305"/>
      <c r="AM263" s="305"/>
      <c r="AN263" s="305"/>
      <c r="AO263" s="305"/>
      <c r="AP263" s="305"/>
      <c r="AQ263" s="305"/>
      <c r="AR263" s="305"/>
      <c r="AS263" s="305"/>
      <c r="AT263" s="305"/>
      <c r="AU263" s="305"/>
      <c r="AV263" s="305"/>
      <c r="AW263" s="305"/>
      <c r="AX263" s="305"/>
      <c r="AY263" s="305"/>
      <c r="AZ263" s="305"/>
      <c r="BA263" s="1836"/>
      <c r="BB263" s="1542" t="s">
        <v>112</v>
      </c>
      <c r="BC263" s="33" t="s">
        <v>35</v>
      </c>
      <c r="BD263" s="29" t="s">
        <v>35</v>
      </c>
      <c r="BE263" s="29" t="s">
        <v>35</v>
      </c>
      <c r="BF263" s="29" t="s">
        <v>35</v>
      </c>
      <c r="BG263" s="24" t="s">
        <v>35</v>
      </c>
      <c r="BH263" s="33" t="s">
        <v>35</v>
      </c>
      <c r="BI263" s="29" t="s">
        <v>35</v>
      </c>
      <c r="BJ263" s="29" t="s">
        <v>35</v>
      </c>
      <c r="BK263" s="29" t="s">
        <v>35</v>
      </c>
      <c r="BL263" s="24" t="s">
        <v>35</v>
      </c>
      <c r="BM263" s="33" t="s">
        <v>35</v>
      </c>
      <c r="BN263" s="29" t="s">
        <v>35</v>
      </c>
      <c r="BO263" s="29" t="s">
        <v>35</v>
      </c>
      <c r="BP263" s="29" t="s">
        <v>35</v>
      </c>
      <c r="BQ263" s="24" t="s">
        <v>35</v>
      </c>
      <c r="BR263" s="33" t="s">
        <v>35</v>
      </c>
      <c r="BS263" s="29" t="s">
        <v>35</v>
      </c>
      <c r="BT263" s="29" t="s">
        <v>35</v>
      </c>
      <c r="BU263" s="29" t="s">
        <v>35</v>
      </c>
      <c r="BV263" s="29" t="s">
        <v>35</v>
      </c>
      <c r="BW263" s="29" t="s">
        <v>35</v>
      </c>
      <c r="BX263" s="29" t="s">
        <v>35</v>
      </c>
      <c r="BY263" s="18" t="s">
        <v>35</v>
      </c>
      <c r="BZ263" s="18" t="s">
        <v>35</v>
      </c>
      <c r="CA263" s="18" t="s">
        <v>35</v>
      </c>
      <c r="CB263" s="18" t="s">
        <v>35</v>
      </c>
      <c r="CC263" s="18" t="s">
        <v>35</v>
      </c>
      <c r="CD263" s="18" t="s">
        <v>35</v>
      </c>
      <c r="CE263" s="18" t="s">
        <v>35</v>
      </c>
      <c r="CF263" s="18" t="s">
        <v>35</v>
      </c>
      <c r="CG263" s="18" t="s">
        <v>35</v>
      </c>
      <c r="CH263" s="18" t="s">
        <v>35</v>
      </c>
      <c r="CI263" s="18" t="s">
        <v>35</v>
      </c>
      <c r="CJ263" s="18" t="s">
        <v>35</v>
      </c>
      <c r="CK263" s="3"/>
      <c r="CL263" s="3"/>
      <c r="CM263" s="3"/>
      <c r="CN263" s="3"/>
      <c r="CO263" s="3"/>
      <c r="CP263" s="3"/>
      <c r="CQ263" s="3"/>
      <c r="CR263" s="3"/>
      <c r="CS263" s="3"/>
      <c r="CT263" s="3"/>
      <c r="CU263" s="3"/>
      <c r="CV263" s="3"/>
      <c r="CW263" s="3"/>
      <c r="CX263" s="3"/>
      <c r="CY263" s="3"/>
      <c r="CZ263" s="3"/>
    </row>
    <row r="264" s="433" customFormat="true" ht="15" customHeight="true" x14ac:dyDescent="0.2">
      <c r="B264" s="411"/>
      <c r="AK264" s="305"/>
      <c r="AL264" s="305"/>
      <c r="AM264" s="305"/>
      <c r="AN264" s="305"/>
      <c r="AO264" s="305"/>
      <c r="AP264" s="305"/>
      <c r="AQ264" s="305"/>
      <c r="AR264" s="305"/>
      <c r="AS264" s="305"/>
      <c r="AT264" s="305"/>
      <c r="AU264" s="305"/>
      <c r="AV264" s="305"/>
      <c r="AW264" s="305"/>
      <c r="AX264" s="305"/>
      <c r="AY264" s="305"/>
      <c r="AZ264" s="305"/>
      <c r="BA264" s="1836" t="s">
        <v>74</v>
      </c>
      <c r="BB264" s="1542" t="s">
        <v>88</v>
      </c>
      <c r="BC264" s="33" t="s">
        <v>35</v>
      </c>
      <c r="BD264" s="29" t="s">
        <v>35</v>
      </c>
      <c r="BE264" s="29" t="s">
        <v>35</v>
      </c>
      <c r="BF264" s="29" t="s">
        <v>35</v>
      </c>
      <c r="BG264" s="24" t="s">
        <v>35</v>
      </c>
      <c r="BH264" s="33" t="s">
        <v>35</v>
      </c>
      <c r="BI264" s="29" t="s">
        <v>35</v>
      </c>
      <c r="BJ264" s="29" t="s">
        <v>35</v>
      </c>
      <c r="BK264" s="29" t="s">
        <v>35</v>
      </c>
      <c r="BL264" s="24" t="s">
        <v>35</v>
      </c>
      <c r="BM264" s="33" t="s">
        <v>35</v>
      </c>
      <c r="BN264" s="29" t="s">
        <v>35</v>
      </c>
      <c r="BO264" s="29" t="s">
        <v>35</v>
      </c>
      <c r="BP264" s="29" t="s">
        <v>35</v>
      </c>
      <c r="BQ264" s="24" t="s">
        <v>35</v>
      </c>
      <c r="BR264" s="33" t="s">
        <v>35</v>
      </c>
      <c r="BS264" s="29" t="s">
        <v>35</v>
      </c>
      <c r="BT264" s="29" t="s">
        <v>35</v>
      </c>
      <c r="BU264" s="29" t="s">
        <v>35</v>
      </c>
      <c r="BV264" s="29" t="s">
        <v>35</v>
      </c>
      <c r="BW264" s="29" t="s">
        <v>35</v>
      </c>
      <c r="BX264" s="29" t="s">
        <v>35</v>
      </c>
      <c r="BY264" s="18" t="s">
        <v>35</v>
      </c>
      <c r="BZ264" s="18" t="s">
        <v>35</v>
      </c>
      <c r="CA264" s="18" t="s">
        <v>35</v>
      </c>
      <c r="CB264" s="18" t="s">
        <v>35</v>
      </c>
      <c r="CC264" s="18" t="s">
        <v>35</v>
      </c>
      <c r="CD264" s="18" t="s">
        <v>35</v>
      </c>
      <c r="CE264" s="18" t="s">
        <v>35</v>
      </c>
      <c r="CF264" s="18" t="s">
        <v>35</v>
      </c>
      <c r="CG264" s="18" t="s">
        <v>35</v>
      </c>
      <c r="CH264" s="18" t="s">
        <v>35</v>
      </c>
      <c r="CI264" s="18" t="s">
        <v>35</v>
      </c>
      <c r="CJ264" s="18" t="s">
        <v>35</v>
      </c>
      <c r="CK264" s="3"/>
      <c r="CL264" s="3"/>
      <c r="CM264" s="3"/>
      <c r="CN264" s="3"/>
      <c r="CO264" s="3"/>
      <c r="CP264" s="3"/>
      <c r="CQ264" s="3"/>
      <c r="CR264" s="3"/>
      <c r="CS264" s="3"/>
      <c r="CT264" s="3"/>
      <c r="CU264" s="3"/>
      <c r="CV264" s="3"/>
      <c r="CW264" s="3"/>
      <c r="CX264" s="3"/>
      <c r="CY264" s="3"/>
      <c r="CZ264" s="3"/>
    </row>
    <row r="265" s="433" customFormat="true" ht="15" customHeight="true" x14ac:dyDescent="0.2">
      <c r="B265" s="411"/>
      <c r="AK265" s="305"/>
      <c r="AL265" s="305"/>
      <c r="AM265" s="305"/>
      <c r="AN265" s="305"/>
      <c r="AO265" s="305"/>
      <c r="AP265" s="305"/>
      <c r="AQ265" s="305"/>
      <c r="AR265" s="305"/>
      <c r="AS265" s="305"/>
      <c r="AT265" s="305"/>
      <c r="AU265" s="305"/>
      <c r="AV265" s="305"/>
      <c r="AW265" s="305"/>
      <c r="AX265" s="305"/>
      <c r="AY265" s="305"/>
      <c r="AZ265" s="305"/>
      <c r="BA265" s="1836"/>
      <c r="BB265" s="1542" t="s">
        <v>89</v>
      </c>
      <c r="BC265" s="33" t="s">
        <v>35</v>
      </c>
      <c r="BD265" s="29" t="s">
        <v>35</v>
      </c>
      <c r="BE265" s="29" t="s">
        <v>35</v>
      </c>
      <c r="BF265" s="29" t="s">
        <v>35</v>
      </c>
      <c r="BG265" s="24" t="s">
        <v>35</v>
      </c>
      <c r="BH265" s="33" t="s">
        <v>35</v>
      </c>
      <c r="BI265" s="29" t="s">
        <v>35</v>
      </c>
      <c r="BJ265" s="29" t="s">
        <v>35</v>
      </c>
      <c r="BK265" s="29" t="s">
        <v>35</v>
      </c>
      <c r="BL265" s="24" t="s">
        <v>35</v>
      </c>
      <c r="BM265" s="33" t="s">
        <v>35</v>
      </c>
      <c r="BN265" s="29" t="s">
        <v>35</v>
      </c>
      <c r="BO265" s="29" t="s">
        <v>35</v>
      </c>
      <c r="BP265" s="29" t="s">
        <v>35</v>
      </c>
      <c r="BQ265" s="24" t="s">
        <v>35</v>
      </c>
      <c r="BR265" s="33" t="s">
        <v>35</v>
      </c>
      <c r="BS265" s="29" t="s">
        <v>35</v>
      </c>
      <c r="BT265" s="29" t="s">
        <v>35</v>
      </c>
      <c r="BU265" s="29" t="s">
        <v>35</v>
      </c>
      <c r="BV265" s="29" t="s">
        <v>35</v>
      </c>
      <c r="BW265" s="29" t="s">
        <v>35</v>
      </c>
      <c r="BX265" s="29" t="s">
        <v>35</v>
      </c>
      <c r="BY265" s="18" t="s">
        <v>35</v>
      </c>
      <c r="BZ265" s="18" t="s">
        <v>35</v>
      </c>
      <c r="CA265" s="18" t="s">
        <v>35</v>
      </c>
      <c r="CB265" s="18" t="s">
        <v>35</v>
      </c>
      <c r="CC265" s="18" t="s">
        <v>35</v>
      </c>
      <c r="CD265" s="18" t="s">
        <v>35</v>
      </c>
      <c r="CE265" s="18" t="s">
        <v>35</v>
      </c>
      <c r="CF265" s="18" t="s">
        <v>35</v>
      </c>
      <c r="CG265" s="18" t="s">
        <v>35</v>
      </c>
      <c r="CH265" s="18" t="s">
        <v>35</v>
      </c>
      <c r="CI265" s="18" t="s">
        <v>35</v>
      </c>
      <c r="CJ265" s="18" t="s">
        <v>35</v>
      </c>
      <c r="CK265" s="3"/>
      <c r="CL265" s="3"/>
      <c r="CM265" s="3"/>
      <c r="CN265" s="3"/>
      <c r="CO265" s="3"/>
      <c r="CP265" s="3"/>
      <c r="CQ265" s="3"/>
      <c r="CR265" s="3"/>
      <c r="CS265" s="3"/>
      <c r="CT265" s="3"/>
      <c r="CU265" s="3"/>
      <c r="CV265" s="3"/>
      <c r="CW265" s="3"/>
      <c r="CX265" s="3"/>
      <c r="CY265" s="3"/>
      <c r="CZ265" s="3"/>
    </row>
    <row r="266" s="433" customFormat="true" ht="15" customHeight="true" x14ac:dyDescent="0.2">
      <c r="B266" s="411"/>
      <c r="AK266" s="305"/>
      <c r="AL266" s="305"/>
      <c r="AM266" s="305"/>
      <c r="AN266" s="305"/>
      <c r="AO266" s="305"/>
      <c r="AP266" s="305"/>
      <c r="AQ266" s="305"/>
      <c r="AR266" s="305"/>
      <c r="AS266" s="305"/>
      <c r="AT266" s="305"/>
      <c r="AU266" s="305"/>
      <c r="AV266" s="305"/>
      <c r="AW266" s="305"/>
      <c r="AX266" s="305"/>
      <c r="AY266" s="305"/>
      <c r="AZ266" s="305"/>
      <c r="BA266" s="1836"/>
      <c r="BB266" s="1542" t="s">
        <v>90</v>
      </c>
      <c r="BC266" s="33" t="s">
        <v>35</v>
      </c>
      <c r="BD266" s="29" t="s">
        <v>35</v>
      </c>
      <c r="BE266" s="29" t="s">
        <v>35</v>
      </c>
      <c r="BF266" s="29" t="s">
        <v>35</v>
      </c>
      <c r="BG266" s="24" t="s">
        <v>35</v>
      </c>
      <c r="BH266" s="33" t="s">
        <v>35</v>
      </c>
      <c r="BI266" s="29" t="s">
        <v>35</v>
      </c>
      <c r="BJ266" s="29" t="s">
        <v>35</v>
      </c>
      <c r="BK266" s="29" t="s">
        <v>35</v>
      </c>
      <c r="BL266" s="24" t="s">
        <v>35</v>
      </c>
      <c r="BM266" s="33" t="s">
        <v>35</v>
      </c>
      <c r="BN266" s="29" t="s">
        <v>35</v>
      </c>
      <c r="BO266" s="29" t="s">
        <v>35</v>
      </c>
      <c r="BP266" s="29" t="s">
        <v>35</v>
      </c>
      <c r="BQ266" s="24" t="s">
        <v>35</v>
      </c>
      <c r="BR266" s="33" t="s">
        <v>35</v>
      </c>
      <c r="BS266" s="29" t="s">
        <v>35</v>
      </c>
      <c r="BT266" s="29" t="s">
        <v>35</v>
      </c>
      <c r="BU266" s="29" t="s">
        <v>35</v>
      </c>
      <c r="BV266" s="29" t="s">
        <v>35</v>
      </c>
      <c r="BW266" s="29" t="s">
        <v>35</v>
      </c>
      <c r="BX266" s="29" t="s">
        <v>35</v>
      </c>
      <c r="BY266" s="18" t="s">
        <v>35</v>
      </c>
      <c r="BZ266" s="18" t="s">
        <v>35</v>
      </c>
      <c r="CA266" s="18" t="s">
        <v>35</v>
      </c>
      <c r="CB266" s="18" t="s">
        <v>35</v>
      </c>
      <c r="CC266" s="18" t="s">
        <v>35</v>
      </c>
      <c r="CD266" s="18" t="s">
        <v>35</v>
      </c>
      <c r="CE266" s="18" t="s">
        <v>35</v>
      </c>
      <c r="CF266" s="18" t="s">
        <v>35</v>
      </c>
      <c r="CG266" s="18" t="s">
        <v>35</v>
      </c>
      <c r="CH266" s="18" t="s">
        <v>35</v>
      </c>
      <c r="CI266" s="18" t="s">
        <v>35</v>
      </c>
      <c r="CJ266" s="18" t="s">
        <v>35</v>
      </c>
      <c r="CK266" s="3"/>
      <c r="CL266" s="3"/>
      <c r="CM266" s="3"/>
      <c r="CN266" s="3"/>
      <c r="CO266" s="3"/>
      <c r="CP266" s="3"/>
      <c r="CQ266" s="3"/>
      <c r="CR266" s="3"/>
      <c r="CS266" s="3"/>
      <c r="CT266" s="3"/>
      <c r="CU266" s="3"/>
      <c r="CV266" s="3"/>
      <c r="CW266" s="3"/>
      <c r="CX266" s="3"/>
      <c r="CY266" s="3"/>
      <c r="CZ266" s="3"/>
    </row>
    <row r="267" s="433" customFormat="true" ht="15" customHeight="true" x14ac:dyDescent="0.2">
      <c r="B267" s="411"/>
      <c r="AK267" s="305"/>
      <c r="AL267" s="305"/>
      <c r="AM267" s="305"/>
      <c r="AN267" s="305"/>
      <c r="AO267" s="305"/>
      <c r="AP267" s="305"/>
      <c r="AQ267" s="305"/>
      <c r="AR267" s="305"/>
      <c r="AS267" s="305"/>
      <c r="AT267" s="305"/>
      <c r="AU267" s="305"/>
      <c r="AV267" s="305"/>
      <c r="AW267" s="305"/>
      <c r="AX267" s="305"/>
      <c r="AY267" s="305"/>
      <c r="AZ267" s="305"/>
      <c r="BA267" s="1836"/>
      <c r="BB267" s="1542" t="s">
        <v>112</v>
      </c>
      <c r="BC267" s="33" t="s">
        <v>35</v>
      </c>
      <c r="BD267" s="29" t="s">
        <v>35</v>
      </c>
      <c r="BE267" s="29" t="s">
        <v>35</v>
      </c>
      <c r="BF267" s="29" t="s">
        <v>35</v>
      </c>
      <c r="BG267" s="24" t="s">
        <v>35</v>
      </c>
      <c r="BH267" s="33" t="s">
        <v>35</v>
      </c>
      <c r="BI267" s="29" t="s">
        <v>35</v>
      </c>
      <c r="BJ267" s="29" t="s">
        <v>35</v>
      </c>
      <c r="BK267" s="29" t="s">
        <v>35</v>
      </c>
      <c r="BL267" s="24" t="s">
        <v>35</v>
      </c>
      <c r="BM267" s="33" t="s">
        <v>35</v>
      </c>
      <c r="BN267" s="29" t="s">
        <v>35</v>
      </c>
      <c r="BO267" s="29" t="s">
        <v>35</v>
      </c>
      <c r="BP267" s="29" t="s">
        <v>35</v>
      </c>
      <c r="BQ267" s="24" t="s">
        <v>35</v>
      </c>
      <c r="BR267" s="33" t="s">
        <v>35</v>
      </c>
      <c r="BS267" s="29" t="s">
        <v>35</v>
      </c>
      <c r="BT267" s="29" t="s">
        <v>35</v>
      </c>
      <c r="BU267" s="29" t="s">
        <v>35</v>
      </c>
      <c r="BV267" s="29" t="s">
        <v>35</v>
      </c>
      <c r="BW267" s="29" t="s">
        <v>35</v>
      </c>
      <c r="BX267" s="29" t="s">
        <v>35</v>
      </c>
      <c r="BY267" s="18" t="s">
        <v>35</v>
      </c>
      <c r="BZ267" s="18" t="s">
        <v>35</v>
      </c>
      <c r="CA267" s="18" t="s">
        <v>35</v>
      </c>
      <c r="CB267" s="18" t="s">
        <v>35</v>
      </c>
      <c r="CC267" s="18" t="s">
        <v>35</v>
      </c>
      <c r="CD267" s="18" t="s">
        <v>35</v>
      </c>
      <c r="CE267" s="18" t="s">
        <v>35</v>
      </c>
      <c r="CF267" s="18" t="s">
        <v>35</v>
      </c>
      <c r="CG267" s="18" t="s">
        <v>35</v>
      </c>
      <c r="CH267" s="18" t="s">
        <v>35</v>
      </c>
      <c r="CI267" s="18" t="s">
        <v>35</v>
      </c>
      <c r="CJ267" s="18" t="s">
        <v>35</v>
      </c>
      <c r="CK267" s="3"/>
      <c r="CL267" s="3"/>
      <c r="CM267" s="3"/>
      <c r="CN267" s="3"/>
      <c r="CO267" s="3"/>
      <c r="CP267" s="3"/>
      <c r="CQ267" s="3"/>
      <c r="CR267" s="3"/>
      <c r="CS267" s="3"/>
      <c r="CT267" s="3"/>
      <c r="CU267" s="3"/>
      <c r="CV267" s="3"/>
      <c r="CW267" s="3"/>
      <c r="CX267" s="3"/>
      <c r="CY267" s="3"/>
      <c r="CZ267" s="3"/>
    </row>
    <row r="268" s="433" customFormat="true" ht="15" customHeight="true" x14ac:dyDescent="0.2">
      <c r="B268" s="411"/>
      <c r="AK268" s="305"/>
      <c r="AL268" s="305"/>
      <c r="AM268" s="305"/>
      <c r="AN268" s="305"/>
      <c r="AO268" s="305"/>
      <c r="AP268" s="305"/>
      <c r="AQ268" s="305"/>
      <c r="AR268" s="305"/>
      <c r="AS268" s="305"/>
      <c r="AT268" s="305"/>
      <c r="AU268" s="305"/>
      <c r="AV268" s="305"/>
      <c r="AW268" s="305"/>
      <c r="AX268" s="305"/>
      <c r="AY268" s="305"/>
      <c r="AZ268" s="305"/>
      <c r="BA268" s="1836" t="s">
        <v>115</v>
      </c>
      <c r="BB268" s="1542" t="s">
        <v>88</v>
      </c>
      <c r="BC268" s="33" t="s">
        <v>35</v>
      </c>
      <c r="BD268" s="29" t="s">
        <v>35</v>
      </c>
      <c r="BE268" s="29" t="s">
        <v>35</v>
      </c>
      <c r="BF268" s="29" t="s">
        <v>35</v>
      </c>
      <c r="BG268" s="24" t="s">
        <v>35</v>
      </c>
      <c r="BH268" s="33" t="s">
        <v>35</v>
      </c>
      <c r="BI268" s="29" t="s">
        <v>35</v>
      </c>
      <c r="BJ268" s="29" t="s">
        <v>35</v>
      </c>
      <c r="BK268" s="29" t="s">
        <v>35</v>
      </c>
      <c r="BL268" s="24" t="s">
        <v>35</v>
      </c>
      <c r="BM268" s="33" t="s">
        <v>35</v>
      </c>
      <c r="BN268" s="29" t="s">
        <v>35</v>
      </c>
      <c r="BO268" s="29" t="s">
        <v>35</v>
      </c>
      <c r="BP268" s="29" t="s">
        <v>35</v>
      </c>
      <c r="BQ268" s="24" t="s">
        <v>35</v>
      </c>
      <c r="BR268" s="33" t="s">
        <v>35</v>
      </c>
      <c r="BS268" s="29" t="s">
        <v>35</v>
      </c>
      <c r="BT268" s="29" t="s">
        <v>35</v>
      </c>
      <c r="BU268" s="29" t="s">
        <v>35</v>
      </c>
      <c r="BV268" s="29" t="s">
        <v>35</v>
      </c>
      <c r="BW268" s="29" t="s">
        <v>35</v>
      </c>
      <c r="BX268" s="29" t="s">
        <v>35</v>
      </c>
      <c r="BY268" s="18" t="s">
        <v>35</v>
      </c>
      <c r="BZ268" s="18" t="s">
        <v>35</v>
      </c>
      <c r="CA268" s="18" t="s">
        <v>35</v>
      </c>
      <c r="CB268" s="18" t="s">
        <v>35</v>
      </c>
      <c r="CC268" s="18" t="s">
        <v>35</v>
      </c>
      <c r="CD268" s="18" t="s">
        <v>35</v>
      </c>
      <c r="CE268" s="18" t="s">
        <v>35</v>
      </c>
      <c r="CF268" s="18" t="s">
        <v>35</v>
      </c>
      <c r="CG268" s="18" t="s">
        <v>35</v>
      </c>
      <c r="CH268" s="18" t="s">
        <v>35</v>
      </c>
      <c r="CI268" s="18" t="s">
        <v>35</v>
      </c>
      <c r="CJ268" s="18" t="s">
        <v>35</v>
      </c>
      <c r="CK268" s="3"/>
      <c r="CL268" s="3"/>
      <c r="CM268" s="3"/>
      <c r="CN268" s="3"/>
      <c r="CO268" s="3"/>
      <c r="CP268" s="3"/>
      <c r="CQ268" s="3"/>
      <c r="CR268" s="3"/>
      <c r="CS268" s="3"/>
      <c r="CT268" s="3"/>
      <c r="CU268" s="3"/>
      <c r="CV268" s="3"/>
      <c r="CW268" s="3"/>
      <c r="CX268" s="3"/>
      <c r="CY268" s="3"/>
      <c r="CZ268" s="3"/>
    </row>
    <row r="269" s="433" customFormat="true" ht="15" customHeight="true" x14ac:dyDescent="0.2">
      <c r="B269" s="411"/>
      <c r="AK269" s="305"/>
      <c r="AL269" s="305"/>
      <c r="AM269" s="305"/>
      <c r="AN269" s="305"/>
      <c r="AO269" s="305"/>
      <c r="AP269" s="305"/>
      <c r="AQ269" s="305"/>
      <c r="AR269" s="305"/>
      <c r="AS269" s="305"/>
      <c r="AT269" s="305"/>
      <c r="AU269" s="305"/>
      <c r="AV269" s="305"/>
      <c r="AW269" s="305"/>
      <c r="AX269" s="305"/>
      <c r="AY269" s="305"/>
      <c r="AZ269" s="305"/>
      <c r="BA269" s="1836"/>
      <c r="BB269" s="1542" t="s">
        <v>89</v>
      </c>
      <c r="BC269" s="33" t="s">
        <v>35</v>
      </c>
      <c r="BD269" s="29" t="s">
        <v>35</v>
      </c>
      <c r="BE269" s="29" t="s">
        <v>35</v>
      </c>
      <c r="BF269" s="29" t="s">
        <v>35</v>
      </c>
      <c r="BG269" s="24" t="s">
        <v>35</v>
      </c>
      <c r="BH269" s="33" t="s">
        <v>35</v>
      </c>
      <c r="BI269" s="29" t="s">
        <v>35</v>
      </c>
      <c r="BJ269" s="29" t="s">
        <v>35</v>
      </c>
      <c r="BK269" s="29" t="s">
        <v>35</v>
      </c>
      <c r="BL269" s="24" t="s">
        <v>35</v>
      </c>
      <c r="BM269" s="33" t="s">
        <v>35</v>
      </c>
      <c r="BN269" s="29" t="s">
        <v>35</v>
      </c>
      <c r="BO269" s="29" t="s">
        <v>35</v>
      </c>
      <c r="BP269" s="29" t="s">
        <v>35</v>
      </c>
      <c r="BQ269" s="24" t="s">
        <v>35</v>
      </c>
      <c r="BR269" s="33" t="s">
        <v>35</v>
      </c>
      <c r="BS269" s="29" t="s">
        <v>35</v>
      </c>
      <c r="BT269" s="29" t="s">
        <v>35</v>
      </c>
      <c r="BU269" s="29" t="s">
        <v>35</v>
      </c>
      <c r="BV269" s="29" t="s">
        <v>35</v>
      </c>
      <c r="BW269" s="29" t="s">
        <v>35</v>
      </c>
      <c r="BX269" s="29" t="s">
        <v>35</v>
      </c>
      <c r="BY269" s="18" t="s">
        <v>35</v>
      </c>
      <c r="BZ269" s="18" t="s">
        <v>35</v>
      </c>
      <c r="CA269" s="18" t="s">
        <v>35</v>
      </c>
      <c r="CB269" s="18" t="s">
        <v>35</v>
      </c>
      <c r="CC269" s="18" t="s">
        <v>35</v>
      </c>
      <c r="CD269" s="18" t="s">
        <v>35</v>
      </c>
      <c r="CE269" s="18" t="s">
        <v>35</v>
      </c>
      <c r="CF269" s="18" t="s">
        <v>35</v>
      </c>
      <c r="CG269" s="18" t="s">
        <v>35</v>
      </c>
      <c r="CH269" s="18" t="s">
        <v>35</v>
      </c>
      <c r="CI269" s="18" t="s">
        <v>35</v>
      </c>
      <c r="CJ269" s="18" t="s">
        <v>35</v>
      </c>
      <c r="CK269" s="3"/>
      <c r="CL269" s="3"/>
      <c r="CM269" s="3"/>
      <c r="CN269" s="3"/>
      <c r="CO269" s="3"/>
      <c r="CP269" s="3"/>
      <c r="CQ269" s="3"/>
      <c r="CR269" s="3"/>
      <c r="CS269" s="3"/>
      <c r="CT269" s="3"/>
      <c r="CU269" s="3"/>
      <c r="CV269" s="3"/>
      <c r="CW269" s="3"/>
      <c r="CX269" s="3"/>
      <c r="CY269" s="3"/>
      <c r="CZ269" s="3"/>
    </row>
    <row r="270" s="433" customFormat="true" ht="15" customHeight="true" x14ac:dyDescent="0.2">
      <c r="B270" s="411"/>
      <c r="AK270" s="305"/>
      <c r="AL270" s="305"/>
      <c r="AM270" s="305"/>
      <c r="AN270" s="305"/>
      <c r="AO270" s="305"/>
      <c r="AP270" s="305"/>
      <c r="AQ270" s="305"/>
      <c r="AR270" s="305"/>
      <c r="AS270" s="305"/>
      <c r="AT270" s="305"/>
      <c r="AU270" s="305"/>
      <c r="AV270" s="305"/>
      <c r="AW270" s="305"/>
      <c r="AX270" s="305"/>
      <c r="AY270" s="305"/>
      <c r="AZ270" s="305"/>
      <c r="BA270" s="1836"/>
      <c r="BB270" s="1542" t="s">
        <v>90</v>
      </c>
      <c r="BC270" s="33" t="s">
        <v>35</v>
      </c>
      <c r="BD270" s="29" t="s">
        <v>35</v>
      </c>
      <c r="BE270" s="29" t="s">
        <v>35</v>
      </c>
      <c r="BF270" s="29" t="s">
        <v>35</v>
      </c>
      <c r="BG270" s="24" t="s">
        <v>35</v>
      </c>
      <c r="BH270" s="33" t="s">
        <v>35</v>
      </c>
      <c r="BI270" s="29" t="s">
        <v>35</v>
      </c>
      <c r="BJ270" s="29" t="s">
        <v>35</v>
      </c>
      <c r="BK270" s="29" t="s">
        <v>35</v>
      </c>
      <c r="BL270" s="24" t="s">
        <v>35</v>
      </c>
      <c r="BM270" s="33" t="s">
        <v>35</v>
      </c>
      <c r="BN270" s="29" t="s">
        <v>35</v>
      </c>
      <c r="BO270" s="29" t="s">
        <v>35</v>
      </c>
      <c r="BP270" s="29" t="s">
        <v>35</v>
      </c>
      <c r="BQ270" s="24" t="s">
        <v>35</v>
      </c>
      <c r="BR270" s="33" t="s">
        <v>35</v>
      </c>
      <c r="BS270" s="29" t="s">
        <v>35</v>
      </c>
      <c r="BT270" s="29" t="s">
        <v>35</v>
      </c>
      <c r="BU270" s="29" t="s">
        <v>35</v>
      </c>
      <c r="BV270" s="29" t="s">
        <v>35</v>
      </c>
      <c r="BW270" s="29" t="s">
        <v>35</v>
      </c>
      <c r="BX270" s="29" t="s">
        <v>35</v>
      </c>
      <c r="BY270" s="18" t="s">
        <v>35</v>
      </c>
      <c r="BZ270" s="18" t="s">
        <v>35</v>
      </c>
      <c r="CA270" s="18" t="s">
        <v>35</v>
      </c>
      <c r="CB270" s="18" t="s">
        <v>35</v>
      </c>
      <c r="CC270" s="18" t="s">
        <v>35</v>
      </c>
      <c r="CD270" s="18" t="s">
        <v>35</v>
      </c>
      <c r="CE270" s="18" t="s">
        <v>35</v>
      </c>
      <c r="CF270" s="18" t="s">
        <v>35</v>
      </c>
      <c r="CG270" s="18" t="s">
        <v>35</v>
      </c>
      <c r="CH270" s="18" t="s">
        <v>35</v>
      </c>
      <c r="CI270" s="18" t="s">
        <v>35</v>
      </c>
      <c r="CJ270" s="18" t="s">
        <v>35</v>
      </c>
      <c r="CK270" s="3"/>
      <c r="CL270" s="3"/>
      <c r="CM270" s="3"/>
      <c r="CN270" s="3"/>
      <c r="CO270" s="3"/>
      <c r="CP270" s="3"/>
      <c r="CQ270" s="3"/>
      <c r="CR270" s="3"/>
      <c r="CS270" s="3"/>
      <c r="CT270" s="3"/>
      <c r="CU270" s="3"/>
      <c r="CV270" s="3"/>
      <c r="CW270" s="3"/>
      <c r="CX270" s="3"/>
      <c r="CY270" s="3"/>
      <c r="CZ270" s="3"/>
    </row>
    <row r="271" s="433" customFormat="true" ht="15" customHeight="true" x14ac:dyDescent="0.2">
      <c r="B271" s="411"/>
      <c r="AK271" s="305"/>
      <c r="AL271" s="305"/>
      <c r="AM271" s="305"/>
      <c r="AN271" s="305"/>
      <c r="AO271" s="305"/>
      <c r="AP271" s="305"/>
      <c r="AQ271" s="305"/>
      <c r="AR271" s="305"/>
      <c r="AS271" s="305"/>
      <c r="AT271" s="305"/>
      <c r="AU271" s="305"/>
      <c r="AV271" s="305"/>
      <c r="AW271" s="305"/>
      <c r="AX271" s="305"/>
      <c r="AY271" s="305"/>
      <c r="AZ271" s="305"/>
      <c r="BA271" s="1836" t="s">
        <v>75</v>
      </c>
      <c r="BB271" s="1542" t="s">
        <v>49</v>
      </c>
      <c r="BC271" s="33" t="s">
        <v>35</v>
      </c>
      <c r="BD271" s="26" t="s">
        <v>35</v>
      </c>
      <c r="BE271" s="26" t="s">
        <v>35</v>
      </c>
      <c r="BF271" s="26" t="s">
        <v>35</v>
      </c>
      <c r="BG271" s="21" t="s">
        <v>35</v>
      </c>
      <c r="BH271" s="33" t="s">
        <v>35</v>
      </c>
      <c r="BI271" s="26" t="s">
        <v>35</v>
      </c>
      <c r="BJ271" s="26" t="s">
        <v>35</v>
      </c>
      <c r="BK271" s="26" t="s">
        <v>35</v>
      </c>
      <c r="BL271" s="21" t="s">
        <v>35</v>
      </c>
      <c r="BM271" s="33" t="s">
        <v>35</v>
      </c>
      <c r="BN271" s="26" t="s">
        <v>35</v>
      </c>
      <c r="BO271" s="26" t="s">
        <v>35</v>
      </c>
      <c r="BP271" s="26" t="s">
        <v>35</v>
      </c>
      <c r="BQ271" s="21" t="s">
        <v>35</v>
      </c>
      <c r="BR271" s="33" t="s">
        <v>35</v>
      </c>
      <c r="BS271" s="26" t="s">
        <v>35</v>
      </c>
      <c r="BT271" s="26" t="s">
        <v>35</v>
      </c>
      <c r="BU271" s="26" t="s">
        <v>35</v>
      </c>
      <c r="BV271" s="26" t="s">
        <v>35</v>
      </c>
      <c r="BW271" s="26" t="s">
        <v>35</v>
      </c>
      <c r="BX271" s="26" t="s">
        <v>35</v>
      </c>
      <c r="BY271" s="16" t="s">
        <v>35</v>
      </c>
      <c r="BZ271" s="16" t="s">
        <v>35</v>
      </c>
      <c r="CA271" s="16" t="s">
        <v>35</v>
      </c>
      <c r="CB271" s="16" t="s">
        <v>35</v>
      </c>
      <c r="CC271" s="16" t="s">
        <v>35</v>
      </c>
      <c r="CD271" s="16" t="s">
        <v>35</v>
      </c>
      <c r="CE271" s="16" t="s">
        <v>35</v>
      </c>
      <c r="CF271" s="16" t="s">
        <v>35</v>
      </c>
      <c r="CG271" s="16" t="s">
        <v>35</v>
      </c>
      <c r="CH271" s="16" t="s">
        <v>35</v>
      </c>
      <c r="CI271" s="16" t="s">
        <v>35</v>
      </c>
      <c r="CJ271" s="16" t="s">
        <v>35</v>
      </c>
      <c r="CK271" s="3"/>
      <c r="CL271" s="3"/>
      <c r="CM271" s="3"/>
      <c r="CN271" s="3"/>
      <c r="CO271" s="3"/>
      <c r="CP271" s="3"/>
      <c r="CQ271" s="3"/>
      <c r="CR271" s="3"/>
      <c r="CS271" s="3"/>
      <c r="CT271" s="3"/>
      <c r="CU271" s="3"/>
      <c r="CV271" s="3"/>
      <c r="CW271" s="3"/>
      <c r="CX271" s="3"/>
      <c r="CY271" s="3"/>
      <c r="CZ271" s="3"/>
    </row>
    <row r="272" s="433" customFormat="true" ht="15" customHeight="true" x14ac:dyDescent="0.2">
      <c r="B272" s="411"/>
      <c r="AK272" s="305"/>
      <c r="AL272" s="305"/>
      <c r="AM272" s="305"/>
      <c r="AN272" s="305"/>
      <c r="AO272" s="305"/>
      <c r="AP272" s="305"/>
      <c r="AQ272" s="305"/>
      <c r="AR272" s="305"/>
      <c r="AS272" s="305"/>
      <c r="AT272" s="305"/>
      <c r="AU272" s="305"/>
      <c r="AV272" s="305"/>
      <c r="AW272" s="305"/>
      <c r="AX272" s="305"/>
      <c r="AY272" s="305"/>
      <c r="AZ272" s="305"/>
      <c r="BA272" s="1836"/>
      <c r="BB272" s="1542" t="s">
        <v>48</v>
      </c>
      <c r="BC272" s="33" t="s">
        <v>35</v>
      </c>
      <c r="BD272" s="26" t="s">
        <v>35</v>
      </c>
      <c r="BE272" s="26" t="s">
        <v>35</v>
      </c>
      <c r="BF272" s="26" t="s">
        <v>35</v>
      </c>
      <c r="BG272" s="21" t="s">
        <v>35</v>
      </c>
      <c r="BH272" s="33" t="s">
        <v>35</v>
      </c>
      <c r="BI272" s="26" t="s">
        <v>35</v>
      </c>
      <c r="BJ272" s="26" t="s">
        <v>35</v>
      </c>
      <c r="BK272" s="26" t="s">
        <v>35</v>
      </c>
      <c r="BL272" s="21" t="s">
        <v>35</v>
      </c>
      <c r="BM272" s="33" t="s">
        <v>35</v>
      </c>
      <c r="BN272" s="26" t="s">
        <v>35</v>
      </c>
      <c r="BO272" s="26" t="s">
        <v>35</v>
      </c>
      <c r="BP272" s="26" t="s">
        <v>35</v>
      </c>
      <c r="BQ272" s="21" t="s">
        <v>35</v>
      </c>
      <c r="BR272" s="33" t="s">
        <v>35</v>
      </c>
      <c r="BS272" s="26" t="s">
        <v>35</v>
      </c>
      <c r="BT272" s="26" t="s">
        <v>35</v>
      </c>
      <c r="BU272" s="26" t="s">
        <v>35</v>
      </c>
      <c r="BV272" s="26" t="s">
        <v>35</v>
      </c>
      <c r="BW272" s="26" t="s">
        <v>35</v>
      </c>
      <c r="BX272" s="26" t="s">
        <v>35</v>
      </c>
      <c r="BY272" s="16" t="s">
        <v>35</v>
      </c>
      <c r="BZ272" s="16" t="s">
        <v>35</v>
      </c>
      <c r="CA272" s="16" t="s">
        <v>35</v>
      </c>
      <c r="CB272" s="16" t="s">
        <v>35</v>
      </c>
      <c r="CC272" s="16" t="s">
        <v>35</v>
      </c>
      <c r="CD272" s="16" t="s">
        <v>35</v>
      </c>
      <c r="CE272" s="16" t="s">
        <v>35</v>
      </c>
      <c r="CF272" s="16" t="s">
        <v>35</v>
      </c>
      <c r="CG272" s="16" t="s">
        <v>35</v>
      </c>
      <c r="CH272" s="16" t="s">
        <v>35</v>
      </c>
      <c r="CI272" s="16" t="s">
        <v>35</v>
      </c>
      <c r="CJ272" s="16" t="s">
        <v>35</v>
      </c>
      <c r="CK272" s="3"/>
      <c r="CL272" s="3"/>
      <c r="CM272" s="3"/>
      <c r="CN272" s="3"/>
      <c r="CO272" s="3"/>
      <c r="CP272" s="3"/>
      <c r="CQ272" s="3"/>
      <c r="CR272" s="3"/>
      <c r="CS272" s="3"/>
      <c r="CT272" s="3"/>
      <c r="CU272" s="3"/>
      <c r="CV272" s="3"/>
      <c r="CW272" s="3"/>
      <c r="CX272" s="3"/>
      <c r="CY272" s="3"/>
      <c r="CZ272" s="3"/>
    </row>
    <row r="273" s="433" customFormat="true" ht="15" customHeight="true" x14ac:dyDescent="0.2">
      <c r="B273" s="411"/>
      <c r="AK273" s="305"/>
      <c r="AL273" s="305"/>
      <c r="AM273" s="305"/>
      <c r="AN273" s="305"/>
      <c r="AO273" s="305"/>
      <c r="AP273" s="305"/>
      <c r="AQ273" s="305"/>
      <c r="AR273" s="305"/>
      <c r="AS273" s="305"/>
      <c r="AT273" s="305"/>
      <c r="AU273" s="305"/>
      <c r="AV273" s="305"/>
      <c r="AW273" s="305"/>
      <c r="AX273" s="305"/>
      <c r="AY273" s="305"/>
      <c r="AZ273" s="305"/>
      <c r="BA273" s="1836"/>
      <c r="BB273" s="1542" t="s">
        <v>112</v>
      </c>
      <c r="BC273" s="33" t="s">
        <v>35</v>
      </c>
      <c r="BD273" s="26" t="s">
        <v>35</v>
      </c>
      <c r="BE273" s="26" t="s">
        <v>35</v>
      </c>
      <c r="BF273" s="26" t="s">
        <v>35</v>
      </c>
      <c r="BG273" s="21" t="s">
        <v>35</v>
      </c>
      <c r="BH273" s="33" t="s">
        <v>35</v>
      </c>
      <c r="BI273" s="26" t="s">
        <v>35</v>
      </c>
      <c r="BJ273" s="26" t="s">
        <v>35</v>
      </c>
      <c r="BK273" s="26" t="s">
        <v>35</v>
      </c>
      <c r="BL273" s="21" t="s">
        <v>35</v>
      </c>
      <c r="BM273" s="33" t="s">
        <v>35</v>
      </c>
      <c r="BN273" s="26" t="s">
        <v>35</v>
      </c>
      <c r="BO273" s="26" t="s">
        <v>35</v>
      </c>
      <c r="BP273" s="26" t="s">
        <v>35</v>
      </c>
      <c r="BQ273" s="21" t="s">
        <v>35</v>
      </c>
      <c r="BR273" s="33" t="s">
        <v>35</v>
      </c>
      <c r="BS273" s="26" t="s">
        <v>35</v>
      </c>
      <c r="BT273" s="26" t="s">
        <v>35</v>
      </c>
      <c r="BU273" s="26" t="s">
        <v>35</v>
      </c>
      <c r="BV273" s="26" t="s">
        <v>35</v>
      </c>
      <c r="BW273" s="26" t="s">
        <v>35</v>
      </c>
      <c r="BX273" s="26" t="s">
        <v>35</v>
      </c>
      <c r="BY273" s="16" t="s">
        <v>35</v>
      </c>
      <c r="BZ273" s="16" t="s">
        <v>35</v>
      </c>
      <c r="CA273" s="16" t="s">
        <v>35</v>
      </c>
      <c r="CB273" s="16" t="s">
        <v>35</v>
      </c>
      <c r="CC273" s="16" t="s">
        <v>35</v>
      </c>
      <c r="CD273" s="16" t="s">
        <v>35</v>
      </c>
      <c r="CE273" s="16" t="s">
        <v>35</v>
      </c>
      <c r="CF273" s="16" t="s">
        <v>35</v>
      </c>
      <c r="CG273" s="16" t="s">
        <v>35</v>
      </c>
      <c r="CH273" s="16" t="s">
        <v>35</v>
      </c>
      <c r="CI273" s="16" t="s">
        <v>35</v>
      </c>
      <c r="CJ273" s="16" t="s">
        <v>35</v>
      </c>
      <c r="CK273" s="3"/>
      <c r="CL273" s="3"/>
      <c r="CM273" s="3"/>
      <c r="CN273" s="3"/>
      <c r="CO273" s="3"/>
      <c r="CP273" s="3"/>
      <c r="CQ273" s="3"/>
      <c r="CR273" s="3"/>
      <c r="CS273" s="3"/>
      <c r="CT273" s="3"/>
      <c r="CU273" s="3"/>
      <c r="CV273" s="3"/>
      <c r="CW273" s="3"/>
      <c r="CX273" s="3"/>
      <c r="CY273" s="3"/>
      <c r="CZ273" s="3"/>
    </row>
    <row r="274" s="433" customFormat="true" ht="15" customHeight="true" x14ac:dyDescent="0.2">
      <c r="B274" s="411"/>
      <c r="AK274" s="305"/>
      <c r="AL274" s="305"/>
      <c r="AM274" s="305"/>
      <c r="AN274" s="305"/>
      <c r="AO274" s="305"/>
      <c r="AP274" s="305"/>
      <c r="AQ274" s="305"/>
      <c r="AR274" s="305"/>
      <c r="AS274" s="305"/>
      <c r="AT274" s="305"/>
      <c r="AU274" s="305"/>
      <c r="AV274" s="305"/>
      <c r="AW274" s="305"/>
      <c r="AX274" s="305"/>
      <c r="AY274" s="305"/>
      <c r="AZ274" s="305"/>
      <c r="BA274" s="1836" t="s">
        <v>76</v>
      </c>
      <c r="BB274" s="1542" t="s">
        <v>49</v>
      </c>
      <c r="BC274" s="33" t="s">
        <v>35</v>
      </c>
      <c r="BD274" s="29" t="s">
        <v>35</v>
      </c>
      <c r="BE274" s="29" t="s">
        <v>35</v>
      </c>
      <c r="BF274" s="29" t="s">
        <v>35</v>
      </c>
      <c r="BG274" s="24" t="s">
        <v>35</v>
      </c>
      <c r="BH274" s="33" t="s">
        <v>35</v>
      </c>
      <c r="BI274" s="29" t="s">
        <v>35</v>
      </c>
      <c r="BJ274" s="29" t="s">
        <v>35</v>
      </c>
      <c r="BK274" s="29" t="s">
        <v>35</v>
      </c>
      <c r="BL274" s="24" t="s">
        <v>35</v>
      </c>
      <c r="BM274" s="33" t="s">
        <v>35</v>
      </c>
      <c r="BN274" s="29" t="s">
        <v>35</v>
      </c>
      <c r="BO274" s="29" t="s">
        <v>35</v>
      </c>
      <c r="BP274" s="29" t="s">
        <v>35</v>
      </c>
      <c r="BQ274" s="24" t="s">
        <v>35</v>
      </c>
      <c r="BR274" s="33" t="s">
        <v>35</v>
      </c>
      <c r="BS274" s="29" t="s">
        <v>35</v>
      </c>
      <c r="BT274" s="29" t="s">
        <v>35</v>
      </c>
      <c r="BU274" s="29" t="s">
        <v>35</v>
      </c>
      <c r="BV274" s="29" t="s">
        <v>35</v>
      </c>
      <c r="BW274" s="29" t="s">
        <v>35</v>
      </c>
      <c r="BX274" s="29" t="s">
        <v>35</v>
      </c>
      <c r="BY274" s="18" t="s">
        <v>35</v>
      </c>
      <c r="BZ274" s="18" t="s">
        <v>35</v>
      </c>
      <c r="CA274" s="18" t="s">
        <v>35</v>
      </c>
      <c r="CB274" s="18" t="s">
        <v>35</v>
      </c>
      <c r="CC274" s="18" t="s">
        <v>35</v>
      </c>
      <c r="CD274" s="18" t="s">
        <v>35</v>
      </c>
      <c r="CE274" s="18" t="s">
        <v>35</v>
      </c>
      <c r="CF274" s="18" t="s">
        <v>35</v>
      </c>
      <c r="CG274" s="18" t="s">
        <v>35</v>
      </c>
      <c r="CH274" s="18" t="s">
        <v>35</v>
      </c>
      <c r="CI274" s="18" t="s">
        <v>35</v>
      </c>
      <c r="CJ274" s="18" t="s">
        <v>35</v>
      </c>
      <c r="CK274" s="3"/>
      <c r="CL274" s="3"/>
      <c r="CM274" s="3"/>
      <c r="CN274" s="3"/>
      <c r="CO274" s="3"/>
      <c r="CP274" s="3"/>
      <c r="CQ274" s="3"/>
      <c r="CR274" s="3"/>
      <c r="CS274" s="3"/>
      <c r="CT274" s="3"/>
      <c r="CU274" s="3"/>
      <c r="CV274" s="3"/>
      <c r="CW274" s="3"/>
      <c r="CX274" s="3"/>
      <c r="CY274" s="3"/>
      <c r="CZ274" s="3"/>
    </row>
    <row r="275" s="433" customFormat="true" ht="15" customHeight="true" x14ac:dyDescent="0.2">
      <c r="B275" s="411"/>
      <c r="AK275" s="305"/>
      <c r="AL275" s="305"/>
      <c r="AM275" s="305"/>
      <c r="AN275" s="305"/>
      <c r="AO275" s="305"/>
      <c r="AP275" s="305"/>
      <c r="AQ275" s="305"/>
      <c r="AR275" s="305"/>
      <c r="AS275" s="305"/>
      <c r="AT275" s="305"/>
      <c r="AU275" s="305"/>
      <c r="AV275" s="305"/>
      <c r="AW275" s="305"/>
      <c r="AX275" s="305"/>
      <c r="AY275" s="305"/>
      <c r="AZ275" s="305"/>
      <c r="BA275" s="1836"/>
      <c r="BB275" s="1542" t="s">
        <v>48</v>
      </c>
      <c r="BC275" s="33" t="s">
        <v>35</v>
      </c>
      <c r="BD275" s="29" t="s">
        <v>35</v>
      </c>
      <c r="BE275" s="29" t="s">
        <v>35</v>
      </c>
      <c r="BF275" s="29" t="s">
        <v>35</v>
      </c>
      <c r="BG275" s="24" t="s">
        <v>35</v>
      </c>
      <c r="BH275" s="33" t="s">
        <v>35</v>
      </c>
      <c r="BI275" s="29" t="s">
        <v>35</v>
      </c>
      <c r="BJ275" s="29" t="s">
        <v>35</v>
      </c>
      <c r="BK275" s="29" t="s">
        <v>35</v>
      </c>
      <c r="BL275" s="24" t="s">
        <v>35</v>
      </c>
      <c r="BM275" s="33" t="s">
        <v>35</v>
      </c>
      <c r="BN275" s="29" t="s">
        <v>35</v>
      </c>
      <c r="BO275" s="29" t="s">
        <v>35</v>
      </c>
      <c r="BP275" s="29" t="s">
        <v>35</v>
      </c>
      <c r="BQ275" s="24" t="s">
        <v>35</v>
      </c>
      <c r="BR275" s="33" t="s">
        <v>35</v>
      </c>
      <c r="BS275" s="29" t="s">
        <v>35</v>
      </c>
      <c r="BT275" s="29" t="s">
        <v>35</v>
      </c>
      <c r="BU275" s="29" t="s">
        <v>35</v>
      </c>
      <c r="BV275" s="29" t="s">
        <v>35</v>
      </c>
      <c r="BW275" s="29" t="s">
        <v>35</v>
      </c>
      <c r="BX275" s="29" t="s">
        <v>35</v>
      </c>
      <c r="BY275" s="18" t="s">
        <v>35</v>
      </c>
      <c r="BZ275" s="18" t="s">
        <v>35</v>
      </c>
      <c r="CA275" s="18" t="s">
        <v>35</v>
      </c>
      <c r="CB275" s="18" t="s">
        <v>35</v>
      </c>
      <c r="CC275" s="18" t="s">
        <v>35</v>
      </c>
      <c r="CD275" s="18" t="s">
        <v>35</v>
      </c>
      <c r="CE275" s="18" t="s">
        <v>35</v>
      </c>
      <c r="CF275" s="18" t="s">
        <v>35</v>
      </c>
      <c r="CG275" s="18" t="s">
        <v>35</v>
      </c>
      <c r="CH275" s="18" t="s">
        <v>35</v>
      </c>
      <c r="CI275" s="18" t="s">
        <v>35</v>
      </c>
      <c r="CJ275" s="18" t="s">
        <v>35</v>
      </c>
      <c r="CK275" s="3"/>
      <c r="CL275" s="3"/>
      <c r="CM275" s="3"/>
      <c r="CN275" s="3"/>
      <c r="CO275" s="3"/>
      <c r="CP275" s="3"/>
      <c r="CQ275" s="3"/>
      <c r="CR275" s="3"/>
      <c r="CS275" s="3"/>
      <c r="CT275" s="3"/>
      <c r="CU275" s="3"/>
      <c r="CV275" s="3"/>
      <c r="CW275" s="3"/>
      <c r="CX275" s="3"/>
      <c r="CY275" s="3"/>
      <c r="CZ275" s="3"/>
    </row>
    <row r="276" s="433" customFormat="true" ht="15" customHeight="true" x14ac:dyDescent="0.2">
      <c r="B276" s="411"/>
      <c r="AK276" s="305"/>
      <c r="AL276" s="305"/>
      <c r="AM276" s="305"/>
      <c r="AN276" s="305"/>
      <c r="AO276" s="305"/>
      <c r="AP276" s="305"/>
      <c r="AQ276" s="305"/>
      <c r="AR276" s="305"/>
      <c r="AS276" s="305"/>
      <c r="AT276" s="305"/>
      <c r="AU276" s="305"/>
      <c r="AV276" s="305"/>
      <c r="AW276" s="305"/>
      <c r="AX276" s="305"/>
      <c r="AY276" s="305"/>
      <c r="AZ276" s="305"/>
      <c r="BA276" s="1836"/>
      <c r="BB276" s="1542" t="s">
        <v>113</v>
      </c>
      <c r="BC276" s="33" t="s">
        <v>35</v>
      </c>
      <c r="BD276" s="29" t="s">
        <v>35</v>
      </c>
      <c r="BE276" s="29" t="s">
        <v>35</v>
      </c>
      <c r="BF276" s="29" t="s">
        <v>35</v>
      </c>
      <c r="BG276" s="24" t="s">
        <v>35</v>
      </c>
      <c r="BH276" s="33" t="s">
        <v>35</v>
      </c>
      <c r="BI276" s="29" t="s">
        <v>35</v>
      </c>
      <c r="BJ276" s="29" t="s">
        <v>35</v>
      </c>
      <c r="BK276" s="29" t="s">
        <v>35</v>
      </c>
      <c r="BL276" s="24" t="s">
        <v>35</v>
      </c>
      <c r="BM276" s="33" t="s">
        <v>35</v>
      </c>
      <c r="BN276" s="29" t="s">
        <v>35</v>
      </c>
      <c r="BO276" s="29" t="s">
        <v>35</v>
      </c>
      <c r="BP276" s="29" t="s">
        <v>35</v>
      </c>
      <c r="BQ276" s="24" t="s">
        <v>35</v>
      </c>
      <c r="BR276" s="33" t="s">
        <v>35</v>
      </c>
      <c r="BS276" s="29" t="s">
        <v>35</v>
      </c>
      <c r="BT276" s="29" t="s">
        <v>35</v>
      </c>
      <c r="BU276" s="29" t="s">
        <v>35</v>
      </c>
      <c r="BV276" s="29" t="s">
        <v>35</v>
      </c>
      <c r="BW276" s="29" t="s">
        <v>35</v>
      </c>
      <c r="BX276" s="29" t="s">
        <v>35</v>
      </c>
      <c r="BY276" s="18" t="s">
        <v>35</v>
      </c>
      <c r="BZ276" s="18" t="s">
        <v>35</v>
      </c>
      <c r="CA276" s="18" t="s">
        <v>35</v>
      </c>
      <c r="CB276" s="18" t="s">
        <v>35</v>
      </c>
      <c r="CC276" s="18" t="s">
        <v>35</v>
      </c>
      <c r="CD276" s="18" t="s">
        <v>35</v>
      </c>
      <c r="CE276" s="18" t="s">
        <v>35</v>
      </c>
      <c r="CF276" s="18" t="s">
        <v>35</v>
      </c>
      <c r="CG276" s="18" t="s">
        <v>35</v>
      </c>
      <c r="CH276" s="18" t="s">
        <v>35</v>
      </c>
      <c r="CI276" s="18" t="s">
        <v>35</v>
      </c>
      <c r="CJ276" s="18" t="s">
        <v>35</v>
      </c>
      <c r="CK276" s="3"/>
      <c r="CL276" s="3"/>
      <c r="CM276" s="3"/>
      <c r="CN276" s="3"/>
      <c r="CO276" s="3"/>
      <c r="CP276" s="3"/>
      <c r="CQ276" s="3"/>
      <c r="CR276" s="3"/>
      <c r="CS276" s="3"/>
      <c r="CT276" s="3"/>
      <c r="CU276" s="3"/>
      <c r="CV276" s="3"/>
      <c r="CW276" s="3"/>
      <c r="CX276" s="3"/>
      <c r="CY276" s="3"/>
      <c r="CZ276" s="3"/>
    </row>
    <row r="277" s="433" customFormat="true" ht="15" customHeight="true" x14ac:dyDescent="0.2">
      <c r="B277" s="411"/>
      <c r="AK277" s="305"/>
      <c r="AL277" s="305"/>
      <c r="AM277" s="305"/>
      <c r="AN277" s="305"/>
      <c r="AO277" s="305"/>
      <c r="AP277" s="305"/>
      <c r="AQ277" s="305"/>
      <c r="AR277" s="305"/>
      <c r="AS277" s="305"/>
      <c r="AT277" s="305"/>
      <c r="AU277" s="305"/>
      <c r="AV277" s="305"/>
      <c r="AW277" s="305"/>
      <c r="AX277" s="305"/>
      <c r="AY277" s="305"/>
      <c r="AZ277" s="305"/>
      <c r="BA277" s="1836" t="s">
        <v>77</v>
      </c>
      <c r="BB277" s="1542" t="s">
        <v>78</v>
      </c>
      <c r="BC277" s="33" t="s">
        <v>35</v>
      </c>
      <c r="BD277" s="29" t="s">
        <v>35</v>
      </c>
      <c r="BE277" s="29" t="s">
        <v>35</v>
      </c>
      <c r="BF277" s="29" t="s">
        <v>35</v>
      </c>
      <c r="BG277" s="24" t="s">
        <v>35</v>
      </c>
      <c r="BH277" s="33" t="s">
        <v>35</v>
      </c>
      <c r="BI277" s="29" t="s">
        <v>35</v>
      </c>
      <c r="BJ277" s="29" t="s">
        <v>35</v>
      </c>
      <c r="BK277" s="29" t="s">
        <v>35</v>
      </c>
      <c r="BL277" s="24" t="s">
        <v>35</v>
      </c>
      <c r="BM277" s="33" t="s">
        <v>35</v>
      </c>
      <c r="BN277" s="29" t="s">
        <v>35</v>
      </c>
      <c r="BO277" s="29" t="s">
        <v>35</v>
      </c>
      <c r="BP277" s="29" t="s">
        <v>35</v>
      </c>
      <c r="BQ277" s="24" t="s">
        <v>35</v>
      </c>
      <c r="BR277" s="33" t="s">
        <v>35</v>
      </c>
      <c r="BS277" s="29" t="s">
        <v>35</v>
      </c>
      <c r="BT277" s="29" t="s">
        <v>35</v>
      </c>
      <c r="BU277" s="29" t="s">
        <v>35</v>
      </c>
      <c r="BV277" s="29" t="s">
        <v>35</v>
      </c>
      <c r="BW277" s="29" t="s">
        <v>35</v>
      </c>
      <c r="BX277" s="29" t="s">
        <v>35</v>
      </c>
      <c r="BY277" s="18" t="s">
        <v>35</v>
      </c>
      <c r="BZ277" s="18" t="s">
        <v>35</v>
      </c>
      <c r="CA277" s="18" t="s">
        <v>35</v>
      </c>
      <c r="CB277" s="18" t="s">
        <v>35</v>
      </c>
      <c r="CC277" s="18" t="s">
        <v>35</v>
      </c>
      <c r="CD277" s="18" t="s">
        <v>35</v>
      </c>
      <c r="CE277" s="18" t="s">
        <v>35</v>
      </c>
      <c r="CF277" s="18" t="s">
        <v>35</v>
      </c>
      <c r="CG277" s="18" t="s">
        <v>35</v>
      </c>
      <c r="CH277" s="18" t="s">
        <v>35</v>
      </c>
      <c r="CI277" s="18" t="s">
        <v>35</v>
      </c>
      <c r="CJ277" s="18" t="s">
        <v>35</v>
      </c>
      <c r="CK277" s="3"/>
      <c r="CL277" s="3"/>
      <c r="CM277" s="3"/>
      <c r="CN277" s="3"/>
      <c r="CO277" s="3"/>
      <c r="CP277" s="3"/>
      <c r="CQ277" s="3"/>
      <c r="CR277" s="3"/>
      <c r="CS277" s="3"/>
      <c r="CT277" s="3"/>
      <c r="CU277" s="3"/>
      <c r="CV277" s="3"/>
      <c r="CW277" s="3"/>
      <c r="CX277" s="3"/>
      <c r="CY277" s="3"/>
      <c r="CZ277" s="3"/>
    </row>
    <row r="278" s="433" customFormat="true" ht="15" customHeight="true" x14ac:dyDescent="0.2">
      <c r="B278" s="411"/>
      <c r="AK278" s="305"/>
      <c r="AL278" s="305"/>
      <c r="AM278" s="305"/>
      <c r="AN278" s="305"/>
      <c r="AO278" s="305"/>
      <c r="AP278" s="305"/>
      <c r="AQ278" s="305"/>
      <c r="AR278" s="305"/>
      <c r="AS278" s="305"/>
      <c r="AT278" s="305"/>
      <c r="AU278" s="305"/>
      <c r="AV278" s="305"/>
      <c r="AW278" s="305"/>
      <c r="AX278" s="305"/>
      <c r="AY278" s="305"/>
      <c r="AZ278" s="305"/>
      <c r="BA278" s="1836"/>
      <c r="BB278" s="1542" t="s">
        <v>79</v>
      </c>
      <c r="BC278" s="33" t="s">
        <v>35</v>
      </c>
      <c r="BD278" s="29" t="s">
        <v>35</v>
      </c>
      <c r="BE278" s="29" t="s">
        <v>35</v>
      </c>
      <c r="BF278" s="29" t="s">
        <v>35</v>
      </c>
      <c r="BG278" s="24" t="s">
        <v>35</v>
      </c>
      <c r="BH278" s="33" t="s">
        <v>35</v>
      </c>
      <c r="BI278" s="29" t="s">
        <v>35</v>
      </c>
      <c r="BJ278" s="29" t="s">
        <v>35</v>
      </c>
      <c r="BK278" s="29" t="s">
        <v>35</v>
      </c>
      <c r="BL278" s="24" t="s">
        <v>35</v>
      </c>
      <c r="BM278" s="33" t="s">
        <v>35</v>
      </c>
      <c r="BN278" s="29" t="s">
        <v>35</v>
      </c>
      <c r="BO278" s="29" t="s">
        <v>35</v>
      </c>
      <c r="BP278" s="29" t="s">
        <v>35</v>
      </c>
      <c r="BQ278" s="24" t="s">
        <v>35</v>
      </c>
      <c r="BR278" s="33" t="s">
        <v>35</v>
      </c>
      <c r="BS278" s="29" t="s">
        <v>35</v>
      </c>
      <c r="BT278" s="29" t="s">
        <v>35</v>
      </c>
      <c r="BU278" s="29" t="s">
        <v>35</v>
      </c>
      <c r="BV278" s="29" t="s">
        <v>35</v>
      </c>
      <c r="BW278" s="29" t="s">
        <v>35</v>
      </c>
      <c r="BX278" s="29" t="s">
        <v>35</v>
      </c>
      <c r="BY278" s="18" t="s">
        <v>35</v>
      </c>
      <c r="BZ278" s="18" t="s">
        <v>35</v>
      </c>
      <c r="CA278" s="18" t="s">
        <v>35</v>
      </c>
      <c r="CB278" s="18" t="s">
        <v>35</v>
      </c>
      <c r="CC278" s="18" t="s">
        <v>35</v>
      </c>
      <c r="CD278" s="18" t="s">
        <v>35</v>
      </c>
      <c r="CE278" s="18" t="s">
        <v>35</v>
      </c>
      <c r="CF278" s="18" t="s">
        <v>35</v>
      </c>
      <c r="CG278" s="18" t="s">
        <v>35</v>
      </c>
      <c r="CH278" s="18" t="s">
        <v>35</v>
      </c>
      <c r="CI278" s="18" t="s">
        <v>35</v>
      </c>
      <c r="CJ278" s="18" t="s">
        <v>35</v>
      </c>
      <c r="CK278" s="3"/>
      <c r="CL278" s="3"/>
      <c r="CM278" s="3"/>
      <c r="CN278" s="3"/>
      <c r="CO278" s="3"/>
      <c r="CP278" s="3"/>
      <c r="CQ278" s="3"/>
      <c r="CR278" s="3"/>
      <c r="CS278" s="3"/>
      <c r="CT278" s="3"/>
      <c r="CU278" s="3"/>
      <c r="CV278" s="3"/>
      <c r="CW278" s="3"/>
      <c r="CX278" s="3"/>
      <c r="CY278" s="3"/>
      <c r="CZ278" s="3"/>
    </row>
    <row r="279" s="433" customFormat="true" ht="15" customHeight="true" x14ac:dyDescent="0.2">
      <c r="B279" s="411"/>
      <c r="AK279" s="305"/>
      <c r="AL279" s="305"/>
      <c r="AM279" s="305"/>
      <c r="AN279" s="305"/>
      <c r="AO279" s="305"/>
      <c r="AP279" s="305"/>
      <c r="AQ279" s="305"/>
      <c r="AR279" s="305"/>
      <c r="AS279" s="305"/>
      <c r="AT279" s="305"/>
      <c r="AU279" s="305"/>
      <c r="AV279" s="305"/>
      <c r="AW279" s="305"/>
      <c r="AX279" s="305"/>
      <c r="AY279" s="305"/>
      <c r="AZ279" s="305"/>
      <c r="BA279" s="1836"/>
      <c r="BB279" s="1542" t="s">
        <v>80</v>
      </c>
      <c r="BC279" s="33" t="s">
        <v>35</v>
      </c>
      <c r="BD279" s="26" t="s">
        <v>35</v>
      </c>
      <c r="BE279" s="26" t="s">
        <v>35</v>
      </c>
      <c r="BF279" s="26" t="s">
        <v>35</v>
      </c>
      <c r="BG279" s="21" t="s">
        <v>35</v>
      </c>
      <c r="BH279" s="33" t="s">
        <v>35</v>
      </c>
      <c r="BI279" s="26" t="s">
        <v>35</v>
      </c>
      <c r="BJ279" s="26" t="s">
        <v>35</v>
      </c>
      <c r="BK279" s="26" t="s">
        <v>35</v>
      </c>
      <c r="BL279" s="21" t="s">
        <v>35</v>
      </c>
      <c r="BM279" s="33" t="s">
        <v>35</v>
      </c>
      <c r="BN279" s="26" t="s">
        <v>35</v>
      </c>
      <c r="BO279" s="26" t="s">
        <v>35</v>
      </c>
      <c r="BP279" s="26" t="s">
        <v>35</v>
      </c>
      <c r="BQ279" s="21" t="s">
        <v>35</v>
      </c>
      <c r="BR279" s="33" t="s">
        <v>35</v>
      </c>
      <c r="BS279" s="26" t="s">
        <v>35</v>
      </c>
      <c r="BT279" s="26" t="s">
        <v>35</v>
      </c>
      <c r="BU279" s="26" t="s">
        <v>35</v>
      </c>
      <c r="BV279" s="26" t="s">
        <v>35</v>
      </c>
      <c r="BW279" s="26" t="s">
        <v>35</v>
      </c>
      <c r="BX279" s="26" t="s">
        <v>35</v>
      </c>
      <c r="BY279" s="16" t="s">
        <v>35</v>
      </c>
      <c r="BZ279" s="16" t="s">
        <v>35</v>
      </c>
      <c r="CA279" s="16" t="s">
        <v>35</v>
      </c>
      <c r="CB279" s="16" t="s">
        <v>35</v>
      </c>
      <c r="CC279" s="16" t="s">
        <v>35</v>
      </c>
      <c r="CD279" s="16" t="s">
        <v>35</v>
      </c>
      <c r="CE279" s="16" t="s">
        <v>35</v>
      </c>
      <c r="CF279" s="16" t="s">
        <v>35</v>
      </c>
      <c r="CG279" s="16" t="s">
        <v>35</v>
      </c>
      <c r="CH279" s="16" t="s">
        <v>35</v>
      </c>
      <c r="CI279" s="16" t="s">
        <v>35</v>
      </c>
      <c r="CJ279" s="16" t="s">
        <v>35</v>
      </c>
      <c r="CK279" s="3"/>
      <c r="CL279" s="3"/>
      <c r="CM279" s="3"/>
      <c r="CN279" s="3"/>
      <c r="CO279" s="3"/>
      <c r="CP279" s="3"/>
      <c r="CQ279" s="3"/>
      <c r="CR279" s="3"/>
      <c r="CS279" s="3"/>
      <c r="CT279" s="3"/>
      <c r="CU279" s="3"/>
      <c r="CV279" s="3"/>
      <c r="CW279" s="3"/>
      <c r="CX279" s="3"/>
      <c r="CY279" s="3"/>
      <c r="CZ279" s="3"/>
    </row>
    <row r="280" s="433" customFormat="true" ht="15" customHeight="true" x14ac:dyDescent="0.2">
      <c r="B280" s="411"/>
      <c r="AK280" s="305"/>
      <c r="AL280" s="305"/>
      <c r="AM280" s="305"/>
      <c r="AN280" s="305"/>
      <c r="AO280" s="305"/>
      <c r="AP280" s="305"/>
      <c r="AQ280" s="305"/>
      <c r="AR280" s="305"/>
      <c r="AS280" s="305"/>
      <c r="AT280" s="305"/>
      <c r="AU280" s="305"/>
      <c r="AV280" s="305"/>
      <c r="AW280" s="305"/>
      <c r="AX280" s="305"/>
      <c r="AY280" s="305"/>
      <c r="AZ280" s="305"/>
      <c r="BA280" s="1836"/>
      <c r="BB280" s="1542" t="s">
        <v>81</v>
      </c>
      <c r="BC280" s="33" t="s">
        <v>35</v>
      </c>
      <c r="BD280" s="26" t="s">
        <v>35</v>
      </c>
      <c r="BE280" s="26" t="s">
        <v>35</v>
      </c>
      <c r="BF280" s="26" t="s">
        <v>35</v>
      </c>
      <c r="BG280" s="21" t="s">
        <v>35</v>
      </c>
      <c r="BH280" s="33" t="s">
        <v>35</v>
      </c>
      <c r="BI280" s="26" t="s">
        <v>35</v>
      </c>
      <c r="BJ280" s="26" t="s">
        <v>35</v>
      </c>
      <c r="BK280" s="26" t="s">
        <v>35</v>
      </c>
      <c r="BL280" s="21" t="s">
        <v>35</v>
      </c>
      <c r="BM280" s="33" t="s">
        <v>35</v>
      </c>
      <c r="BN280" s="26" t="s">
        <v>35</v>
      </c>
      <c r="BO280" s="26" t="s">
        <v>35</v>
      </c>
      <c r="BP280" s="26" t="s">
        <v>35</v>
      </c>
      <c r="BQ280" s="21" t="s">
        <v>35</v>
      </c>
      <c r="BR280" s="33" t="s">
        <v>35</v>
      </c>
      <c r="BS280" s="26" t="s">
        <v>35</v>
      </c>
      <c r="BT280" s="26" t="s">
        <v>35</v>
      </c>
      <c r="BU280" s="26" t="s">
        <v>35</v>
      </c>
      <c r="BV280" s="26" t="s">
        <v>35</v>
      </c>
      <c r="BW280" s="26" t="s">
        <v>35</v>
      </c>
      <c r="BX280" s="26" t="s">
        <v>35</v>
      </c>
      <c r="BY280" s="16" t="s">
        <v>35</v>
      </c>
      <c r="BZ280" s="16" t="s">
        <v>35</v>
      </c>
      <c r="CA280" s="16" t="s">
        <v>35</v>
      </c>
      <c r="CB280" s="16" t="s">
        <v>35</v>
      </c>
      <c r="CC280" s="16" t="s">
        <v>35</v>
      </c>
      <c r="CD280" s="16" t="s">
        <v>35</v>
      </c>
      <c r="CE280" s="16" t="s">
        <v>35</v>
      </c>
      <c r="CF280" s="16" t="s">
        <v>35</v>
      </c>
      <c r="CG280" s="16" t="s">
        <v>35</v>
      </c>
      <c r="CH280" s="16" t="s">
        <v>35</v>
      </c>
      <c r="CI280" s="16" t="s">
        <v>35</v>
      </c>
      <c r="CJ280" s="16" t="s">
        <v>35</v>
      </c>
      <c r="CK280" s="3"/>
      <c r="CL280" s="3"/>
      <c r="CM280" s="3"/>
      <c r="CN280" s="3"/>
      <c r="CO280" s="3"/>
      <c r="CP280" s="3"/>
      <c r="CQ280" s="3"/>
      <c r="CR280" s="3"/>
      <c r="CS280" s="3"/>
      <c r="CT280" s="3"/>
      <c r="CU280" s="3"/>
      <c r="CV280" s="3"/>
      <c r="CW280" s="3"/>
      <c r="CX280" s="3"/>
      <c r="CY280" s="3"/>
      <c r="CZ280" s="3"/>
    </row>
    <row r="281" s="433" customFormat="true" ht="15" customHeight="true" x14ac:dyDescent="0.2">
      <c r="B281" s="411"/>
      <c r="AK281" s="305"/>
      <c r="AL281" s="305"/>
      <c r="AM281" s="305"/>
      <c r="AN281" s="305"/>
      <c r="AO281" s="305"/>
      <c r="AP281" s="305"/>
      <c r="AQ281" s="305"/>
      <c r="AR281" s="305"/>
      <c r="AS281" s="305"/>
      <c r="AT281" s="305"/>
      <c r="AU281" s="305"/>
      <c r="AV281" s="305"/>
      <c r="AW281" s="305"/>
      <c r="AX281" s="305"/>
      <c r="AY281" s="305"/>
      <c r="AZ281" s="305"/>
      <c r="BA281" s="1836"/>
      <c r="BB281" s="1542" t="s">
        <v>82</v>
      </c>
      <c r="BC281" s="33" t="s">
        <v>35</v>
      </c>
      <c r="BD281" s="26" t="s">
        <v>35</v>
      </c>
      <c r="BE281" s="26" t="s">
        <v>35</v>
      </c>
      <c r="BF281" s="26" t="s">
        <v>35</v>
      </c>
      <c r="BG281" s="21" t="s">
        <v>35</v>
      </c>
      <c r="BH281" s="33" t="s">
        <v>35</v>
      </c>
      <c r="BI281" s="26" t="s">
        <v>35</v>
      </c>
      <c r="BJ281" s="26" t="s">
        <v>35</v>
      </c>
      <c r="BK281" s="26" t="s">
        <v>35</v>
      </c>
      <c r="BL281" s="21" t="s">
        <v>35</v>
      </c>
      <c r="BM281" s="33" t="s">
        <v>35</v>
      </c>
      <c r="BN281" s="26" t="s">
        <v>35</v>
      </c>
      <c r="BO281" s="26" t="s">
        <v>35</v>
      </c>
      <c r="BP281" s="26" t="s">
        <v>35</v>
      </c>
      <c r="BQ281" s="21" t="s">
        <v>35</v>
      </c>
      <c r="BR281" s="33" t="s">
        <v>35</v>
      </c>
      <c r="BS281" s="26" t="s">
        <v>35</v>
      </c>
      <c r="BT281" s="26" t="s">
        <v>35</v>
      </c>
      <c r="BU281" s="26" t="s">
        <v>35</v>
      </c>
      <c r="BV281" s="26" t="s">
        <v>35</v>
      </c>
      <c r="BW281" s="26" t="s">
        <v>35</v>
      </c>
      <c r="BX281" s="26" t="s">
        <v>35</v>
      </c>
      <c r="BY281" s="16" t="s">
        <v>35</v>
      </c>
      <c r="BZ281" s="16" t="s">
        <v>35</v>
      </c>
      <c r="CA281" s="16" t="s">
        <v>35</v>
      </c>
      <c r="CB281" s="16" t="s">
        <v>35</v>
      </c>
      <c r="CC281" s="16" t="s">
        <v>35</v>
      </c>
      <c r="CD281" s="16" t="s">
        <v>35</v>
      </c>
      <c r="CE281" s="16" t="s">
        <v>35</v>
      </c>
      <c r="CF281" s="16" t="s">
        <v>35</v>
      </c>
      <c r="CG281" s="16" t="s">
        <v>35</v>
      </c>
      <c r="CH281" s="16" t="s">
        <v>35</v>
      </c>
      <c r="CI281" s="16" t="s">
        <v>35</v>
      </c>
      <c r="CJ281" s="16" t="s">
        <v>35</v>
      </c>
      <c r="CK281" s="3"/>
      <c r="CL281" s="3"/>
      <c r="CM281" s="3"/>
      <c r="CN281" s="3"/>
      <c r="CO281" s="3"/>
      <c r="CP281" s="3"/>
      <c r="CQ281" s="3"/>
      <c r="CR281" s="3"/>
      <c r="CS281" s="3"/>
      <c r="CT281" s="3"/>
      <c r="CU281" s="3"/>
      <c r="CV281" s="3"/>
      <c r="CW281" s="3"/>
      <c r="CX281" s="3"/>
      <c r="CY281" s="3"/>
      <c r="CZ281" s="3"/>
    </row>
    <row r="282" s="433" customFormat="true" ht="15" customHeight="true" x14ac:dyDescent="0.2">
      <c r="B282" s="411"/>
      <c r="AK282" s="305"/>
      <c r="AL282" s="305"/>
      <c r="AM282" s="305"/>
      <c r="AN282" s="305"/>
      <c r="AO282" s="305"/>
      <c r="AP282" s="305"/>
      <c r="AQ282" s="305"/>
      <c r="AR282" s="305"/>
      <c r="AS282" s="305"/>
      <c r="AT282" s="305"/>
      <c r="AU282" s="305"/>
      <c r="AV282" s="305"/>
      <c r="AW282" s="305"/>
      <c r="AX282" s="305"/>
      <c r="AY282" s="305"/>
      <c r="AZ282" s="305"/>
      <c r="BA282" s="1836"/>
      <c r="BB282" s="1542" t="s">
        <v>83</v>
      </c>
      <c r="BC282" s="33" t="s">
        <v>35</v>
      </c>
      <c r="BD282" s="26" t="s">
        <v>35</v>
      </c>
      <c r="BE282" s="26" t="s">
        <v>35</v>
      </c>
      <c r="BF282" s="26" t="s">
        <v>35</v>
      </c>
      <c r="BG282" s="21" t="s">
        <v>35</v>
      </c>
      <c r="BH282" s="33" t="s">
        <v>35</v>
      </c>
      <c r="BI282" s="26" t="s">
        <v>35</v>
      </c>
      <c r="BJ282" s="26" t="s">
        <v>35</v>
      </c>
      <c r="BK282" s="26" t="s">
        <v>35</v>
      </c>
      <c r="BL282" s="21" t="s">
        <v>35</v>
      </c>
      <c r="BM282" s="33" t="s">
        <v>35</v>
      </c>
      <c r="BN282" s="26" t="s">
        <v>35</v>
      </c>
      <c r="BO282" s="26" t="s">
        <v>35</v>
      </c>
      <c r="BP282" s="26" t="s">
        <v>35</v>
      </c>
      <c r="BQ282" s="21" t="s">
        <v>35</v>
      </c>
      <c r="BR282" s="33" t="s">
        <v>35</v>
      </c>
      <c r="BS282" s="26" t="s">
        <v>35</v>
      </c>
      <c r="BT282" s="26" t="s">
        <v>35</v>
      </c>
      <c r="BU282" s="26" t="s">
        <v>35</v>
      </c>
      <c r="BV282" s="26" t="s">
        <v>35</v>
      </c>
      <c r="BW282" s="26" t="s">
        <v>35</v>
      </c>
      <c r="BX282" s="26" t="s">
        <v>35</v>
      </c>
      <c r="BY282" s="16" t="s">
        <v>35</v>
      </c>
      <c r="BZ282" s="16" t="s">
        <v>35</v>
      </c>
      <c r="CA282" s="16" t="s">
        <v>35</v>
      </c>
      <c r="CB282" s="16" t="s">
        <v>35</v>
      </c>
      <c r="CC282" s="16" t="s">
        <v>35</v>
      </c>
      <c r="CD282" s="16" t="s">
        <v>35</v>
      </c>
      <c r="CE282" s="16" t="s">
        <v>35</v>
      </c>
      <c r="CF282" s="16" t="s">
        <v>35</v>
      </c>
      <c r="CG282" s="16" t="s">
        <v>35</v>
      </c>
      <c r="CH282" s="16" t="s">
        <v>35</v>
      </c>
      <c r="CI282" s="16" t="s">
        <v>35</v>
      </c>
      <c r="CJ282" s="16" t="s">
        <v>35</v>
      </c>
      <c r="CK282" s="3"/>
      <c r="CL282" s="3"/>
      <c r="CM282" s="3"/>
      <c r="CN282" s="3"/>
      <c r="CO282" s="3"/>
      <c r="CP282" s="3"/>
      <c r="CQ282" s="3"/>
      <c r="CR282" s="3"/>
      <c r="CS282" s="3"/>
      <c r="CT282" s="3"/>
      <c r="CU282" s="3"/>
      <c r="CV282" s="3"/>
      <c r="CW282" s="3"/>
      <c r="CX282" s="3"/>
      <c r="CY282" s="3"/>
      <c r="CZ282" s="3"/>
    </row>
    <row r="283" s="433" customFormat="true" ht="15" customHeight="true" x14ac:dyDescent="0.2">
      <c r="B283" s="411"/>
      <c r="AK283" s="305"/>
      <c r="AL283" s="305"/>
      <c r="AM283" s="305"/>
      <c r="AN283" s="305"/>
      <c r="AO283" s="305"/>
      <c r="AP283" s="305"/>
      <c r="AQ283" s="305"/>
      <c r="AR283" s="305"/>
      <c r="AS283" s="305"/>
      <c r="AT283" s="305"/>
      <c r="AU283" s="305"/>
      <c r="AV283" s="305"/>
      <c r="AW283" s="305"/>
      <c r="AX283" s="305"/>
      <c r="AY283" s="305"/>
      <c r="AZ283" s="305"/>
      <c r="BA283" s="1836"/>
      <c r="BB283" s="1542" t="s">
        <v>84</v>
      </c>
      <c r="BC283" s="33" t="s">
        <v>35</v>
      </c>
      <c r="BD283" s="26" t="s">
        <v>35</v>
      </c>
      <c r="BE283" s="26" t="s">
        <v>35</v>
      </c>
      <c r="BF283" s="26" t="s">
        <v>35</v>
      </c>
      <c r="BG283" s="21" t="s">
        <v>35</v>
      </c>
      <c r="BH283" s="33" t="s">
        <v>35</v>
      </c>
      <c r="BI283" s="26" t="s">
        <v>35</v>
      </c>
      <c r="BJ283" s="26" t="s">
        <v>35</v>
      </c>
      <c r="BK283" s="26" t="s">
        <v>35</v>
      </c>
      <c r="BL283" s="21" t="s">
        <v>35</v>
      </c>
      <c r="BM283" s="33" t="s">
        <v>35</v>
      </c>
      <c r="BN283" s="26" t="s">
        <v>35</v>
      </c>
      <c r="BO283" s="26" t="s">
        <v>35</v>
      </c>
      <c r="BP283" s="26" t="s">
        <v>35</v>
      </c>
      <c r="BQ283" s="21" t="s">
        <v>35</v>
      </c>
      <c r="BR283" s="33" t="s">
        <v>35</v>
      </c>
      <c r="BS283" s="26" t="s">
        <v>35</v>
      </c>
      <c r="BT283" s="26" t="s">
        <v>35</v>
      </c>
      <c r="BU283" s="26" t="s">
        <v>35</v>
      </c>
      <c r="BV283" s="26" t="s">
        <v>35</v>
      </c>
      <c r="BW283" s="26" t="s">
        <v>35</v>
      </c>
      <c r="BX283" s="26" t="s">
        <v>35</v>
      </c>
      <c r="BY283" s="16" t="s">
        <v>35</v>
      </c>
      <c r="BZ283" s="16" t="s">
        <v>35</v>
      </c>
      <c r="CA283" s="16" t="s">
        <v>35</v>
      </c>
      <c r="CB283" s="16" t="s">
        <v>35</v>
      </c>
      <c r="CC283" s="16" t="s">
        <v>35</v>
      </c>
      <c r="CD283" s="16" t="s">
        <v>35</v>
      </c>
      <c r="CE283" s="16" t="s">
        <v>35</v>
      </c>
      <c r="CF283" s="16" t="s">
        <v>35</v>
      </c>
      <c r="CG283" s="16" t="s">
        <v>35</v>
      </c>
      <c r="CH283" s="16" t="s">
        <v>35</v>
      </c>
      <c r="CI283" s="16" t="s">
        <v>35</v>
      </c>
      <c r="CJ283" s="16" t="s">
        <v>35</v>
      </c>
      <c r="CK283" s="3"/>
      <c r="CL283" s="3"/>
      <c r="CM283" s="3"/>
      <c r="CN283" s="3"/>
      <c r="CO283" s="3"/>
      <c r="CP283" s="3"/>
      <c r="CQ283" s="3"/>
      <c r="CR283" s="3"/>
      <c r="CS283" s="3"/>
      <c r="CT283" s="3"/>
      <c r="CU283" s="3"/>
      <c r="CV283" s="3"/>
      <c r="CW283" s="3"/>
      <c r="CX283" s="3"/>
      <c r="CY283" s="3"/>
      <c r="CZ283" s="3"/>
    </row>
    <row r="284" s="433" customFormat="true" ht="15" customHeight="true" x14ac:dyDescent="0.2">
      <c r="B284" s="411"/>
      <c r="AK284" s="305"/>
      <c r="AL284" s="305"/>
      <c r="AM284" s="305"/>
      <c r="AN284" s="305"/>
      <c r="AO284" s="305"/>
      <c r="AP284" s="305"/>
      <c r="AQ284" s="305"/>
      <c r="AR284" s="305"/>
      <c r="AS284" s="305"/>
      <c r="AT284" s="305"/>
      <c r="AU284" s="305"/>
      <c r="AV284" s="305"/>
      <c r="AW284" s="305"/>
      <c r="AX284" s="305"/>
      <c r="AY284" s="305"/>
      <c r="AZ284" s="305"/>
      <c r="BA284" s="1839"/>
      <c r="BB284" s="1544" t="s">
        <v>113</v>
      </c>
      <c r="BC284" s="32" t="s">
        <v>35</v>
      </c>
      <c r="BD284" s="28" t="s">
        <v>35</v>
      </c>
      <c r="BE284" s="28" t="s">
        <v>35</v>
      </c>
      <c r="BF284" s="28" t="s">
        <v>35</v>
      </c>
      <c r="BG284" s="23" t="s">
        <v>35</v>
      </c>
      <c r="BH284" s="32" t="s">
        <v>35</v>
      </c>
      <c r="BI284" s="28" t="s">
        <v>35</v>
      </c>
      <c r="BJ284" s="28" t="s">
        <v>35</v>
      </c>
      <c r="BK284" s="28" t="s">
        <v>35</v>
      </c>
      <c r="BL284" s="23" t="s">
        <v>35</v>
      </c>
      <c r="BM284" s="32" t="s">
        <v>35</v>
      </c>
      <c r="BN284" s="28" t="s">
        <v>35</v>
      </c>
      <c r="BO284" s="28" t="s">
        <v>35</v>
      </c>
      <c r="BP284" s="28" t="s">
        <v>35</v>
      </c>
      <c r="BQ284" s="23" t="s">
        <v>35</v>
      </c>
      <c r="BR284" s="32" t="s">
        <v>35</v>
      </c>
      <c r="BS284" s="28" t="s">
        <v>35</v>
      </c>
      <c r="BT284" s="28" t="s">
        <v>35</v>
      </c>
      <c r="BU284" s="28" t="s">
        <v>35</v>
      </c>
      <c r="BV284" s="28" t="s">
        <v>35</v>
      </c>
      <c r="BW284" s="28" t="s">
        <v>35</v>
      </c>
      <c r="BX284" s="28" t="s">
        <v>35</v>
      </c>
      <c r="BY284" s="17" t="s">
        <v>35</v>
      </c>
      <c r="BZ284" s="17" t="s">
        <v>35</v>
      </c>
      <c r="CA284" s="17" t="s">
        <v>35</v>
      </c>
      <c r="CB284" s="17" t="s">
        <v>35</v>
      </c>
      <c r="CC284" s="17" t="s">
        <v>35</v>
      </c>
      <c r="CD284" s="17" t="s">
        <v>35</v>
      </c>
      <c r="CE284" s="17" t="s">
        <v>35</v>
      </c>
      <c r="CF284" s="17" t="s">
        <v>35</v>
      </c>
      <c r="CG284" s="17" t="s">
        <v>35</v>
      </c>
      <c r="CH284" s="17" t="s">
        <v>35</v>
      </c>
      <c r="CI284" s="17" t="s">
        <v>35</v>
      </c>
      <c r="CJ284" s="17" t="s">
        <v>35</v>
      </c>
      <c r="CK284" s="3"/>
      <c r="CL284" s="3"/>
      <c r="CM284" s="3"/>
      <c r="CN284" s="3"/>
      <c r="CO284" s="3"/>
      <c r="CP284" s="3"/>
      <c r="CQ284" s="3"/>
      <c r="CR284" s="3"/>
      <c r="CS284" s="3"/>
      <c r="CT284" s="3"/>
      <c r="CU284" s="3"/>
      <c r="CV284" s="3"/>
      <c r="CW284" s="3"/>
      <c r="CX284" s="3"/>
      <c r="CY284" s="3"/>
      <c r="CZ284" s="3"/>
    </row>
    <row r="285" s="433" customFormat="true" ht="15" customHeight="true" x14ac:dyDescent="0.2">
      <c r="B285" s="411"/>
      <c r="AK285" s="305"/>
      <c r="AL285" s="305"/>
      <c r="AM285" s="305"/>
      <c r="AN285" s="305"/>
      <c r="AO285" s="305"/>
      <c r="AP285" s="305"/>
      <c r="AQ285" s="305"/>
      <c r="AR285" s="305"/>
      <c r="AS285" s="305"/>
      <c r="AT285" s="305"/>
      <c r="AU285" s="305"/>
      <c r="AV285" s="305"/>
      <c r="AW285" s="305"/>
      <c r="AX285" s="305"/>
      <c r="AY285" s="305"/>
      <c r="AZ285" s="305"/>
      <c r="BA285" s="278"/>
      <c r="BB285" s="276"/>
      <c r="BC285" s="276"/>
      <c r="BD285" s="276"/>
      <c r="BE285" s="276"/>
      <c r="BF285" s="276"/>
      <c r="BG285" s="276"/>
      <c r="BH285" s="276"/>
      <c r="BI285" s="276"/>
      <c r="BJ285" s="276"/>
      <c r="BK285" s="276"/>
      <c r="BL285" s="276"/>
      <c r="BM285" s="276"/>
      <c r="BN285" s="276"/>
      <c r="BO285" s="276"/>
      <c r="BP285" s="276"/>
      <c r="BQ285" s="276"/>
      <c r="BR285" s="276"/>
      <c r="BS285" s="276"/>
      <c r="BT285" s="276"/>
      <c r="BU285" s="276"/>
      <c r="BV285" s="276"/>
      <c r="BW285" s="276"/>
      <c r="BX285" s="276"/>
      <c r="BY285" s="278"/>
      <c r="BZ285" s="304"/>
      <c r="CA285" s="304"/>
      <c r="CB285" s="304"/>
      <c r="CC285" s="304"/>
      <c r="CD285" s="304"/>
      <c r="CE285" s="304"/>
      <c r="CF285" s="304"/>
      <c r="CG285" s="304"/>
      <c r="CH285" s="304"/>
      <c r="CI285" s="304"/>
      <c r="CJ285" s="304"/>
      <c r="CK285" s="304"/>
      <c r="CL285" s="304"/>
      <c r="CM285" s="304"/>
      <c r="CN285" s="304"/>
      <c r="CO285" s="304"/>
      <c r="CP285" s="304"/>
      <c r="CQ285" s="304"/>
      <c r="CR285" s="304"/>
      <c r="CS285" s="304"/>
      <c r="CT285" s="304"/>
      <c r="CU285" s="304"/>
      <c r="CV285" s="304"/>
      <c r="CW285" s="304"/>
      <c r="CX285" s="304"/>
      <c r="CY285" s="304"/>
      <c r="CZ285" s="304"/>
    </row>
    <row r="286" s="433" customFormat="true" ht="15" customHeight="true" x14ac:dyDescent="0.2">
      <c r="B286" s="411"/>
      <c r="AK286" s="305"/>
      <c r="AL286" s="305"/>
      <c r="AM286" s="305"/>
      <c r="AN286" s="305"/>
      <c r="AO286" s="305"/>
      <c r="AP286" s="305"/>
      <c r="AQ286" s="305"/>
      <c r="AR286" s="305"/>
      <c r="AS286" s="305"/>
      <c r="AT286" s="305"/>
      <c r="AU286" s="305"/>
      <c r="AV286" s="305"/>
      <c r="AW286" s="305"/>
      <c r="AX286" s="305"/>
      <c r="AY286" s="305"/>
      <c r="AZ286" s="305"/>
      <c r="BA286" s="278"/>
      <c r="BB286" s="276"/>
      <c r="BC286" s="276"/>
      <c r="BD286" s="276"/>
      <c r="BE286" s="276"/>
      <c r="BF286" s="276"/>
      <c r="BG286" s="276"/>
      <c r="BH286" s="276"/>
      <c r="BI286" s="276"/>
      <c r="BJ286" s="276"/>
      <c r="BK286" s="276"/>
      <c r="BL286" s="276"/>
      <c r="BM286" s="276"/>
      <c r="BN286" s="276"/>
      <c r="BO286" s="276"/>
      <c r="BP286" s="276"/>
      <c r="BQ286" s="276"/>
      <c r="BR286" s="276"/>
      <c r="BS286" s="276"/>
      <c r="BT286" s="276"/>
      <c r="BU286" s="276"/>
      <c r="BV286" s="276"/>
      <c r="BW286" s="276"/>
      <c r="BX286" s="276"/>
      <c r="BY286" s="278"/>
      <c r="BZ286" s="304"/>
      <c r="CA286" s="304"/>
      <c r="CB286" s="304"/>
      <c r="CC286" s="304"/>
      <c r="CD286" s="304"/>
      <c r="CE286" s="304"/>
      <c r="CF286" s="304"/>
      <c r="CG286" s="304"/>
      <c r="CH286" s="304"/>
      <c r="CI286" s="304"/>
      <c r="CJ286" s="304"/>
      <c r="CK286" s="304"/>
      <c r="CL286" s="304"/>
      <c r="CM286" s="304"/>
      <c r="CN286" s="304"/>
      <c r="CO286" s="304"/>
      <c r="CP286" s="304"/>
      <c r="CQ286" s="304"/>
      <c r="CR286" s="304"/>
      <c r="CS286" s="304"/>
      <c r="CT286" s="304"/>
      <c r="CU286" s="304"/>
      <c r="CV286" s="304"/>
      <c r="CW286" s="304"/>
      <c r="CX286" s="304"/>
      <c r="CY286" s="304"/>
      <c r="CZ286" s="304"/>
    </row>
    <row r="287" s="433" customFormat="true" ht="15" customHeight="true" x14ac:dyDescent="0.2">
      <c r="B287" s="411"/>
      <c r="AK287" s="305"/>
      <c r="AL287" s="305"/>
      <c r="AM287" s="305"/>
      <c r="AN287" s="305"/>
      <c r="AO287" s="305"/>
      <c r="AP287" s="305"/>
      <c r="AQ287" s="305"/>
      <c r="AR287" s="305"/>
      <c r="AS287" s="305"/>
      <c r="AT287" s="305"/>
      <c r="AU287" s="305"/>
      <c r="AV287" s="305"/>
      <c r="AW287" s="305"/>
      <c r="AX287" s="305"/>
      <c r="AY287" s="305"/>
      <c r="AZ287" s="305"/>
      <c r="BA287" s="278"/>
      <c r="BB287" s="276"/>
      <c r="BC287" s="276"/>
      <c r="BD287" s="276"/>
      <c r="BE287" s="276"/>
      <c r="BF287" s="276"/>
      <c r="BG287" s="276"/>
      <c r="BH287" s="276"/>
      <c r="BI287" s="276"/>
      <c r="BJ287" s="276"/>
      <c r="BK287" s="276"/>
      <c r="BL287" s="276"/>
      <c r="BM287" s="276"/>
      <c r="BN287" s="276"/>
      <c r="BO287" s="276"/>
      <c r="BP287" s="276"/>
      <c r="BQ287" s="276"/>
      <c r="BR287" s="276"/>
      <c r="BS287" s="276"/>
      <c r="BT287" s="276"/>
      <c r="BU287" s="276"/>
      <c r="BV287" s="276"/>
      <c r="BW287" s="276"/>
      <c r="BX287" s="276"/>
      <c r="BY287" s="278"/>
      <c r="BZ287" s="304"/>
      <c r="CA287" s="304"/>
      <c r="CB287" s="304"/>
      <c r="CC287" s="304"/>
      <c r="CD287" s="304"/>
      <c r="CE287" s="304"/>
      <c r="CF287" s="304"/>
      <c r="CG287" s="304"/>
      <c r="CH287" s="304"/>
      <c r="CI287" s="304"/>
      <c r="CJ287" s="304"/>
      <c r="CK287" s="304"/>
      <c r="CL287" s="304"/>
      <c r="CM287" s="304"/>
      <c r="CN287" s="304"/>
      <c r="CO287" s="304"/>
      <c r="CP287" s="304"/>
      <c r="CQ287" s="304"/>
      <c r="CR287" s="304"/>
      <c r="CS287" s="304"/>
      <c r="CT287" s="304"/>
      <c r="CU287" s="304"/>
      <c r="CV287" s="304"/>
      <c r="CW287" s="304"/>
      <c r="CX287" s="304"/>
      <c r="CY287" s="304"/>
      <c r="CZ287" s="304"/>
    </row>
    <row r="288" s="433" customFormat="true" ht="15" customHeight="true" x14ac:dyDescent="0.2">
      <c r="B288" s="411"/>
      <c r="AK288" s="305"/>
      <c r="AL288" s="305"/>
      <c r="AM288" s="305"/>
      <c r="AN288" s="305"/>
      <c r="AO288" s="305"/>
      <c r="AP288" s="305"/>
      <c r="AQ288" s="305"/>
      <c r="AR288" s="305"/>
      <c r="AS288" s="305"/>
      <c r="AT288" s="305"/>
      <c r="AU288" s="305"/>
      <c r="AV288" s="305"/>
      <c r="AW288" s="305"/>
      <c r="AX288" s="305"/>
      <c r="AY288" s="305"/>
      <c r="AZ288" s="305"/>
      <c r="BA288" s="278"/>
      <c r="BB288" s="276"/>
      <c r="BC288" s="276"/>
      <c r="BD288" s="276"/>
      <c r="BE288" s="276"/>
      <c r="BF288" s="276"/>
      <c r="BG288" s="276"/>
      <c r="BH288" s="276"/>
      <c r="BI288" s="276"/>
      <c r="BJ288" s="276"/>
      <c r="BK288" s="276"/>
      <c r="BL288" s="276"/>
      <c r="BM288" s="276"/>
      <c r="BN288" s="276"/>
      <c r="BO288" s="276"/>
      <c r="BP288" s="276"/>
      <c r="BQ288" s="276"/>
      <c r="BR288" s="276"/>
      <c r="BS288" s="276"/>
      <c r="BT288" s="276"/>
      <c r="BU288" s="276"/>
      <c r="BV288" s="276"/>
      <c r="BW288" s="276"/>
      <c r="BX288" s="276"/>
      <c r="BY288" s="278"/>
      <c r="BZ288" s="304"/>
      <c r="CA288" s="304"/>
      <c r="CB288" s="304"/>
      <c r="CC288" s="304"/>
      <c r="CD288" s="304"/>
      <c r="CE288" s="304"/>
      <c r="CF288" s="304"/>
      <c r="CG288" s="304"/>
      <c r="CH288" s="304"/>
      <c r="CI288" s="304"/>
      <c r="CJ288" s="304"/>
      <c r="CK288" s="304"/>
      <c r="CL288" s="304"/>
      <c r="CM288" s="304"/>
      <c r="CN288" s="304"/>
      <c r="CO288" s="304"/>
      <c r="CP288" s="304"/>
      <c r="CQ288" s="304"/>
      <c r="CR288" s="304"/>
      <c r="CS288" s="304"/>
      <c r="CT288" s="304"/>
      <c r="CU288" s="304"/>
      <c r="CV288" s="304"/>
      <c r="CW288" s="304"/>
      <c r="CX288" s="304"/>
      <c r="CY288" s="304"/>
      <c r="CZ288" s="304"/>
    </row>
    <row r="289" s="433" customFormat="true" ht="15" customHeight="true" x14ac:dyDescent="0.2">
      <c r="A289" s="598"/>
      <c r="B289" s="596"/>
      <c r="C289" s="598"/>
      <c r="AK289" s="305"/>
      <c r="AL289" s="305"/>
      <c r="AM289" s="305"/>
      <c r="AN289" s="305"/>
      <c r="AO289" s="305"/>
      <c r="AP289" s="305"/>
      <c r="AQ289" s="305"/>
      <c r="AR289" s="305"/>
      <c r="AS289" s="305"/>
      <c r="AT289" s="305"/>
      <c r="AU289" s="305"/>
      <c r="AV289" s="305"/>
      <c r="AW289" s="305"/>
      <c r="AX289" s="305"/>
      <c r="AY289" s="305"/>
      <c r="AZ289" s="305"/>
      <c r="BA289" s="278"/>
      <c r="BB289" s="276"/>
      <c r="BC289" s="276"/>
      <c r="BD289" s="276"/>
      <c r="BE289" s="276"/>
      <c r="BF289" s="276"/>
      <c r="BG289" s="276"/>
      <c r="BH289" s="276"/>
      <c r="BI289" s="276"/>
      <c r="BJ289" s="276"/>
      <c r="BK289" s="276"/>
      <c r="BL289" s="276"/>
      <c r="BM289" s="276"/>
      <c r="BN289" s="276"/>
      <c r="BO289" s="276"/>
      <c r="BP289" s="276"/>
      <c r="BQ289" s="276"/>
      <c r="BR289" s="276"/>
      <c r="BS289" s="276"/>
      <c r="BT289" s="276"/>
      <c r="BU289" s="276"/>
      <c r="BV289" s="276"/>
      <c r="BW289" s="276"/>
      <c r="BX289" s="276"/>
      <c r="BY289" s="278"/>
      <c r="BZ289" s="304"/>
      <c r="CA289" s="304"/>
      <c r="CB289" s="304"/>
      <c r="CC289" s="304"/>
      <c r="CD289" s="304"/>
      <c r="CE289" s="304"/>
      <c r="CF289" s="304"/>
      <c r="CG289" s="304"/>
      <c r="CH289" s="304"/>
      <c r="CI289" s="304"/>
      <c r="CJ289" s="304"/>
      <c r="CK289" s="304"/>
      <c r="CL289" s="304"/>
      <c r="CM289" s="304"/>
      <c r="CN289" s="304"/>
      <c r="CO289" s="304"/>
      <c r="CP289" s="304"/>
      <c r="CQ289" s="304"/>
      <c r="CR289" s="304"/>
      <c r="CS289" s="304"/>
      <c r="CT289" s="304"/>
      <c r="CU289" s="304"/>
      <c r="CV289" s="304"/>
      <c r="CW289" s="304"/>
      <c r="CX289" s="304"/>
      <c r="CY289" s="304"/>
      <c r="CZ289" s="304"/>
    </row>
    <row r="290" s="433" customFormat="true" ht="15" customHeight="true" x14ac:dyDescent="0.2">
      <c r="A290" s="535"/>
      <c r="B290" s="536"/>
      <c r="C290" s="540"/>
      <c r="AK290" s="305"/>
      <c r="AL290" s="305"/>
      <c r="AM290" s="305"/>
      <c r="AN290" s="305"/>
      <c r="AO290" s="305"/>
      <c r="AP290" s="305"/>
      <c r="AQ290" s="305"/>
      <c r="AR290" s="305"/>
      <c r="AS290" s="305"/>
      <c r="AT290" s="305"/>
      <c r="AU290" s="305"/>
      <c r="AV290" s="305"/>
      <c r="AW290" s="305"/>
      <c r="AX290" s="305"/>
      <c r="AY290" s="305"/>
      <c r="AZ290" s="305"/>
      <c r="BA290" s="278"/>
      <c r="BB290" s="276"/>
      <c r="BC290" s="276"/>
      <c r="BD290" s="276"/>
      <c r="BE290" s="276"/>
      <c r="BF290" s="276"/>
      <c r="BG290" s="276"/>
      <c r="BH290" s="276"/>
      <c r="BI290" s="276"/>
      <c r="BJ290" s="276"/>
      <c r="BK290" s="276"/>
      <c r="BL290" s="276"/>
      <c r="BM290" s="276"/>
      <c r="BN290" s="276"/>
      <c r="BO290" s="276"/>
      <c r="BP290" s="276"/>
      <c r="BQ290" s="276"/>
      <c r="BR290" s="276"/>
      <c r="BS290" s="276"/>
      <c r="BT290" s="276"/>
      <c r="BU290" s="276"/>
      <c r="BV290" s="276"/>
      <c r="BW290" s="276"/>
      <c r="BX290" s="276"/>
      <c r="BY290" s="278"/>
      <c r="BZ290" s="304"/>
      <c r="CA290" s="304"/>
      <c r="CB290" s="304"/>
      <c r="CC290" s="304"/>
      <c r="CD290" s="304"/>
      <c r="CE290" s="304"/>
      <c r="CF290" s="304"/>
      <c r="CG290" s="304"/>
      <c r="CH290" s="304"/>
      <c r="CI290" s="304"/>
      <c r="CJ290" s="304"/>
      <c r="CK290" s="304"/>
      <c r="CL290" s="304"/>
      <c r="CM290" s="304"/>
      <c r="CN290" s="304"/>
      <c r="CO290" s="304"/>
      <c r="CP290" s="304"/>
      <c r="CQ290" s="304"/>
      <c r="CR290" s="304"/>
      <c r="CS290" s="304"/>
      <c r="CT290" s="304"/>
      <c r="CU290" s="304"/>
      <c r="CV290" s="304"/>
      <c r="CW290" s="304"/>
      <c r="CX290" s="304"/>
      <c r="CY290" s="304"/>
      <c r="CZ290" s="304"/>
    </row>
    <row r="291" s="433" customFormat="true" ht="15" customHeight="true" x14ac:dyDescent="0.2">
      <c r="A291" s="535"/>
      <c r="B291" s="536"/>
      <c r="C291" s="540"/>
      <c r="AK291" s="305"/>
      <c r="AL291" s="305"/>
      <c r="AM291" s="305"/>
      <c r="AN291" s="305"/>
      <c r="AO291" s="305"/>
      <c r="AP291" s="305"/>
      <c r="AQ291" s="305"/>
      <c r="AR291" s="305"/>
      <c r="AS291" s="305"/>
      <c r="AT291" s="305"/>
      <c r="AU291" s="305"/>
      <c r="AV291" s="305"/>
      <c r="AW291" s="305"/>
      <c r="AX291" s="305"/>
      <c r="AY291" s="305"/>
      <c r="AZ291" s="305"/>
      <c r="BA291" s="278"/>
      <c r="BB291" s="276"/>
      <c r="BC291" s="276"/>
      <c r="BD291" s="276"/>
      <c r="BE291" s="276"/>
      <c r="BF291" s="276"/>
      <c r="BG291" s="276"/>
      <c r="BH291" s="276"/>
      <c r="BI291" s="276"/>
      <c r="BJ291" s="276"/>
      <c r="BK291" s="276"/>
      <c r="BL291" s="276"/>
      <c r="BM291" s="276"/>
      <c r="BN291" s="276"/>
      <c r="BO291" s="276"/>
      <c r="BP291" s="276"/>
      <c r="BQ291" s="276"/>
      <c r="BR291" s="276"/>
      <c r="BS291" s="276"/>
      <c r="BT291" s="276"/>
      <c r="BU291" s="276"/>
      <c r="BV291" s="276"/>
      <c r="BW291" s="276"/>
      <c r="BX291" s="276"/>
      <c r="BY291" s="278"/>
      <c r="BZ291" s="304"/>
      <c r="CA291" s="304"/>
      <c r="CB291" s="304"/>
      <c r="CC291" s="304"/>
      <c r="CD291" s="304"/>
      <c r="CE291" s="304"/>
      <c r="CF291" s="304"/>
      <c r="CG291" s="304"/>
      <c r="CH291" s="304"/>
      <c r="CI291" s="304"/>
      <c r="CJ291" s="304"/>
      <c r="CK291" s="304"/>
      <c r="CL291" s="304"/>
      <c r="CM291" s="304"/>
      <c r="CN291" s="304"/>
      <c r="CO291" s="304"/>
      <c r="CP291" s="304"/>
      <c r="CQ291" s="304"/>
      <c r="CR291" s="304"/>
      <c r="CS291" s="304"/>
      <c r="CT291" s="304"/>
      <c r="CU291" s="304"/>
      <c r="CV291" s="304"/>
      <c r="CW291" s="304"/>
      <c r="CX291" s="304"/>
      <c r="CY291" s="304"/>
      <c r="CZ291" s="304"/>
    </row>
    <row r="292" s="433" customFormat="true" ht="15" customHeight="true" x14ac:dyDescent="0.2">
      <c r="A292" s="535"/>
      <c r="B292" s="536"/>
      <c r="C292" s="540"/>
      <c r="AK292" s="305"/>
      <c r="AL292" s="305"/>
      <c r="AM292" s="305"/>
      <c r="AN292" s="305"/>
      <c r="AO292" s="305"/>
      <c r="AP292" s="305"/>
      <c r="AQ292" s="305"/>
      <c r="AR292" s="305"/>
      <c r="AS292" s="305"/>
      <c r="AT292" s="305"/>
      <c r="AU292" s="305"/>
      <c r="AV292" s="305"/>
      <c r="AW292" s="305"/>
      <c r="AX292" s="305"/>
      <c r="AY292" s="305"/>
      <c r="AZ292" s="305"/>
      <c r="BA292" s="278"/>
      <c r="BB292" s="276"/>
      <c r="BC292" s="276"/>
      <c r="BD292" s="276"/>
      <c r="BE292" s="276"/>
      <c r="BF292" s="276"/>
      <c r="BG292" s="276"/>
      <c r="BH292" s="276"/>
      <c r="BI292" s="276"/>
      <c r="BJ292" s="276"/>
      <c r="BK292" s="276"/>
      <c r="BL292" s="276"/>
      <c r="BM292" s="276"/>
      <c r="BN292" s="276"/>
      <c r="BO292" s="276"/>
      <c r="BP292" s="276"/>
      <c r="BQ292" s="276"/>
      <c r="BR292" s="276"/>
      <c r="BS292" s="276"/>
      <c r="BT292" s="276"/>
      <c r="BU292" s="276"/>
      <c r="BV292" s="276"/>
      <c r="BW292" s="276"/>
      <c r="BX292" s="276"/>
      <c r="BY292" s="278"/>
      <c r="BZ292" s="304"/>
      <c r="CA292" s="304"/>
      <c r="CB292" s="304"/>
      <c r="CC292" s="304"/>
      <c r="CD292" s="304"/>
      <c r="CE292" s="304"/>
      <c r="CF292" s="304"/>
      <c r="CG292" s="304"/>
      <c r="CH292" s="304"/>
      <c r="CI292" s="304"/>
      <c r="CJ292" s="304"/>
      <c r="CK292" s="304"/>
      <c r="CL292" s="304"/>
      <c r="CM292" s="304"/>
      <c r="CN292" s="304"/>
      <c r="CO292" s="304"/>
      <c r="CP292" s="304"/>
      <c r="CQ292" s="304"/>
      <c r="CR292" s="304"/>
      <c r="CS292" s="304"/>
      <c r="CT292" s="304"/>
      <c r="CU292" s="304"/>
      <c r="CV292" s="304"/>
      <c r="CW292" s="304"/>
      <c r="CX292" s="304"/>
      <c r="CY292" s="304"/>
      <c r="CZ292" s="304"/>
    </row>
    <row r="293" s="433" customFormat="true" ht="15" customHeight="true" x14ac:dyDescent="0.2">
      <c r="A293" s="535"/>
      <c r="B293" s="536"/>
      <c r="C293" s="138"/>
      <c r="AK293" s="305"/>
      <c r="AL293" s="305"/>
      <c r="AM293" s="305"/>
      <c r="AN293" s="305"/>
      <c r="AO293" s="305"/>
      <c r="AP293" s="305"/>
      <c r="AQ293" s="305"/>
      <c r="AR293" s="305"/>
      <c r="AS293" s="305"/>
      <c r="AT293" s="305"/>
      <c r="AU293" s="305"/>
      <c r="AV293" s="305"/>
      <c r="AW293" s="305"/>
      <c r="AX293" s="305"/>
      <c r="AY293" s="305"/>
      <c r="AZ293" s="305"/>
      <c r="BA293" s="278"/>
      <c r="BB293" s="276"/>
      <c r="BC293" s="276"/>
      <c r="BD293" s="276"/>
      <c r="BE293" s="276"/>
      <c r="BF293" s="276"/>
      <c r="BG293" s="276"/>
      <c r="BH293" s="276"/>
      <c r="BI293" s="276"/>
      <c r="BJ293" s="276"/>
      <c r="BK293" s="276"/>
      <c r="BL293" s="276"/>
      <c r="BM293" s="276"/>
      <c r="BN293" s="276"/>
      <c r="BO293" s="276"/>
      <c r="BP293" s="276"/>
      <c r="BQ293" s="276"/>
      <c r="BR293" s="276"/>
      <c r="BS293" s="276"/>
      <c r="BT293" s="276"/>
      <c r="BU293" s="276"/>
      <c r="BV293" s="276"/>
      <c r="BW293" s="276"/>
      <c r="BX293" s="276"/>
      <c r="BY293" s="278"/>
      <c r="BZ293" s="304"/>
      <c r="CA293" s="304"/>
      <c r="CB293" s="304"/>
      <c r="CC293" s="304"/>
      <c r="CD293" s="304"/>
      <c r="CE293" s="304"/>
      <c r="CF293" s="304"/>
      <c r="CG293" s="304"/>
      <c r="CH293" s="304"/>
      <c r="CI293" s="304"/>
      <c r="CJ293" s="304"/>
      <c r="CK293" s="304"/>
      <c r="CL293" s="304"/>
      <c r="CM293" s="304"/>
      <c r="CN293" s="304"/>
      <c r="CO293" s="304"/>
      <c r="CP293" s="304"/>
      <c r="CQ293" s="304"/>
      <c r="CR293" s="304"/>
      <c r="CS293" s="304"/>
      <c r="CT293" s="304"/>
      <c r="CU293" s="304"/>
      <c r="CV293" s="304"/>
      <c r="CW293" s="304"/>
      <c r="CX293" s="304"/>
      <c r="CY293" s="304"/>
      <c r="CZ293" s="304"/>
    </row>
    <row r="294" s="433" customFormat="true" ht="15" customHeight="true" x14ac:dyDescent="0.2">
      <c r="A294" s="535"/>
      <c r="B294" s="536"/>
      <c r="C294" s="138"/>
      <c r="AK294" s="305"/>
      <c r="AL294" s="305"/>
      <c r="AM294" s="305"/>
      <c r="AN294" s="305"/>
      <c r="AO294" s="305"/>
      <c r="AP294" s="305"/>
      <c r="AQ294" s="305"/>
      <c r="AR294" s="305"/>
      <c r="AS294" s="305"/>
      <c r="AT294" s="305"/>
      <c r="AU294" s="305"/>
      <c r="AV294" s="305"/>
      <c r="AW294" s="305"/>
      <c r="AX294" s="305"/>
      <c r="AY294" s="305"/>
      <c r="AZ294" s="305"/>
      <c r="BA294" s="278"/>
      <c r="BB294" s="276"/>
      <c r="BC294" s="276"/>
      <c r="BD294" s="276"/>
      <c r="BE294" s="276"/>
      <c r="BF294" s="276"/>
      <c r="BG294" s="276"/>
      <c r="BH294" s="276"/>
      <c r="BI294" s="276"/>
      <c r="BJ294" s="276"/>
      <c r="BK294" s="276"/>
      <c r="BL294" s="276"/>
      <c r="BM294" s="276"/>
      <c r="BN294" s="276"/>
      <c r="BO294" s="276"/>
      <c r="BP294" s="276"/>
      <c r="BQ294" s="276"/>
      <c r="BR294" s="276"/>
      <c r="BS294" s="276"/>
      <c r="BT294" s="276"/>
      <c r="BU294" s="276"/>
      <c r="BV294" s="276"/>
      <c r="BW294" s="276"/>
      <c r="BX294" s="276"/>
      <c r="BY294" s="278"/>
      <c r="BZ294" s="304"/>
      <c r="CA294" s="304"/>
      <c r="CB294" s="304"/>
      <c r="CC294" s="304"/>
      <c r="CD294" s="304"/>
      <c r="CE294" s="304"/>
      <c r="CF294" s="304"/>
      <c r="CG294" s="304"/>
      <c r="CH294" s="304"/>
      <c r="CI294" s="304"/>
      <c r="CJ294" s="304"/>
      <c r="CK294" s="304"/>
      <c r="CL294" s="304"/>
      <c r="CM294" s="304"/>
      <c r="CN294" s="304"/>
      <c r="CO294" s="304"/>
      <c r="CP294" s="304"/>
      <c r="CQ294" s="304"/>
      <c r="CR294" s="304"/>
      <c r="CS294" s="304"/>
      <c r="CT294" s="304"/>
      <c r="CU294" s="304"/>
      <c r="CV294" s="304"/>
      <c r="CW294" s="304"/>
      <c r="CX294" s="304"/>
      <c r="CY294" s="304"/>
      <c r="CZ294" s="304"/>
    </row>
    <row r="295" s="433" customFormat="true" ht="15" customHeight="true" x14ac:dyDescent="0.2">
      <c r="A295" s="535"/>
      <c r="B295" s="536"/>
      <c r="C295" s="138"/>
      <c r="AK295" s="305"/>
      <c r="AL295" s="305"/>
      <c r="AM295" s="305"/>
      <c r="AN295" s="305"/>
      <c r="AO295" s="305"/>
      <c r="AP295" s="305"/>
      <c r="AQ295" s="305"/>
      <c r="AR295" s="305"/>
      <c r="AS295" s="305"/>
      <c r="AT295" s="305"/>
      <c r="AU295" s="305"/>
      <c r="AV295" s="305"/>
      <c r="AW295" s="305"/>
      <c r="AX295" s="305"/>
      <c r="AY295" s="305"/>
      <c r="AZ295" s="305"/>
      <c r="BA295" s="278"/>
      <c r="BB295" s="276"/>
      <c r="BC295" s="276"/>
      <c r="BD295" s="276"/>
      <c r="BE295" s="276"/>
      <c r="BF295" s="276"/>
      <c r="BG295" s="276"/>
      <c r="BH295" s="276"/>
      <c r="BI295" s="276"/>
      <c r="BJ295" s="276"/>
      <c r="BK295" s="276"/>
      <c r="BL295" s="276"/>
      <c r="BM295" s="276"/>
      <c r="BN295" s="276"/>
      <c r="BO295" s="276"/>
      <c r="BP295" s="276"/>
      <c r="BQ295" s="276"/>
      <c r="BR295" s="276"/>
      <c r="BS295" s="276"/>
      <c r="BT295" s="276"/>
      <c r="BU295" s="276"/>
      <c r="BV295" s="276"/>
      <c r="BW295" s="276"/>
      <c r="BX295" s="276"/>
      <c r="BY295" s="278"/>
      <c r="BZ295" s="304"/>
      <c r="CA295" s="304"/>
      <c r="CB295" s="304"/>
      <c r="CC295" s="304"/>
      <c r="CD295" s="304"/>
      <c r="CE295" s="304"/>
      <c r="CF295" s="304"/>
      <c r="CG295" s="304"/>
      <c r="CH295" s="304"/>
      <c r="CI295" s="304"/>
      <c r="CJ295" s="304"/>
      <c r="CK295" s="304"/>
      <c r="CL295" s="304"/>
      <c r="CM295" s="304"/>
      <c r="CN295" s="304"/>
      <c r="CO295" s="304"/>
      <c r="CP295" s="304"/>
      <c r="CQ295" s="304"/>
      <c r="CR295" s="304"/>
      <c r="CS295" s="304"/>
      <c r="CT295" s="304"/>
      <c r="CU295" s="304"/>
      <c r="CV295" s="304"/>
      <c r="CW295" s="304"/>
      <c r="CX295" s="304"/>
      <c r="CY295" s="304"/>
      <c r="CZ295" s="304"/>
    </row>
    <row r="296" s="433" customFormat="true" ht="15" customHeight="true" x14ac:dyDescent="0.2">
      <c r="A296" s="535"/>
      <c r="B296" s="536"/>
      <c r="C296" s="138"/>
      <c r="AK296" s="305"/>
      <c r="AL296" s="305"/>
      <c r="AM296" s="305"/>
      <c r="AN296" s="305"/>
      <c r="AO296" s="305"/>
      <c r="AP296" s="305"/>
      <c r="AQ296" s="305"/>
      <c r="AR296" s="305"/>
      <c r="AS296" s="305"/>
      <c r="AT296" s="305"/>
      <c r="AU296" s="305"/>
      <c r="AV296" s="305"/>
      <c r="AW296" s="305"/>
      <c r="AX296" s="305"/>
      <c r="AY296" s="305"/>
      <c r="AZ296" s="305"/>
      <c r="BA296" s="278"/>
      <c r="BB296" s="276"/>
      <c r="BC296" s="276"/>
      <c r="BD296" s="276"/>
      <c r="BE296" s="276"/>
      <c r="BF296" s="276"/>
      <c r="BG296" s="276"/>
      <c r="BH296" s="276"/>
      <c r="BI296" s="276"/>
      <c r="BJ296" s="276"/>
      <c r="BK296" s="276"/>
      <c r="BL296" s="276"/>
      <c r="BM296" s="276"/>
      <c r="BN296" s="276"/>
      <c r="BO296" s="276"/>
      <c r="BP296" s="276"/>
      <c r="BQ296" s="276"/>
      <c r="BR296" s="276"/>
      <c r="BS296" s="276"/>
      <c r="BT296" s="276"/>
      <c r="BU296" s="276"/>
      <c r="BV296" s="276"/>
      <c r="BW296" s="276"/>
      <c r="BX296" s="276"/>
      <c r="BY296" s="278"/>
      <c r="BZ296" s="304"/>
      <c r="CA296" s="304"/>
      <c r="CB296" s="304"/>
      <c r="CC296" s="304"/>
      <c r="CD296" s="304"/>
      <c r="CE296" s="304"/>
      <c r="CF296" s="304"/>
      <c r="CG296" s="304"/>
      <c r="CH296" s="304"/>
      <c r="CI296" s="304"/>
      <c r="CJ296" s="304"/>
      <c r="CK296" s="304"/>
      <c r="CL296" s="304"/>
      <c r="CM296" s="304"/>
      <c r="CN296" s="304"/>
      <c r="CO296" s="304"/>
      <c r="CP296" s="304"/>
      <c r="CQ296" s="304"/>
      <c r="CR296" s="304"/>
      <c r="CS296" s="304"/>
      <c r="CT296" s="304"/>
      <c r="CU296" s="304"/>
      <c r="CV296" s="304"/>
      <c r="CW296" s="304"/>
      <c r="CX296" s="304"/>
      <c r="CY296" s="304"/>
      <c r="CZ296" s="304"/>
    </row>
    <row r="297" s="433" customFormat="true" ht="15" customHeight="true" x14ac:dyDescent="0.2">
      <c r="A297" s="535"/>
      <c r="B297" s="536"/>
      <c r="C297" s="138"/>
      <c r="AK297" s="305"/>
      <c r="AL297" s="305"/>
      <c r="AM297" s="305"/>
      <c r="AN297" s="305"/>
      <c r="AO297" s="305"/>
      <c r="AP297" s="305"/>
      <c r="AQ297" s="305"/>
      <c r="AR297" s="305"/>
      <c r="AS297" s="305"/>
      <c r="AT297" s="305"/>
      <c r="AU297" s="305"/>
      <c r="AV297" s="305"/>
      <c r="AW297" s="305"/>
      <c r="AX297" s="305"/>
      <c r="AY297" s="305"/>
      <c r="AZ297" s="305"/>
      <c r="BA297" s="278"/>
      <c r="BB297" s="276"/>
      <c r="BC297" s="276"/>
      <c r="BD297" s="276"/>
      <c r="BE297" s="276"/>
      <c r="BF297" s="276"/>
      <c r="BG297" s="276"/>
      <c r="BH297" s="276"/>
      <c r="BI297" s="276"/>
      <c r="BJ297" s="276"/>
      <c r="BK297" s="276"/>
      <c r="BL297" s="276"/>
      <c r="BM297" s="276"/>
      <c r="BN297" s="276"/>
      <c r="BO297" s="276"/>
      <c r="BP297" s="276"/>
      <c r="BQ297" s="276"/>
      <c r="BR297" s="276"/>
      <c r="BS297" s="276"/>
      <c r="BT297" s="276"/>
      <c r="BU297" s="276"/>
      <c r="BV297" s="276"/>
      <c r="BW297" s="276"/>
      <c r="BX297" s="276"/>
      <c r="BY297" s="278"/>
      <c r="BZ297" s="304"/>
      <c r="CA297" s="304"/>
      <c r="CB297" s="304"/>
      <c r="CC297" s="304"/>
      <c r="CD297" s="304"/>
      <c r="CE297" s="304"/>
      <c r="CF297" s="304"/>
      <c r="CG297" s="304"/>
      <c r="CH297" s="304"/>
      <c r="CI297" s="304"/>
      <c r="CJ297" s="304"/>
      <c r="CK297" s="304"/>
      <c r="CL297" s="304"/>
      <c r="CM297" s="304"/>
      <c r="CN297" s="304"/>
      <c r="CO297" s="304"/>
      <c r="CP297" s="304"/>
      <c r="CQ297" s="304"/>
      <c r="CR297" s="304"/>
      <c r="CS297" s="304"/>
      <c r="CT297" s="304"/>
      <c r="CU297" s="304"/>
      <c r="CV297" s="304"/>
      <c r="CW297" s="304"/>
      <c r="CX297" s="304"/>
      <c r="CY297" s="304"/>
      <c r="CZ297" s="304"/>
    </row>
    <row r="298" s="433" customFormat="true" ht="15" customHeight="true" x14ac:dyDescent="0.2">
      <c r="B298" s="411"/>
      <c r="AK298" s="305"/>
      <c r="AL298" s="305"/>
      <c r="AM298" s="305"/>
      <c r="AN298" s="305"/>
      <c r="AO298" s="305"/>
      <c r="AP298" s="305"/>
      <c r="AQ298" s="305"/>
      <c r="AR298" s="305"/>
      <c r="AS298" s="305"/>
      <c r="AT298" s="305"/>
      <c r="AU298" s="305"/>
      <c r="AV298" s="305"/>
      <c r="AW298" s="305"/>
      <c r="AX298" s="305"/>
      <c r="AY298" s="305"/>
      <c r="AZ298" s="305"/>
      <c r="BA298" s="278"/>
      <c r="BB298" s="276"/>
      <c r="BC298" s="276"/>
      <c r="BD298" s="276"/>
      <c r="BE298" s="276"/>
      <c r="BF298" s="276"/>
      <c r="BG298" s="276"/>
      <c r="BH298" s="276"/>
      <c r="BI298" s="276"/>
      <c r="BJ298" s="276"/>
      <c r="BK298" s="276"/>
      <c r="BL298" s="276"/>
      <c r="BM298" s="276"/>
      <c r="BN298" s="276"/>
      <c r="BO298" s="276"/>
      <c r="BP298" s="276"/>
      <c r="BQ298" s="276"/>
      <c r="BR298" s="276"/>
      <c r="BS298" s="276"/>
      <c r="BT298" s="276"/>
      <c r="BU298" s="276"/>
      <c r="BV298" s="276"/>
      <c r="BW298" s="276"/>
      <c r="BX298" s="276"/>
      <c r="BY298" s="278"/>
      <c r="BZ298" s="304"/>
      <c r="CA298" s="304"/>
      <c r="CB298" s="304"/>
      <c r="CC298" s="304"/>
      <c r="CD298" s="304"/>
      <c r="CE298" s="304"/>
      <c r="CF298" s="304"/>
      <c r="CG298" s="304"/>
      <c r="CH298" s="304"/>
      <c r="CI298" s="304"/>
      <c r="CJ298" s="304"/>
      <c r="CK298" s="304"/>
      <c r="CL298" s="304"/>
      <c r="CM298" s="304"/>
      <c r="CN298" s="304"/>
      <c r="CO298" s="304"/>
      <c r="CP298" s="304"/>
      <c r="CQ298" s="304"/>
      <c r="CR298" s="304"/>
      <c r="CS298" s="304"/>
      <c r="CT298" s="304"/>
      <c r="CU298" s="304"/>
      <c r="CV298" s="304"/>
      <c r="CW298" s="304"/>
      <c r="CX298" s="304"/>
      <c r="CY298" s="304"/>
      <c r="CZ298" s="304"/>
    </row>
    <row r="299" s="433" customFormat="true" ht="15" customHeight="true" x14ac:dyDescent="0.2">
      <c r="A299" s="598"/>
      <c r="B299" s="596"/>
      <c r="C299" s="598"/>
      <c r="D299" s="598"/>
      <c r="AK299" s="305"/>
      <c r="AL299" s="305"/>
      <c r="AM299" s="305"/>
      <c r="AN299" s="305"/>
      <c r="AO299" s="305"/>
      <c r="AP299" s="305"/>
      <c r="AQ299" s="305"/>
      <c r="AR299" s="305"/>
      <c r="AS299" s="305"/>
      <c r="AT299" s="305"/>
      <c r="AU299" s="305"/>
      <c r="AV299" s="305"/>
      <c r="AW299" s="305"/>
      <c r="AX299" s="305"/>
      <c r="AY299" s="305"/>
      <c r="AZ299" s="305"/>
      <c r="BA299" s="278"/>
      <c r="BB299" s="276"/>
      <c r="BC299" s="276"/>
      <c r="BD299" s="276"/>
      <c r="BE299" s="276"/>
      <c r="BF299" s="276"/>
      <c r="BG299" s="276"/>
      <c r="BH299" s="276"/>
      <c r="BI299" s="276"/>
      <c r="BJ299" s="276"/>
      <c r="BK299" s="276"/>
      <c r="BL299" s="276"/>
      <c r="BM299" s="276"/>
      <c r="BN299" s="276"/>
      <c r="BO299" s="276"/>
      <c r="BP299" s="276"/>
      <c r="BQ299" s="276"/>
      <c r="BR299" s="276"/>
      <c r="BS299" s="276"/>
      <c r="BT299" s="276"/>
      <c r="BU299" s="276"/>
      <c r="BV299" s="276"/>
      <c r="BW299" s="276"/>
      <c r="BX299" s="276"/>
      <c r="BY299" s="278"/>
      <c r="BZ299" s="304"/>
      <c r="CA299" s="304"/>
      <c r="CB299" s="304"/>
      <c r="CC299" s="304"/>
      <c r="CD299" s="304"/>
      <c r="CE299" s="304"/>
      <c r="CF299" s="304"/>
      <c r="CG299" s="304"/>
      <c r="CH299" s="304"/>
      <c r="CI299" s="304"/>
      <c r="CJ299" s="304"/>
      <c r="CK299" s="304"/>
      <c r="CL299" s="304"/>
      <c r="CM299" s="304"/>
      <c r="CN299" s="304"/>
      <c r="CO299" s="304"/>
      <c r="CP299" s="304"/>
      <c r="CQ299" s="304"/>
      <c r="CR299" s="304"/>
      <c r="CS299" s="304"/>
      <c r="CT299" s="304"/>
      <c r="CU299" s="304"/>
      <c r="CV299" s="304"/>
      <c r="CW299" s="304"/>
      <c r="CX299" s="304"/>
      <c r="CY299" s="304"/>
      <c r="CZ299" s="304"/>
    </row>
    <row r="300" s="433" customFormat="true" ht="15" customHeight="true" x14ac:dyDescent="0.2">
      <c r="A300" s="535"/>
      <c r="B300" s="536"/>
      <c r="C300" s="540"/>
      <c r="D300" s="540"/>
      <c r="AK300" s="305"/>
      <c r="AL300" s="305"/>
      <c r="AM300" s="305"/>
      <c r="AN300" s="305"/>
      <c r="AO300" s="305"/>
      <c r="AP300" s="305"/>
      <c r="AQ300" s="305"/>
      <c r="AR300" s="305"/>
      <c r="AS300" s="305"/>
      <c r="AT300" s="305"/>
      <c r="AU300" s="305"/>
      <c r="AV300" s="305"/>
      <c r="AW300" s="305"/>
      <c r="AX300" s="305"/>
      <c r="AY300" s="305"/>
      <c r="AZ300" s="305"/>
      <c r="BA300" s="278"/>
      <c r="BB300" s="276"/>
      <c r="BC300" s="276"/>
      <c r="BD300" s="276"/>
      <c r="BE300" s="276"/>
      <c r="BF300" s="276"/>
      <c r="BG300" s="276"/>
      <c r="BH300" s="276"/>
      <c r="BI300" s="276"/>
      <c r="BJ300" s="276"/>
      <c r="BK300" s="276"/>
      <c r="BL300" s="276"/>
      <c r="BM300" s="276"/>
      <c r="BN300" s="276"/>
      <c r="BO300" s="276"/>
      <c r="BP300" s="276"/>
      <c r="BQ300" s="276"/>
      <c r="BR300" s="276"/>
      <c r="BS300" s="276"/>
      <c r="BT300" s="276"/>
      <c r="BU300" s="276"/>
      <c r="BV300" s="276"/>
      <c r="BW300" s="276"/>
      <c r="BX300" s="276"/>
      <c r="BY300" s="278"/>
      <c r="BZ300" s="304"/>
      <c r="CA300" s="304"/>
      <c r="CB300" s="304"/>
      <c r="CC300" s="304"/>
      <c r="CD300" s="304"/>
      <c r="CE300" s="304"/>
      <c r="CF300" s="304"/>
      <c r="CG300" s="304"/>
      <c r="CH300" s="304"/>
      <c r="CI300" s="304"/>
      <c r="CJ300" s="304"/>
      <c r="CK300" s="304"/>
      <c r="CL300" s="304"/>
      <c r="CM300" s="304"/>
      <c r="CN300" s="304"/>
      <c r="CO300" s="304"/>
      <c r="CP300" s="304"/>
      <c r="CQ300" s="304"/>
      <c r="CR300" s="304"/>
      <c r="CS300" s="304"/>
      <c r="CT300" s="304"/>
      <c r="CU300" s="304"/>
      <c r="CV300" s="304"/>
      <c r="CW300" s="304"/>
      <c r="CX300" s="304"/>
      <c r="CY300" s="304"/>
      <c r="CZ300" s="304"/>
    </row>
    <row r="301" s="433" customFormat="true" ht="15" customHeight="true" x14ac:dyDescent="0.2">
      <c r="A301" s="535"/>
      <c r="B301" s="536"/>
      <c r="C301" s="540"/>
      <c r="D301" s="540"/>
      <c r="AK301" s="305"/>
      <c r="AL301" s="305"/>
      <c r="AM301" s="305"/>
      <c r="AN301" s="305"/>
      <c r="AO301" s="305"/>
      <c r="AP301" s="305"/>
      <c r="AQ301" s="305"/>
      <c r="AR301" s="305"/>
      <c r="AS301" s="305"/>
      <c r="AT301" s="305"/>
      <c r="AU301" s="305"/>
      <c r="AV301" s="305"/>
      <c r="AW301" s="305"/>
      <c r="AX301" s="305"/>
      <c r="AY301" s="305"/>
      <c r="AZ301" s="305"/>
      <c r="BA301" s="278"/>
      <c r="BB301" s="276"/>
      <c r="BC301" s="276"/>
      <c r="BD301" s="276"/>
      <c r="BE301" s="276"/>
      <c r="BF301" s="276"/>
      <c r="BG301" s="276"/>
      <c r="BH301" s="276"/>
      <c r="BI301" s="276"/>
      <c r="BJ301" s="276"/>
      <c r="BK301" s="276"/>
      <c r="BL301" s="276"/>
      <c r="BM301" s="276"/>
      <c r="BN301" s="276"/>
      <c r="BO301" s="276"/>
      <c r="BP301" s="276"/>
      <c r="BQ301" s="276"/>
      <c r="BR301" s="276"/>
      <c r="BS301" s="276"/>
      <c r="BT301" s="276"/>
      <c r="BU301" s="276"/>
      <c r="BV301" s="276"/>
      <c r="BW301" s="276"/>
      <c r="BX301" s="276"/>
      <c r="BY301" s="278"/>
      <c r="BZ301" s="304"/>
      <c r="CA301" s="304"/>
      <c r="CB301" s="304"/>
      <c r="CC301" s="304"/>
      <c r="CD301" s="304"/>
      <c r="CE301" s="304"/>
      <c r="CF301" s="304"/>
      <c r="CG301" s="304"/>
      <c r="CH301" s="304"/>
      <c r="CI301" s="304"/>
      <c r="CJ301" s="304"/>
      <c r="CK301" s="304"/>
      <c r="CL301" s="304"/>
      <c r="CM301" s="304"/>
      <c r="CN301" s="304"/>
      <c r="CO301" s="304"/>
      <c r="CP301" s="304"/>
      <c r="CQ301" s="304"/>
      <c r="CR301" s="304"/>
      <c r="CS301" s="304"/>
      <c r="CT301" s="304"/>
      <c r="CU301" s="304"/>
      <c r="CV301" s="304"/>
      <c r="CW301" s="304"/>
      <c r="CX301" s="304"/>
      <c r="CY301" s="304"/>
      <c r="CZ301" s="304"/>
    </row>
    <row r="302" s="433" customFormat="true" ht="15" customHeight="true" x14ac:dyDescent="0.2">
      <c r="A302" s="535"/>
      <c r="B302" s="536"/>
      <c r="C302" s="540"/>
      <c r="D302" s="540"/>
      <c r="AK302" s="305"/>
      <c r="AL302" s="305"/>
      <c r="AM302" s="305"/>
      <c r="AN302" s="305"/>
      <c r="AO302" s="305"/>
      <c r="AP302" s="305"/>
      <c r="AQ302" s="305"/>
      <c r="AR302" s="305"/>
      <c r="AS302" s="305"/>
      <c r="AT302" s="305"/>
      <c r="AU302" s="305"/>
      <c r="AV302" s="305"/>
      <c r="AW302" s="305"/>
      <c r="AX302" s="305"/>
      <c r="AY302" s="305"/>
      <c r="AZ302" s="305"/>
      <c r="BA302" s="278"/>
      <c r="BB302" s="276"/>
      <c r="BC302" s="276"/>
      <c r="BD302" s="276"/>
      <c r="BE302" s="276"/>
      <c r="BF302" s="276"/>
      <c r="BG302" s="276"/>
      <c r="BH302" s="276"/>
      <c r="BI302" s="276"/>
      <c r="BJ302" s="276"/>
      <c r="BK302" s="276"/>
      <c r="BL302" s="276"/>
      <c r="BM302" s="276"/>
      <c r="BN302" s="276"/>
      <c r="BO302" s="276"/>
      <c r="BP302" s="276"/>
      <c r="BQ302" s="276"/>
      <c r="BR302" s="276"/>
      <c r="BS302" s="276"/>
      <c r="BT302" s="276"/>
      <c r="BU302" s="276"/>
      <c r="BV302" s="276"/>
      <c r="BW302" s="276"/>
      <c r="BX302" s="276"/>
      <c r="BY302" s="278"/>
      <c r="BZ302" s="304"/>
      <c r="CA302" s="304"/>
      <c r="CB302" s="304"/>
      <c r="CC302" s="304"/>
      <c r="CD302" s="304"/>
      <c r="CE302" s="304"/>
      <c r="CF302" s="304"/>
      <c r="CG302" s="304"/>
      <c r="CH302" s="304"/>
      <c r="CI302" s="304"/>
      <c r="CJ302" s="304"/>
      <c r="CK302" s="304"/>
      <c r="CL302" s="304"/>
      <c r="CM302" s="304"/>
      <c r="CN302" s="304"/>
      <c r="CO302" s="304"/>
      <c r="CP302" s="304"/>
      <c r="CQ302" s="304"/>
      <c r="CR302" s="304"/>
      <c r="CS302" s="304"/>
      <c r="CT302" s="304"/>
      <c r="CU302" s="304"/>
      <c r="CV302" s="304"/>
      <c r="CW302" s="304"/>
      <c r="CX302" s="304"/>
      <c r="CY302" s="304"/>
      <c r="CZ302" s="304"/>
    </row>
    <row r="303" s="433" customFormat="true" ht="15" customHeight="true" x14ac:dyDescent="0.2">
      <c r="A303" s="535"/>
      <c r="B303" s="536"/>
      <c r="C303" s="138"/>
      <c r="D303" s="138"/>
      <c r="AK303" s="305"/>
      <c r="AL303" s="305"/>
      <c r="AM303" s="305"/>
      <c r="AN303" s="305"/>
      <c r="AO303" s="305"/>
      <c r="AP303" s="305"/>
      <c r="AQ303" s="305"/>
      <c r="AR303" s="305"/>
      <c r="AS303" s="305"/>
      <c r="AT303" s="305"/>
      <c r="AU303" s="305"/>
      <c r="AV303" s="305"/>
      <c r="AW303" s="305"/>
      <c r="AX303" s="305"/>
      <c r="AY303" s="305"/>
      <c r="AZ303" s="305"/>
      <c r="BA303" s="278"/>
      <c r="BB303" s="276"/>
      <c r="BC303" s="276"/>
      <c r="BD303" s="276"/>
      <c r="BE303" s="276"/>
      <c r="BF303" s="276"/>
      <c r="BG303" s="276"/>
      <c r="BH303" s="276"/>
      <c r="BI303" s="276"/>
      <c r="BJ303" s="276"/>
      <c r="BK303" s="276"/>
      <c r="BL303" s="276"/>
      <c r="BM303" s="276"/>
      <c r="BN303" s="276"/>
      <c r="BO303" s="276"/>
      <c r="BP303" s="276"/>
      <c r="BQ303" s="276"/>
      <c r="BR303" s="276"/>
      <c r="BS303" s="276"/>
      <c r="BT303" s="276"/>
      <c r="BU303" s="276"/>
      <c r="BV303" s="276"/>
      <c r="BW303" s="276"/>
      <c r="BX303" s="276"/>
      <c r="BY303" s="278"/>
      <c r="BZ303" s="304"/>
      <c r="CA303" s="304"/>
      <c r="CB303" s="304"/>
      <c r="CC303" s="304"/>
      <c r="CD303" s="304"/>
      <c r="CE303" s="304"/>
      <c r="CF303" s="304"/>
      <c r="CG303" s="304"/>
      <c r="CH303" s="304"/>
      <c r="CI303" s="304"/>
      <c r="CJ303" s="304"/>
      <c r="CK303" s="304"/>
      <c r="CL303" s="304"/>
      <c r="CM303" s="304"/>
      <c r="CN303" s="304"/>
      <c r="CO303" s="304"/>
      <c r="CP303" s="304"/>
      <c r="CQ303" s="304"/>
      <c r="CR303" s="304"/>
      <c r="CS303" s="304"/>
      <c r="CT303" s="304"/>
      <c r="CU303" s="304"/>
      <c r="CV303" s="304"/>
      <c r="CW303" s="304"/>
      <c r="CX303" s="304"/>
      <c r="CY303" s="304"/>
      <c r="CZ303" s="304"/>
    </row>
    <row r="304" s="433" customFormat="true" ht="15" customHeight="true" x14ac:dyDescent="0.2">
      <c r="A304" s="535"/>
      <c r="B304" s="536"/>
      <c r="C304" s="138"/>
      <c r="D304" s="138"/>
      <c r="AK304" s="305"/>
      <c r="AL304" s="305"/>
      <c r="AM304" s="305"/>
      <c r="AN304" s="305"/>
      <c r="AO304" s="305"/>
      <c r="AP304" s="305"/>
      <c r="AQ304" s="305"/>
      <c r="AR304" s="305"/>
      <c r="AS304" s="305"/>
      <c r="AT304" s="305"/>
      <c r="AU304" s="305"/>
      <c r="AV304" s="305"/>
      <c r="AW304" s="305"/>
      <c r="AX304" s="305"/>
      <c r="AY304" s="305"/>
      <c r="AZ304" s="305"/>
      <c r="BA304" s="278"/>
      <c r="BB304" s="276"/>
      <c r="BC304" s="276"/>
      <c r="BD304" s="276"/>
      <c r="BE304" s="276"/>
      <c r="BF304" s="276"/>
      <c r="BG304" s="276"/>
      <c r="BH304" s="276"/>
      <c r="BI304" s="276"/>
      <c r="BJ304" s="276"/>
      <c r="BK304" s="276"/>
      <c r="BL304" s="276"/>
      <c r="BM304" s="276"/>
      <c r="BN304" s="276"/>
      <c r="BO304" s="276"/>
      <c r="BP304" s="276"/>
      <c r="BQ304" s="276"/>
      <c r="BR304" s="276"/>
      <c r="BS304" s="276"/>
      <c r="BT304" s="276"/>
      <c r="BU304" s="276"/>
      <c r="BV304" s="276"/>
      <c r="BW304" s="276"/>
      <c r="BX304" s="276"/>
      <c r="BY304" s="278"/>
      <c r="BZ304" s="304"/>
      <c r="CA304" s="304"/>
      <c r="CB304" s="304"/>
      <c r="CC304" s="304"/>
      <c r="CD304" s="304"/>
      <c r="CE304" s="304"/>
      <c r="CF304" s="304"/>
      <c r="CG304" s="304"/>
      <c r="CH304" s="304"/>
      <c r="CI304" s="304"/>
      <c r="CJ304" s="304"/>
      <c r="CK304" s="304"/>
      <c r="CL304" s="304"/>
      <c r="CM304" s="304"/>
      <c r="CN304" s="304"/>
      <c r="CO304" s="304"/>
      <c r="CP304" s="304"/>
      <c r="CQ304" s="304"/>
      <c r="CR304" s="304"/>
      <c r="CS304" s="304"/>
      <c r="CT304" s="304"/>
      <c r="CU304" s="304"/>
      <c r="CV304" s="304"/>
      <c r="CW304" s="304"/>
      <c r="CX304" s="304"/>
      <c r="CY304" s="304"/>
      <c r="CZ304" s="304"/>
    </row>
    <row r="305" s="433" customFormat="true" ht="15" customHeight="true" x14ac:dyDescent="0.2">
      <c r="A305" s="535"/>
      <c r="B305" s="536"/>
      <c r="C305" s="138"/>
      <c r="D305" s="138"/>
      <c r="AK305" s="305"/>
      <c r="AL305" s="305"/>
      <c r="AM305" s="305"/>
      <c r="AN305" s="305"/>
      <c r="AO305" s="305"/>
      <c r="AP305" s="305"/>
      <c r="AQ305" s="305"/>
      <c r="AR305" s="305"/>
      <c r="AS305" s="305"/>
      <c r="AT305" s="305"/>
      <c r="AU305" s="305"/>
      <c r="AV305" s="305"/>
      <c r="AW305" s="305"/>
      <c r="AX305" s="305"/>
      <c r="AY305" s="305"/>
      <c r="AZ305" s="305"/>
      <c r="BA305" s="278"/>
      <c r="BB305" s="276"/>
      <c r="BC305" s="276"/>
      <c r="BD305" s="276"/>
      <c r="BE305" s="276"/>
      <c r="BF305" s="276"/>
      <c r="BG305" s="276"/>
      <c r="BH305" s="276"/>
      <c r="BI305" s="276"/>
      <c r="BJ305" s="276"/>
      <c r="BK305" s="276"/>
      <c r="BL305" s="276"/>
      <c r="BM305" s="276"/>
      <c r="BN305" s="276"/>
      <c r="BO305" s="276"/>
      <c r="BP305" s="276"/>
      <c r="BQ305" s="276"/>
      <c r="BR305" s="276"/>
      <c r="BS305" s="276"/>
      <c r="BT305" s="276"/>
      <c r="BU305" s="276"/>
      <c r="BV305" s="276"/>
      <c r="BW305" s="276"/>
      <c r="BX305" s="276"/>
      <c r="BY305" s="278"/>
      <c r="BZ305" s="304"/>
      <c r="CA305" s="304"/>
      <c r="CB305" s="304"/>
      <c r="CC305" s="304"/>
      <c r="CD305" s="304"/>
      <c r="CE305" s="304"/>
      <c r="CF305" s="304"/>
      <c r="CG305" s="304"/>
      <c r="CH305" s="304"/>
      <c r="CI305" s="304"/>
      <c r="CJ305" s="304"/>
      <c r="CK305" s="304"/>
      <c r="CL305" s="304"/>
      <c r="CM305" s="304"/>
      <c r="CN305" s="304"/>
      <c r="CO305" s="304"/>
      <c r="CP305" s="304"/>
      <c r="CQ305" s="304"/>
      <c r="CR305" s="304"/>
      <c r="CS305" s="304"/>
      <c r="CT305" s="304"/>
      <c r="CU305" s="304"/>
      <c r="CV305" s="304"/>
      <c r="CW305" s="304"/>
      <c r="CX305" s="304"/>
      <c r="CY305" s="304"/>
      <c r="CZ305" s="304"/>
    </row>
    <row r="306" s="433" customFormat="true" ht="15" customHeight="true" x14ac:dyDescent="0.2">
      <c r="B306" s="411"/>
      <c r="AK306" s="305"/>
      <c r="AL306" s="305"/>
      <c r="AM306" s="305"/>
      <c r="AN306" s="305"/>
      <c r="AO306" s="305"/>
      <c r="AP306" s="305"/>
      <c r="AQ306" s="305"/>
      <c r="AR306" s="305"/>
      <c r="AS306" s="305"/>
      <c r="AT306" s="305"/>
      <c r="AU306" s="305"/>
      <c r="AV306" s="305"/>
      <c r="AW306" s="305"/>
      <c r="AX306" s="305"/>
      <c r="AY306" s="305"/>
      <c r="AZ306" s="305"/>
      <c r="BA306" s="278"/>
      <c r="BB306" s="276"/>
      <c r="BC306" s="276"/>
      <c r="BD306" s="276"/>
      <c r="BE306" s="276"/>
      <c r="BF306" s="276"/>
      <c r="BG306" s="276"/>
      <c r="BH306" s="276"/>
      <c r="BI306" s="276"/>
      <c r="BJ306" s="276"/>
      <c r="BK306" s="276"/>
      <c r="BL306" s="276"/>
      <c r="BM306" s="276"/>
      <c r="BN306" s="276"/>
      <c r="BO306" s="276"/>
      <c r="BP306" s="276"/>
      <c r="BQ306" s="276"/>
      <c r="BR306" s="276"/>
      <c r="BS306" s="276"/>
      <c r="BT306" s="276"/>
      <c r="BU306" s="276"/>
      <c r="BV306" s="276"/>
      <c r="BW306" s="276"/>
      <c r="BX306" s="276"/>
      <c r="BY306" s="278"/>
      <c r="BZ306" s="304"/>
      <c r="CA306" s="304"/>
      <c r="CB306" s="304"/>
      <c r="CC306" s="304"/>
      <c r="CD306" s="304"/>
      <c r="CE306" s="304"/>
      <c r="CF306" s="304"/>
      <c r="CG306" s="304"/>
      <c r="CH306" s="304"/>
      <c r="CI306" s="304"/>
      <c r="CJ306" s="304"/>
      <c r="CK306" s="304"/>
      <c r="CL306" s="304"/>
      <c r="CM306" s="304"/>
      <c r="CN306" s="304"/>
      <c r="CO306" s="304"/>
      <c r="CP306" s="304"/>
      <c r="CQ306" s="304"/>
      <c r="CR306" s="304"/>
      <c r="CS306" s="304"/>
      <c r="CT306" s="304"/>
      <c r="CU306" s="304"/>
      <c r="CV306" s="304"/>
      <c r="CW306" s="304"/>
      <c r="CX306" s="304"/>
      <c r="CY306" s="304"/>
      <c r="CZ306" s="304"/>
    </row>
    <row r="307" s="433" customFormat="true" ht="15" customHeight="true" x14ac:dyDescent="0.2">
      <c r="B307" s="411"/>
      <c r="AK307" s="305"/>
      <c r="AL307" s="305"/>
      <c r="AM307" s="305"/>
      <c r="AN307" s="305"/>
      <c r="AO307" s="305"/>
      <c r="AP307" s="305"/>
      <c r="AQ307" s="305"/>
      <c r="AR307" s="305"/>
      <c r="AS307" s="305"/>
      <c r="AT307" s="305"/>
      <c r="AU307" s="305"/>
      <c r="AV307" s="305"/>
      <c r="AW307" s="305"/>
      <c r="AX307" s="305"/>
      <c r="AY307" s="305"/>
      <c r="AZ307" s="305"/>
      <c r="BA307" s="278"/>
      <c r="BB307" s="276"/>
      <c r="BC307" s="276"/>
      <c r="BD307" s="276"/>
      <c r="BE307" s="276"/>
      <c r="BF307" s="276"/>
      <c r="BG307" s="276"/>
      <c r="BH307" s="276"/>
      <c r="BI307" s="276"/>
      <c r="BJ307" s="276"/>
      <c r="BK307" s="276"/>
      <c r="BL307" s="276"/>
      <c r="BM307" s="276"/>
      <c r="BN307" s="276"/>
      <c r="BO307" s="276"/>
      <c r="BP307" s="276"/>
      <c r="BQ307" s="276"/>
      <c r="BR307" s="276"/>
      <c r="BS307" s="276"/>
      <c r="BT307" s="276"/>
      <c r="BU307" s="276"/>
      <c r="BV307" s="276"/>
      <c r="BW307" s="276"/>
      <c r="BX307" s="276"/>
      <c r="BY307" s="278"/>
      <c r="BZ307" s="304"/>
      <c r="CA307" s="304"/>
      <c r="CB307" s="304"/>
      <c r="CC307" s="304"/>
      <c r="CD307" s="304"/>
      <c r="CE307" s="304"/>
      <c r="CF307" s="304"/>
      <c r="CG307" s="304"/>
      <c r="CH307" s="304"/>
      <c r="CI307" s="304"/>
      <c r="CJ307" s="304"/>
      <c r="CK307" s="304"/>
      <c r="CL307" s="304"/>
      <c r="CM307" s="304"/>
      <c r="CN307" s="304"/>
      <c r="CO307" s="304"/>
      <c r="CP307" s="304"/>
      <c r="CQ307" s="304"/>
      <c r="CR307" s="304"/>
      <c r="CS307" s="304"/>
      <c r="CT307" s="304"/>
      <c r="CU307" s="304"/>
      <c r="CV307" s="304"/>
      <c r="CW307" s="304"/>
      <c r="CX307" s="304"/>
      <c r="CY307" s="304"/>
      <c r="CZ307" s="304"/>
    </row>
    <row r="308" s="433" customFormat="true" ht="15" customHeight="true" x14ac:dyDescent="0.2">
      <c r="B308" s="411"/>
      <c r="AK308" s="305"/>
      <c r="AL308" s="305"/>
      <c r="AM308" s="305"/>
      <c r="AN308" s="305"/>
      <c r="AO308" s="305"/>
      <c r="AP308" s="305"/>
      <c r="AQ308" s="305"/>
      <c r="AR308" s="305"/>
      <c r="AS308" s="305"/>
      <c r="AT308" s="305"/>
      <c r="AU308" s="305"/>
      <c r="AV308" s="305"/>
      <c r="AW308" s="305"/>
      <c r="AX308" s="305"/>
      <c r="AY308" s="305"/>
      <c r="AZ308" s="305"/>
      <c r="BA308" s="278"/>
      <c r="BB308" s="276"/>
      <c r="BC308" s="276"/>
      <c r="BD308" s="276"/>
      <c r="BE308" s="276"/>
      <c r="BF308" s="276"/>
      <c r="BG308" s="276"/>
      <c r="BH308" s="276"/>
      <c r="BI308" s="276"/>
      <c r="BJ308" s="276"/>
      <c r="BK308" s="276"/>
      <c r="BL308" s="276"/>
      <c r="BM308" s="276"/>
      <c r="BN308" s="276"/>
      <c r="BO308" s="276"/>
      <c r="BP308" s="276"/>
      <c r="BQ308" s="276"/>
      <c r="BR308" s="276"/>
      <c r="BS308" s="276"/>
      <c r="BT308" s="276"/>
      <c r="BU308" s="276"/>
      <c r="BV308" s="276"/>
      <c r="BW308" s="276"/>
      <c r="BX308" s="276"/>
      <c r="BY308" s="278"/>
      <c r="BZ308" s="304"/>
      <c r="CA308" s="304"/>
      <c r="CB308" s="304"/>
      <c r="CC308" s="304"/>
      <c r="CD308" s="304"/>
      <c r="CE308" s="304"/>
      <c r="CF308" s="304"/>
      <c r="CG308" s="304"/>
      <c r="CH308" s="304"/>
      <c r="CI308" s="304"/>
      <c r="CJ308" s="304"/>
      <c r="CK308" s="304"/>
      <c r="CL308" s="304"/>
      <c r="CM308" s="304"/>
      <c r="CN308" s="304"/>
      <c r="CO308" s="304"/>
      <c r="CP308" s="304"/>
      <c r="CQ308" s="304"/>
      <c r="CR308" s="304"/>
      <c r="CS308" s="304"/>
      <c r="CT308" s="304"/>
      <c r="CU308" s="304"/>
      <c r="CV308" s="304"/>
      <c r="CW308" s="304"/>
      <c r="CX308" s="304"/>
      <c r="CY308" s="304"/>
      <c r="CZ308" s="304"/>
    </row>
    <row r="309" s="433" customFormat="true" ht="15" customHeight="true" x14ac:dyDescent="0.2">
      <c r="B309" s="411"/>
      <c r="AK309" s="305"/>
      <c r="AL309" s="305"/>
      <c r="AM309" s="305"/>
      <c r="AN309" s="305"/>
      <c r="AO309" s="305"/>
      <c r="AP309" s="305"/>
      <c r="AQ309" s="305"/>
      <c r="AR309" s="305"/>
      <c r="AS309" s="305"/>
      <c r="AT309" s="305"/>
      <c r="AU309" s="305"/>
      <c r="AV309" s="305"/>
      <c r="AW309" s="305"/>
      <c r="AX309" s="305"/>
      <c r="AY309" s="305"/>
      <c r="AZ309" s="305"/>
      <c r="BA309" s="278"/>
      <c r="BB309" s="276"/>
      <c r="BC309" s="276"/>
      <c r="BD309" s="276"/>
      <c r="BE309" s="276"/>
      <c r="BF309" s="276"/>
      <c r="BG309" s="276"/>
      <c r="BH309" s="276"/>
      <c r="BI309" s="276"/>
      <c r="BJ309" s="276"/>
      <c r="BK309" s="276"/>
      <c r="BL309" s="276"/>
      <c r="BM309" s="276"/>
      <c r="BN309" s="276"/>
      <c r="BO309" s="276"/>
      <c r="BP309" s="276"/>
      <c r="BQ309" s="276"/>
      <c r="BR309" s="276"/>
      <c r="BS309" s="276"/>
      <c r="BT309" s="276"/>
      <c r="BU309" s="276"/>
      <c r="BV309" s="276"/>
      <c r="BW309" s="276"/>
      <c r="BX309" s="276"/>
      <c r="BY309" s="278"/>
      <c r="BZ309" s="304"/>
      <c r="CA309" s="304"/>
      <c r="CB309" s="304"/>
      <c r="CC309" s="304"/>
      <c r="CD309" s="304"/>
      <c r="CE309" s="304"/>
      <c r="CF309" s="304"/>
      <c r="CG309" s="304"/>
      <c r="CH309" s="304"/>
      <c r="CI309" s="304"/>
      <c r="CJ309" s="304"/>
      <c r="CK309" s="304"/>
      <c r="CL309" s="304"/>
      <c r="CM309" s="304"/>
      <c r="CN309" s="304"/>
      <c r="CO309" s="304"/>
      <c r="CP309" s="304"/>
      <c r="CQ309" s="304"/>
      <c r="CR309" s="304"/>
      <c r="CS309" s="304"/>
      <c r="CT309" s="304"/>
      <c r="CU309" s="304"/>
      <c r="CV309" s="304"/>
      <c r="CW309" s="304"/>
      <c r="CX309" s="304"/>
      <c r="CY309" s="304"/>
      <c r="CZ309" s="304"/>
    </row>
    <row r="310" s="433" customFormat="true" ht="15" customHeight="true" x14ac:dyDescent="0.2">
      <c r="B310" s="411"/>
      <c r="AK310" s="305"/>
      <c r="AL310" s="305"/>
      <c r="AM310" s="305"/>
      <c r="AN310" s="305"/>
      <c r="AO310" s="305"/>
      <c r="AP310" s="305"/>
      <c r="AQ310" s="305"/>
      <c r="AR310" s="305"/>
      <c r="AS310" s="305"/>
      <c r="AT310" s="305"/>
      <c r="AU310" s="305"/>
      <c r="AV310" s="305"/>
      <c r="AW310" s="305"/>
      <c r="AX310" s="305"/>
      <c r="AY310" s="305"/>
      <c r="AZ310" s="305"/>
      <c r="BA310" s="278"/>
      <c r="BB310" s="276"/>
      <c r="BC310" s="276"/>
      <c r="BD310" s="276"/>
      <c r="BE310" s="276"/>
      <c r="BF310" s="276"/>
      <c r="BG310" s="276"/>
      <c r="BH310" s="276"/>
      <c r="BI310" s="276"/>
      <c r="BJ310" s="276"/>
      <c r="BK310" s="276"/>
      <c r="BL310" s="276"/>
      <c r="BM310" s="276"/>
      <c r="BN310" s="276"/>
      <c r="BO310" s="276"/>
      <c r="BP310" s="276"/>
      <c r="BQ310" s="276"/>
      <c r="BR310" s="276"/>
      <c r="BS310" s="276"/>
      <c r="BT310" s="276"/>
      <c r="BU310" s="276"/>
      <c r="BV310" s="276"/>
      <c r="BW310" s="276"/>
      <c r="BX310" s="276"/>
      <c r="BY310" s="278"/>
      <c r="BZ310" s="304"/>
      <c r="CA310" s="304"/>
      <c r="CB310" s="304"/>
      <c r="CC310" s="304"/>
      <c r="CD310" s="304"/>
      <c r="CE310" s="304"/>
      <c r="CF310" s="304"/>
      <c r="CG310" s="304"/>
      <c r="CH310" s="304"/>
      <c r="CI310" s="304"/>
      <c r="CJ310" s="304"/>
      <c r="CK310" s="304"/>
      <c r="CL310" s="304"/>
      <c r="CM310" s="304"/>
      <c r="CN310" s="304"/>
      <c r="CO310" s="304"/>
      <c r="CP310" s="304"/>
      <c r="CQ310" s="304"/>
      <c r="CR310" s="304"/>
      <c r="CS310" s="304"/>
      <c r="CT310" s="304"/>
      <c r="CU310" s="304"/>
      <c r="CV310" s="304"/>
      <c r="CW310" s="304"/>
      <c r="CX310" s="304"/>
      <c r="CY310" s="304"/>
      <c r="CZ310" s="304"/>
    </row>
    <row r="311" s="433" customFormat="true" ht="15" customHeight="true" x14ac:dyDescent="0.2">
      <c r="B311" s="411"/>
      <c r="AK311" s="305"/>
      <c r="AL311" s="305"/>
      <c r="AM311" s="305"/>
      <c r="AN311" s="305"/>
      <c r="AO311" s="305"/>
      <c r="AP311" s="305"/>
      <c r="AQ311" s="305"/>
      <c r="AR311" s="305"/>
      <c r="AS311" s="305"/>
      <c r="AT311" s="305"/>
      <c r="AU311" s="305"/>
      <c r="AV311" s="305"/>
      <c r="AW311" s="305"/>
      <c r="AX311" s="305"/>
      <c r="AY311" s="305"/>
      <c r="AZ311" s="305"/>
      <c r="BA311" s="278"/>
      <c r="BB311" s="276"/>
      <c r="BC311" s="276"/>
      <c r="BD311" s="276"/>
      <c r="BE311" s="276"/>
      <c r="BF311" s="276"/>
      <c r="BG311" s="276"/>
      <c r="BH311" s="276"/>
      <c r="BI311" s="276"/>
      <c r="BJ311" s="276"/>
      <c r="BK311" s="276"/>
      <c r="BL311" s="276"/>
      <c r="BM311" s="276"/>
      <c r="BN311" s="276"/>
      <c r="BO311" s="276"/>
      <c r="BP311" s="276"/>
      <c r="BQ311" s="276"/>
      <c r="BR311" s="276"/>
      <c r="BS311" s="276"/>
      <c r="BT311" s="276"/>
      <c r="BU311" s="276"/>
      <c r="BV311" s="276"/>
      <c r="BW311" s="276"/>
      <c r="BX311" s="276"/>
      <c r="BY311" s="278"/>
      <c r="BZ311" s="304"/>
      <c r="CA311" s="304"/>
      <c r="CB311" s="304"/>
      <c r="CC311" s="304"/>
      <c r="CD311" s="304"/>
      <c r="CE311" s="304"/>
      <c r="CF311" s="304"/>
      <c r="CG311" s="304"/>
      <c r="CH311" s="304"/>
      <c r="CI311" s="304"/>
      <c r="CJ311" s="304"/>
      <c r="CK311" s="304"/>
      <c r="CL311" s="304"/>
      <c r="CM311" s="304"/>
      <c r="CN311" s="304"/>
      <c r="CO311" s="304"/>
      <c r="CP311" s="304"/>
      <c r="CQ311" s="304"/>
      <c r="CR311" s="304"/>
      <c r="CS311" s="304"/>
      <c r="CT311" s="304"/>
      <c r="CU311" s="304"/>
      <c r="CV311" s="304"/>
      <c r="CW311" s="304"/>
      <c r="CX311" s="304"/>
      <c r="CY311" s="304"/>
      <c r="CZ311" s="304"/>
    </row>
    <row r="312" s="433" customFormat="true" ht="15" customHeight="true" x14ac:dyDescent="0.2">
      <c r="B312" s="411"/>
      <c r="AK312" s="305"/>
      <c r="AL312" s="305"/>
      <c r="AM312" s="305"/>
      <c r="AN312" s="305"/>
      <c r="AO312" s="305"/>
      <c r="AP312" s="305"/>
      <c r="AQ312" s="305"/>
      <c r="AR312" s="305"/>
      <c r="AS312" s="305"/>
      <c r="AT312" s="305"/>
      <c r="AU312" s="305"/>
      <c r="AV312" s="305"/>
      <c r="AW312" s="305"/>
      <c r="AX312" s="305"/>
      <c r="AY312" s="305"/>
      <c r="AZ312" s="305"/>
      <c r="BA312" s="278"/>
      <c r="BB312" s="276"/>
      <c r="BC312" s="276"/>
      <c r="BD312" s="276"/>
      <c r="BE312" s="276"/>
      <c r="BF312" s="276"/>
      <c r="BG312" s="276"/>
      <c r="BH312" s="276"/>
      <c r="BI312" s="276"/>
      <c r="BJ312" s="276"/>
      <c r="BK312" s="276"/>
      <c r="BL312" s="276"/>
      <c r="BM312" s="276"/>
      <c r="BN312" s="276"/>
      <c r="BO312" s="276"/>
      <c r="BP312" s="276"/>
      <c r="BQ312" s="276"/>
      <c r="BR312" s="276"/>
      <c r="BS312" s="276"/>
      <c r="BT312" s="276"/>
      <c r="BU312" s="276"/>
      <c r="BV312" s="276"/>
      <c r="BW312" s="276"/>
      <c r="BX312" s="276"/>
      <c r="BY312" s="278"/>
      <c r="BZ312" s="304"/>
      <c r="CA312" s="304"/>
      <c r="CB312" s="304"/>
      <c r="CC312" s="304"/>
      <c r="CD312" s="304"/>
      <c r="CE312" s="304"/>
      <c r="CF312" s="304"/>
      <c r="CG312" s="304"/>
      <c r="CH312" s="304"/>
      <c r="CI312" s="304"/>
      <c r="CJ312" s="304"/>
      <c r="CK312" s="304"/>
      <c r="CL312" s="304"/>
      <c r="CM312" s="304"/>
      <c r="CN312" s="304"/>
      <c r="CO312" s="304"/>
      <c r="CP312" s="304"/>
      <c r="CQ312" s="304"/>
      <c r="CR312" s="304"/>
      <c r="CS312" s="304"/>
      <c r="CT312" s="304"/>
      <c r="CU312" s="304"/>
      <c r="CV312" s="304"/>
      <c r="CW312" s="304"/>
      <c r="CX312" s="304"/>
      <c r="CY312" s="304"/>
      <c r="CZ312" s="304"/>
    </row>
    <row r="313" s="433" customFormat="true" ht="15" customHeight="true" x14ac:dyDescent="0.2">
      <c r="B313" s="411"/>
      <c r="AK313" s="305"/>
      <c r="AL313" s="305"/>
      <c r="AM313" s="305"/>
      <c r="AN313" s="305"/>
      <c r="AO313" s="305"/>
      <c r="AP313" s="305"/>
      <c r="AQ313" s="305"/>
      <c r="AR313" s="305"/>
      <c r="AS313" s="305"/>
      <c r="AT313" s="305"/>
      <c r="AU313" s="305"/>
      <c r="AV313" s="305"/>
      <c r="AW313" s="305"/>
      <c r="AX313" s="305"/>
      <c r="AY313" s="305"/>
      <c r="AZ313" s="305"/>
      <c r="BA313" s="278"/>
      <c r="BB313" s="276"/>
      <c r="BC313" s="276"/>
      <c r="BD313" s="276"/>
      <c r="BE313" s="276"/>
      <c r="BF313" s="276"/>
      <c r="BG313" s="276"/>
      <c r="BH313" s="276"/>
      <c r="BI313" s="276"/>
      <c r="BJ313" s="276"/>
      <c r="BK313" s="276"/>
      <c r="BL313" s="276"/>
      <c r="BM313" s="276"/>
      <c r="BN313" s="276"/>
      <c r="BO313" s="276"/>
      <c r="BP313" s="276"/>
      <c r="BQ313" s="276"/>
      <c r="BR313" s="276"/>
      <c r="BS313" s="276"/>
      <c r="BT313" s="276"/>
      <c r="BU313" s="276"/>
      <c r="BV313" s="276"/>
      <c r="BW313" s="276"/>
      <c r="BX313" s="276"/>
      <c r="BY313" s="278"/>
      <c r="BZ313" s="304"/>
      <c r="CA313" s="304"/>
      <c r="CB313" s="304"/>
      <c r="CC313" s="304"/>
      <c r="CD313" s="304"/>
      <c r="CE313" s="304"/>
      <c r="CF313" s="304"/>
      <c r="CG313" s="304"/>
      <c r="CH313" s="304"/>
      <c r="CI313" s="304"/>
      <c r="CJ313" s="304"/>
      <c r="CK313" s="304"/>
      <c r="CL313" s="304"/>
      <c r="CM313" s="304"/>
      <c r="CN313" s="304"/>
      <c r="CO313" s="304"/>
      <c r="CP313" s="304"/>
      <c r="CQ313" s="304"/>
      <c r="CR313" s="304"/>
      <c r="CS313" s="304"/>
      <c r="CT313" s="304"/>
      <c r="CU313" s="304"/>
      <c r="CV313" s="304"/>
      <c r="CW313" s="304"/>
      <c r="CX313" s="304"/>
      <c r="CY313" s="304"/>
      <c r="CZ313" s="304"/>
    </row>
    <row r="314" s="433" customFormat="true" ht="15" customHeight="true" x14ac:dyDescent="0.2">
      <c r="B314" s="411"/>
      <c r="AK314" s="305"/>
      <c r="AL314" s="305"/>
      <c r="AM314" s="305"/>
      <c r="AN314" s="305"/>
      <c r="AO314" s="305"/>
      <c r="AP314" s="305"/>
      <c r="AQ314" s="305"/>
      <c r="AR314" s="305"/>
      <c r="AS314" s="305"/>
      <c r="AT314" s="305"/>
      <c r="AU314" s="305"/>
      <c r="AV314" s="305"/>
      <c r="AW314" s="305"/>
      <c r="AX314" s="305"/>
      <c r="AY314" s="305"/>
      <c r="AZ314" s="305"/>
      <c r="BA314" s="278"/>
      <c r="BB314" s="276"/>
      <c r="BC314" s="276"/>
      <c r="BD314" s="276"/>
      <c r="BE314" s="276"/>
      <c r="BF314" s="276"/>
      <c r="BG314" s="276"/>
      <c r="BH314" s="276"/>
      <c r="BI314" s="276"/>
      <c r="BJ314" s="276"/>
      <c r="BK314" s="276"/>
      <c r="BL314" s="276"/>
      <c r="BM314" s="276"/>
      <c r="BN314" s="276"/>
      <c r="BO314" s="276"/>
      <c r="BP314" s="276"/>
      <c r="BQ314" s="276"/>
      <c r="BR314" s="276"/>
      <c r="BS314" s="276"/>
      <c r="BT314" s="276"/>
      <c r="BU314" s="276"/>
      <c r="BV314" s="276"/>
      <c r="BW314" s="276"/>
      <c r="BX314" s="276"/>
      <c r="BY314" s="278"/>
      <c r="BZ314" s="304"/>
      <c r="CA314" s="304"/>
      <c r="CB314" s="304"/>
      <c r="CC314" s="304"/>
      <c r="CD314" s="304"/>
      <c r="CE314" s="304"/>
      <c r="CF314" s="304"/>
      <c r="CG314" s="304"/>
      <c r="CH314" s="304"/>
      <c r="CI314" s="304"/>
      <c r="CJ314" s="304"/>
      <c r="CK314" s="304"/>
      <c r="CL314" s="304"/>
      <c r="CM314" s="304"/>
      <c r="CN314" s="304"/>
      <c r="CO314" s="304"/>
      <c r="CP314" s="304"/>
      <c r="CQ314" s="304"/>
      <c r="CR314" s="304"/>
      <c r="CS314" s="304"/>
      <c r="CT314" s="304"/>
      <c r="CU314" s="304"/>
      <c r="CV314" s="304"/>
      <c r="CW314" s="304"/>
      <c r="CX314" s="304"/>
      <c r="CY314" s="304"/>
      <c r="CZ314" s="304"/>
    </row>
    <row r="315" s="433" customFormat="true" ht="15" customHeight="true" x14ac:dyDescent="0.2">
      <c r="B315" s="411"/>
      <c r="AK315" s="305"/>
      <c r="AL315" s="305"/>
      <c r="AM315" s="305"/>
      <c r="AN315" s="305"/>
      <c r="AO315" s="305"/>
      <c r="AP315" s="305"/>
      <c r="AQ315" s="305"/>
      <c r="AR315" s="305"/>
      <c r="AS315" s="305"/>
      <c r="AT315" s="305"/>
      <c r="AU315" s="305"/>
      <c r="AV315" s="305"/>
      <c r="AW315" s="305"/>
      <c r="AX315" s="305"/>
      <c r="AY315" s="305"/>
      <c r="AZ315" s="305"/>
      <c r="BA315" s="278"/>
      <c r="BB315" s="276"/>
      <c r="BC315" s="276"/>
      <c r="BD315" s="276"/>
      <c r="BE315" s="276"/>
      <c r="BF315" s="276"/>
      <c r="BG315" s="276"/>
      <c r="BH315" s="276"/>
      <c r="BI315" s="276"/>
      <c r="BJ315" s="276"/>
      <c r="BK315" s="276"/>
      <c r="BL315" s="276"/>
      <c r="BM315" s="276"/>
      <c r="BN315" s="276"/>
      <c r="BO315" s="276"/>
      <c r="BP315" s="276"/>
      <c r="BQ315" s="276"/>
      <c r="BR315" s="276"/>
      <c r="BS315" s="276"/>
      <c r="BT315" s="276"/>
      <c r="BU315" s="276"/>
      <c r="BV315" s="276"/>
      <c r="BW315" s="276"/>
      <c r="BX315" s="276"/>
      <c r="BY315" s="278"/>
      <c r="BZ315" s="304"/>
      <c r="CA315" s="304"/>
      <c r="CB315" s="304"/>
      <c r="CC315" s="304"/>
      <c r="CD315" s="304"/>
      <c r="CE315" s="304"/>
      <c r="CF315" s="304"/>
      <c r="CG315" s="304"/>
      <c r="CH315" s="304"/>
      <c r="CI315" s="304"/>
      <c r="CJ315" s="304"/>
      <c r="CK315" s="304"/>
      <c r="CL315" s="304"/>
      <c r="CM315" s="304"/>
      <c r="CN315" s="304"/>
      <c r="CO315" s="304"/>
      <c r="CP315" s="304"/>
      <c r="CQ315" s="304"/>
      <c r="CR315" s="304"/>
      <c r="CS315" s="304"/>
      <c r="CT315" s="304"/>
      <c r="CU315" s="304"/>
      <c r="CV315" s="304"/>
      <c r="CW315" s="304"/>
      <c r="CX315" s="304"/>
      <c r="CY315" s="304"/>
      <c r="CZ315" s="304"/>
    </row>
    <row r="316" s="433" customFormat="true" ht="15" customHeight="true" x14ac:dyDescent="0.2">
      <c r="B316" s="411"/>
      <c r="AK316" s="305"/>
      <c r="AL316" s="305"/>
      <c r="AM316" s="305"/>
      <c r="AN316" s="305"/>
      <c r="AO316" s="305"/>
      <c r="AP316" s="305"/>
      <c r="AQ316" s="305"/>
      <c r="AR316" s="305"/>
      <c r="AS316" s="305"/>
      <c r="AT316" s="305"/>
      <c r="AU316" s="305"/>
      <c r="AV316" s="305"/>
      <c r="AW316" s="305"/>
      <c r="AX316" s="305"/>
      <c r="AY316" s="305"/>
      <c r="AZ316" s="305"/>
      <c r="BA316" s="278"/>
      <c r="BB316" s="276"/>
      <c r="BC316" s="276"/>
      <c r="BD316" s="276"/>
      <c r="BE316" s="276"/>
      <c r="BF316" s="276"/>
      <c r="BG316" s="276"/>
      <c r="BH316" s="276"/>
      <c r="BI316" s="276"/>
      <c r="BJ316" s="276"/>
      <c r="BK316" s="276"/>
      <c r="BL316" s="276"/>
      <c r="BM316" s="276"/>
      <c r="BN316" s="276"/>
      <c r="BO316" s="276"/>
      <c r="BP316" s="276"/>
      <c r="BQ316" s="276"/>
      <c r="BR316" s="276"/>
      <c r="BS316" s="276"/>
      <c r="BT316" s="276"/>
      <c r="BU316" s="276"/>
      <c r="BV316" s="276"/>
      <c r="BW316" s="276"/>
      <c r="BX316" s="276"/>
      <c r="BY316" s="278"/>
      <c r="BZ316" s="304"/>
      <c r="CA316" s="304"/>
      <c r="CB316" s="304"/>
      <c r="CC316" s="304"/>
      <c r="CD316" s="304"/>
      <c r="CE316" s="304"/>
      <c r="CF316" s="304"/>
      <c r="CG316" s="304"/>
      <c r="CH316" s="304"/>
      <c r="CI316" s="304"/>
      <c r="CJ316" s="304"/>
      <c r="CK316" s="304"/>
      <c r="CL316" s="304"/>
      <c r="CM316" s="304"/>
      <c r="CN316" s="304"/>
      <c r="CO316" s="304"/>
      <c r="CP316" s="304"/>
      <c r="CQ316" s="304"/>
      <c r="CR316" s="304"/>
      <c r="CS316" s="304"/>
      <c r="CT316" s="304"/>
      <c r="CU316" s="304"/>
      <c r="CV316" s="304"/>
      <c r="CW316" s="304"/>
      <c r="CX316" s="304"/>
      <c r="CY316" s="304"/>
      <c r="CZ316" s="304"/>
    </row>
    <row r="317" s="433" customFormat="true" ht="15" customHeight="true" x14ac:dyDescent="0.2">
      <c r="B317" s="411"/>
      <c r="AK317" s="305"/>
      <c r="AL317" s="305"/>
      <c r="AM317" s="305"/>
      <c r="AN317" s="305"/>
      <c r="AO317" s="305"/>
      <c r="AP317" s="305"/>
      <c r="AQ317" s="305"/>
      <c r="AR317" s="305"/>
      <c r="AS317" s="305"/>
      <c r="AT317" s="305"/>
      <c r="AU317" s="305"/>
      <c r="AV317" s="305"/>
      <c r="AW317" s="305"/>
      <c r="AX317" s="305"/>
      <c r="AY317" s="305"/>
      <c r="AZ317" s="305"/>
      <c r="BA317" s="278"/>
      <c r="BB317" s="276"/>
      <c r="BC317" s="276"/>
      <c r="BD317" s="276"/>
      <c r="BE317" s="276"/>
      <c r="BF317" s="276"/>
      <c r="BG317" s="276"/>
      <c r="BH317" s="276"/>
      <c r="BI317" s="276"/>
      <c r="BJ317" s="276"/>
      <c r="BK317" s="276"/>
      <c r="BL317" s="276"/>
      <c r="BM317" s="276"/>
      <c r="BN317" s="276"/>
      <c r="BO317" s="276"/>
      <c r="BP317" s="276"/>
      <c r="BQ317" s="276"/>
      <c r="BR317" s="276"/>
      <c r="BS317" s="276"/>
      <c r="BT317" s="276"/>
      <c r="BU317" s="276"/>
      <c r="BV317" s="276"/>
      <c r="BW317" s="276"/>
      <c r="BX317" s="276"/>
      <c r="BY317" s="278"/>
      <c r="BZ317" s="304"/>
      <c r="CA317" s="304"/>
      <c r="CB317" s="304"/>
      <c r="CC317" s="304"/>
      <c r="CD317" s="304"/>
      <c r="CE317" s="304"/>
      <c r="CF317" s="304"/>
      <c r="CG317" s="304"/>
      <c r="CH317" s="304"/>
      <c r="CI317" s="304"/>
      <c r="CJ317" s="304"/>
      <c r="CK317" s="304"/>
      <c r="CL317" s="304"/>
      <c r="CM317" s="304"/>
      <c r="CN317" s="304"/>
      <c r="CO317" s="304"/>
      <c r="CP317" s="304"/>
      <c r="CQ317" s="304"/>
      <c r="CR317" s="304"/>
      <c r="CS317" s="304"/>
      <c r="CT317" s="304"/>
      <c r="CU317" s="304"/>
      <c r="CV317" s="304"/>
      <c r="CW317" s="304"/>
      <c r="CX317" s="304"/>
      <c r="CY317" s="304"/>
      <c r="CZ317" s="304"/>
    </row>
    <row r="318" s="433" customFormat="true" ht="15" customHeight="true" x14ac:dyDescent="0.2">
      <c r="B318" s="411"/>
      <c r="AK318" s="305"/>
      <c r="AL318" s="305"/>
      <c r="AM318" s="305"/>
      <c r="AN318" s="305"/>
      <c r="AO318" s="305"/>
      <c r="AP318" s="305"/>
      <c r="AQ318" s="305"/>
      <c r="AR318" s="305"/>
      <c r="AS318" s="305"/>
      <c r="AT318" s="305"/>
      <c r="AU318" s="305"/>
      <c r="AV318" s="305"/>
      <c r="AW318" s="305"/>
      <c r="AX318" s="305"/>
      <c r="AY318" s="305"/>
      <c r="AZ318" s="305"/>
      <c r="BA318" s="278"/>
      <c r="BB318" s="276"/>
      <c r="BC318" s="276"/>
      <c r="BD318" s="276"/>
      <c r="BE318" s="276"/>
      <c r="BF318" s="276"/>
      <c r="BG318" s="276"/>
      <c r="BH318" s="276"/>
      <c r="BI318" s="276"/>
      <c r="BJ318" s="276"/>
      <c r="BK318" s="276"/>
      <c r="BL318" s="276"/>
      <c r="BM318" s="276"/>
      <c r="BN318" s="276"/>
      <c r="BO318" s="276"/>
      <c r="BP318" s="276"/>
      <c r="BQ318" s="276"/>
      <c r="BR318" s="276"/>
      <c r="BS318" s="276"/>
      <c r="BT318" s="276"/>
      <c r="BU318" s="276"/>
      <c r="BV318" s="276"/>
      <c r="BW318" s="276"/>
      <c r="BX318" s="276"/>
      <c r="BY318" s="278"/>
      <c r="BZ318" s="304"/>
      <c r="CA318" s="304"/>
      <c r="CB318" s="304"/>
      <c r="CC318" s="304"/>
      <c r="CD318" s="304"/>
      <c r="CE318" s="304"/>
      <c r="CF318" s="304"/>
      <c r="CG318" s="304"/>
      <c r="CH318" s="304"/>
      <c r="CI318" s="304"/>
      <c r="CJ318" s="304"/>
      <c r="CK318" s="304"/>
      <c r="CL318" s="304"/>
      <c r="CM318" s="304"/>
      <c r="CN318" s="304"/>
      <c r="CO318" s="304"/>
      <c r="CP318" s="304"/>
      <c r="CQ318" s="304"/>
      <c r="CR318" s="304"/>
      <c r="CS318" s="304"/>
      <c r="CT318" s="304"/>
      <c r="CU318" s="304"/>
      <c r="CV318" s="304"/>
      <c r="CW318" s="304"/>
      <c r="CX318" s="304"/>
      <c r="CY318" s="304"/>
      <c r="CZ318" s="304"/>
    </row>
    <row r="319" s="433" customFormat="true" ht="15" customHeight="true" x14ac:dyDescent="0.2">
      <c r="B319" s="411"/>
      <c r="AK319" s="305"/>
      <c r="AL319" s="305"/>
      <c r="AM319" s="305"/>
      <c r="AN319" s="305"/>
      <c r="AO319" s="305"/>
      <c r="AP319" s="305"/>
      <c r="AQ319" s="305"/>
      <c r="AR319" s="305"/>
      <c r="AS319" s="305"/>
      <c r="AT319" s="305"/>
      <c r="AU319" s="305"/>
      <c r="AV319" s="305"/>
      <c r="AW319" s="305"/>
      <c r="AX319" s="305"/>
      <c r="AY319" s="305"/>
      <c r="AZ319" s="305"/>
      <c r="BA319" s="278"/>
      <c r="BB319" s="276"/>
      <c r="BC319" s="276"/>
      <c r="BD319" s="276"/>
      <c r="BE319" s="276"/>
      <c r="BF319" s="276"/>
      <c r="BG319" s="276"/>
      <c r="BH319" s="276"/>
      <c r="BI319" s="276"/>
      <c r="BJ319" s="276"/>
      <c r="BK319" s="276"/>
      <c r="BL319" s="276"/>
      <c r="BM319" s="276"/>
      <c r="BN319" s="276"/>
      <c r="BO319" s="276"/>
      <c r="BP319" s="276"/>
      <c r="BQ319" s="276"/>
      <c r="BR319" s="276"/>
      <c r="BS319" s="276"/>
      <c r="BT319" s="276"/>
      <c r="BU319" s="276"/>
      <c r="BV319" s="276"/>
      <c r="BW319" s="276"/>
      <c r="BX319" s="276"/>
      <c r="BY319" s="278"/>
      <c r="BZ319" s="304"/>
      <c r="CA319" s="304"/>
      <c r="CB319" s="304"/>
      <c r="CC319" s="304"/>
      <c r="CD319" s="304"/>
      <c r="CE319" s="304"/>
      <c r="CF319" s="304"/>
      <c r="CG319" s="304"/>
      <c r="CH319" s="304"/>
      <c r="CI319" s="304"/>
      <c r="CJ319" s="304"/>
      <c r="CK319" s="304"/>
      <c r="CL319" s="304"/>
      <c r="CM319" s="304"/>
      <c r="CN319" s="304"/>
      <c r="CO319" s="304"/>
      <c r="CP319" s="304"/>
      <c r="CQ319" s="304"/>
      <c r="CR319" s="304"/>
      <c r="CS319" s="304"/>
      <c r="CT319" s="304"/>
      <c r="CU319" s="304"/>
      <c r="CV319" s="304"/>
      <c r="CW319" s="304"/>
      <c r="CX319" s="304"/>
      <c r="CY319" s="304"/>
      <c r="CZ319" s="304"/>
    </row>
    <row r="320" s="433" customFormat="true" ht="15" customHeight="true" x14ac:dyDescent="0.2">
      <c r="B320" s="411"/>
      <c r="AK320" s="305"/>
      <c r="AL320" s="305"/>
      <c r="AM320" s="305"/>
      <c r="AN320" s="305"/>
      <c r="AO320" s="305"/>
      <c r="AP320" s="305"/>
      <c r="AQ320" s="305"/>
      <c r="AR320" s="305"/>
      <c r="AS320" s="305"/>
      <c r="AT320" s="305"/>
      <c r="AU320" s="305"/>
      <c r="AV320" s="305"/>
      <c r="AW320" s="305"/>
      <c r="AX320" s="305"/>
      <c r="AY320" s="305"/>
      <c r="AZ320" s="305"/>
      <c r="BA320" s="278"/>
      <c r="BB320" s="276"/>
      <c r="BC320" s="276"/>
      <c r="BD320" s="276"/>
      <c r="BE320" s="276"/>
      <c r="BF320" s="276"/>
      <c r="BG320" s="276"/>
      <c r="BH320" s="276"/>
      <c r="BI320" s="276"/>
      <c r="BJ320" s="276"/>
      <c r="BK320" s="276"/>
      <c r="BL320" s="276"/>
      <c r="BM320" s="276"/>
      <c r="BN320" s="276"/>
      <c r="BO320" s="276"/>
      <c r="BP320" s="276"/>
      <c r="BQ320" s="276"/>
      <c r="BR320" s="276"/>
      <c r="BS320" s="276"/>
      <c r="BT320" s="276"/>
      <c r="BU320" s="276"/>
      <c r="BV320" s="276"/>
      <c r="BW320" s="276"/>
      <c r="BX320" s="276"/>
      <c r="BY320" s="278"/>
      <c r="BZ320" s="304"/>
      <c r="CA320" s="304"/>
      <c r="CB320" s="304"/>
      <c r="CC320" s="304"/>
      <c r="CD320" s="304"/>
      <c r="CE320" s="304"/>
      <c r="CF320" s="304"/>
      <c r="CG320" s="304"/>
      <c r="CH320" s="304"/>
      <c r="CI320" s="304"/>
      <c r="CJ320" s="304"/>
      <c r="CK320" s="304"/>
      <c r="CL320" s="304"/>
      <c r="CM320" s="304"/>
      <c r="CN320" s="304"/>
      <c r="CO320" s="304"/>
      <c r="CP320" s="304"/>
      <c r="CQ320" s="304"/>
      <c r="CR320" s="304"/>
      <c r="CS320" s="304"/>
      <c r="CT320" s="304"/>
      <c r="CU320" s="304"/>
      <c r="CV320" s="304"/>
      <c r="CW320" s="304"/>
      <c r="CX320" s="304"/>
      <c r="CY320" s="304"/>
      <c r="CZ320" s="304"/>
    </row>
    <row r="321" s="433" customFormat="true" ht="15" customHeight="true" x14ac:dyDescent="0.2">
      <c r="B321" s="411"/>
      <c r="AK321" s="305"/>
      <c r="AL321" s="305"/>
      <c r="AM321" s="305"/>
      <c r="AN321" s="305"/>
      <c r="AO321" s="305"/>
      <c r="AP321" s="305"/>
      <c r="AQ321" s="305"/>
      <c r="AR321" s="305"/>
      <c r="AS321" s="305"/>
      <c r="AT321" s="305"/>
      <c r="AU321" s="305"/>
      <c r="AV321" s="305"/>
      <c r="AW321" s="305"/>
      <c r="AX321" s="305"/>
      <c r="AY321" s="305"/>
      <c r="AZ321" s="305"/>
      <c r="BA321" s="278"/>
      <c r="BB321" s="276"/>
      <c r="BC321" s="276"/>
      <c r="BD321" s="276"/>
      <c r="BE321" s="276"/>
      <c r="BF321" s="276"/>
      <c r="BG321" s="276"/>
      <c r="BH321" s="276"/>
      <c r="BI321" s="276"/>
      <c r="BJ321" s="276"/>
      <c r="BK321" s="276"/>
      <c r="BL321" s="276"/>
      <c r="BM321" s="276"/>
      <c r="BN321" s="276"/>
      <c r="BO321" s="276"/>
      <c r="BP321" s="276"/>
      <c r="BQ321" s="276"/>
      <c r="BR321" s="276"/>
      <c r="BS321" s="276"/>
      <c r="BT321" s="276"/>
      <c r="BU321" s="276"/>
      <c r="BV321" s="276"/>
      <c r="BW321" s="276"/>
      <c r="BX321" s="276"/>
      <c r="BY321" s="278"/>
      <c r="BZ321" s="304"/>
      <c r="CA321" s="304"/>
      <c r="CB321" s="304"/>
      <c r="CC321" s="304"/>
      <c r="CD321" s="304"/>
      <c r="CE321" s="304"/>
      <c r="CF321" s="304"/>
      <c r="CG321" s="304"/>
      <c r="CH321" s="304"/>
      <c r="CI321" s="304"/>
      <c r="CJ321" s="304"/>
      <c r="CK321" s="304"/>
      <c r="CL321" s="304"/>
      <c r="CM321" s="304"/>
      <c r="CN321" s="304"/>
      <c r="CO321" s="304"/>
      <c r="CP321" s="304"/>
      <c r="CQ321" s="304"/>
      <c r="CR321" s="304"/>
      <c r="CS321" s="304"/>
      <c r="CT321" s="304"/>
      <c r="CU321" s="304"/>
      <c r="CV321" s="304"/>
      <c r="CW321" s="304"/>
      <c r="CX321" s="304"/>
      <c r="CY321" s="304"/>
      <c r="CZ321" s="304"/>
    </row>
    <row r="322" s="433" customFormat="true" ht="15" customHeight="true" x14ac:dyDescent="0.2">
      <c r="B322" s="411"/>
      <c r="AK322" s="305"/>
      <c r="AL322" s="305"/>
      <c r="AM322" s="305"/>
      <c r="AN322" s="305"/>
      <c r="AO322" s="305"/>
      <c r="AP322" s="305"/>
      <c r="AQ322" s="305"/>
      <c r="AR322" s="305"/>
      <c r="AS322" s="305"/>
      <c r="AT322" s="305"/>
      <c r="AU322" s="305"/>
      <c r="AV322" s="305"/>
      <c r="AW322" s="305"/>
      <c r="AX322" s="305"/>
      <c r="AY322" s="305"/>
      <c r="AZ322" s="305"/>
      <c r="BA322" s="278"/>
      <c r="BB322" s="276"/>
      <c r="BC322" s="276"/>
      <c r="BD322" s="276"/>
      <c r="BE322" s="276"/>
      <c r="BF322" s="276"/>
      <c r="BG322" s="276"/>
      <c r="BH322" s="276"/>
      <c r="BI322" s="276"/>
      <c r="BJ322" s="276"/>
      <c r="BK322" s="276"/>
      <c r="BL322" s="276"/>
      <c r="BM322" s="276"/>
      <c r="BN322" s="276"/>
      <c r="BO322" s="276"/>
      <c r="BP322" s="276"/>
      <c r="BQ322" s="276"/>
      <c r="BR322" s="276"/>
      <c r="BS322" s="276"/>
      <c r="BT322" s="276"/>
      <c r="BU322" s="276"/>
      <c r="BV322" s="276"/>
      <c r="BW322" s="276"/>
      <c r="BX322" s="276"/>
      <c r="BY322" s="278"/>
      <c r="BZ322" s="304"/>
      <c r="CA322" s="304"/>
      <c r="CB322" s="304"/>
      <c r="CC322" s="304"/>
      <c r="CD322" s="304"/>
      <c r="CE322" s="304"/>
      <c r="CF322" s="304"/>
      <c r="CG322" s="304"/>
      <c r="CH322" s="304"/>
      <c r="CI322" s="304"/>
      <c r="CJ322" s="304"/>
      <c r="CK322" s="304"/>
      <c r="CL322" s="304"/>
      <c r="CM322" s="304"/>
      <c r="CN322" s="304"/>
      <c r="CO322" s="304"/>
      <c r="CP322" s="304"/>
      <c r="CQ322" s="304"/>
      <c r="CR322" s="304"/>
      <c r="CS322" s="304"/>
      <c r="CT322" s="304"/>
      <c r="CU322" s="304"/>
      <c r="CV322" s="304"/>
      <c r="CW322" s="304"/>
      <c r="CX322" s="304"/>
      <c r="CY322" s="304"/>
      <c r="CZ322" s="304"/>
    </row>
    <row r="323" s="433" customFormat="true" ht="15" customHeight="true" x14ac:dyDescent="0.2">
      <c r="B323" s="411"/>
      <c r="AK323" s="305"/>
      <c r="AL323" s="305"/>
      <c r="AM323" s="305"/>
      <c r="AN323" s="305"/>
      <c r="AO323" s="305"/>
      <c r="AP323" s="305"/>
      <c r="AQ323" s="305"/>
      <c r="AR323" s="305"/>
      <c r="AS323" s="305"/>
      <c r="AT323" s="305"/>
      <c r="AU323" s="305"/>
      <c r="AV323" s="305"/>
      <c r="AW323" s="305"/>
      <c r="AX323" s="305"/>
      <c r="AY323" s="305"/>
      <c r="AZ323" s="305"/>
      <c r="BA323" s="278"/>
      <c r="BB323" s="276"/>
      <c r="BC323" s="276"/>
      <c r="BD323" s="276"/>
      <c r="BE323" s="276"/>
      <c r="BF323" s="276"/>
      <c r="BG323" s="276"/>
      <c r="BH323" s="276"/>
      <c r="BI323" s="276"/>
      <c r="BJ323" s="276"/>
      <c r="BK323" s="276"/>
      <c r="BL323" s="276"/>
      <c r="BM323" s="276"/>
      <c r="BN323" s="276"/>
      <c r="BO323" s="276"/>
      <c r="BP323" s="276"/>
      <c r="BQ323" s="276"/>
      <c r="BR323" s="276"/>
      <c r="BS323" s="276"/>
      <c r="BT323" s="276"/>
      <c r="BU323" s="276"/>
      <c r="BV323" s="276"/>
      <c r="BW323" s="276"/>
      <c r="BX323" s="276"/>
      <c r="BY323" s="278"/>
      <c r="BZ323" s="304"/>
      <c r="CA323" s="304"/>
      <c r="CB323" s="304"/>
      <c r="CC323" s="304"/>
      <c r="CD323" s="304"/>
      <c r="CE323" s="304"/>
      <c r="CF323" s="304"/>
      <c r="CG323" s="304"/>
      <c r="CH323" s="304"/>
      <c r="CI323" s="304"/>
      <c r="CJ323" s="304"/>
      <c r="CK323" s="304"/>
      <c r="CL323" s="304"/>
      <c r="CM323" s="304"/>
      <c r="CN323" s="304"/>
      <c r="CO323" s="304"/>
      <c r="CP323" s="304"/>
      <c r="CQ323" s="304"/>
      <c r="CR323" s="304"/>
      <c r="CS323" s="304"/>
      <c r="CT323" s="304"/>
      <c r="CU323" s="304"/>
      <c r="CV323" s="304"/>
      <c r="CW323" s="304"/>
      <c r="CX323" s="304"/>
      <c r="CY323" s="304"/>
      <c r="CZ323" s="304"/>
    </row>
    <row r="324" s="433" customFormat="true" ht="15" customHeight="true" x14ac:dyDescent="0.2">
      <c r="B324" s="411"/>
      <c r="AK324" s="305"/>
      <c r="AL324" s="305"/>
      <c r="AM324" s="305"/>
      <c r="AN324" s="305"/>
      <c r="AO324" s="305"/>
      <c r="AP324" s="305"/>
      <c r="AQ324" s="305"/>
      <c r="AR324" s="305"/>
      <c r="AS324" s="305"/>
      <c r="AT324" s="305"/>
      <c r="AU324" s="305"/>
      <c r="AV324" s="305"/>
      <c r="AW324" s="305"/>
      <c r="AX324" s="305"/>
      <c r="AY324" s="305"/>
      <c r="AZ324" s="305"/>
      <c r="BA324" s="278"/>
      <c r="BB324" s="276"/>
      <c r="BC324" s="276"/>
      <c r="BD324" s="276"/>
      <c r="BE324" s="276"/>
      <c r="BF324" s="276"/>
      <c r="BG324" s="276"/>
      <c r="BH324" s="276"/>
      <c r="BI324" s="276"/>
      <c r="BJ324" s="276"/>
      <c r="BK324" s="276"/>
      <c r="BL324" s="276"/>
      <c r="BM324" s="276"/>
      <c r="BN324" s="276"/>
      <c r="BO324" s="276"/>
      <c r="BP324" s="276"/>
      <c r="BQ324" s="276"/>
      <c r="BR324" s="276"/>
      <c r="BS324" s="276"/>
      <c r="BT324" s="276"/>
      <c r="BU324" s="276"/>
      <c r="BV324" s="276"/>
      <c r="BW324" s="276"/>
      <c r="BX324" s="276"/>
      <c r="BY324" s="278"/>
      <c r="BZ324" s="304"/>
      <c r="CA324" s="304"/>
      <c r="CB324" s="304"/>
      <c r="CC324" s="304"/>
      <c r="CD324" s="304"/>
      <c r="CE324" s="304"/>
      <c r="CF324" s="304"/>
      <c r="CG324" s="304"/>
      <c r="CH324" s="304"/>
      <c r="CI324" s="304"/>
      <c r="CJ324" s="304"/>
      <c r="CK324" s="304"/>
      <c r="CL324" s="304"/>
      <c r="CM324" s="304"/>
      <c r="CN324" s="304"/>
      <c r="CO324" s="304"/>
      <c r="CP324" s="304"/>
      <c r="CQ324" s="304"/>
      <c r="CR324" s="304"/>
      <c r="CS324" s="304"/>
      <c r="CT324" s="304"/>
      <c r="CU324" s="304"/>
      <c r="CV324" s="304"/>
      <c r="CW324" s="304"/>
      <c r="CX324" s="304"/>
      <c r="CY324" s="304"/>
      <c r="CZ324" s="304"/>
    </row>
    <row r="325" s="433" customFormat="true" ht="15" customHeight="true" x14ac:dyDescent="0.2">
      <c r="B325" s="411"/>
      <c r="AK325" s="305"/>
      <c r="AL325" s="305"/>
      <c r="AM325" s="305"/>
      <c r="AN325" s="305"/>
      <c r="AO325" s="305"/>
      <c r="AP325" s="305"/>
      <c r="AQ325" s="305"/>
      <c r="AR325" s="305"/>
      <c r="AS325" s="305"/>
      <c r="AT325" s="305"/>
      <c r="AU325" s="305"/>
      <c r="AV325" s="305"/>
      <c r="AW325" s="305"/>
      <c r="AX325" s="305"/>
      <c r="AY325" s="305"/>
      <c r="AZ325" s="305"/>
      <c r="BA325" s="278"/>
      <c r="BB325" s="276"/>
      <c r="BC325" s="276"/>
      <c r="BD325" s="276"/>
      <c r="BE325" s="276"/>
      <c r="BF325" s="276"/>
      <c r="BG325" s="276"/>
      <c r="BH325" s="276"/>
      <c r="BI325" s="276"/>
      <c r="BJ325" s="276"/>
      <c r="BK325" s="276"/>
      <c r="BL325" s="276"/>
      <c r="BM325" s="276"/>
      <c r="BN325" s="276"/>
      <c r="BO325" s="276"/>
      <c r="BP325" s="276"/>
      <c r="BQ325" s="276"/>
      <c r="BR325" s="276"/>
      <c r="BS325" s="276"/>
      <c r="BT325" s="276"/>
      <c r="BU325" s="276"/>
      <c r="BV325" s="276"/>
      <c r="BW325" s="276"/>
      <c r="BX325" s="276"/>
      <c r="BY325" s="278"/>
      <c r="BZ325" s="304"/>
      <c r="CA325" s="304"/>
      <c r="CB325" s="304"/>
      <c r="CC325" s="304"/>
      <c r="CD325" s="304"/>
      <c r="CE325" s="304"/>
      <c r="CF325" s="304"/>
      <c r="CG325" s="304"/>
      <c r="CH325" s="304"/>
      <c r="CI325" s="304"/>
      <c r="CJ325" s="304"/>
      <c r="CK325" s="304"/>
      <c r="CL325" s="304"/>
      <c r="CM325" s="304"/>
      <c r="CN325" s="304"/>
      <c r="CO325" s="304"/>
      <c r="CP325" s="304"/>
      <c r="CQ325" s="304"/>
      <c r="CR325" s="304"/>
      <c r="CS325" s="304"/>
      <c r="CT325" s="304"/>
      <c r="CU325" s="304"/>
      <c r="CV325" s="304"/>
      <c r="CW325" s="304"/>
      <c r="CX325" s="304"/>
      <c r="CY325" s="304"/>
      <c r="CZ325" s="304"/>
    </row>
    <row r="326" s="433" customFormat="true" ht="15" customHeight="true" x14ac:dyDescent="0.2">
      <c r="B326" s="411"/>
      <c r="AK326" s="305"/>
      <c r="AL326" s="305"/>
      <c r="AM326" s="305"/>
      <c r="AN326" s="305"/>
      <c r="AO326" s="305"/>
      <c r="AP326" s="305"/>
      <c r="AQ326" s="305"/>
      <c r="AR326" s="305"/>
      <c r="AS326" s="305"/>
      <c r="AT326" s="305"/>
      <c r="AU326" s="305"/>
      <c r="AV326" s="305"/>
      <c r="AW326" s="305"/>
      <c r="AX326" s="305"/>
      <c r="AY326" s="305"/>
      <c r="AZ326" s="305"/>
      <c r="BA326" s="278"/>
      <c r="BB326" s="276"/>
      <c r="BC326" s="276"/>
      <c r="BD326" s="276"/>
      <c r="BE326" s="276"/>
      <c r="BF326" s="276"/>
      <c r="BG326" s="276"/>
      <c r="BH326" s="276"/>
      <c r="BI326" s="276"/>
      <c r="BJ326" s="276"/>
      <c r="BK326" s="276"/>
      <c r="BL326" s="276"/>
      <c r="BM326" s="276"/>
      <c r="BN326" s="276"/>
      <c r="BO326" s="276"/>
      <c r="BP326" s="276"/>
      <c r="BQ326" s="276"/>
      <c r="BR326" s="276"/>
      <c r="BS326" s="276"/>
      <c r="BT326" s="276"/>
      <c r="BU326" s="276"/>
      <c r="BV326" s="276"/>
      <c r="BW326" s="276"/>
      <c r="BX326" s="276"/>
      <c r="BY326" s="278"/>
      <c r="BZ326" s="304"/>
      <c r="CA326" s="304"/>
      <c r="CB326" s="304"/>
      <c r="CC326" s="304"/>
      <c r="CD326" s="304"/>
      <c r="CE326" s="304"/>
      <c r="CF326" s="304"/>
      <c r="CG326" s="304"/>
      <c r="CH326" s="304"/>
      <c r="CI326" s="304"/>
      <c r="CJ326" s="304"/>
      <c r="CK326" s="304"/>
      <c r="CL326" s="304"/>
      <c r="CM326" s="304"/>
      <c r="CN326" s="304"/>
      <c r="CO326" s="304"/>
      <c r="CP326" s="304"/>
      <c r="CQ326" s="304"/>
      <c r="CR326" s="304"/>
      <c r="CS326" s="304"/>
      <c r="CT326" s="304"/>
      <c r="CU326" s="304"/>
      <c r="CV326" s="304"/>
      <c r="CW326" s="304"/>
      <c r="CX326" s="304"/>
      <c r="CY326" s="304"/>
      <c r="CZ326" s="304"/>
    </row>
    <row r="327" s="433" customFormat="true" ht="15" customHeight="true" x14ac:dyDescent="0.2">
      <c r="B327" s="411"/>
      <c r="AK327" s="305"/>
      <c r="AL327" s="305"/>
      <c r="AM327" s="305"/>
      <c r="AN327" s="305"/>
      <c r="AO327" s="305"/>
      <c r="AP327" s="305"/>
      <c r="AQ327" s="305"/>
      <c r="AR327" s="305"/>
      <c r="AS327" s="305"/>
      <c r="AT327" s="305"/>
      <c r="AU327" s="305"/>
      <c r="AV327" s="305"/>
      <c r="AW327" s="305"/>
      <c r="AX327" s="305"/>
      <c r="AY327" s="305"/>
      <c r="AZ327" s="305"/>
      <c r="BA327" s="278"/>
      <c r="BB327" s="276"/>
      <c r="BC327" s="276"/>
      <c r="BD327" s="276"/>
      <c r="BE327" s="276"/>
      <c r="BF327" s="276"/>
      <c r="BG327" s="276"/>
      <c r="BH327" s="276"/>
      <c r="BI327" s="276"/>
      <c r="BJ327" s="276"/>
      <c r="BK327" s="276"/>
      <c r="BL327" s="276"/>
      <c r="BM327" s="276"/>
      <c r="BN327" s="276"/>
      <c r="BO327" s="276"/>
      <c r="BP327" s="276"/>
      <c r="BQ327" s="276"/>
      <c r="BR327" s="276"/>
      <c r="BS327" s="276"/>
      <c r="BT327" s="276"/>
      <c r="BU327" s="276"/>
      <c r="BV327" s="276"/>
      <c r="BW327" s="276"/>
      <c r="BX327" s="276"/>
      <c r="BY327" s="278"/>
      <c r="BZ327" s="304"/>
      <c r="CA327" s="304"/>
      <c r="CB327" s="304"/>
      <c r="CC327" s="304"/>
      <c r="CD327" s="304"/>
      <c r="CE327" s="304"/>
      <c r="CF327" s="304"/>
      <c r="CG327" s="304"/>
      <c r="CH327" s="304"/>
      <c r="CI327" s="304"/>
      <c r="CJ327" s="304"/>
      <c r="CK327" s="304"/>
      <c r="CL327" s="304"/>
      <c r="CM327" s="304"/>
      <c r="CN327" s="304"/>
      <c r="CO327" s="304"/>
      <c r="CP327" s="304"/>
      <c r="CQ327" s="304"/>
      <c r="CR327" s="304"/>
      <c r="CS327" s="304"/>
      <c r="CT327" s="304"/>
      <c r="CU327" s="304"/>
      <c r="CV327" s="304"/>
      <c r="CW327" s="304"/>
      <c r="CX327" s="304"/>
      <c r="CY327" s="304"/>
      <c r="CZ327" s="304"/>
    </row>
    <row r="328" s="433" customFormat="true" ht="15" customHeight="true" x14ac:dyDescent="0.2">
      <c r="B328" s="411"/>
      <c r="AK328" s="305"/>
      <c r="AL328" s="305"/>
      <c r="AM328" s="305"/>
      <c r="AN328" s="305"/>
      <c r="AO328" s="305"/>
      <c r="AP328" s="305"/>
      <c r="AQ328" s="305"/>
      <c r="AR328" s="305"/>
      <c r="AS328" s="305"/>
      <c r="AT328" s="305"/>
      <c r="AU328" s="305"/>
      <c r="AV328" s="305"/>
      <c r="AW328" s="305"/>
      <c r="AX328" s="305"/>
      <c r="AY328" s="305"/>
      <c r="AZ328" s="305"/>
      <c r="BA328" s="278"/>
      <c r="BB328" s="276"/>
      <c r="BC328" s="276"/>
      <c r="BD328" s="276"/>
      <c r="BE328" s="276"/>
      <c r="BF328" s="276"/>
      <c r="BG328" s="276"/>
      <c r="BH328" s="276"/>
      <c r="BI328" s="276"/>
      <c r="BJ328" s="276"/>
      <c r="BK328" s="276"/>
      <c r="BL328" s="276"/>
      <c r="BM328" s="276"/>
      <c r="BN328" s="276"/>
      <c r="BO328" s="276"/>
      <c r="BP328" s="276"/>
      <c r="BQ328" s="276"/>
      <c r="BR328" s="276"/>
      <c r="BS328" s="276"/>
      <c r="BT328" s="276"/>
      <c r="BU328" s="276"/>
      <c r="BV328" s="276"/>
      <c r="BW328" s="276"/>
      <c r="BX328" s="276"/>
      <c r="BY328" s="278"/>
      <c r="BZ328" s="304"/>
      <c r="CA328" s="304"/>
      <c r="CB328" s="304"/>
      <c r="CC328" s="304"/>
      <c r="CD328" s="304"/>
      <c r="CE328" s="304"/>
      <c r="CF328" s="304"/>
      <c r="CG328" s="304"/>
      <c r="CH328" s="304"/>
      <c r="CI328" s="304"/>
      <c r="CJ328" s="304"/>
      <c r="CK328" s="304"/>
      <c r="CL328" s="304"/>
      <c r="CM328" s="304"/>
      <c r="CN328" s="304"/>
      <c r="CO328" s="304"/>
      <c r="CP328" s="304"/>
      <c r="CQ328" s="304"/>
      <c r="CR328" s="304"/>
      <c r="CS328" s="304"/>
      <c r="CT328" s="304"/>
      <c r="CU328" s="304"/>
      <c r="CV328" s="304"/>
      <c r="CW328" s="304"/>
      <c r="CX328" s="304"/>
      <c r="CY328" s="304"/>
      <c r="CZ328" s="304"/>
    </row>
    <row r="329" s="433" customFormat="true" ht="250.15" customHeight="true" x14ac:dyDescent="0.2">
      <c r="B329" s="411"/>
      <c r="AK329" s="305"/>
      <c r="AL329" s="305"/>
      <c r="AM329" s="305"/>
      <c r="AN329" s="305"/>
      <c r="AO329" s="305"/>
      <c r="AP329" s="305"/>
      <c r="AQ329" s="305"/>
      <c r="AR329" s="305"/>
      <c r="AS329" s="305"/>
      <c r="AT329" s="305"/>
      <c r="AU329" s="305"/>
      <c r="AV329" s="305"/>
      <c r="AW329" s="305"/>
      <c r="AX329" s="305"/>
      <c r="AY329" s="305"/>
      <c r="AZ329" s="305"/>
      <c r="BA329" s="278"/>
      <c r="BB329" s="276"/>
      <c r="BC329" s="276"/>
      <c r="BD329" s="276"/>
      <c r="BE329" s="276"/>
      <c r="BF329" s="276"/>
      <c r="BG329" s="276"/>
      <c r="BH329" s="276"/>
      <c r="BI329" s="276"/>
      <c r="BJ329" s="276"/>
      <c r="BK329" s="276"/>
      <c r="BL329" s="276"/>
      <c r="BM329" s="276"/>
      <c r="BN329" s="276"/>
      <c r="BO329" s="276"/>
      <c r="BP329" s="276"/>
      <c r="BQ329" s="276"/>
      <c r="BR329" s="276"/>
      <c r="BS329" s="276"/>
      <c r="BT329" s="276"/>
      <c r="BU329" s="276"/>
      <c r="BV329" s="276"/>
      <c r="BW329" s="276"/>
      <c r="BX329" s="276"/>
      <c r="BY329" s="278"/>
      <c r="BZ329" s="304"/>
      <c r="CA329" s="304"/>
      <c r="CB329" s="304"/>
      <c r="CC329" s="304"/>
      <c r="CD329" s="304"/>
      <c r="CE329" s="304"/>
      <c r="CF329" s="304"/>
      <c r="CG329" s="304"/>
      <c r="CH329" s="304"/>
      <c r="CI329" s="304"/>
      <c r="CJ329" s="304"/>
      <c r="CK329" s="304"/>
      <c r="CL329" s="304"/>
      <c r="CM329" s="304"/>
      <c r="CN329" s="304"/>
      <c r="CO329" s="304"/>
      <c r="CP329" s="304"/>
      <c r="CQ329" s="304"/>
      <c r="CR329" s="304"/>
      <c r="CS329" s="304"/>
      <c r="CT329" s="304"/>
      <c r="CU329" s="304"/>
      <c r="CV329" s="304"/>
      <c r="CW329" s="304"/>
      <c r="CX329" s="304"/>
      <c r="CY329" s="304"/>
      <c r="CZ329" s="304"/>
    </row>
    <row r="330" s="307" customFormat="true" ht="19.15" customHeight="true" x14ac:dyDescent="0.2">
      <c r="B330" s="406"/>
      <c r="AK330" s="300"/>
      <c r="AL330" s="300"/>
      <c r="AM330" s="300"/>
      <c r="AN330" s="300"/>
      <c r="AO330" s="300"/>
      <c r="AP330" s="300"/>
      <c r="AQ330" s="300"/>
      <c r="AR330" s="300"/>
      <c r="AS330" s="300"/>
      <c r="AT330" s="300"/>
      <c r="AU330" s="300"/>
      <c r="AV330" s="300"/>
      <c r="AW330" s="300"/>
      <c r="AX330" s="300"/>
      <c r="AY330" s="300"/>
      <c r="AZ330" s="300"/>
      <c r="BA330" s="281"/>
      <c r="BB330" s="281"/>
      <c r="BC330" s="395"/>
      <c r="BD330" s="395"/>
      <c r="BE330" s="395"/>
      <c r="BF330" s="395"/>
      <c r="BG330" s="395"/>
      <c r="BH330" s="395"/>
      <c r="BI330" s="395"/>
      <c r="BJ330" s="395"/>
      <c r="BK330" s="395"/>
      <c r="BL330" s="395"/>
      <c r="BM330" s="395"/>
      <c r="BN330" s="395"/>
      <c r="BO330" s="395"/>
      <c r="BP330" s="395"/>
      <c r="BQ330" s="395"/>
      <c r="BR330" s="395"/>
      <c r="BS330" s="395"/>
      <c r="BT330" s="395"/>
      <c r="BU330" s="395"/>
      <c r="BV330" s="395"/>
      <c r="BW330" s="395"/>
      <c r="BX330" s="395"/>
      <c r="BY330" s="395"/>
      <c r="BZ330" s="300"/>
      <c r="CA330" s="300"/>
      <c r="CB330" s="300"/>
      <c r="CC330" s="300"/>
      <c r="CD330" s="300"/>
      <c r="CE330" s="300"/>
      <c r="CF330" s="300"/>
      <c r="CG330" s="300"/>
      <c r="CH330" s="300"/>
      <c r="CI330" s="300"/>
      <c r="CJ330" s="300"/>
      <c r="CK330" s="300"/>
      <c r="CL330" s="300"/>
      <c r="CM330" s="300"/>
      <c r="CN330" s="300"/>
      <c r="CO330" s="300"/>
      <c r="CP330" s="300"/>
      <c r="CQ330" s="300"/>
      <c r="CR330" s="300"/>
      <c r="CS330" s="300"/>
      <c r="CT330" s="300"/>
      <c r="CU330" s="300"/>
      <c r="CV330" s="300"/>
      <c r="CW330" s="300"/>
      <c r="CX330" s="300"/>
      <c r="CY330" s="300"/>
      <c r="CZ330" s="300"/>
    </row>
    <row r="331" s="307" customFormat="true" ht="15" customHeight="true" x14ac:dyDescent="0.2">
      <c r="B331" s="406"/>
      <c r="AK331" s="300"/>
      <c r="AL331" s="300"/>
      <c r="AM331" s="300"/>
      <c r="AN331" s="300"/>
      <c r="AO331" s="300"/>
      <c r="AP331" s="300"/>
      <c r="AQ331" s="300"/>
      <c r="AR331" s="300"/>
      <c r="AS331" s="300"/>
      <c r="AT331" s="300"/>
      <c r="AU331" s="300"/>
      <c r="AV331" s="300"/>
      <c r="AW331" s="300"/>
      <c r="AX331" s="300"/>
      <c r="AY331" s="300"/>
      <c r="AZ331" s="300"/>
      <c r="BA331" s="281"/>
      <c r="BB331" s="281"/>
      <c r="BC331" s="395"/>
      <c r="BD331" s="395"/>
      <c r="BE331" s="395"/>
      <c r="BF331" s="395"/>
      <c r="BG331" s="395"/>
      <c r="BH331" s="395"/>
      <c r="BI331" s="395"/>
      <c r="BJ331" s="395"/>
      <c r="BK331" s="395"/>
      <c r="BL331" s="395"/>
      <c r="BM331" s="395"/>
      <c r="BN331" s="395"/>
      <c r="BO331" s="395"/>
      <c r="BP331" s="395"/>
      <c r="BQ331" s="395"/>
      <c r="BR331" s="395"/>
      <c r="BS331" s="395"/>
      <c r="BT331" s="395"/>
      <c r="BU331" s="395"/>
      <c r="BV331" s="395"/>
      <c r="BW331" s="395"/>
      <c r="BX331" s="395"/>
      <c r="BY331" s="395"/>
      <c r="BZ331" s="300"/>
      <c r="CA331" s="300"/>
      <c r="CB331" s="300"/>
      <c r="CC331" s="300"/>
      <c r="CD331" s="300"/>
      <c r="CE331" s="300"/>
      <c r="CF331" s="300"/>
      <c r="CG331" s="300"/>
      <c r="CH331" s="300"/>
      <c r="CI331" s="300"/>
      <c r="CJ331" s="300"/>
      <c r="CK331" s="300"/>
      <c r="CL331" s="300"/>
      <c r="CM331" s="300"/>
      <c r="CN331" s="300"/>
      <c r="CO331" s="300"/>
      <c r="CP331" s="300"/>
      <c r="CQ331" s="300"/>
      <c r="CR331" s="300"/>
      <c r="CS331" s="300"/>
      <c r="CT331" s="300"/>
      <c r="CU331" s="300"/>
      <c r="CV331" s="300"/>
      <c r="CW331" s="300"/>
      <c r="CX331" s="300"/>
      <c r="CY331" s="300"/>
      <c r="CZ331" s="300"/>
    </row>
    <row r="332" s="307" customFormat="true" ht="15" customHeight="true" x14ac:dyDescent="0.2">
      <c r="B332" s="406"/>
      <c r="AK332" s="300"/>
      <c r="AL332" s="300"/>
      <c r="AM332" s="300"/>
      <c r="AN332" s="300"/>
      <c r="AO332" s="300"/>
      <c r="AP332" s="300"/>
      <c r="AQ332" s="300"/>
      <c r="AR332" s="300"/>
      <c r="AS332" s="300"/>
      <c r="AT332" s="300"/>
      <c r="AU332" s="300"/>
      <c r="AV332" s="300"/>
      <c r="AW332" s="300"/>
      <c r="AX332" s="300"/>
      <c r="AY332" s="300"/>
      <c r="AZ332" s="300"/>
      <c r="BA332" s="281"/>
      <c r="BB332" s="281"/>
      <c r="BC332" s="395"/>
      <c r="BD332" s="395"/>
      <c r="BE332" s="395"/>
      <c r="BF332" s="395"/>
      <c r="BG332" s="395"/>
      <c r="BH332" s="395"/>
      <c r="BI332" s="395"/>
      <c r="BJ332" s="395"/>
      <c r="BK332" s="395"/>
      <c r="BL332" s="395"/>
      <c r="BM332" s="395"/>
      <c r="BN332" s="395"/>
      <c r="BO332" s="395"/>
      <c r="BP332" s="395"/>
      <c r="BQ332" s="395"/>
      <c r="BR332" s="395"/>
      <c r="BS332" s="395"/>
      <c r="BT332" s="395"/>
      <c r="BU332" s="395"/>
      <c r="BV332" s="395"/>
      <c r="BW332" s="395"/>
      <c r="BX332" s="395"/>
      <c r="BY332" s="395"/>
      <c r="BZ332" s="300"/>
      <c r="CA332" s="300"/>
      <c r="CB332" s="300"/>
      <c r="CC332" s="300"/>
      <c r="CD332" s="300"/>
      <c r="CE332" s="300"/>
      <c r="CF332" s="300"/>
      <c r="CG332" s="300"/>
      <c r="CH332" s="300"/>
      <c r="CI332" s="300"/>
      <c r="CJ332" s="300"/>
      <c r="CK332" s="300"/>
      <c r="CL332" s="300"/>
      <c r="CM332" s="300"/>
      <c r="CN332" s="300"/>
      <c r="CO332" s="300"/>
      <c r="CP332" s="300"/>
      <c r="CQ332" s="300"/>
      <c r="CR332" s="300"/>
      <c r="CS332" s="300"/>
      <c r="CT332" s="300"/>
      <c r="CU332" s="300"/>
      <c r="CV332" s="300"/>
      <c r="CW332" s="300"/>
      <c r="CX332" s="300"/>
      <c r="CY332" s="300"/>
      <c r="CZ332" s="300"/>
    </row>
    <row r="333" s="307" customFormat="true" ht="15" customHeight="true" x14ac:dyDescent="0.2">
      <c r="B333" s="406"/>
      <c r="AK333" s="300"/>
      <c r="AL333" s="300"/>
      <c r="AM333" s="300"/>
      <c r="AN333" s="300"/>
      <c r="AO333" s="300"/>
      <c r="AP333" s="300"/>
      <c r="AQ333" s="300"/>
      <c r="AR333" s="300"/>
      <c r="AS333" s="300"/>
      <c r="AT333" s="300"/>
      <c r="AU333" s="300"/>
      <c r="AV333" s="300"/>
      <c r="AW333" s="300"/>
      <c r="AX333" s="300"/>
      <c r="AY333" s="300"/>
      <c r="AZ333" s="300"/>
      <c r="BA333" s="281"/>
      <c r="BB333" s="281"/>
      <c r="BC333" s="395"/>
      <c r="BD333" s="395"/>
      <c r="BE333" s="395"/>
      <c r="BF333" s="395"/>
      <c r="BG333" s="395"/>
      <c r="BH333" s="395"/>
      <c r="BI333" s="395"/>
      <c r="BJ333" s="395"/>
      <c r="BK333" s="395"/>
      <c r="BL333" s="395"/>
      <c r="BM333" s="395"/>
      <c r="BN333" s="395"/>
      <c r="BO333" s="395"/>
      <c r="BP333" s="395"/>
      <c r="BQ333" s="395"/>
      <c r="BR333" s="395"/>
      <c r="BS333" s="395"/>
      <c r="BT333" s="395"/>
      <c r="BU333" s="395"/>
      <c r="BV333" s="395"/>
      <c r="BW333" s="395"/>
      <c r="BX333" s="395"/>
      <c r="BY333" s="395"/>
      <c r="BZ333" s="300"/>
      <c r="CA333" s="300"/>
      <c r="CB333" s="300"/>
      <c r="CC333" s="300"/>
      <c r="CD333" s="300"/>
      <c r="CE333" s="300"/>
      <c r="CF333" s="300"/>
      <c r="CG333" s="300"/>
      <c r="CH333" s="300"/>
      <c r="CI333" s="300"/>
      <c r="CJ333" s="300"/>
      <c r="CK333" s="300"/>
      <c r="CL333" s="300"/>
      <c r="CM333" s="300"/>
      <c r="CN333" s="300"/>
      <c r="CO333" s="300"/>
      <c r="CP333" s="300"/>
      <c r="CQ333" s="300"/>
      <c r="CR333" s="300"/>
      <c r="CS333" s="300"/>
      <c r="CT333" s="300"/>
      <c r="CU333" s="300"/>
      <c r="CV333" s="300"/>
      <c r="CW333" s="300"/>
      <c r="CX333" s="300"/>
      <c r="CY333" s="300"/>
      <c r="CZ333" s="300"/>
    </row>
    <row r="334" s="307" customFormat="true" ht="15" customHeight="true" x14ac:dyDescent="0.2">
      <c r="B334" s="406"/>
      <c r="AK334" s="300"/>
      <c r="AL334" s="300"/>
      <c r="AM334" s="300"/>
      <c r="AN334" s="300"/>
      <c r="AO334" s="300"/>
      <c r="AP334" s="300"/>
      <c r="AQ334" s="300"/>
      <c r="AR334" s="300"/>
      <c r="AS334" s="300"/>
      <c r="AT334" s="300"/>
      <c r="AU334" s="300"/>
      <c r="AV334" s="300"/>
      <c r="AW334" s="300"/>
      <c r="AX334" s="300"/>
      <c r="AY334" s="300"/>
      <c r="AZ334" s="300"/>
      <c r="BA334" s="281"/>
      <c r="BB334" s="281"/>
      <c r="BC334" s="395"/>
      <c r="BD334" s="395"/>
      <c r="BE334" s="395"/>
      <c r="BF334" s="395"/>
      <c r="BG334" s="395"/>
      <c r="BH334" s="395"/>
      <c r="BI334" s="395"/>
      <c r="BJ334" s="395"/>
      <c r="BK334" s="395"/>
      <c r="BL334" s="395"/>
      <c r="BM334" s="395"/>
      <c r="BN334" s="395"/>
      <c r="BO334" s="395"/>
      <c r="BP334" s="395"/>
      <c r="BQ334" s="395"/>
      <c r="BR334" s="395"/>
      <c r="BS334" s="395"/>
      <c r="BT334" s="395"/>
      <c r="BU334" s="395"/>
      <c r="BV334" s="395"/>
      <c r="BW334" s="395"/>
      <c r="BX334" s="395"/>
      <c r="BY334" s="395"/>
      <c r="BZ334" s="300"/>
      <c r="CA334" s="300"/>
      <c r="CB334" s="300"/>
      <c r="CC334" s="300"/>
      <c r="CD334" s="300"/>
      <c r="CE334" s="300"/>
      <c r="CF334" s="300"/>
      <c r="CG334" s="300"/>
      <c r="CH334" s="300"/>
      <c r="CI334" s="300"/>
      <c r="CJ334" s="300"/>
      <c r="CK334" s="300"/>
      <c r="CL334" s="300"/>
      <c r="CM334" s="300"/>
      <c r="CN334" s="300"/>
      <c r="CO334" s="300"/>
      <c r="CP334" s="300"/>
      <c r="CQ334" s="300"/>
      <c r="CR334" s="300"/>
      <c r="CS334" s="300"/>
      <c r="CT334" s="300"/>
      <c r="CU334" s="300"/>
      <c r="CV334" s="300"/>
      <c r="CW334" s="300"/>
      <c r="CX334" s="300"/>
      <c r="CY334" s="300"/>
      <c r="CZ334" s="300"/>
    </row>
    <row r="335" s="307" customFormat="true" ht="15" customHeight="true" x14ac:dyDescent="0.2">
      <c r="B335" s="406"/>
      <c r="AK335" s="300"/>
      <c r="AL335" s="300"/>
      <c r="AM335" s="300"/>
      <c r="AN335" s="300"/>
      <c r="AO335" s="300"/>
      <c r="AP335" s="300"/>
      <c r="AQ335" s="300"/>
      <c r="AR335" s="300"/>
      <c r="AS335" s="300"/>
      <c r="AT335" s="300"/>
      <c r="AU335" s="300"/>
      <c r="AV335" s="300"/>
      <c r="AW335" s="300"/>
      <c r="AX335" s="300"/>
      <c r="AY335" s="300"/>
      <c r="AZ335" s="300"/>
      <c r="BA335" s="281"/>
      <c r="BB335" s="281"/>
      <c r="BC335" s="395"/>
      <c r="BD335" s="395"/>
      <c r="BE335" s="395"/>
      <c r="BF335" s="395"/>
      <c r="BG335" s="395"/>
      <c r="BH335" s="395"/>
      <c r="BI335" s="395"/>
      <c r="BJ335" s="395"/>
      <c r="BK335" s="395"/>
      <c r="BL335" s="395"/>
      <c r="BM335" s="395"/>
      <c r="BN335" s="395"/>
      <c r="BO335" s="395"/>
      <c r="BP335" s="395"/>
      <c r="BQ335" s="395"/>
      <c r="BR335" s="395"/>
      <c r="BS335" s="395"/>
      <c r="BT335" s="395"/>
      <c r="BU335" s="395"/>
      <c r="BV335" s="395"/>
      <c r="BW335" s="395"/>
      <c r="BX335" s="395"/>
      <c r="BY335" s="395"/>
      <c r="BZ335" s="300"/>
      <c r="CA335" s="300"/>
      <c r="CB335" s="300"/>
      <c r="CC335" s="300"/>
      <c r="CD335" s="300"/>
      <c r="CE335" s="300"/>
      <c r="CF335" s="300"/>
      <c r="CG335" s="300"/>
      <c r="CH335" s="300"/>
      <c r="CI335" s="300"/>
      <c r="CJ335" s="300"/>
      <c r="CK335" s="300"/>
      <c r="CL335" s="300"/>
      <c r="CM335" s="300"/>
      <c r="CN335" s="300"/>
      <c r="CO335" s="300"/>
      <c r="CP335" s="300"/>
      <c r="CQ335" s="300"/>
      <c r="CR335" s="300"/>
      <c r="CS335" s="300"/>
      <c r="CT335" s="300"/>
      <c r="CU335" s="300"/>
      <c r="CV335" s="300"/>
      <c r="CW335" s="300"/>
      <c r="CX335" s="300"/>
      <c r="CY335" s="300"/>
      <c r="CZ335" s="300"/>
    </row>
    <row r="336" s="307" customFormat="true" ht="15" customHeight="true" x14ac:dyDescent="0.2">
      <c r="B336" s="406"/>
      <c r="AK336" s="300"/>
      <c r="AL336" s="300"/>
      <c r="AM336" s="300"/>
      <c r="AN336" s="300"/>
      <c r="AO336" s="300"/>
      <c r="AP336" s="300"/>
      <c r="AQ336" s="300"/>
      <c r="AR336" s="300"/>
      <c r="AS336" s="300"/>
      <c r="AT336" s="300"/>
      <c r="AU336" s="300"/>
      <c r="AV336" s="300"/>
      <c r="AW336" s="300"/>
      <c r="AX336" s="300"/>
      <c r="AY336" s="300"/>
      <c r="AZ336" s="300"/>
      <c r="BA336" s="281"/>
      <c r="BB336" s="281"/>
      <c r="BC336" s="395"/>
      <c r="BD336" s="395"/>
      <c r="BE336" s="395"/>
      <c r="BF336" s="395"/>
      <c r="BG336" s="395"/>
      <c r="BH336" s="395"/>
      <c r="BI336" s="395"/>
      <c r="BJ336" s="395"/>
      <c r="BK336" s="395"/>
      <c r="BL336" s="395"/>
      <c r="BM336" s="395"/>
      <c r="BN336" s="395"/>
      <c r="BO336" s="395"/>
      <c r="BP336" s="395"/>
      <c r="BQ336" s="395"/>
      <c r="BR336" s="395"/>
      <c r="BS336" s="395"/>
      <c r="BT336" s="395"/>
      <c r="BU336" s="395"/>
      <c r="BV336" s="395"/>
      <c r="BW336" s="395"/>
      <c r="BX336" s="395"/>
      <c r="BY336" s="395"/>
      <c r="BZ336" s="300"/>
      <c r="CA336" s="300"/>
      <c r="CB336" s="300"/>
      <c r="CC336" s="300"/>
      <c r="CD336" s="300"/>
      <c r="CE336" s="300"/>
      <c r="CF336" s="300"/>
      <c r="CG336" s="300"/>
      <c r="CH336" s="300"/>
      <c r="CI336" s="300"/>
      <c r="CJ336" s="300"/>
      <c r="CK336" s="300"/>
      <c r="CL336" s="300"/>
      <c r="CM336" s="300"/>
      <c r="CN336" s="300"/>
      <c r="CO336" s="300"/>
      <c r="CP336" s="300"/>
      <c r="CQ336" s="300"/>
      <c r="CR336" s="300"/>
      <c r="CS336" s="300"/>
      <c r="CT336" s="300"/>
      <c r="CU336" s="300"/>
      <c r="CV336" s="300"/>
      <c r="CW336" s="300"/>
      <c r="CX336" s="300"/>
      <c r="CY336" s="300"/>
      <c r="CZ336" s="300"/>
    </row>
    <row r="337" s="307" customFormat="true" ht="18" customHeight="true" x14ac:dyDescent="0.2">
      <c r="B337" s="406"/>
      <c r="AK337" s="300"/>
      <c r="AL337" s="300"/>
      <c r="AM337" s="300"/>
      <c r="AN337" s="300"/>
      <c r="AO337" s="300"/>
      <c r="AP337" s="300"/>
      <c r="AQ337" s="300"/>
      <c r="AR337" s="300"/>
      <c r="AS337" s="300"/>
      <c r="AT337" s="300"/>
      <c r="AU337" s="300"/>
      <c r="AV337" s="300"/>
      <c r="AW337" s="300"/>
      <c r="AX337" s="300"/>
      <c r="AY337" s="300"/>
      <c r="AZ337" s="300"/>
      <c r="BA337" s="281"/>
      <c r="BB337" s="281"/>
      <c r="BC337" s="395"/>
      <c r="BD337" s="395"/>
      <c r="BE337" s="395"/>
      <c r="BF337" s="395"/>
      <c r="BG337" s="395"/>
      <c r="BH337" s="395"/>
      <c r="BI337" s="395"/>
      <c r="BJ337" s="395"/>
      <c r="BK337" s="395"/>
      <c r="BL337" s="395"/>
      <c r="BM337" s="395"/>
      <c r="BN337" s="395"/>
      <c r="BO337" s="395"/>
      <c r="BP337" s="395"/>
      <c r="BQ337" s="395"/>
      <c r="BR337" s="395"/>
      <c r="BS337" s="395"/>
      <c r="BT337" s="395"/>
      <c r="BU337" s="395"/>
      <c r="BV337" s="395"/>
      <c r="BW337" s="395"/>
      <c r="BX337" s="395"/>
      <c r="BY337" s="395"/>
      <c r="BZ337" s="300"/>
      <c r="CA337" s="300"/>
      <c r="CB337" s="300"/>
      <c r="CC337" s="300"/>
      <c r="CD337" s="300"/>
      <c r="CE337" s="300"/>
      <c r="CF337" s="300"/>
      <c r="CG337" s="300"/>
      <c r="CH337" s="300"/>
      <c r="CI337" s="300"/>
      <c r="CJ337" s="300"/>
      <c r="CK337" s="300"/>
      <c r="CL337" s="300"/>
      <c r="CM337" s="300"/>
      <c r="CN337" s="300"/>
      <c r="CO337" s="300"/>
      <c r="CP337" s="300"/>
      <c r="CQ337" s="300"/>
      <c r="CR337" s="300"/>
      <c r="CS337" s="300"/>
      <c r="CT337" s="300"/>
      <c r="CU337" s="300"/>
      <c r="CV337" s="300"/>
      <c r="CW337" s="300"/>
      <c r="CX337" s="300"/>
      <c r="CY337" s="300"/>
      <c r="CZ337" s="300"/>
    </row>
    <row r="338" s="307" customFormat="true" ht="18" customHeight="true" x14ac:dyDescent="0.2">
      <c r="B338" s="406"/>
      <c r="AK338" s="300"/>
      <c r="AL338" s="300"/>
      <c r="AM338" s="300"/>
      <c r="AN338" s="300"/>
      <c r="AO338" s="300"/>
      <c r="AP338" s="300"/>
      <c r="AQ338" s="300"/>
      <c r="AR338" s="300"/>
      <c r="AS338" s="300"/>
      <c r="AT338" s="300"/>
      <c r="AU338" s="300"/>
      <c r="AV338" s="300"/>
      <c r="AW338" s="300"/>
      <c r="AX338" s="300"/>
      <c r="AY338" s="300"/>
      <c r="AZ338" s="300"/>
      <c r="BA338" s="281"/>
      <c r="BB338" s="281"/>
      <c r="BC338" s="395"/>
      <c r="BD338" s="395"/>
      <c r="BE338" s="395"/>
      <c r="BF338" s="395"/>
      <c r="BG338" s="395"/>
      <c r="BH338" s="395"/>
      <c r="BI338" s="395"/>
      <c r="BJ338" s="395"/>
      <c r="BK338" s="395"/>
      <c r="BL338" s="395"/>
      <c r="BM338" s="395"/>
      <c r="BN338" s="395"/>
      <c r="BO338" s="395"/>
      <c r="BP338" s="395"/>
      <c r="BQ338" s="395"/>
      <c r="BR338" s="395"/>
      <c r="BS338" s="395"/>
      <c r="BT338" s="395"/>
      <c r="BU338" s="395"/>
      <c r="BV338" s="395"/>
      <c r="BW338" s="395"/>
      <c r="BX338" s="395"/>
      <c r="BY338" s="395"/>
      <c r="BZ338" s="300"/>
      <c r="CA338" s="300"/>
      <c r="CB338" s="300"/>
      <c r="CC338" s="300"/>
      <c r="CD338" s="300"/>
      <c r="CE338" s="300"/>
      <c r="CF338" s="300"/>
      <c r="CG338" s="300"/>
      <c r="CH338" s="300"/>
      <c r="CI338" s="300"/>
      <c r="CJ338" s="300"/>
      <c r="CK338" s="300"/>
      <c r="CL338" s="300"/>
      <c r="CM338" s="300"/>
      <c r="CN338" s="300"/>
      <c r="CO338" s="300"/>
      <c r="CP338" s="300"/>
      <c r="CQ338" s="300"/>
      <c r="CR338" s="300"/>
      <c r="CS338" s="300"/>
      <c r="CT338" s="300"/>
      <c r="CU338" s="300"/>
      <c r="CV338" s="300"/>
      <c r="CW338" s="300"/>
      <c r="CX338" s="300"/>
      <c r="CY338" s="300"/>
      <c r="CZ338" s="300"/>
    </row>
    <row r="339" s="433" customFormat="true" ht="15" customHeight="true" x14ac:dyDescent="0.2">
      <c r="B339" s="411"/>
      <c r="AK339" s="305"/>
      <c r="AL339" s="305"/>
      <c r="AM339" s="305"/>
      <c r="AN339" s="305"/>
      <c r="AO339" s="305"/>
      <c r="AP339" s="305"/>
      <c r="AQ339" s="305"/>
      <c r="AR339" s="305"/>
      <c r="AS339" s="305"/>
      <c r="AT339" s="305"/>
      <c r="AU339" s="305"/>
      <c r="AV339" s="305"/>
      <c r="AW339" s="305"/>
      <c r="AX339" s="305"/>
      <c r="AY339" s="305"/>
      <c r="AZ339" s="305"/>
      <c r="BA339" s="306" t="s">
        <v>128</v>
      </c>
      <c r="BB339" s="263" t="s">
        <v>127</v>
      </c>
      <c r="BC339" s="1815" t="s">
        <v>114</v>
      </c>
      <c r="BD339" s="1816"/>
      <c r="BE339" s="1816"/>
      <c r="BF339" s="1816"/>
      <c r="BG339" s="1838"/>
      <c r="BH339" s="1815" t="s">
        <v>38</v>
      </c>
      <c r="BI339" s="1816"/>
      <c r="BJ339" s="1816"/>
      <c r="BK339" s="1816"/>
      <c r="BL339" s="1838"/>
      <c r="BM339" s="1815" t="s">
        <v>37</v>
      </c>
      <c r="BN339" s="1816"/>
      <c r="BO339" s="1816"/>
      <c r="BP339" s="1816"/>
      <c r="BQ339" s="1817"/>
      <c r="BR339" s="14" t="s">
        <v>137</v>
      </c>
      <c r="BS339" s="359"/>
      <c r="BT339" s="359"/>
      <c r="BU339" s="359"/>
      <c r="BV339" s="359"/>
      <c r="BW339" s="359"/>
      <c r="BX339" s="359"/>
      <c r="BY339" s="359"/>
      <c r="BZ339" s="370"/>
      <c r="CA339" s="370"/>
      <c r="CB339" s="370"/>
      <c r="CC339" s="370"/>
      <c r="CD339" s="370"/>
      <c r="CE339" s="370"/>
      <c r="CF339" s="370"/>
      <c r="CG339" s="370"/>
      <c r="CH339" s="370"/>
      <c r="CI339" s="370"/>
      <c r="CJ339" s="370"/>
      <c r="CK339" s="304"/>
      <c r="CL339" s="304"/>
      <c r="CM339" s="304"/>
      <c r="CN339" s="304"/>
      <c r="CO339" s="304"/>
      <c r="CP339" s="304"/>
      <c r="CQ339" s="304"/>
      <c r="CR339" s="304"/>
      <c r="CS339" s="304"/>
      <c r="CT339" s="304"/>
      <c r="CU339" s="304"/>
      <c r="CV339" s="304"/>
      <c r="CW339" s="304"/>
      <c r="CX339" s="304"/>
      <c r="CY339" s="304"/>
      <c r="CZ339" s="304"/>
    </row>
    <row r="340" s="433" customFormat="true" ht="36" x14ac:dyDescent="0.2">
      <c r="B340" s="411"/>
      <c r="AK340" s="305"/>
      <c r="AL340" s="305"/>
      <c r="AM340" s="305"/>
      <c r="AN340" s="305"/>
      <c r="AO340" s="305"/>
      <c r="AP340" s="305"/>
      <c r="AQ340" s="305"/>
      <c r="AR340" s="305"/>
      <c r="AS340" s="305"/>
      <c r="AT340" s="305"/>
      <c r="AU340" s="305"/>
      <c r="AV340" s="305"/>
      <c r="AW340" s="305"/>
      <c r="AX340" s="305"/>
      <c r="AY340" s="305"/>
      <c r="AZ340" s="305"/>
      <c r="BA340" s="294" t="s">
        <v>126</v>
      </c>
      <c r="BB340" s="293"/>
      <c r="BC340" s="381" t="s">
        <v>0</v>
      </c>
      <c r="BD340" s="1464" t="s">
        <v>1</v>
      </c>
      <c r="BE340" s="1464" t="s">
        <v>2</v>
      </c>
      <c r="BF340" s="1464" t="s">
        <v>3</v>
      </c>
      <c r="BG340" s="382" t="s">
        <v>4</v>
      </c>
      <c r="BH340" s="381" t="s">
        <v>0</v>
      </c>
      <c r="BI340" s="1464" t="s">
        <v>1</v>
      </c>
      <c r="BJ340" s="1464" t="s">
        <v>2</v>
      </c>
      <c r="BK340" s="1464" t="s">
        <v>3</v>
      </c>
      <c r="BL340" s="382" t="s">
        <v>4</v>
      </c>
      <c r="BM340" s="381" t="s">
        <v>0</v>
      </c>
      <c r="BN340" s="1464" t="s">
        <v>1</v>
      </c>
      <c r="BO340" s="1464" t="s">
        <v>2</v>
      </c>
      <c r="BP340" s="1464" t="s">
        <v>3</v>
      </c>
      <c r="BQ340" s="382" t="s">
        <v>4</v>
      </c>
      <c r="BR340" s="381" t="s">
        <v>152</v>
      </c>
      <c r="BS340" s="1464" t="s">
        <v>153</v>
      </c>
      <c r="BT340" s="1464" t="s">
        <v>154</v>
      </c>
      <c r="BU340" s="1464" t="s">
        <v>155</v>
      </c>
      <c r="BV340" s="1464" t="s">
        <v>156</v>
      </c>
      <c r="BW340" s="1464" t="s">
        <v>157</v>
      </c>
      <c r="BX340" s="1464" t="s">
        <v>158</v>
      </c>
      <c r="BY340" s="1466" t="s">
        <v>159</v>
      </c>
      <c r="BZ340" s="1466" t="s">
        <v>160</v>
      </c>
      <c r="CA340" s="1466" t="s">
        <v>161</v>
      </c>
      <c r="CB340" s="1466" t="s">
        <v>162</v>
      </c>
      <c r="CC340" s="1466" t="s">
        <v>163</v>
      </c>
      <c r="CD340" s="1466" t="s">
        <v>164</v>
      </c>
      <c r="CE340" s="1466" t="s">
        <v>165</v>
      </c>
      <c r="CF340" s="1466" t="s">
        <v>166</v>
      </c>
      <c r="CG340" s="1466" t="s">
        <v>167</v>
      </c>
      <c r="CH340" s="1466" t="s">
        <v>168</v>
      </c>
      <c r="CI340" s="1466" t="s">
        <v>169</v>
      </c>
      <c r="CJ340" s="1466" t="s">
        <v>170</v>
      </c>
      <c r="CK340" s="1711"/>
      <c r="CL340" s="1711"/>
      <c r="CM340" s="1711"/>
      <c r="CN340" s="1711"/>
      <c r="CO340" s="1711"/>
      <c r="CP340" s="1711"/>
      <c r="CQ340" s="1711"/>
      <c r="CR340" s="1711"/>
      <c r="CS340" s="1711"/>
      <c r="CT340" s="1711"/>
      <c r="CU340" s="1711"/>
      <c r="CV340" s="1711"/>
      <c r="CW340" s="1711"/>
      <c r="CX340" s="1711"/>
      <c r="CY340" s="1711"/>
      <c r="CZ340" s="1711"/>
    </row>
    <row r="341" s="433" customFormat="true" ht="15" customHeight="true" x14ac:dyDescent="0.2">
      <c r="B341" s="411"/>
      <c r="AK341" s="305"/>
      <c r="AL341" s="305"/>
      <c r="AM341" s="305"/>
      <c r="AN341" s="305"/>
      <c r="AO341" s="305"/>
      <c r="AP341" s="305"/>
      <c r="AQ341" s="305"/>
      <c r="AR341" s="305"/>
      <c r="AS341" s="305"/>
      <c r="AT341" s="305"/>
      <c r="AU341" s="305"/>
      <c r="AV341" s="305"/>
      <c r="AW341" s="305"/>
      <c r="AX341" s="305"/>
      <c r="AY341" s="305"/>
      <c r="AZ341" s="305"/>
      <c r="BA341" s="1842" t="s">
        <v>144</v>
      </c>
      <c r="BB341" s="1543" t="s">
        <v>49</v>
      </c>
      <c r="BC341" s="34" t="s">
        <v>35</v>
      </c>
      <c r="BD341" s="30" t="s">
        <v>35</v>
      </c>
      <c r="BE341" s="30" t="s">
        <v>35</v>
      </c>
      <c r="BF341" s="30" t="s">
        <v>35</v>
      </c>
      <c r="BG341" s="25" t="s">
        <v>35</v>
      </c>
      <c r="BH341" s="34" t="s">
        <v>35</v>
      </c>
      <c r="BI341" s="30" t="s">
        <v>35</v>
      </c>
      <c r="BJ341" s="30" t="s">
        <v>35</v>
      </c>
      <c r="BK341" s="30" t="s">
        <v>35</v>
      </c>
      <c r="BL341" s="25" t="s">
        <v>35</v>
      </c>
      <c r="BM341" s="34" t="s">
        <v>35</v>
      </c>
      <c r="BN341" s="30" t="s">
        <v>35</v>
      </c>
      <c r="BO341" s="30" t="s">
        <v>35</v>
      </c>
      <c r="BP341" s="30" t="s">
        <v>35</v>
      </c>
      <c r="BQ341" s="25" t="s">
        <v>35</v>
      </c>
      <c r="BR341" s="34" t="s">
        <v>35</v>
      </c>
      <c r="BS341" s="30" t="s">
        <v>35</v>
      </c>
      <c r="BT341" s="30" t="s">
        <v>35</v>
      </c>
      <c r="BU341" s="30" t="s">
        <v>35</v>
      </c>
      <c r="BV341" s="30" t="s">
        <v>35</v>
      </c>
      <c r="BW341" s="30" t="s">
        <v>35</v>
      </c>
      <c r="BX341" s="30" t="s">
        <v>35</v>
      </c>
      <c r="BY341" s="19" t="s">
        <v>35</v>
      </c>
      <c r="BZ341" s="19" t="s">
        <v>35</v>
      </c>
      <c r="CA341" s="19" t="s">
        <v>35</v>
      </c>
      <c r="CB341" s="19" t="s">
        <v>35</v>
      </c>
      <c r="CC341" s="19" t="s">
        <v>35</v>
      </c>
      <c r="CD341" s="19" t="s">
        <v>35</v>
      </c>
      <c r="CE341" s="19" t="s">
        <v>35</v>
      </c>
      <c r="CF341" s="19" t="s">
        <v>35</v>
      </c>
      <c r="CG341" s="19" t="s">
        <v>35</v>
      </c>
      <c r="CH341" s="19" t="s">
        <v>35</v>
      </c>
      <c r="CI341" s="19" t="s">
        <v>35</v>
      </c>
      <c r="CJ341" s="19" t="s">
        <v>35</v>
      </c>
      <c r="CK341" s="3"/>
      <c r="CL341" s="3"/>
      <c r="CM341" s="3"/>
      <c r="CN341" s="3"/>
      <c r="CO341" s="3"/>
      <c r="CP341" s="3"/>
      <c r="CQ341" s="3"/>
      <c r="CR341" s="3"/>
      <c r="CS341" s="3"/>
      <c r="CT341" s="3"/>
      <c r="CU341" s="3"/>
      <c r="CV341" s="3"/>
      <c r="CW341" s="3"/>
      <c r="CX341" s="3"/>
      <c r="CY341" s="3"/>
      <c r="CZ341" s="3"/>
    </row>
    <row r="342" s="433" customFormat="true" ht="15" customHeight="true" x14ac:dyDescent="0.2">
      <c r="B342" s="411"/>
      <c r="AK342" s="305"/>
      <c r="AL342" s="305"/>
      <c r="AM342" s="305"/>
      <c r="AN342" s="305"/>
      <c r="AO342" s="305"/>
      <c r="AP342" s="305"/>
      <c r="AQ342" s="305"/>
      <c r="AR342" s="305"/>
      <c r="AS342" s="305"/>
      <c r="AT342" s="305"/>
      <c r="AU342" s="305"/>
      <c r="AV342" s="305"/>
      <c r="AW342" s="305"/>
      <c r="AX342" s="305"/>
      <c r="AY342" s="305"/>
      <c r="AZ342" s="305"/>
      <c r="BA342" s="1836"/>
      <c r="BB342" s="1542" t="s">
        <v>48</v>
      </c>
      <c r="BC342" s="33" t="s">
        <v>35</v>
      </c>
      <c r="BD342" s="29" t="s">
        <v>35</v>
      </c>
      <c r="BE342" s="29" t="s">
        <v>35</v>
      </c>
      <c r="BF342" s="29" t="s">
        <v>35</v>
      </c>
      <c r="BG342" s="24" t="s">
        <v>35</v>
      </c>
      <c r="BH342" s="33" t="s">
        <v>35</v>
      </c>
      <c r="BI342" s="29" t="s">
        <v>35</v>
      </c>
      <c r="BJ342" s="29" t="s">
        <v>35</v>
      </c>
      <c r="BK342" s="29" t="s">
        <v>35</v>
      </c>
      <c r="BL342" s="24" t="s">
        <v>35</v>
      </c>
      <c r="BM342" s="33" t="s">
        <v>35</v>
      </c>
      <c r="BN342" s="29" t="s">
        <v>35</v>
      </c>
      <c r="BO342" s="29" t="s">
        <v>35</v>
      </c>
      <c r="BP342" s="29" t="s">
        <v>35</v>
      </c>
      <c r="BQ342" s="24" t="s">
        <v>35</v>
      </c>
      <c r="BR342" s="33" t="s">
        <v>35</v>
      </c>
      <c r="BS342" s="29" t="s">
        <v>35</v>
      </c>
      <c r="BT342" s="29" t="s">
        <v>35</v>
      </c>
      <c r="BU342" s="29" t="s">
        <v>35</v>
      </c>
      <c r="BV342" s="29" t="s">
        <v>35</v>
      </c>
      <c r="BW342" s="29" t="s">
        <v>35</v>
      </c>
      <c r="BX342" s="29" t="s">
        <v>35</v>
      </c>
      <c r="BY342" s="18" t="s">
        <v>35</v>
      </c>
      <c r="BZ342" s="18" t="s">
        <v>35</v>
      </c>
      <c r="CA342" s="18" t="s">
        <v>35</v>
      </c>
      <c r="CB342" s="18" t="s">
        <v>35</v>
      </c>
      <c r="CC342" s="18" t="s">
        <v>35</v>
      </c>
      <c r="CD342" s="18" t="s">
        <v>35</v>
      </c>
      <c r="CE342" s="18" t="s">
        <v>35</v>
      </c>
      <c r="CF342" s="18" t="s">
        <v>35</v>
      </c>
      <c r="CG342" s="18" t="s">
        <v>35</v>
      </c>
      <c r="CH342" s="18" t="s">
        <v>35</v>
      </c>
      <c r="CI342" s="18" t="s">
        <v>35</v>
      </c>
      <c r="CJ342" s="18" t="s">
        <v>35</v>
      </c>
      <c r="CK342" s="3"/>
      <c r="CL342" s="3"/>
      <c r="CM342" s="3"/>
      <c r="CN342" s="3"/>
      <c r="CO342" s="3"/>
      <c r="CP342" s="3"/>
      <c r="CQ342" s="3"/>
      <c r="CR342" s="3"/>
      <c r="CS342" s="3"/>
      <c r="CT342" s="3"/>
      <c r="CU342" s="3"/>
      <c r="CV342" s="3"/>
      <c r="CW342" s="3"/>
      <c r="CX342" s="3"/>
      <c r="CY342" s="3"/>
      <c r="CZ342" s="3"/>
    </row>
    <row r="343" s="433" customFormat="true" ht="15" customHeight="true" x14ac:dyDescent="0.2">
      <c r="B343" s="411"/>
      <c r="AK343" s="305"/>
      <c r="AL343" s="305"/>
      <c r="AM343" s="305"/>
      <c r="AN343" s="305"/>
      <c r="AO343" s="305"/>
      <c r="AP343" s="305"/>
      <c r="AQ343" s="305"/>
      <c r="AR343" s="305"/>
      <c r="AS343" s="305"/>
      <c r="AT343" s="305"/>
      <c r="AU343" s="305"/>
      <c r="AV343" s="305"/>
      <c r="AW343" s="305"/>
      <c r="AX343" s="305"/>
      <c r="AY343" s="305"/>
      <c r="AZ343" s="305"/>
      <c r="BA343" s="1841" t="s">
        <v>139</v>
      </c>
      <c r="BB343" s="1542" t="s">
        <v>49</v>
      </c>
      <c r="BC343" s="33" t="s">
        <v>35</v>
      </c>
      <c r="BD343" s="29" t="s">
        <v>35</v>
      </c>
      <c r="BE343" s="29" t="s">
        <v>35</v>
      </c>
      <c r="BF343" s="29" t="s">
        <v>35</v>
      </c>
      <c r="BG343" s="24" t="s">
        <v>35</v>
      </c>
      <c r="BH343" s="33" t="s">
        <v>35</v>
      </c>
      <c r="BI343" s="29" t="s">
        <v>35</v>
      </c>
      <c r="BJ343" s="29" t="s">
        <v>35</v>
      </c>
      <c r="BK343" s="29" t="s">
        <v>35</v>
      </c>
      <c r="BL343" s="24" t="s">
        <v>35</v>
      </c>
      <c r="BM343" s="33" t="s">
        <v>35</v>
      </c>
      <c r="BN343" s="29" t="s">
        <v>35</v>
      </c>
      <c r="BO343" s="29" t="s">
        <v>35</v>
      </c>
      <c r="BP343" s="29" t="s">
        <v>35</v>
      </c>
      <c r="BQ343" s="24" t="s">
        <v>35</v>
      </c>
      <c r="BR343" s="33" t="s">
        <v>35</v>
      </c>
      <c r="BS343" s="29" t="s">
        <v>35</v>
      </c>
      <c r="BT343" s="29" t="s">
        <v>35</v>
      </c>
      <c r="BU343" s="29" t="s">
        <v>35</v>
      </c>
      <c r="BV343" s="29" t="s">
        <v>35</v>
      </c>
      <c r="BW343" s="29" t="s">
        <v>35</v>
      </c>
      <c r="BX343" s="29" t="s">
        <v>35</v>
      </c>
      <c r="BY343" s="18" t="s">
        <v>35</v>
      </c>
      <c r="BZ343" s="18" t="s">
        <v>35</v>
      </c>
      <c r="CA343" s="18" t="s">
        <v>35</v>
      </c>
      <c r="CB343" s="18" t="s">
        <v>35</v>
      </c>
      <c r="CC343" s="18" t="s">
        <v>35</v>
      </c>
      <c r="CD343" s="18" t="s">
        <v>35</v>
      </c>
      <c r="CE343" s="18" t="s">
        <v>35</v>
      </c>
      <c r="CF343" s="18" t="s">
        <v>35</v>
      </c>
      <c r="CG343" s="18" t="s">
        <v>35</v>
      </c>
      <c r="CH343" s="18" t="s">
        <v>35</v>
      </c>
      <c r="CI343" s="18" t="s">
        <v>35</v>
      </c>
      <c r="CJ343" s="18" t="s">
        <v>35</v>
      </c>
      <c r="CK343" s="3"/>
      <c r="CL343" s="3"/>
      <c r="CM343" s="3"/>
      <c r="CN343" s="3"/>
      <c r="CO343" s="3"/>
      <c r="CP343" s="3"/>
      <c r="CQ343" s="3"/>
      <c r="CR343" s="3"/>
      <c r="CS343" s="3"/>
      <c r="CT343" s="3"/>
      <c r="CU343" s="3"/>
      <c r="CV343" s="3"/>
      <c r="CW343" s="3"/>
      <c r="CX343" s="3"/>
      <c r="CY343" s="3"/>
      <c r="CZ343" s="3"/>
    </row>
    <row r="344" s="433" customFormat="true" ht="15" customHeight="true" x14ac:dyDescent="0.2">
      <c r="B344" s="411"/>
      <c r="AK344" s="305"/>
      <c r="AL344" s="305"/>
      <c r="AM344" s="305"/>
      <c r="AN344" s="305"/>
      <c r="AO344" s="305"/>
      <c r="AP344" s="305"/>
      <c r="AQ344" s="305"/>
      <c r="AR344" s="305"/>
      <c r="AS344" s="305"/>
      <c r="AT344" s="305"/>
      <c r="AU344" s="305"/>
      <c r="AV344" s="305"/>
      <c r="AW344" s="305"/>
      <c r="AX344" s="305"/>
      <c r="AY344" s="305"/>
      <c r="AZ344" s="305"/>
      <c r="BA344" s="1836"/>
      <c r="BB344" s="1542" t="s">
        <v>48</v>
      </c>
      <c r="BC344" s="33" t="s">
        <v>35</v>
      </c>
      <c r="BD344" s="29" t="s">
        <v>35</v>
      </c>
      <c r="BE344" s="29" t="s">
        <v>35</v>
      </c>
      <c r="BF344" s="29" t="s">
        <v>35</v>
      </c>
      <c r="BG344" s="24" t="s">
        <v>35</v>
      </c>
      <c r="BH344" s="33" t="s">
        <v>35</v>
      </c>
      <c r="BI344" s="29" t="s">
        <v>35</v>
      </c>
      <c r="BJ344" s="29" t="s">
        <v>35</v>
      </c>
      <c r="BK344" s="29" t="s">
        <v>35</v>
      </c>
      <c r="BL344" s="24" t="s">
        <v>35</v>
      </c>
      <c r="BM344" s="33" t="s">
        <v>35</v>
      </c>
      <c r="BN344" s="29" t="s">
        <v>35</v>
      </c>
      <c r="BO344" s="29" t="s">
        <v>35</v>
      </c>
      <c r="BP344" s="29" t="s">
        <v>35</v>
      </c>
      <c r="BQ344" s="24" t="s">
        <v>35</v>
      </c>
      <c r="BR344" s="33" t="s">
        <v>35</v>
      </c>
      <c r="BS344" s="29" t="s">
        <v>35</v>
      </c>
      <c r="BT344" s="29" t="s">
        <v>35</v>
      </c>
      <c r="BU344" s="29" t="s">
        <v>35</v>
      </c>
      <c r="BV344" s="29" t="s">
        <v>35</v>
      </c>
      <c r="BW344" s="29" t="s">
        <v>35</v>
      </c>
      <c r="BX344" s="29" t="s">
        <v>35</v>
      </c>
      <c r="BY344" s="18" t="s">
        <v>35</v>
      </c>
      <c r="BZ344" s="18" t="s">
        <v>35</v>
      </c>
      <c r="CA344" s="18" t="s">
        <v>35</v>
      </c>
      <c r="CB344" s="18" t="s">
        <v>35</v>
      </c>
      <c r="CC344" s="18" t="s">
        <v>35</v>
      </c>
      <c r="CD344" s="18" t="s">
        <v>35</v>
      </c>
      <c r="CE344" s="18" t="s">
        <v>35</v>
      </c>
      <c r="CF344" s="18" t="s">
        <v>35</v>
      </c>
      <c r="CG344" s="18" t="s">
        <v>35</v>
      </c>
      <c r="CH344" s="18" t="s">
        <v>35</v>
      </c>
      <c r="CI344" s="18" t="s">
        <v>35</v>
      </c>
      <c r="CJ344" s="18" t="s">
        <v>35</v>
      </c>
      <c r="CK344" s="3"/>
      <c r="CL344" s="3"/>
      <c r="CM344" s="3"/>
      <c r="CN344" s="3"/>
      <c r="CO344" s="3"/>
      <c r="CP344" s="3"/>
      <c r="CQ344" s="3"/>
      <c r="CR344" s="3"/>
      <c r="CS344" s="3"/>
      <c r="CT344" s="3"/>
      <c r="CU344" s="3"/>
      <c r="CV344" s="3"/>
      <c r="CW344" s="3"/>
      <c r="CX344" s="3"/>
      <c r="CY344" s="3"/>
      <c r="CZ344" s="3"/>
    </row>
    <row r="345" s="433" customFormat="true" ht="15" customHeight="true" x14ac:dyDescent="0.2">
      <c r="B345" s="411"/>
      <c r="AK345" s="305"/>
      <c r="AL345" s="305"/>
      <c r="AM345" s="305"/>
      <c r="AN345" s="305"/>
      <c r="AO345" s="305"/>
      <c r="AP345" s="305"/>
      <c r="AQ345" s="305"/>
      <c r="AR345" s="305"/>
      <c r="AS345" s="305"/>
      <c r="AT345" s="305"/>
      <c r="AU345" s="305"/>
      <c r="AV345" s="305"/>
      <c r="AW345" s="305"/>
      <c r="AX345" s="305"/>
      <c r="AY345" s="305"/>
      <c r="AZ345" s="305"/>
      <c r="BA345" s="1841" t="s">
        <v>140</v>
      </c>
      <c r="BB345" s="1542" t="s">
        <v>49</v>
      </c>
      <c r="BC345" s="33" t="s">
        <v>35</v>
      </c>
      <c r="BD345" s="29" t="s">
        <v>35</v>
      </c>
      <c r="BE345" s="29" t="s">
        <v>35</v>
      </c>
      <c r="BF345" s="29" t="s">
        <v>35</v>
      </c>
      <c r="BG345" s="24" t="s">
        <v>35</v>
      </c>
      <c r="BH345" s="33" t="s">
        <v>35</v>
      </c>
      <c r="BI345" s="29" t="s">
        <v>35</v>
      </c>
      <c r="BJ345" s="29" t="s">
        <v>35</v>
      </c>
      <c r="BK345" s="29" t="s">
        <v>35</v>
      </c>
      <c r="BL345" s="24" t="s">
        <v>35</v>
      </c>
      <c r="BM345" s="33" t="s">
        <v>35</v>
      </c>
      <c r="BN345" s="29" t="s">
        <v>35</v>
      </c>
      <c r="BO345" s="29" t="s">
        <v>35</v>
      </c>
      <c r="BP345" s="29" t="s">
        <v>35</v>
      </c>
      <c r="BQ345" s="24" t="s">
        <v>35</v>
      </c>
      <c r="BR345" s="33" t="s">
        <v>35</v>
      </c>
      <c r="BS345" s="29" t="s">
        <v>35</v>
      </c>
      <c r="BT345" s="29" t="s">
        <v>35</v>
      </c>
      <c r="BU345" s="29" t="s">
        <v>35</v>
      </c>
      <c r="BV345" s="29" t="s">
        <v>35</v>
      </c>
      <c r="BW345" s="29" t="s">
        <v>35</v>
      </c>
      <c r="BX345" s="29" t="s">
        <v>35</v>
      </c>
      <c r="BY345" s="18" t="s">
        <v>35</v>
      </c>
      <c r="BZ345" s="18" t="s">
        <v>35</v>
      </c>
      <c r="CA345" s="18" t="s">
        <v>35</v>
      </c>
      <c r="CB345" s="18" t="s">
        <v>35</v>
      </c>
      <c r="CC345" s="18" t="s">
        <v>35</v>
      </c>
      <c r="CD345" s="18" t="s">
        <v>35</v>
      </c>
      <c r="CE345" s="18" t="s">
        <v>35</v>
      </c>
      <c r="CF345" s="18" t="s">
        <v>35</v>
      </c>
      <c r="CG345" s="18" t="s">
        <v>35</v>
      </c>
      <c r="CH345" s="18" t="s">
        <v>35</v>
      </c>
      <c r="CI345" s="18" t="s">
        <v>35</v>
      </c>
      <c r="CJ345" s="18" t="s">
        <v>35</v>
      </c>
      <c r="CK345" s="3"/>
      <c r="CL345" s="3"/>
      <c r="CM345" s="3"/>
      <c r="CN345" s="3"/>
      <c r="CO345" s="3"/>
      <c r="CP345" s="3"/>
      <c r="CQ345" s="3"/>
      <c r="CR345" s="3"/>
      <c r="CS345" s="3"/>
      <c r="CT345" s="3"/>
      <c r="CU345" s="3"/>
      <c r="CV345" s="3"/>
      <c r="CW345" s="3"/>
      <c r="CX345" s="3"/>
      <c r="CY345" s="3"/>
      <c r="CZ345" s="3"/>
    </row>
    <row r="346" s="433" customFormat="true" ht="15" customHeight="true" x14ac:dyDescent="0.2">
      <c r="B346" s="411"/>
      <c r="AK346" s="305"/>
      <c r="AL346" s="305"/>
      <c r="AM346" s="305"/>
      <c r="AN346" s="305"/>
      <c r="AO346" s="305"/>
      <c r="AP346" s="305"/>
      <c r="AQ346" s="305"/>
      <c r="AR346" s="305"/>
      <c r="AS346" s="305"/>
      <c r="AT346" s="305"/>
      <c r="AU346" s="305"/>
      <c r="AV346" s="305"/>
      <c r="AW346" s="305"/>
      <c r="AX346" s="305"/>
      <c r="AY346" s="305"/>
      <c r="AZ346" s="305"/>
      <c r="BA346" s="1836"/>
      <c r="BB346" s="1542" t="s">
        <v>48</v>
      </c>
      <c r="BC346" s="33" t="s">
        <v>35</v>
      </c>
      <c r="BD346" s="29" t="s">
        <v>35</v>
      </c>
      <c r="BE346" s="29" t="s">
        <v>35</v>
      </c>
      <c r="BF346" s="29" t="s">
        <v>35</v>
      </c>
      <c r="BG346" s="24" t="s">
        <v>35</v>
      </c>
      <c r="BH346" s="33" t="s">
        <v>35</v>
      </c>
      <c r="BI346" s="29" t="s">
        <v>35</v>
      </c>
      <c r="BJ346" s="29" t="s">
        <v>35</v>
      </c>
      <c r="BK346" s="29" t="s">
        <v>35</v>
      </c>
      <c r="BL346" s="24" t="s">
        <v>35</v>
      </c>
      <c r="BM346" s="33" t="s">
        <v>35</v>
      </c>
      <c r="BN346" s="29" t="s">
        <v>35</v>
      </c>
      <c r="BO346" s="29" t="s">
        <v>35</v>
      </c>
      <c r="BP346" s="29" t="s">
        <v>35</v>
      </c>
      <c r="BQ346" s="24" t="s">
        <v>35</v>
      </c>
      <c r="BR346" s="33" t="s">
        <v>35</v>
      </c>
      <c r="BS346" s="29" t="s">
        <v>35</v>
      </c>
      <c r="BT346" s="29" t="s">
        <v>35</v>
      </c>
      <c r="BU346" s="29" t="s">
        <v>35</v>
      </c>
      <c r="BV346" s="29" t="s">
        <v>35</v>
      </c>
      <c r="BW346" s="29" t="s">
        <v>35</v>
      </c>
      <c r="BX346" s="29" t="s">
        <v>35</v>
      </c>
      <c r="BY346" s="18" t="s">
        <v>35</v>
      </c>
      <c r="BZ346" s="18" t="s">
        <v>35</v>
      </c>
      <c r="CA346" s="18" t="s">
        <v>35</v>
      </c>
      <c r="CB346" s="18" t="s">
        <v>35</v>
      </c>
      <c r="CC346" s="18" t="s">
        <v>35</v>
      </c>
      <c r="CD346" s="18" t="s">
        <v>35</v>
      </c>
      <c r="CE346" s="18" t="s">
        <v>35</v>
      </c>
      <c r="CF346" s="18" t="s">
        <v>35</v>
      </c>
      <c r="CG346" s="18" t="s">
        <v>35</v>
      </c>
      <c r="CH346" s="18" t="s">
        <v>35</v>
      </c>
      <c r="CI346" s="18" t="s">
        <v>35</v>
      </c>
      <c r="CJ346" s="18" t="s">
        <v>35</v>
      </c>
      <c r="CK346" s="3"/>
      <c r="CL346" s="3"/>
      <c r="CM346" s="3"/>
      <c r="CN346" s="3"/>
      <c r="CO346" s="3"/>
      <c r="CP346" s="3"/>
      <c r="CQ346" s="3"/>
      <c r="CR346" s="3"/>
      <c r="CS346" s="3"/>
      <c r="CT346" s="3"/>
      <c r="CU346" s="3"/>
      <c r="CV346" s="3"/>
      <c r="CW346" s="3"/>
      <c r="CX346" s="3"/>
      <c r="CY346" s="3"/>
      <c r="CZ346" s="3"/>
    </row>
    <row r="347" s="433" customFormat="true" ht="15" customHeight="true" x14ac:dyDescent="0.2">
      <c r="B347" s="411"/>
      <c r="AK347" s="305"/>
      <c r="AL347" s="305"/>
      <c r="AM347" s="305"/>
      <c r="AN347" s="305"/>
      <c r="AO347" s="305"/>
      <c r="AP347" s="305"/>
      <c r="AQ347" s="305"/>
      <c r="AR347" s="305"/>
      <c r="AS347" s="305"/>
      <c r="AT347" s="305"/>
      <c r="AU347" s="305"/>
      <c r="AV347" s="305"/>
      <c r="AW347" s="305"/>
      <c r="AX347" s="305"/>
      <c r="AY347" s="305"/>
      <c r="AZ347" s="305"/>
      <c r="BA347" s="1841" t="s">
        <v>141</v>
      </c>
      <c r="BB347" s="1542" t="s">
        <v>49</v>
      </c>
      <c r="BC347" s="33" t="s">
        <v>35</v>
      </c>
      <c r="BD347" s="29" t="s">
        <v>35</v>
      </c>
      <c r="BE347" s="29" t="s">
        <v>35</v>
      </c>
      <c r="BF347" s="29" t="s">
        <v>35</v>
      </c>
      <c r="BG347" s="24" t="s">
        <v>35</v>
      </c>
      <c r="BH347" s="33" t="s">
        <v>35</v>
      </c>
      <c r="BI347" s="29" t="s">
        <v>35</v>
      </c>
      <c r="BJ347" s="29" t="s">
        <v>35</v>
      </c>
      <c r="BK347" s="29" t="s">
        <v>35</v>
      </c>
      <c r="BL347" s="24" t="s">
        <v>35</v>
      </c>
      <c r="BM347" s="33" t="s">
        <v>35</v>
      </c>
      <c r="BN347" s="29" t="s">
        <v>35</v>
      </c>
      <c r="BO347" s="29" t="s">
        <v>35</v>
      </c>
      <c r="BP347" s="29" t="s">
        <v>35</v>
      </c>
      <c r="BQ347" s="24" t="s">
        <v>35</v>
      </c>
      <c r="BR347" s="33" t="s">
        <v>35</v>
      </c>
      <c r="BS347" s="29" t="s">
        <v>35</v>
      </c>
      <c r="BT347" s="29" t="s">
        <v>35</v>
      </c>
      <c r="BU347" s="29" t="s">
        <v>35</v>
      </c>
      <c r="BV347" s="29" t="s">
        <v>35</v>
      </c>
      <c r="BW347" s="29" t="s">
        <v>35</v>
      </c>
      <c r="BX347" s="29" t="s">
        <v>35</v>
      </c>
      <c r="BY347" s="18" t="s">
        <v>35</v>
      </c>
      <c r="BZ347" s="18" t="s">
        <v>35</v>
      </c>
      <c r="CA347" s="18" t="s">
        <v>35</v>
      </c>
      <c r="CB347" s="18" t="s">
        <v>35</v>
      </c>
      <c r="CC347" s="18" t="s">
        <v>35</v>
      </c>
      <c r="CD347" s="18" t="s">
        <v>35</v>
      </c>
      <c r="CE347" s="18" t="s">
        <v>35</v>
      </c>
      <c r="CF347" s="18" t="s">
        <v>35</v>
      </c>
      <c r="CG347" s="18" t="s">
        <v>35</v>
      </c>
      <c r="CH347" s="18" t="s">
        <v>35</v>
      </c>
      <c r="CI347" s="18" t="s">
        <v>35</v>
      </c>
      <c r="CJ347" s="18" t="s">
        <v>35</v>
      </c>
      <c r="CK347" s="3"/>
      <c r="CL347" s="3"/>
      <c r="CM347" s="3"/>
      <c r="CN347" s="3"/>
      <c r="CO347" s="3"/>
      <c r="CP347" s="3"/>
      <c r="CQ347" s="3"/>
      <c r="CR347" s="3"/>
      <c r="CS347" s="3"/>
      <c r="CT347" s="3"/>
      <c r="CU347" s="3"/>
      <c r="CV347" s="3"/>
      <c r="CW347" s="3"/>
      <c r="CX347" s="3"/>
      <c r="CY347" s="3"/>
      <c r="CZ347" s="3"/>
    </row>
    <row r="348" s="433" customFormat="true" ht="15" customHeight="true" x14ac:dyDescent="0.2">
      <c r="B348" s="411"/>
      <c r="AK348" s="305"/>
      <c r="AL348" s="305"/>
      <c r="AM348" s="305"/>
      <c r="AN348" s="305"/>
      <c r="AO348" s="305"/>
      <c r="AP348" s="305"/>
      <c r="AQ348" s="305"/>
      <c r="AR348" s="305"/>
      <c r="AS348" s="305"/>
      <c r="AT348" s="305"/>
      <c r="AU348" s="305"/>
      <c r="AV348" s="305"/>
      <c r="AW348" s="305"/>
      <c r="AX348" s="305"/>
      <c r="AY348" s="305"/>
      <c r="AZ348" s="305"/>
      <c r="BA348" s="1836"/>
      <c r="BB348" s="1542" t="s">
        <v>48</v>
      </c>
      <c r="BC348" s="33" t="s">
        <v>35</v>
      </c>
      <c r="BD348" s="29" t="s">
        <v>35</v>
      </c>
      <c r="BE348" s="29" t="s">
        <v>35</v>
      </c>
      <c r="BF348" s="29" t="s">
        <v>35</v>
      </c>
      <c r="BG348" s="24" t="s">
        <v>35</v>
      </c>
      <c r="BH348" s="33" t="s">
        <v>35</v>
      </c>
      <c r="BI348" s="29" t="s">
        <v>35</v>
      </c>
      <c r="BJ348" s="29" t="s">
        <v>35</v>
      </c>
      <c r="BK348" s="29" t="s">
        <v>35</v>
      </c>
      <c r="BL348" s="24" t="s">
        <v>35</v>
      </c>
      <c r="BM348" s="33" t="s">
        <v>35</v>
      </c>
      <c r="BN348" s="29" t="s">
        <v>35</v>
      </c>
      <c r="BO348" s="29" t="s">
        <v>35</v>
      </c>
      <c r="BP348" s="29" t="s">
        <v>35</v>
      </c>
      <c r="BQ348" s="24" t="s">
        <v>35</v>
      </c>
      <c r="BR348" s="33" t="s">
        <v>35</v>
      </c>
      <c r="BS348" s="29" t="s">
        <v>35</v>
      </c>
      <c r="BT348" s="29" t="s">
        <v>35</v>
      </c>
      <c r="BU348" s="29" t="s">
        <v>35</v>
      </c>
      <c r="BV348" s="29" t="s">
        <v>35</v>
      </c>
      <c r="BW348" s="29" t="s">
        <v>35</v>
      </c>
      <c r="BX348" s="29" t="s">
        <v>35</v>
      </c>
      <c r="BY348" s="18" t="s">
        <v>35</v>
      </c>
      <c r="BZ348" s="18" t="s">
        <v>35</v>
      </c>
      <c r="CA348" s="18" t="s">
        <v>35</v>
      </c>
      <c r="CB348" s="18" t="s">
        <v>35</v>
      </c>
      <c r="CC348" s="18" t="s">
        <v>35</v>
      </c>
      <c r="CD348" s="18" t="s">
        <v>35</v>
      </c>
      <c r="CE348" s="18" t="s">
        <v>35</v>
      </c>
      <c r="CF348" s="18" t="s">
        <v>35</v>
      </c>
      <c r="CG348" s="18" t="s">
        <v>35</v>
      </c>
      <c r="CH348" s="18" t="s">
        <v>35</v>
      </c>
      <c r="CI348" s="18" t="s">
        <v>35</v>
      </c>
      <c r="CJ348" s="18" t="s">
        <v>35</v>
      </c>
      <c r="CK348" s="3"/>
      <c r="CL348" s="3"/>
      <c r="CM348" s="3"/>
      <c r="CN348" s="3"/>
      <c r="CO348" s="3"/>
      <c r="CP348" s="3"/>
      <c r="CQ348" s="3"/>
      <c r="CR348" s="3"/>
      <c r="CS348" s="3"/>
      <c r="CT348" s="3"/>
      <c r="CU348" s="3"/>
      <c r="CV348" s="3"/>
      <c r="CW348" s="3"/>
      <c r="CX348" s="3"/>
      <c r="CY348" s="3"/>
      <c r="CZ348" s="3"/>
    </row>
    <row r="349" s="433" customFormat="true" ht="15" customHeight="true" x14ac:dyDescent="0.2">
      <c r="B349" s="411"/>
      <c r="AK349" s="305"/>
      <c r="AL349" s="305"/>
      <c r="AM349" s="305"/>
      <c r="AN349" s="305"/>
      <c r="AO349" s="305"/>
      <c r="AP349" s="305"/>
      <c r="AQ349" s="305"/>
      <c r="AR349" s="305"/>
      <c r="AS349" s="305"/>
      <c r="AT349" s="305"/>
      <c r="AU349" s="305"/>
      <c r="AV349" s="305"/>
      <c r="AW349" s="305"/>
      <c r="AX349" s="305"/>
      <c r="AY349" s="305"/>
      <c r="AZ349" s="305"/>
      <c r="BA349" s="1841" t="s">
        <v>142</v>
      </c>
      <c r="BB349" s="1542" t="s">
        <v>49</v>
      </c>
      <c r="BC349" s="33" t="s">
        <v>35</v>
      </c>
      <c r="BD349" s="29" t="s">
        <v>35</v>
      </c>
      <c r="BE349" s="29" t="s">
        <v>35</v>
      </c>
      <c r="BF349" s="29" t="s">
        <v>35</v>
      </c>
      <c r="BG349" s="24" t="s">
        <v>35</v>
      </c>
      <c r="BH349" s="33" t="s">
        <v>35</v>
      </c>
      <c r="BI349" s="29" t="s">
        <v>35</v>
      </c>
      <c r="BJ349" s="29" t="s">
        <v>35</v>
      </c>
      <c r="BK349" s="29" t="s">
        <v>35</v>
      </c>
      <c r="BL349" s="24" t="s">
        <v>35</v>
      </c>
      <c r="BM349" s="33" t="s">
        <v>35</v>
      </c>
      <c r="BN349" s="29" t="s">
        <v>35</v>
      </c>
      <c r="BO349" s="29" t="s">
        <v>35</v>
      </c>
      <c r="BP349" s="29" t="s">
        <v>35</v>
      </c>
      <c r="BQ349" s="24" t="s">
        <v>35</v>
      </c>
      <c r="BR349" s="33" t="s">
        <v>35</v>
      </c>
      <c r="BS349" s="29" t="s">
        <v>35</v>
      </c>
      <c r="BT349" s="29" t="s">
        <v>35</v>
      </c>
      <c r="BU349" s="29" t="s">
        <v>35</v>
      </c>
      <c r="BV349" s="29" t="s">
        <v>35</v>
      </c>
      <c r="BW349" s="29" t="s">
        <v>35</v>
      </c>
      <c r="BX349" s="29" t="s">
        <v>35</v>
      </c>
      <c r="BY349" s="18" t="s">
        <v>35</v>
      </c>
      <c r="BZ349" s="18" t="s">
        <v>35</v>
      </c>
      <c r="CA349" s="18" t="s">
        <v>35</v>
      </c>
      <c r="CB349" s="18" t="s">
        <v>35</v>
      </c>
      <c r="CC349" s="18" t="s">
        <v>35</v>
      </c>
      <c r="CD349" s="18" t="s">
        <v>35</v>
      </c>
      <c r="CE349" s="18" t="s">
        <v>35</v>
      </c>
      <c r="CF349" s="18" t="s">
        <v>35</v>
      </c>
      <c r="CG349" s="18" t="s">
        <v>35</v>
      </c>
      <c r="CH349" s="18" t="s">
        <v>35</v>
      </c>
      <c r="CI349" s="18" t="s">
        <v>35</v>
      </c>
      <c r="CJ349" s="18" t="s">
        <v>35</v>
      </c>
      <c r="CK349" s="3"/>
      <c r="CL349" s="3"/>
      <c r="CM349" s="3"/>
      <c r="CN349" s="3"/>
      <c r="CO349" s="3"/>
      <c r="CP349" s="3"/>
      <c r="CQ349" s="3"/>
      <c r="CR349" s="3"/>
      <c r="CS349" s="3"/>
      <c r="CT349" s="3"/>
      <c r="CU349" s="3"/>
      <c r="CV349" s="3"/>
      <c r="CW349" s="3"/>
      <c r="CX349" s="3"/>
      <c r="CY349" s="3"/>
      <c r="CZ349" s="3"/>
    </row>
    <row r="350" s="433" customFormat="true" ht="15" customHeight="true" x14ac:dyDescent="0.2">
      <c r="B350" s="411"/>
      <c r="AK350" s="305"/>
      <c r="AL350" s="305"/>
      <c r="AM350" s="305"/>
      <c r="AN350" s="305"/>
      <c r="AO350" s="305"/>
      <c r="AP350" s="305"/>
      <c r="AQ350" s="305"/>
      <c r="AR350" s="305"/>
      <c r="AS350" s="305"/>
      <c r="AT350" s="305"/>
      <c r="AU350" s="305"/>
      <c r="AV350" s="305"/>
      <c r="AW350" s="305"/>
      <c r="AX350" s="305"/>
      <c r="AY350" s="305"/>
      <c r="AZ350" s="305"/>
      <c r="BA350" s="1836"/>
      <c r="BB350" s="1542" t="s">
        <v>48</v>
      </c>
      <c r="BC350" s="33" t="s">
        <v>35</v>
      </c>
      <c r="BD350" s="29" t="s">
        <v>35</v>
      </c>
      <c r="BE350" s="29" t="s">
        <v>35</v>
      </c>
      <c r="BF350" s="29" t="s">
        <v>35</v>
      </c>
      <c r="BG350" s="24" t="s">
        <v>35</v>
      </c>
      <c r="BH350" s="33" t="s">
        <v>35</v>
      </c>
      <c r="BI350" s="29" t="s">
        <v>35</v>
      </c>
      <c r="BJ350" s="29" t="s">
        <v>35</v>
      </c>
      <c r="BK350" s="29" t="s">
        <v>35</v>
      </c>
      <c r="BL350" s="24" t="s">
        <v>35</v>
      </c>
      <c r="BM350" s="33" t="s">
        <v>35</v>
      </c>
      <c r="BN350" s="29" t="s">
        <v>35</v>
      </c>
      <c r="BO350" s="29" t="s">
        <v>35</v>
      </c>
      <c r="BP350" s="29" t="s">
        <v>35</v>
      </c>
      <c r="BQ350" s="24" t="s">
        <v>35</v>
      </c>
      <c r="BR350" s="33" t="s">
        <v>35</v>
      </c>
      <c r="BS350" s="29" t="s">
        <v>35</v>
      </c>
      <c r="BT350" s="29" t="s">
        <v>35</v>
      </c>
      <c r="BU350" s="29" t="s">
        <v>35</v>
      </c>
      <c r="BV350" s="29" t="s">
        <v>35</v>
      </c>
      <c r="BW350" s="29" t="s">
        <v>35</v>
      </c>
      <c r="BX350" s="29" t="s">
        <v>35</v>
      </c>
      <c r="BY350" s="18" t="s">
        <v>35</v>
      </c>
      <c r="BZ350" s="18" t="s">
        <v>35</v>
      </c>
      <c r="CA350" s="18" t="s">
        <v>35</v>
      </c>
      <c r="CB350" s="18" t="s">
        <v>35</v>
      </c>
      <c r="CC350" s="18" t="s">
        <v>35</v>
      </c>
      <c r="CD350" s="18" t="s">
        <v>35</v>
      </c>
      <c r="CE350" s="18" t="s">
        <v>35</v>
      </c>
      <c r="CF350" s="18" t="s">
        <v>35</v>
      </c>
      <c r="CG350" s="18" t="s">
        <v>35</v>
      </c>
      <c r="CH350" s="18" t="s">
        <v>35</v>
      </c>
      <c r="CI350" s="18" t="s">
        <v>35</v>
      </c>
      <c r="CJ350" s="18" t="s">
        <v>35</v>
      </c>
      <c r="CK350" s="3"/>
      <c r="CL350" s="3"/>
      <c r="CM350" s="3"/>
      <c r="CN350" s="3"/>
      <c r="CO350" s="3"/>
      <c r="CP350" s="3"/>
      <c r="CQ350" s="3"/>
      <c r="CR350" s="3"/>
      <c r="CS350" s="3"/>
      <c r="CT350" s="3"/>
      <c r="CU350" s="3"/>
      <c r="CV350" s="3"/>
      <c r="CW350" s="3"/>
      <c r="CX350" s="3"/>
      <c r="CY350" s="3"/>
      <c r="CZ350" s="3"/>
    </row>
    <row r="351" s="433" customFormat="true" ht="15" customHeight="true" x14ac:dyDescent="0.2">
      <c r="B351" s="411"/>
      <c r="AK351" s="305"/>
      <c r="AL351" s="305"/>
      <c r="AM351" s="305"/>
      <c r="AN351" s="305"/>
      <c r="AO351" s="305"/>
      <c r="AP351" s="305"/>
      <c r="AQ351" s="305"/>
      <c r="AR351" s="305"/>
      <c r="AS351" s="305"/>
      <c r="AT351" s="305"/>
      <c r="AU351" s="305"/>
      <c r="AV351" s="305"/>
      <c r="AW351" s="305"/>
      <c r="AX351" s="305"/>
      <c r="AY351" s="305"/>
      <c r="AZ351" s="305"/>
      <c r="BA351" s="1841" t="s">
        <v>143</v>
      </c>
      <c r="BB351" s="1542" t="s">
        <v>49</v>
      </c>
      <c r="BC351" s="33" t="s">
        <v>35</v>
      </c>
      <c r="BD351" s="29" t="s">
        <v>35</v>
      </c>
      <c r="BE351" s="29" t="s">
        <v>35</v>
      </c>
      <c r="BF351" s="29" t="s">
        <v>35</v>
      </c>
      <c r="BG351" s="24" t="s">
        <v>35</v>
      </c>
      <c r="BH351" s="33" t="s">
        <v>35</v>
      </c>
      <c r="BI351" s="29" t="s">
        <v>35</v>
      </c>
      <c r="BJ351" s="29" t="s">
        <v>35</v>
      </c>
      <c r="BK351" s="29" t="s">
        <v>35</v>
      </c>
      <c r="BL351" s="24" t="s">
        <v>35</v>
      </c>
      <c r="BM351" s="33" t="s">
        <v>35</v>
      </c>
      <c r="BN351" s="29" t="s">
        <v>35</v>
      </c>
      <c r="BO351" s="29" t="s">
        <v>35</v>
      </c>
      <c r="BP351" s="29" t="s">
        <v>35</v>
      </c>
      <c r="BQ351" s="24" t="s">
        <v>35</v>
      </c>
      <c r="BR351" s="33" t="s">
        <v>35</v>
      </c>
      <c r="BS351" s="29" t="s">
        <v>35</v>
      </c>
      <c r="BT351" s="29" t="s">
        <v>35</v>
      </c>
      <c r="BU351" s="29" t="s">
        <v>35</v>
      </c>
      <c r="BV351" s="29" t="s">
        <v>35</v>
      </c>
      <c r="BW351" s="29" t="s">
        <v>35</v>
      </c>
      <c r="BX351" s="29" t="s">
        <v>35</v>
      </c>
      <c r="BY351" s="18" t="s">
        <v>35</v>
      </c>
      <c r="BZ351" s="18" t="s">
        <v>35</v>
      </c>
      <c r="CA351" s="18" t="s">
        <v>35</v>
      </c>
      <c r="CB351" s="18" t="s">
        <v>35</v>
      </c>
      <c r="CC351" s="18" t="s">
        <v>35</v>
      </c>
      <c r="CD351" s="18" t="s">
        <v>35</v>
      </c>
      <c r="CE351" s="18" t="s">
        <v>35</v>
      </c>
      <c r="CF351" s="18" t="s">
        <v>35</v>
      </c>
      <c r="CG351" s="18" t="s">
        <v>35</v>
      </c>
      <c r="CH351" s="18" t="s">
        <v>35</v>
      </c>
      <c r="CI351" s="18" t="s">
        <v>35</v>
      </c>
      <c r="CJ351" s="18" t="s">
        <v>35</v>
      </c>
      <c r="CK351" s="3"/>
      <c r="CL351" s="3"/>
      <c r="CM351" s="3"/>
      <c r="CN351" s="3"/>
      <c r="CO351" s="3"/>
      <c r="CP351" s="3"/>
      <c r="CQ351" s="3"/>
      <c r="CR351" s="3"/>
      <c r="CS351" s="3"/>
      <c r="CT351" s="3"/>
      <c r="CU351" s="3"/>
      <c r="CV351" s="3"/>
      <c r="CW351" s="3"/>
      <c r="CX351" s="3"/>
      <c r="CY351" s="3"/>
      <c r="CZ351" s="3"/>
    </row>
    <row r="352" s="433" customFormat="true" ht="15" customHeight="true" x14ac:dyDescent="0.2">
      <c r="B352" s="411"/>
      <c r="AK352" s="305"/>
      <c r="AL352" s="305"/>
      <c r="AM352" s="305"/>
      <c r="AN352" s="305"/>
      <c r="AO352" s="305"/>
      <c r="AP352" s="305"/>
      <c r="AQ352" s="305"/>
      <c r="AR352" s="305"/>
      <c r="AS352" s="305"/>
      <c r="AT352" s="305"/>
      <c r="AU352" s="305"/>
      <c r="AV352" s="305"/>
      <c r="AW352" s="305"/>
      <c r="AX352" s="305"/>
      <c r="AY352" s="305"/>
      <c r="AZ352" s="305"/>
      <c r="BA352" s="1836"/>
      <c r="BB352" s="1542" t="s">
        <v>48</v>
      </c>
      <c r="BC352" s="33" t="s">
        <v>35</v>
      </c>
      <c r="BD352" s="29" t="s">
        <v>35</v>
      </c>
      <c r="BE352" s="29" t="s">
        <v>35</v>
      </c>
      <c r="BF352" s="29" t="s">
        <v>35</v>
      </c>
      <c r="BG352" s="24" t="s">
        <v>35</v>
      </c>
      <c r="BH352" s="33" t="s">
        <v>35</v>
      </c>
      <c r="BI352" s="29" t="s">
        <v>35</v>
      </c>
      <c r="BJ352" s="29" t="s">
        <v>35</v>
      </c>
      <c r="BK352" s="29" t="s">
        <v>35</v>
      </c>
      <c r="BL352" s="24" t="s">
        <v>35</v>
      </c>
      <c r="BM352" s="33" t="s">
        <v>35</v>
      </c>
      <c r="BN352" s="29" t="s">
        <v>35</v>
      </c>
      <c r="BO352" s="29" t="s">
        <v>35</v>
      </c>
      <c r="BP352" s="29" t="s">
        <v>35</v>
      </c>
      <c r="BQ352" s="24" t="s">
        <v>35</v>
      </c>
      <c r="BR352" s="33" t="s">
        <v>35</v>
      </c>
      <c r="BS352" s="29" t="s">
        <v>35</v>
      </c>
      <c r="BT352" s="29" t="s">
        <v>35</v>
      </c>
      <c r="BU352" s="29" t="s">
        <v>35</v>
      </c>
      <c r="BV352" s="29" t="s">
        <v>35</v>
      </c>
      <c r="BW352" s="29" t="s">
        <v>35</v>
      </c>
      <c r="BX352" s="29" t="s">
        <v>35</v>
      </c>
      <c r="BY352" s="18" t="s">
        <v>35</v>
      </c>
      <c r="BZ352" s="18" t="s">
        <v>35</v>
      </c>
      <c r="CA352" s="18" t="s">
        <v>35</v>
      </c>
      <c r="CB352" s="18" t="s">
        <v>35</v>
      </c>
      <c r="CC352" s="18" t="s">
        <v>35</v>
      </c>
      <c r="CD352" s="18" t="s">
        <v>35</v>
      </c>
      <c r="CE352" s="18" t="s">
        <v>35</v>
      </c>
      <c r="CF352" s="18" t="s">
        <v>35</v>
      </c>
      <c r="CG352" s="18" t="s">
        <v>35</v>
      </c>
      <c r="CH352" s="18" t="s">
        <v>35</v>
      </c>
      <c r="CI352" s="18" t="s">
        <v>35</v>
      </c>
      <c r="CJ352" s="18" t="s">
        <v>35</v>
      </c>
      <c r="CK352" s="3"/>
      <c r="CL352" s="3"/>
      <c r="CM352" s="3"/>
      <c r="CN352" s="3"/>
      <c r="CO352" s="3"/>
      <c r="CP352" s="3"/>
      <c r="CQ352" s="3"/>
      <c r="CR352" s="3"/>
      <c r="CS352" s="3"/>
      <c r="CT352" s="3"/>
      <c r="CU352" s="3"/>
      <c r="CV352" s="3"/>
      <c r="CW352" s="3"/>
      <c r="CX352" s="3"/>
      <c r="CY352" s="3"/>
      <c r="CZ352" s="3"/>
    </row>
    <row r="353" s="433" customFormat="true" ht="15" customHeight="true" x14ac:dyDescent="0.2">
      <c r="B353" s="411"/>
      <c r="AK353" s="305"/>
      <c r="AL353" s="305"/>
      <c r="AM353" s="305"/>
      <c r="AN353" s="305"/>
      <c r="AO353" s="305"/>
      <c r="AP353" s="305"/>
      <c r="AQ353" s="305"/>
      <c r="AR353" s="305"/>
      <c r="AS353" s="305"/>
      <c r="AT353" s="305"/>
      <c r="AU353" s="305"/>
      <c r="AV353" s="305"/>
      <c r="AW353" s="305"/>
      <c r="AX353" s="305"/>
      <c r="AY353" s="305"/>
      <c r="AZ353" s="305"/>
      <c r="BA353" s="1841" t="s">
        <v>138</v>
      </c>
      <c r="BB353" s="1542" t="s">
        <v>49</v>
      </c>
      <c r="BC353" s="33" t="s">
        <v>35</v>
      </c>
      <c r="BD353" s="29" t="s">
        <v>35</v>
      </c>
      <c r="BE353" s="29" t="s">
        <v>35</v>
      </c>
      <c r="BF353" s="29" t="s">
        <v>35</v>
      </c>
      <c r="BG353" s="24" t="s">
        <v>35</v>
      </c>
      <c r="BH353" s="33" t="s">
        <v>35</v>
      </c>
      <c r="BI353" s="29" t="s">
        <v>35</v>
      </c>
      <c r="BJ353" s="29" t="s">
        <v>35</v>
      </c>
      <c r="BK353" s="29" t="s">
        <v>35</v>
      </c>
      <c r="BL353" s="24" t="s">
        <v>35</v>
      </c>
      <c r="BM353" s="33" t="s">
        <v>35</v>
      </c>
      <c r="BN353" s="29" t="s">
        <v>35</v>
      </c>
      <c r="BO353" s="29" t="s">
        <v>35</v>
      </c>
      <c r="BP353" s="29" t="s">
        <v>35</v>
      </c>
      <c r="BQ353" s="24" t="s">
        <v>35</v>
      </c>
      <c r="BR353" s="33" t="s">
        <v>35</v>
      </c>
      <c r="BS353" s="29" t="s">
        <v>35</v>
      </c>
      <c r="BT353" s="29" t="s">
        <v>35</v>
      </c>
      <c r="BU353" s="29" t="s">
        <v>35</v>
      </c>
      <c r="BV353" s="29" t="s">
        <v>35</v>
      </c>
      <c r="BW353" s="29" t="s">
        <v>35</v>
      </c>
      <c r="BX353" s="29" t="s">
        <v>35</v>
      </c>
      <c r="BY353" s="18" t="s">
        <v>35</v>
      </c>
      <c r="BZ353" s="18" t="s">
        <v>35</v>
      </c>
      <c r="CA353" s="18" t="s">
        <v>35</v>
      </c>
      <c r="CB353" s="18" t="s">
        <v>35</v>
      </c>
      <c r="CC353" s="18" t="s">
        <v>35</v>
      </c>
      <c r="CD353" s="18" t="s">
        <v>35</v>
      </c>
      <c r="CE353" s="18" t="s">
        <v>35</v>
      </c>
      <c r="CF353" s="18" t="s">
        <v>35</v>
      </c>
      <c r="CG353" s="18" t="s">
        <v>35</v>
      </c>
      <c r="CH353" s="18" t="s">
        <v>35</v>
      </c>
      <c r="CI353" s="18" t="s">
        <v>35</v>
      </c>
      <c r="CJ353" s="18" t="s">
        <v>35</v>
      </c>
      <c r="CK353" s="3"/>
      <c r="CL353" s="3"/>
      <c r="CM353" s="3"/>
      <c r="CN353" s="3"/>
      <c r="CO353" s="3"/>
      <c r="CP353" s="3"/>
      <c r="CQ353" s="3"/>
      <c r="CR353" s="3"/>
      <c r="CS353" s="3"/>
      <c r="CT353" s="3"/>
      <c r="CU353" s="3"/>
      <c r="CV353" s="3"/>
      <c r="CW353" s="3"/>
      <c r="CX353" s="3"/>
      <c r="CY353" s="3"/>
      <c r="CZ353" s="3"/>
    </row>
    <row r="354" s="433" customFormat="true" ht="15" customHeight="true" x14ac:dyDescent="0.2">
      <c r="B354" s="411"/>
      <c r="AK354" s="305"/>
      <c r="AL354" s="305"/>
      <c r="AM354" s="305"/>
      <c r="AN354" s="305"/>
      <c r="AO354" s="305"/>
      <c r="AP354" s="305"/>
      <c r="AQ354" s="305"/>
      <c r="AR354" s="305"/>
      <c r="AS354" s="305"/>
      <c r="AT354" s="305"/>
      <c r="AU354" s="305"/>
      <c r="AV354" s="305"/>
      <c r="AW354" s="305"/>
      <c r="AX354" s="305"/>
      <c r="AY354" s="305"/>
      <c r="AZ354" s="305"/>
      <c r="BA354" s="1839"/>
      <c r="BB354" s="1544" t="s">
        <v>48</v>
      </c>
      <c r="BC354" s="32" t="s">
        <v>35</v>
      </c>
      <c r="BD354" s="28" t="s">
        <v>35</v>
      </c>
      <c r="BE354" s="28" t="s">
        <v>35</v>
      </c>
      <c r="BF354" s="28" t="s">
        <v>35</v>
      </c>
      <c r="BG354" s="23" t="s">
        <v>35</v>
      </c>
      <c r="BH354" s="32" t="s">
        <v>35</v>
      </c>
      <c r="BI354" s="28" t="s">
        <v>35</v>
      </c>
      <c r="BJ354" s="28" t="s">
        <v>35</v>
      </c>
      <c r="BK354" s="28" t="s">
        <v>35</v>
      </c>
      <c r="BL354" s="23" t="s">
        <v>35</v>
      </c>
      <c r="BM354" s="32" t="s">
        <v>35</v>
      </c>
      <c r="BN354" s="28" t="s">
        <v>35</v>
      </c>
      <c r="BO354" s="28" t="s">
        <v>35</v>
      </c>
      <c r="BP354" s="28" t="s">
        <v>35</v>
      </c>
      <c r="BQ354" s="23" t="s">
        <v>35</v>
      </c>
      <c r="BR354" s="32" t="s">
        <v>35</v>
      </c>
      <c r="BS354" s="28" t="s">
        <v>35</v>
      </c>
      <c r="BT354" s="28" t="s">
        <v>35</v>
      </c>
      <c r="BU354" s="28" t="s">
        <v>35</v>
      </c>
      <c r="BV354" s="28" t="s">
        <v>35</v>
      </c>
      <c r="BW354" s="28" t="s">
        <v>35</v>
      </c>
      <c r="BX354" s="28" t="s">
        <v>35</v>
      </c>
      <c r="BY354" s="17" t="s">
        <v>35</v>
      </c>
      <c r="BZ354" s="17" t="s">
        <v>35</v>
      </c>
      <c r="CA354" s="17" t="s">
        <v>35</v>
      </c>
      <c r="CB354" s="17" t="s">
        <v>35</v>
      </c>
      <c r="CC354" s="17" t="s">
        <v>35</v>
      </c>
      <c r="CD354" s="17" t="s">
        <v>35</v>
      </c>
      <c r="CE354" s="17" t="s">
        <v>35</v>
      </c>
      <c r="CF354" s="17" t="s">
        <v>35</v>
      </c>
      <c r="CG354" s="17" t="s">
        <v>35</v>
      </c>
      <c r="CH354" s="17" t="s">
        <v>35</v>
      </c>
      <c r="CI354" s="17" t="s">
        <v>35</v>
      </c>
      <c r="CJ354" s="17" t="s">
        <v>35</v>
      </c>
      <c r="CK354" s="3"/>
      <c r="CL354" s="3"/>
      <c r="CM354" s="3"/>
      <c r="CN354" s="3"/>
      <c r="CO354" s="3"/>
      <c r="CP354" s="3"/>
      <c r="CQ354" s="3"/>
      <c r="CR354" s="3"/>
      <c r="CS354" s="3"/>
      <c r="CT354" s="3"/>
      <c r="CU354" s="3"/>
      <c r="CV354" s="3"/>
      <c r="CW354" s="3"/>
      <c r="CX354" s="3"/>
      <c r="CY354" s="3"/>
      <c r="CZ354" s="3"/>
    </row>
    <row r="355" s="433" customFormat="true" ht="15" customHeight="true" x14ac:dyDescent="0.2">
      <c r="B355" s="411"/>
      <c r="AK355" s="305"/>
      <c r="AL355" s="305"/>
      <c r="AM355" s="305"/>
      <c r="AN355" s="305"/>
      <c r="AO355" s="305"/>
      <c r="AP355" s="305"/>
      <c r="AQ355" s="305"/>
      <c r="AR355" s="305"/>
      <c r="AS355" s="305"/>
      <c r="AT355" s="305"/>
      <c r="AU355" s="305"/>
      <c r="AV355" s="305"/>
      <c r="AW355" s="305"/>
      <c r="AX355" s="305"/>
      <c r="AY355" s="305"/>
      <c r="AZ355" s="305"/>
      <c r="BA355" s="325"/>
      <c r="BB355" s="281"/>
      <c r="BC355" s="368"/>
      <c r="BD355" s="368"/>
      <c r="BE355" s="368"/>
      <c r="BF355" s="368"/>
      <c r="BG355" s="368"/>
      <c r="BH355" s="368"/>
      <c r="BI355" s="368"/>
      <c r="BJ355" s="368"/>
      <c r="BK355" s="368"/>
      <c r="BL355" s="368"/>
      <c r="BM355" s="368"/>
      <c r="BN355" s="368"/>
      <c r="BO355" s="368"/>
      <c r="BP355" s="368"/>
      <c r="BQ355" s="368"/>
      <c r="BR355" s="368"/>
      <c r="BS355" s="368"/>
      <c r="BT355" s="368"/>
      <c r="BU355" s="368"/>
      <c r="BV355" s="368"/>
      <c r="BW355" s="368"/>
      <c r="BX355" s="368"/>
      <c r="BY355" s="368"/>
      <c r="BZ355" s="369"/>
      <c r="CA355" s="369"/>
      <c r="CB355" s="369"/>
      <c r="CC355" s="369"/>
      <c r="CD355" s="369"/>
      <c r="CE355" s="369"/>
      <c r="CF355" s="369"/>
      <c r="CG355" s="369"/>
      <c r="CH355" s="369"/>
      <c r="CI355" s="369"/>
      <c r="CJ355" s="369"/>
      <c r="CK355" s="369"/>
      <c r="CL355" s="369"/>
      <c r="CM355" s="369"/>
      <c r="CN355" s="369"/>
      <c r="CO355" s="369"/>
      <c r="CP355" s="369"/>
      <c r="CQ355" s="369"/>
      <c r="CR355" s="369"/>
      <c r="CS355" s="369"/>
      <c r="CT355" s="369"/>
      <c r="CU355" s="369"/>
      <c r="CV355" s="369"/>
      <c r="CW355" s="369"/>
      <c r="CX355" s="369"/>
      <c r="CY355" s="369"/>
      <c r="CZ355" s="369"/>
    </row>
    <row r="356" s="433" customFormat="true" ht="15" customHeight="true" x14ac:dyDescent="0.2">
      <c r="B356" s="411"/>
      <c r="AK356" s="305"/>
      <c r="AL356" s="305"/>
      <c r="AM356" s="305"/>
      <c r="AN356" s="305"/>
      <c r="AO356" s="305"/>
      <c r="AP356" s="305"/>
      <c r="AQ356" s="305"/>
      <c r="AR356" s="305"/>
      <c r="AS356" s="305"/>
      <c r="AT356" s="305"/>
      <c r="AU356" s="305"/>
      <c r="AV356" s="305"/>
      <c r="AW356" s="305"/>
      <c r="AX356" s="305"/>
      <c r="AY356" s="305"/>
      <c r="AZ356" s="305"/>
      <c r="BA356" s="325"/>
      <c r="BB356" s="281"/>
      <c r="BC356" s="325"/>
      <c r="BD356" s="325"/>
      <c r="BE356" s="325"/>
      <c r="BF356" s="325"/>
      <c r="BG356" s="325"/>
      <c r="BH356" s="325"/>
      <c r="BI356" s="325"/>
      <c r="BJ356" s="325"/>
      <c r="BK356" s="325"/>
      <c r="BL356" s="325"/>
      <c r="BM356" s="325"/>
      <c r="BN356" s="325"/>
      <c r="BO356" s="325"/>
      <c r="BP356" s="325"/>
      <c r="BQ356" s="325"/>
      <c r="BR356" s="325"/>
      <c r="BS356" s="325"/>
      <c r="BT356" s="325"/>
      <c r="BU356" s="325"/>
      <c r="BV356" s="325"/>
      <c r="BW356" s="325"/>
      <c r="BX356" s="325"/>
      <c r="BY356" s="325"/>
      <c r="BZ356" s="305"/>
      <c r="CA356" s="305"/>
      <c r="CB356" s="305"/>
      <c r="CC356" s="305"/>
      <c r="CD356" s="305"/>
      <c r="CE356" s="305"/>
      <c r="CF356" s="305"/>
      <c r="CG356" s="305"/>
      <c r="CH356" s="305"/>
      <c r="CI356" s="305"/>
      <c r="CJ356" s="305"/>
      <c r="CK356" s="305"/>
      <c r="CL356" s="305"/>
      <c r="CM356" s="305"/>
      <c r="CN356" s="305"/>
      <c r="CO356" s="305"/>
      <c r="CP356" s="305"/>
      <c r="CQ356" s="305"/>
      <c r="CR356" s="305"/>
      <c r="CS356" s="305"/>
      <c r="CT356" s="305"/>
      <c r="CU356" s="305"/>
      <c r="CV356" s="305"/>
      <c r="CW356" s="305"/>
      <c r="CX356" s="305"/>
      <c r="CY356" s="305"/>
      <c r="CZ356" s="305"/>
    </row>
    <row r="357" s="277" customFormat="true" ht="15" customHeight="true" x14ac:dyDescent="0.2">
      <c r="B357" s="279"/>
      <c r="AK357" s="305"/>
      <c r="AL357" s="305"/>
      <c r="AM357" s="305"/>
      <c r="AN357" s="305"/>
      <c r="AO357" s="305"/>
      <c r="AP357" s="305"/>
      <c r="AQ357" s="305"/>
      <c r="AR357" s="305"/>
      <c r="AS357" s="305"/>
      <c r="AT357" s="305"/>
      <c r="AU357" s="305"/>
      <c r="AV357" s="305"/>
      <c r="AW357" s="305"/>
      <c r="AX357" s="305"/>
      <c r="AY357" s="305"/>
      <c r="AZ357" s="305"/>
      <c r="BA357" s="325"/>
      <c r="BB357" s="281"/>
      <c r="BC357" s="325"/>
      <c r="BD357" s="325"/>
      <c r="BE357" s="325"/>
      <c r="BF357" s="325"/>
      <c r="BG357" s="325"/>
      <c r="BH357" s="325"/>
      <c r="BI357" s="325"/>
      <c r="BJ357" s="325"/>
      <c r="BK357" s="325"/>
      <c r="BL357" s="325"/>
      <c r="BM357" s="325"/>
      <c r="BN357" s="325"/>
      <c r="BO357" s="325"/>
      <c r="BP357" s="325"/>
      <c r="BQ357" s="325"/>
      <c r="BR357" s="325"/>
      <c r="BS357" s="325"/>
      <c r="BT357" s="325"/>
      <c r="BU357" s="325"/>
      <c r="BV357" s="325"/>
      <c r="BW357" s="325"/>
      <c r="BX357" s="325"/>
      <c r="BY357" s="325"/>
      <c r="BZ357" s="305"/>
      <c r="CA357" s="305"/>
      <c r="CB357" s="305"/>
      <c r="CC357" s="305"/>
      <c r="CD357" s="305"/>
      <c r="CE357" s="305"/>
      <c r="CF357" s="305"/>
      <c r="CG357" s="305"/>
      <c r="CH357" s="305"/>
      <c r="CI357" s="305"/>
      <c r="CJ357" s="305"/>
      <c r="CK357" s="305"/>
      <c r="CL357" s="305"/>
      <c r="CM357" s="305"/>
      <c r="CN357" s="305"/>
      <c r="CO357" s="305"/>
      <c r="CP357" s="305"/>
      <c r="CQ357" s="305"/>
      <c r="CR357" s="305"/>
      <c r="CS357" s="305"/>
      <c r="CT357" s="305"/>
      <c r="CU357" s="305"/>
      <c r="CV357" s="305"/>
      <c r="CW357" s="305"/>
      <c r="CX357" s="305"/>
      <c r="CY357" s="305"/>
      <c r="CZ357" s="305"/>
    </row>
    <row r="358" s="277" customFormat="true" ht="15" customHeight="true" x14ac:dyDescent="0.2">
      <c r="B358" s="279"/>
      <c r="AK358" s="305"/>
      <c r="AL358" s="305"/>
      <c r="AM358" s="305"/>
      <c r="AN358" s="305"/>
      <c r="AO358" s="305"/>
      <c r="AP358" s="305"/>
      <c r="AQ358" s="305"/>
      <c r="AR358" s="305"/>
      <c r="AS358" s="305"/>
      <c r="AT358" s="305"/>
      <c r="AU358" s="305"/>
      <c r="AV358" s="305"/>
      <c r="AW358" s="305"/>
      <c r="AX358" s="305"/>
      <c r="AY358" s="305"/>
      <c r="AZ358" s="305"/>
      <c r="BA358" s="325"/>
      <c r="BB358" s="281"/>
      <c r="BC358" s="325"/>
      <c r="BD358" s="325"/>
      <c r="BE358" s="325"/>
      <c r="BF358" s="325"/>
      <c r="BG358" s="325"/>
      <c r="BH358" s="325"/>
      <c r="BI358" s="325"/>
      <c r="BJ358" s="325"/>
      <c r="BK358" s="325"/>
      <c r="BL358" s="325"/>
      <c r="BM358" s="325"/>
      <c r="BN358" s="325"/>
      <c r="BO358" s="325"/>
      <c r="BP358" s="325"/>
      <c r="BQ358" s="325"/>
      <c r="BR358" s="325"/>
      <c r="BS358" s="325"/>
      <c r="BT358" s="325"/>
      <c r="BU358" s="325"/>
      <c r="BV358" s="325"/>
      <c r="BW358" s="325"/>
      <c r="BX358" s="325"/>
      <c r="BY358" s="325"/>
      <c r="BZ358" s="305"/>
      <c r="CA358" s="305"/>
      <c r="CB358" s="305"/>
      <c r="CC358" s="305"/>
      <c r="CD358" s="305"/>
      <c r="CE358" s="305"/>
      <c r="CF358" s="305"/>
      <c r="CG358" s="305"/>
      <c r="CH358" s="305"/>
      <c r="CI358" s="305"/>
      <c r="CJ358" s="305"/>
      <c r="CK358" s="305"/>
      <c r="CL358" s="305"/>
      <c r="CM358" s="305"/>
      <c r="CN358" s="305"/>
      <c r="CO358" s="305"/>
      <c r="CP358" s="305"/>
      <c r="CQ358" s="305"/>
      <c r="CR358" s="305"/>
      <c r="CS358" s="305"/>
      <c r="CT358" s="305"/>
      <c r="CU358" s="305"/>
      <c r="CV358" s="305"/>
      <c r="CW358" s="305"/>
      <c r="CX358" s="305"/>
      <c r="CY358" s="305"/>
      <c r="CZ358" s="305"/>
    </row>
    <row r="359" s="277" customFormat="true" ht="15" customHeight="true" x14ac:dyDescent="0.2">
      <c r="B359" s="279"/>
      <c r="AK359" s="305"/>
      <c r="AL359" s="305"/>
      <c r="AM359" s="305"/>
      <c r="AN359" s="305"/>
      <c r="AO359" s="305"/>
      <c r="AP359" s="305"/>
      <c r="AQ359" s="305"/>
      <c r="AR359" s="305"/>
      <c r="AS359" s="305"/>
      <c r="AT359" s="305"/>
      <c r="AU359" s="305"/>
      <c r="AV359" s="305"/>
      <c r="AW359" s="305"/>
      <c r="AX359" s="305"/>
      <c r="AY359" s="305"/>
      <c r="AZ359" s="305"/>
      <c r="BA359" s="325"/>
      <c r="BB359" s="281"/>
      <c r="BC359" s="325"/>
      <c r="BD359" s="325"/>
      <c r="BE359" s="325"/>
      <c r="BF359" s="325"/>
      <c r="BG359" s="325"/>
      <c r="BH359" s="325"/>
      <c r="BI359" s="325"/>
      <c r="BJ359" s="325"/>
      <c r="BK359" s="325"/>
      <c r="BL359" s="325"/>
      <c r="BM359" s="325"/>
      <c r="BN359" s="325"/>
      <c r="BO359" s="325"/>
      <c r="BP359" s="325"/>
      <c r="BQ359" s="325"/>
      <c r="BR359" s="325"/>
      <c r="BS359" s="325"/>
      <c r="BT359" s="325"/>
      <c r="BU359" s="325"/>
      <c r="BV359" s="325"/>
      <c r="BW359" s="325"/>
      <c r="BX359" s="325"/>
      <c r="BY359" s="325"/>
      <c r="BZ359" s="305"/>
      <c r="CA359" s="305"/>
      <c r="CB359" s="305"/>
      <c r="CC359" s="305"/>
      <c r="CD359" s="305"/>
      <c r="CE359" s="305"/>
      <c r="CF359" s="305"/>
      <c r="CG359" s="305"/>
      <c r="CH359" s="305"/>
      <c r="CI359" s="305"/>
      <c r="CJ359" s="305"/>
      <c r="CK359" s="305"/>
      <c r="CL359" s="305"/>
      <c r="CM359" s="305"/>
      <c r="CN359" s="305"/>
      <c r="CO359" s="305"/>
      <c r="CP359" s="305"/>
      <c r="CQ359" s="305"/>
      <c r="CR359" s="305"/>
      <c r="CS359" s="305"/>
      <c r="CT359" s="305"/>
      <c r="CU359" s="305"/>
      <c r="CV359" s="305"/>
      <c r="CW359" s="305"/>
      <c r="CX359" s="305"/>
      <c r="CY359" s="305"/>
      <c r="CZ359" s="305"/>
    </row>
    <row r="360" s="277" customFormat="true" ht="15" customHeight="true" x14ac:dyDescent="0.2">
      <c r="B360" s="279"/>
      <c r="AK360" s="305"/>
      <c r="AL360" s="305"/>
      <c r="AM360" s="305"/>
      <c r="AN360" s="305"/>
      <c r="AO360" s="305"/>
      <c r="AP360" s="305"/>
      <c r="AQ360" s="305"/>
      <c r="AR360" s="305"/>
      <c r="AS360" s="305"/>
      <c r="AT360" s="305"/>
      <c r="AU360" s="305"/>
      <c r="AV360" s="305"/>
      <c r="AW360" s="305"/>
      <c r="AX360" s="305"/>
      <c r="AY360" s="305"/>
      <c r="AZ360" s="305"/>
      <c r="BA360" s="325"/>
      <c r="BB360" s="281"/>
      <c r="BC360" s="325"/>
      <c r="BD360" s="325"/>
      <c r="BE360" s="325"/>
      <c r="BF360" s="325"/>
      <c r="BG360" s="325"/>
      <c r="BH360" s="325"/>
      <c r="BI360" s="325"/>
      <c r="BJ360" s="325"/>
      <c r="BK360" s="325"/>
      <c r="BL360" s="325"/>
      <c r="BM360" s="325"/>
      <c r="BN360" s="325"/>
      <c r="BO360" s="325"/>
      <c r="BP360" s="325"/>
      <c r="BQ360" s="325"/>
      <c r="BR360" s="325"/>
      <c r="BS360" s="325"/>
      <c r="BT360" s="325"/>
      <c r="BU360" s="325"/>
      <c r="BV360" s="325"/>
      <c r="BW360" s="325"/>
      <c r="BX360" s="325"/>
      <c r="BY360" s="325"/>
      <c r="BZ360" s="305"/>
      <c r="CA360" s="305"/>
      <c r="CB360" s="305"/>
      <c r="CC360" s="305"/>
      <c r="CD360" s="305"/>
      <c r="CE360" s="305"/>
      <c r="CF360" s="305"/>
      <c r="CG360" s="305"/>
      <c r="CH360" s="305"/>
      <c r="CI360" s="305"/>
      <c r="CJ360" s="305"/>
      <c r="CK360" s="305"/>
      <c r="CL360" s="305"/>
      <c r="CM360" s="305"/>
      <c r="CN360" s="305"/>
      <c r="CO360" s="305"/>
      <c r="CP360" s="305"/>
      <c r="CQ360" s="305"/>
      <c r="CR360" s="305"/>
      <c r="CS360" s="305"/>
      <c r="CT360" s="305"/>
      <c r="CU360" s="305"/>
      <c r="CV360" s="305"/>
      <c r="CW360" s="305"/>
      <c r="CX360" s="305"/>
      <c r="CY360" s="305"/>
      <c r="CZ360" s="305"/>
    </row>
    <row r="361" s="277" customFormat="true" ht="15" customHeight="true" x14ac:dyDescent="0.2">
      <c r="B361" s="279"/>
      <c r="AK361" s="305"/>
      <c r="AL361" s="305"/>
      <c r="AM361" s="305"/>
      <c r="AN361" s="305"/>
      <c r="AO361" s="305"/>
      <c r="AP361" s="305"/>
      <c r="AQ361" s="305"/>
      <c r="AR361" s="305"/>
      <c r="AS361" s="305"/>
      <c r="AT361" s="305"/>
      <c r="AU361" s="305"/>
      <c r="AV361" s="305"/>
      <c r="AW361" s="305"/>
      <c r="AX361" s="305"/>
      <c r="AY361" s="305"/>
      <c r="AZ361" s="305"/>
      <c r="BA361" s="325"/>
      <c r="BB361" s="281"/>
      <c r="BC361" s="325"/>
      <c r="BD361" s="325"/>
      <c r="BE361" s="325"/>
      <c r="BF361" s="325"/>
      <c r="BG361" s="325"/>
      <c r="BH361" s="325"/>
      <c r="BI361" s="325"/>
      <c r="BJ361" s="325"/>
      <c r="BK361" s="325"/>
      <c r="BL361" s="325"/>
      <c r="BM361" s="325"/>
      <c r="BN361" s="325"/>
      <c r="BO361" s="325"/>
      <c r="BP361" s="325"/>
      <c r="BQ361" s="325"/>
      <c r="BR361" s="325"/>
      <c r="BS361" s="325"/>
      <c r="BT361" s="325"/>
      <c r="BU361" s="325"/>
      <c r="BV361" s="325"/>
      <c r="BW361" s="325"/>
      <c r="BX361" s="325"/>
      <c r="BY361" s="325"/>
      <c r="BZ361" s="305"/>
      <c r="CA361" s="305"/>
      <c r="CB361" s="305"/>
      <c r="CC361" s="305"/>
      <c r="CD361" s="305"/>
      <c r="CE361" s="305"/>
      <c r="CF361" s="305"/>
      <c r="CG361" s="305"/>
      <c r="CH361" s="305"/>
      <c r="CI361" s="305"/>
      <c r="CJ361" s="305"/>
      <c r="CK361" s="305"/>
      <c r="CL361" s="305"/>
      <c r="CM361" s="305"/>
      <c r="CN361" s="305"/>
      <c r="CO361" s="305"/>
      <c r="CP361" s="305"/>
      <c r="CQ361" s="305"/>
      <c r="CR361" s="305"/>
      <c r="CS361" s="305"/>
      <c r="CT361" s="305"/>
      <c r="CU361" s="305"/>
      <c r="CV361" s="305"/>
      <c r="CW361" s="305"/>
      <c r="CX361" s="305"/>
      <c r="CY361" s="305"/>
      <c r="CZ361" s="305"/>
    </row>
    <row r="362" s="277" customFormat="true" ht="15" customHeight="true" x14ac:dyDescent="0.2">
      <c r="B362" s="279"/>
      <c r="AK362" s="305"/>
      <c r="AL362" s="305"/>
      <c r="AM362" s="305"/>
      <c r="AN362" s="305"/>
      <c r="AO362" s="305"/>
      <c r="AP362" s="305"/>
      <c r="AQ362" s="305"/>
      <c r="AR362" s="305"/>
      <c r="AS362" s="305"/>
      <c r="AT362" s="305"/>
      <c r="AU362" s="305"/>
      <c r="AV362" s="305"/>
      <c r="AW362" s="305"/>
      <c r="AX362" s="305"/>
      <c r="AY362" s="305"/>
      <c r="AZ362" s="305"/>
      <c r="BA362" s="325"/>
      <c r="BB362" s="281"/>
      <c r="BC362" s="325"/>
      <c r="BD362" s="325"/>
      <c r="BE362" s="325"/>
      <c r="BF362" s="325"/>
      <c r="BG362" s="325"/>
      <c r="BH362" s="325"/>
      <c r="BI362" s="325"/>
      <c r="BJ362" s="325"/>
      <c r="BK362" s="325"/>
      <c r="BL362" s="325"/>
      <c r="BM362" s="325"/>
      <c r="BN362" s="325"/>
      <c r="BO362" s="325"/>
      <c r="BP362" s="325"/>
      <c r="BQ362" s="325"/>
      <c r="BR362" s="325"/>
      <c r="BS362" s="325"/>
      <c r="BT362" s="325"/>
      <c r="BU362" s="325"/>
      <c r="BV362" s="325"/>
      <c r="BW362" s="325"/>
      <c r="BX362" s="325"/>
      <c r="BY362" s="325"/>
      <c r="BZ362" s="305"/>
      <c r="CA362" s="305"/>
      <c r="CB362" s="305"/>
      <c r="CC362" s="305"/>
      <c r="CD362" s="305"/>
      <c r="CE362" s="305"/>
      <c r="CF362" s="305"/>
      <c r="CG362" s="305"/>
      <c r="CH362" s="305"/>
      <c r="CI362" s="305"/>
      <c r="CJ362" s="305"/>
      <c r="CK362" s="305"/>
      <c r="CL362" s="305"/>
      <c r="CM362" s="305"/>
      <c r="CN362" s="305"/>
      <c r="CO362" s="305"/>
      <c r="CP362" s="305"/>
      <c r="CQ362" s="305"/>
      <c r="CR362" s="305"/>
      <c r="CS362" s="305"/>
      <c r="CT362" s="305"/>
      <c r="CU362" s="305"/>
      <c r="CV362" s="305"/>
      <c r="CW362" s="305"/>
      <c r="CX362" s="305"/>
      <c r="CY362" s="305"/>
      <c r="CZ362" s="305"/>
    </row>
    <row r="363" s="277" customFormat="true" ht="15" customHeight="true" x14ac:dyDescent="0.2">
      <c r="B363" s="279"/>
      <c r="AK363" s="305"/>
      <c r="AL363" s="305"/>
      <c r="AM363" s="305"/>
      <c r="AN363" s="305"/>
      <c r="AO363" s="305"/>
      <c r="AP363" s="305"/>
      <c r="AQ363" s="305"/>
      <c r="AR363" s="305"/>
      <c r="AS363" s="305"/>
      <c r="AT363" s="305"/>
      <c r="AU363" s="305"/>
      <c r="AV363" s="305"/>
      <c r="AW363" s="305"/>
      <c r="AX363" s="305"/>
      <c r="AY363" s="305"/>
      <c r="AZ363" s="305"/>
      <c r="BA363" s="325"/>
      <c r="BB363" s="281"/>
      <c r="BC363" s="325"/>
      <c r="BD363" s="325"/>
      <c r="BE363" s="325"/>
      <c r="BF363" s="325"/>
      <c r="BG363" s="325"/>
      <c r="BH363" s="325"/>
      <c r="BI363" s="325"/>
      <c r="BJ363" s="325"/>
      <c r="BK363" s="325"/>
      <c r="BL363" s="325"/>
      <c r="BM363" s="325"/>
      <c r="BN363" s="325"/>
      <c r="BO363" s="325"/>
      <c r="BP363" s="325"/>
      <c r="BQ363" s="325"/>
      <c r="BR363" s="325"/>
      <c r="BS363" s="325"/>
      <c r="BT363" s="325"/>
      <c r="BU363" s="325"/>
      <c r="BV363" s="325"/>
      <c r="BW363" s="325"/>
      <c r="BX363" s="325"/>
      <c r="BY363" s="325"/>
      <c r="BZ363" s="305"/>
      <c r="CA363" s="305"/>
      <c r="CB363" s="305"/>
      <c r="CC363" s="305"/>
      <c r="CD363" s="305"/>
      <c r="CE363" s="305"/>
      <c r="CF363" s="305"/>
      <c r="CG363" s="305"/>
      <c r="CH363" s="305"/>
      <c r="CI363" s="305"/>
      <c r="CJ363" s="305"/>
      <c r="CK363" s="305"/>
      <c r="CL363" s="305"/>
      <c r="CM363" s="305"/>
      <c r="CN363" s="305"/>
      <c r="CO363" s="305"/>
      <c r="CP363" s="305"/>
      <c r="CQ363" s="305"/>
      <c r="CR363" s="305"/>
      <c r="CS363" s="305"/>
      <c r="CT363" s="305"/>
      <c r="CU363" s="305"/>
      <c r="CV363" s="305"/>
      <c r="CW363" s="305"/>
      <c r="CX363" s="305"/>
      <c r="CY363" s="305"/>
      <c r="CZ363" s="305"/>
    </row>
    <row r="364" s="277" customFormat="true" ht="15" customHeight="true" x14ac:dyDescent="0.2">
      <c r="B364" s="279"/>
      <c r="AK364" s="305"/>
      <c r="AL364" s="305"/>
      <c r="AM364" s="305"/>
      <c r="AN364" s="305"/>
      <c r="AO364" s="305"/>
      <c r="AP364" s="305"/>
      <c r="AQ364" s="305"/>
      <c r="AR364" s="305"/>
      <c r="AS364" s="305"/>
      <c r="AT364" s="305"/>
      <c r="AU364" s="305"/>
      <c r="AV364" s="305"/>
      <c r="AW364" s="305"/>
      <c r="AX364" s="305"/>
      <c r="AY364" s="305"/>
      <c r="AZ364" s="305"/>
      <c r="BA364" s="325"/>
      <c r="BB364" s="281"/>
      <c r="BC364" s="325"/>
      <c r="BD364" s="325"/>
      <c r="BE364" s="325"/>
      <c r="BF364" s="325"/>
      <c r="BG364" s="325"/>
      <c r="BH364" s="325"/>
      <c r="BI364" s="325"/>
      <c r="BJ364" s="325"/>
      <c r="BK364" s="325"/>
      <c r="BL364" s="325"/>
      <c r="BM364" s="325"/>
      <c r="BN364" s="325"/>
      <c r="BO364" s="325"/>
      <c r="BP364" s="325"/>
      <c r="BQ364" s="325"/>
      <c r="BR364" s="325"/>
      <c r="BS364" s="325"/>
      <c r="BT364" s="325"/>
      <c r="BU364" s="325"/>
      <c r="BV364" s="325"/>
      <c r="BW364" s="325"/>
      <c r="BX364" s="325"/>
      <c r="BY364" s="325"/>
      <c r="BZ364" s="305"/>
      <c r="CA364" s="305"/>
      <c r="CB364" s="305"/>
      <c r="CC364" s="305"/>
      <c r="CD364" s="305"/>
      <c r="CE364" s="305"/>
      <c r="CF364" s="305"/>
      <c r="CG364" s="305"/>
      <c r="CH364" s="305"/>
      <c r="CI364" s="305"/>
      <c r="CJ364" s="305"/>
      <c r="CK364" s="305"/>
      <c r="CL364" s="305"/>
      <c r="CM364" s="305"/>
      <c r="CN364" s="305"/>
      <c r="CO364" s="305"/>
      <c r="CP364" s="305"/>
      <c r="CQ364" s="305"/>
      <c r="CR364" s="305"/>
      <c r="CS364" s="305"/>
      <c r="CT364" s="305"/>
      <c r="CU364" s="305"/>
      <c r="CV364" s="305"/>
      <c r="CW364" s="305"/>
      <c r="CX364" s="305"/>
      <c r="CY364" s="305"/>
      <c r="CZ364" s="305"/>
    </row>
    <row r="365" s="277" customFormat="true" ht="15" customHeight="true" x14ac:dyDescent="0.2">
      <c r="B365" s="279"/>
      <c r="AK365" s="305"/>
      <c r="AL365" s="305"/>
      <c r="AM365" s="305"/>
      <c r="AN365" s="305"/>
      <c r="AO365" s="305"/>
      <c r="AP365" s="305"/>
      <c r="AQ365" s="305"/>
      <c r="AR365" s="305"/>
      <c r="AS365" s="305"/>
      <c r="AT365" s="305"/>
      <c r="AU365" s="305"/>
      <c r="AV365" s="305"/>
      <c r="AW365" s="305"/>
      <c r="AX365" s="305"/>
      <c r="AY365" s="305"/>
      <c r="AZ365" s="305"/>
      <c r="BA365" s="325"/>
      <c r="BB365" s="281"/>
      <c r="BC365" s="325"/>
      <c r="BD365" s="325"/>
      <c r="BE365" s="325"/>
      <c r="BF365" s="325"/>
      <c r="BG365" s="325"/>
      <c r="BH365" s="325"/>
      <c r="BI365" s="325"/>
      <c r="BJ365" s="325"/>
      <c r="BK365" s="325"/>
      <c r="BL365" s="325"/>
      <c r="BM365" s="325"/>
      <c r="BN365" s="325"/>
      <c r="BO365" s="325"/>
      <c r="BP365" s="325"/>
      <c r="BQ365" s="325"/>
      <c r="BR365" s="325"/>
      <c r="BS365" s="325"/>
      <c r="BT365" s="325"/>
      <c r="BU365" s="325"/>
      <c r="BV365" s="325"/>
      <c r="BW365" s="325"/>
      <c r="BX365" s="325"/>
      <c r="BY365" s="325"/>
      <c r="BZ365" s="305"/>
      <c r="CA365" s="305"/>
      <c r="CB365" s="305"/>
      <c r="CC365" s="305"/>
      <c r="CD365" s="305"/>
      <c r="CE365" s="305"/>
      <c r="CF365" s="305"/>
      <c r="CG365" s="305"/>
      <c r="CH365" s="305"/>
      <c r="CI365" s="305"/>
      <c r="CJ365" s="305"/>
      <c r="CK365" s="305"/>
      <c r="CL365" s="305"/>
      <c r="CM365" s="305"/>
      <c r="CN365" s="305"/>
      <c r="CO365" s="305"/>
      <c r="CP365" s="305"/>
      <c r="CQ365" s="305"/>
      <c r="CR365" s="305"/>
      <c r="CS365" s="305"/>
      <c r="CT365" s="305"/>
      <c r="CU365" s="305"/>
      <c r="CV365" s="305"/>
      <c r="CW365" s="305"/>
      <c r="CX365" s="305"/>
      <c r="CY365" s="305"/>
      <c r="CZ365" s="305"/>
    </row>
    <row r="366" s="277" customFormat="true" ht="15" customHeight="true" x14ac:dyDescent="0.2">
      <c r="B366" s="279"/>
      <c r="AK366" s="305"/>
      <c r="AL366" s="305"/>
      <c r="AM366" s="305"/>
      <c r="AN366" s="305"/>
      <c r="AO366" s="305"/>
      <c r="AP366" s="305"/>
      <c r="AQ366" s="305"/>
      <c r="AR366" s="305"/>
      <c r="AS366" s="305"/>
      <c r="AT366" s="305"/>
      <c r="AU366" s="305"/>
      <c r="AV366" s="305"/>
      <c r="AW366" s="305"/>
      <c r="AX366" s="305"/>
      <c r="AY366" s="305"/>
      <c r="AZ366" s="305"/>
      <c r="BA366" s="325"/>
      <c r="BB366" s="281"/>
      <c r="BC366" s="325"/>
      <c r="BD366" s="325"/>
      <c r="BE366" s="325"/>
      <c r="BF366" s="325"/>
      <c r="BG366" s="325"/>
      <c r="BH366" s="325"/>
      <c r="BI366" s="325"/>
      <c r="BJ366" s="325"/>
      <c r="BK366" s="325"/>
      <c r="BL366" s="325"/>
      <c r="BM366" s="325"/>
      <c r="BN366" s="325"/>
      <c r="BO366" s="325"/>
      <c r="BP366" s="325"/>
      <c r="BQ366" s="325"/>
      <c r="BR366" s="325"/>
      <c r="BS366" s="325"/>
      <c r="BT366" s="325"/>
      <c r="BU366" s="325"/>
      <c r="BV366" s="325"/>
      <c r="BW366" s="325"/>
      <c r="BX366" s="325"/>
      <c r="BY366" s="325"/>
      <c r="BZ366" s="305"/>
      <c r="CA366" s="305"/>
      <c r="CB366" s="305"/>
      <c r="CC366" s="305"/>
      <c r="CD366" s="305"/>
      <c r="CE366" s="305"/>
      <c r="CF366" s="305"/>
      <c r="CG366" s="305"/>
      <c r="CH366" s="305"/>
      <c r="CI366" s="305"/>
      <c r="CJ366" s="305"/>
      <c r="CK366" s="305"/>
      <c r="CL366" s="305"/>
      <c r="CM366" s="305"/>
      <c r="CN366" s="305"/>
      <c r="CO366" s="305"/>
      <c r="CP366" s="305"/>
      <c r="CQ366" s="305"/>
      <c r="CR366" s="305"/>
      <c r="CS366" s="305"/>
      <c r="CT366" s="305"/>
      <c r="CU366" s="305"/>
      <c r="CV366" s="305"/>
      <c r="CW366" s="305"/>
      <c r="CX366" s="305"/>
      <c r="CY366" s="305"/>
      <c r="CZ366" s="305"/>
    </row>
    <row r="367" s="277" customFormat="true" ht="15" customHeight="true" x14ac:dyDescent="0.2">
      <c r="B367" s="279"/>
      <c r="AK367" s="305"/>
      <c r="AL367" s="305"/>
      <c r="AM367" s="305"/>
      <c r="AN367" s="305"/>
      <c r="AO367" s="305"/>
      <c r="AP367" s="305"/>
      <c r="AQ367" s="305"/>
      <c r="AR367" s="305"/>
      <c r="AS367" s="305"/>
      <c r="AT367" s="305"/>
      <c r="AU367" s="305"/>
      <c r="AV367" s="305"/>
      <c r="AW367" s="305"/>
      <c r="AX367" s="305"/>
      <c r="AY367" s="305"/>
      <c r="AZ367" s="305"/>
      <c r="BA367" s="325"/>
      <c r="BB367" s="281"/>
      <c r="BC367" s="325"/>
      <c r="BD367" s="325"/>
      <c r="BE367" s="325"/>
      <c r="BF367" s="325"/>
      <c r="BG367" s="325"/>
      <c r="BH367" s="325"/>
      <c r="BI367" s="325"/>
      <c r="BJ367" s="325"/>
      <c r="BK367" s="325"/>
      <c r="BL367" s="325"/>
      <c r="BM367" s="325"/>
      <c r="BN367" s="325"/>
      <c r="BO367" s="325"/>
      <c r="BP367" s="325"/>
      <c r="BQ367" s="325"/>
      <c r="BR367" s="325"/>
      <c r="BS367" s="325"/>
      <c r="BT367" s="325"/>
      <c r="BU367" s="325"/>
      <c r="BV367" s="325"/>
      <c r="BW367" s="325"/>
      <c r="BX367" s="325"/>
      <c r="BY367" s="325"/>
      <c r="BZ367" s="305"/>
      <c r="CA367" s="305"/>
      <c r="CB367" s="305"/>
      <c r="CC367" s="305"/>
      <c r="CD367" s="305"/>
      <c r="CE367" s="305"/>
      <c r="CF367" s="305"/>
      <c r="CG367" s="305"/>
      <c r="CH367" s="305"/>
      <c r="CI367" s="305"/>
      <c r="CJ367" s="305"/>
      <c r="CK367" s="305"/>
      <c r="CL367" s="305"/>
      <c r="CM367" s="305"/>
      <c r="CN367" s="305"/>
      <c r="CO367" s="305"/>
      <c r="CP367" s="305"/>
      <c r="CQ367" s="305"/>
      <c r="CR367" s="305"/>
      <c r="CS367" s="305"/>
      <c r="CT367" s="305"/>
      <c r="CU367" s="305"/>
      <c r="CV367" s="305"/>
      <c r="CW367" s="305"/>
      <c r="CX367" s="305"/>
      <c r="CY367" s="305"/>
      <c r="CZ367" s="305"/>
    </row>
    <row r="368" s="277" customFormat="true" ht="15" customHeight="true" x14ac:dyDescent="0.2">
      <c r="B368" s="279"/>
      <c r="AK368" s="305"/>
      <c r="AL368" s="305"/>
      <c r="AM368" s="305"/>
      <c r="AN368" s="305"/>
      <c r="AO368" s="305"/>
      <c r="AP368" s="305"/>
      <c r="AQ368" s="305"/>
      <c r="AR368" s="305"/>
      <c r="AS368" s="305"/>
      <c r="AT368" s="305"/>
      <c r="AU368" s="305"/>
      <c r="AV368" s="305"/>
      <c r="AW368" s="305"/>
      <c r="AX368" s="305"/>
      <c r="AY368" s="305"/>
      <c r="AZ368" s="305"/>
      <c r="BA368" s="325"/>
      <c r="BB368" s="281"/>
      <c r="BC368" s="325"/>
      <c r="BD368" s="325"/>
      <c r="BE368" s="325"/>
      <c r="BF368" s="325"/>
      <c r="BG368" s="325"/>
      <c r="BH368" s="325"/>
      <c r="BI368" s="325"/>
      <c r="BJ368" s="325"/>
      <c r="BK368" s="325"/>
      <c r="BL368" s="325"/>
      <c r="BM368" s="325"/>
      <c r="BN368" s="325"/>
      <c r="BO368" s="325"/>
      <c r="BP368" s="325"/>
      <c r="BQ368" s="325"/>
      <c r="BR368" s="325"/>
      <c r="BS368" s="325"/>
      <c r="BT368" s="325"/>
      <c r="BU368" s="325"/>
      <c r="BV368" s="325"/>
      <c r="BW368" s="325"/>
      <c r="BX368" s="325"/>
      <c r="BY368" s="325"/>
      <c r="BZ368" s="305"/>
      <c r="CA368" s="305"/>
      <c r="CB368" s="305"/>
      <c r="CC368" s="305"/>
      <c r="CD368" s="305"/>
      <c r="CE368" s="305"/>
      <c r="CF368" s="305"/>
      <c r="CG368" s="305"/>
      <c r="CH368" s="305"/>
      <c r="CI368" s="305"/>
      <c r="CJ368" s="305"/>
      <c r="CK368" s="305"/>
      <c r="CL368" s="305"/>
      <c r="CM368" s="305"/>
      <c r="CN368" s="305"/>
      <c r="CO368" s="305"/>
      <c r="CP368" s="305"/>
      <c r="CQ368" s="305"/>
      <c r="CR368" s="305"/>
      <c r="CS368" s="305"/>
      <c r="CT368" s="305"/>
      <c r="CU368" s="305"/>
      <c r="CV368" s="305"/>
      <c r="CW368" s="305"/>
      <c r="CX368" s="305"/>
      <c r="CY368" s="305"/>
      <c r="CZ368" s="305"/>
    </row>
    <row r="369" s="277" customFormat="true" ht="15" customHeight="true" x14ac:dyDescent="0.2">
      <c r="B369" s="279"/>
      <c r="AK369" s="305"/>
      <c r="AL369" s="305"/>
      <c r="AM369" s="305"/>
      <c r="AN369" s="305"/>
      <c r="AO369" s="305"/>
      <c r="AP369" s="305"/>
      <c r="AQ369" s="305"/>
      <c r="AR369" s="305"/>
      <c r="AS369" s="305"/>
      <c r="AT369" s="305"/>
      <c r="AU369" s="305"/>
      <c r="AV369" s="305"/>
      <c r="AW369" s="305"/>
      <c r="AX369" s="305"/>
      <c r="AY369" s="305"/>
      <c r="AZ369" s="305"/>
      <c r="BA369" s="325"/>
      <c r="BB369" s="281"/>
      <c r="BC369" s="325"/>
      <c r="BD369" s="325"/>
      <c r="BE369" s="325"/>
      <c r="BF369" s="325"/>
      <c r="BG369" s="325"/>
      <c r="BH369" s="325"/>
      <c r="BI369" s="325"/>
      <c r="BJ369" s="325"/>
      <c r="BK369" s="325"/>
      <c r="BL369" s="325"/>
      <c r="BM369" s="325"/>
      <c r="BN369" s="325"/>
      <c r="BO369" s="325"/>
      <c r="BP369" s="325"/>
      <c r="BQ369" s="325"/>
      <c r="BR369" s="325"/>
      <c r="BS369" s="325"/>
      <c r="BT369" s="325"/>
      <c r="BU369" s="325"/>
      <c r="BV369" s="325"/>
      <c r="BW369" s="325"/>
      <c r="BX369" s="325"/>
      <c r="BY369" s="325"/>
      <c r="BZ369" s="305"/>
      <c r="CA369" s="305"/>
      <c r="CB369" s="305"/>
      <c r="CC369" s="305"/>
      <c r="CD369" s="305"/>
      <c r="CE369" s="305"/>
      <c r="CF369" s="305"/>
      <c r="CG369" s="305"/>
      <c r="CH369" s="305"/>
      <c r="CI369" s="305"/>
      <c r="CJ369" s="305"/>
      <c r="CK369" s="305"/>
      <c r="CL369" s="305"/>
      <c r="CM369" s="305"/>
      <c r="CN369" s="305"/>
      <c r="CO369" s="305"/>
      <c r="CP369" s="305"/>
      <c r="CQ369" s="305"/>
      <c r="CR369" s="305"/>
      <c r="CS369" s="305"/>
      <c r="CT369" s="305"/>
      <c r="CU369" s="305"/>
      <c r="CV369" s="305"/>
      <c r="CW369" s="305"/>
      <c r="CX369" s="305"/>
      <c r="CY369" s="305"/>
      <c r="CZ369" s="305"/>
    </row>
    <row r="370" s="277" customFormat="true" ht="15" customHeight="true" x14ac:dyDescent="0.2">
      <c r="B370" s="279"/>
      <c r="AK370" s="305"/>
      <c r="AL370" s="305"/>
      <c r="AM370" s="305"/>
      <c r="AN370" s="305"/>
      <c r="AO370" s="305"/>
      <c r="AP370" s="305"/>
      <c r="AQ370" s="305"/>
      <c r="AR370" s="305"/>
      <c r="AS370" s="305"/>
      <c r="AT370" s="305"/>
      <c r="AU370" s="305"/>
      <c r="AV370" s="305"/>
      <c r="AW370" s="305"/>
      <c r="AX370" s="305"/>
      <c r="AY370" s="305"/>
      <c r="AZ370" s="305"/>
      <c r="BA370" s="325"/>
      <c r="BB370" s="281"/>
      <c r="BC370" s="325"/>
      <c r="BD370" s="325"/>
      <c r="BE370" s="325"/>
      <c r="BF370" s="325"/>
      <c r="BG370" s="325"/>
      <c r="BH370" s="325"/>
      <c r="BI370" s="325"/>
      <c r="BJ370" s="325"/>
      <c r="BK370" s="325"/>
      <c r="BL370" s="325"/>
      <c r="BM370" s="325"/>
      <c r="BN370" s="325"/>
      <c r="BO370" s="325"/>
      <c r="BP370" s="325"/>
      <c r="BQ370" s="325"/>
      <c r="BR370" s="325"/>
      <c r="BS370" s="325"/>
      <c r="BT370" s="325"/>
      <c r="BU370" s="325"/>
      <c r="BV370" s="325"/>
      <c r="BW370" s="325"/>
      <c r="BX370" s="325"/>
      <c r="BY370" s="325"/>
      <c r="BZ370" s="305"/>
      <c r="CA370" s="305"/>
      <c r="CB370" s="305"/>
      <c r="CC370" s="305"/>
      <c r="CD370" s="305"/>
      <c r="CE370" s="305"/>
      <c r="CF370" s="305"/>
      <c r="CG370" s="305"/>
      <c r="CH370" s="305"/>
      <c r="CI370" s="305"/>
      <c r="CJ370" s="305"/>
      <c r="CK370" s="305"/>
      <c r="CL370" s="305"/>
      <c r="CM370" s="305"/>
      <c r="CN370" s="305"/>
      <c r="CO370" s="305"/>
      <c r="CP370" s="305"/>
      <c r="CQ370" s="305"/>
      <c r="CR370" s="305"/>
      <c r="CS370" s="305"/>
      <c r="CT370" s="305"/>
      <c r="CU370" s="305"/>
      <c r="CV370" s="305"/>
      <c r="CW370" s="305"/>
      <c r="CX370" s="305"/>
      <c r="CY370" s="305"/>
      <c r="CZ370" s="305"/>
    </row>
    <row r="371" s="277" customFormat="true" ht="15" customHeight="true" x14ac:dyDescent="0.2">
      <c r="B371" s="279"/>
      <c r="AK371" s="305"/>
      <c r="AL371" s="305"/>
      <c r="AM371" s="305"/>
      <c r="AN371" s="305"/>
      <c r="AO371" s="305"/>
      <c r="AP371" s="305"/>
      <c r="AQ371" s="305"/>
      <c r="AR371" s="305"/>
      <c r="AS371" s="305"/>
      <c r="AT371" s="305"/>
      <c r="AU371" s="305"/>
      <c r="AV371" s="305"/>
      <c r="AW371" s="305"/>
      <c r="AX371" s="305"/>
      <c r="AY371" s="305"/>
      <c r="AZ371" s="305"/>
      <c r="BA371" s="325"/>
      <c r="BB371" s="281"/>
      <c r="BC371" s="325"/>
      <c r="BD371" s="325"/>
      <c r="BE371" s="325"/>
      <c r="BF371" s="325"/>
      <c r="BG371" s="325"/>
      <c r="BH371" s="325"/>
      <c r="BI371" s="325"/>
      <c r="BJ371" s="325"/>
      <c r="BK371" s="325"/>
      <c r="BL371" s="325"/>
      <c r="BM371" s="325"/>
      <c r="BN371" s="325"/>
      <c r="BO371" s="325"/>
      <c r="BP371" s="325"/>
      <c r="BQ371" s="325"/>
      <c r="BR371" s="325"/>
      <c r="BS371" s="325"/>
      <c r="BT371" s="325"/>
      <c r="BU371" s="325"/>
      <c r="BV371" s="325"/>
      <c r="BW371" s="325"/>
      <c r="BX371" s="325"/>
      <c r="BY371" s="325"/>
      <c r="BZ371" s="305"/>
      <c r="CA371" s="305"/>
      <c r="CB371" s="305"/>
      <c r="CC371" s="305"/>
      <c r="CD371" s="305"/>
      <c r="CE371" s="305"/>
      <c r="CF371" s="305"/>
      <c r="CG371" s="305"/>
      <c r="CH371" s="305"/>
      <c r="CI371" s="305"/>
      <c r="CJ371" s="305"/>
      <c r="CK371" s="305"/>
      <c r="CL371" s="305"/>
      <c r="CM371" s="305"/>
      <c r="CN371" s="305"/>
      <c r="CO371" s="305"/>
      <c r="CP371" s="305"/>
      <c r="CQ371" s="305"/>
      <c r="CR371" s="305"/>
      <c r="CS371" s="305"/>
      <c r="CT371" s="305"/>
      <c r="CU371" s="305"/>
      <c r="CV371" s="305"/>
      <c r="CW371" s="305"/>
      <c r="CX371" s="305"/>
      <c r="CY371" s="305"/>
      <c r="CZ371" s="305"/>
    </row>
    <row r="372" s="277" customFormat="true" ht="15" customHeight="true" x14ac:dyDescent="0.2">
      <c r="B372" s="279"/>
      <c r="AK372" s="305"/>
      <c r="AL372" s="305"/>
      <c r="AM372" s="305"/>
      <c r="AN372" s="305"/>
      <c r="AO372" s="305"/>
      <c r="AP372" s="305"/>
      <c r="AQ372" s="305"/>
      <c r="AR372" s="305"/>
      <c r="AS372" s="305"/>
      <c r="AT372" s="305"/>
      <c r="AU372" s="305"/>
      <c r="AV372" s="305"/>
      <c r="AW372" s="305"/>
      <c r="AX372" s="305"/>
      <c r="AY372" s="305"/>
      <c r="AZ372" s="305"/>
      <c r="BA372" s="325"/>
      <c r="BB372" s="281"/>
      <c r="BC372" s="325"/>
      <c r="BD372" s="325"/>
      <c r="BE372" s="325"/>
      <c r="BF372" s="325"/>
      <c r="BG372" s="325"/>
      <c r="BH372" s="325"/>
      <c r="BI372" s="325"/>
      <c r="BJ372" s="325"/>
      <c r="BK372" s="325"/>
      <c r="BL372" s="325"/>
      <c r="BM372" s="325"/>
      <c r="BN372" s="325"/>
      <c r="BO372" s="325"/>
      <c r="BP372" s="325"/>
      <c r="BQ372" s="325"/>
      <c r="BR372" s="325"/>
      <c r="BS372" s="325"/>
      <c r="BT372" s="325"/>
      <c r="BU372" s="325"/>
      <c r="BV372" s="325"/>
      <c r="BW372" s="325"/>
      <c r="BX372" s="325"/>
      <c r="BY372" s="325"/>
      <c r="BZ372" s="305"/>
      <c r="CA372" s="305"/>
      <c r="CB372" s="305"/>
      <c r="CC372" s="305"/>
      <c r="CD372" s="305"/>
      <c r="CE372" s="305"/>
      <c r="CF372" s="305"/>
      <c r="CG372" s="305"/>
      <c r="CH372" s="305"/>
      <c r="CI372" s="305"/>
      <c r="CJ372" s="305"/>
      <c r="CK372" s="305"/>
      <c r="CL372" s="305"/>
      <c r="CM372" s="305"/>
      <c r="CN372" s="305"/>
      <c r="CO372" s="305"/>
      <c r="CP372" s="305"/>
      <c r="CQ372" s="305"/>
      <c r="CR372" s="305"/>
      <c r="CS372" s="305"/>
      <c r="CT372" s="305"/>
      <c r="CU372" s="305"/>
      <c r="CV372" s="305"/>
      <c r="CW372" s="305"/>
      <c r="CX372" s="305"/>
      <c r="CY372" s="305"/>
      <c r="CZ372" s="305"/>
    </row>
    <row r="373" s="277" customFormat="true" ht="15" customHeight="true" x14ac:dyDescent="0.2">
      <c r="B373" s="279"/>
      <c r="AK373" s="305"/>
      <c r="AL373" s="305"/>
      <c r="AM373" s="305"/>
      <c r="AN373" s="305"/>
      <c r="AO373" s="305"/>
      <c r="AP373" s="305"/>
      <c r="AQ373" s="305"/>
      <c r="AR373" s="305"/>
      <c r="AS373" s="305"/>
      <c r="AT373" s="305"/>
      <c r="AU373" s="305"/>
      <c r="AV373" s="305"/>
      <c r="AW373" s="305"/>
      <c r="AX373" s="305"/>
      <c r="AY373" s="305"/>
      <c r="AZ373" s="305"/>
      <c r="BA373" s="325"/>
      <c r="BB373" s="281"/>
      <c r="BC373" s="325"/>
      <c r="BD373" s="325"/>
      <c r="BE373" s="325"/>
      <c r="BF373" s="325"/>
      <c r="BG373" s="325"/>
      <c r="BH373" s="325"/>
      <c r="BI373" s="325"/>
      <c r="BJ373" s="325"/>
      <c r="BK373" s="325"/>
      <c r="BL373" s="325"/>
      <c r="BM373" s="325"/>
      <c r="BN373" s="325"/>
      <c r="BO373" s="325"/>
      <c r="BP373" s="325"/>
      <c r="BQ373" s="325"/>
      <c r="BR373" s="325"/>
      <c r="BS373" s="325"/>
      <c r="BT373" s="325"/>
      <c r="BU373" s="325"/>
      <c r="BV373" s="325"/>
      <c r="BW373" s="325"/>
      <c r="BX373" s="325"/>
      <c r="BY373" s="325"/>
      <c r="BZ373" s="305"/>
      <c r="CA373" s="305"/>
      <c r="CB373" s="305"/>
      <c r="CC373" s="305"/>
      <c r="CD373" s="305"/>
      <c r="CE373" s="305"/>
      <c r="CF373" s="305"/>
      <c r="CG373" s="305"/>
      <c r="CH373" s="305"/>
      <c r="CI373" s="305"/>
      <c r="CJ373" s="305"/>
      <c r="CK373" s="305"/>
      <c r="CL373" s="305"/>
      <c r="CM373" s="305"/>
      <c r="CN373" s="305"/>
      <c r="CO373" s="305"/>
      <c r="CP373" s="305"/>
      <c r="CQ373" s="305"/>
      <c r="CR373" s="305"/>
      <c r="CS373" s="305"/>
      <c r="CT373" s="305"/>
      <c r="CU373" s="305"/>
      <c r="CV373" s="305"/>
      <c r="CW373" s="305"/>
      <c r="CX373" s="305"/>
      <c r="CY373" s="305"/>
      <c r="CZ373" s="305"/>
    </row>
    <row r="374" s="277" customFormat="true" ht="15" customHeight="true" x14ac:dyDescent="0.2">
      <c r="B374" s="279"/>
      <c r="AK374" s="305"/>
      <c r="AL374" s="305"/>
      <c r="AM374" s="305"/>
      <c r="AN374" s="305"/>
      <c r="AO374" s="305"/>
      <c r="AP374" s="305"/>
      <c r="AQ374" s="305"/>
      <c r="AR374" s="305"/>
      <c r="AS374" s="305"/>
      <c r="AT374" s="305"/>
      <c r="AU374" s="305"/>
      <c r="AV374" s="305"/>
      <c r="AW374" s="305"/>
      <c r="AX374" s="305"/>
      <c r="AY374" s="305"/>
      <c r="AZ374" s="305"/>
      <c r="BA374" s="325"/>
      <c r="BB374" s="281"/>
      <c r="BC374" s="325"/>
      <c r="BD374" s="325"/>
      <c r="BE374" s="325"/>
      <c r="BF374" s="325"/>
      <c r="BG374" s="325"/>
      <c r="BH374" s="325"/>
      <c r="BI374" s="325"/>
      <c r="BJ374" s="325"/>
      <c r="BK374" s="325"/>
      <c r="BL374" s="325"/>
      <c r="BM374" s="325"/>
      <c r="BN374" s="325"/>
      <c r="BO374" s="325"/>
      <c r="BP374" s="325"/>
      <c r="BQ374" s="325"/>
      <c r="BR374" s="325"/>
      <c r="BS374" s="325"/>
      <c r="BT374" s="325"/>
      <c r="BU374" s="325"/>
      <c r="BV374" s="325"/>
      <c r="BW374" s="325"/>
      <c r="BX374" s="325"/>
      <c r="BY374" s="325"/>
      <c r="BZ374" s="305"/>
      <c r="CA374" s="305"/>
      <c r="CB374" s="305"/>
      <c r="CC374" s="305"/>
      <c r="CD374" s="305"/>
      <c r="CE374" s="305"/>
      <c r="CF374" s="305"/>
      <c r="CG374" s="305"/>
      <c r="CH374" s="305"/>
      <c r="CI374" s="305"/>
      <c r="CJ374" s="305"/>
      <c r="CK374" s="305"/>
      <c r="CL374" s="305"/>
      <c r="CM374" s="305"/>
      <c r="CN374" s="305"/>
      <c r="CO374" s="305"/>
      <c r="CP374" s="305"/>
      <c r="CQ374" s="305"/>
      <c r="CR374" s="305"/>
      <c r="CS374" s="305"/>
      <c r="CT374" s="305"/>
      <c r="CU374" s="305"/>
      <c r="CV374" s="305"/>
      <c r="CW374" s="305"/>
      <c r="CX374" s="305"/>
      <c r="CY374" s="305"/>
      <c r="CZ374" s="305"/>
    </row>
    <row r="375" s="277" customFormat="true" ht="15" customHeight="true" x14ac:dyDescent="0.2">
      <c r="B375" s="279"/>
      <c r="AK375" s="305"/>
      <c r="AL375" s="305"/>
      <c r="AM375" s="305"/>
      <c r="AN375" s="305"/>
      <c r="AO375" s="305"/>
      <c r="AP375" s="305"/>
      <c r="AQ375" s="305"/>
      <c r="AR375" s="305"/>
      <c r="AS375" s="305"/>
      <c r="AT375" s="305"/>
      <c r="AU375" s="305"/>
      <c r="AV375" s="305"/>
      <c r="AW375" s="305"/>
      <c r="AX375" s="305"/>
      <c r="AY375" s="305"/>
      <c r="AZ375" s="305"/>
      <c r="BA375" s="278"/>
      <c r="BB375" s="276"/>
      <c r="BC375" s="276"/>
      <c r="BD375" s="276"/>
      <c r="BE375" s="276"/>
      <c r="BF375" s="276"/>
      <c r="BG375" s="276"/>
      <c r="BH375" s="276"/>
      <c r="BI375" s="276"/>
      <c r="BJ375" s="276"/>
      <c r="BK375" s="276"/>
      <c r="BL375" s="276"/>
      <c r="BM375" s="276"/>
      <c r="BN375" s="276"/>
      <c r="BO375" s="276"/>
      <c r="BP375" s="276"/>
      <c r="BQ375" s="276"/>
      <c r="BR375" s="276"/>
      <c r="BS375" s="276"/>
      <c r="BT375" s="276"/>
      <c r="BU375" s="276"/>
      <c r="BV375" s="276"/>
      <c r="BW375" s="276"/>
      <c r="BX375" s="276"/>
      <c r="BY375" s="278"/>
      <c r="BZ375" s="304"/>
      <c r="CA375" s="304"/>
      <c r="CB375" s="304"/>
      <c r="CC375" s="304"/>
      <c r="CD375" s="304"/>
      <c r="CE375" s="304"/>
      <c r="CF375" s="304"/>
      <c r="CG375" s="304"/>
      <c r="CH375" s="304"/>
      <c r="CI375" s="304"/>
      <c r="CJ375" s="304"/>
      <c r="CK375" s="304"/>
      <c r="CL375" s="304"/>
      <c r="CM375" s="304"/>
      <c r="CN375" s="304"/>
      <c r="CO375" s="304"/>
      <c r="CP375" s="304"/>
      <c r="CQ375" s="304"/>
      <c r="CR375" s="304"/>
      <c r="CS375" s="304"/>
      <c r="CT375" s="304"/>
      <c r="CU375" s="304"/>
      <c r="CV375" s="304"/>
      <c r="CW375" s="304"/>
      <c r="CX375" s="304"/>
      <c r="CY375" s="304"/>
      <c r="CZ375" s="304"/>
    </row>
    <row r="376" s="277" customFormat="true" ht="15" customHeight="true" x14ac:dyDescent="0.2">
      <c r="B376" s="279"/>
      <c r="AK376" s="305"/>
      <c r="AL376" s="305"/>
      <c r="AM376" s="305"/>
      <c r="AN376" s="305"/>
      <c r="AO376" s="305"/>
      <c r="AP376" s="305"/>
      <c r="AQ376" s="305"/>
      <c r="AR376" s="305"/>
      <c r="AS376" s="305"/>
      <c r="AT376" s="305"/>
      <c r="AU376" s="305"/>
      <c r="AV376" s="305"/>
      <c r="AW376" s="305"/>
      <c r="AX376" s="305"/>
      <c r="AY376" s="305"/>
      <c r="AZ376" s="305"/>
      <c r="BA376" s="278"/>
      <c r="BB376" s="276"/>
      <c r="BC376" s="276"/>
      <c r="BD376" s="276"/>
      <c r="BE376" s="276"/>
      <c r="BF376" s="276"/>
      <c r="BG376" s="276"/>
      <c r="BH376" s="276"/>
      <c r="BI376" s="276"/>
      <c r="BJ376" s="276"/>
      <c r="BK376" s="276"/>
      <c r="BL376" s="276"/>
      <c r="BM376" s="276"/>
      <c r="BN376" s="276"/>
      <c r="BO376" s="276"/>
      <c r="BP376" s="276"/>
      <c r="BQ376" s="276"/>
      <c r="BR376" s="276"/>
      <c r="BS376" s="276"/>
      <c r="BT376" s="276"/>
      <c r="BU376" s="276"/>
      <c r="BV376" s="276"/>
      <c r="BW376" s="276"/>
      <c r="BX376" s="276"/>
      <c r="BY376" s="278"/>
      <c r="BZ376" s="304"/>
      <c r="CA376" s="304"/>
      <c r="CB376" s="304"/>
      <c r="CC376" s="304"/>
      <c r="CD376" s="304"/>
      <c r="CE376" s="304"/>
      <c r="CF376" s="304"/>
      <c r="CG376" s="304"/>
      <c r="CH376" s="304"/>
      <c r="CI376" s="304"/>
      <c r="CJ376" s="304"/>
      <c r="CK376" s="304"/>
      <c r="CL376" s="304"/>
      <c r="CM376" s="304"/>
      <c r="CN376" s="304"/>
      <c r="CO376" s="304"/>
      <c r="CP376" s="304"/>
      <c r="CQ376" s="304"/>
      <c r="CR376" s="304"/>
      <c r="CS376" s="304"/>
      <c r="CT376" s="304"/>
      <c r="CU376" s="304"/>
      <c r="CV376" s="304"/>
      <c r="CW376" s="304"/>
      <c r="CX376" s="304"/>
      <c r="CY376" s="304"/>
      <c r="CZ376" s="304"/>
    </row>
    <row r="377" s="277" customFormat="true" ht="15" customHeight="true" x14ac:dyDescent="0.2">
      <c r="B377" s="279"/>
      <c r="AK377" s="305"/>
      <c r="AL377" s="305"/>
      <c r="AM377" s="305"/>
      <c r="AN377" s="305"/>
      <c r="AO377" s="305"/>
      <c r="AP377" s="305"/>
      <c r="AQ377" s="305"/>
      <c r="AR377" s="305"/>
      <c r="AS377" s="305"/>
      <c r="AT377" s="305"/>
      <c r="AU377" s="305"/>
      <c r="AV377" s="305"/>
      <c r="AW377" s="305"/>
      <c r="AX377" s="305"/>
      <c r="AY377" s="305"/>
      <c r="AZ377" s="305"/>
      <c r="BA377" s="278"/>
      <c r="BB377" s="276"/>
      <c r="BC377" s="276"/>
      <c r="BD377" s="276"/>
      <c r="BE377" s="276"/>
      <c r="BF377" s="276"/>
      <c r="BG377" s="276"/>
      <c r="BH377" s="276"/>
      <c r="BI377" s="276"/>
      <c r="BJ377" s="276"/>
      <c r="BK377" s="276"/>
      <c r="BL377" s="276"/>
      <c r="BM377" s="276"/>
      <c r="BN377" s="276"/>
      <c r="BO377" s="276"/>
      <c r="BP377" s="276"/>
      <c r="BQ377" s="276"/>
      <c r="BR377" s="276"/>
      <c r="BS377" s="276"/>
      <c r="BT377" s="276"/>
      <c r="BU377" s="276"/>
      <c r="BV377" s="276"/>
      <c r="BW377" s="276"/>
      <c r="BX377" s="276"/>
      <c r="BY377" s="278"/>
      <c r="BZ377" s="304"/>
      <c r="CA377" s="304"/>
      <c r="CB377" s="304"/>
      <c r="CC377" s="304"/>
      <c r="CD377" s="304"/>
      <c r="CE377" s="304"/>
      <c r="CF377" s="304"/>
      <c r="CG377" s="304"/>
      <c r="CH377" s="304"/>
      <c r="CI377" s="304"/>
      <c r="CJ377" s="304"/>
      <c r="CK377" s="304"/>
      <c r="CL377" s="304"/>
      <c r="CM377" s="304"/>
      <c r="CN377" s="304"/>
      <c r="CO377" s="304"/>
      <c r="CP377" s="304"/>
      <c r="CQ377" s="304"/>
      <c r="CR377" s="304"/>
      <c r="CS377" s="304"/>
      <c r="CT377" s="304"/>
      <c r="CU377" s="304"/>
      <c r="CV377" s="304"/>
      <c r="CW377" s="304"/>
      <c r="CX377" s="304"/>
      <c r="CY377" s="304"/>
      <c r="CZ377" s="304"/>
    </row>
    <row r="378" s="277" customFormat="true" ht="15" customHeight="true" x14ac:dyDescent="0.2">
      <c r="B378" s="279"/>
      <c r="AK378" s="305"/>
      <c r="AL378" s="305"/>
      <c r="AM378" s="305"/>
      <c r="AN378" s="305"/>
      <c r="AO378" s="305"/>
      <c r="AP378" s="305"/>
      <c r="AQ378" s="305"/>
      <c r="AR378" s="305"/>
      <c r="AS378" s="305"/>
      <c r="AT378" s="305"/>
      <c r="AU378" s="305"/>
      <c r="AV378" s="305"/>
      <c r="AW378" s="305"/>
      <c r="AX378" s="305"/>
      <c r="AY378" s="305"/>
      <c r="AZ378" s="305"/>
      <c r="BA378" s="278"/>
      <c r="BB378" s="276"/>
      <c r="BC378" s="276"/>
      <c r="BD378" s="276"/>
      <c r="BE378" s="276"/>
      <c r="BF378" s="276"/>
      <c r="BG378" s="276"/>
      <c r="BH378" s="276"/>
      <c r="BI378" s="276"/>
      <c r="BJ378" s="276"/>
      <c r="BK378" s="276"/>
      <c r="BL378" s="276"/>
      <c r="BM378" s="276"/>
      <c r="BN378" s="276"/>
      <c r="BO378" s="276"/>
      <c r="BP378" s="276"/>
      <c r="BQ378" s="276"/>
      <c r="BR378" s="276"/>
      <c r="BS378" s="276"/>
      <c r="BT378" s="276"/>
      <c r="BU378" s="276"/>
      <c r="BV378" s="276"/>
      <c r="BW378" s="276"/>
      <c r="BX378" s="276"/>
      <c r="BY378" s="278"/>
      <c r="BZ378" s="304"/>
      <c r="CA378" s="304"/>
      <c r="CB378" s="304"/>
      <c r="CC378" s="304"/>
      <c r="CD378" s="304"/>
      <c r="CE378" s="304"/>
      <c r="CF378" s="304"/>
      <c r="CG378" s="304"/>
      <c r="CH378" s="304"/>
      <c r="CI378" s="304"/>
      <c r="CJ378" s="304"/>
      <c r="CK378" s="304"/>
      <c r="CL378" s="304"/>
      <c r="CM378" s="304"/>
      <c r="CN378" s="304"/>
      <c r="CO378" s="304"/>
      <c r="CP378" s="304"/>
      <c r="CQ378" s="304"/>
      <c r="CR378" s="304"/>
      <c r="CS378" s="304"/>
      <c r="CT378" s="304"/>
      <c r="CU378" s="304"/>
      <c r="CV378" s="304"/>
      <c r="CW378" s="304"/>
      <c r="CX378" s="304"/>
      <c r="CY378" s="304"/>
      <c r="CZ378" s="304"/>
    </row>
    <row r="379" s="277" customFormat="true" ht="15" customHeight="true" x14ac:dyDescent="0.2">
      <c r="B379" s="279"/>
      <c r="AK379" s="305"/>
      <c r="AL379" s="305"/>
      <c r="AM379" s="305"/>
      <c r="AN379" s="305"/>
      <c r="AO379" s="305"/>
      <c r="AP379" s="305"/>
      <c r="AQ379" s="305"/>
      <c r="AR379" s="305"/>
      <c r="AS379" s="305"/>
      <c r="AT379" s="305"/>
      <c r="AU379" s="305"/>
      <c r="AV379" s="305"/>
      <c r="AW379" s="305"/>
      <c r="AX379" s="305"/>
      <c r="AY379" s="305"/>
      <c r="AZ379" s="305"/>
      <c r="BA379" s="278"/>
      <c r="BB379" s="276"/>
      <c r="BC379" s="276"/>
      <c r="BD379" s="276"/>
      <c r="BE379" s="276"/>
      <c r="BF379" s="276"/>
      <c r="BG379" s="276"/>
      <c r="BH379" s="276"/>
      <c r="BI379" s="276"/>
      <c r="BJ379" s="276"/>
      <c r="BK379" s="276"/>
      <c r="BL379" s="276"/>
      <c r="BM379" s="276"/>
      <c r="BN379" s="276"/>
      <c r="BO379" s="276"/>
      <c r="BP379" s="276"/>
      <c r="BQ379" s="276"/>
      <c r="BR379" s="276"/>
      <c r="BS379" s="276"/>
      <c r="BT379" s="276"/>
      <c r="BU379" s="276"/>
      <c r="BV379" s="276"/>
      <c r="BW379" s="276"/>
      <c r="BX379" s="276"/>
      <c r="BY379" s="278"/>
      <c r="BZ379" s="304"/>
      <c r="CA379" s="304"/>
      <c r="CB379" s="304"/>
      <c r="CC379" s="304"/>
      <c r="CD379" s="304"/>
      <c r="CE379" s="304"/>
      <c r="CF379" s="304"/>
      <c r="CG379" s="304"/>
      <c r="CH379" s="304"/>
      <c r="CI379" s="304"/>
      <c r="CJ379" s="304"/>
      <c r="CK379" s="304"/>
      <c r="CL379" s="304"/>
      <c r="CM379" s="304"/>
      <c r="CN379" s="304"/>
      <c r="CO379" s="304"/>
      <c r="CP379" s="304"/>
      <c r="CQ379" s="304"/>
      <c r="CR379" s="304"/>
      <c r="CS379" s="304"/>
      <c r="CT379" s="304"/>
      <c r="CU379" s="304"/>
      <c r="CV379" s="304"/>
      <c r="CW379" s="304"/>
      <c r="CX379" s="304"/>
      <c r="CY379" s="304"/>
      <c r="CZ379" s="304"/>
    </row>
    <row r="380" s="277" customFormat="true" ht="15" customHeight="true" x14ac:dyDescent="0.2">
      <c r="B380" s="279"/>
      <c r="AK380" s="305"/>
      <c r="AL380" s="305"/>
      <c r="AM380" s="305"/>
      <c r="AN380" s="305"/>
      <c r="AO380" s="305"/>
      <c r="AP380" s="305"/>
      <c r="AQ380" s="305"/>
      <c r="AR380" s="305"/>
      <c r="AS380" s="305"/>
      <c r="AT380" s="305"/>
      <c r="AU380" s="305"/>
      <c r="AV380" s="305"/>
      <c r="AW380" s="305"/>
      <c r="AX380" s="305"/>
      <c r="AY380" s="305"/>
      <c r="AZ380" s="305"/>
      <c r="BA380" s="278"/>
      <c r="BB380" s="276"/>
      <c r="BC380" s="276"/>
      <c r="BD380" s="276"/>
      <c r="BE380" s="276"/>
      <c r="BF380" s="276"/>
      <c r="BG380" s="276"/>
      <c r="BH380" s="276"/>
      <c r="BI380" s="276"/>
      <c r="BJ380" s="276"/>
      <c r="BK380" s="276"/>
      <c r="BL380" s="276"/>
      <c r="BM380" s="276"/>
      <c r="BN380" s="276"/>
      <c r="BO380" s="276"/>
      <c r="BP380" s="276"/>
      <c r="BQ380" s="276"/>
      <c r="BR380" s="276"/>
      <c r="BS380" s="276"/>
      <c r="BT380" s="276"/>
      <c r="BU380" s="276"/>
      <c r="BV380" s="276"/>
      <c r="BW380" s="276"/>
      <c r="BX380" s="276"/>
      <c r="BY380" s="278"/>
      <c r="BZ380" s="304"/>
      <c r="CA380" s="304"/>
      <c r="CB380" s="304"/>
      <c r="CC380" s="304"/>
      <c r="CD380" s="304"/>
      <c r="CE380" s="304"/>
      <c r="CF380" s="304"/>
      <c r="CG380" s="304"/>
      <c r="CH380" s="304"/>
      <c r="CI380" s="304"/>
      <c r="CJ380" s="304"/>
      <c r="CK380" s="304"/>
      <c r="CL380" s="304"/>
      <c r="CM380" s="304"/>
      <c r="CN380" s="304"/>
      <c r="CO380" s="304"/>
      <c r="CP380" s="304"/>
      <c r="CQ380" s="304"/>
      <c r="CR380" s="304"/>
      <c r="CS380" s="304"/>
      <c r="CT380" s="304"/>
      <c r="CU380" s="304"/>
      <c r="CV380" s="304"/>
      <c r="CW380" s="304"/>
      <c r="CX380" s="304"/>
      <c r="CY380" s="304"/>
      <c r="CZ380" s="304"/>
    </row>
    <row r="381" s="277" customFormat="true" ht="15" customHeight="true" x14ac:dyDescent="0.2">
      <c r="B381" s="279"/>
      <c r="AK381" s="305"/>
      <c r="AL381" s="305"/>
      <c r="AM381" s="305"/>
      <c r="AN381" s="305"/>
      <c r="AO381" s="305"/>
      <c r="AP381" s="305"/>
      <c r="AQ381" s="305"/>
      <c r="AR381" s="305"/>
      <c r="AS381" s="305"/>
      <c r="AT381" s="305"/>
      <c r="AU381" s="305"/>
      <c r="AV381" s="305"/>
      <c r="AW381" s="305"/>
      <c r="AX381" s="305"/>
      <c r="AY381" s="305"/>
      <c r="AZ381" s="305"/>
      <c r="BA381" s="278"/>
      <c r="BB381" s="276"/>
      <c r="BC381" s="276"/>
      <c r="BD381" s="276"/>
      <c r="BE381" s="276"/>
      <c r="BF381" s="276"/>
      <c r="BG381" s="276"/>
      <c r="BH381" s="276"/>
      <c r="BI381" s="276"/>
      <c r="BJ381" s="276"/>
      <c r="BK381" s="276"/>
      <c r="BL381" s="276"/>
      <c r="BM381" s="276"/>
      <c r="BN381" s="276"/>
      <c r="BO381" s="276"/>
      <c r="BP381" s="276"/>
      <c r="BQ381" s="276"/>
      <c r="BR381" s="276"/>
      <c r="BS381" s="276"/>
      <c r="BT381" s="276"/>
      <c r="BU381" s="276"/>
      <c r="BV381" s="276"/>
      <c r="BW381" s="276"/>
      <c r="BX381" s="276"/>
      <c r="BY381" s="278"/>
      <c r="BZ381" s="304"/>
      <c r="CA381" s="304"/>
      <c r="CB381" s="304"/>
      <c r="CC381" s="304"/>
      <c r="CD381" s="304"/>
      <c r="CE381" s="304"/>
      <c r="CF381" s="304"/>
      <c r="CG381" s="304"/>
      <c r="CH381" s="304"/>
      <c r="CI381" s="304"/>
      <c r="CJ381" s="304"/>
      <c r="CK381" s="304"/>
      <c r="CL381" s="304"/>
      <c r="CM381" s="304"/>
      <c r="CN381" s="304"/>
      <c r="CO381" s="304"/>
      <c r="CP381" s="304"/>
      <c r="CQ381" s="304"/>
      <c r="CR381" s="304"/>
      <c r="CS381" s="304"/>
      <c r="CT381" s="304"/>
      <c r="CU381" s="304"/>
      <c r="CV381" s="304"/>
      <c r="CW381" s="304"/>
      <c r="CX381" s="304"/>
      <c r="CY381" s="304"/>
      <c r="CZ381" s="304"/>
    </row>
    <row r="382" s="277" customFormat="true" ht="15" customHeight="true" x14ac:dyDescent="0.2">
      <c r="B382" s="279"/>
      <c r="AK382" s="305"/>
      <c r="AL382" s="305"/>
      <c r="AM382" s="305"/>
      <c r="AN382" s="305"/>
      <c r="AO382" s="305"/>
      <c r="AP382" s="305"/>
      <c r="AQ382" s="305"/>
      <c r="AR382" s="305"/>
      <c r="AS382" s="305"/>
      <c r="AT382" s="305"/>
      <c r="AU382" s="305"/>
      <c r="AV382" s="305"/>
      <c r="AW382" s="305"/>
      <c r="AX382" s="305"/>
      <c r="AY382" s="305"/>
      <c r="AZ382" s="305"/>
      <c r="BA382" s="278"/>
      <c r="BB382" s="276"/>
      <c r="BC382" s="276"/>
      <c r="BD382" s="276"/>
      <c r="BE382" s="276"/>
      <c r="BF382" s="276"/>
      <c r="BG382" s="276"/>
      <c r="BH382" s="276"/>
      <c r="BI382" s="276"/>
      <c r="BJ382" s="276"/>
      <c r="BK382" s="276"/>
      <c r="BL382" s="276"/>
      <c r="BM382" s="276"/>
      <c r="BN382" s="276"/>
      <c r="BO382" s="276"/>
      <c r="BP382" s="276"/>
      <c r="BQ382" s="276"/>
      <c r="BR382" s="276"/>
      <c r="BS382" s="276"/>
      <c r="BT382" s="276"/>
      <c r="BU382" s="276"/>
      <c r="BV382" s="276"/>
      <c r="BW382" s="276"/>
      <c r="BX382" s="276"/>
      <c r="BY382" s="278"/>
      <c r="BZ382" s="304"/>
      <c r="CA382" s="304"/>
      <c r="CB382" s="304"/>
      <c r="CC382" s="304"/>
      <c r="CD382" s="304"/>
      <c r="CE382" s="304"/>
      <c r="CF382" s="304"/>
      <c r="CG382" s="304"/>
      <c r="CH382" s="304"/>
      <c r="CI382" s="304"/>
      <c r="CJ382" s="304"/>
      <c r="CK382" s="304"/>
      <c r="CL382" s="304"/>
      <c r="CM382" s="304"/>
      <c r="CN382" s="304"/>
      <c r="CO382" s="304"/>
      <c r="CP382" s="304"/>
      <c r="CQ382" s="304"/>
      <c r="CR382" s="304"/>
      <c r="CS382" s="304"/>
      <c r="CT382" s="304"/>
      <c r="CU382" s="304"/>
      <c r="CV382" s="304"/>
      <c r="CW382" s="304"/>
      <c r="CX382" s="304"/>
      <c r="CY382" s="304"/>
      <c r="CZ382" s="304"/>
    </row>
    <row r="383" s="277" customFormat="true" ht="15" customHeight="true" x14ac:dyDescent="0.2">
      <c r="B383" s="279"/>
      <c r="AK383" s="305"/>
      <c r="AL383" s="305"/>
      <c r="AM383" s="305"/>
      <c r="AN383" s="305"/>
      <c r="AO383" s="305"/>
      <c r="AP383" s="305"/>
      <c r="AQ383" s="305"/>
      <c r="AR383" s="305"/>
      <c r="AS383" s="305"/>
      <c r="AT383" s="305"/>
      <c r="AU383" s="305"/>
      <c r="AV383" s="305"/>
      <c r="AW383" s="305"/>
      <c r="AX383" s="305"/>
      <c r="AY383" s="305"/>
      <c r="AZ383" s="305"/>
      <c r="BA383" s="278"/>
      <c r="BB383" s="276"/>
      <c r="BC383" s="276"/>
      <c r="BD383" s="276"/>
      <c r="BE383" s="276"/>
      <c r="BF383" s="276"/>
      <c r="BG383" s="276"/>
      <c r="BH383" s="276"/>
      <c r="BI383" s="276"/>
      <c r="BJ383" s="276"/>
      <c r="BK383" s="276"/>
      <c r="BL383" s="276"/>
      <c r="BM383" s="276"/>
      <c r="BN383" s="276"/>
      <c r="BO383" s="276"/>
      <c r="BP383" s="276"/>
      <c r="BQ383" s="276"/>
      <c r="BR383" s="276"/>
      <c r="BS383" s="276"/>
      <c r="BT383" s="276"/>
      <c r="BU383" s="276"/>
      <c r="BV383" s="276"/>
      <c r="BW383" s="276"/>
      <c r="BX383" s="276"/>
      <c r="BY383" s="278"/>
      <c r="BZ383" s="304"/>
      <c r="CA383" s="304"/>
      <c r="CB383" s="304"/>
      <c r="CC383" s="304"/>
      <c r="CD383" s="304"/>
      <c r="CE383" s="304"/>
      <c r="CF383" s="304"/>
      <c r="CG383" s="304"/>
      <c r="CH383" s="304"/>
      <c r="CI383" s="304"/>
      <c r="CJ383" s="304"/>
      <c r="CK383" s="304"/>
      <c r="CL383" s="304"/>
      <c r="CM383" s="304"/>
      <c r="CN383" s="304"/>
      <c r="CO383" s="304"/>
      <c r="CP383" s="304"/>
      <c r="CQ383" s="304"/>
      <c r="CR383" s="304"/>
      <c r="CS383" s="304"/>
      <c r="CT383" s="304"/>
      <c r="CU383" s="304"/>
      <c r="CV383" s="304"/>
      <c r="CW383" s="304"/>
      <c r="CX383" s="304"/>
      <c r="CY383" s="304"/>
      <c r="CZ383" s="304"/>
    </row>
    <row r="384" s="277" customFormat="true" ht="15" customHeight="true" x14ac:dyDescent="0.2">
      <c r="B384" s="279"/>
      <c r="AK384" s="305"/>
      <c r="AL384" s="305"/>
      <c r="AM384" s="305"/>
      <c r="AN384" s="305"/>
      <c r="AO384" s="305"/>
      <c r="AP384" s="305"/>
      <c r="AQ384" s="305"/>
      <c r="AR384" s="305"/>
      <c r="AS384" s="305"/>
      <c r="AT384" s="305"/>
      <c r="AU384" s="305"/>
      <c r="AV384" s="305"/>
      <c r="AW384" s="305"/>
      <c r="AX384" s="305"/>
      <c r="AY384" s="305"/>
      <c r="AZ384" s="305"/>
      <c r="BA384" s="278"/>
      <c r="BB384" s="276"/>
      <c r="BC384" s="276"/>
      <c r="BD384" s="276"/>
      <c r="BE384" s="276"/>
      <c r="BF384" s="276"/>
      <c r="BG384" s="276"/>
      <c r="BH384" s="276"/>
      <c r="BI384" s="276"/>
      <c r="BJ384" s="276"/>
      <c r="BK384" s="276"/>
      <c r="BL384" s="276"/>
      <c r="BM384" s="276"/>
      <c r="BN384" s="276"/>
      <c r="BO384" s="276"/>
      <c r="BP384" s="276"/>
      <c r="BQ384" s="276"/>
      <c r="BR384" s="276"/>
      <c r="BS384" s="276"/>
      <c r="BT384" s="276"/>
      <c r="BU384" s="276"/>
      <c r="BV384" s="276"/>
      <c r="BW384" s="276"/>
      <c r="BX384" s="276"/>
      <c r="BY384" s="278"/>
      <c r="BZ384" s="304"/>
      <c r="CA384" s="304"/>
      <c r="CB384" s="304"/>
      <c r="CC384" s="304"/>
      <c r="CD384" s="304"/>
      <c r="CE384" s="304"/>
      <c r="CF384" s="304"/>
      <c r="CG384" s="304"/>
      <c r="CH384" s="304"/>
      <c r="CI384" s="304"/>
      <c r="CJ384" s="304"/>
      <c r="CK384" s="304"/>
      <c r="CL384" s="304"/>
      <c r="CM384" s="304"/>
      <c r="CN384" s="304"/>
      <c r="CO384" s="304"/>
      <c r="CP384" s="304"/>
      <c r="CQ384" s="304"/>
      <c r="CR384" s="304"/>
      <c r="CS384" s="304"/>
      <c r="CT384" s="304"/>
      <c r="CU384" s="304"/>
      <c r="CV384" s="304"/>
      <c r="CW384" s="304"/>
      <c r="CX384" s="304"/>
      <c r="CY384" s="304"/>
      <c r="CZ384" s="304"/>
    </row>
    <row r="385" s="277" customFormat="true" ht="15" customHeight="true" x14ac:dyDescent="0.2">
      <c r="B385" s="279"/>
      <c r="AK385" s="305"/>
      <c r="AL385" s="305"/>
      <c r="AM385" s="305"/>
      <c r="AN385" s="305"/>
      <c r="AO385" s="305"/>
      <c r="AP385" s="305"/>
      <c r="AQ385" s="305"/>
      <c r="AR385" s="305"/>
      <c r="AS385" s="305"/>
      <c r="AT385" s="305"/>
      <c r="AU385" s="305"/>
      <c r="AV385" s="305"/>
      <c r="AW385" s="305"/>
      <c r="AX385" s="305"/>
      <c r="AY385" s="305"/>
      <c r="AZ385" s="305"/>
      <c r="BA385" s="278"/>
      <c r="BB385" s="276"/>
      <c r="BC385" s="276"/>
      <c r="BD385" s="276"/>
      <c r="BE385" s="276"/>
      <c r="BF385" s="276"/>
      <c r="BG385" s="276"/>
      <c r="BH385" s="276"/>
      <c r="BI385" s="276"/>
      <c r="BJ385" s="276"/>
      <c r="BK385" s="276"/>
      <c r="BL385" s="276"/>
      <c r="BM385" s="276"/>
      <c r="BN385" s="276"/>
      <c r="BO385" s="276"/>
      <c r="BP385" s="276"/>
      <c r="BQ385" s="276"/>
      <c r="BR385" s="276"/>
      <c r="BS385" s="276"/>
      <c r="BT385" s="276"/>
      <c r="BU385" s="276"/>
      <c r="BV385" s="276"/>
      <c r="BW385" s="276"/>
      <c r="BX385" s="276"/>
      <c r="BY385" s="278"/>
      <c r="BZ385" s="304"/>
      <c r="CA385" s="304"/>
      <c r="CB385" s="304"/>
      <c r="CC385" s="304"/>
      <c r="CD385" s="304"/>
      <c r="CE385" s="304"/>
      <c r="CF385" s="304"/>
      <c r="CG385" s="304"/>
      <c r="CH385" s="304"/>
      <c r="CI385" s="304"/>
      <c r="CJ385" s="304"/>
      <c r="CK385" s="304"/>
      <c r="CL385" s="304"/>
      <c r="CM385" s="304"/>
      <c r="CN385" s="304"/>
      <c r="CO385" s="304"/>
      <c r="CP385" s="304"/>
      <c r="CQ385" s="304"/>
      <c r="CR385" s="304"/>
      <c r="CS385" s="304"/>
      <c r="CT385" s="304"/>
      <c r="CU385" s="304"/>
      <c r="CV385" s="304"/>
      <c r="CW385" s="304"/>
      <c r="CX385" s="304"/>
      <c r="CY385" s="304"/>
      <c r="CZ385" s="304"/>
    </row>
    <row r="386" s="277" customFormat="true" ht="15" customHeight="true" x14ac:dyDescent="0.2">
      <c r="B386" s="279"/>
      <c r="AK386" s="305"/>
      <c r="AL386" s="305"/>
      <c r="AM386" s="305"/>
      <c r="AN386" s="305"/>
      <c r="AO386" s="305"/>
      <c r="AP386" s="305"/>
      <c r="AQ386" s="305"/>
      <c r="AR386" s="305"/>
      <c r="AS386" s="305"/>
      <c r="AT386" s="305"/>
      <c r="AU386" s="305"/>
      <c r="AV386" s="305"/>
      <c r="AW386" s="305"/>
      <c r="AX386" s="305"/>
      <c r="AY386" s="305"/>
      <c r="AZ386" s="305"/>
      <c r="BA386" s="278"/>
      <c r="BB386" s="276"/>
      <c r="BC386" s="276"/>
      <c r="BD386" s="276"/>
      <c r="BE386" s="276"/>
      <c r="BF386" s="276"/>
      <c r="BG386" s="276"/>
      <c r="BH386" s="276"/>
      <c r="BI386" s="276"/>
      <c r="BJ386" s="276"/>
      <c r="BK386" s="276"/>
      <c r="BL386" s="276"/>
      <c r="BM386" s="276"/>
      <c r="BN386" s="276"/>
      <c r="BO386" s="276"/>
      <c r="BP386" s="276"/>
      <c r="BQ386" s="276"/>
      <c r="BR386" s="276"/>
      <c r="BS386" s="276"/>
      <c r="BT386" s="276"/>
      <c r="BU386" s="276"/>
      <c r="BV386" s="276"/>
      <c r="BW386" s="276"/>
      <c r="BX386" s="276"/>
      <c r="BY386" s="278"/>
      <c r="BZ386" s="304"/>
      <c r="CA386" s="304"/>
      <c r="CB386" s="304"/>
      <c r="CC386" s="304"/>
      <c r="CD386" s="304"/>
      <c r="CE386" s="304"/>
      <c r="CF386" s="304"/>
      <c r="CG386" s="304"/>
      <c r="CH386" s="304"/>
      <c r="CI386" s="304"/>
      <c r="CJ386" s="304"/>
      <c r="CK386" s="304"/>
      <c r="CL386" s="304"/>
      <c r="CM386" s="304"/>
      <c r="CN386" s="304"/>
      <c r="CO386" s="304"/>
      <c r="CP386" s="304"/>
      <c r="CQ386" s="304"/>
      <c r="CR386" s="304"/>
      <c r="CS386" s="304"/>
      <c r="CT386" s="304"/>
      <c r="CU386" s="304"/>
      <c r="CV386" s="304"/>
      <c r="CW386" s="304"/>
      <c r="CX386" s="304"/>
      <c r="CY386" s="304"/>
      <c r="CZ386" s="304"/>
    </row>
    <row r="387" s="277" customFormat="true" ht="15" customHeight="true" x14ac:dyDescent="0.2">
      <c r="B387" s="279"/>
      <c r="AK387" s="305"/>
      <c r="AL387" s="305"/>
      <c r="AM387" s="305"/>
      <c r="AN387" s="305"/>
      <c r="AO387" s="305"/>
      <c r="AP387" s="305"/>
      <c r="AQ387" s="305"/>
      <c r="AR387" s="305"/>
      <c r="AS387" s="305"/>
      <c r="AT387" s="305"/>
      <c r="AU387" s="305"/>
      <c r="AV387" s="305"/>
      <c r="AW387" s="305"/>
      <c r="AX387" s="305"/>
      <c r="AY387" s="305"/>
      <c r="AZ387" s="305"/>
      <c r="BA387" s="278"/>
      <c r="BB387" s="276"/>
      <c r="BC387" s="276"/>
      <c r="BD387" s="276"/>
      <c r="BE387" s="276"/>
      <c r="BF387" s="276"/>
      <c r="BG387" s="276"/>
      <c r="BH387" s="276"/>
      <c r="BI387" s="276"/>
      <c r="BJ387" s="276"/>
      <c r="BK387" s="276"/>
      <c r="BL387" s="276"/>
      <c r="BM387" s="276"/>
      <c r="BN387" s="276"/>
      <c r="BO387" s="276"/>
      <c r="BP387" s="276"/>
      <c r="BQ387" s="276"/>
      <c r="BR387" s="276"/>
      <c r="BS387" s="276"/>
      <c r="BT387" s="276"/>
      <c r="BU387" s="276"/>
      <c r="BV387" s="276"/>
      <c r="BW387" s="276"/>
      <c r="BX387" s="276"/>
      <c r="BY387" s="278"/>
      <c r="BZ387" s="304"/>
      <c r="CA387" s="304"/>
      <c r="CB387" s="304"/>
      <c r="CC387" s="304"/>
      <c r="CD387" s="304"/>
      <c r="CE387" s="304"/>
      <c r="CF387" s="304"/>
      <c r="CG387" s="304"/>
      <c r="CH387" s="304"/>
      <c r="CI387" s="304"/>
      <c r="CJ387" s="304"/>
      <c r="CK387" s="304"/>
      <c r="CL387" s="304"/>
      <c r="CM387" s="304"/>
      <c r="CN387" s="304"/>
      <c r="CO387" s="304"/>
      <c r="CP387" s="304"/>
      <c r="CQ387" s="304"/>
      <c r="CR387" s="304"/>
      <c r="CS387" s="304"/>
      <c r="CT387" s="304"/>
      <c r="CU387" s="304"/>
      <c r="CV387" s="304"/>
      <c r="CW387" s="304"/>
      <c r="CX387" s="304"/>
      <c r="CY387" s="304"/>
      <c r="CZ387" s="304"/>
    </row>
    <row r="388" s="277" customFormat="true" ht="15" customHeight="true" x14ac:dyDescent="0.2">
      <c r="B388" s="279"/>
      <c r="AK388" s="305"/>
      <c r="AL388" s="305"/>
      <c r="AM388" s="305"/>
      <c r="AN388" s="305"/>
      <c r="AO388" s="305"/>
      <c r="AP388" s="305"/>
      <c r="AQ388" s="305"/>
      <c r="AR388" s="305"/>
      <c r="AS388" s="305"/>
      <c r="AT388" s="305"/>
      <c r="AU388" s="305"/>
      <c r="AV388" s="305"/>
      <c r="AW388" s="305"/>
      <c r="AX388" s="305"/>
      <c r="AY388" s="305"/>
      <c r="AZ388" s="305"/>
      <c r="BA388" s="278"/>
      <c r="BB388" s="276"/>
      <c r="BC388" s="276"/>
      <c r="BD388" s="276"/>
      <c r="BE388" s="276"/>
      <c r="BF388" s="276"/>
      <c r="BG388" s="276"/>
      <c r="BH388" s="276"/>
      <c r="BI388" s="276"/>
      <c r="BJ388" s="276"/>
      <c r="BK388" s="276"/>
      <c r="BL388" s="276"/>
      <c r="BM388" s="276"/>
      <c r="BN388" s="276"/>
      <c r="BO388" s="276"/>
      <c r="BP388" s="276"/>
      <c r="BQ388" s="276"/>
      <c r="BR388" s="276"/>
      <c r="BS388" s="276"/>
      <c r="BT388" s="276"/>
      <c r="BU388" s="276"/>
      <c r="BV388" s="276"/>
      <c r="BW388" s="276"/>
      <c r="BX388" s="276"/>
      <c r="BY388" s="278"/>
      <c r="BZ388" s="304"/>
      <c r="CA388" s="304"/>
      <c r="CB388" s="304"/>
      <c r="CC388" s="304"/>
      <c r="CD388" s="304"/>
      <c r="CE388" s="304"/>
      <c r="CF388" s="304"/>
      <c r="CG388" s="304"/>
      <c r="CH388" s="304"/>
      <c r="CI388" s="304"/>
      <c r="CJ388" s="304"/>
      <c r="CK388" s="304"/>
      <c r="CL388" s="304"/>
      <c r="CM388" s="304"/>
      <c r="CN388" s="304"/>
      <c r="CO388" s="304"/>
      <c r="CP388" s="304"/>
      <c r="CQ388" s="304"/>
      <c r="CR388" s="304"/>
      <c r="CS388" s="304"/>
      <c r="CT388" s="304"/>
      <c r="CU388" s="304"/>
      <c r="CV388" s="304"/>
      <c r="CW388" s="304"/>
      <c r="CX388" s="304"/>
      <c r="CY388" s="304"/>
      <c r="CZ388" s="304"/>
    </row>
    <row r="389" s="277" customFormat="true" ht="15" customHeight="true" x14ac:dyDescent="0.2">
      <c r="B389" s="279"/>
      <c r="AK389" s="305"/>
      <c r="AL389" s="305"/>
      <c r="AM389" s="305"/>
      <c r="AN389" s="305"/>
      <c r="AO389" s="305"/>
      <c r="AP389" s="305"/>
      <c r="AQ389" s="305"/>
      <c r="AR389" s="305"/>
      <c r="AS389" s="305"/>
      <c r="AT389" s="305"/>
      <c r="AU389" s="305"/>
      <c r="AV389" s="305"/>
      <c r="AW389" s="305"/>
      <c r="AX389" s="305"/>
      <c r="AY389" s="305"/>
      <c r="AZ389" s="305"/>
      <c r="BA389" s="278"/>
      <c r="BB389" s="276"/>
      <c r="BC389" s="276"/>
      <c r="BD389" s="276"/>
      <c r="BE389" s="276"/>
      <c r="BF389" s="276"/>
      <c r="BG389" s="276"/>
      <c r="BH389" s="276"/>
      <c r="BI389" s="276"/>
      <c r="BJ389" s="276"/>
      <c r="BK389" s="276"/>
      <c r="BL389" s="276"/>
      <c r="BM389" s="276"/>
      <c r="BN389" s="276"/>
      <c r="BO389" s="276"/>
      <c r="BP389" s="276"/>
      <c r="BQ389" s="276"/>
      <c r="BR389" s="276"/>
      <c r="BS389" s="276"/>
      <c r="BT389" s="276"/>
      <c r="BU389" s="276"/>
      <c r="BV389" s="276"/>
      <c r="BW389" s="276"/>
      <c r="BX389" s="276"/>
      <c r="BY389" s="278"/>
      <c r="BZ389" s="304"/>
      <c r="CA389" s="304"/>
      <c r="CB389" s="304"/>
      <c r="CC389" s="304"/>
      <c r="CD389" s="304"/>
      <c r="CE389" s="304"/>
      <c r="CF389" s="304"/>
      <c r="CG389" s="304"/>
      <c r="CH389" s="304"/>
      <c r="CI389" s="304"/>
      <c r="CJ389" s="304"/>
      <c r="CK389" s="304"/>
      <c r="CL389" s="304"/>
      <c r="CM389" s="304"/>
      <c r="CN389" s="304"/>
      <c r="CO389" s="304"/>
      <c r="CP389" s="304"/>
      <c r="CQ389" s="304"/>
      <c r="CR389" s="304"/>
      <c r="CS389" s="304"/>
      <c r="CT389" s="304"/>
      <c r="CU389" s="304"/>
      <c r="CV389" s="304"/>
      <c r="CW389" s="304"/>
      <c r="CX389" s="304"/>
      <c r="CY389" s="304"/>
      <c r="CZ389" s="304"/>
    </row>
    <row r="390" s="433" customFormat="true" ht="15" customHeight="true" x14ac:dyDescent="0.2">
      <c r="B390" s="411"/>
      <c r="AK390" s="305"/>
      <c r="AL390" s="305"/>
      <c r="AM390" s="305"/>
      <c r="AN390" s="305"/>
      <c r="AO390" s="305"/>
      <c r="AP390" s="305"/>
      <c r="AQ390" s="305"/>
      <c r="AR390" s="305"/>
      <c r="AS390" s="305"/>
      <c r="AT390" s="305"/>
      <c r="AU390" s="305"/>
      <c r="AV390" s="305"/>
      <c r="AW390" s="305"/>
      <c r="AX390" s="305"/>
      <c r="AY390" s="305"/>
      <c r="AZ390" s="305"/>
      <c r="BA390" s="278"/>
      <c r="BB390" s="276"/>
      <c r="BC390" s="276"/>
      <c r="BD390" s="276"/>
      <c r="BE390" s="276"/>
      <c r="BF390" s="276"/>
      <c r="BG390" s="276"/>
      <c r="BH390" s="276"/>
      <c r="BI390" s="276"/>
      <c r="BJ390" s="276"/>
      <c r="BK390" s="276"/>
      <c r="BL390" s="276"/>
      <c r="BM390" s="276"/>
      <c r="BN390" s="276"/>
      <c r="BO390" s="276"/>
      <c r="BP390" s="276"/>
      <c r="BQ390" s="276"/>
      <c r="BR390" s="276"/>
      <c r="BS390" s="276"/>
      <c r="BT390" s="276"/>
      <c r="BU390" s="276"/>
      <c r="BV390" s="276"/>
      <c r="BW390" s="276"/>
      <c r="BX390" s="276"/>
      <c r="BY390" s="278"/>
      <c r="BZ390" s="304"/>
      <c r="CA390" s="304"/>
      <c r="CB390" s="304"/>
      <c r="CC390" s="304"/>
      <c r="CD390" s="304"/>
      <c r="CE390" s="304"/>
      <c r="CF390" s="304"/>
      <c r="CG390" s="304"/>
      <c r="CH390" s="304"/>
      <c r="CI390" s="304"/>
      <c r="CJ390" s="304"/>
      <c r="CK390" s="304"/>
      <c r="CL390" s="304"/>
      <c r="CM390" s="304"/>
      <c r="CN390" s="304"/>
      <c r="CO390" s="304"/>
      <c r="CP390" s="304"/>
      <c r="CQ390" s="304"/>
      <c r="CR390" s="304"/>
      <c r="CS390" s="304"/>
      <c r="CT390" s="304"/>
      <c r="CU390" s="304"/>
      <c r="CV390" s="304"/>
      <c r="CW390" s="304"/>
      <c r="CX390" s="304"/>
      <c r="CY390" s="304"/>
      <c r="CZ390" s="304"/>
    </row>
    <row r="391" s="433" customFormat="true" ht="15" customHeight="true" x14ac:dyDescent="0.2">
      <c r="B391" s="411"/>
      <c r="AK391" s="305"/>
      <c r="AL391" s="305"/>
      <c r="AM391" s="305"/>
      <c r="AN391" s="305"/>
      <c r="AO391" s="305"/>
      <c r="AP391" s="305"/>
      <c r="AQ391" s="305"/>
      <c r="AR391" s="305"/>
      <c r="AS391" s="305"/>
      <c r="AT391" s="305"/>
      <c r="AU391" s="305"/>
      <c r="AV391" s="305"/>
      <c r="AW391" s="305"/>
      <c r="AX391" s="305"/>
      <c r="AY391" s="305"/>
      <c r="AZ391" s="305"/>
      <c r="BA391" s="278"/>
      <c r="BB391" s="276"/>
      <c r="BC391" s="276"/>
      <c r="BD391" s="276"/>
      <c r="BE391" s="276"/>
      <c r="BF391" s="276"/>
      <c r="BG391" s="276"/>
      <c r="BH391" s="276"/>
      <c r="BI391" s="276"/>
      <c r="BJ391" s="276"/>
      <c r="BK391" s="276"/>
      <c r="BL391" s="276"/>
      <c r="BM391" s="276"/>
      <c r="BN391" s="276"/>
      <c r="BO391" s="276"/>
      <c r="BP391" s="276"/>
      <c r="BQ391" s="276"/>
      <c r="BR391" s="276"/>
      <c r="BS391" s="276"/>
      <c r="BT391" s="276"/>
      <c r="BU391" s="276"/>
      <c r="BV391" s="276"/>
      <c r="BW391" s="276"/>
      <c r="BX391" s="276"/>
      <c r="BY391" s="278"/>
      <c r="BZ391" s="304"/>
      <c r="CA391" s="304"/>
      <c r="CB391" s="304"/>
      <c r="CC391" s="304"/>
      <c r="CD391" s="304"/>
      <c r="CE391" s="304"/>
      <c r="CF391" s="304"/>
      <c r="CG391" s="304"/>
      <c r="CH391" s="304"/>
      <c r="CI391" s="304"/>
      <c r="CJ391" s="304"/>
      <c r="CK391" s="304"/>
      <c r="CL391" s="304"/>
      <c r="CM391" s="304"/>
      <c r="CN391" s="304"/>
      <c r="CO391" s="304"/>
      <c r="CP391" s="304"/>
      <c r="CQ391" s="304"/>
      <c r="CR391" s="304"/>
      <c r="CS391" s="304"/>
      <c r="CT391" s="304"/>
      <c r="CU391" s="304"/>
      <c r="CV391" s="304"/>
      <c r="CW391" s="304"/>
      <c r="CX391" s="304"/>
      <c r="CY391" s="304"/>
      <c r="CZ391" s="304"/>
    </row>
    <row r="392" s="433" customFormat="true" ht="15" customHeight="true" x14ac:dyDescent="0.2">
      <c r="AK392" s="305"/>
      <c r="AL392" s="305"/>
      <c r="AM392" s="305"/>
      <c r="AN392" s="305"/>
      <c r="AO392" s="305"/>
      <c r="AP392" s="305"/>
      <c r="AQ392" s="305"/>
      <c r="AR392" s="305"/>
      <c r="AS392" s="305"/>
      <c r="AT392" s="305"/>
      <c r="AU392" s="305"/>
      <c r="AV392" s="305"/>
      <c r="AW392" s="305"/>
      <c r="AX392" s="305"/>
      <c r="AY392" s="305"/>
      <c r="AZ392" s="305"/>
      <c r="BA392" s="278"/>
      <c r="BB392" s="276"/>
      <c r="BC392" s="276"/>
      <c r="BD392" s="276"/>
      <c r="BE392" s="276"/>
      <c r="BF392" s="276"/>
      <c r="BG392" s="276"/>
      <c r="BH392" s="276"/>
      <c r="BI392" s="276"/>
      <c r="BJ392" s="276"/>
      <c r="BK392" s="276"/>
      <c r="BL392" s="276"/>
      <c r="BM392" s="276"/>
      <c r="BN392" s="276"/>
      <c r="BO392" s="276"/>
      <c r="BP392" s="276"/>
      <c r="BQ392" s="276"/>
      <c r="BR392" s="276"/>
      <c r="BS392" s="276"/>
      <c r="BT392" s="276"/>
      <c r="BU392" s="276"/>
      <c r="BV392" s="276"/>
      <c r="BW392" s="276"/>
      <c r="BX392" s="276"/>
      <c r="BY392" s="278"/>
      <c r="BZ392" s="304"/>
      <c r="CA392" s="304"/>
      <c r="CB392" s="304"/>
      <c r="CC392" s="304"/>
      <c r="CD392" s="304"/>
      <c r="CE392" s="304"/>
      <c r="CF392" s="304"/>
      <c r="CG392" s="304"/>
      <c r="CH392" s="304"/>
      <c r="CI392" s="304"/>
      <c r="CJ392" s="304"/>
      <c r="CK392" s="304"/>
      <c r="CL392" s="304"/>
      <c r="CM392" s="304"/>
      <c r="CN392" s="304"/>
      <c r="CO392" s="304"/>
      <c r="CP392" s="304"/>
      <c r="CQ392" s="304"/>
      <c r="CR392" s="304"/>
      <c r="CS392" s="304"/>
      <c r="CT392" s="304"/>
      <c r="CU392" s="304"/>
      <c r="CV392" s="304"/>
      <c r="CW392" s="304"/>
      <c r="CX392" s="304"/>
      <c r="CY392" s="304"/>
      <c r="CZ392" s="304"/>
    </row>
    <row r="393" s="433" customFormat="true" ht="15" customHeight="true" x14ac:dyDescent="0.2">
      <c r="AK393" s="305"/>
      <c r="AL393" s="305"/>
      <c r="AM393" s="305"/>
      <c r="AN393" s="305"/>
      <c r="AO393" s="305"/>
      <c r="AP393" s="305"/>
      <c r="AQ393" s="305"/>
      <c r="AR393" s="305"/>
      <c r="AS393" s="305"/>
      <c r="AT393" s="305"/>
      <c r="AU393" s="305"/>
      <c r="AV393" s="305"/>
      <c r="AW393" s="305"/>
      <c r="AX393" s="305"/>
      <c r="AY393" s="305"/>
      <c r="AZ393" s="305"/>
      <c r="BA393" s="278"/>
      <c r="BB393" s="276"/>
      <c r="BC393" s="276"/>
      <c r="BD393" s="276"/>
      <c r="BE393" s="276"/>
      <c r="BF393" s="276"/>
      <c r="BG393" s="276"/>
      <c r="BH393" s="276"/>
      <c r="BI393" s="276"/>
      <c r="BJ393" s="276"/>
      <c r="BK393" s="276"/>
      <c r="BL393" s="276"/>
      <c r="BM393" s="276"/>
      <c r="BN393" s="276"/>
      <c r="BO393" s="276"/>
      <c r="BP393" s="276"/>
      <c r="BQ393" s="276"/>
      <c r="BR393" s="276"/>
      <c r="BS393" s="276"/>
      <c r="BT393" s="276"/>
      <c r="BU393" s="276"/>
      <c r="BV393" s="276"/>
      <c r="BW393" s="276"/>
      <c r="BX393" s="276"/>
      <c r="BY393" s="278"/>
      <c r="BZ393" s="304"/>
      <c r="CA393" s="304"/>
      <c r="CB393" s="304"/>
      <c r="CC393" s="304"/>
      <c r="CD393" s="304"/>
      <c r="CE393" s="304"/>
      <c r="CF393" s="304"/>
      <c r="CG393" s="304"/>
      <c r="CH393" s="304"/>
      <c r="CI393" s="304"/>
      <c r="CJ393" s="304"/>
      <c r="CK393" s="304"/>
      <c r="CL393" s="304"/>
      <c r="CM393" s="304"/>
      <c r="CN393" s="304"/>
      <c r="CO393" s="304"/>
      <c r="CP393" s="304"/>
      <c r="CQ393" s="304"/>
      <c r="CR393" s="304"/>
      <c r="CS393" s="304"/>
      <c r="CT393" s="304"/>
      <c r="CU393" s="304"/>
      <c r="CV393" s="304"/>
      <c r="CW393" s="304"/>
      <c r="CX393" s="304"/>
      <c r="CY393" s="304"/>
      <c r="CZ393" s="304"/>
    </row>
    <row r="394" s="433" customFormat="true" ht="15" customHeight="true" x14ac:dyDescent="0.2">
      <c r="AK394" s="305"/>
      <c r="AL394" s="305"/>
      <c r="AM394" s="305"/>
      <c r="AN394" s="305"/>
      <c r="AO394" s="305"/>
      <c r="AP394" s="305"/>
      <c r="AQ394" s="305"/>
      <c r="AR394" s="305"/>
      <c r="AS394" s="305"/>
      <c r="AT394" s="305"/>
      <c r="AU394" s="305"/>
      <c r="AV394" s="305"/>
      <c r="AW394" s="305"/>
      <c r="AX394" s="305"/>
      <c r="AY394" s="305"/>
      <c r="AZ394" s="305"/>
      <c r="BA394" s="278"/>
      <c r="BB394" s="276"/>
      <c r="BC394" s="276"/>
      <c r="BD394" s="276"/>
      <c r="BE394" s="276"/>
      <c r="BF394" s="276"/>
      <c r="BG394" s="276"/>
      <c r="BH394" s="276"/>
      <c r="BI394" s="276"/>
      <c r="BJ394" s="276"/>
      <c r="BK394" s="276"/>
      <c r="BL394" s="276"/>
      <c r="BM394" s="276"/>
      <c r="BN394" s="276"/>
      <c r="BO394" s="276"/>
      <c r="BP394" s="276"/>
      <c r="BQ394" s="276"/>
      <c r="BR394" s="276"/>
      <c r="BS394" s="276"/>
      <c r="BT394" s="276"/>
      <c r="BU394" s="276"/>
      <c r="BV394" s="276"/>
      <c r="BW394" s="276"/>
      <c r="BX394" s="276"/>
      <c r="BY394" s="278"/>
      <c r="BZ394" s="304"/>
      <c r="CA394" s="304"/>
      <c r="CB394" s="304"/>
      <c r="CC394" s="304"/>
      <c r="CD394" s="304"/>
      <c r="CE394" s="304"/>
      <c r="CF394" s="304"/>
      <c r="CG394" s="304"/>
      <c r="CH394" s="304"/>
      <c r="CI394" s="304"/>
      <c r="CJ394" s="304"/>
      <c r="CK394" s="304"/>
      <c r="CL394" s="304"/>
      <c r="CM394" s="304"/>
      <c r="CN394" s="304"/>
      <c r="CO394" s="304"/>
      <c r="CP394" s="304"/>
      <c r="CQ394" s="304"/>
      <c r="CR394" s="304"/>
      <c r="CS394" s="304"/>
      <c r="CT394" s="304"/>
      <c r="CU394" s="304"/>
      <c r="CV394" s="304"/>
      <c r="CW394" s="304"/>
      <c r="CX394" s="304"/>
      <c r="CY394" s="304"/>
      <c r="CZ394" s="304"/>
    </row>
    <row r="395" s="433" customFormat="true" ht="15" customHeight="true" x14ac:dyDescent="0.2">
      <c r="AK395" s="305"/>
      <c r="AL395" s="305"/>
      <c r="AM395" s="305"/>
      <c r="AN395" s="305"/>
      <c r="AO395" s="305"/>
      <c r="AP395" s="305"/>
      <c r="AQ395" s="305"/>
      <c r="AR395" s="305"/>
      <c r="AS395" s="305"/>
      <c r="AT395" s="305"/>
      <c r="AU395" s="305"/>
      <c r="AV395" s="305"/>
      <c r="AW395" s="305"/>
      <c r="AX395" s="305"/>
      <c r="AY395" s="305"/>
      <c r="AZ395" s="305"/>
      <c r="BA395" s="278"/>
      <c r="BB395" s="276"/>
      <c r="BC395" s="276"/>
      <c r="BD395" s="276"/>
      <c r="BE395" s="276"/>
      <c r="BF395" s="276"/>
      <c r="BG395" s="276"/>
      <c r="BH395" s="276"/>
      <c r="BI395" s="276"/>
      <c r="BJ395" s="276"/>
      <c r="BK395" s="276"/>
      <c r="BL395" s="276"/>
      <c r="BM395" s="276"/>
      <c r="BN395" s="276"/>
      <c r="BO395" s="276"/>
      <c r="BP395" s="276"/>
      <c r="BQ395" s="276"/>
      <c r="BR395" s="276"/>
      <c r="BS395" s="276"/>
      <c r="BT395" s="276"/>
      <c r="BU395" s="276"/>
      <c r="BV395" s="276"/>
      <c r="BW395" s="276"/>
      <c r="BX395" s="276"/>
      <c r="BY395" s="278"/>
      <c r="BZ395" s="304"/>
      <c r="CA395" s="304"/>
      <c r="CB395" s="304"/>
      <c r="CC395" s="304"/>
      <c r="CD395" s="304"/>
      <c r="CE395" s="304"/>
      <c r="CF395" s="304"/>
      <c r="CG395" s="304"/>
      <c r="CH395" s="304"/>
      <c r="CI395" s="304"/>
      <c r="CJ395" s="304"/>
      <c r="CK395" s="304"/>
      <c r="CL395" s="304"/>
      <c r="CM395" s="304"/>
      <c r="CN395" s="304"/>
      <c r="CO395" s="304"/>
      <c r="CP395" s="304"/>
      <c r="CQ395" s="304"/>
      <c r="CR395" s="304"/>
      <c r="CS395" s="304"/>
      <c r="CT395" s="304"/>
      <c r="CU395" s="304"/>
      <c r="CV395" s="304"/>
      <c r="CW395" s="304"/>
      <c r="CX395" s="304"/>
      <c r="CY395" s="304"/>
      <c r="CZ395" s="304"/>
    </row>
    <row r="396" s="433" customFormat="true" ht="15" customHeight="true" x14ac:dyDescent="0.2">
      <c r="AK396" s="305"/>
      <c r="AL396" s="305"/>
      <c r="AM396" s="305"/>
      <c r="AN396" s="305"/>
      <c r="AO396" s="305"/>
      <c r="AP396" s="305"/>
      <c r="AQ396" s="305"/>
      <c r="AR396" s="305"/>
      <c r="AS396" s="305"/>
      <c r="AT396" s="305"/>
      <c r="AU396" s="305"/>
      <c r="AV396" s="305"/>
      <c r="AW396" s="305"/>
      <c r="AX396" s="305"/>
      <c r="AY396" s="305"/>
      <c r="AZ396" s="305"/>
      <c r="BA396" s="278"/>
      <c r="BB396" s="276"/>
      <c r="BC396" s="276"/>
      <c r="BD396" s="276"/>
      <c r="BE396" s="276"/>
      <c r="BF396" s="276"/>
      <c r="BG396" s="276"/>
      <c r="BH396" s="276"/>
      <c r="BI396" s="276"/>
      <c r="BJ396" s="276"/>
      <c r="BK396" s="276"/>
      <c r="BL396" s="276"/>
      <c r="BM396" s="276"/>
      <c r="BN396" s="276"/>
      <c r="BO396" s="276"/>
      <c r="BP396" s="276"/>
      <c r="BQ396" s="276"/>
      <c r="BR396" s="276"/>
      <c r="BS396" s="276"/>
      <c r="BT396" s="276"/>
      <c r="BU396" s="276"/>
      <c r="BV396" s="276"/>
      <c r="BW396" s="276"/>
      <c r="BX396" s="276"/>
      <c r="BY396" s="278"/>
      <c r="BZ396" s="304"/>
      <c r="CA396" s="304"/>
      <c r="CB396" s="304"/>
      <c r="CC396" s="304"/>
      <c r="CD396" s="304"/>
      <c r="CE396" s="304"/>
      <c r="CF396" s="304"/>
      <c r="CG396" s="304"/>
      <c r="CH396" s="304"/>
      <c r="CI396" s="304"/>
      <c r="CJ396" s="304"/>
      <c r="CK396" s="304"/>
      <c r="CL396" s="304"/>
      <c r="CM396" s="304"/>
      <c r="CN396" s="304"/>
      <c r="CO396" s="304"/>
      <c r="CP396" s="304"/>
      <c r="CQ396" s="304"/>
      <c r="CR396" s="304"/>
      <c r="CS396" s="304"/>
      <c r="CT396" s="304"/>
      <c r="CU396" s="304"/>
      <c r="CV396" s="304"/>
      <c r="CW396" s="304"/>
      <c r="CX396" s="304"/>
      <c r="CY396" s="304"/>
      <c r="CZ396" s="304"/>
    </row>
    <row r="397" s="433" customFormat="true" ht="15" customHeight="true" x14ac:dyDescent="0.2">
      <c r="AK397" s="305"/>
      <c r="AL397" s="305"/>
      <c r="AM397" s="305"/>
      <c r="AN397" s="305"/>
      <c r="AO397" s="305"/>
      <c r="AP397" s="305"/>
      <c r="AQ397" s="305"/>
      <c r="AR397" s="305"/>
      <c r="AS397" s="305"/>
      <c r="AT397" s="305"/>
      <c r="AU397" s="305"/>
      <c r="AV397" s="305"/>
      <c r="AW397" s="305"/>
      <c r="AX397" s="305"/>
      <c r="AY397" s="305"/>
      <c r="AZ397" s="305"/>
      <c r="BA397" s="278"/>
      <c r="BB397" s="276"/>
      <c r="BC397" s="276"/>
      <c r="BD397" s="276"/>
      <c r="BE397" s="276"/>
      <c r="BF397" s="276"/>
      <c r="BG397" s="276"/>
      <c r="BH397" s="276"/>
      <c r="BI397" s="276"/>
      <c r="BJ397" s="276"/>
      <c r="BK397" s="276"/>
      <c r="BL397" s="276"/>
      <c r="BM397" s="276"/>
      <c r="BN397" s="276"/>
      <c r="BO397" s="276"/>
      <c r="BP397" s="276"/>
      <c r="BQ397" s="276"/>
      <c r="BR397" s="276"/>
      <c r="BS397" s="276"/>
      <c r="BT397" s="276"/>
      <c r="BU397" s="276"/>
      <c r="BV397" s="276"/>
      <c r="BW397" s="276"/>
      <c r="BX397" s="276"/>
      <c r="BY397" s="278"/>
      <c r="BZ397" s="304"/>
      <c r="CA397" s="304"/>
      <c r="CB397" s="304"/>
      <c r="CC397" s="304"/>
      <c r="CD397" s="304"/>
      <c r="CE397" s="304"/>
      <c r="CF397" s="304"/>
      <c r="CG397" s="304"/>
      <c r="CH397" s="304"/>
      <c r="CI397" s="304"/>
      <c r="CJ397" s="304"/>
      <c r="CK397" s="304"/>
      <c r="CL397" s="304"/>
      <c r="CM397" s="304"/>
      <c r="CN397" s="304"/>
      <c r="CO397" s="304"/>
      <c r="CP397" s="304"/>
      <c r="CQ397" s="304"/>
      <c r="CR397" s="304"/>
      <c r="CS397" s="304"/>
      <c r="CT397" s="304"/>
      <c r="CU397" s="304"/>
      <c r="CV397" s="304"/>
      <c r="CW397" s="304"/>
      <c r="CX397" s="304"/>
      <c r="CY397" s="304"/>
      <c r="CZ397" s="304"/>
    </row>
    <row r="398" s="433" customFormat="true" ht="15" customHeight="true" x14ac:dyDescent="0.2">
      <c r="AK398" s="305"/>
      <c r="AL398" s="305"/>
      <c r="AM398" s="305"/>
      <c r="AN398" s="305"/>
      <c r="AO398" s="305"/>
      <c r="AP398" s="305"/>
      <c r="AQ398" s="305"/>
      <c r="AR398" s="305"/>
      <c r="AS398" s="305"/>
      <c r="AT398" s="305"/>
      <c r="AU398" s="305"/>
      <c r="AV398" s="305"/>
      <c r="AW398" s="305"/>
      <c r="AX398" s="305"/>
      <c r="AY398" s="305"/>
      <c r="AZ398" s="305"/>
      <c r="BA398" s="278"/>
      <c r="BB398" s="276"/>
      <c r="BC398" s="276"/>
      <c r="BD398" s="276"/>
      <c r="BE398" s="276"/>
      <c r="BF398" s="276"/>
      <c r="BG398" s="276"/>
      <c r="BH398" s="276"/>
      <c r="BI398" s="276"/>
      <c r="BJ398" s="276"/>
      <c r="BK398" s="276"/>
      <c r="BL398" s="276"/>
      <c r="BM398" s="276"/>
      <c r="BN398" s="276"/>
      <c r="BO398" s="276"/>
      <c r="BP398" s="276"/>
      <c r="BQ398" s="276"/>
      <c r="BR398" s="276"/>
      <c r="BS398" s="276"/>
      <c r="BT398" s="276"/>
      <c r="BU398" s="276"/>
      <c r="BV398" s="276"/>
      <c r="BW398" s="276"/>
      <c r="BX398" s="276"/>
      <c r="BY398" s="278"/>
      <c r="BZ398" s="304"/>
      <c r="CA398" s="304"/>
      <c r="CB398" s="304"/>
      <c r="CC398" s="304"/>
      <c r="CD398" s="304"/>
      <c r="CE398" s="304"/>
      <c r="CF398" s="304"/>
      <c r="CG398" s="304"/>
      <c r="CH398" s="304"/>
      <c r="CI398" s="304"/>
      <c r="CJ398" s="304"/>
      <c r="CK398" s="304"/>
      <c r="CL398" s="304"/>
      <c r="CM398" s="304"/>
      <c r="CN398" s="304"/>
      <c r="CO398" s="304"/>
      <c r="CP398" s="304"/>
      <c r="CQ398" s="304"/>
      <c r="CR398" s="304"/>
      <c r="CS398" s="304"/>
      <c r="CT398" s="304"/>
      <c r="CU398" s="304"/>
      <c r="CV398" s="304"/>
      <c r="CW398" s="304"/>
      <c r="CX398" s="304"/>
      <c r="CY398" s="304"/>
      <c r="CZ398" s="304"/>
    </row>
    <row r="399" s="307" customFormat="true" ht="15" customHeight="true" x14ac:dyDescent="0.25">
      <c r="A399" s="282"/>
      <c r="B399" s="282"/>
      <c r="C399" s="1825" t="s">
        <v>129</v>
      </c>
      <c r="D399" s="1826"/>
      <c r="E399" s="1826"/>
      <c r="F399" s="1826"/>
      <c r="G399" s="282"/>
      <c r="H399" s="1827" t="s">
        <v>130</v>
      </c>
      <c r="I399" s="1828"/>
      <c r="J399" s="1828"/>
      <c r="K399" s="1828"/>
      <c r="M399" s="1827" t="s">
        <v>131</v>
      </c>
      <c r="N399" s="1828"/>
      <c r="O399" s="1828"/>
      <c r="P399" s="1828"/>
      <c r="Z399" s="300"/>
      <c r="AA399" s="300"/>
      <c r="AB399" s="300"/>
      <c r="AC399" s="300"/>
      <c r="AD399" s="300"/>
      <c r="AE399" s="300"/>
      <c r="AF399" s="300"/>
      <c r="AG399" s="300"/>
      <c r="AH399" s="300"/>
      <c r="AI399" s="300"/>
      <c r="AJ399" s="300"/>
      <c r="AK399" s="300"/>
      <c r="AL399" s="300"/>
      <c r="AM399" s="300"/>
      <c r="AN399" s="300"/>
      <c r="AO399" s="300"/>
      <c r="AP399" s="300"/>
      <c r="AQ399" s="300"/>
      <c r="AR399" s="300"/>
      <c r="AS399" s="300"/>
      <c r="AT399" s="300"/>
      <c r="AU399" s="300"/>
      <c r="AV399" s="300"/>
      <c r="AW399" s="300"/>
      <c r="AX399" s="300"/>
      <c r="AY399" s="300"/>
      <c r="AZ399" s="300"/>
      <c r="BB399" s="282"/>
      <c r="BZ399" s="300"/>
      <c r="CA399" s="300"/>
      <c r="CB399" s="300"/>
      <c r="CC399" s="300"/>
      <c r="CD399" s="300"/>
      <c r="CE399" s="300"/>
      <c r="CF399" s="300"/>
      <c r="CG399" s="300"/>
      <c r="CH399" s="300"/>
      <c r="CI399" s="300"/>
      <c r="CJ399" s="300"/>
      <c r="CK399" s="300"/>
      <c r="CL399" s="300"/>
      <c r="CM399" s="300"/>
      <c r="CN399" s="300"/>
      <c r="CO399" s="300"/>
      <c r="CP399" s="300"/>
      <c r="CQ399" s="300"/>
      <c r="CR399" s="300"/>
      <c r="CS399" s="300"/>
      <c r="CT399" s="300"/>
      <c r="CU399" s="300"/>
      <c r="CV399" s="300"/>
      <c r="CW399" s="300"/>
      <c r="CX399" s="300"/>
      <c r="CY399" s="300"/>
      <c r="CZ399" s="300"/>
    </row>
    <row r="400" s="623" customFormat="true" ht="24" customHeight="true" x14ac:dyDescent="0.2">
      <c r="C400" s="1820" t="s">
        <v>226</v>
      </c>
      <c r="D400" s="1718"/>
      <c r="E400" s="1718"/>
      <c r="H400" s="1820" t="s">
        <v>226</v>
      </c>
      <c r="I400" s="1718"/>
      <c r="J400" s="1718"/>
      <c r="M400" s="1820" t="s">
        <v>226</v>
      </c>
      <c r="N400" s="1718"/>
      <c r="O400" s="1718"/>
      <c r="AK400" s="300"/>
      <c r="AL400" s="300"/>
      <c r="AM400" s="300"/>
      <c r="AN400" s="300"/>
      <c r="AO400" s="300"/>
      <c r="AP400" s="300"/>
      <c r="AQ400" s="300"/>
      <c r="AR400" s="300"/>
      <c r="AS400" s="300"/>
      <c r="AT400" s="300"/>
      <c r="AU400" s="300"/>
      <c r="AV400" s="300"/>
      <c r="AW400" s="300"/>
      <c r="AX400" s="300"/>
      <c r="AY400" s="300"/>
      <c r="AZ400" s="300"/>
      <c r="BA400" s="307"/>
      <c r="BB400" s="282"/>
      <c r="BC400" s="307"/>
      <c r="BD400" s="307"/>
      <c r="BE400" s="307"/>
      <c r="BF400" s="307"/>
      <c r="BG400" s="307"/>
      <c r="BH400" s="307"/>
      <c r="BI400" s="307"/>
      <c r="BJ400" s="307"/>
      <c r="BK400" s="307"/>
      <c r="BL400" s="307"/>
      <c r="BM400" s="307"/>
      <c r="BN400" s="307"/>
      <c r="BO400" s="307"/>
      <c r="BP400" s="307"/>
      <c r="BQ400" s="307"/>
      <c r="BR400" s="307"/>
      <c r="BS400" s="307"/>
      <c r="BT400" s="307"/>
      <c r="BU400" s="307"/>
      <c r="BV400" s="307"/>
      <c r="BW400" s="307"/>
      <c r="BX400" s="307"/>
      <c r="BY400" s="307"/>
      <c r="BZ400" s="300"/>
      <c r="CA400" s="300"/>
      <c r="CB400" s="300"/>
      <c r="CC400" s="300"/>
      <c r="CD400" s="300"/>
      <c r="CE400" s="300"/>
      <c r="CF400" s="300"/>
      <c r="CG400" s="300"/>
      <c r="CH400" s="300"/>
      <c r="CI400" s="300"/>
      <c r="CJ400" s="300"/>
      <c r="CK400" s="300"/>
      <c r="CL400" s="300"/>
      <c r="CM400" s="300"/>
      <c r="CN400" s="300"/>
      <c r="CO400" s="300"/>
      <c r="CP400" s="300"/>
      <c r="CQ400" s="300"/>
      <c r="CR400" s="300"/>
      <c r="CS400" s="300"/>
      <c r="CT400" s="300"/>
      <c r="CU400" s="300"/>
      <c r="CV400" s="300"/>
      <c r="CW400" s="300"/>
      <c r="CX400" s="300"/>
      <c r="CY400" s="300"/>
      <c r="CZ400" s="300"/>
    </row>
    <row r="401" s="623" customFormat="true" ht="25.15" customHeight="true" x14ac:dyDescent="0.2">
      <c r="C401" s="1829"/>
      <c r="D401" s="1718"/>
      <c r="E401" s="624" t="s">
        <v>227</v>
      </c>
      <c r="H401" s="1829"/>
      <c r="I401" s="1718"/>
      <c r="J401" s="625" t="s">
        <v>227</v>
      </c>
      <c r="M401" s="1829"/>
      <c r="N401" s="1718"/>
      <c r="O401" s="626" t="s">
        <v>227</v>
      </c>
      <c r="AK401" s="300"/>
      <c r="AL401" s="300"/>
      <c r="AM401" s="300"/>
      <c r="AN401" s="300"/>
      <c r="AO401" s="300"/>
      <c r="AP401" s="300"/>
      <c r="AQ401" s="300"/>
      <c r="AR401" s="300"/>
      <c r="AS401" s="300"/>
      <c r="AT401" s="300"/>
      <c r="AU401" s="300"/>
      <c r="AV401" s="300"/>
      <c r="AW401" s="300"/>
      <c r="AX401" s="300"/>
      <c r="AY401" s="300"/>
      <c r="AZ401" s="300"/>
      <c r="BA401" s="307"/>
      <c r="BB401" s="282"/>
      <c r="BC401" s="307"/>
      <c r="BD401" s="307"/>
      <c r="BE401" s="307"/>
      <c r="BF401" s="307"/>
      <c r="BG401" s="307"/>
      <c r="BH401" s="307"/>
      <c r="BI401" s="307"/>
      <c r="BJ401" s="307"/>
      <c r="BK401" s="307"/>
      <c r="BL401" s="307"/>
      <c r="BM401" s="307"/>
      <c r="BN401" s="307"/>
      <c r="BO401" s="307"/>
      <c r="BP401" s="307"/>
      <c r="BQ401" s="307"/>
      <c r="BR401" s="307"/>
      <c r="BS401" s="307"/>
      <c r="BT401" s="307"/>
      <c r="BU401" s="307"/>
      <c r="BV401" s="307"/>
      <c r="BW401" s="307"/>
      <c r="BX401" s="307"/>
      <c r="BY401" s="307"/>
      <c r="BZ401" s="300"/>
      <c r="CA401" s="300"/>
      <c r="CB401" s="300"/>
      <c r="CC401" s="300"/>
      <c r="CD401" s="300"/>
      <c r="CE401" s="300"/>
      <c r="CF401" s="300"/>
      <c r="CG401" s="300"/>
      <c r="CH401" s="300"/>
      <c r="CI401" s="300"/>
      <c r="CJ401" s="300"/>
      <c r="CK401" s="300"/>
      <c r="CL401" s="300"/>
      <c r="CM401" s="300"/>
      <c r="CN401" s="300"/>
      <c r="CO401" s="300"/>
      <c r="CP401" s="300"/>
      <c r="CQ401" s="300"/>
      <c r="CR401" s="300"/>
      <c r="CS401" s="300"/>
      <c r="CT401" s="300"/>
      <c r="CU401" s="300"/>
      <c r="CV401" s="300"/>
      <c r="CW401" s="300"/>
      <c r="CX401" s="300"/>
      <c r="CY401" s="300"/>
      <c r="CZ401" s="300"/>
    </row>
    <row r="402" s="623" customFormat="true" ht="25.15" customHeight="true" x14ac:dyDescent="0.2">
      <c r="B402" s="1830" t="s">
        <v>135</v>
      </c>
      <c r="C402" s="1718"/>
      <c r="D402" s="1718"/>
      <c r="E402" s="627" t="s">
        <v>229</v>
      </c>
      <c r="H402" s="1718"/>
      <c r="I402" s="1718"/>
      <c r="J402" s="628" t="s">
        <v>229</v>
      </c>
      <c r="M402" s="1718"/>
      <c r="N402" s="1718"/>
      <c r="O402" s="629" t="s">
        <v>229</v>
      </c>
      <c r="AK402" s="300"/>
      <c r="AL402" s="300"/>
      <c r="AM402" s="300"/>
      <c r="AN402" s="300"/>
      <c r="AO402" s="300"/>
      <c r="AP402" s="300"/>
      <c r="AQ402" s="300"/>
      <c r="AR402" s="300"/>
      <c r="AS402" s="300"/>
      <c r="AT402" s="300"/>
      <c r="AU402" s="300"/>
      <c r="AV402" s="300"/>
      <c r="AW402" s="300"/>
      <c r="AX402" s="300"/>
      <c r="AY402" s="300"/>
      <c r="AZ402" s="300"/>
      <c r="BA402" s="307"/>
      <c r="BB402" s="282"/>
      <c r="BC402" s="307"/>
      <c r="BD402" s="307"/>
      <c r="BE402" s="307"/>
      <c r="BF402" s="307"/>
      <c r="BG402" s="307"/>
      <c r="BH402" s="307"/>
      <c r="BI402" s="307"/>
      <c r="BJ402" s="307"/>
      <c r="BK402" s="307"/>
      <c r="BL402" s="307"/>
      <c r="BM402" s="307"/>
      <c r="BN402" s="307"/>
      <c r="BO402" s="307"/>
      <c r="BP402" s="307"/>
      <c r="BQ402" s="307"/>
      <c r="BR402" s="307"/>
      <c r="BS402" s="307"/>
      <c r="BT402" s="307"/>
      <c r="BU402" s="307"/>
      <c r="BV402" s="307"/>
      <c r="BW402" s="307"/>
      <c r="BX402" s="307"/>
      <c r="BY402" s="307"/>
      <c r="BZ402" s="300"/>
      <c r="CA402" s="300"/>
      <c r="CB402" s="300"/>
      <c r="CC402" s="300"/>
      <c r="CD402" s="300"/>
      <c r="CE402" s="300"/>
      <c r="CF402" s="300"/>
      <c r="CG402" s="300"/>
      <c r="CH402" s="300"/>
      <c r="CI402" s="300"/>
      <c r="CJ402" s="300"/>
      <c r="CK402" s="300"/>
      <c r="CL402" s="300"/>
      <c r="CM402" s="300"/>
      <c r="CN402" s="300"/>
      <c r="CO402" s="300"/>
      <c r="CP402" s="300"/>
      <c r="CQ402" s="300"/>
      <c r="CR402" s="300"/>
      <c r="CS402" s="300"/>
      <c r="CT402" s="300"/>
      <c r="CU402" s="300"/>
      <c r="CV402" s="300"/>
      <c r="CW402" s="300"/>
      <c r="CX402" s="300"/>
      <c r="CY402" s="300"/>
      <c r="CZ402" s="300"/>
    </row>
    <row r="403" s="623" customFormat="true" ht="25.15" customHeight="true" x14ac:dyDescent="0.2">
      <c r="B403" s="1718"/>
      <c r="C403" s="1798" t="s">
        <v>230</v>
      </c>
      <c r="D403" s="1797"/>
      <c r="E403" s="1563">
        <v>-0.74211617042983424</v>
      </c>
      <c r="F403" s="1545"/>
      <c r="G403" s="1545"/>
      <c r="H403" s="1798" t="s">
        <v>231</v>
      </c>
      <c r="I403" s="1797"/>
      <c r="J403" s="1564">
        <v>0.73509583167948067</v>
      </c>
      <c r="K403" s="1545"/>
      <c r="L403" s="1545"/>
      <c r="M403" s="1798" t="s">
        <v>232</v>
      </c>
      <c r="N403" s="1797"/>
      <c r="O403" s="1565">
        <v>0.67043022630013016</v>
      </c>
      <c r="P403" s="1545"/>
      <c r="Q403" s="1545"/>
      <c r="AK403" s="300"/>
      <c r="AL403" s="300"/>
      <c r="AM403" s="300"/>
      <c r="AN403" s="300"/>
      <c r="AO403" s="300"/>
      <c r="AP403" s="300"/>
      <c r="AQ403" s="300"/>
      <c r="AR403" s="300"/>
      <c r="AS403" s="300"/>
      <c r="AT403" s="300"/>
      <c r="AU403" s="300"/>
      <c r="AV403" s="300"/>
      <c r="AW403" s="300"/>
      <c r="AX403" s="300"/>
      <c r="AY403" s="300"/>
      <c r="AZ403" s="300"/>
      <c r="BA403" s="302"/>
      <c r="BB403" s="352"/>
      <c r="BC403" s="302"/>
      <c r="BD403" s="302"/>
      <c r="BE403" s="302"/>
      <c r="BF403" s="302"/>
      <c r="BG403" s="302"/>
      <c r="BH403" s="302"/>
      <c r="BI403" s="302"/>
      <c r="BJ403" s="302"/>
      <c r="BK403" s="302"/>
      <c r="BL403" s="302"/>
      <c r="BM403" s="302"/>
      <c r="BN403" s="302"/>
      <c r="BO403" s="302"/>
      <c r="BP403" s="302"/>
      <c r="BQ403" s="302"/>
      <c r="BR403" s="302"/>
      <c r="BS403" s="302"/>
      <c r="BT403" s="302"/>
      <c r="BU403" s="302"/>
      <c r="BV403" s="302"/>
      <c r="BW403" s="302"/>
      <c r="BX403" s="302"/>
      <c r="BY403" s="302"/>
      <c r="BZ403" s="303"/>
      <c r="CA403" s="303"/>
      <c r="CB403" s="303"/>
      <c r="CC403" s="303"/>
      <c r="CD403" s="303"/>
      <c r="CE403" s="303"/>
      <c r="CF403" s="303"/>
      <c r="CG403" s="303"/>
      <c r="CH403" s="303"/>
      <c r="CI403" s="303"/>
      <c r="CJ403" s="303"/>
      <c r="CK403" s="303"/>
      <c r="CL403" s="303"/>
      <c r="CM403" s="303"/>
      <c r="CN403" s="303"/>
      <c r="CO403" s="303"/>
      <c r="CP403" s="303"/>
      <c r="CQ403" s="303"/>
      <c r="CR403" s="303"/>
      <c r="CS403" s="303"/>
      <c r="CT403" s="303"/>
      <c r="CU403" s="303"/>
      <c r="CV403" s="303"/>
      <c r="CW403" s="303"/>
      <c r="CX403" s="303"/>
      <c r="CY403" s="303"/>
      <c r="CZ403" s="303"/>
    </row>
    <row r="404" s="623" customFormat="true" ht="25.15" customHeight="true" x14ac:dyDescent="0.2">
      <c r="B404" s="1718"/>
      <c r="C404" s="1798" t="s">
        <v>233</v>
      </c>
      <c r="D404" s="1797"/>
      <c r="E404" s="1566">
        <v>0.73693039922930337</v>
      </c>
      <c r="F404" s="1545"/>
      <c r="G404" s="1545"/>
      <c r="H404" s="1798" t="s">
        <v>232</v>
      </c>
      <c r="I404" s="1797"/>
      <c r="J404" s="1567">
        <v>0.73000646585504114</v>
      </c>
      <c r="K404" s="1545"/>
      <c r="L404" s="1545"/>
      <c r="M404" s="1798" t="s">
        <v>233</v>
      </c>
      <c r="N404" s="1797"/>
      <c r="O404" s="1568">
        <v>0.66835849762416133</v>
      </c>
      <c r="P404" s="1545"/>
      <c r="Q404" s="1545"/>
      <c r="AK404" s="300"/>
      <c r="AL404" s="300"/>
      <c r="AM404" s="300"/>
      <c r="AN404" s="300"/>
      <c r="AO404" s="300"/>
      <c r="AP404" s="300"/>
      <c r="AQ404" s="300"/>
      <c r="AR404" s="300"/>
      <c r="AS404" s="300"/>
      <c r="AT404" s="300"/>
      <c r="AU404" s="300"/>
      <c r="AV404" s="300"/>
      <c r="AW404" s="300"/>
      <c r="AX404" s="300"/>
      <c r="AY404" s="300"/>
      <c r="AZ404" s="300"/>
      <c r="BA404" s="302"/>
      <c r="BB404" s="352"/>
      <c r="BC404" s="302"/>
      <c r="BD404" s="302"/>
      <c r="BE404" s="302"/>
      <c r="BF404" s="302"/>
      <c r="BG404" s="302"/>
      <c r="BH404" s="302"/>
      <c r="BI404" s="302"/>
      <c r="BJ404" s="302"/>
      <c r="BK404" s="302"/>
      <c r="BL404" s="302"/>
      <c r="BM404" s="302"/>
      <c r="BN404" s="302"/>
      <c r="BO404" s="302"/>
      <c r="BP404" s="302"/>
      <c r="BQ404" s="302"/>
      <c r="BR404" s="302"/>
      <c r="BS404" s="302"/>
      <c r="BT404" s="302"/>
      <c r="BU404" s="302"/>
      <c r="BV404" s="302"/>
      <c r="BW404" s="302"/>
      <c r="BX404" s="302"/>
      <c r="BY404" s="302"/>
      <c r="BZ404" s="303"/>
      <c r="CA404" s="303"/>
      <c r="CB404" s="303"/>
      <c r="CC404" s="303"/>
      <c r="CD404" s="303"/>
      <c r="CE404" s="303"/>
      <c r="CF404" s="303"/>
      <c r="CG404" s="303"/>
      <c r="CH404" s="303"/>
      <c r="CI404" s="303"/>
      <c r="CJ404" s="303"/>
      <c r="CK404" s="303"/>
      <c r="CL404" s="303"/>
      <c r="CM404" s="303"/>
      <c r="CN404" s="303"/>
      <c r="CO404" s="303"/>
      <c r="CP404" s="303"/>
      <c r="CQ404" s="303"/>
      <c r="CR404" s="303"/>
      <c r="CS404" s="303"/>
      <c r="CT404" s="303"/>
      <c r="CU404" s="303"/>
      <c r="CV404" s="303"/>
      <c r="CW404" s="303"/>
      <c r="CX404" s="303"/>
      <c r="CY404" s="303"/>
      <c r="CZ404" s="303"/>
    </row>
    <row r="405" s="623" customFormat="true" ht="25.15" customHeight="true" x14ac:dyDescent="0.2">
      <c r="B405" s="1718"/>
      <c r="C405" s="1798" t="s">
        <v>232</v>
      </c>
      <c r="D405" s="1797"/>
      <c r="E405" s="1566">
        <v>0.73099666942118091</v>
      </c>
      <c r="F405" s="1545"/>
      <c r="G405" s="1545"/>
      <c r="H405" s="1798" t="s">
        <v>234</v>
      </c>
      <c r="I405" s="1797"/>
      <c r="J405" s="1567">
        <v>0.71352445018648358</v>
      </c>
      <c r="K405" s="1545"/>
      <c r="L405" s="1545"/>
      <c r="M405" s="1798" t="s">
        <v>230</v>
      </c>
      <c r="N405" s="1797"/>
      <c r="O405" s="1568">
        <v>-0.65446420722012555</v>
      </c>
      <c r="P405" s="1545"/>
      <c r="Q405" s="1545"/>
      <c r="AK405" s="300"/>
      <c r="AL405" s="300"/>
      <c r="AM405" s="300"/>
      <c r="AN405" s="300"/>
      <c r="AO405" s="300"/>
      <c r="AP405" s="300"/>
      <c r="AQ405" s="300"/>
      <c r="AR405" s="300"/>
      <c r="AS405" s="300"/>
      <c r="AT405" s="300"/>
      <c r="AU405" s="300"/>
      <c r="AV405" s="300"/>
      <c r="AW405" s="300"/>
      <c r="AX405" s="300"/>
      <c r="AY405" s="300"/>
      <c r="AZ405" s="300"/>
      <c r="BA405" s="302"/>
      <c r="BB405" s="352"/>
      <c r="BC405" s="302"/>
      <c r="BD405" s="302"/>
      <c r="BE405" s="302"/>
      <c r="BF405" s="302"/>
      <c r="BG405" s="302"/>
      <c r="BH405" s="302"/>
      <c r="BI405" s="302"/>
      <c r="BJ405" s="302"/>
      <c r="BK405" s="302"/>
      <c r="BL405" s="302"/>
      <c r="BM405" s="302"/>
      <c r="BN405" s="302"/>
      <c r="BO405" s="302"/>
      <c r="BP405" s="302"/>
      <c r="BQ405" s="302"/>
      <c r="BR405" s="302"/>
      <c r="BS405" s="302"/>
      <c r="BT405" s="302"/>
      <c r="BU405" s="302"/>
      <c r="BV405" s="302"/>
      <c r="BW405" s="302"/>
      <c r="BX405" s="302"/>
      <c r="BY405" s="302"/>
      <c r="BZ405" s="303"/>
      <c r="CA405" s="303"/>
      <c r="CB405" s="303"/>
      <c r="CC405" s="303"/>
      <c r="CD405" s="303"/>
      <c r="CE405" s="303"/>
      <c r="CF405" s="303"/>
      <c r="CG405" s="303"/>
      <c r="CH405" s="303"/>
      <c r="CI405" s="303"/>
      <c r="CJ405" s="303"/>
      <c r="CK405" s="303"/>
      <c r="CL405" s="303"/>
      <c r="CM405" s="303"/>
      <c r="CN405" s="303"/>
      <c r="CO405" s="303"/>
      <c r="CP405" s="303"/>
      <c r="CQ405" s="303"/>
      <c r="CR405" s="303"/>
      <c r="CS405" s="303"/>
      <c r="CT405" s="303"/>
      <c r="CU405" s="303"/>
      <c r="CV405" s="303"/>
      <c r="CW405" s="303"/>
      <c r="CX405" s="303"/>
      <c r="CY405" s="303"/>
      <c r="CZ405" s="303"/>
    </row>
    <row r="406" s="623" customFormat="true" ht="25.15" customHeight="true" x14ac:dyDescent="0.2">
      <c r="B406" s="1718"/>
      <c r="C406" s="1798" t="s">
        <v>235</v>
      </c>
      <c r="D406" s="1797"/>
      <c r="E406" s="1566">
        <v>-0.70104481805861607</v>
      </c>
      <c r="F406" s="1545"/>
      <c r="G406" s="1545"/>
      <c r="H406" s="1798" t="s">
        <v>236</v>
      </c>
      <c r="I406" s="1797"/>
      <c r="J406" s="1567">
        <v>0.70362924452269837</v>
      </c>
      <c r="K406" s="1545"/>
      <c r="L406" s="1545"/>
      <c r="M406" s="1798" t="s">
        <v>237</v>
      </c>
      <c r="N406" s="1797"/>
      <c r="O406" s="1568">
        <v>0.624088505121694</v>
      </c>
      <c r="P406" s="1545"/>
      <c r="Q406" s="1545"/>
      <c r="AK406" s="300"/>
      <c r="AL406" s="300"/>
      <c r="AM406" s="300"/>
      <c r="AN406" s="300"/>
      <c r="AO406" s="300"/>
      <c r="AP406" s="300"/>
      <c r="AQ406" s="300"/>
      <c r="AR406" s="300"/>
      <c r="AS406" s="300"/>
      <c r="AT406" s="300"/>
      <c r="AU406" s="300"/>
      <c r="AV406" s="300"/>
      <c r="AW406" s="300"/>
      <c r="AX406" s="300"/>
      <c r="AY406" s="300"/>
      <c r="AZ406" s="300"/>
      <c r="BA406" s="302"/>
      <c r="BB406" s="352"/>
      <c r="BC406" s="302"/>
      <c r="BD406" s="302"/>
      <c r="BE406" s="302"/>
      <c r="BF406" s="302"/>
      <c r="BG406" s="302"/>
      <c r="BH406" s="302"/>
      <c r="BI406" s="302"/>
      <c r="BJ406" s="302"/>
      <c r="BK406" s="302"/>
      <c r="BL406" s="302"/>
      <c r="BM406" s="302"/>
      <c r="BN406" s="302"/>
      <c r="BO406" s="302"/>
      <c r="BP406" s="302"/>
      <c r="BQ406" s="302"/>
      <c r="BR406" s="302"/>
      <c r="BS406" s="302"/>
      <c r="BT406" s="302"/>
      <c r="BU406" s="302"/>
      <c r="BV406" s="302"/>
      <c r="BW406" s="302"/>
      <c r="BX406" s="302"/>
      <c r="BY406" s="302"/>
      <c r="BZ406" s="303"/>
      <c r="CA406" s="303"/>
      <c r="CB406" s="303"/>
      <c r="CC406" s="303"/>
      <c r="CD406" s="303"/>
      <c r="CE406" s="303"/>
      <c r="CF406" s="303"/>
      <c r="CG406" s="303"/>
      <c r="CH406" s="303"/>
      <c r="CI406" s="303"/>
      <c r="CJ406" s="303"/>
      <c r="CK406" s="303"/>
      <c r="CL406" s="303"/>
      <c r="CM406" s="303"/>
      <c r="CN406" s="303"/>
      <c r="CO406" s="303"/>
      <c r="CP406" s="303"/>
      <c r="CQ406" s="303"/>
      <c r="CR406" s="303"/>
      <c r="CS406" s="303"/>
      <c r="CT406" s="303"/>
      <c r="CU406" s="303"/>
      <c r="CV406" s="303"/>
      <c r="CW406" s="303"/>
      <c r="CX406" s="303"/>
      <c r="CY406" s="303"/>
      <c r="CZ406" s="303"/>
    </row>
    <row r="407" s="623" customFormat="true" ht="25.15" customHeight="true" x14ac:dyDescent="0.2">
      <c r="B407" s="1718"/>
      <c r="C407" s="1798" t="s">
        <v>237</v>
      </c>
      <c r="D407" s="1797"/>
      <c r="E407" s="1566">
        <v>0.69000675127991751</v>
      </c>
      <c r="F407" s="1545"/>
      <c r="G407" s="1545"/>
      <c r="H407" s="1798" t="s">
        <v>235</v>
      </c>
      <c r="I407" s="1797"/>
      <c r="J407" s="1567">
        <v>-0.69519693662018511</v>
      </c>
      <c r="K407" s="1545"/>
      <c r="L407" s="1545"/>
      <c r="M407" s="1798" t="s">
        <v>235</v>
      </c>
      <c r="N407" s="1797"/>
      <c r="O407" s="1568">
        <v>-0.61666273855111331</v>
      </c>
      <c r="P407" s="1545"/>
      <c r="Q407" s="1545"/>
      <c r="AK407" s="300"/>
      <c r="AL407" s="300"/>
      <c r="AM407" s="300"/>
      <c r="AN407" s="300"/>
      <c r="AO407" s="300"/>
      <c r="AP407" s="300"/>
      <c r="AQ407" s="300"/>
      <c r="AR407" s="300"/>
      <c r="AS407" s="300"/>
      <c r="AT407" s="300"/>
      <c r="AU407" s="300"/>
      <c r="AV407" s="300"/>
      <c r="AW407" s="300"/>
      <c r="AX407" s="300"/>
      <c r="AY407" s="300"/>
      <c r="AZ407" s="300"/>
      <c r="BA407" s="302"/>
      <c r="BB407" s="352"/>
      <c r="BC407" s="302"/>
      <c r="BD407" s="302"/>
      <c r="BE407" s="302"/>
      <c r="BF407" s="302"/>
      <c r="BG407" s="302"/>
      <c r="BH407" s="302"/>
      <c r="BI407" s="302"/>
      <c r="BJ407" s="302"/>
      <c r="BK407" s="302"/>
      <c r="BL407" s="302"/>
      <c r="BM407" s="302"/>
      <c r="BN407" s="302"/>
      <c r="BO407" s="302"/>
      <c r="BP407" s="302"/>
      <c r="BQ407" s="302"/>
      <c r="BR407" s="302"/>
      <c r="BS407" s="302"/>
      <c r="BT407" s="302"/>
      <c r="BU407" s="302"/>
      <c r="BV407" s="302"/>
      <c r="BW407" s="302"/>
      <c r="BX407" s="302"/>
      <c r="BY407" s="302"/>
      <c r="BZ407" s="303"/>
      <c r="CA407" s="303"/>
      <c r="CB407" s="303"/>
      <c r="CC407" s="303"/>
      <c r="CD407" s="303"/>
      <c r="CE407" s="303"/>
      <c r="CF407" s="303"/>
      <c r="CG407" s="303"/>
      <c r="CH407" s="303"/>
      <c r="CI407" s="303"/>
      <c r="CJ407" s="303"/>
      <c r="CK407" s="303"/>
      <c r="CL407" s="303"/>
      <c r="CM407" s="303"/>
      <c r="CN407" s="303"/>
      <c r="CO407" s="303"/>
      <c r="CP407" s="303"/>
      <c r="CQ407" s="303"/>
      <c r="CR407" s="303"/>
      <c r="CS407" s="303"/>
      <c r="CT407" s="303"/>
      <c r="CU407" s="303"/>
      <c r="CV407" s="303"/>
      <c r="CW407" s="303"/>
      <c r="CX407" s="303"/>
      <c r="CY407" s="303"/>
      <c r="CZ407" s="303"/>
    </row>
    <row r="408" s="623" customFormat="true" ht="25.15" customHeight="true" x14ac:dyDescent="0.2">
      <c r="B408" s="1718"/>
      <c r="C408" s="1798" t="s">
        <v>234</v>
      </c>
      <c r="D408" s="1797"/>
      <c r="E408" s="1566">
        <v>0.68137565663950128</v>
      </c>
      <c r="F408" s="1545"/>
      <c r="G408" s="1545"/>
      <c r="H408" s="1798" t="s">
        <v>233</v>
      </c>
      <c r="I408" s="1797"/>
      <c r="J408" s="1567">
        <v>0.6928757725469169</v>
      </c>
      <c r="K408" s="1545"/>
      <c r="L408" s="1545"/>
      <c r="M408" s="1798" t="s">
        <v>238</v>
      </c>
      <c r="N408" s="1797"/>
      <c r="O408" s="1568">
        <v>0.60532160785265776</v>
      </c>
      <c r="P408" s="1545"/>
      <c r="Q408" s="1545"/>
      <c r="AK408" s="300"/>
      <c r="AL408" s="300"/>
      <c r="AM408" s="300"/>
      <c r="AN408" s="300"/>
      <c r="AO408" s="300"/>
      <c r="AP408" s="300"/>
      <c r="AQ408" s="300"/>
      <c r="AR408" s="300"/>
      <c r="AS408" s="300"/>
      <c r="AT408" s="300"/>
      <c r="AU408" s="300"/>
      <c r="AV408" s="300"/>
      <c r="AW408" s="300"/>
      <c r="AX408" s="300"/>
      <c r="AY408" s="300"/>
      <c r="AZ408" s="300"/>
      <c r="BA408" s="302"/>
      <c r="BB408" s="352"/>
      <c r="BC408" s="302"/>
      <c r="BD408" s="302"/>
      <c r="BE408" s="302"/>
      <c r="BF408" s="302"/>
      <c r="BG408" s="302"/>
      <c r="BH408" s="302"/>
      <c r="BI408" s="302"/>
      <c r="BJ408" s="302"/>
      <c r="BK408" s="302"/>
      <c r="BL408" s="302"/>
      <c r="BM408" s="302"/>
      <c r="BN408" s="302"/>
      <c r="BO408" s="302"/>
      <c r="BP408" s="302"/>
      <c r="BQ408" s="302"/>
      <c r="BR408" s="302"/>
      <c r="BS408" s="302"/>
      <c r="BT408" s="302"/>
      <c r="BU408" s="302"/>
      <c r="BV408" s="302"/>
      <c r="BW408" s="302"/>
      <c r="BX408" s="302"/>
      <c r="BY408" s="302"/>
      <c r="BZ408" s="303"/>
      <c r="CA408" s="303"/>
      <c r="CB408" s="303"/>
      <c r="CC408" s="303"/>
      <c r="CD408" s="303"/>
      <c r="CE408" s="303"/>
      <c r="CF408" s="303"/>
      <c r="CG408" s="303"/>
      <c r="CH408" s="303"/>
      <c r="CI408" s="303"/>
      <c r="CJ408" s="303"/>
      <c r="CK408" s="303"/>
      <c r="CL408" s="303"/>
      <c r="CM408" s="303"/>
      <c r="CN408" s="303"/>
      <c r="CO408" s="303"/>
      <c r="CP408" s="303"/>
      <c r="CQ408" s="303"/>
      <c r="CR408" s="303"/>
      <c r="CS408" s="303"/>
      <c r="CT408" s="303"/>
      <c r="CU408" s="303"/>
      <c r="CV408" s="303"/>
      <c r="CW408" s="303"/>
      <c r="CX408" s="303"/>
      <c r="CY408" s="303"/>
      <c r="CZ408" s="303"/>
    </row>
    <row r="409" s="623" customFormat="true" ht="25.15" customHeight="true" x14ac:dyDescent="0.2">
      <c r="B409" s="1718"/>
      <c r="C409" s="1798" t="s">
        <v>231</v>
      </c>
      <c r="D409" s="1797"/>
      <c r="E409" s="1566">
        <v>0.67655194377330719</v>
      </c>
      <c r="F409" s="1545"/>
      <c r="G409" s="1545"/>
      <c r="H409" s="1798" t="s">
        <v>237</v>
      </c>
      <c r="I409" s="1797"/>
      <c r="J409" s="1567">
        <v>0.67682190232557238</v>
      </c>
      <c r="K409" s="1545"/>
      <c r="L409" s="1545"/>
      <c r="M409" s="1798" t="s">
        <v>234</v>
      </c>
      <c r="N409" s="1797"/>
      <c r="O409" s="1568">
        <v>0.57451580839032357</v>
      </c>
      <c r="P409" s="1545"/>
      <c r="Q409" s="1545"/>
      <c r="AK409" s="300"/>
      <c r="AL409" s="300"/>
      <c r="AM409" s="300"/>
      <c r="AN409" s="300"/>
      <c r="AO409" s="300"/>
      <c r="AP409" s="300"/>
      <c r="AQ409" s="300"/>
      <c r="AR409" s="300"/>
      <c r="AS409" s="300"/>
      <c r="AT409" s="300"/>
      <c r="AU409" s="300"/>
      <c r="AV409" s="300"/>
      <c r="AW409" s="300"/>
      <c r="AX409" s="300"/>
      <c r="AY409" s="300"/>
      <c r="AZ409" s="300"/>
      <c r="BA409" s="302"/>
      <c r="BB409" s="352"/>
      <c r="BC409" s="302"/>
      <c r="BD409" s="302"/>
      <c r="BE409" s="302"/>
      <c r="BF409" s="302"/>
      <c r="BG409" s="302"/>
      <c r="BH409" s="302"/>
      <c r="BI409" s="302"/>
      <c r="BJ409" s="302"/>
      <c r="BK409" s="302"/>
      <c r="BL409" s="302"/>
      <c r="BM409" s="302"/>
      <c r="BN409" s="302"/>
      <c r="BO409" s="302"/>
      <c r="BP409" s="302"/>
      <c r="BQ409" s="302"/>
      <c r="BR409" s="302"/>
      <c r="BS409" s="302"/>
      <c r="BT409" s="302"/>
      <c r="BU409" s="302"/>
      <c r="BV409" s="302"/>
      <c r="BW409" s="302"/>
      <c r="BX409" s="302"/>
      <c r="BY409" s="302"/>
      <c r="BZ409" s="303"/>
      <c r="CA409" s="303"/>
      <c r="CB409" s="303"/>
      <c r="CC409" s="303"/>
      <c r="CD409" s="303"/>
      <c r="CE409" s="303"/>
      <c r="CF409" s="303"/>
      <c r="CG409" s="303"/>
      <c r="CH409" s="303"/>
      <c r="CI409" s="303"/>
      <c r="CJ409" s="303"/>
      <c r="CK409" s="303"/>
      <c r="CL409" s="303"/>
      <c r="CM409" s="303"/>
      <c r="CN409" s="303"/>
      <c r="CO409" s="303"/>
      <c r="CP409" s="303"/>
      <c r="CQ409" s="303"/>
      <c r="CR409" s="303"/>
      <c r="CS409" s="303"/>
      <c r="CT409" s="303"/>
      <c r="CU409" s="303"/>
      <c r="CV409" s="303"/>
      <c r="CW409" s="303"/>
      <c r="CX409" s="303"/>
      <c r="CY409" s="303"/>
      <c r="CZ409" s="303"/>
    </row>
    <row r="410" s="623" customFormat="true" ht="25.15" customHeight="true" x14ac:dyDescent="0.2">
      <c r="B410" s="1718"/>
      <c r="C410" s="1798" t="s">
        <v>236</v>
      </c>
      <c r="D410" s="1797"/>
      <c r="E410" s="1566">
        <v>0.64699269019838646</v>
      </c>
      <c r="F410" s="1545"/>
      <c r="G410" s="1545"/>
      <c r="H410" s="1798" t="s">
        <v>238</v>
      </c>
      <c r="I410" s="1797"/>
      <c r="J410" s="1567">
        <v>0.67330815510758413</v>
      </c>
      <c r="K410" s="1545"/>
      <c r="L410" s="1545"/>
      <c r="M410" s="1798" t="s">
        <v>231</v>
      </c>
      <c r="N410" s="1797"/>
      <c r="O410" s="1568">
        <v>0.52519961042820673</v>
      </c>
      <c r="P410" s="1545"/>
      <c r="Q410" s="1545"/>
      <c r="AK410" s="300"/>
      <c r="AL410" s="300"/>
      <c r="AM410" s="300"/>
      <c r="AN410" s="300"/>
      <c r="AO410" s="300"/>
      <c r="AP410" s="300"/>
      <c r="AQ410" s="300"/>
      <c r="AR410" s="300"/>
      <c r="AS410" s="300"/>
      <c r="AT410" s="300"/>
      <c r="AU410" s="300"/>
      <c r="AV410" s="300"/>
      <c r="AW410" s="300"/>
      <c r="AX410" s="300"/>
      <c r="AY410" s="300"/>
      <c r="AZ410" s="300"/>
      <c r="BA410" s="302"/>
      <c r="BB410" s="352"/>
      <c r="BC410" s="302"/>
      <c r="BD410" s="302"/>
      <c r="BE410" s="302"/>
      <c r="BF410" s="302"/>
      <c r="BG410" s="302"/>
      <c r="BH410" s="302"/>
      <c r="BI410" s="302"/>
      <c r="BJ410" s="302"/>
      <c r="BK410" s="302"/>
      <c r="BL410" s="302"/>
      <c r="BM410" s="302"/>
      <c r="BN410" s="302"/>
      <c r="BO410" s="302"/>
      <c r="BP410" s="302"/>
      <c r="BQ410" s="302"/>
      <c r="BR410" s="302"/>
      <c r="BS410" s="302"/>
      <c r="BT410" s="302"/>
      <c r="BU410" s="302"/>
      <c r="BV410" s="302"/>
      <c r="BW410" s="302"/>
      <c r="BX410" s="302"/>
      <c r="BY410" s="302"/>
      <c r="BZ410" s="303"/>
      <c r="CA410" s="303"/>
      <c r="CB410" s="303"/>
      <c r="CC410" s="303"/>
      <c r="CD410" s="303"/>
      <c r="CE410" s="303"/>
      <c r="CF410" s="303"/>
      <c r="CG410" s="303"/>
      <c r="CH410" s="303"/>
      <c r="CI410" s="303"/>
      <c r="CJ410" s="303"/>
      <c r="CK410" s="303"/>
      <c r="CL410" s="303"/>
      <c r="CM410" s="303"/>
      <c r="CN410" s="303"/>
      <c r="CO410" s="303"/>
      <c r="CP410" s="303"/>
      <c r="CQ410" s="303"/>
      <c r="CR410" s="303"/>
      <c r="CS410" s="303"/>
      <c r="CT410" s="303"/>
      <c r="CU410" s="303"/>
      <c r="CV410" s="303"/>
      <c r="CW410" s="303"/>
      <c r="CX410" s="303"/>
      <c r="CY410" s="303"/>
      <c r="CZ410" s="303"/>
    </row>
    <row r="411" s="623" customFormat="true" ht="25.15" customHeight="true" x14ac:dyDescent="0.2">
      <c r="B411" s="1718"/>
      <c r="C411" s="1798" t="s">
        <v>238</v>
      </c>
      <c r="D411" s="1797"/>
      <c r="E411" s="1566">
        <v>0.63920923952572783</v>
      </c>
      <c r="F411" s="1545"/>
      <c r="G411" s="1545"/>
      <c r="H411" s="1798" t="s">
        <v>239</v>
      </c>
      <c r="I411" s="1797"/>
      <c r="J411" s="1567">
        <v>0.63240345717170809</v>
      </c>
      <c r="K411" s="1545"/>
      <c r="L411" s="1545"/>
      <c r="M411" s="1798" t="s">
        <v>236</v>
      </c>
      <c r="N411" s="1797"/>
      <c r="O411" s="1568">
        <v>0.50256293843618272</v>
      </c>
      <c r="P411" s="1545"/>
      <c r="Q411" s="1545"/>
      <c r="AK411" s="300"/>
      <c r="AL411" s="300"/>
      <c r="AM411" s="300"/>
      <c r="AN411" s="300"/>
      <c r="AO411" s="300"/>
      <c r="AP411" s="300"/>
      <c r="AQ411" s="300"/>
      <c r="AR411" s="300"/>
      <c r="AS411" s="300"/>
      <c r="AT411" s="300"/>
      <c r="AU411" s="300"/>
      <c r="AV411" s="300"/>
      <c r="AW411" s="300"/>
      <c r="AX411" s="300"/>
      <c r="AY411" s="300"/>
      <c r="AZ411" s="300"/>
      <c r="BA411" s="302"/>
      <c r="BB411" s="352"/>
      <c r="BC411" s="302"/>
      <c r="BD411" s="302"/>
      <c r="BE411" s="302"/>
      <c r="BF411" s="302"/>
      <c r="BG411" s="302"/>
      <c r="BH411" s="302"/>
      <c r="BI411" s="302"/>
      <c r="BJ411" s="302"/>
      <c r="BK411" s="302"/>
      <c r="BL411" s="302"/>
      <c r="BM411" s="302"/>
      <c r="BN411" s="302"/>
      <c r="BO411" s="302"/>
      <c r="BP411" s="302"/>
      <c r="BQ411" s="302"/>
      <c r="BR411" s="302"/>
      <c r="BS411" s="302"/>
      <c r="BT411" s="302"/>
      <c r="BU411" s="302"/>
      <c r="BV411" s="302"/>
      <c r="BW411" s="302"/>
      <c r="BX411" s="302"/>
      <c r="BY411" s="302"/>
      <c r="BZ411" s="303"/>
      <c r="CA411" s="303"/>
      <c r="CB411" s="303"/>
      <c r="CC411" s="303"/>
      <c r="CD411" s="303"/>
      <c r="CE411" s="303"/>
      <c r="CF411" s="303"/>
      <c r="CG411" s="303"/>
      <c r="CH411" s="303"/>
      <c r="CI411" s="303"/>
      <c r="CJ411" s="303"/>
      <c r="CK411" s="303"/>
      <c r="CL411" s="303"/>
      <c r="CM411" s="303"/>
      <c r="CN411" s="303"/>
      <c r="CO411" s="303"/>
      <c r="CP411" s="303"/>
      <c r="CQ411" s="303"/>
      <c r="CR411" s="303"/>
      <c r="CS411" s="303"/>
      <c r="CT411" s="303"/>
      <c r="CU411" s="303"/>
      <c r="CV411" s="303"/>
      <c r="CW411" s="303"/>
      <c r="CX411" s="303"/>
      <c r="CY411" s="303"/>
      <c r="CZ411" s="303"/>
    </row>
    <row r="412" s="623" customFormat="true" ht="25.15" customHeight="true" x14ac:dyDescent="0.2">
      <c r="B412" s="1718"/>
      <c r="C412" s="1798" t="s">
        <v>239</v>
      </c>
      <c r="D412" s="1797"/>
      <c r="E412" s="1566">
        <v>0.57463569019376104</v>
      </c>
      <c r="F412" s="1545"/>
      <c r="G412" s="1545"/>
      <c r="H412" s="1798" t="s">
        <v>240</v>
      </c>
      <c r="I412" s="1797"/>
      <c r="J412" s="1567">
        <v>0.58596570698238004</v>
      </c>
      <c r="K412" s="1545"/>
      <c r="L412" s="1545"/>
      <c r="M412" s="1798" t="s">
        <v>241</v>
      </c>
      <c r="N412" s="1797"/>
      <c r="O412" s="1568">
        <v>-0.50238641033622</v>
      </c>
      <c r="P412" s="1545"/>
      <c r="Q412" s="1545"/>
      <c r="AK412" s="300"/>
      <c r="AL412" s="300"/>
      <c r="AM412" s="300"/>
      <c r="AN412" s="300"/>
      <c r="AO412" s="300"/>
      <c r="AP412" s="300"/>
      <c r="AQ412" s="300"/>
      <c r="AR412" s="300"/>
      <c r="AS412" s="300"/>
      <c r="AT412" s="300"/>
      <c r="AU412" s="300"/>
      <c r="AV412" s="300"/>
      <c r="AW412" s="300"/>
      <c r="AX412" s="300"/>
      <c r="AY412" s="300"/>
      <c r="AZ412" s="300"/>
      <c r="BA412" s="302"/>
      <c r="BB412" s="352"/>
      <c r="BC412" s="302"/>
      <c r="BD412" s="302"/>
      <c r="BE412" s="302"/>
      <c r="BF412" s="302"/>
      <c r="BG412" s="302"/>
      <c r="BH412" s="302"/>
      <c r="BI412" s="302"/>
      <c r="BJ412" s="302"/>
      <c r="BK412" s="302"/>
      <c r="BL412" s="302"/>
      <c r="BM412" s="302"/>
      <c r="BN412" s="302"/>
      <c r="BO412" s="302"/>
      <c r="BP412" s="302"/>
      <c r="BQ412" s="302"/>
      <c r="BR412" s="302"/>
      <c r="BS412" s="302"/>
      <c r="BT412" s="302"/>
      <c r="BU412" s="302"/>
      <c r="BV412" s="302"/>
      <c r="BW412" s="302"/>
      <c r="BX412" s="302"/>
      <c r="BY412" s="302"/>
      <c r="BZ412" s="303"/>
      <c r="CA412" s="303"/>
      <c r="CB412" s="303"/>
      <c r="CC412" s="303"/>
      <c r="CD412" s="303"/>
      <c r="CE412" s="303"/>
      <c r="CF412" s="303"/>
      <c r="CG412" s="303"/>
      <c r="CH412" s="303"/>
      <c r="CI412" s="303"/>
      <c r="CJ412" s="303"/>
      <c r="CK412" s="303"/>
      <c r="CL412" s="303"/>
      <c r="CM412" s="303"/>
      <c r="CN412" s="303"/>
      <c r="CO412" s="303"/>
      <c r="CP412" s="303"/>
      <c r="CQ412" s="303"/>
      <c r="CR412" s="303"/>
      <c r="CS412" s="303"/>
      <c r="CT412" s="303"/>
      <c r="CU412" s="303"/>
      <c r="CV412" s="303"/>
      <c r="CW412" s="303"/>
      <c r="CX412" s="303"/>
      <c r="CY412" s="303"/>
      <c r="CZ412" s="303"/>
    </row>
    <row r="413" s="623" customFormat="true" ht="25.15" customHeight="true" x14ac:dyDescent="0.2">
      <c r="B413" s="1718"/>
      <c r="C413" s="1798" t="s">
        <v>242</v>
      </c>
      <c r="D413" s="1797"/>
      <c r="E413" s="1566">
        <v>0.52258075649907743</v>
      </c>
      <c r="F413" s="1545"/>
      <c r="G413" s="1545"/>
      <c r="H413" s="1798" t="s">
        <v>242</v>
      </c>
      <c r="I413" s="1797"/>
      <c r="J413" s="1567">
        <v>0.5678716922775856</v>
      </c>
      <c r="K413" s="1545"/>
      <c r="L413" s="1545"/>
      <c r="M413" s="1798" t="s">
        <v>240</v>
      </c>
      <c r="N413" s="1797"/>
      <c r="O413" s="1568">
        <v>0.48436017417876259</v>
      </c>
      <c r="P413" s="1545"/>
      <c r="Q413" s="1545"/>
      <c r="AK413" s="300"/>
      <c r="AL413" s="300"/>
      <c r="AM413" s="300"/>
      <c r="AN413" s="300"/>
      <c r="AO413" s="300"/>
      <c r="AP413" s="300"/>
      <c r="AQ413" s="300"/>
      <c r="AR413" s="300"/>
      <c r="AS413" s="300"/>
      <c r="AT413" s="300"/>
      <c r="AU413" s="300"/>
      <c r="AV413" s="300"/>
      <c r="AW413" s="300"/>
      <c r="AX413" s="300"/>
      <c r="AY413" s="300"/>
      <c r="AZ413" s="300"/>
      <c r="BA413" s="302"/>
      <c r="BB413" s="352"/>
      <c r="BC413" s="302"/>
      <c r="BD413" s="302"/>
      <c r="BE413" s="302"/>
      <c r="BF413" s="302"/>
      <c r="BG413" s="302"/>
      <c r="BH413" s="302"/>
      <c r="BI413" s="302"/>
      <c r="BJ413" s="302"/>
      <c r="BK413" s="302"/>
      <c r="BL413" s="302"/>
      <c r="BM413" s="302"/>
      <c r="BN413" s="302"/>
      <c r="BO413" s="302"/>
      <c r="BP413" s="302"/>
      <c r="BQ413" s="302"/>
      <c r="BR413" s="302"/>
      <c r="BS413" s="302"/>
      <c r="BT413" s="302"/>
      <c r="BU413" s="302"/>
      <c r="BV413" s="302"/>
      <c r="BW413" s="302"/>
      <c r="BX413" s="302"/>
      <c r="BY413" s="302"/>
      <c r="BZ413" s="303"/>
      <c r="CA413" s="303"/>
      <c r="CB413" s="303"/>
      <c r="CC413" s="303"/>
      <c r="CD413" s="303"/>
      <c r="CE413" s="303"/>
      <c r="CF413" s="303"/>
      <c r="CG413" s="303"/>
      <c r="CH413" s="303"/>
      <c r="CI413" s="303"/>
      <c r="CJ413" s="303"/>
      <c r="CK413" s="303"/>
      <c r="CL413" s="303"/>
      <c r="CM413" s="303"/>
      <c r="CN413" s="303"/>
      <c r="CO413" s="303"/>
      <c r="CP413" s="303"/>
      <c r="CQ413" s="303"/>
      <c r="CR413" s="303"/>
      <c r="CS413" s="303"/>
      <c r="CT413" s="303"/>
      <c r="CU413" s="303"/>
      <c r="CV413" s="303"/>
      <c r="CW413" s="303"/>
      <c r="CX413" s="303"/>
      <c r="CY413" s="303"/>
      <c r="CZ413" s="303"/>
    </row>
    <row r="414" s="623" customFormat="true" ht="25.15" customHeight="true" x14ac:dyDescent="0.2">
      <c r="B414" s="1718"/>
      <c r="C414" s="1798" t="s">
        <v>243</v>
      </c>
      <c r="D414" s="1797"/>
      <c r="E414" s="1566">
        <v>0.51348233470632942</v>
      </c>
      <c r="F414" s="1545"/>
      <c r="G414" s="1545"/>
      <c r="H414" s="1798" t="s">
        <v>243</v>
      </c>
      <c r="I414" s="1797"/>
      <c r="J414" s="1567">
        <v>0.56699382848002522</v>
      </c>
      <c r="K414" s="1545"/>
      <c r="L414" s="1545"/>
      <c r="M414" s="1798" t="s">
        <v>244</v>
      </c>
      <c r="N414" s="1797"/>
      <c r="O414" s="1568">
        <v>0.48270653296633492</v>
      </c>
      <c r="P414" s="1545"/>
      <c r="Q414" s="1545"/>
      <c r="AK414" s="300"/>
      <c r="AL414" s="300"/>
      <c r="AM414" s="300"/>
      <c r="AN414" s="300"/>
      <c r="AO414" s="300"/>
      <c r="AP414" s="300"/>
      <c r="AQ414" s="300"/>
      <c r="AR414" s="300"/>
      <c r="AS414" s="300"/>
      <c r="AT414" s="300"/>
      <c r="AU414" s="300"/>
      <c r="AV414" s="300"/>
      <c r="AW414" s="300"/>
      <c r="AX414" s="300"/>
      <c r="AY414" s="300"/>
      <c r="AZ414" s="300"/>
      <c r="BA414" s="302"/>
      <c r="BB414" s="352"/>
      <c r="BC414" s="302"/>
      <c r="BD414" s="302"/>
      <c r="BE414" s="302"/>
      <c r="BF414" s="302"/>
      <c r="BG414" s="302"/>
      <c r="BH414" s="302"/>
      <c r="BI414" s="302"/>
      <c r="BJ414" s="302"/>
      <c r="BK414" s="302"/>
      <c r="BL414" s="302"/>
      <c r="BM414" s="302"/>
      <c r="BN414" s="302"/>
      <c r="BO414" s="302"/>
      <c r="BP414" s="302"/>
      <c r="BQ414" s="302"/>
      <c r="BR414" s="302"/>
      <c r="BS414" s="302"/>
      <c r="BT414" s="302"/>
      <c r="BU414" s="302"/>
      <c r="BV414" s="302"/>
      <c r="BW414" s="302"/>
      <c r="BX414" s="302"/>
      <c r="BY414" s="302"/>
      <c r="BZ414" s="303"/>
      <c r="CA414" s="303"/>
      <c r="CB414" s="303"/>
      <c r="CC414" s="303"/>
      <c r="CD414" s="303"/>
      <c r="CE414" s="303"/>
      <c r="CF414" s="303"/>
      <c r="CG414" s="303"/>
      <c r="CH414" s="303"/>
      <c r="CI414" s="303"/>
      <c r="CJ414" s="303"/>
      <c r="CK414" s="303"/>
      <c r="CL414" s="303"/>
      <c r="CM414" s="303"/>
      <c r="CN414" s="303"/>
      <c r="CO414" s="303"/>
      <c r="CP414" s="303"/>
      <c r="CQ414" s="303"/>
      <c r="CR414" s="303"/>
      <c r="CS414" s="303"/>
      <c r="CT414" s="303"/>
      <c r="CU414" s="303"/>
      <c r="CV414" s="303"/>
      <c r="CW414" s="303"/>
      <c r="CX414" s="303"/>
      <c r="CY414" s="303"/>
      <c r="CZ414" s="303"/>
    </row>
    <row r="415" s="623" customFormat="true" ht="25.15" customHeight="true" x14ac:dyDescent="0.2">
      <c r="B415" s="1718"/>
      <c r="C415" s="1798" t="s">
        <v>244</v>
      </c>
      <c r="D415" s="1797"/>
      <c r="E415" s="1566">
        <v>0.48688231586077346</v>
      </c>
      <c r="F415" s="1545"/>
      <c r="G415" s="1545"/>
      <c r="H415" s="1798" t="s">
        <v>244</v>
      </c>
      <c r="I415" s="1797"/>
      <c r="J415" s="1567">
        <v>0.51873783177580002</v>
      </c>
      <c r="K415" s="1545"/>
      <c r="L415" s="1545"/>
      <c r="M415" s="1798" t="s">
        <v>245</v>
      </c>
      <c r="N415" s="1797"/>
      <c r="O415" s="1568">
        <v>-0.46082881638961021</v>
      </c>
      <c r="P415" s="1545"/>
      <c r="Q415" s="1545"/>
      <c r="AK415" s="300"/>
      <c r="AL415" s="300"/>
      <c r="AM415" s="300"/>
      <c r="AN415" s="300"/>
      <c r="AO415" s="300"/>
      <c r="AP415" s="300"/>
      <c r="AQ415" s="300"/>
      <c r="AR415" s="300"/>
      <c r="AS415" s="300"/>
      <c r="AT415" s="300"/>
      <c r="AU415" s="300"/>
      <c r="AV415" s="300"/>
      <c r="AW415" s="300"/>
      <c r="AX415" s="300"/>
      <c r="AY415" s="300"/>
      <c r="AZ415" s="300"/>
      <c r="BA415" s="302"/>
      <c r="BB415" s="352"/>
      <c r="BC415" s="302"/>
      <c r="BD415" s="302"/>
      <c r="BE415" s="302"/>
      <c r="BF415" s="302"/>
      <c r="BG415" s="302"/>
      <c r="BH415" s="302"/>
      <c r="BI415" s="302"/>
      <c r="BJ415" s="302"/>
      <c r="BK415" s="302"/>
      <c r="BL415" s="302"/>
      <c r="BM415" s="302"/>
      <c r="BN415" s="302"/>
      <c r="BO415" s="302"/>
      <c r="BP415" s="302"/>
      <c r="BQ415" s="302"/>
      <c r="BR415" s="302"/>
      <c r="BS415" s="302"/>
      <c r="BT415" s="302"/>
      <c r="BU415" s="302"/>
      <c r="BV415" s="302"/>
      <c r="BW415" s="302"/>
      <c r="BX415" s="302"/>
      <c r="BY415" s="302"/>
      <c r="BZ415" s="303"/>
      <c r="CA415" s="303"/>
      <c r="CB415" s="303"/>
      <c r="CC415" s="303"/>
      <c r="CD415" s="303"/>
      <c r="CE415" s="303"/>
      <c r="CF415" s="303"/>
      <c r="CG415" s="303"/>
      <c r="CH415" s="303"/>
      <c r="CI415" s="303"/>
      <c r="CJ415" s="303"/>
      <c r="CK415" s="303"/>
      <c r="CL415" s="303"/>
      <c r="CM415" s="303"/>
      <c r="CN415" s="303"/>
      <c r="CO415" s="303"/>
      <c r="CP415" s="303"/>
      <c r="CQ415" s="303"/>
      <c r="CR415" s="303"/>
      <c r="CS415" s="303"/>
      <c r="CT415" s="303"/>
      <c r="CU415" s="303"/>
      <c r="CV415" s="303"/>
      <c r="CW415" s="303"/>
      <c r="CX415" s="303"/>
      <c r="CY415" s="303"/>
      <c r="CZ415" s="303"/>
    </row>
    <row r="416" s="623" customFormat="true" ht="25.15" customHeight="true" x14ac:dyDescent="0.2">
      <c r="B416" s="1718"/>
      <c r="C416" s="1798" t="s">
        <v>240</v>
      </c>
      <c r="D416" s="1797"/>
      <c r="E416" s="1566">
        <v>0.48491403800415678</v>
      </c>
      <c r="F416" s="1545"/>
      <c r="G416" s="1545"/>
      <c r="H416" s="1798" t="s">
        <v>246</v>
      </c>
      <c r="I416" s="1797"/>
      <c r="J416" s="1567">
        <v>0.50445943193632548</v>
      </c>
      <c r="K416" s="1545"/>
      <c r="L416" s="1545"/>
      <c r="M416" s="1798" t="s">
        <v>242</v>
      </c>
      <c r="N416" s="1797"/>
      <c r="O416" s="1568">
        <v>0.38673429187146324</v>
      </c>
      <c r="P416" s="1545"/>
      <c r="Q416" s="1545"/>
      <c r="AK416" s="300"/>
      <c r="AL416" s="300"/>
      <c r="AM416" s="300"/>
      <c r="AN416" s="300"/>
      <c r="AO416" s="300"/>
      <c r="AP416" s="300"/>
      <c r="AQ416" s="300"/>
      <c r="AR416" s="300"/>
      <c r="AS416" s="300"/>
      <c r="AT416" s="300"/>
      <c r="AU416" s="300"/>
      <c r="AV416" s="300"/>
      <c r="AW416" s="300"/>
      <c r="AX416" s="300"/>
      <c r="AY416" s="300"/>
      <c r="AZ416" s="300"/>
      <c r="BA416" s="302"/>
      <c r="BB416" s="352"/>
      <c r="BC416" s="302"/>
      <c r="BD416" s="302"/>
      <c r="BE416" s="302"/>
      <c r="BF416" s="302"/>
      <c r="BG416" s="302"/>
      <c r="BH416" s="302"/>
      <c r="BI416" s="302"/>
      <c r="BJ416" s="302"/>
      <c r="BK416" s="302"/>
      <c r="BL416" s="302"/>
      <c r="BM416" s="302"/>
      <c r="BN416" s="302"/>
      <c r="BO416" s="302"/>
      <c r="BP416" s="302"/>
      <c r="BQ416" s="302"/>
      <c r="BR416" s="302"/>
      <c r="BS416" s="302"/>
      <c r="BT416" s="302"/>
      <c r="BU416" s="302"/>
      <c r="BV416" s="302"/>
      <c r="BW416" s="302"/>
      <c r="BX416" s="302"/>
      <c r="BY416" s="302"/>
      <c r="BZ416" s="303"/>
      <c r="CA416" s="303"/>
      <c r="CB416" s="303"/>
      <c r="CC416" s="303"/>
      <c r="CD416" s="303"/>
      <c r="CE416" s="303"/>
      <c r="CF416" s="303"/>
      <c r="CG416" s="303"/>
      <c r="CH416" s="303"/>
      <c r="CI416" s="303"/>
      <c r="CJ416" s="303"/>
      <c r="CK416" s="303"/>
      <c r="CL416" s="303"/>
      <c r="CM416" s="303"/>
      <c r="CN416" s="303"/>
      <c r="CO416" s="303"/>
      <c r="CP416" s="303"/>
      <c r="CQ416" s="303"/>
      <c r="CR416" s="303"/>
      <c r="CS416" s="303"/>
      <c r="CT416" s="303"/>
      <c r="CU416" s="303"/>
      <c r="CV416" s="303"/>
      <c r="CW416" s="303"/>
      <c r="CX416" s="303"/>
      <c r="CY416" s="303"/>
      <c r="CZ416" s="303"/>
    </row>
    <row r="417" s="623" customFormat="true" ht="25.15" customHeight="true" x14ac:dyDescent="0.2">
      <c r="B417" s="1718"/>
      <c r="C417" s="1798" t="s">
        <v>246</v>
      </c>
      <c r="D417" s="1797"/>
      <c r="E417" s="1566">
        <v>0.46038380718297539</v>
      </c>
      <c r="F417" s="1545"/>
      <c r="G417" s="1545"/>
      <c r="H417" s="1798" t="s">
        <v>247</v>
      </c>
      <c r="I417" s="1797"/>
      <c r="J417" s="1567">
        <v>-0.44617912517190667</v>
      </c>
      <c r="K417" s="1545"/>
      <c r="L417" s="1545"/>
      <c r="M417" s="1798" t="s">
        <v>239</v>
      </c>
      <c r="N417" s="1797"/>
      <c r="O417" s="1568">
        <v>0.3858568067802815</v>
      </c>
      <c r="P417" s="1545"/>
      <c r="Q417" s="1545"/>
      <c r="AK417" s="300"/>
      <c r="AL417" s="300"/>
      <c r="AM417" s="300"/>
      <c r="AN417" s="300"/>
      <c r="AO417" s="300"/>
      <c r="AP417" s="300"/>
      <c r="AQ417" s="300"/>
      <c r="AR417" s="300"/>
      <c r="AS417" s="300"/>
      <c r="AT417" s="300"/>
      <c r="AU417" s="300"/>
      <c r="AV417" s="300"/>
      <c r="AW417" s="300"/>
      <c r="AX417" s="300"/>
      <c r="AY417" s="300"/>
      <c r="AZ417" s="300"/>
      <c r="BA417" s="302"/>
      <c r="BB417" s="352"/>
      <c r="BC417" s="302"/>
      <c r="BD417" s="302"/>
      <c r="BE417" s="302"/>
      <c r="BF417" s="302"/>
      <c r="BG417" s="302"/>
      <c r="BH417" s="302"/>
      <c r="BI417" s="302"/>
      <c r="BJ417" s="302"/>
      <c r="BK417" s="302"/>
      <c r="BL417" s="302"/>
      <c r="BM417" s="302"/>
      <c r="BN417" s="302"/>
      <c r="BO417" s="302"/>
      <c r="BP417" s="302"/>
      <c r="BQ417" s="302"/>
      <c r="BR417" s="302"/>
      <c r="BS417" s="302"/>
      <c r="BT417" s="302"/>
      <c r="BU417" s="302"/>
      <c r="BV417" s="302"/>
      <c r="BW417" s="302"/>
      <c r="BX417" s="302"/>
      <c r="BY417" s="302"/>
      <c r="BZ417" s="303"/>
      <c r="CA417" s="303"/>
      <c r="CB417" s="303"/>
      <c r="CC417" s="303"/>
      <c r="CD417" s="303"/>
      <c r="CE417" s="303"/>
      <c r="CF417" s="303"/>
      <c r="CG417" s="303"/>
      <c r="CH417" s="303"/>
      <c r="CI417" s="303"/>
      <c r="CJ417" s="303"/>
      <c r="CK417" s="303"/>
      <c r="CL417" s="303"/>
      <c r="CM417" s="303"/>
      <c r="CN417" s="303"/>
      <c r="CO417" s="303"/>
      <c r="CP417" s="303"/>
      <c r="CQ417" s="303"/>
      <c r="CR417" s="303"/>
      <c r="CS417" s="303"/>
      <c r="CT417" s="303"/>
      <c r="CU417" s="303"/>
      <c r="CV417" s="303"/>
      <c r="CW417" s="303"/>
      <c r="CX417" s="303"/>
      <c r="CY417" s="303"/>
      <c r="CZ417" s="303"/>
    </row>
    <row r="418" s="623" customFormat="true" ht="25.15" customHeight="true" x14ac:dyDescent="0.2">
      <c r="B418" s="1718"/>
      <c r="C418" s="1798" t="s">
        <v>241</v>
      </c>
      <c r="D418" s="1797"/>
      <c r="E418" s="1566">
        <v>-0.43606757202003515</v>
      </c>
      <c r="F418" s="1545"/>
      <c r="G418" s="1545"/>
      <c r="H418" s="1798" t="s">
        <v>248</v>
      </c>
      <c r="I418" s="1797"/>
      <c r="J418" s="1567">
        <v>0.43719808758001744</v>
      </c>
      <c r="K418" s="1545"/>
      <c r="L418" s="1545"/>
      <c r="M418" s="1798" t="s">
        <v>249</v>
      </c>
      <c r="N418" s="1797"/>
      <c r="O418" s="1568">
        <v>0.38246396105290364</v>
      </c>
      <c r="P418" s="1545"/>
      <c r="Q418" s="1545"/>
      <c r="AK418" s="300"/>
      <c r="AL418" s="300"/>
      <c r="AM418" s="300"/>
      <c r="AN418" s="300"/>
      <c r="AO418" s="300"/>
      <c r="AP418" s="300"/>
      <c r="AQ418" s="300"/>
      <c r="AR418" s="300"/>
      <c r="AS418" s="300"/>
      <c r="AT418" s="300"/>
      <c r="AU418" s="300"/>
      <c r="AV418" s="300"/>
      <c r="AW418" s="300"/>
      <c r="AX418" s="300"/>
      <c r="AY418" s="300"/>
      <c r="AZ418" s="300"/>
      <c r="BA418" s="302"/>
      <c r="BB418" s="352"/>
      <c r="BC418" s="302"/>
      <c r="BD418" s="302"/>
      <c r="BE418" s="302"/>
      <c r="BF418" s="302"/>
      <c r="BG418" s="302"/>
      <c r="BH418" s="302"/>
      <c r="BI418" s="302"/>
      <c r="BJ418" s="302"/>
      <c r="BK418" s="302"/>
      <c r="BL418" s="302"/>
      <c r="BM418" s="302"/>
      <c r="BN418" s="302"/>
      <c r="BO418" s="302"/>
      <c r="BP418" s="302"/>
      <c r="BQ418" s="302"/>
      <c r="BR418" s="302"/>
      <c r="BS418" s="302"/>
      <c r="BT418" s="302"/>
      <c r="BU418" s="302"/>
      <c r="BV418" s="302"/>
      <c r="BW418" s="302"/>
      <c r="BX418" s="302"/>
      <c r="BY418" s="302"/>
      <c r="BZ418" s="303"/>
      <c r="CA418" s="303"/>
      <c r="CB418" s="303"/>
      <c r="CC418" s="303"/>
      <c r="CD418" s="303"/>
      <c r="CE418" s="303"/>
      <c r="CF418" s="303"/>
      <c r="CG418" s="303"/>
      <c r="CH418" s="303"/>
      <c r="CI418" s="303"/>
      <c r="CJ418" s="303"/>
      <c r="CK418" s="303"/>
      <c r="CL418" s="303"/>
      <c r="CM418" s="303"/>
      <c r="CN418" s="303"/>
      <c r="CO418" s="303"/>
      <c r="CP418" s="303"/>
      <c r="CQ418" s="303"/>
      <c r="CR418" s="303"/>
      <c r="CS418" s="303"/>
      <c r="CT418" s="303"/>
      <c r="CU418" s="303"/>
      <c r="CV418" s="303"/>
      <c r="CW418" s="303"/>
      <c r="CX418" s="303"/>
      <c r="CY418" s="303"/>
      <c r="CZ418" s="303"/>
    </row>
    <row r="419" s="623" customFormat="true" ht="25.15" customHeight="true" x14ac:dyDescent="0.2">
      <c r="B419" s="1718"/>
      <c r="C419" s="1798" t="s">
        <v>245</v>
      </c>
      <c r="D419" s="1797"/>
      <c r="E419" s="1566">
        <v>-0.39721932632525186</v>
      </c>
      <c r="F419" s="1545"/>
      <c r="G419" s="1545"/>
      <c r="H419" s="1798" t="s">
        <v>245</v>
      </c>
      <c r="I419" s="1797"/>
      <c r="J419" s="1567">
        <v>-0.41789687945378862</v>
      </c>
      <c r="K419" s="1545"/>
      <c r="L419" s="1545"/>
      <c r="M419" s="1798" t="s">
        <v>246</v>
      </c>
      <c r="N419" s="1797"/>
      <c r="O419" s="1568">
        <v>0.33791318387661606</v>
      </c>
      <c r="P419" s="1545"/>
      <c r="Q419" s="1545"/>
      <c r="AK419" s="300"/>
      <c r="AL419" s="300"/>
      <c r="AM419" s="300"/>
      <c r="AN419" s="300"/>
      <c r="AO419" s="300"/>
      <c r="AP419" s="300"/>
      <c r="AQ419" s="300"/>
      <c r="AR419" s="300"/>
      <c r="AS419" s="300"/>
      <c r="AT419" s="300"/>
      <c r="AU419" s="300"/>
      <c r="AV419" s="300"/>
      <c r="AW419" s="300"/>
      <c r="AX419" s="300"/>
      <c r="AY419" s="300"/>
      <c r="AZ419" s="300"/>
      <c r="BA419" s="302"/>
      <c r="BB419" s="352"/>
      <c r="BC419" s="302"/>
      <c r="BD419" s="302"/>
      <c r="BE419" s="302"/>
      <c r="BF419" s="302"/>
      <c r="BG419" s="302"/>
      <c r="BH419" s="302"/>
      <c r="BI419" s="302"/>
      <c r="BJ419" s="302"/>
      <c r="BK419" s="302"/>
      <c r="BL419" s="302"/>
      <c r="BM419" s="302"/>
      <c r="BN419" s="302"/>
      <c r="BO419" s="302"/>
      <c r="BP419" s="302"/>
      <c r="BQ419" s="302"/>
      <c r="BR419" s="302"/>
      <c r="BS419" s="302"/>
      <c r="BT419" s="302"/>
      <c r="BU419" s="302"/>
      <c r="BV419" s="302"/>
      <c r="BW419" s="302"/>
      <c r="BX419" s="302"/>
      <c r="BY419" s="302"/>
      <c r="BZ419" s="303"/>
      <c r="CA419" s="303"/>
      <c r="CB419" s="303"/>
      <c r="CC419" s="303"/>
      <c r="CD419" s="303"/>
      <c r="CE419" s="303"/>
      <c r="CF419" s="303"/>
      <c r="CG419" s="303"/>
      <c r="CH419" s="303"/>
      <c r="CI419" s="303"/>
      <c r="CJ419" s="303"/>
      <c r="CK419" s="303"/>
      <c r="CL419" s="303"/>
      <c r="CM419" s="303"/>
      <c r="CN419" s="303"/>
      <c r="CO419" s="303"/>
      <c r="CP419" s="303"/>
      <c r="CQ419" s="303"/>
      <c r="CR419" s="303"/>
      <c r="CS419" s="303"/>
      <c r="CT419" s="303"/>
      <c r="CU419" s="303"/>
      <c r="CV419" s="303"/>
      <c r="CW419" s="303"/>
      <c r="CX419" s="303"/>
      <c r="CY419" s="303"/>
      <c r="CZ419" s="303"/>
    </row>
    <row r="420" s="623" customFormat="true" ht="25.15" customHeight="true" x14ac:dyDescent="0.2">
      <c r="B420" s="1718"/>
      <c r="C420" s="1798" t="s">
        <v>248</v>
      </c>
      <c r="D420" s="1797"/>
      <c r="E420" s="1566">
        <v>0.37227504753702989</v>
      </c>
      <c r="F420" s="1545"/>
      <c r="G420" s="1545"/>
      <c r="H420" s="1798" t="s">
        <v>250</v>
      </c>
      <c r="I420" s="1797"/>
      <c r="J420" s="1567">
        <v>0.41309460630399086</v>
      </c>
      <c r="K420" s="1545"/>
      <c r="L420" s="1545"/>
      <c r="M420" s="1798" t="s">
        <v>251</v>
      </c>
      <c r="N420" s="1797"/>
      <c r="O420" s="1568">
        <v>0.32876814699629658</v>
      </c>
      <c r="P420" s="1545"/>
      <c r="Q420" s="1545"/>
      <c r="AK420" s="300"/>
      <c r="AL420" s="300"/>
      <c r="AM420" s="300"/>
      <c r="AN420" s="300"/>
      <c r="AO420" s="300"/>
      <c r="AP420" s="300"/>
      <c r="AQ420" s="300"/>
      <c r="AR420" s="300"/>
      <c r="AS420" s="300"/>
      <c r="AT420" s="300"/>
      <c r="AU420" s="300"/>
      <c r="AV420" s="300"/>
      <c r="AW420" s="300"/>
      <c r="AX420" s="300"/>
      <c r="AY420" s="300"/>
      <c r="AZ420" s="300"/>
      <c r="BA420" s="302"/>
      <c r="BB420" s="352"/>
      <c r="BC420" s="302"/>
      <c r="BD420" s="302"/>
      <c r="BE420" s="302"/>
      <c r="BF420" s="302"/>
      <c r="BG420" s="302"/>
      <c r="BH420" s="302"/>
      <c r="BI420" s="302"/>
      <c r="BJ420" s="302"/>
      <c r="BK420" s="302"/>
      <c r="BL420" s="302"/>
      <c r="BM420" s="302"/>
      <c r="BN420" s="302"/>
      <c r="BO420" s="302"/>
      <c r="BP420" s="302"/>
      <c r="BQ420" s="302"/>
      <c r="BR420" s="302"/>
      <c r="BS420" s="302"/>
      <c r="BT420" s="302"/>
      <c r="BU420" s="302"/>
      <c r="BV420" s="302"/>
      <c r="BW420" s="302"/>
      <c r="BX420" s="302"/>
      <c r="BY420" s="302"/>
      <c r="BZ420" s="303"/>
      <c r="CA420" s="303"/>
      <c r="CB420" s="303"/>
      <c r="CC420" s="303"/>
      <c r="CD420" s="303"/>
      <c r="CE420" s="303"/>
      <c r="CF420" s="303"/>
      <c r="CG420" s="303"/>
      <c r="CH420" s="303"/>
      <c r="CI420" s="303"/>
      <c r="CJ420" s="303"/>
      <c r="CK420" s="303"/>
      <c r="CL420" s="303"/>
      <c r="CM420" s="303"/>
      <c r="CN420" s="303"/>
      <c r="CO420" s="303"/>
      <c r="CP420" s="303"/>
      <c r="CQ420" s="303"/>
      <c r="CR420" s="303"/>
      <c r="CS420" s="303"/>
      <c r="CT420" s="303"/>
      <c r="CU420" s="303"/>
      <c r="CV420" s="303"/>
      <c r="CW420" s="303"/>
      <c r="CX420" s="303"/>
      <c r="CY420" s="303"/>
      <c r="CZ420" s="303"/>
    </row>
    <row r="421" s="623" customFormat="true" ht="25.15" customHeight="true" x14ac:dyDescent="0.2">
      <c r="B421" s="1718"/>
      <c r="C421" s="1798" t="s">
        <v>250</v>
      </c>
      <c r="D421" s="1797"/>
      <c r="E421" s="1566">
        <v>0.33575607069212071</v>
      </c>
      <c r="F421" s="1545"/>
      <c r="G421" s="1545"/>
      <c r="H421" s="1798" t="s">
        <v>241</v>
      </c>
      <c r="I421" s="1797"/>
      <c r="J421" s="1567">
        <v>-0.39904569123816075</v>
      </c>
      <c r="K421" s="1545"/>
      <c r="L421" s="1545"/>
      <c r="M421" s="1798" t="s">
        <v>250</v>
      </c>
      <c r="N421" s="1797"/>
      <c r="O421" s="1568">
        <v>0.32710300375687201</v>
      </c>
      <c r="P421" s="1545"/>
      <c r="Q421" s="1545"/>
      <c r="AK421" s="300"/>
      <c r="AL421" s="300"/>
      <c r="AM421" s="300"/>
      <c r="AN421" s="300"/>
      <c r="AO421" s="300"/>
      <c r="AP421" s="300"/>
      <c r="AQ421" s="300"/>
      <c r="AR421" s="300"/>
      <c r="AS421" s="300"/>
      <c r="AT421" s="300"/>
      <c r="AU421" s="300"/>
      <c r="AV421" s="300"/>
      <c r="AW421" s="300"/>
      <c r="AX421" s="300"/>
      <c r="AY421" s="300"/>
      <c r="AZ421" s="300"/>
      <c r="BA421" s="302"/>
      <c r="BB421" s="352"/>
      <c r="BC421" s="302"/>
      <c r="BD421" s="302"/>
      <c r="BE421" s="302"/>
      <c r="BF421" s="302"/>
      <c r="BG421" s="302"/>
      <c r="BH421" s="302"/>
      <c r="BI421" s="302"/>
      <c r="BJ421" s="302"/>
      <c r="BK421" s="302"/>
      <c r="BL421" s="302"/>
      <c r="BM421" s="302"/>
      <c r="BN421" s="302"/>
      <c r="BO421" s="302"/>
      <c r="BP421" s="302"/>
      <c r="BQ421" s="302"/>
      <c r="BR421" s="302"/>
      <c r="BS421" s="302"/>
      <c r="BT421" s="302"/>
      <c r="BU421" s="302"/>
      <c r="BV421" s="302"/>
      <c r="BW421" s="302"/>
      <c r="BX421" s="302"/>
      <c r="BY421" s="302"/>
      <c r="BZ421" s="303"/>
      <c r="CA421" s="303"/>
      <c r="CB421" s="303"/>
      <c r="CC421" s="303"/>
      <c r="CD421" s="303"/>
      <c r="CE421" s="303"/>
      <c r="CF421" s="303"/>
      <c r="CG421" s="303"/>
      <c r="CH421" s="303"/>
      <c r="CI421" s="303"/>
      <c r="CJ421" s="303"/>
      <c r="CK421" s="303"/>
      <c r="CL421" s="303"/>
      <c r="CM421" s="303"/>
      <c r="CN421" s="303"/>
      <c r="CO421" s="303"/>
      <c r="CP421" s="303"/>
      <c r="CQ421" s="303"/>
      <c r="CR421" s="303"/>
      <c r="CS421" s="303"/>
      <c r="CT421" s="303"/>
      <c r="CU421" s="303"/>
      <c r="CV421" s="303"/>
      <c r="CW421" s="303"/>
      <c r="CX421" s="303"/>
      <c r="CY421" s="303"/>
      <c r="CZ421" s="303"/>
    </row>
    <row r="422" s="623" customFormat="true" ht="25.15" customHeight="true" x14ac:dyDescent="0.2">
      <c r="B422" s="1718"/>
      <c r="C422" s="1798" t="s">
        <v>252</v>
      </c>
      <c r="D422" s="1797"/>
      <c r="E422" s="1566">
        <v>0.33328799212300331</v>
      </c>
      <c r="F422" s="1545"/>
      <c r="G422" s="1545"/>
      <c r="H422" s="1798" t="s">
        <v>252</v>
      </c>
      <c r="I422" s="1797"/>
      <c r="J422" s="1567">
        <v>0.33615701446336338</v>
      </c>
      <c r="K422" s="1545"/>
      <c r="L422" s="1545"/>
      <c r="M422" s="1798" t="s">
        <v>252</v>
      </c>
      <c r="N422" s="1797"/>
      <c r="O422" s="1568">
        <v>0.3217761741495303</v>
      </c>
      <c r="P422" s="1545"/>
      <c r="Q422" s="1545"/>
      <c r="AK422" s="300"/>
      <c r="AL422" s="300"/>
      <c r="AM422" s="300"/>
      <c r="AN422" s="300"/>
      <c r="AO422" s="300"/>
      <c r="AP422" s="300"/>
      <c r="AQ422" s="300"/>
      <c r="AR422" s="300"/>
      <c r="AS422" s="300"/>
      <c r="AT422" s="300"/>
      <c r="AU422" s="300"/>
      <c r="AV422" s="300"/>
      <c r="AW422" s="300"/>
      <c r="AX422" s="300"/>
      <c r="AY422" s="300"/>
      <c r="AZ422" s="300"/>
      <c r="BA422" s="302"/>
      <c r="BB422" s="352"/>
      <c r="BC422" s="302"/>
      <c r="BD422" s="302"/>
      <c r="BE422" s="302"/>
      <c r="BF422" s="302"/>
      <c r="BG422" s="302"/>
      <c r="BH422" s="302"/>
      <c r="BI422" s="302"/>
      <c r="BJ422" s="302"/>
      <c r="BK422" s="302"/>
      <c r="BL422" s="302"/>
      <c r="BM422" s="302"/>
      <c r="BN422" s="302"/>
      <c r="BO422" s="302"/>
      <c r="BP422" s="302"/>
      <c r="BQ422" s="302"/>
      <c r="BR422" s="302"/>
      <c r="BS422" s="302"/>
      <c r="BT422" s="302"/>
      <c r="BU422" s="302"/>
      <c r="BV422" s="302"/>
      <c r="BW422" s="302"/>
      <c r="BX422" s="302"/>
      <c r="BY422" s="302"/>
      <c r="BZ422" s="303"/>
      <c r="CA422" s="303"/>
      <c r="CB422" s="303"/>
      <c r="CC422" s="303"/>
      <c r="CD422" s="303"/>
      <c r="CE422" s="303"/>
      <c r="CF422" s="303"/>
      <c r="CG422" s="303"/>
      <c r="CH422" s="303"/>
      <c r="CI422" s="303"/>
      <c r="CJ422" s="303"/>
      <c r="CK422" s="303"/>
      <c r="CL422" s="303"/>
      <c r="CM422" s="303"/>
      <c r="CN422" s="303"/>
      <c r="CO422" s="303"/>
      <c r="CP422" s="303"/>
      <c r="CQ422" s="303"/>
      <c r="CR422" s="303"/>
      <c r="CS422" s="303"/>
      <c r="CT422" s="303"/>
      <c r="CU422" s="303"/>
      <c r="CV422" s="303"/>
      <c r="CW422" s="303"/>
      <c r="CX422" s="303"/>
      <c r="CY422" s="303"/>
      <c r="CZ422" s="303"/>
    </row>
    <row r="423" s="623" customFormat="true" ht="25.15" customHeight="true" x14ac:dyDescent="0.2">
      <c r="B423" s="1718"/>
      <c r="C423" s="1798" t="s">
        <v>251</v>
      </c>
      <c r="D423" s="1797"/>
      <c r="E423" s="1566">
        <v>0.32534158438765265</v>
      </c>
      <c r="F423" s="1545"/>
      <c r="G423" s="1545"/>
      <c r="H423" s="1798" t="s">
        <v>253</v>
      </c>
      <c r="I423" s="1797"/>
      <c r="J423" s="1567">
        <v>-0.30276673645044816</v>
      </c>
      <c r="K423" s="1545"/>
      <c r="L423" s="1545"/>
      <c r="M423" s="1798" t="s">
        <v>253</v>
      </c>
      <c r="N423" s="1797"/>
      <c r="O423" s="1568">
        <v>-0.31227636322394992</v>
      </c>
      <c r="P423" s="1545"/>
      <c r="Q423" s="1545"/>
      <c r="AK423" s="300"/>
      <c r="AL423" s="300"/>
      <c r="AM423" s="300"/>
      <c r="AN423" s="300"/>
      <c r="AO423" s="300"/>
      <c r="AP423" s="300"/>
      <c r="AQ423" s="300"/>
      <c r="AR423" s="300"/>
      <c r="AS423" s="300"/>
      <c r="AT423" s="300"/>
      <c r="AU423" s="300"/>
      <c r="AV423" s="300"/>
      <c r="AW423" s="300"/>
      <c r="AX423" s="300"/>
      <c r="AY423" s="300"/>
      <c r="AZ423" s="300"/>
      <c r="BA423" s="302"/>
      <c r="BB423" s="352"/>
      <c r="BC423" s="302"/>
      <c r="BD423" s="302"/>
      <c r="BE423" s="302"/>
      <c r="BF423" s="302"/>
      <c r="BG423" s="302"/>
      <c r="BH423" s="302"/>
      <c r="BI423" s="302"/>
      <c r="BJ423" s="302"/>
      <c r="BK423" s="302"/>
      <c r="BL423" s="302"/>
      <c r="BM423" s="302"/>
      <c r="BN423" s="302"/>
      <c r="BO423" s="302"/>
      <c r="BP423" s="302"/>
      <c r="BQ423" s="302"/>
      <c r="BR423" s="302"/>
      <c r="BS423" s="302"/>
      <c r="BT423" s="302"/>
      <c r="BU423" s="302"/>
      <c r="BV423" s="302"/>
      <c r="BW423" s="302"/>
      <c r="BX423" s="302"/>
      <c r="BY423" s="302"/>
      <c r="BZ423" s="303"/>
      <c r="CA423" s="303"/>
      <c r="CB423" s="303"/>
      <c r="CC423" s="303"/>
      <c r="CD423" s="303"/>
      <c r="CE423" s="303"/>
      <c r="CF423" s="303"/>
      <c r="CG423" s="303"/>
      <c r="CH423" s="303"/>
      <c r="CI423" s="303"/>
      <c r="CJ423" s="303"/>
      <c r="CK423" s="303"/>
      <c r="CL423" s="303"/>
      <c r="CM423" s="303"/>
      <c r="CN423" s="303"/>
      <c r="CO423" s="303"/>
      <c r="CP423" s="303"/>
      <c r="CQ423" s="303"/>
      <c r="CR423" s="303"/>
      <c r="CS423" s="303"/>
      <c r="CT423" s="303"/>
      <c r="CU423" s="303"/>
      <c r="CV423" s="303"/>
      <c r="CW423" s="303"/>
      <c r="CX423" s="303"/>
      <c r="CY423" s="303"/>
      <c r="CZ423" s="303"/>
    </row>
    <row r="424" s="623" customFormat="true" ht="25.15" customHeight="true" x14ac:dyDescent="0.2">
      <c r="B424" s="1718"/>
      <c r="C424" s="1798" t="s">
        <v>254</v>
      </c>
      <c r="D424" s="1797"/>
      <c r="E424" s="1566">
        <v>0.31049303776675852</v>
      </c>
      <c r="F424" s="1545"/>
      <c r="G424" s="1545"/>
      <c r="H424" s="1798" t="s">
        <v>254</v>
      </c>
      <c r="I424" s="1797"/>
      <c r="J424" s="1567">
        <v>0.29234595509216743</v>
      </c>
      <c r="K424" s="1545"/>
      <c r="L424" s="1545"/>
      <c r="M424" s="1798" t="s">
        <v>243</v>
      </c>
      <c r="N424" s="1797"/>
      <c r="O424" s="1568">
        <v>0.30736774786611248</v>
      </c>
      <c r="P424" s="1545"/>
      <c r="Q424" s="1545"/>
      <c r="AK424" s="300"/>
      <c r="AL424" s="300"/>
      <c r="AM424" s="300"/>
      <c r="AN424" s="300"/>
      <c r="AO424" s="300"/>
      <c r="AP424" s="300"/>
      <c r="AQ424" s="300"/>
      <c r="AR424" s="300"/>
      <c r="AS424" s="300"/>
      <c r="AT424" s="300"/>
      <c r="AU424" s="300"/>
      <c r="AV424" s="300"/>
      <c r="AW424" s="300"/>
      <c r="AX424" s="300"/>
      <c r="AY424" s="300"/>
      <c r="AZ424" s="300"/>
      <c r="BA424" s="302"/>
      <c r="BB424" s="352"/>
      <c r="BC424" s="302"/>
      <c r="BD424" s="302"/>
      <c r="BE424" s="302"/>
      <c r="BF424" s="302"/>
      <c r="BG424" s="302"/>
      <c r="BH424" s="302"/>
      <c r="BI424" s="302"/>
      <c r="BJ424" s="302"/>
      <c r="BK424" s="302"/>
      <c r="BL424" s="302"/>
      <c r="BM424" s="302"/>
      <c r="BN424" s="302"/>
      <c r="BO424" s="302"/>
      <c r="BP424" s="302"/>
      <c r="BQ424" s="302"/>
      <c r="BR424" s="302"/>
      <c r="BS424" s="302"/>
      <c r="BT424" s="302"/>
      <c r="BU424" s="302"/>
      <c r="BV424" s="302"/>
      <c r="BW424" s="302"/>
      <c r="BX424" s="302"/>
      <c r="BY424" s="302"/>
      <c r="BZ424" s="303"/>
      <c r="CA424" s="303"/>
      <c r="CB424" s="303"/>
      <c r="CC424" s="303"/>
      <c r="CD424" s="303"/>
      <c r="CE424" s="303"/>
      <c r="CF424" s="303"/>
      <c r="CG424" s="303"/>
      <c r="CH424" s="303"/>
      <c r="CI424" s="303"/>
      <c r="CJ424" s="303"/>
      <c r="CK424" s="303"/>
      <c r="CL424" s="303"/>
      <c r="CM424" s="303"/>
      <c r="CN424" s="303"/>
      <c r="CO424" s="303"/>
      <c r="CP424" s="303"/>
      <c r="CQ424" s="303"/>
      <c r="CR424" s="303"/>
      <c r="CS424" s="303"/>
      <c r="CT424" s="303"/>
      <c r="CU424" s="303"/>
      <c r="CV424" s="303"/>
      <c r="CW424" s="303"/>
      <c r="CX424" s="303"/>
      <c r="CY424" s="303"/>
      <c r="CZ424" s="303"/>
    </row>
    <row r="425" s="623" customFormat="true" ht="25.15" customHeight="true" x14ac:dyDescent="0.2">
      <c r="B425" s="1718"/>
      <c r="C425" s="1798" t="s">
        <v>249</v>
      </c>
      <c r="D425" s="1797"/>
      <c r="E425" s="1566">
        <v>0.29469073515585126</v>
      </c>
      <c r="F425" s="1545"/>
      <c r="G425" s="1545"/>
      <c r="H425" s="1798" t="s">
        <v>255</v>
      </c>
      <c r="I425" s="1797"/>
      <c r="J425" s="1567">
        <v>-0.28017583854694561</v>
      </c>
      <c r="K425" s="1545"/>
      <c r="L425" s="1545"/>
      <c r="M425" s="1798" t="s">
        <v>248</v>
      </c>
      <c r="N425" s="1797"/>
      <c r="O425" s="1568">
        <v>0.28635599321222588</v>
      </c>
      <c r="P425" s="1545"/>
      <c r="Q425" s="1545"/>
      <c r="AK425" s="300"/>
      <c r="AL425" s="300"/>
      <c r="AM425" s="300"/>
      <c r="AN425" s="300"/>
      <c r="AO425" s="300"/>
      <c r="AP425" s="300"/>
      <c r="AQ425" s="300"/>
      <c r="AR425" s="300"/>
      <c r="AS425" s="300"/>
      <c r="AT425" s="300"/>
      <c r="AU425" s="300"/>
      <c r="AV425" s="300"/>
      <c r="AW425" s="300"/>
      <c r="AX425" s="300"/>
      <c r="AY425" s="300"/>
      <c r="AZ425" s="300"/>
      <c r="BA425" s="302"/>
      <c r="BB425" s="352"/>
      <c r="BC425" s="302"/>
      <c r="BD425" s="302"/>
      <c r="BE425" s="302"/>
      <c r="BF425" s="302"/>
      <c r="BG425" s="302"/>
      <c r="BH425" s="302"/>
      <c r="BI425" s="302"/>
      <c r="BJ425" s="302"/>
      <c r="BK425" s="302"/>
      <c r="BL425" s="302"/>
      <c r="BM425" s="302"/>
      <c r="BN425" s="302"/>
      <c r="BO425" s="302"/>
      <c r="BP425" s="302"/>
      <c r="BQ425" s="302"/>
      <c r="BR425" s="302"/>
      <c r="BS425" s="302"/>
      <c r="BT425" s="302"/>
      <c r="BU425" s="302"/>
      <c r="BV425" s="302"/>
      <c r="BW425" s="302"/>
      <c r="BX425" s="302"/>
      <c r="BY425" s="302"/>
      <c r="BZ425" s="303"/>
      <c r="CA425" s="303"/>
      <c r="CB425" s="303"/>
      <c r="CC425" s="303"/>
      <c r="CD425" s="303"/>
      <c r="CE425" s="303"/>
      <c r="CF425" s="303"/>
      <c r="CG425" s="303"/>
      <c r="CH425" s="303"/>
      <c r="CI425" s="303"/>
      <c r="CJ425" s="303"/>
      <c r="CK425" s="303"/>
      <c r="CL425" s="303"/>
      <c r="CM425" s="303"/>
      <c r="CN425" s="303"/>
      <c r="CO425" s="303"/>
      <c r="CP425" s="303"/>
      <c r="CQ425" s="303"/>
      <c r="CR425" s="303"/>
      <c r="CS425" s="303"/>
      <c r="CT425" s="303"/>
      <c r="CU425" s="303"/>
      <c r="CV425" s="303"/>
      <c r="CW425" s="303"/>
      <c r="CX425" s="303"/>
      <c r="CY425" s="303"/>
      <c r="CZ425" s="303"/>
    </row>
    <row r="426" s="623" customFormat="true" ht="25.15" customHeight="true" x14ac:dyDescent="0.2">
      <c r="B426" s="1718"/>
      <c r="C426" s="1798" t="s">
        <v>253</v>
      </c>
      <c r="D426" s="1797"/>
      <c r="E426" s="1566">
        <v>-0.29078034923844304</v>
      </c>
      <c r="F426" s="1545"/>
      <c r="G426" s="1545"/>
      <c r="H426" s="1798" t="s">
        <v>256</v>
      </c>
      <c r="I426" s="1797"/>
      <c r="J426" s="1567">
        <v>-0.27782059948493526</v>
      </c>
      <c r="K426" s="1545"/>
      <c r="L426" s="1545"/>
      <c r="M426" s="1798" t="s">
        <v>257</v>
      </c>
      <c r="N426" s="1797"/>
      <c r="O426" s="1568">
        <v>0.25949089606529135</v>
      </c>
      <c r="P426" s="1545"/>
      <c r="Q426" s="1545"/>
      <c r="AK426" s="300"/>
      <c r="AL426" s="300"/>
      <c r="AM426" s="300"/>
      <c r="AN426" s="300"/>
      <c r="AO426" s="300"/>
      <c r="AP426" s="300"/>
      <c r="AQ426" s="300"/>
      <c r="AR426" s="300"/>
      <c r="AS426" s="300"/>
      <c r="AT426" s="300"/>
      <c r="AU426" s="300"/>
      <c r="AV426" s="300"/>
      <c r="AW426" s="300"/>
      <c r="AX426" s="300"/>
      <c r="AY426" s="300"/>
      <c r="AZ426" s="300"/>
      <c r="BA426" s="302"/>
      <c r="BB426" s="352"/>
      <c r="BC426" s="302"/>
      <c r="BD426" s="302"/>
      <c r="BE426" s="302"/>
      <c r="BF426" s="302"/>
      <c r="BG426" s="302"/>
      <c r="BH426" s="302"/>
      <c r="BI426" s="302"/>
      <c r="BJ426" s="302"/>
      <c r="BK426" s="302"/>
      <c r="BL426" s="302"/>
      <c r="BM426" s="302"/>
      <c r="BN426" s="302"/>
      <c r="BO426" s="302"/>
      <c r="BP426" s="302"/>
      <c r="BQ426" s="302"/>
      <c r="BR426" s="302"/>
      <c r="BS426" s="302"/>
      <c r="BT426" s="302"/>
      <c r="BU426" s="302"/>
      <c r="BV426" s="302"/>
      <c r="BW426" s="302"/>
      <c r="BX426" s="302"/>
      <c r="BY426" s="302"/>
      <c r="BZ426" s="303"/>
      <c r="CA426" s="303"/>
      <c r="CB426" s="303"/>
      <c r="CC426" s="303"/>
      <c r="CD426" s="303"/>
      <c r="CE426" s="303"/>
      <c r="CF426" s="303"/>
      <c r="CG426" s="303"/>
      <c r="CH426" s="303"/>
      <c r="CI426" s="303"/>
      <c r="CJ426" s="303"/>
      <c r="CK426" s="303"/>
      <c r="CL426" s="303"/>
      <c r="CM426" s="303"/>
      <c r="CN426" s="303"/>
      <c r="CO426" s="303"/>
      <c r="CP426" s="303"/>
      <c r="CQ426" s="303"/>
      <c r="CR426" s="303"/>
      <c r="CS426" s="303"/>
      <c r="CT426" s="303"/>
      <c r="CU426" s="303"/>
      <c r="CV426" s="303"/>
      <c r="CW426" s="303"/>
      <c r="CX426" s="303"/>
      <c r="CY426" s="303"/>
      <c r="CZ426" s="303"/>
    </row>
    <row r="427" s="623" customFormat="true" ht="25.15" customHeight="true" x14ac:dyDescent="0.2">
      <c r="B427" s="1718"/>
      <c r="C427" s="1798" t="s">
        <v>258</v>
      </c>
      <c r="D427" s="1797"/>
      <c r="E427" s="1566">
        <v>0.22308324651710026</v>
      </c>
      <c r="F427" s="1545"/>
      <c r="G427" s="1545"/>
      <c r="H427" s="1798" t="s">
        <v>257</v>
      </c>
      <c r="I427" s="1797"/>
      <c r="J427" s="1567">
        <v>-0.27761423044132594</v>
      </c>
      <c r="K427" s="1545"/>
      <c r="L427" s="1545"/>
      <c r="M427" s="1798" t="s">
        <v>259</v>
      </c>
      <c r="N427" s="1797"/>
      <c r="O427" s="1568">
        <v>0.24860482177483798</v>
      </c>
      <c r="P427" s="1545"/>
      <c r="Q427" s="1545"/>
      <c r="AK427" s="300"/>
      <c r="AL427" s="300"/>
      <c r="AM427" s="300"/>
      <c r="AN427" s="300"/>
      <c r="AO427" s="300"/>
      <c r="AP427" s="300"/>
      <c r="AQ427" s="300"/>
      <c r="AR427" s="300"/>
      <c r="AS427" s="300"/>
      <c r="AT427" s="300"/>
      <c r="AU427" s="300"/>
      <c r="AV427" s="300"/>
      <c r="AW427" s="300"/>
      <c r="AX427" s="300"/>
      <c r="AY427" s="300"/>
      <c r="AZ427" s="300"/>
      <c r="BA427" s="302"/>
      <c r="BB427" s="352"/>
      <c r="BC427" s="302"/>
      <c r="BD427" s="302"/>
      <c r="BE427" s="302"/>
      <c r="BF427" s="302"/>
      <c r="BG427" s="302"/>
      <c r="BH427" s="302"/>
      <c r="BI427" s="302"/>
      <c r="BJ427" s="302"/>
      <c r="BK427" s="302"/>
      <c r="BL427" s="302"/>
      <c r="BM427" s="302"/>
      <c r="BN427" s="302"/>
      <c r="BO427" s="302"/>
      <c r="BP427" s="302"/>
      <c r="BQ427" s="302"/>
      <c r="BR427" s="302"/>
      <c r="BS427" s="302"/>
      <c r="BT427" s="302"/>
      <c r="BU427" s="302"/>
      <c r="BV427" s="302"/>
      <c r="BW427" s="302"/>
      <c r="BX427" s="302"/>
      <c r="BY427" s="302"/>
      <c r="BZ427" s="303"/>
      <c r="CA427" s="303"/>
      <c r="CB427" s="303"/>
      <c r="CC427" s="303"/>
      <c r="CD427" s="303"/>
      <c r="CE427" s="303"/>
      <c r="CF427" s="303"/>
      <c r="CG427" s="303"/>
      <c r="CH427" s="303"/>
      <c r="CI427" s="303"/>
      <c r="CJ427" s="303"/>
      <c r="CK427" s="303"/>
      <c r="CL427" s="303"/>
      <c r="CM427" s="303"/>
      <c r="CN427" s="303"/>
      <c r="CO427" s="303"/>
      <c r="CP427" s="303"/>
      <c r="CQ427" s="303"/>
      <c r="CR427" s="303"/>
      <c r="CS427" s="303"/>
      <c r="CT427" s="303"/>
      <c r="CU427" s="303"/>
      <c r="CV427" s="303"/>
      <c r="CW427" s="303"/>
      <c r="CX427" s="303"/>
      <c r="CY427" s="303"/>
      <c r="CZ427" s="303"/>
    </row>
    <row r="428" s="623" customFormat="true" ht="25.15" customHeight="true" x14ac:dyDescent="0.2">
      <c r="B428" s="1718"/>
      <c r="C428" s="1798" t="s">
        <v>260</v>
      </c>
      <c r="D428" s="1797"/>
      <c r="E428" s="1566">
        <v>0.21376575295880482</v>
      </c>
      <c r="F428" s="1545"/>
      <c r="G428" s="1545"/>
      <c r="H428" s="1798" t="s">
        <v>260</v>
      </c>
      <c r="I428" s="1797"/>
      <c r="J428" s="1567">
        <v>0.25319765581577131</v>
      </c>
      <c r="K428" s="1545"/>
      <c r="L428" s="1545"/>
      <c r="M428" s="1798" t="s">
        <v>254</v>
      </c>
      <c r="N428" s="1797"/>
      <c r="O428" s="1568">
        <v>0.23182115766161543</v>
      </c>
      <c r="P428" s="1545"/>
      <c r="Q428" s="1545"/>
      <c r="AK428" s="300"/>
      <c r="AL428" s="300"/>
      <c r="AM428" s="300"/>
      <c r="AN428" s="300"/>
      <c r="AO428" s="300"/>
      <c r="AP428" s="300"/>
      <c r="AQ428" s="300"/>
      <c r="AR428" s="300"/>
      <c r="AS428" s="300"/>
      <c r="AT428" s="300"/>
      <c r="AU428" s="300"/>
      <c r="AV428" s="300"/>
      <c r="AW428" s="300"/>
      <c r="AX428" s="300"/>
      <c r="AY428" s="300"/>
      <c r="AZ428" s="300"/>
      <c r="BA428" s="302"/>
      <c r="BB428" s="352"/>
      <c r="BC428" s="302"/>
      <c r="BD428" s="302"/>
      <c r="BE428" s="302"/>
      <c r="BF428" s="302"/>
      <c r="BG428" s="302"/>
      <c r="BH428" s="302"/>
      <c r="BI428" s="302"/>
      <c r="BJ428" s="302"/>
      <c r="BK428" s="302"/>
      <c r="BL428" s="302"/>
      <c r="BM428" s="302"/>
      <c r="BN428" s="302"/>
      <c r="BO428" s="302"/>
      <c r="BP428" s="302"/>
      <c r="BQ428" s="302"/>
      <c r="BR428" s="302"/>
      <c r="BS428" s="302"/>
      <c r="BT428" s="302"/>
      <c r="BU428" s="302"/>
      <c r="BV428" s="302"/>
      <c r="BW428" s="302"/>
      <c r="BX428" s="302"/>
      <c r="BY428" s="302"/>
      <c r="BZ428" s="303"/>
      <c r="CA428" s="303"/>
      <c r="CB428" s="303"/>
      <c r="CC428" s="303"/>
      <c r="CD428" s="303"/>
      <c r="CE428" s="303"/>
      <c r="CF428" s="303"/>
      <c r="CG428" s="303"/>
      <c r="CH428" s="303"/>
      <c r="CI428" s="303"/>
      <c r="CJ428" s="303"/>
      <c r="CK428" s="303"/>
      <c r="CL428" s="303"/>
      <c r="CM428" s="303"/>
      <c r="CN428" s="303"/>
      <c r="CO428" s="303"/>
      <c r="CP428" s="303"/>
      <c r="CQ428" s="303"/>
      <c r="CR428" s="303"/>
      <c r="CS428" s="303"/>
      <c r="CT428" s="303"/>
      <c r="CU428" s="303"/>
      <c r="CV428" s="303"/>
      <c r="CW428" s="303"/>
      <c r="CX428" s="303"/>
      <c r="CY428" s="303"/>
      <c r="CZ428" s="303"/>
    </row>
    <row r="429" s="623" customFormat="true" ht="25.15" customHeight="true" x14ac:dyDescent="0.2">
      <c r="B429" s="1718"/>
      <c r="C429" s="1798" t="s">
        <v>256</v>
      </c>
      <c r="D429" s="1797"/>
      <c r="E429" s="1566">
        <v>-0.20944368527427962</v>
      </c>
      <c r="F429" s="1545"/>
      <c r="G429" s="1545"/>
      <c r="H429" s="1798" t="s">
        <v>258</v>
      </c>
      <c r="I429" s="1797"/>
      <c r="J429" s="1567">
        <v>0.20974145948637979</v>
      </c>
      <c r="K429" s="1545"/>
      <c r="L429" s="1545"/>
      <c r="M429" s="1798" t="s">
        <v>258</v>
      </c>
      <c r="N429" s="1797"/>
      <c r="O429" s="1568">
        <v>0.21603045120888997</v>
      </c>
      <c r="P429" s="1545"/>
      <c r="Q429" s="1545"/>
      <c r="AK429" s="300"/>
      <c r="AL429" s="300"/>
      <c r="AM429" s="300"/>
      <c r="AN429" s="300"/>
      <c r="AO429" s="300"/>
      <c r="AP429" s="300"/>
      <c r="AQ429" s="300"/>
      <c r="AR429" s="300"/>
      <c r="AS429" s="300"/>
      <c r="AT429" s="300"/>
      <c r="AU429" s="300"/>
      <c r="AV429" s="300"/>
      <c r="AW429" s="300"/>
      <c r="AX429" s="300"/>
      <c r="AY429" s="300"/>
      <c r="AZ429" s="300"/>
      <c r="BA429" s="302"/>
      <c r="BB429" s="352"/>
      <c r="BC429" s="302"/>
      <c r="BD429" s="302"/>
      <c r="BE429" s="302"/>
      <c r="BF429" s="302"/>
      <c r="BG429" s="302"/>
      <c r="BH429" s="302"/>
      <c r="BI429" s="302"/>
      <c r="BJ429" s="302"/>
      <c r="BK429" s="302"/>
      <c r="BL429" s="302"/>
      <c r="BM429" s="302"/>
      <c r="BN429" s="302"/>
      <c r="BO429" s="302"/>
      <c r="BP429" s="302"/>
      <c r="BQ429" s="302"/>
      <c r="BR429" s="302"/>
      <c r="BS429" s="302"/>
      <c r="BT429" s="302"/>
      <c r="BU429" s="302"/>
      <c r="BV429" s="302"/>
      <c r="BW429" s="302"/>
      <c r="BX429" s="302"/>
      <c r="BY429" s="302"/>
      <c r="BZ429" s="303"/>
      <c r="CA429" s="303"/>
      <c r="CB429" s="303"/>
      <c r="CC429" s="303"/>
      <c r="CD429" s="303"/>
      <c r="CE429" s="303"/>
      <c r="CF429" s="303"/>
      <c r="CG429" s="303"/>
      <c r="CH429" s="303"/>
      <c r="CI429" s="303"/>
      <c r="CJ429" s="303"/>
      <c r="CK429" s="303"/>
      <c r="CL429" s="303"/>
      <c r="CM429" s="303"/>
      <c r="CN429" s="303"/>
      <c r="CO429" s="303"/>
      <c r="CP429" s="303"/>
      <c r="CQ429" s="303"/>
      <c r="CR429" s="303"/>
      <c r="CS429" s="303"/>
      <c r="CT429" s="303"/>
      <c r="CU429" s="303"/>
      <c r="CV429" s="303"/>
      <c r="CW429" s="303"/>
      <c r="CX429" s="303"/>
      <c r="CY429" s="303"/>
      <c r="CZ429" s="303"/>
    </row>
    <row r="430" s="623" customFormat="true" ht="25.15" customHeight="true" x14ac:dyDescent="0.2">
      <c r="B430" s="1718"/>
      <c r="C430" s="1798" t="s">
        <v>255</v>
      </c>
      <c r="D430" s="1797"/>
      <c r="E430" s="1566">
        <v>-0.20247179331474349</v>
      </c>
      <c r="F430" s="1545"/>
      <c r="G430" s="1545"/>
      <c r="H430" s="1798" t="s">
        <v>261</v>
      </c>
      <c r="I430" s="1797"/>
      <c r="J430" s="1567">
        <v>0.20243848841275294</v>
      </c>
      <c r="K430" s="1545"/>
      <c r="L430" s="1545"/>
      <c r="M430" s="1798" t="s">
        <v>262</v>
      </c>
      <c r="N430" s="1797"/>
      <c r="O430" s="1568">
        <v>0.18548143340883289</v>
      </c>
      <c r="P430" s="1545"/>
      <c r="Q430" s="1545"/>
      <c r="AK430" s="300"/>
      <c r="AL430" s="300"/>
      <c r="AM430" s="300"/>
      <c r="AN430" s="300"/>
      <c r="AO430" s="300"/>
      <c r="AP430" s="300"/>
      <c r="AQ430" s="300"/>
      <c r="AR430" s="300"/>
      <c r="AS430" s="300"/>
      <c r="AT430" s="300"/>
      <c r="AU430" s="300"/>
      <c r="AV430" s="300"/>
      <c r="AW430" s="300"/>
      <c r="AX430" s="300"/>
      <c r="AY430" s="300"/>
      <c r="AZ430" s="300"/>
      <c r="BA430" s="302"/>
      <c r="BB430" s="352"/>
      <c r="BC430" s="302"/>
      <c r="BD430" s="302"/>
      <c r="BE430" s="302"/>
      <c r="BF430" s="302"/>
      <c r="BG430" s="302"/>
      <c r="BH430" s="302"/>
      <c r="BI430" s="302"/>
      <c r="BJ430" s="302"/>
      <c r="BK430" s="302"/>
      <c r="BL430" s="302"/>
      <c r="BM430" s="302"/>
      <c r="BN430" s="302"/>
      <c r="BO430" s="302"/>
      <c r="BP430" s="302"/>
      <c r="BQ430" s="302"/>
      <c r="BR430" s="302"/>
      <c r="BS430" s="302"/>
      <c r="BT430" s="302"/>
      <c r="BU430" s="302"/>
      <c r="BV430" s="302"/>
      <c r="BW430" s="302"/>
      <c r="BX430" s="302"/>
      <c r="BY430" s="302"/>
      <c r="BZ430" s="303"/>
      <c r="CA430" s="303"/>
      <c r="CB430" s="303"/>
      <c r="CC430" s="303"/>
      <c r="CD430" s="303"/>
      <c r="CE430" s="303"/>
      <c r="CF430" s="303"/>
      <c r="CG430" s="303"/>
      <c r="CH430" s="303"/>
      <c r="CI430" s="303"/>
      <c r="CJ430" s="303"/>
      <c r="CK430" s="303"/>
      <c r="CL430" s="303"/>
      <c r="CM430" s="303"/>
      <c r="CN430" s="303"/>
      <c r="CO430" s="303"/>
      <c r="CP430" s="303"/>
      <c r="CQ430" s="303"/>
      <c r="CR430" s="303"/>
      <c r="CS430" s="303"/>
      <c r="CT430" s="303"/>
      <c r="CU430" s="303"/>
      <c r="CV430" s="303"/>
      <c r="CW430" s="303"/>
      <c r="CX430" s="303"/>
      <c r="CY430" s="303"/>
      <c r="CZ430" s="303"/>
    </row>
    <row r="431" s="623" customFormat="true" ht="25.15" customHeight="true" x14ac:dyDescent="0.2">
      <c r="B431" s="1718"/>
      <c r="C431" s="1798" t="s">
        <v>259</v>
      </c>
      <c r="D431" s="1797"/>
      <c r="E431" s="1566">
        <v>0.19615948513262016</v>
      </c>
      <c r="F431" s="1545"/>
      <c r="G431" s="1545"/>
      <c r="H431" s="1798" t="s">
        <v>263</v>
      </c>
      <c r="I431" s="1797"/>
      <c r="J431" s="1567">
        <v>-0.20030190798038175</v>
      </c>
      <c r="K431" s="1545"/>
      <c r="L431" s="1545"/>
      <c r="M431" s="1798" t="s">
        <v>260</v>
      </c>
      <c r="N431" s="1797"/>
      <c r="O431" s="1568">
        <v>0.18152838193471077</v>
      </c>
      <c r="P431" s="1545"/>
      <c r="Q431" s="1545"/>
      <c r="AK431" s="300"/>
      <c r="AL431" s="300"/>
      <c r="AM431" s="300"/>
      <c r="AN431" s="300"/>
      <c r="AO431" s="300"/>
      <c r="AP431" s="300"/>
      <c r="AQ431" s="300"/>
      <c r="AR431" s="300"/>
      <c r="AS431" s="300"/>
      <c r="AT431" s="300"/>
      <c r="AU431" s="300"/>
      <c r="AV431" s="300"/>
      <c r="AW431" s="300"/>
      <c r="AX431" s="300"/>
      <c r="AY431" s="300"/>
      <c r="AZ431" s="300"/>
      <c r="BA431" s="302"/>
      <c r="BB431" s="352"/>
      <c r="BC431" s="302"/>
      <c r="BD431" s="302"/>
      <c r="BE431" s="302"/>
      <c r="BF431" s="302"/>
      <c r="BG431" s="302"/>
      <c r="BH431" s="302"/>
      <c r="BI431" s="302"/>
      <c r="BJ431" s="302"/>
      <c r="BK431" s="302"/>
      <c r="BL431" s="302"/>
      <c r="BM431" s="302"/>
      <c r="BN431" s="302"/>
      <c r="BO431" s="302"/>
      <c r="BP431" s="302"/>
      <c r="BQ431" s="302"/>
      <c r="BR431" s="302"/>
      <c r="BS431" s="302"/>
      <c r="BT431" s="302"/>
      <c r="BU431" s="302"/>
      <c r="BV431" s="302"/>
      <c r="BW431" s="302"/>
      <c r="BX431" s="302"/>
      <c r="BY431" s="302"/>
      <c r="BZ431" s="303"/>
      <c r="CA431" s="303"/>
      <c r="CB431" s="303"/>
      <c r="CC431" s="303"/>
      <c r="CD431" s="303"/>
      <c r="CE431" s="303"/>
      <c r="CF431" s="303"/>
      <c r="CG431" s="303"/>
      <c r="CH431" s="303"/>
      <c r="CI431" s="303"/>
      <c r="CJ431" s="303"/>
      <c r="CK431" s="303"/>
      <c r="CL431" s="303"/>
      <c r="CM431" s="303"/>
      <c r="CN431" s="303"/>
      <c r="CO431" s="303"/>
      <c r="CP431" s="303"/>
      <c r="CQ431" s="303"/>
      <c r="CR431" s="303"/>
      <c r="CS431" s="303"/>
      <c r="CT431" s="303"/>
      <c r="CU431" s="303"/>
      <c r="CV431" s="303"/>
      <c r="CW431" s="303"/>
      <c r="CX431" s="303"/>
      <c r="CY431" s="303"/>
      <c r="CZ431" s="303"/>
    </row>
    <row r="432" s="623" customFormat="true" ht="25.15" customHeight="true" x14ac:dyDescent="0.2">
      <c r="B432" s="1718"/>
      <c r="C432" s="1798" t="s">
        <v>247</v>
      </c>
      <c r="D432" s="1797"/>
      <c r="E432" s="1566">
        <v>-0.17526179531893751</v>
      </c>
      <c r="F432" s="1545"/>
      <c r="G432" s="1545"/>
      <c r="H432" s="1798" t="s">
        <v>249</v>
      </c>
      <c r="I432" s="1797"/>
      <c r="J432" s="1567">
        <v>0.17279723854796139</v>
      </c>
      <c r="K432" s="1545"/>
      <c r="L432" s="1545"/>
      <c r="M432" s="1798" t="s">
        <v>261</v>
      </c>
      <c r="N432" s="1797"/>
      <c r="O432" s="1568">
        <v>0.14485521517705624</v>
      </c>
      <c r="P432" s="1545"/>
      <c r="Q432" s="1545"/>
      <c r="AK432" s="300"/>
      <c r="AL432" s="300"/>
      <c r="AM432" s="300"/>
      <c r="AN432" s="300"/>
      <c r="AO432" s="300"/>
      <c r="AP432" s="300"/>
      <c r="AQ432" s="300"/>
      <c r="AR432" s="300"/>
      <c r="AS432" s="300"/>
      <c r="AT432" s="300"/>
      <c r="AU432" s="300"/>
      <c r="AV432" s="300"/>
      <c r="AW432" s="300"/>
      <c r="AX432" s="300"/>
      <c r="AY432" s="300"/>
      <c r="AZ432" s="300"/>
      <c r="BA432" s="302"/>
      <c r="BB432" s="352"/>
      <c r="BC432" s="302"/>
      <c r="BD432" s="302"/>
      <c r="BE432" s="302"/>
      <c r="BF432" s="302"/>
      <c r="BG432" s="302"/>
      <c r="BH432" s="302"/>
      <c r="BI432" s="302"/>
      <c r="BJ432" s="302"/>
      <c r="BK432" s="302"/>
      <c r="BL432" s="302"/>
      <c r="BM432" s="302"/>
      <c r="BN432" s="302"/>
      <c r="BO432" s="302"/>
      <c r="BP432" s="302"/>
      <c r="BQ432" s="302"/>
      <c r="BR432" s="302"/>
      <c r="BS432" s="302"/>
      <c r="BT432" s="302"/>
      <c r="BU432" s="302"/>
      <c r="BV432" s="302"/>
      <c r="BW432" s="302"/>
      <c r="BX432" s="302"/>
      <c r="BY432" s="302"/>
      <c r="BZ432" s="303"/>
      <c r="CA432" s="303"/>
      <c r="CB432" s="303"/>
      <c r="CC432" s="303"/>
      <c r="CD432" s="303"/>
      <c r="CE432" s="303"/>
      <c r="CF432" s="303"/>
      <c r="CG432" s="303"/>
      <c r="CH432" s="303"/>
      <c r="CI432" s="303"/>
      <c r="CJ432" s="303"/>
      <c r="CK432" s="303"/>
      <c r="CL432" s="303"/>
      <c r="CM432" s="303"/>
      <c r="CN432" s="303"/>
      <c r="CO432" s="303"/>
      <c r="CP432" s="303"/>
      <c r="CQ432" s="303"/>
      <c r="CR432" s="303"/>
      <c r="CS432" s="303"/>
      <c r="CT432" s="303"/>
      <c r="CU432" s="303"/>
      <c r="CV432" s="303"/>
      <c r="CW432" s="303"/>
      <c r="CX432" s="303"/>
      <c r="CY432" s="303"/>
      <c r="CZ432" s="303"/>
    </row>
    <row r="433" s="623" customFormat="true" ht="25.15" customHeight="true" x14ac:dyDescent="0.2">
      <c r="B433" s="1718"/>
      <c r="C433" s="1798" t="s">
        <v>264</v>
      </c>
      <c r="D433" s="1797"/>
      <c r="E433" s="1566">
        <v>0.15675601285458782</v>
      </c>
      <c r="F433" s="1545"/>
      <c r="G433" s="1545"/>
      <c r="H433" s="1798" t="s">
        <v>265</v>
      </c>
      <c r="I433" s="1797"/>
      <c r="J433" s="1567">
        <v>-0.16838494005484131</v>
      </c>
      <c r="K433" s="1545"/>
      <c r="L433" s="1545"/>
      <c r="M433" s="1798" t="s">
        <v>266</v>
      </c>
      <c r="N433" s="1797"/>
      <c r="O433" s="1568">
        <v>0.1447735675308848</v>
      </c>
      <c r="P433" s="1545"/>
      <c r="Q433" s="1545"/>
      <c r="AK433" s="300"/>
      <c r="AL433" s="300"/>
      <c r="AM433" s="300"/>
      <c r="AN433" s="300"/>
      <c r="AO433" s="300"/>
      <c r="AP433" s="300"/>
      <c r="AQ433" s="300"/>
      <c r="AR433" s="300"/>
      <c r="AS433" s="300"/>
      <c r="AT433" s="300"/>
      <c r="AU433" s="300"/>
      <c r="AV433" s="300"/>
      <c r="AW433" s="300"/>
      <c r="AX433" s="300"/>
      <c r="AY433" s="300"/>
      <c r="AZ433" s="300"/>
      <c r="BA433" s="302"/>
      <c r="BB433" s="352"/>
      <c r="BC433" s="302"/>
      <c r="BD433" s="302"/>
      <c r="BE433" s="302"/>
      <c r="BF433" s="302"/>
      <c r="BG433" s="302"/>
      <c r="BH433" s="302"/>
      <c r="BI433" s="302"/>
      <c r="BJ433" s="302"/>
      <c r="BK433" s="302"/>
      <c r="BL433" s="302"/>
      <c r="BM433" s="302"/>
      <c r="BN433" s="302"/>
      <c r="BO433" s="302"/>
      <c r="BP433" s="302"/>
      <c r="BQ433" s="302"/>
      <c r="BR433" s="302"/>
      <c r="BS433" s="302"/>
      <c r="BT433" s="302"/>
      <c r="BU433" s="302"/>
      <c r="BV433" s="302"/>
      <c r="BW433" s="302"/>
      <c r="BX433" s="302"/>
      <c r="BY433" s="302"/>
      <c r="BZ433" s="303"/>
      <c r="CA433" s="303"/>
      <c r="CB433" s="303"/>
      <c r="CC433" s="303"/>
      <c r="CD433" s="303"/>
      <c r="CE433" s="303"/>
      <c r="CF433" s="303"/>
      <c r="CG433" s="303"/>
      <c r="CH433" s="303"/>
      <c r="CI433" s="303"/>
      <c r="CJ433" s="303"/>
      <c r="CK433" s="303"/>
      <c r="CL433" s="303"/>
      <c r="CM433" s="303"/>
      <c r="CN433" s="303"/>
      <c r="CO433" s="303"/>
      <c r="CP433" s="303"/>
      <c r="CQ433" s="303"/>
      <c r="CR433" s="303"/>
      <c r="CS433" s="303"/>
      <c r="CT433" s="303"/>
      <c r="CU433" s="303"/>
      <c r="CV433" s="303"/>
      <c r="CW433" s="303"/>
      <c r="CX433" s="303"/>
      <c r="CY433" s="303"/>
      <c r="CZ433" s="303"/>
    </row>
    <row r="434" s="623" customFormat="true" ht="25.15" customHeight="true" x14ac:dyDescent="0.2">
      <c r="B434" s="1718"/>
      <c r="C434" s="1798" t="s">
        <v>261</v>
      </c>
      <c r="D434" s="1797"/>
      <c r="E434" s="1566">
        <v>0.14760252111102365</v>
      </c>
      <c r="F434" s="1545"/>
      <c r="G434" s="1545"/>
      <c r="H434" s="1798" t="s">
        <v>267</v>
      </c>
      <c r="I434" s="1797"/>
      <c r="J434" s="1567">
        <v>-0.16819510942863392</v>
      </c>
      <c r="K434" s="1545"/>
      <c r="L434" s="1545"/>
      <c r="M434" s="1798" t="s">
        <v>268</v>
      </c>
      <c r="N434" s="1797"/>
      <c r="O434" s="1568">
        <v>0.14147502557240957</v>
      </c>
      <c r="P434" s="1545"/>
      <c r="Q434" s="1545"/>
      <c r="AK434" s="300"/>
      <c r="AL434" s="300"/>
      <c r="AM434" s="300"/>
      <c r="AN434" s="300"/>
      <c r="AO434" s="300"/>
      <c r="AP434" s="300"/>
      <c r="AQ434" s="300"/>
      <c r="AR434" s="300"/>
      <c r="AS434" s="300"/>
      <c r="AT434" s="300"/>
      <c r="AU434" s="300"/>
      <c r="AV434" s="300"/>
      <c r="AW434" s="300"/>
      <c r="AX434" s="300"/>
      <c r="AY434" s="300"/>
      <c r="AZ434" s="300"/>
      <c r="BA434" s="302"/>
      <c r="BB434" s="352"/>
      <c r="BC434" s="302"/>
      <c r="BD434" s="302"/>
      <c r="BE434" s="302"/>
      <c r="BF434" s="302"/>
      <c r="BG434" s="302"/>
      <c r="BH434" s="302"/>
      <c r="BI434" s="302"/>
      <c r="BJ434" s="302"/>
      <c r="BK434" s="302"/>
      <c r="BL434" s="302"/>
      <c r="BM434" s="302"/>
      <c r="BN434" s="302"/>
      <c r="BO434" s="302"/>
      <c r="BP434" s="302"/>
      <c r="BQ434" s="302"/>
      <c r="BR434" s="302"/>
      <c r="BS434" s="302"/>
      <c r="BT434" s="302"/>
      <c r="BU434" s="302"/>
      <c r="BV434" s="302"/>
      <c r="BW434" s="302"/>
      <c r="BX434" s="302"/>
      <c r="BY434" s="302"/>
      <c r="BZ434" s="303"/>
      <c r="CA434" s="303"/>
      <c r="CB434" s="303"/>
      <c r="CC434" s="303"/>
      <c r="CD434" s="303"/>
      <c r="CE434" s="303"/>
      <c r="CF434" s="303"/>
      <c r="CG434" s="303"/>
      <c r="CH434" s="303"/>
      <c r="CI434" s="303"/>
      <c r="CJ434" s="303"/>
      <c r="CK434" s="303"/>
      <c r="CL434" s="303"/>
      <c r="CM434" s="303"/>
      <c r="CN434" s="303"/>
      <c r="CO434" s="303"/>
      <c r="CP434" s="303"/>
      <c r="CQ434" s="303"/>
      <c r="CR434" s="303"/>
      <c r="CS434" s="303"/>
      <c r="CT434" s="303"/>
      <c r="CU434" s="303"/>
      <c r="CV434" s="303"/>
      <c r="CW434" s="303"/>
      <c r="CX434" s="303"/>
      <c r="CY434" s="303"/>
      <c r="CZ434" s="303"/>
    </row>
    <row r="435" s="623" customFormat="true" ht="25.15" customHeight="true" x14ac:dyDescent="0.2">
      <c r="B435" s="1718"/>
      <c r="C435" s="1798" t="s">
        <v>269</v>
      </c>
      <c r="D435" s="1797"/>
      <c r="E435" s="1566">
        <v>-0.13003179862540501</v>
      </c>
      <c r="F435" s="1545"/>
      <c r="G435" s="1545"/>
      <c r="H435" s="1798" t="s">
        <v>262</v>
      </c>
      <c r="I435" s="1797"/>
      <c r="J435" s="1567">
        <v>-0.16388784064079445</v>
      </c>
      <c r="K435" s="1545"/>
      <c r="L435" s="1545"/>
      <c r="M435" s="1798" t="s">
        <v>270</v>
      </c>
      <c r="N435" s="1797"/>
      <c r="O435" s="1568">
        <v>0.13327957999156634</v>
      </c>
      <c r="P435" s="1545"/>
      <c r="Q435" s="1545"/>
      <c r="AK435" s="300"/>
      <c r="AL435" s="300"/>
      <c r="AM435" s="300"/>
      <c r="AN435" s="300"/>
      <c r="AO435" s="300"/>
      <c r="AP435" s="300"/>
      <c r="AQ435" s="300"/>
      <c r="AR435" s="300"/>
      <c r="AS435" s="300"/>
      <c r="AT435" s="300"/>
      <c r="AU435" s="300"/>
      <c r="AV435" s="300"/>
      <c r="AW435" s="300"/>
      <c r="AX435" s="300"/>
      <c r="AY435" s="300"/>
      <c r="AZ435" s="300"/>
      <c r="BA435" s="302"/>
      <c r="BB435" s="352"/>
      <c r="BC435" s="302"/>
      <c r="BD435" s="302"/>
      <c r="BE435" s="302"/>
      <c r="BF435" s="302"/>
      <c r="BG435" s="302"/>
      <c r="BH435" s="302"/>
      <c r="BI435" s="302"/>
      <c r="BJ435" s="302"/>
      <c r="BK435" s="302"/>
      <c r="BL435" s="302"/>
      <c r="BM435" s="302"/>
      <c r="BN435" s="302"/>
      <c r="BO435" s="302"/>
      <c r="BP435" s="302"/>
      <c r="BQ435" s="302"/>
      <c r="BR435" s="302"/>
      <c r="BS435" s="302"/>
      <c r="BT435" s="302"/>
      <c r="BU435" s="302"/>
      <c r="BV435" s="302"/>
      <c r="BW435" s="302"/>
      <c r="BX435" s="302"/>
      <c r="BY435" s="302"/>
      <c r="BZ435" s="303"/>
      <c r="CA435" s="303"/>
      <c r="CB435" s="303"/>
      <c r="CC435" s="303"/>
      <c r="CD435" s="303"/>
      <c r="CE435" s="303"/>
      <c r="CF435" s="303"/>
      <c r="CG435" s="303"/>
      <c r="CH435" s="303"/>
      <c r="CI435" s="303"/>
      <c r="CJ435" s="303"/>
      <c r="CK435" s="303"/>
      <c r="CL435" s="303"/>
      <c r="CM435" s="303"/>
      <c r="CN435" s="303"/>
      <c r="CO435" s="303"/>
      <c r="CP435" s="303"/>
      <c r="CQ435" s="303"/>
      <c r="CR435" s="303"/>
      <c r="CS435" s="303"/>
      <c r="CT435" s="303"/>
      <c r="CU435" s="303"/>
      <c r="CV435" s="303"/>
      <c r="CW435" s="303"/>
      <c r="CX435" s="303"/>
      <c r="CY435" s="303"/>
      <c r="CZ435" s="303"/>
    </row>
    <row r="436" s="623" customFormat="true" ht="25.15" customHeight="true" x14ac:dyDescent="0.2">
      <c r="B436" s="1718"/>
      <c r="C436" s="1798" t="s">
        <v>271</v>
      </c>
      <c r="D436" s="1797"/>
      <c r="E436" s="1566">
        <v>-0.12342972716012571</v>
      </c>
      <c r="F436" s="1545"/>
      <c r="G436" s="1545"/>
      <c r="H436" s="1798" t="s">
        <v>272</v>
      </c>
      <c r="I436" s="1797"/>
      <c r="J436" s="1567">
        <v>-0.16073879840156091</v>
      </c>
      <c r="K436" s="1545"/>
      <c r="L436" s="1545"/>
      <c r="M436" s="1798" t="s">
        <v>255</v>
      </c>
      <c r="N436" s="1797"/>
      <c r="O436" s="1568">
        <v>-0.12981449057784078</v>
      </c>
      <c r="P436" s="1545"/>
      <c r="Q436" s="1545"/>
      <c r="AK436" s="300"/>
      <c r="AL436" s="300"/>
      <c r="AM436" s="300"/>
      <c r="AN436" s="300"/>
      <c r="AO436" s="300"/>
      <c r="AP436" s="300"/>
      <c r="AQ436" s="300"/>
      <c r="AR436" s="300"/>
      <c r="AS436" s="300"/>
      <c r="AT436" s="300"/>
      <c r="AU436" s="300"/>
      <c r="AV436" s="300"/>
      <c r="AW436" s="300"/>
      <c r="AX436" s="300"/>
      <c r="AY436" s="300"/>
      <c r="AZ436" s="300"/>
      <c r="BA436" s="302"/>
      <c r="BB436" s="352"/>
      <c r="BC436" s="302"/>
      <c r="BD436" s="302"/>
      <c r="BE436" s="302"/>
      <c r="BF436" s="302"/>
      <c r="BG436" s="302"/>
      <c r="BH436" s="302"/>
      <c r="BI436" s="302"/>
      <c r="BJ436" s="302"/>
      <c r="BK436" s="302"/>
      <c r="BL436" s="302"/>
      <c r="BM436" s="302"/>
      <c r="BN436" s="302"/>
      <c r="BO436" s="302"/>
      <c r="BP436" s="302"/>
      <c r="BQ436" s="302"/>
      <c r="BR436" s="302"/>
      <c r="BS436" s="302"/>
      <c r="BT436" s="302"/>
      <c r="BU436" s="302"/>
      <c r="BV436" s="302"/>
      <c r="BW436" s="302"/>
      <c r="BX436" s="302"/>
      <c r="BY436" s="302"/>
      <c r="BZ436" s="303"/>
      <c r="CA436" s="303"/>
      <c r="CB436" s="303"/>
      <c r="CC436" s="303"/>
      <c r="CD436" s="303"/>
      <c r="CE436" s="303"/>
      <c r="CF436" s="303"/>
      <c r="CG436" s="303"/>
      <c r="CH436" s="303"/>
      <c r="CI436" s="303"/>
      <c r="CJ436" s="303"/>
      <c r="CK436" s="303"/>
      <c r="CL436" s="303"/>
      <c r="CM436" s="303"/>
      <c r="CN436" s="303"/>
      <c r="CO436" s="303"/>
      <c r="CP436" s="303"/>
      <c r="CQ436" s="303"/>
      <c r="CR436" s="303"/>
      <c r="CS436" s="303"/>
      <c r="CT436" s="303"/>
      <c r="CU436" s="303"/>
      <c r="CV436" s="303"/>
      <c r="CW436" s="303"/>
      <c r="CX436" s="303"/>
      <c r="CY436" s="303"/>
      <c r="CZ436" s="303"/>
    </row>
    <row r="437" s="623" customFormat="true" ht="25.15" customHeight="true" x14ac:dyDescent="0.2">
      <c r="B437" s="1718"/>
      <c r="C437" s="1798" t="s">
        <v>273</v>
      </c>
      <c r="D437" s="1797"/>
      <c r="E437" s="1566">
        <v>0.11860675848859381</v>
      </c>
      <c r="F437" s="1545"/>
      <c r="G437" s="1545"/>
      <c r="H437" s="1798" t="s">
        <v>264</v>
      </c>
      <c r="I437" s="1797"/>
      <c r="J437" s="1567">
        <v>0.1469438983510272</v>
      </c>
      <c r="K437" s="1545"/>
      <c r="L437" s="1545"/>
      <c r="M437" s="1798" t="s">
        <v>273</v>
      </c>
      <c r="N437" s="1797"/>
      <c r="O437" s="1568">
        <v>0.11815980809171628</v>
      </c>
      <c r="P437" s="1545"/>
      <c r="Q437" s="1545"/>
      <c r="AK437" s="300"/>
      <c r="AL437" s="300"/>
      <c r="AM437" s="300"/>
      <c r="AN437" s="300"/>
      <c r="AO437" s="300"/>
      <c r="AP437" s="300"/>
      <c r="AQ437" s="300"/>
      <c r="AR437" s="300"/>
      <c r="AS437" s="300"/>
      <c r="AT437" s="300"/>
      <c r="AU437" s="300"/>
      <c r="AV437" s="300"/>
      <c r="AW437" s="300"/>
      <c r="AX437" s="300"/>
      <c r="AY437" s="300"/>
      <c r="AZ437" s="300"/>
      <c r="BA437" s="302"/>
      <c r="BB437" s="352"/>
      <c r="BC437" s="302"/>
      <c r="BD437" s="302"/>
      <c r="BE437" s="302"/>
      <c r="BF437" s="302"/>
      <c r="BG437" s="302"/>
      <c r="BH437" s="302"/>
      <c r="BI437" s="302"/>
      <c r="BJ437" s="302"/>
      <c r="BK437" s="302"/>
      <c r="BL437" s="302"/>
      <c r="BM437" s="302"/>
      <c r="BN437" s="302"/>
      <c r="BO437" s="302"/>
      <c r="BP437" s="302"/>
      <c r="BQ437" s="302"/>
      <c r="BR437" s="302"/>
      <c r="BS437" s="302"/>
      <c r="BT437" s="302"/>
      <c r="BU437" s="302"/>
      <c r="BV437" s="302"/>
      <c r="BW437" s="302"/>
      <c r="BX437" s="302"/>
      <c r="BY437" s="302"/>
      <c r="BZ437" s="303"/>
      <c r="CA437" s="303"/>
      <c r="CB437" s="303"/>
      <c r="CC437" s="303"/>
      <c r="CD437" s="303"/>
      <c r="CE437" s="303"/>
      <c r="CF437" s="303"/>
      <c r="CG437" s="303"/>
      <c r="CH437" s="303"/>
      <c r="CI437" s="303"/>
      <c r="CJ437" s="303"/>
      <c r="CK437" s="303"/>
      <c r="CL437" s="303"/>
      <c r="CM437" s="303"/>
      <c r="CN437" s="303"/>
      <c r="CO437" s="303"/>
      <c r="CP437" s="303"/>
      <c r="CQ437" s="303"/>
      <c r="CR437" s="303"/>
      <c r="CS437" s="303"/>
      <c r="CT437" s="303"/>
      <c r="CU437" s="303"/>
      <c r="CV437" s="303"/>
      <c r="CW437" s="303"/>
      <c r="CX437" s="303"/>
      <c r="CY437" s="303"/>
      <c r="CZ437" s="303"/>
    </row>
    <row r="438" s="623" customFormat="true" ht="25.15" customHeight="true" x14ac:dyDescent="0.2">
      <c r="B438" s="1718"/>
      <c r="C438" s="1798" t="s">
        <v>263</v>
      </c>
      <c r="D438" s="1797"/>
      <c r="E438" s="1566">
        <v>-0.10459742197201097</v>
      </c>
      <c r="F438" s="1545"/>
      <c r="G438" s="1545"/>
      <c r="H438" s="1798" t="s">
        <v>271</v>
      </c>
      <c r="I438" s="1797"/>
      <c r="J438" s="1567">
        <v>-0.14066548293721637</v>
      </c>
      <c r="K438" s="1545"/>
      <c r="L438" s="1545"/>
      <c r="M438" s="1798" t="s">
        <v>274</v>
      </c>
      <c r="N438" s="1797"/>
      <c r="O438" s="1568">
        <v>0.10786941520750264</v>
      </c>
      <c r="P438" s="1545"/>
      <c r="Q438" s="1545"/>
      <c r="AK438" s="300"/>
      <c r="AL438" s="300"/>
      <c r="AM438" s="300"/>
      <c r="AN438" s="300"/>
      <c r="AO438" s="300"/>
      <c r="AP438" s="300"/>
      <c r="AQ438" s="300"/>
      <c r="AR438" s="300"/>
      <c r="AS438" s="300"/>
      <c r="AT438" s="300"/>
      <c r="AU438" s="300"/>
      <c r="AV438" s="300"/>
      <c r="AW438" s="300"/>
      <c r="AX438" s="300"/>
      <c r="AY438" s="300"/>
      <c r="AZ438" s="300"/>
      <c r="BA438" s="302"/>
      <c r="BB438" s="352"/>
      <c r="BC438" s="302"/>
      <c r="BD438" s="302"/>
      <c r="BE438" s="302"/>
      <c r="BF438" s="302"/>
      <c r="BG438" s="302"/>
      <c r="BH438" s="302"/>
      <c r="BI438" s="302"/>
      <c r="BJ438" s="302"/>
      <c r="BK438" s="302"/>
      <c r="BL438" s="302"/>
      <c r="BM438" s="302"/>
      <c r="BN438" s="302"/>
      <c r="BO438" s="302"/>
      <c r="BP438" s="302"/>
      <c r="BQ438" s="302"/>
      <c r="BR438" s="302"/>
      <c r="BS438" s="302"/>
      <c r="BT438" s="302"/>
      <c r="BU438" s="302"/>
      <c r="BV438" s="302"/>
      <c r="BW438" s="302"/>
      <c r="BX438" s="302"/>
      <c r="BY438" s="302"/>
      <c r="BZ438" s="303"/>
      <c r="CA438" s="303"/>
      <c r="CB438" s="303"/>
      <c r="CC438" s="303"/>
      <c r="CD438" s="303"/>
      <c r="CE438" s="303"/>
      <c r="CF438" s="303"/>
      <c r="CG438" s="303"/>
      <c r="CH438" s="303"/>
      <c r="CI438" s="303"/>
      <c r="CJ438" s="303"/>
      <c r="CK438" s="303"/>
      <c r="CL438" s="303"/>
      <c r="CM438" s="303"/>
      <c r="CN438" s="303"/>
      <c r="CO438" s="303"/>
      <c r="CP438" s="303"/>
      <c r="CQ438" s="303"/>
      <c r="CR438" s="303"/>
      <c r="CS438" s="303"/>
      <c r="CT438" s="303"/>
      <c r="CU438" s="303"/>
      <c r="CV438" s="303"/>
      <c r="CW438" s="303"/>
      <c r="CX438" s="303"/>
      <c r="CY438" s="303"/>
      <c r="CZ438" s="303"/>
    </row>
    <row r="439" s="623" customFormat="true" ht="25.15" customHeight="true" x14ac:dyDescent="0.2">
      <c r="B439" s="1718"/>
      <c r="C439" s="1798" t="s">
        <v>262</v>
      </c>
      <c r="D439" s="1797"/>
      <c r="E439" s="1566">
        <v>9.5842132399701324E-2</v>
      </c>
      <c r="F439" s="1545"/>
      <c r="G439" s="1545"/>
      <c r="H439" s="1798" t="s">
        <v>251</v>
      </c>
      <c r="I439" s="1797"/>
      <c r="J439" s="1567">
        <v>0.13362575939370483</v>
      </c>
      <c r="K439" s="1545"/>
      <c r="L439" s="1545"/>
      <c r="M439" s="1798" t="s">
        <v>275</v>
      </c>
      <c r="N439" s="1797"/>
      <c r="O439" s="1568">
        <v>0.1019566726352934</v>
      </c>
      <c r="P439" s="1545"/>
      <c r="Q439" s="1545"/>
      <c r="AK439" s="300"/>
      <c r="AL439" s="300"/>
      <c r="AM439" s="300"/>
      <c r="AN439" s="300"/>
      <c r="AO439" s="300"/>
      <c r="AP439" s="300"/>
      <c r="AQ439" s="300"/>
      <c r="AR439" s="300"/>
      <c r="AS439" s="300"/>
      <c r="AT439" s="300"/>
      <c r="AU439" s="300"/>
      <c r="AV439" s="300"/>
      <c r="AW439" s="300"/>
      <c r="AX439" s="300"/>
      <c r="AY439" s="300"/>
      <c r="AZ439" s="300"/>
      <c r="BA439" s="302"/>
      <c r="BB439" s="352"/>
      <c r="BC439" s="302"/>
      <c r="BD439" s="302"/>
      <c r="BE439" s="302"/>
      <c r="BF439" s="302"/>
      <c r="BG439" s="302"/>
      <c r="BH439" s="302"/>
      <c r="BI439" s="302"/>
      <c r="BJ439" s="302"/>
      <c r="BK439" s="302"/>
      <c r="BL439" s="302"/>
      <c r="BM439" s="302"/>
      <c r="BN439" s="302"/>
      <c r="BO439" s="302"/>
      <c r="BP439" s="302"/>
      <c r="BQ439" s="302"/>
      <c r="BR439" s="302"/>
      <c r="BS439" s="302"/>
      <c r="BT439" s="302"/>
      <c r="BU439" s="302"/>
      <c r="BV439" s="302"/>
      <c r="BW439" s="302"/>
      <c r="BX439" s="302"/>
      <c r="BY439" s="302"/>
      <c r="BZ439" s="303"/>
      <c r="CA439" s="303"/>
      <c r="CB439" s="303"/>
      <c r="CC439" s="303"/>
      <c r="CD439" s="303"/>
      <c r="CE439" s="303"/>
      <c r="CF439" s="303"/>
      <c r="CG439" s="303"/>
      <c r="CH439" s="303"/>
      <c r="CI439" s="303"/>
      <c r="CJ439" s="303"/>
      <c r="CK439" s="303"/>
      <c r="CL439" s="303"/>
      <c r="CM439" s="303"/>
      <c r="CN439" s="303"/>
      <c r="CO439" s="303"/>
      <c r="CP439" s="303"/>
      <c r="CQ439" s="303"/>
      <c r="CR439" s="303"/>
      <c r="CS439" s="303"/>
      <c r="CT439" s="303"/>
      <c r="CU439" s="303"/>
      <c r="CV439" s="303"/>
      <c r="CW439" s="303"/>
      <c r="CX439" s="303"/>
      <c r="CY439" s="303"/>
      <c r="CZ439" s="303"/>
    </row>
    <row r="440" s="623" customFormat="true" ht="25.15" customHeight="true" x14ac:dyDescent="0.2">
      <c r="B440" s="1718"/>
      <c r="C440" s="1798" t="s">
        <v>274</v>
      </c>
      <c r="D440" s="1797"/>
      <c r="E440" s="1566">
        <v>9.2864625447758961E-2</v>
      </c>
      <c r="F440" s="1545"/>
      <c r="G440" s="1545"/>
      <c r="H440" s="1798" t="s">
        <v>276</v>
      </c>
      <c r="I440" s="1797"/>
      <c r="J440" s="1567">
        <v>-0.1186646861363997</v>
      </c>
      <c r="K440" s="1545"/>
      <c r="L440" s="1545"/>
      <c r="M440" s="1798" t="s">
        <v>264</v>
      </c>
      <c r="N440" s="1797"/>
      <c r="O440" s="1568">
        <v>0.10119793313368215</v>
      </c>
      <c r="P440" s="1545"/>
      <c r="Q440" s="1545"/>
      <c r="AK440" s="300"/>
      <c r="AL440" s="300"/>
      <c r="AM440" s="300"/>
      <c r="AN440" s="300"/>
      <c r="AO440" s="300"/>
      <c r="AP440" s="300"/>
      <c r="AQ440" s="300"/>
      <c r="AR440" s="300"/>
      <c r="AS440" s="300"/>
      <c r="AT440" s="300"/>
      <c r="AU440" s="300"/>
      <c r="AV440" s="300"/>
      <c r="AW440" s="300"/>
      <c r="AX440" s="300"/>
      <c r="AY440" s="300"/>
      <c r="AZ440" s="300"/>
      <c r="BA440" s="302"/>
      <c r="BB440" s="352"/>
      <c r="BC440" s="302"/>
      <c r="BD440" s="302"/>
      <c r="BE440" s="302"/>
      <c r="BF440" s="302"/>
      <c r="BG440" s="302"/>
      <c r="BH440" s="302"/>
      <c r="BI440" s="302"/>
      <c r="BJ440" s="302"/>
      <c r="BK440" s="302"/>
      <c r="BL440" s="302"/>
      <c r="BM440" s="302"/>
      <c r="BN440" s="302"/>
      <c r="BO440" s="302"/>
      <c r="BP440" s="302"/>
      <c r="BQ440" s="302"/>
      <c r="BR440" s="302"/>
      <c r="BS440" s="302"/>
      <c r="BT440" s="302"/>
      <c r="BU440" s="302"/>
      <c r="BV440" s="302"/>
      <c r="BW440" s="302"/>
      <c r="BX440" s="302"/>
      <c r="BY440" s="302"/>
      <c r="BZ440" s="303"/>
      <c r="CA440" s="303"/>
      <c r="CB440" s="303"/>
      <c r="CC440" s="303"/>
      <c r="CD440" s="303"/>
      <c r="CE440" s="303"/>
      <c r="CF440" s="303"/>
      <c r="CG440" s="303"/>
      <c r="CH440" s="303"/>
      <c r="CI440" s="303"/>
      <c r="CJ440" s="303"/>
      <c r="CK440" s="303"/>
      <c r="CL440" s="303"/>
      <c r="CM440" s="303"/>
      <c r="CN440" s="303"/>
      <c r="CO440" s="303"/>
      <c r="CP440" s="303"/>
      <c r="CQ440" s="303"/>
      <c r="CR440" s="303"/>
      <c r="CS440" s="303"/>
      <c r="CT440" s="303"/>
      <c r="CU440" s="303"/>
      <c r="CV440" s="303"/>
      <c r="CW440" s="303"/>
      <c r="CX440" s="303"/>
      <c r="CY440" s="303"/>
      <c r="CZ440" s="303"/>
    </row>
    <row r="441" s="623" customFormat="true" ht="25.15" customHeight="true" x14ac:dyDescent="0.2">
      <c r="B441" s="1718"/>
      <c r="C441" s="1798" t="s">
        <v>267</v>
      </c>
      <c r="D441" s="1797"/>
      <c r="E441" s="1566">
        <v>-8.9149318268715944E-2</v>
      </c>
      <c r="F441" s="1545"/>
      <c r="G441" s="1545"/>
      <c r="H441" s="1798" t="s">
        <v>269</v>
      </c>
      <c r="I441" s="1797"/>
      <c r="J441" s="1567">
        <v>-0.1115202154875406</v>
      </c>
      <c r="K441" s="1545"/>
      <c r="L441" s="1545"/>
      <c r="M441" s="1798" t="s">
        <v>265</v>
      </c>
      <c r="N441" s="1797"/>
      <c r="O441" s="1568">
        <v>0.10010532903302469</v>
      </c>
      <c r="P441" s="1545"/>
      <c r="Q441" s="1545"/>
      <c r="AK441" s="300"/>
      <c r="AL441" s="300"/>
      <c r="AM441" s="300"/>
      <c r="AN441" s="300"/>
      <c r="AO441" s="300"/>
      <c r="AP441" s="300"/>
      <c r="AQ441" s="300"/>
      <c r="AR441" s="300"/>
      <c r="AS441" s="300"/>
      <c r="AT441" s="300"/>
      <c r="AU441" s="300"/>
      <c r="AV441" s="300"/>
      <c r="AW441" s="300"/>
      <c r="AX441" s="300"/>
      <c r="AY441" s="300"/>
      <c r="AZ441" s="300"/>
      <c r="BA441" s="302"/>
      <c r="BB441" s="352"/>
      <c r="BC441" s="302"/>
      <c r="BD441" s="302"/>
      <c r="BE441" s="302"/>
      <c r="BF441" s="302"/>
      <c r="BG441" s="302"/>
      <c r="BH441" s="302"/>
      <c r="BI441" s="302"/>
      <c r="BJ441" s="302"/>
      <c r="BK441" s="302"/>
      <c r="BL441" s="302"/>
      <c r="BM441" s="302"/>
      <c r="BN441" s="302"/>
      <c r="BO441" s="302"/>
      <c r="BP441" s="302"/>
      <c r="BQ441" s="302"/>
      <c r="BR441" s="302"/>
      <c r="BS441" s="302"/>
      <c r="BT441" s="302"/>
      <c r="BU441" s="302"/>
      <c r="BV441" s="302"/>
      <c r="BW441" s="302"/>
      <c r="BX441" s="302"/>
      <c r="BY441" s="302"/>
      <c r="BZ441" s="303"/>
      <c r="CA441" s="303"/>
      <c r="CB441" s="303"/>
      <c r="CC441" s="303"/>
      <c r="CD441" s="303"/>
      <c r="CE441" s="303"/>
      <c r="CF441" s="303"/>
      <c r="CG441" s="303"/>
      <c r="CH441" s="303"/>
      <c r="CI441" s="303"/>
      <c r="CJ441" s="303"/>
      <c r="CK441" s="303"/>
      <c r="CL441" s="303"/>
      <c r="CM441" s="303"/>
      <c r="CN441" s="303"/>
      <c r="CO441" s="303"/>
      <c r="CP441" s="303"/>
      <c r="CQ441" s="303"/>
      <c r="CR441" s="303"/>
      <c r="CS441" s="303"/>
      <c r="CT441" s="303"/>
      <c r="CU441" s="303"/>
      <c r="CV441" s="303"/>
      <c r="CW441" s="303"/>
      <c r="CX441" s="303"/>
      <c r="CY441" s="303"/>
      <c r="CZ441" s="303"/>
    </row>
    <row r="442" s="623" customFormat="true" ht="25.15" customHeight="true" x14ac:dyDescent="0.2">
      <c r="B442" s="1718"/>
      <c r="C442" s="1798" t="s">
        <v>272</v>
      </c>
      <c r="D442" s="1797"/>
      <c r="E442" s="1566">
        <v>-7.4505769579383749E-2</v>
      </c>
      <c r="F442" s="1545"/>
      <c r="G442" s="1545"/>
      <c r="H442" s="1798" t="s">
        <v>277</v>
      </c>
      <c r="I442" s="1797"/>
      <c r="J442" s="1567">
        <v>-0.10751041114139613</v>
      </c>
      <c r="K442" s="1545"/>
      <c r="L442" s="1545"/>
      <c r="M442" s="1798" t="s">
        <v>256</v>
      </c>
      <c r="N442" s="1797"/>
      <c r="O442" s="1568">
        <v>-8.1520555000450703E-2</v>
      </c>
      <c r="P442" s="1545"/>
      <c r="Q442" s="1545"/>
      <c r="AK442" s="300"/>
      <c r="AL442" s="300"/>
      <c r="AM442" s="300"/>
      <c r="AN442" s="300"/>
      <c r="AO442" s="300"/>
      <c r="AP442" s="300"/>
      <c r="AQ442" s="300"/>
      <c r="AR442" s="300"/>
      <c r="AS442" s="300"/>
      <c r="AT442" s="300"/>
      <c r="AU442" s="300"/>
      <c r="AV442" s="300"/>
      <c r="AW442" s="300"/>
      <c r="AX442" s="300"/>
      <c r="AY442" s="300"/>
      <c r="AZ442" s="300"/>
      <c r="BA442" s="302"/>
      <c r="BB442" s="352"/>
      <c r="BC442" s="302"/>
      <c r="BD442" s="302"/>
      <c r="BE442" s="302"/>
      <c r="BF442" s="302"/>
      <c r="BG442" s="302"/>
      <c r="BH442" s="302"/>
      <c r="BI442" s="302"/>
      <c r="BJ442" s="302"/>
      <c r="BK442" s="302"/>
      <c r="BL442" s="302"/>
      <c r="BM442" s="302"/>
      <c r="BN442" s="302"/>
      <c r="BO442" s="302"/>
      <c r="BP442" s="302"/>
      <c r="BQ442" s="302"/>
      <c r="BR442" s="302"/>
      <c r="BS442" s="302"/>
      <c r="BT442" s="302"/>
      <c r="BU442" s="302"/>
      <c r="BV442" s="302"/>
      <c r="BW442" s="302"/>
      <c r="BX442" s="302"/>
      <c r="BY442" s="302"/>
      <c r="BZ442" s="303"/>
      <c r="CA442" s="303"/>
      <c r="CB442" s="303"/>
      <c r="CC442" s="303"/>
      <c r="CD442" s="303"/>
      <c r="CE442" s="303"/>
      <c r="CF442" s="303"/>
      <c r="CG442" s="303"/>
      <c r="CH442" s="303"/>
      <c r="CI442" s="303"/>
      <c r="CJ442" s="303"/>
      <c r="CK442" s="303"/>
      <c r="CL442" s="303"/>
      <c r="CM442" s="303"/>
      <c r="CN442" s="303"/>
      <c r="CO442" s="303"/>
      <c r="CP442" s="303"/>
      <c r="CQ442" s="303"/>
      <c r="CR442" s="303"/>
      <c r="CS442" s="303"/>
      <c r="CT442" s="303"/>
      <c r="CU442" s="303"/>
      <c r="CV442" s="303"/>
      <c r="CW442" s="303"/>
      <c r="CX442" s="303"/>
      <c r="CY442" s="303"/>
      <c r="CZ442" s="303"/>
    </row>
    <row r="443" s="623" customFormat="true" ht="25.15" customHeight="true" x14ac:dyDescent="0.2">
      <c r="B443" s="1718"/>
      <c r="C443" s="1798" t="s">
        <v>278</v>
      </c>
      <c r="D443" s="1797"/>
      <c r="E443" s="1566">
        <v>6.5031602002600525E-2</v>
      </c>
      <c r="F443" s="1545"/>
      <c r="G443" s="1545"/>
      <c r="H443" s="1798" t="s">
        <v>273</v>
      </c>
      <c r="I443" s="1797"/>
      <c r="J443" s="1567">
        <v>9.5595902857526699E-2</v>
      </c>
      <c r="K443" s="1545"/>
      <c r="L443" s="1545"/>
      <c r="M443" s="1798" t="s">
        <v>271</v>
      </c>
      <c r="N443" s="1797"/>
      <c r="O443" s="1568">
        <v>-6.5358764691346438E-2</v>
      </c>
      <c r="P443" s="1545"/>
      <c r="Q443" s="1545"/>
      <c r="AK443" s="300"/>
      <c r="AL443" s="300"/>
      <c r="AM443" s="300"/>
      <c r="AN443" s="300"/>
      <c r="AO443" s="300"/>
      <c r="AP443" s="300"/>
      <c r="AQ443" s="300"/>
      <c r="AR443" s="300"/>
      <c r="AS443" s="300"/>
      <c r="AT443" s="300"/>
      <c r="AU443" s="300"/>
      <c r="AV443" s="300"/>
      <c r="AW443" s="300"/>
      <c r="AX443" s="300"/>
      <c r="AY443" s="300"/>
      <c r="AZ443" s="300"/>
      <c r="BA443" s="302"/>
      <c r="BB443" s="352"/>
      <c r="BC443" s="302"/>
      <c r="BD443" s="302"/>
      <c r="BE443" s="302"/>
      <c r="BF443" s="302"/>
      <c r="BG443" s="302"/>
      <c r="BH443" s="302"/>
      <c r="BI443" s="302"/>
      <c r="BJ443" s="302"/>
      <c r="BK443" s="302"/>
      <c r="BL443" s="302"/>
      <c r="BM443" s="302"/>
      <c r="BN443" s="302"/>
      <c r="BO443" s="302"/>
      <c r="BP443" s="302"/>
      <c r="BQ443" s="302"/>
      <c r="BR443" s="302"/>
      <c r="BS443" s="302"/>
      <c r="BT443" s="302"/>
      <c r="BU443" s="302"/>
      <c r="BV443" s="302"/>
      <c r="BW443" s="302"/>
      <c r="BX443" s="302"/>
      <c r="BY443" s="302"/>
      <c r="BZ443" s="303"/>
      <c r="CA443" s="303"/>
      <c r="CB443" s="303"/>
      <c r="CC443" s="303"/>
      <c r="CD443" s="303"/>
      <c r="CE443" s="303"/>
      <c r="CF443" s="303"/>
      <c r="CG443" s="303"/>
      <c r="CH443" s="303"/>
      <c r="CI443" s="303"/>
      <c r="CJ443" s="303"/>
      <c r="CK443" s="303"/>
      <c r="CL443" s="303"/>
      <c r="CM443" s="303"/>
      <c r="CN443" s="303"/>
      <c r="CO443" s="303"/>
      <c r="CP443" s="303"/>
      <c r="CQ443" s="303"/>
      <c r="CR443" s="303"/>
      <c r="CS443" s="303"/>
      <c r="CT443" s="303"/>
      <c r="CU443" s="303"/>
      <c r="CV443" s="303"/>
      <c r="CW443" s="303"/>
      <c r="CX443" s="303"/>
      <c r="CY443" s="303"/>
      <c r="CZ443" s="303"/>
    </row>
    <row r="444" s="623" customFormat="true" ht="25.15" customHeight="true" x14ac:dyDescent="0.2">
      <c r="B444" s="1718"/>
      <c r="C444" s="1798" t="s">
        <v>277</v>
      </c>
      <c r="D444" s="1797"/>
      <c r="E444" s="1566">
        <v>-6.4753948104205414E-2</v>
      </c>
      <c r="F444" s="1545"/>
      <c r="G444" s="1545"/>
      <c r="H444" s="1798" t="s">
        <v>259</v>
      </c>
      <c r="I444" s="1797"/>
      <c r="J444" s="1567">
        <v>8.6094424982016582E-2</v>
      </c>
      <c r="K444" s="1545"/>
      <c r="L444" s="1545"/>
      <c r="M444" s="1798" t="s">
        <v>278</v>
      </c>
      <c r="N444" s="1797"/>
      <c r="O444" s="1568">
        <v>6.4322671299978235E-2</v>
      </c>
      <c r="P444" s="1545"/>
      <c r="Q444" s="1545"/>
      <c r="AK444" s="300"/>
      <c r="AL444" s="300"/>
      <c r="AM444" s="300"/>
      <c r="AN444" s="300"/>
      <c r="AO444" s="300"/>
      <c r="AP444" s="300"/>
      <c r="AQ444" s="300"/>
      <c r="AR444" s="300"/>
      <c r="AS444" s="300"/>
      <c r="AT444" s="300"/>
      <c r="AU444" s="300"/>
      <c r="AV444" s="300"/>
      <c r="AW444" s="300"/>
      <c r="AX444" s="300"/>
      <c r="AY444" s="300"/>
      <c r="AZ444" s="300"/>
      <c r="BA444" s="302"/>
      <c r="BB444" s="352"/>
      <c r="BC444" s="302"/>
      <c r="BD444" s="302"/>
      <c r="BE444" s="302"/>
      <c r="BF444" s="302"/>
      <c r="BG444" s="302"/>
      <c r="BH444" s="302"/>
      <c r="BI444" s="302"/>
      <c r="BJ444" s="302"/>
      <c r="BK444" s="302"/>
      <c r="BL444" s="302"/>
      <c r="BM444" s="302"/>
      <c r="BN444" s="302"/>
      <c r="BO444" s="302"/>
      <c r="BP444" s="302"/>
      <c r="BQ444" s="302"/>
      <c r="BR444" s="302"/>
      <c r="BS444" s="302"/>
      <c r="BT444" s="302"/>
      <c r="BU444" s="302"/>
      <c r="BV444" s="302"/>
      <c r="BW444" s="302"/>
      <c r="BX444" s="302"/>
      <c r="BY444" s="302"/>
      <c r="BZ444" s="303"/>
      <c r="CA444" s="303"/>
      <c r="CB444" s="303"/>
      <c r="CC444" s="303"/>
      <c r="CD444" s="303"/>
      <c r="CE444" s="303"/>
      <c r="CF444" s="303"/>
      <c r="CG444" s="303"/>
      <c r="CH444" s="303"/>
      <c r="CI444" s="303"/>
      <c r="CJ444" s="303"/>
      <c r="CK444" s="303"/>
      <c r="CL444" s="303"/>
      <c r="CM444" s="303"/>
      <c r="CN444" s="303"/>
      <c r="CO444" s="303"/>
      <c r="CP444" s="303"/>
      <c r="CQ444" s="303"/>
      <c r="CR444" s="303"/>
      <c r="CS444" s="303"/>
      <c r="CT444" s="303"/>
      <c r="CU444" s="303"/>
      <c r="CV444" s="303"/>
      <c r="CW444" s="303"/>
      <c r="CX444" s="303"/>
      <c r="CY444" s="303"/>
      <c r="CZ444" s="303"/>
    </row>
    <row r="445" s="623" customFormat="true" ht="25.15" customHeight="true" x14ac:dyDescent="0.2">
      <c r="B445" s="1718"/>
      <c r="C445" s="1798" t="s">
        <v>266</v>
      </c>
      <c r="D445" s="1797"/>
      <c r="E445" s="1566">
        <v>4.5759805097387835E-2</v>
      </c>
      <c r="F445" s="1545"/>
      <c r="G445" s="1545"/>
      <c r="H445" s="1798" t="s">
        <v>279</v>
      </c>
      <c r="I445" s="1797"/>
      <c r="J445" s="1567">
        <v>-8.2954066465352916E-2</v>
      </c>
      <c r="K445" s="1545"/>
      <c r="L445" s="1545"/>
      <c r="M445" s="1798" t="s">
        <v>280</v>
      </c>
      <c r="N445" s="1797"/>
      <c r="O445" s="1568">
        <v>6.1610056555373278E-2</v>
      </c>
      <c r="P445" s="1545"/>
      <c r="Q445" s="1545"/>
      <c r="AK445" s="300"/>
      <c r="AL445" s="300"/>
      <c r="AM445" s="300"/>
      <c r="AN445" s="300"/>
      <c r="AO445" s="300"/>
      <c r="AP445" s="300"/>
      <c r="AQ445" s="300"/>
      <c r="AR445" s="300"/>
      <c r="AS445" s="300"/>
      <c r="AT445" s="300"/>
      <c r="AU445" s="300"/>
      <c r="AV445" s="300"/>
      <c r="AW445" s="300"/>
      <c r="AX445" s="300"/>
      <c r="AY445" s="300"/>
      <c r="AZ445" s="300"/>
      <c r="BA445" s="302"/>
      <c r="BB445" s="352"/>
      <c r="BC445" s="302"/>
      <c r="BD445" s="302"/>
      <c r="BE445" s="302"/>
      <c r="BF445" s="302"/>
      <c r="BG445" s="302"/>
      <c r="BH445" s="302"/>
      <c r="BI445" s="302"/>
      <c r="BJ445" s="302"/>
      <c r="BK445" s="302"/>
      <c r="BL445" s="302"/>
      <c r="BM445" s="302"/>
      <c r="BN445" s="302"/>
      <c r="BO445" s="302"/>
      <c r="BP445" s="302"/>
      <c r="BQ445" s="302"/>
      <c r="BR445" s="302"/>
      <c r="BS445" s="302"/>
      <c r="BT445" s="302"/>
      <c r="BU445" s="302"/>
      <c r="BV445" s="302"/>
      <c r="BW445" s="302"/>
      <c r="BX445" s="302"/>
      <c r="BY445" s="302"/>
      <c r="BZ445" s="303"/>
      <c r="CA445" s="303"/>
      <c r="CB445" s="303"/>
      <c r="CC445" s="303"/>
      <c r="CD445" s="303"/>
      <c r="CE445" s="303"/>
      <c r="CF445" s="303"/>
      <c r="CG445" s="303"/>
      <c r="CH445" s="303"/>
      <c r="CI445" s="303"/>
      <c r="CJ445" s="303"/>
      <c r="CK445" s="303"/>
      <c r="CL445" s="303"/>
      <c r="CM445" s="303"/>
      <c r="CN445" s="303"/>
      <c r="CO445" s="303"/>
      <c r="CP445" s="303"/>
      <c r="CQ445" s="303"/>
      <c r="CR445" s="303"/>
      <c r="CS445" s="303"/>
      <c r="CT445" s="303"/>
      <c r="CU445" s="303"/>
      <c r="CV445" s="303"/>
      <c r="CW445" s="303"/>
      <c r="CX445" s="303"/>
      <c r="CY445" s="303"/>
      <c r="CZ445" s="303"/>
    </row>
    <row r="446" s="623" customFormat="true" ht="25.15" customHeight="true" x14ac:dyDescent="0.2">
      <c r="C446" s="1798" t="s">
        <v>280</v>
      </c>
      <c r="D446" s="1797"/>
      <c r="E446" s="1566">
        <v>4.4322160406255418E-2</v>
      </c>
      <c r="F446" s="1545"/>
      <c r="G446" s="1545"/>
      <c r="H446" s="1798" t="s">
        <v>274</v>
      </c>
      <c r="I446" s="1797"/>
      <c r="J446" s="1567">
        <v>6.7377848058244857E-2</v>
      </c>
      <c r="K446" s="1545"/>
      <c r="L446" s="1545"/>
      <c r="M446" s="1798" t="s">
        <v>277</v>
      </c>
      <c r="N446" s="1797"/>
      <c r="O446" s="1568">
        <v>-6.0496160601884424E-2</v>
      </c>
      <c r="P446" s="1545"/>
      <c r="Q446" s="1545"/>
      <c r="AK446" s="300"/>
      <c r="AL446" s="300"/>
      <c r="AM446" s="300"/>
      <c r="AN446" s="300"/>
      <c r="AO446" s="300"/>
      <c r="AP446" s="300"/>
      <c r="AQ446" s="300"/>
      <c r="AR446" s="300"/>
      <c r="AS446" s="300"/>
      <c r="AT446" s="300"/>
      <c r="AU446" s="300"/>
      <c r="AV446" s="300"/>
      <c r="AW446" s="300"/>
      <c r="AX446" s="300"/>
      <c r="AY446" s="300"/>
      <c r="AZ446" s="300"/>
      <c r="BA446" s="302"/>
      <c r="BB446" s="352"/>
      <c r="BC446" s="302"/>
      <c r="BD446" s="302"/>
      <c r="BE446" s="302"/>
      <c r="BF446" s="302"/>
      <c r="BG446" s="302"/>
      <c r="BH446" s="302"/>
      <c r="BI446" s="302"/>
      <c r="BJ446" s="302"/>
      <c r="BK446" s="302"/>
      <c r="BL446" s="302"/>
      <c r="BM446" s="302"/>
      <c r="BN446" s="302"/>
      <c r="BO446" s="302"/>
      <c r="BP446" s="302"/>
      <c r="BQ446" s="302"/>
      <c r="BR446" s="302"/>
      <c r="BS446" s="302"/>
      <c r="BT446" s="302"/>
      <c r="BU446" s="302"/>
      <c r="BV446" s="302"/>
      <c r="BW446" s="302"/>
      <c r="BX446" s="302"/>
      <c r="BY446" s="302"/>
      <c r="BZ446" s="303"/>
      <c r="CA446" s="303"/>
      <c r="CB446" s="303"/>
      <c r="CC446" s="303"/>
      <c r="CD446" s="303"/>
      <c r="CE446" s="303"/>
      <c r="CF446" s="303"/>
      <c r="CG446" s="303"/>
      <c r="CH446" s="303"/>
      <c r="CI446" s="303"/>
      <c r="CJ446" s="303"/>
      <c r="CK446" s="303"/>
      <c r="CL446" s="303"/>
      <c r="CM446" s="303"/>
      <c r="CN446" s="303"/>
      <c r="CO446" s="303"/>
      <c r="CP446" s="303"/>
      <c r="CQ446" s="303"/>
      <c r="CR446" s="303"/>
      <c r="CS446" s="303"/>
      <c r="CT446" s="303"/>
      <c r="CU446" s="303"/>
      <c r="CV446" s="303"/>
      <c r="CW446" s="303"/>
      <c r="CX446" s="303"/>
      <c r="CY446" s="303"/>
      <c r="CZ446" s="303"/>
    </row>
    <row r="447" s="623" customFormat="true" ht="25.15" customHeight="true" x14ac:dyDescent="0.2">
      <c r="C447" s="1798" t="s">
        <v>281</v>
      </c>
      <c r="D447" s="1797"/>
      <c r="E447" s="1566">
        <v>-4.4067825355883404E-2</v>
      </c>
      <c r="F447" s="1545"/>
      <c r="G447" s="1545"/>
      <c r="H447" s="1798" t="s">
        <v>281</v>
      </c>
      <c r="I447" s="1797"/>
      <c r="J447" s="1567">
        <v>-6.5515578140223227E-2</v>
      </c>
      <c r="K447" s="1545"/>
      <c r="L447" s="1545"/>
      <c r="M447" s="1798" t="s">
        <v>263</v>
      </c>
      <c r="N447" s="1797"/>
      <c r="O447" s="1568">
        <v>-5.9471575285014712E-2</v>
      </c>
      <c r="P447" s="1545"/>
      <c r="Q447" s="1545"/>
      <c r="AK447" s="300"/>
      <c r="AL447" s="300"/>
      <c r="AM447" s="300"/>
      <c r="AN447" s="300"/>
      <c r="AO447" s="300"/>
      <c r="AP447" s="300"/>
      <c r="AQ447" s="300"/>
      <c r="AR447" s="300"/>
      <c r="AS447" s="300"/>
      <c r="AT447" s="300"/>
      <c r="AU447" s="300"/>
      <c r="AV447" s="300"/>
      <c r="AW447" s="300"/>
      <c r="AX447" s="300"/>
      <c r="AY447" s="300"/>
      <c r="AZ447" s="300"/>
      <c r="BA447" s="302"/>
      <c r="BB447" s="352"/>
      <c r="BC447" s="302"/>
      <c r="BD447" s="302"/>
      <c r="BE447" s="302"/>
      <c r="BF447" s="302"/>
      <c r="BG447" s="302"/>
      <c r="BH447" s="302"/>
      <c r="BI447" s="302"/>
      <c r="BJ447" s="302"/>
      <c r="BK447" s="302"/>
      <c r="BL447" s="302"/>
      <c r="BM447" s="302"/>
      <c r="BN447" s="302"/>
      <c r="BO447" s="302"/>
      <c r="BP447" s="302"/>
      <c r="BQ447" s="302"/>
      <c r="BR447" s="302"/>
      <c r="BS447" s="302"/>
      <c r="BT447" s="302"/>
      <c r="BU447" s="302"/>
      <c r="BV447" s="302"/>
      <c r="BW447" s="302"/>
      <c r="BX447" s="302"/>
      <c r="BY447" s="302"/>
      <c r="BZ447" s="303"/>
      <c r="CA447" s="303"/>
      <c r="CB447" s="303"/>
      <c r="CC447" s="303"/>
      <c r="CD447" s="303"/>
      <c r="CE447" s="303"/>
      <c r="CF447" s="303"/>
      <c r="CG447" s="303"/>
      <c r="CH447" s="303"/>
      <c r="CI447" s="303"/>
      <c r="CJ447" s="303"/>
      <c r="CK447" s="303"/>
      <c r="CL447" s="303"/>
      <c r="CM447" s="303"/>
      <c r="CN447" s="303"/>
      <c r="CO447" s="303"/>
      <c r="CP447" s="303"/>
      <c r="CQ447" s="303"/>
      <c r="CR447" s="303"/>
      <c r="CS447" s="303"/>
      <c r="CT447" s="303"/>
      <c r="CU447" s="303"/>
      <c r="CV447" s="303"/>
      <c r="CW447" s="303"/>
      <c r="CX447" s="303"/>
      <c r="CY447" s="303"/>
      <c r="CZ447" s="303"/>
    </row>
    <row r="448" s="623" customFormat="true" ht="25.15" customHeight="true" x14ac:dyDescent="0.2">
      <c r="C448" s="1798" t="s">
        <v>257</v>
      </c>
      <c r="D448" s="1797"/>
      <c r="E448" s="1566">
        <v>4.0377539729106592E-2</v>
      </c>
      <c r="F448" s="1545"/>
      <c r="G448" s="1545"/>
      <c r="H448" s="1798" t="s">
        <v>278</v>
      </c>
      <c r="I448" s="1797"/>
      <c r="J448" s="1567">
        <v>6.4021892495800412E-2</v>
      </c>
      <c r="K448" s="1545"/>
      <c r="L448" s="1545"/>
      <c r="M448" s="1798" t="s">
        <v>282</v>
      </c>
      <c r="N448" s="1797"/>
      <c r="O448" s="1568">
        <v>5.2979434853917956E-2</v>
      </c>
      <c r="P448" s="1545"/>
      <c r="Q448" s="1545"/>
      <c r="AK448" s="300"/>
      <c r="AL448" s="300"/>
      <c r="AM448" s="300"/>
      <c r="AN448" s="300"/>
      <c r="AO448" s="300"/>
      <c r="AP448" s="300"/>
      <c r="AQ448" s="300"/>
      <c r="AR448" s="300"/>
      <c r="AS448" s="300"/>
      <c r="AT448" s="300"/>
      <c r="AU448" s="300"/>
      <c r="AV448" s="300"/>
      <c r="AW448" s="300"/>
      <c r="AX448" s="300"/>
      <c r="AY448" s="300"/>
      <c r="AZ448" s="300"/>
      <c r="BA448" s="302"/>
      <c r="BB448" s="352"/>
      <c r="BC448" s="302"/>
      <c r="BD448" s="302"/>
      <c r="BE448" s="302"/>
      <c r="BF448" s="302"/>
      <c r="BG448" s="302"/>
      <c r="BH448" s="302"/>
      <c r="BI448" s="302"/>
      <c r="BJ448" s="302"/>
      <c r="BK448" s="302"/>
      <c r="BL448" s="302"/>
      <c r="BM448" s="302"/>
      <c r="BN448" s="302"/>
      <c r="BO448" s="302"/>
      <c r="BP448" s="302"/>
      <c r="BQ448" s="302"/>
      <c r="BR448" s="302"/>
      <c r="BS448" s="302"/>
      <c r="BT448" s="302"/>
      <c r="BU448" s="302"/>
      <c r="BV448" s="302"/>
      <c r="BW448" s="302"/>
      <c r="BX448" s="302"/>
      <c r="BY448" s="302"/>
      <c r="BZ448" s="303"/>
      <c r="CA448" s="303"/>
      <c r="CB448" s="303"/>
      <c r="CC448" s="303"/>
      <c r="CD448" s="303"/>
      <c r="CE448" s="303"/>
      <c r="CF448" s="303"/>
      <c r="CG448" s="303"/>
      <c r="CH448" s="303"/>
      <c r="CI448" s="303"/>
      <c r="CJ448" s="303"/>
      <c r="CK448" s="303"/>
      <c r="CL448" s="303"/>
      <c r="CM448" s="303"/>
      <c r="CN448" s="303"/>
      <c r="CO448" s="303"/>
      <c r="CP448" s="303"/>
      <c r="CQ448" s="303"/>
      <c r="CR448" s="303"/>
      <c r="CS448" s="303"/>
      <c r="CT448" s="303"/>
      <c r="CU448" s="303"/>
      <c r="CV448" s="303"/>
      <c r="CW448" s="303"/>
      <c r="CX448" s="303"/>
      <c r="CY448" s="303"/>
      <c r="CZ448" s="303"/>
    </row>
    <row r="449" s="623" customFormat="true" ht="25.15" customHeight="true" x14ac:dyDescent="0.2">
      <c r="C449" s="1798" t="s">
        <v>283</v>
      </c>
      <c r="D449" s="1797"/>
      <c r="E449" s="1566">
        <v>-3.8914829294704155E-2</v>
      </c>
      <c r="F449" s="1545"/>
      <c r="G449" s="1545"/>
      <c r="H449" s="1798" t="s">
        <v>283</v>
      </c>
      <c r="I449" s="1797"/>
      <c r="J449" s="1567">
        <v>-6.2099694088132311E-2</v>
      </c>
      <c r="K449" s="1545"/>
      <c r="L449" s="1545"/>
      <c r="M449" s="1798" t="s">
        <v>284</v>
      </c>
      <c r="N449" s="1797"/>
      <c r="O449" s="1568">
        <v>4.6272207185525993E-2</v>
      </c>
      <c r="P449" s="1545"/>
      <c r="Q449" s="1545"/>
      <c r="AK449" s="300"/>
      <c r="AL449" s="300"/>
      <c r="AM449" s="300"/>
      <c r="AN449" s="300"/>
      <c r="AO449" s="300"/>
      <c r="AP449" s="300"/>
      <c r="AQ449" s="300"/>
      <c r="AR449" s="300"/>
      <c r="AS449" s="300"/>
      <c r="AT449" s="300"/>
      <c r="AU449" s="300"/>
      <c r="AV449" s="300"/>
      <c r="AW449" s="300"/>
      <c r="AX449" s="300"/>
      <c r="AY449" s="300"/>
      <c r="AZ449" s="300"/>
      <c r="BA449" s="302"/>
      <c r="BB449" s="352"/>
      <c r="BC449" s="302"/>
      <c r="BD449" s="302"/>
      <c r="BE449" s="302"/>
      <c r="BF449" s="302"/>
      <c r="BG449" s="302"/>
      <c r="BH449" s="302"/>
      <c r="BI449" s="302"/>
      <c r="BJ449" s="302"/>
      <c r="BK449" s="302"/>
      <c r="BL449" s="302"/>
      <c r="BM449" s="302"/>
      <c r="BN449" s="302"/>
      <c r="BO449" s="302"/>
      <c r="BP449" s="302"/>
      <c r="BQ449" s="302"/>
      <c r="BR449" s="302"/>
      <c r="BS449" s="302"/>
      <c r="BT449" s="302"/>
      <c r="BU449" s="302"/>
      <c r="BV449" s="302"/>
      <c r="BW449" s="302"/>
      <c r="BX449" s="302"/>
      <c r="BY449" s="302"/>
      <c r="BZ449" s="303"/>
      <c r="CA449" s="303"/>
      <c r="CB449" s="303"/>
      <c r="CC449" s="303"/>
      <c r="CD449" s="303"/>
      <c r="CE449" s="303"/>
      <c r="CF449" s="303"/>
      <c r="CG449" s="303"/>
      <c r="CH449" s="303"/>
      <c r="CI449" s="303"/>
      <c r="CJ449" s="303"/>
      <c r="CK449" s="303"/>
      <c r="CL449" s="303"/>
      <c r="CM449" s="303"/>
      <c r="CN449" s="303"/>
      <c r="CO449" s="303"/>
      <c r="CP449" s="303"/>
      <c r="CQ449" s="303"/>
      <c r="CR449" s="303"/>
      <c r="CS449" s="303"/>
      <c r="CT449" s="303"/>
      <c r="CU449" s="303"/>
      <c r="CV449" s="303"/>
      <c r="CW449" s="303"/>
      <c r="CX449" s="303"/>
      <c r="CY449" s="303"/>
      <c r="CZ449" s="303"/>
    </row>
    <row r="450" s="623" customFormat="true" ht="25.15" customHeight="true" x14ac:dyDescent="0.2">
      <c r="C450" s="1798" t="s">
        <v>282</v>
      </c>
      <c r="D450" s="1797"/>
      <c r="E450" s="1566">
        <v>3.7433039627197295E-2</v>
      </c>
      <c r="F450" s="1545"/>
      <c r="G450" s="1545"/>
      <c r="H450" s="1798" t="s">
        <v>285</v>
      </c>
      <c r="I450" s="1797"/>
      <c r="J450" s="1567">
        <v>-6.0213710081872714E-2</v>
      </c>
      <c r="K450" s="1545"/>
      <c r="L450" s="1545"/>
      <c r="M450" s="1798" t="s">
        <v>267</v>
      </c>
      <c r="N450" s="1797"/>
      <c r="O450" s="1568">
        <v>3.6745335411936836E-2</v>
      </c>
      <c r="P450" s="1545"/>
      <c r="Q450" s="1545"/>
      <c r="AK450" s="300"/>
      <c r="AL450" s="300"/>
      <c r="AM450" s="300"/>
      <c r="AN450" s="300"/>
      <c r="AO450" s="300"/>
      <c r="AP450" s="300"/>
      <c r="AQ450" s="300"/>
      <c r="AR450" s="300"/>
      <c r="AS450" s="300"/>
      <c r="AT450" s="300"/>
      <c r="AU450" s="300"/>
      <c r="AV450" s="300"/>
      <c r="AW450" s="300"/>
      <c r="AX450" s="300"/>
      <c r="AY450" s="300"/>
      <c r="AZ450" s="300"/>
      <c r="BA450" s="302"/>
      <c r="BB450" s="352"/>
      <c r="BC450" s="302"/>
      <c r="BD450" s="302"/>
      <c r="BE450" s="302"/>
      <c r="BF450" s="302"/>
      <c r="BG450" s="302"/>
      <c r="BH450" s="302"/>
      <c r="BI450" s="302"/>
      <c r="BJ450" s="302"/>
      <c r="BK450" s="302"/>
      <c r="BL450" s="302"/>
      <c r="BM450" s="302"/>
      <c r="BN450" s="302"/>
      <c r="BO450" s="302"/>
      <c r="BP450" s="302"/>
      <c r="BQ450" s="302"/>
      <c r="BR450" s="302"/>
      <c r="BS450" s="302"/>
      <c r="BT450" s="302"/>
      <c r="BU450" s="302"/>
      <c r="BV450" s="302"/>
      <c r="BW450" s="302"/>
      <c r="BX450" s="302"/>
      <c r="BY450" s="302"/>
      <c r="BZ450" s="303"/>
      <c r="CA450" s="303"/>
      <c r="CB450" s="303"/>
      <c r="CC450" s="303"/>
      <c r="CD450" s="303"/>
      <c r="CE450" s="303"/>
      <c r="CF450" s="303"/>
      <c r="CG450" s="303"/>
      <c r="CH450" s="303"/>
      <c r="CI450" s="303"/>
      <c r="CJ450" s="303"/>
      <c r="CK450" s="303"/>
      <c r="CL450" s="303"/>
      <c r="CM450" s="303"/>
      <c r="CN450" s="303"/>
      <c r="CO450" s="303"/>
      <c r="CP450" s="303"/>
      <c r="CQ450" s="303"/>
      <c r="CR450" s="303"/>
      <c r="CS450" s="303"/>
      <c r="CT450" s="303"/>
      <c r="CU450" s="303"/>
      <c r="CV450" s="303"/>
      <c r="CW450" s="303"/>
      <c r="CX450" s="303"/>
      <c r="CY450" s="303"/>
      <c r="CZ450" s="303"/>
    </row>
    <row r="451" s="623" customFormat="true" ht="25.15" customHeight="true" x14ac:dyDescent="0.2">
      <c r="C451" s="1798" t="s">
        <v>268</v>
      </c>
      <c r="D451" s="1797"/>
      <c r="E451" s="1566">
        <v>3.0351527673514622E-2</v>
      </c>
      <c r="F451" s="1545"/>
      <c r="G451" s="1545"/>
      <c r="H451" s="1798" t="s">
        <v>286</v>
      </c>
      <c r="I451" s="1797"/>
      <c r="J451" s="1567">
        <v>5.7010560329295877E-2</v>
      </c>
      <c r="K451" s="1545"/>
      <c r="L451" s="1545"/>
      <c r="M451" s="1798" t="s">
        <v>283</v>
      </c>
      <c r="N451" s="1797"/>
      <c r="O451" s="1568">
        <v>-3.6188511713973436E-2</v>
      </c>
      <c r="P451" s="1545"/>
      <c r="Q451" s="1545"/>
      <c r="AK451" s="300"/>
      <c r="AL451" s="300"/>
      <c r="AM451" s="300"/>
      <c r="AN451" s="300"/>
      <c r="AO451" s="300"/>
      <c r="AP451" s="300"/>
      <c r="AQ451" s="300"/>
      <c r="AR451" s="300"/>
      <c r="AS451" s="300"/>
      <c r="AT451" s="300"/>
      <c r="AU451" s="300"/>
      <c r="AV451" s="300"/>
      <c r="AW451" s="300"/>
      <c r="AX451" s="300"/>
      <c r="AY451" s="300"/>
      <c r="AZ451" s="300"/>
      <c r="BA451" s="302"/>
      <c r="BB451" s="352"/>
      <c r="BC451" s="302"/>
      <c r="BD451" s="302"/>
      <c r="BE451" s="302"/>
      <c r="BF451" s="302"/>
      <c r="BG451" s="302"/>
      <c r="BH451" s="302"/>
      <c r="BI451" s="302"/>
      <c r="BJ451" s="302"/>
      <c r="BK451" s="302"/>
      <c r="BL451" s="302"/>
      <c r="BM451" s="302"/>
      <c r="BN451" s="302"/>
      <c r="BO451" s="302"/>
      <c r="BP451" s="302"/>
      <c r="BQ451" s="302"/>
      <c r="BR451" s="302"/>
      <c r="BS451" s="302"/>
      <c r="BT451" s="302"/>
      <c r="BU451" s="302"/>
      <c r="BV451" s="302"/>
      <c r="BW451" s="302"/>
      <c r="BX451" s="302"/>
      <c r="BY451" s="302"/>
      <c r="BZ451" s="303"/>
      <c r="CA451" s="303"/>
      <c r="CB451" s="303"/>
      <c r="CC451" s="303"/>
      <c r="CD451" s="303"/>
      <c r="CE451" s="303"/>
      <c r="CF451" s="303"/>
      <c r="CG451" s="303"/>
      <c r="CH451" s="303"/>
      <c r="CI451" s="303"/>
      <c r="CJ451" s="303"/>
      <c r="CK451" s="303"/>
      <c r="CL451" s="303"/>
      <c r="CM451" s="303"/>
      <c r="CN451" s="303"/>
      <c r="CO451" s="303"/>
      <c r="CP451" s="303"/>
      <c r="CQ451" s="303"/>
      <c r="CR451" s="303"/>
      <c r="CS451" s="303"/>
      <c r="CT451" s="303"/>
      <c r="CU451" s="303"/>
      <c r="CV451" s="303"/>
      <c r="CW451" s="303"/>
      <c r="CX451" s="303"/>
      <c r="CY451" s="303"/>
      <c r="CZ451" s="303"/>
    </row>
    <row r="452" s="623" customFormat="true" ht="25.15" customHeight="true" x14ac:dyDescent="0.2">
      <c r="C452" s="1798" t="s">
        <v>276</v>
      </c>
      <c r="D452" s="1797"/>
      <c r="E452" s="1566">
        <v>-2.3937737891583218E-2</v>
      </c>
      <c r="F452" s="1545"/>
      <c r="G452" s="1545"/>
      <c r="H452" s="1798" t="s">
        <v>268</v>
      </c>
      <c r="I452" s="1797"/>
      <c r="J452" s="1567">
        <v>-5.1290631533837908E-2</v>
      </c>
      <c r="K452" s="1545"/>
      <c r="L452" s="1545"/>
      <c r="M452" s="1798" t="s">
        <v>287</v>
      </c>
      <c r="N452" s="1797"/>
      <c r="O452" s="1568">
        <v>3.5856274363698502E-2</v>
      </c>
      <c r="P452" s="1545"/>
      <c r="Q452" s="1545"/>
      <c r="AK452" s="300"/>
      <c r="AL452" s="300"/>
      <c r="AM452" s="300"/>
      <c r="AN452" s="300"/>
      <c r="AO452" s="300"/>
      <c r="AP452" s="300"/>
      <c r="AQ452" s="300"/>
      <c r="AR452" s="300"/>
      <c r="AS452" s="300"/>
      <c r="AT452" s="300"/>
      <c r="AU452" s="300"/>
      <c r="AV452" s="300"/>
      <c r="AW452" s="300"/>
      <c r="AX452" s="300"/>
      <c r="AY452" s="300"/>
      <c r="AZ452" s="300"/>
      <c r="BA452" s="302"/>
      <c r="BB452" s="352"/>
      <c r="BC452" s="302"/>
      <c r="BD452" s="302"/>
      <c r="BE452" s="302"/>
      <c r="BF452" s="302"/>
      <c r="BG452" s="302"/>
      <c r="BH452" s="302"/>
      <c r="BI452" s="302"/>
      <c r="BJ452" s="302"/>
      <c r="BK452" s="302"/>
      <c r="BL452" s="302"/>
      <c r="BM452" s="302"/>
      <c r="BN452" s="302"/>
      <c r="BO452" s="302"/>
      <c r="BP452" s="302"/>
      <c r="BQ452" s="302"/>
      <c r="BR452" s="302"/>
      <c r="BS452" s="302"/>
      <c r="BT452" s="302"/>
      <c r="BU452" s="302"/>
      <c r="BV452" s="302"/>
      <c r="BW452" s="302"/>
      <c r="BX452" s="302"/>
      <c r="BY452" s="302"/>
      <c r="BZ452" s="303"/>
      <c r="CA452" s="303"/>
      <c r="CB452" s="303"/>
      <c r="CC452" s="303"/>
      <c r="CD452" s="303"/>
      <c r="CE452" s="303"/>
      <c r="CF452" s="303"/>
      <c r="CG452" s="303"/>
      <c r="CH452" s="303"/>
      <c r="CI452" s="303"/>
      <c r="CJ452" s="303"/>
      <c r="CK452" s="303"/>
      <c r="CL452" s="303"/>
      <c r="CM452" s="303"/>
      <c r="CN452" s="303"/>
      <c r="CO452" s="303"/>
      <c r="CP452" s="303"/>
      <c r="CQ452" s="303"/>
      <c r="CR452" s="303"/>
      <c r="CS452" s="303"/>
      <c r="CT452" s="303"/>
      <c r="CU452" s="303"/>
      <c r="CV452" s="303"/>
      <c r="CW452" s="303"/>
      <c r="CX452" s="303"/>
      <c r="CY452" s="303"/>
      <c r="CZ452" s="303"/>
    </row>
    <row r="453" s="623" customFormat="true" ht="25.15" customHeight="true" x14ac:dyDescent="0.2">
      <c r="C453" s="1798" t="s">
        <v>288</v>
      </c>
      <c r="D453" s="1797"/>
      <c r="E453" s="1566">
        <v>2.3518294940248593E-2</v>
      </c>
      <c r="F453" s="1545"/>
      <c r="G453" s="1545"/>
      <c r="H453" s="1798" t="s">
        <v>266</v>
      </c>
      <c r="I453" s="1797"/>
      <c r="J453" s="1567">
        <v>3.6481165105525563E-2</v>
      </c>
      <c r="K453" s="1545"/>
      <c r="L453" s="1545"/>
      <c r="M453" s="1798" t="s">
        <v>285</v>
      </c>
      <c r="N453" s="1797"/>
      <c r="O453" s="1568">
        <v>3.502495249972911E-2</v>
      </c>
      <c r="P453" s="1545"/>
      <c r="Q453" s="1545"/>
      <c r="AK453" s="300"/>
      <c r="AL453" s="300"/>
      <c r="AM453" s="300"/>
      <c r="AN453" s="300"/>
      <c r="AO453" s="300"/>
      <c r="AP453" s="300"/>
      <c r="AQ453" s="300"/>
      <c r="AR453" s="300"/>
      <c r="AS453" s="300"/>
      <c r="AT453" s="300"/>
      <c r="AU453" s="300"/>
      <c r="AV453" s="300"/>
      <c r="AW453" s="300"/>
      <c r="AX453" s="300"/>
      <c r="AY453" s="300"/>
      <c r="AZ453" s="300"/>
      <c r="BA453" s="302"/>
      <c r="BB453" s="352"/>
      <c r="BC453" s="302"/>
      <c r="BD453" s="302"/>
      <c r="BE453" s="302"/>
      <c r="BF453" s="302"/>
      <c r="BG453" s="302"/>
      <c r="BH453" s="302"/>
      <c r="BI453" s="302"/>
      <c r="BJ453" s="302"/>
      <c r="BK453" s="302"/>
      <c r="BL453" s="302"/>
      <c r="BM453" s="302"/>
      <c r="BN453" s="302"/>
      <c r="BO453" s="302"/>
      <c r="BP453" s="302"/>
      <c r="BQ453" s="302"/>
      <c r="BR453" s="302"/>
      <c r="BS453" s="302"/>
      <c r="BT453" s="302"/>
      <c r="BU453" s="302"/>
      <c r="BV453" s="302"/>
      <c r="BW453" s="302"/>
      <c r="BX453" s="302"/>
      <c r="BY453" s="302"/>
      <c r="BZ453" s="303"/>
      <c r="CA453" s="303"/>
      <c r="CB453" s="303"/>
      <c r="CC453" s="303"/>
      <c r="CD453" s="303"/>
      <c r="CE453" s="303"/>
      <c r="CF453" s="303"/>
      <c r="CG453" s="303"/>
      <c r="CH453" s="303"/>
      <c r="CI453" s="303"/>
      <c r="CJ453" s="303"/>
      <c r="CK453" s="303"/>
      <c r="CL453" s="303"/>
      <c r="CM453" s="303"/>
      <c r="CN453" s="303"/>
      <c r="CO453" s="303"/>
      <c r="CP453" s="303"/>
      <c r="CQ453" s="303"/>
      <c r="CR453" s="303"/>
      <c r="CS453" s="303"/>
      <c r="CT453" s="303"/>
      <c r="CU453" s="303"/>
      <c r="CV453" s="303"/>
      <c r="CW453" s="303"/>
      <c r="CX453" s="303"/>
      <c r="CY453" s="303"/>
      <c r="CZ453" s="303"/>
    </row>
    <row r="454" s="623" customFormat="true" ht="25.15" customHeight="true" x14ac:dyDescent="0.2">
      <c r="C454" s="1798" t="s">
        <v>289</v>
      </c>
      <c r="D454" s="1797"/>
      <c r="E454" s="1566">
        <v>2.047591501667461E-2</v>
      </c>
      <c r="F454" s="1545"/>
      <c r="G454" s="1545"/>
      <c r="H454" s="1798" t="s">
        <v>290</v>
      </c>
      <c r="I454" s="1797"/>
      <c r="J454" s="1567">
        <v>-3.3520030760623938E-2</v>
      </c>
      <c r="K454" s="1545"/>
      <c r="L454" s="1545"/>
      <c r="M454" s="1798" t="s">
        <v>279</v>
      </c>
      <c r="N454" s="1797"/>
      <c r="O454" s="1568">
        <v>3.1666976538668803E-2</v>
      </c>
      <c r="P454" s="1545"/>
      <c r="Q454" s="1545"/>
      <c r="AK454" s="300"/>
      <c r="AL454" s="300"/>
      <c r="AM454" s="300"/>
      <c r="AN454" s="300"/>
      <c r="AO454" s="300"/>
      <c r="AP454" s="300"/>
      <c r="AQ454" s="300"/>
      <c r="AR454" s="300"/>
      <c r="AS454" s="300"/>
      <c r="AT454" s="300"/>
      <c r="AU454" s="300"/>
      <c r="AV454" s="300"/>
      <c r="AW454" s="300"/>
      <c r="AX454" s="300"/>
      <c r="AY454" s="300"/>
      <c r="AZ454" s="300"/>
      <c r="BA454" s="302"/>
      <c r="BB454" s="352"/>
      <c r="BC454" s="302"/>
      <c r="BD454" s="302"/>
      <c r="BE454" s="302"/>
      <c r="BF454" s="302"/>
      <c r="BG454" s="302"/>
      <c r="BH454" s="302"/>
      <c r="BI454" s="302"/>
      <c r="BJ454" s="302"/>
      <c r="BK454" s="302"/>
      <c r="BL454" s="302"/>
      <c r="BM454" s="302"/>
      <c r="BN454" s="302"/>
      <c r="BO454" s="302"/>
      <c r="BP454" s="302"/>
      <c r="BQ454" s="302"/>
      <c r="BR454" s="302"/>
      <c r="BS454" s="302"/>
      <c r="BT454" s="302"/>
      <c r="BU454" s="302"/>
      <c r="BV454" s="302"/>
      <c r="BW454" s="302"/>
      <c r="BX454" s="302"/>
      <c r="BY454" s="302"/>
      <c r="BZ454" s="303"/>
      <c r="CA454" s="303"/>
      <c r="CB454" s="303"/>
      <c r="CC454" s="303"/>
      <c r="CD454" s="303"/>
      <c r="CE454" s="303"/>
      <c r="CF454" s="303"/>
      <c r="CG454" s="303"/>
      <c r="CH454" s="303"/>
      <c r="CI454" s="303"/>
      <c r="CJ454" s="303"/>
      <c r="CK454" s="303"/>
      <c r="CL454" s="303"/>
      <c r="CM454" s="303"/>
      <c r="CN454" s="303"/>
      <c r="CO454" s="303"/>
      <c r="CP454" s="303"/>
      <c r="CQ454" s="303"/>
      <c r="CR454" s="303"/>
      <c r="CS454" s="303"/>
      <c r="CT454" s="303"/>
      <c r="CU454" s="303"/>
      <c r="CV454" s="303"/>
      <c r="CW454" s="303"/>
      <c r="CX454" s="303"/>
      <c r="CY454" s="303"/>
      <c r="CZ454" s="303"/>
    </row>
    <row r="455" s="623" customFormat="true" ht="25.15" customHeight="true" x14ac:dyDescent="0.2">
      <c r="C455" s="1798" t="s">
        <v>284</v>
      </c>
      <c r="D455" s="1797"/>
      <c r="E455" s="1566">
        <v>1.9999164581383774E-2</v>
      </c>
      <c r="F455" s="1545"/>
      <c r="G455" s="1545"/>
      <c r="H455" s="1798" t="s">
        <v>291</v>
      </c>
      <c r="I455" s="1797"/>
      <c r="J455" s="1567">
        <v>-3.2183678216103545E-2</v>
      </c>
      <c r="K455" s="1545"/>
      <c r="L455" s="1545"/>
      <c r="M455" s="1798" t="s">
        <v>272</v>
      </c>
      <c r="N455" s="1797"/>
      <c r="O455" s="1568">
        <v>-2.7475283291501174E-2</v>
      </c>
      <c r="P455" s="1545"/>
      <c r="Q455" s="1545"/>
      <c r="AK455" s="300"/>
      <c r="AL455" s="300"/>
      <c r="AM455" s="300"/>
      <c r="AN455" s="300"/>
      <c r="AO455" s="300"/>
      <c r="AP455" s="300"/>
      <c r="AQ455" s="300"/>
      <c r="AR455" s="300"/>
      <c r="AS455" s="300"/>
      <c r="AT455" s="300"/>
      <c r="AU455" s="300"/>
      <c r="AV455" s="300"/>
      <c r="AW455" s="300"/>
      <c r="AX455" s="300"/>
      <c r="AY455" s="300"/>
      <c r="AZ455" s="300"/>
      <c r="BA455" s="302"/>
      <c r="BB455" s="352"/>
      <c r="BC455" s="302"/>
      <c r="BD455" s="302"/>
      <c r="BE455" s="302"/>
      <c r="BF455" s="302"/>
      <c r="BG455" s="302"/>
      <c r="BH455" s="302"/>
      <c r="BI455" s="302"/>
      <c r="BJ455" s="302"/>
      <c r="BK455" s="302"/>
      <c r="BL455" s="302"/>
      <c r="BM455" s="302"/>
      <c r="BN455" s="302"/>
      <c r="BO455" s="302"/>
      <c r="BP455" s="302"/>
      <c r="BQ455" s="302"/>
      <c r="BR455" s="302"/>
      <c r="BS455" s="302"/>
      <c r="BT455" s="302"/>
      <c r="BU455" s="302"/>
      <c r="BV455" s="302"/>
      <c r="BW455" s="302"/>
      <c r="BX455" s="302"/>
      <c r="BY455" s="302"/>
      <c r="BZ455" s="303"/>
      <c r="CA455" s="303"/>
      <c r="CB455" s="303"/>
      <c r="CC455" s="303"/>
      <c r="CD455" s="303"/>
      <c r="CE455" s="303"/>
      <c r="CF455" s="303"/>
      <c r="CG455" s="303"/>
      <c r="CH455" s="303"/>
      <c r="CI455" s="303"/>
      <c r="CJ455" s="303"/>
      <c r="CK455" s="303"/>
      <c r="CL455" s="303"/>
      <c r="CM455" s="303"/>
      <c r="CN455" s="303"/>
      <c r="CO455" s="303"/>
      <c r="CP455" s="303"/>
      <c r="CQ455" s="303"/>
      <c r="CR455" s="303"/>
      <c r="CS455" s="303"/>
      <c r="CT455" s="303"/>
      <c r="CU455" s="303"/>
      <c r="CV455" s="303"/>
      <c r="CW455" s="303"/>
      <c r="CX455" s="303"/>
      <c r="CY455" s="303"/>
      <c r="CZ455" s="303"/>
    </row>
    <row r="456" s="623" customFormat="true" ht="25.15" customHeight="true" x14ac:dyDescent="0.2">
      <c r="C456" s="1798" t="s">
        <v>291</v>
      </c>
      <c r="D456" s="1797"/>
      <c r="E456" s="1566">
        <v>-1.5784223798102556E-2</v>
      </c>
      <c r="F456" s="1545"/>
      <c r="G456" s="1545"/>
      <c r="H456" s="1798" t="s">
        <v>280</v>
      </c>
      <c r="I456" s="1797"/>
      <c r="J456" s="1567">
        <v>3.1423664912142678E-2</v>
      </c>
      <c r="K456" s="1545"/>
      <c r="L456" s="1545"/>
      <c r="M456" s="1798" t="s">
        <v>288</v>
      </c>
      <c r="N456" s="1797"/>
      <c r="O456" s="1568">
        <v>2.6886951915124677E-2</v>
      </c>
      <c r="P456" s="1545"/>
      <c r="Q456" s="1545"/>
      <c r="AK456" s="300"/>
      <c r="AL456" s="300"/>
      <c r="AM456" s="300"/>
      <c r="AN456" s="300"/>
      <c r="AO456" s="300"/>
      <c r="AP456" s="300"/>
      <c r="AQ456" s="300"/>
      <c r="AR456" s="300"/>
      <c r="AS456" s="300"/>
      <c r="AT456" s="300"/>
      <c r="AU456" s="300"/>
      <c r="AV456" s="300"/>
      <c r="AW456" s="300"/>
      <c r="AX456" s="300"/>
      <c r="AY456" s="300"/>
      <c r="AZ456" s="300"/>
      <c r="BA456" s="302"/>
      <c r="BB456" s="352"/>
      <c r="BC456" s="302"/>
      <c r="BD456" s="302"/>
      <c r="BE456" s="302"/>
      <c r="BF456" s="302"/>
      <c r="BG456" s="302"/>
      <c r="BH456" s="302"/>
      <c r="BI456" s="302"/>
      <c r="BJ456" s="302"/>
      <c r="BK456" s="302"/>
      <c r="BL456" s="302"/>
      <c r="BM456" s="302"/>
      <c r="BN456" s="302"/>
      <c r="BO456" s="302"/>
      <c r="BP456" s="302"/>
      <c r="BQ456" s="302"/>
      <c r="BR456" s="302"/>
      <c r="BS456" s="302"/>
      <c r="BT456" s="302"/>
      <c r="BU456" s="302"/>
      <c r="BV456" s="302"/>
      <c r="BW456" s="302"/>
      <c r="BX456" s="302"/>
      <c r="BY456" s="302"/>
      <c r="BZ456" s="303"/>
      <c r="CA456" s="303"/>
      <c r="CB456" s="303"/>
      <c r="CC456" s="303"/>
      <c r="CD456" s="303"/>
      <c r="CE456" s="303"/>
      <c r="CF456" s="303"/>
      <c r="CG456" s="303"/>
      <c r="CH456" s="303"/>
      <c r="CI456" s="303"/>
      <c r="CJ456" s="303"/>
      <c r="CK456" s="303"/>
      <c r="CL456" s="303"/>
      <c r="CM456" s="303"/>
      <c r="CN456" s="303"/>
      <c r="CO456" s="303"/>
      <c r="CP456" s="303"/>
      <c r="CQ456" s="303"/>
      <c r="CR456" s="303"/>
      <c r="CS456" s="303"/>
      <c r="CT456" s="303"/>
      <c r="CU456" s="303"/>
      <c r="CV456" s="303"/>
      <c r="CW456" s="303"/>
      <c r="CX456" s="303"/>
      <c r="CY456" s="303"/>
      <c r="CZ456" s="303"/>
    </row>
    <row r="457" s="623" customFormat="true" ht="25.15" customHeight="true" x14ac:dyDescent="0.2">
      <c r="C457" s="1798" t="s">
        <v>292</v>
      </c>
      <c r="D457" s="1797"/>
      <c r="E457" s="1566">
        <v>1.4644500754762009E-2</v>
      </c>
      <c r="F457" s="1545"/>
      <c r="G457" s="1545"/>
      <c r="H457" s="1798" t="s">
        <v>289</v>
      </c>
      <c r="I457" s="1797"/>
      <c r="J457" s="1567">
        <v>2.9128111727201197E-2</v>
      </c>
      <c r="K457" s="1545"/>
      <c r="L457" s="1545"/>
      <c r="M457" s="1798" t="s">
        <v>293</v>
      </c>
      <c r="N457" s="1797"/>
      <c r="O457" s="1568">
        <v>2.2865383159030757E-2</v>
      </c>
      <c r="P457" s="1545"/>
      <c r="Q457" s="1545"/>
      <c r="AK457" s="300"/>
      <c r="AL457" s="300"/>
      <c r="AM457" s="300"/>
      <c r="AN457" s="300"/>
      <c r="AO457" s="300"/>
      <c r="AP457" s="300"/>
      <c r="AQ457" s="300"/>
      <c r="AR457" s="300"/>
      <c r="AS457" s="300"/>
      <c r="AT457" s="300"/>
      <c r="AU457" s="300"/>
      <c r="AV457" s="300"/>
      <c r="AW457" s="300"/>
      <c r="AX457" s="300"/>
      <c r="AY457" s="300"/>
      <c r="AZ457" s="300"/>
      <c r="BA457" s="302"/>
      <c r="BB457" s="352"/>
      <c r="BC457" s="302"/>
      <c r="BD457" s="302"/>
      <c r="BE457" s="302"/>
      <c r="BF457" s="302"/>
      <c r="BG457" s="302"/>
      <c r="BH457" s="302"/>
      <c r="BI457" s="302"/>
      <c r="BJ457" s="302"/>
      <c r="BK457" s="302"/>
      <c r="BL457" s="302"/>
      <c r="BM457" s="302"/>
      <c r="BN457" s="302"/>
      <c r="BO457" s="302"/>
      <c r="BP457" s="302"/>
      <c r="BQ457" s="302"/>
      <c r="BR457" s="302"/>
      <c r="BS457" s="302"/>
      <c r="BT457" s="302"/>
      <c r="BU457" s="302"/>
      <c r="BV457" s="302"/>
      <c r="BW457" s="302"/>
      <c r="BX457" s="302"/>
      <c r="BY457" s="302"/>
      <c r="BZ457" s="303"/>
      <c r="CA457" s="303"/>
      <c r="CB457" s="303"/>
      <c r="CC457" s="303"/>
      <c r="CD457" s="303"/>
      <c r="CE457" s="303"/>
      <c r="CF457" s="303"/>
      <c r="CG457" s="303"/>
      <c r="CH457" s="303"/>
      <c r="CI457" s="303"/>
      <c r="CJ457" s="303"/>
      <c r="CK457" s="303"/>
      <c r="CL457" s="303"/>
      <c r="CM457" s="303"/>
      <c r="CN457" s="303"/>
      <c r="CO457" s="303"/>
      <c r="CP457" s="303"/>
      <c r="CQ457" s="303"/>
      <c r="CR457" s="303"/>
      <c r="CS457" s="303"/>
      <c r="CT457" s="303"/>
      <c r="CU457" s="303"/>
      <c r="CV457" s="303"/>
      <c r="CW457" s="303"/>
      <c r="CX457" s="303"/>
      <c r="CY457" s="303"/>
      <c r="CZ457" s="303"/>
    </row>
    <row r="458" s="623" customFormat="true" ht="25.15" customHeight="true" x14ac:dyDescent="0.2">
      <c r="C458" s="1798" t="s">
        <v>270</v>
      </c>
      <c r="D458" s="1797"/>
      <c r="E458" s="1566">
        <v>1.2551944499693898E-2</v>
      </c>
      <c r="F458" s="1545"/>
      <c r="G458" s="1545"/>
      <c r="H458" s="1798" t="s">
        <v>288</v>
      </c>
      <c r="I458" s="1797"/>
      <c r="J458" s="1567">
        <v>2.4862341424549916E-2</v>
      </c>
      <c r="K458" s="1545"/>
      <c r="L458" s="1545"/>
      <c r="M458" s="1798" t="s">
        <v>281</v>
      </c>
      <c r="N458" s="1797"/>
      <c r="O458" s="1568">
        <v>-2.0649590580083442E-2</v>
      </c>
      <c r="P458" s="1545"/>
      <c r="Q458" s="1545"/>
      <c r="AK458" s="300"/>
      <c r="AL458" s="300"/>
      <c r="AM458" s="300"/>
      <c r="AN458" s="300"/>
      <c r="AO458" s="300"/>
      <c r="AP458" s="300"/>
      <c r="AQ458" s="300"/>
      <c r="AR458" s="300"/>
      <c r="AS458" s="300"/>
      <c r="AT458" s="300"/>
      <c r="AU458" s="300"/>
      <c r="AV458" s="300"/>
      <c r="AW458" s="300"/>
      <c r="AX458" s="300"/>
      <c r="AY458" s="300"/>
      <c r="AZ458" s="300"/>
      <c r="BA458" s="302"/>
      <c r="BB458" s="352"/>
      <c r="BC458" s="302"/>
      <c r="BD458" s="302"/>
      <c r="BE458" s="302"/>
      <c r="BF458" s="302"/>
      <c r="BG458" s="302"/>
      <c r="BH458" s="302"/>
      <c r="BI458" s="302"/>
      <c r="BJ458" s="302"/>
      <c r="BK458" s="302"/>
      <c r="BL458" s="302"/>
      <c r="BM458" s="302"/>
      <c r="BN458" s="302"/>
      <c r="BO458" s="302"/>
      <c r="BP458" s="302"/>
      <c r="BQ458" s="302"/>
      <c r="BR458" s="302"/>
      <c r="BS458" s="302"/>
      <c r="BT458" s="302"/>
      <c r="BU458" s="302"/>
      <c r="BV458" s="302"/>
      <c r="BW458" s="302"/>
      <c r="BX458" s="302"/>
      <c r="BY458" s="302"/>
      <c r="BZ458" s="303"/>
      <c r="CA458" s="303"/>
      <c r="CB458" s="303"/>
      <c r="CC458" s="303"/>
      <c r="CD458" s="303"/>
      <c r="CE458" s="303"/>
      <c r="CF458" s="303"/>
      <c r="CG458" s="303"/>
      <c r="CH458" s="303"/>
      <c r="CI458" s="303"/>
      <c r="CJ458" s="303"/>
      <c r="CK458" s="303"/>
      <c r="CL458" s="303"/>
      <c r="CM458" s="303"/>
      <c r="CN458" s="303"/>
      <c r="CO458" s="303"/>
      <c r="CP458" s="303"/>
      <c r="CQ458" s="303"/>
      <c r="CR458" s="303"/>
      <c r="CS458" s="303"/>
      <c r="CT458" s="303"/>
      <c r="CU458" s="303"/>
      <c r="CV458" s="303"/>
      <c r="CW458" s="303"/>
      <c r="CX458" s="303"/>
      <c r="CY458" s="303"/>
      <c r="CZ458" s="303"/>
    </row>
    <row r="459" s="623" customFormat="true" ht="25.15" customHeight="true" x14ac:dyDescent="0.2">
      <c r="C459" s="1798" t="s">
        <v>290</v>
      </c>
      <c r="D459" s="1797"/>
      <c r="E459" s="1566">
        <v>-1.0751362367570211E-2</v>
      </c>
      <c r="F459" s="1545"/>
      <c r="G459" s="1545"/>
      <c r="H459" s="1798" t="s">
        <v>287</v>
      </c>
      <c r="I459" s="1797"/>
      <c r="J459" s="1567">
        <v>2.3825423554226784E-2</v>
      </c>
      <c r="K459" s="1545"/>
      <c r="L459" s="1545"/>
      <c r="M459" s="1798" t="s">
        <v>269</v>
      </c>
      <c r="N459" s="1797"/>
      <c r="O459" s="1568">
        <v>-1.9532317998407274E-2</v>
      </c>
      <c r="P459" s="1545"/>
      <c r="Q459" s="1545"/>
      <c r="AK459" s="300"/>
      <c r="AL459" s="300"/>
      <c r="AM459" s="300"/>
      <c r="AN459" s="300"/>
      <c r="AO459" s="300"/>
      <c r="AP459" s="300"/>
      <c r="AQ459" s="300"/>
      <c r="AR459" s="300"/>
      <c r="AS459" s="300"/>
      <c r="AT459" s="300"/>
      <c r="AU459" s="300"/>
      <c r="AV459" s="300"/>
      <c r="AW459" s="300"/>
      <c r="AX459" s="300"/>
      <c r="AY459" s="300"/>
      <c r="AZ459" s="300"/>
      <c r="BA459" s="302"/>
      <c r="BB459" s="352"/>
      <c r="BC459" s="302"/>
      <c r="BD459" s="302"/>
      <c r="BE459" s="302"/>
      <c r="BF459" s="302"/>
      <c r="BG459" s="302"/>
      <c r="BH459" s="302"/>
      <c r="BI459" s="302"/>
      <c r="BJ459" s="302"/>
      <c r="BK459" s="302"/>
      <c r="BL459" s="302"/>
      <c r="BM459" s="302"/>
      <c r="BN459" s="302"/>
      <c r="BO459" s="302"/>
      <c r="BP459" s="302"/>
      <c r="BQ459" s="302"/>
      <c r="BR459" s="302"/>
      <c r="BS459" s="302"/>
      <c r="BT459" s="302"/>
      <c r="BU459" s="302"/>
      <c r="BV459" s="302"/>
      <c r="BW459" s="302"/>
      <c r="BX459" s="302"/>
      <c r="BY459" s="302"/>
      <c r="BZ459" s="303"/>
      <c r="CA459" s="303"/>
      <c r="CB459" s="303"/>
      <c r="CC459" s="303"/>
      <c r="CD459" s="303"/>
      <c r="CE459" s="303"/>
      <c r="CF459" s="303"/>
      <c r="CG459" s="303"/>
      <c r="CH459" s="303"/>
      <c r="CI459" s="303"/>
      <c r="CJ459" s="303"/>
      <c r="CK459" s="303"/>
      <c r="CL459" s="303"/>
      <c r="CM459" s="303"/>
      <c r="CN459" s="303"/>
      <c r="CO459" s="303"/>
      <c r="CP459" s="303"/>
      <c r="CQ459" s="303"/>
      <c r="CR459" s="303"/>
      <c r="CS459" s="303"/>
      <c r="CT459" s="303"/>
      <c r="CU459" s="303"/>
      <c r="CV459" s="303"/>
      <c r="CW459" s="303"/>
      <c r="CX459" s="303"/>
      <c r="CY459" s="303"/>
      <c r="CZ459" s="303"/>
    </row>
    <row r="460" s="623" customFormat="true" ht="25.15" customHeight="true" x14ac:dyDescent="0.2">
      <c r="C460" s="1798" t="s">
        <v>294</v>
      </c>
      <c r="D460" s="1797"/>
      <c r="E460" s="1566">
        <v>-9.2916888519600192E-3</v>
      </c>
      <c r="F460" s="1545"/>
      <c r="G460" s="1545"/>
      <c r="H460" s="1798" t="s">
        <v>293</v>
      </c>
      <c r="I460" s="1797"/>
      <c r="J460" s="1567">
        <v>-2.2513331419983379E-2</v>
      </c>
      <c r="K460" s="1545"/>
      <c r="L460" s="1545"/>
      <c r="M460" s="1798" t="s">
        <v>247</v>
      </c>
      <c r="N460" s="1797"/>
      <c r="O460" s="1568">
        <v>1.9450055431789903E-2</v>
      </c>
      <c r="P460" s="1545"/>
      <c r="Q460" s="1545"/>
      <c r="AK460" s="300"/>
      <c r="AL460" s="300"/>
      <c r="AM460" s="300"/>
      <c r="AN460" s="300"/>
      <c r="AO460" s="300"/>
      <c r="AP460" s="300"/>
      <c r="AQ460" s="300"/>
      <c r="AR460" s="300"/>
      <c r="AS460" s="300"/>
      <c r="AT460" s="300"/>
      <c r="AU460" s="300"/>
      <c r="AV460" s="300"/>
      <c r="AW460" s="300"/>
      <c r="AX460" s="300"/>
      <c r="AY460" s="300"/>
      <c r="AZ460" s="300"/>
      <c r="BA460" s="302"/>
      <c r="BB460" s="352"/>
      <c r="BC460" s="302"/>
      <c r="BD460" s="302"/>
      <c r="BE460" s="302"/>
      <c r="BF460" s="302"/>
      <c r="BG460" s="302"/>
      <c r="BH460" s="302"/>
      <c r="BI460" s="302"/>
      <c r="BJ460" s="302"/>
      <c r="BK460" s="302"/>
      <c r="BL460" s="302"/>
      <c r="BM460" s="302"/>
      <c r="BN460" s="302"/>
      <c r="BO460" s="302"/>
      <c r="BP460" s="302"/>
      <c r="BQ460" s="302"/>
      <c r="BR460" s="302"/>
      <c r="BS460" s="302"/>
      <c r="BT460" s="302"/>
      <c r="BU460" s="302"/>
      <c r="BV460" s="302"/>
      <c r="BW460" s="302"/>
      <c r="BX460" s="302"/>
      <c r="BY460" s="302"/>
      <c r="BZ460" s="303"/>
      <c r="CA460" s="303"/>
      <c r="CB460" s="303"/>
      <c r="CC460" s="303"/>
      <c r="CD460" s="303"/>
      <c r="CE460" s="303"/>
      <c r="CF460" s="303"/>
      <c r="CG460" s="303"/>
      <c r="CH460" s="303"/>
      <c r="CI460" s="303"/>
      <c r="CJ460" s="303"/>
      <c r="CK460" s="303"/>
      <c r="CL460" s="303"/>
      <c r="CM460" s="303"/>
      <c r="CN460" s="303"/>
      <c r="CO460" s="303"/>
      <c r="CP460" s="303"/>
      <c r="CQ460" s="303"/>
      <c r="CR460" s="303"/>
      <c r="CS460" s="303"/>
      <c r="CT460" s="303"/>
      <c r="CU460" s="303"/>
      <c r="CV460" s="303"/>
      <c r="CW460" s="303"/>
      <c r="CX460" s="303"/>
      <c r="CY460" s="303"/>
      <c r="CZ460" s="303"/>
    </row>
    <row r="461" s="623" customFormat="true" ht="25.15" customHeight="true" x14ac:dyDescent="0.2">
      <c r="C461" s="1798" t="s">
        <v>295</v>
      </c>
      <c r="D461" s="1797"/>
      <c r="E461" s="1566">
        <v>9.0305511112360095E-3</v>
      </c>
      <c r="F461" s="1545"/>
      <c r="G461" s="1545"/>
      <c r="H461" s="1798" t="s">
        <v>296</v>
      </c>
      <c r="I461" s="1797"/>
      <c r="J461" s="1567">
        <v>-2.1025778226790026E-2</v>
      </c>
      <c r="K461" s="1545"/>
      <c r="L461" s="1545"/>
      <c r="M461" s="1798" t="s">
        <v>289</v>
      </c>
      <c r="N461" s="1797"/>
      <c r="O461" s="1568">
        <v>1.7755549605308334E-2</v>
      </c>
      <c r="P461" s="1545"/>
      <c r="Q461" s="1545"/>
      <c r="AK461" s="300"/>
      <c r="AL461" s="300"/>
      <c r="AM461" s="300"/>
      <c r="AN461" s="300"/>
      <c r="AO461" s="300"/>
      <c r="AP461" s="300"/>
      <c r="AQ461" s="300"/>
      <c r="AR461" s="300"/>
      <c r="AS461" s="300"/>
      <c r="AT461" s="300"/>
      <c r="AU461" s="300"/>
      <c r="AV461" s="300"/>
      <c r="AW461" s="300"/>
      <c r="AX461" s="300"/>
      <c r="AY461" s="300"/>
      <c r="AZ461" s="300"/>
      <c r="BA461" s="302"/>
      <c r="BB461" s="352"/>
      <c r="BC461" s="302"/>
      <c r="BD461" s="302"/>
      <c r="BE461" s="302"/>
      <c r="BF461" s="302"/>
      <c r="BG461" s="302"/>
      <c r="BH461" s="302"/>
      <c r="BI461" s="302"/>
      <c r="BJ461" s="302"/>
      <c r="BK461" s="302"/>
      <c r="BL461" s="302"/>
      <c r="BM461" s="302"/>
      <c r="BN461" s="302"/>
      <c r="BO461" s="302"/>
      <c r="BP461" s="302"/>
      <c r="BQ461" s="302"/>
      <c r="BR461" s="302"/>
      <c r="BS461" s="302"/>
      <c r="BT461" s="302"/>
      <c r="BU461" s="302"/>
      <c r="BV461" s="302"/>
      <c r="BW461" s="302"/>
      <c r="BX461" s="302"/>
      <c r="BY461" s="302"/>
      <c r="BZ461" s="303"/>
      <c r="CA461" s="303"/>
      <c r="CB461" s="303"/>
      <c r="CC461" s="303"/>
      <c r="CD461" s="303"/>
      <c r="CE461" s="303"/>
      <c r="CF461" s="303"/>
      <c r="CG461" s="303"/>
      <c r="CH461" s="303"/>
      <c r="CI461" s="303"/>
      <c r="CJ461" s="303"/>
      <c r="CK461" s="303"/>
      <c r="CL461" s="303"/>
      <c r="CM461" s="303"/>
      <c r="CN461" s="303"/>
      <c r="CO461" s="303"/>
      <c r="CP461" s="303"/>
      <c r="CQ461" s="303"/>
      <c r="CR461" s="303"/>
      <c r="CS461" s="303"/>
      <c r="CT461" s="303"/>
      <c r="CU461" s="303"/>
      <c r="CV461" s="303"/>
      <c r="CW461" s="303"/>
      <c r="CX461" s="303"/>
      <c r="CY461" s="303"/>
      <c r="CZ461" s="303"/>
    </row>
    <row r="462" s="623" customFormat="true" ht="25.15" customHeight="true" x14ac:dyDescent="0.2">
      <c r="C462" s="1798" t="s">
        <v>297</v>
      </c>
      <c r="D462" s="1797"/>
      <c r="E462" s="1566">
        <v>-8.6286747078159615E-3</v>
      </c>
      <c r="F462" s="1545"/>
      <c r="G462" s="1545"/>
      <c r="H462" s="1798" t="s">
        <v>261</v>
      </c>
      <c r="I462" s="1797"/>
      <c r="J462" s="1567">
        <v>2.0498943551277904E-2</v>
      </c>
      <c r="K462" s="1545"/>
      <c r="L462" s="1545"/>
      <c r="M462" s="1798" t="s">
        <v>298</v>
      </c>
      <c r="N462" s="1797"/>
      <c r="O462" s="1568">
        <v>1.6230973243596302E-2</v>
      </c>
      <c r="P462" s="1545"/>
      <c r="Q462" s="1545"/>
      <c r="AK462" s="300"/>
      <c r="AL462" s="300"/>
      <c r="AM462" s="300"/>
      <c r="AN462" s="300"/>
      <c r="AO462" s="300"/>
      <c r="AP462" s="300"/>
      <c r="AQ462" s="300"/>
      <c r="AR462" s="300"/>
      <c r="AS462" s="300"/>
      <c r="AT462" s="300"/>
      <c r="AU462" s="300"/>
      <c r="AV462" s="300"/>
      <c r="AW462" s="300"/>
      <c r="AX462" s="300"/>
      <c r="AY462" s="300"/>
      <c r="AZ462" s="300"/>
      <c r="BA462" s="302"/>
      <c r="BB462" s="352"/>
      <c r="BC462" s="302"/>
      <c r="BD462" s="302"/>
      <c r="BE462" s="302"/>
      <c r="BF462" s="302"/>
      <c r="BG462" s="302"/>
      <c r="BH462" s="302"/>
      <c r="BI462" s="302"/>
      <c r="BJ462" s="302"/>
      <c r="BK462" s="302"/>
      <c r="BL462" s="302"/>
      <c r="BM462" s="302"/>
      <c r="BN462" s="302"/>
      <c r="BO462" s="302"/>
      <c r="BP462" s="302"/>
      <c r="BQ462" s="302"/>
      <c r="BR462" s="302"/>
      <c r="BS462" s="302"/>
      <c r="BT462" s="302"/>
      <c r="BU462" s="302"/>
      <c r="BV462" s="302"/>
      <c r="BW462" s="302"/>
      <c r="BX462" s="302"/>
      <c r="BY462" s="302"/>
      <c r="BZ462" s="303"/>
      <c r="CA462" s="303"/>
      <c r="CB462" s="303"/>
      <c r="CC462" s="303"/>
      <c r="CD462" s="303"/>
      <c r="CE462" s="303"/>
      <c r="CF462" s="303"/>
      <c r="CG462" s="303"/>
      <c r="CH462" s="303"/>
      <c r="CI462" s="303"/>
      <c r="CJ462" s="303"/>
      <c r="CK462" s="303"/>
      <c r="CL462" s="303"/>
      <c r="CM462" s="303"/>
      <c r="CN462" s="303"/>
      <c r="CO462" s="303"/>
      <c r="CP462" s="303"/>
      <c r="CQ462" s="303"/>
      <c r="CR462" s="303"/>
      <c r="CS462" s="303"/>
      <c r="CT462" s="303"/>
      <c r="CU462" s="303"/>
      <c r="CV462" s="303"/>
      <c r="CW462" s="303"/>
      <c r="CX462" s="303"/>
      <c r="CY462" s="303"/>
      <c r="CZ462" s="303"/>
    </row>
    <row r="463" s="623" customFormat="true" ht="25.15" customHeight="true" x14ac:dyDescent="0.2">
      <c r="C463" s="1798" t="s">
        <v>296</v>
      </c>
      <c r="D463" s="1797"/>
      <c r="E463" s="1566">
        <v>-8.5389118328652799E-3</v>
      </c>
      <c r="F463" s="1545"/>
      <c r="G463" s="1545"/>
      <c r="H463" s="1798" t="s">
        <v>295</v>
      </c>
      <c r="I463" s="1797"/>
      <c r="J463" s="1567">
        <v>1.8087284401151156E-2</v>
      </c>
      <c r="K463" s="1545"/>
      <c r="L463" s="1545"/>
      <c r="M463" s="1798" t="s">
        <v>294</v>
      </c>
      <c r="N463" s="1797"/>
      <c r="O463" s="1568">
        <v>-1.0614475491033183E-2</v>
      </c>
      <c r="P463" s="1545"/>
      <c r="Q463" s="1545"/>
      <c r="AK463" s="300"/>
      <c r="AL463" s="300"/>
      <c r="AM463" s="300"/>
      <c r="AN463" s="300"/>
      <c r="AO463" s="300"/>
      <c r="AP463" s="300"/>
      <c r="AQ463" s="300"/>
      <c r="AR463" s="300"/>
      <c r="AS463" s="300"/>
      <c r="AT463" s="300"/>
      <c r="AU463" s="300"/>
      <c r="AV463" s="300"/>
      <c r="AW463" s="300"/>
      <c r="AX463" s="300"/>
      <c r="AY463" s="300"/>
      <c r="AZ463" s="300"/>
      <c r="BA463" s="302"/>
      <c r="BB463" s="352"/>
      <c r="BC463" s="302"/>
      <c r="BD463" s="302"/>
      <c r="BE463" s="302"/>
      <c r="BF463" s="302"/>
      <c r="BG463" s="302"/>
      <c r="BH463" s="302"/>
      <c r="BI463" s="302"/>
      <c r="BJ463" s="302"/>
      <c r="BK463" s="302"/>
      <c r="BL463" s="302"/>
      <c r="BM463" s="302"/>
      <c r="BN463" s="302"/>
      <c r="BO463" s="302"/>
      <c r="BP463" s="302"/>
      <c r="BQ463" s="302"/>
      <c r="BR463" s="302"/>
      <c r="BS463" s="302"/>
      <c r="BT463" s="302"/>
      <c r="BU463" s="302"/>
      <c r="BV463" s="302"/>
      <c r="BW463" s="302"/>
      <c r="BX463" s="302"/>
      <c r="BY463" s="302"/>
      <c r="BZ463" s="303"/>
      <c r="CA463" s="303"/>
      <c r="CB463" s="303"/>
      <c r="CC463" s="303"/>
      <c r="CD463" s="303"/>
      <c r="CE463" s="303"/>
      <c r="CF463" s="303"/>
      <c r="CG463" s="303"/>
      <c r="CH463" s="303"/>
      <c r="CI463" s="303"/>
      <c r="CJ463" s="303"/>
      <c r="CK463" s="303"/>
      <c r="CL463" s="303"/>
      <c r="CM463" s="303"/>
      <c r="CN463" s="303"/>
      <c r="CO463" s="303"/>
      <c r="CP463" s="303"/>
      <c r="CQ463" s="303"/>
      <c r="CR463" s="303"/>
      <c r="CS463" s="303"/>
      <c r="CT463" s="303"/>
      <c r="CU463" s="303"/>
      <c r="CV463" s="303"/>
      <c r="CW463" s="303"/>
      <c r="CX463" s="303"/>
      <c r="CY463" s="303"/>
      <c r="CZ463" s="303"/>
    </row>
    <row r="464" s="623" customFormat="true" ht="25.15" customHeight="true" x14ac:dyDescent="0.2">
      <c r="C464" s="1798" t="s">
        <v>261</v>
      </c>
      <c r="D464" s="1797"/>
      <c r="E464" s="1566">
        <v>8.3193109238212347E-3</v>
      </c>
      <c r="F464" s="1545"/>
      <c r="G464" s="1545"/>
      <c r="H464" s="1798" t="s">
        <v>284</v>
      </c>
      <c r="I464" s="1797"/>
      <c r="J464" s="1567">
        <v>-1.7833566067222532E-2</v>
      </c>
      <c r="K464" s="1545"/>
      <c r="L464" s="1545"/>
      <c r="M464" s="1798" t="s">
        <v>292</v>
      </c>
      <c r="N464" s="1797"/>
      <c r="O464" s="1568">
        <v>9.111116723830557E-3</v>
      </c>
      <c r="P464" s="1545"/>
      <c r="Q464" s="1545"/>
      <c r="AK464" s="300"/>
      <c r="AL464" s="300"/>
      <c r="AM464" s="300"/>
      <c r="AN464" s="300"/>
      <c r="AO464" s="300"/>
      <c r="AP464" s="300"/>
      <c r="AQ464" s="300"/>
      <c r="AR464" s="300"/>
      <c r="AS464" s="300"/>
      <c r="AT464" s="300"/>
      <c r="AU464" s="300"/>
      <c r="AV464" s="300"/>
      <c r="AW464" s="300"/>
      <c r="AX464" s="300"/>
      <c r="AY464" s="300"/>
      <c r="AZ464" s="300"/>
      <c r="BA464" s="302"/>
      <c r="BB464" s="352"/>
      <c r="BC464" s="302"/>
      <c r="BD464" s="302"/>
      <c r="BE464" s="302"/>
      <c r="BF464" s="302"/>
      <c r="BG464" s="302"/>
      <c r="BH464" s="302"/>
      <c r="BI464" s="302"/>
      <c r="BJ464" s="302"/>
      <c r="BK464" s="302"/>
      <c r="BL464" s="302"/>
      <c r="BM464" s="302"/>
      <c r="BN464" s="302"/>
      <c r="BO464" s="302"/>
      <c r="BP464" s="302"/>
      <c r="BQ464" s="302"/>
      <c r="BR464" s="302"/>
      <c r="BS464" s="302"/>
      <c r="BT464" s="302"/>
      <c r="BU464" s="302"/>
      <c r="BV464" s="302"/>
      <c r="BW464" s="302"/>
      <c r="BX464" s="302"/>
      <c r="BY464" s="302"/>
      <c r="BZ464" s="303"/>
      <c r="CA464" s="303"/>
      <c r="CB464" s="303"/>
      <c r="CC464" s="303"/>
      <c r="CD464" s="303"/>
      <c r="CE464" s="303"/>
      <c r="CF464" s="303"/>
      <c r="CG464" s="303"/>
      <c r="CH464" s="303"/>
      <c r="CI464" s="303"/>
      <c r="CJ464" s="303"/>
      <c r="CK464" s="303"/>
      <c r="CL464" s="303"/>
      <c r="CM464" s="303"/>
      <c r="CN464" s="303"/>
      <c r="CO464" s="303"/>
      <c r="CP464" s="303"/>
      <c r="CQ464" s="303"/>
      <c r="CR464" s="303"/>
      <c r="CS464" s="303"/>
      <c r="CT464" s="303"/>
      <c r="CU464" s="303"/>
      <c r="CV464" s="303"/>
      <c r="CW464" s="303"/>
      <c r="CX464" s="303"/>
      <c r="CY464" s="303"/>
      <c r="CZ464" s="303"/>
    </row>
    <row r="465" s="623" customFormat="true" ht="25.15" customHeight="true" x14ac:dyDescent="0.2">
      <c r="C465" s="1798" t="s">
        <v>265</v>
      </c>
      <c r="D465" s="1797"/>
      <c r="E465" s="1566">
        <v>-8.050456021900949E-3</v>
      </c>
      <c r="F465" s="1545"/>
      <c r="G465" s="1545"/>
      <c r="H465" s="1798" t="s">
        <v>297</v>
      </c>
      <c r="I465" s="1797"/>
      <c r="J465" s="1567">
        <v>-1.5002944695481213E-2</v>
      </c>
      <c r="K465" s="1545"/>
      <c r="L465" s="1545"/>
      <c r="M465" s="1798" t="s">
        <v>296</v>
      </c>
      <c r="N465" s="1797"/>
      <c r="O465" s="1568">
        <v>-8.3986509586693875E-3</v>
      </c>
      <c r="P465" s="1545"/>
      <c r="Q465" s="1545"/>
      <c r="AK465" s="300"/>
      <c r="AL465" s="300"/>
      <c r="AM465" s="300"/>
      <c r="AN465" s="300"/>
      <c r="AO465" s="300"/>
      <c r="AP465" s="300"/>
      <c r="AQ465" s="300"/>
      <c r="AR465" s="300"/>
      <c r="AS465" s="300"/>
      <c r="AT465" s="300"/>
      <c r="AU465" s="300"/>
      <c r="AV465" s="300"/>
      <c r="AW465" s="300"/>
      <c r="AX465" s="300"/>
      <c r="AY465" s="300"/>
      <c r="AZ465" s="300"/>
      <c r="BA465" s="302"/>
      <c r="BB465" s="352"/>
      <c r="BC465" s="302"/>
      <c r="BD465" s="302"/>
      <c r="BE465" s="302"/>
      <c r="BF465" s="302"/>
      <c r="BG465" s="302"/>
      <c r="BH465" s="302"/>
      <c r="BI465" s="302"/>
      <c r="BJ465" s="302"/>
      <c r="BK465" s="302"/>
      <c r="BL465" s="302"/>
      <c r="BM465" s="302"/>
      <c r="BN465" s="302"/>
      <c r="BO465" s="302"/>
      <c r="BP465" s="302"/>
      <c r="BQ465" s="302"/>
      <c r="BR465" s="302"/>
      <c r="BS465" s="302"/>
      <c r="BT465" s="302"/>
      <c r="BU465" s="302"/>
      <c r="BV465" s="302"/>
      <c r="BW465" s="302"/>
      <c r="BX465" s="302"/>
      <c r="BY465" s="302"/>
      <c r="BZ465" s="303"/>
      <c r="CA465" s="303"/>
      <c r="CB465" s="303"/>
      <c r="CC465" s="303"/>
      <c r="CD465" s="303"/>
      <c r="CE465" s="303"/>
      <c r="CF465" s="303"/>
      <c r="CG465" s="303"/>
      <c r="CH465" s="303"/>
      <c r="CI465" s="303"/>
      <c r="CJ465" s="303"/>
      <c r="CK465" s="303"/>
      <c r="CL465" s="303"/>
      <c r="CM465" s="303"/>
      <c r="CN465" s="303"/>
      <c r="CO465" s="303"/>
      <c r="CP465" s="303"/>
      <c r="CQ465" s="303"/>
      <c r="CR465" s="303"/>
      <c r="CS465" s="303"/>
      <c r="CT465" s="303"/>
      <c r="CU465" s="303"/>
      <c r="CV465" s="303"/>
      <c r="CW465" s="303"/>
      <c r="CX465" s="303"/>
      <c r="CY465" s="303"/>
      <c r="CZ465" s="303"/>
    </row>
    <row r="466" s="623" customFormat="true" ht="25.15" customHeight="true" x14ac:dyDescent="0.2">
      <c r="C466" s="1798" t="s">
        <v>275</v>
      </c>
      <c r="D466" s="1797"/>
      <c r="E466" s="1566">
        <v>7.5170312943702352E-3</v>
      </c>
      <c r="F466" s="1545"/>
      <c r="G466" s="1545"/>
      <c r="H466" s="1798" t="s">
        <v>292</v>
      </c>
      <c r="I466" s="1797"/>
      <c r="J466" s="1567">
        <v>1.0812953540353797E-2</v>
      </c>
      <c r="K466" s="1545"/>
      <c r="L466" s="1545"/>
      <c r="M466" s="1798" t="s">
        <v>291</v>
      </c>
      <c r="N466" s="1797"/>
      <c r="O466" s="1568">
        <v>-8.3712061176230129E-3</v>
      </c>
      <c r="P466" s="1545"/>
      <c r="Q466" s="1545"/>
      <c r="AK466" s="300"/>
      <c r="AL466" s="300"/>
      <c r="AM466" s="300"/>
      <c r="AN466" s="300"/>
      <c r="AO466" s="300"/>
      <c r="AP466" s="300"/>
      <c r="AQ466" s="300"/>
      <c r="AR466" s="300"/>
      <c r="AS466" s="300"/>
      <c r="AT466" s="300"/>
      <c r="AU466" s="300"/>
      <c r="AV466" s="300"/>
      <c r="AW466" s="300"/>
      <c r="AX466" s="300"/>
      <c r="AY466" s="300"/>
      <c r="AZ466" s="300"/>
      <c r="BA466" s="302"/>
      <c r="BB466" s="352"/>
      <c r="BC466" s="302"/>
      <c r="BD466" s="302"/>
      <c r="BE466" s="302"/>
      <c r="BF466" s="302"/>
      <c r="BG466" s="302"/>
      <c r="BH466" s="302"/>
      <c r="BI466" s="302"/>
      <c r="BJ466" s="302"/>
      <c r="BK466" s="302"/>
      <c r="BL466" s="302"/>
      <c r="BM466" s="302"/>
      <c r="BN466" s="302"/>
      <c r="BO466" s="302"/>
      <c r="BP466" s="302"/>
      <c r="BQ466" s="302"/>
      <c r="BR466" s="302"/>
      <c r="BS466" s="302"/>
      <c r="BT466" s="302"/>
      <c r="BU466" s="302"/>
      <c r="BV466" s="302"/>
      <c r="BW466" s="302"/>
      <c r="BX466" s="302"/>
      <c r="BY466" s="302"/>
      <c r="BZ466" s="303"/>
      <c r="CA466" s="303"/>
      <c r="CB466" s="303"/>
      <c r="CC466" s="303"/>
      <c r="CD466" s="303"/>
      <c r="CE466" s="303"/>
      <c r="CF466" s="303"/>
      <c r="CG466" s="303"/>
      <c r="CH466" s="303"/>
      <c r="CI466" s="303"/>
      <c r="CJ466" s="303"/>
      <c r="CK466" s="303"/>
      <c r="CL466" s="303"/>
      <c r="CM466" s="303"/>
      <c r="CN466" s="303"/>
      <c r="CO466" s="303"/>
      <c r="CP466" s="303"/>
      <c r="CQ466" s="303"/>
      <c r="CR466" s="303"/>
      <c r="CS466" s="303"/>
      <c r="CT466" s="303"/>
      <c r="CU466" s="303"/>
      <c r="CV466" s="303"/>
      <c r="CW466" s="303"/>
      <c r="CX466" s="303"/>
      <c r="CY466" s="303"/>
      <c r="CZ466" s="303"/>
    </row>
    <row r="467" s="623" customFormat="true" ht="25.15" customHeight="true" x14ac:dyDescent="0.2">
      <c r="C467" s="1798" t="s">
        <v>279</v>
      </c>
      <c r="D467" s="1797"/>
      <c r="E467" s="1566">
        <v>-6.9055038307181526E-3</v>
      </c>
      <c r="F467" s="1545"/>
      <c r="G467" s="1545"/>
      <c r="H467" s="1798" t="s">
        <v>270</v>
      </c>
      <c r="I467" s="1797"/>
      <c r="J467" s="1567">
        <v>9.4400381435247108E-3</v>
      </c>
      <c r="K467" s="1545"/>
      <c r="L467" s="1545"/>
      <c r="M467" s="1798" t="s">
        <v>299</v>
      </c>
      <c r="N467" s="1797"/>
      <c r="O467" s="1568">
        <v>8.2639242680678498E-3</v>
      </c>
      <c r="P467" s="1545"/>
      <c r="Q467" s="1545"/>
      <c r="AK467" s="300"/>
      <c r="AL467" s="300"/>
      <c r="AM467" s="300"/>
      <c r="AN467" s="300"/>
      <c r="AO467" s="300"/>
      <c r="AP467" s="300"/>
      <c r="AQ467" s="300"/>
      <c r="AR467" s="300"/>
      <c r="AS467" s="300"/>
      <c r="AT467" s="300"/>
      <c r="AU467" s="300"/>
      <c r="AV467" s="300"/>
      <c r="AW467" s="300"/>
      <c r="AX467" s="300"/>
      <c r="AY467" s="300"/>
      <c r="AZ467" s="300"/>
      <c r="BA467" s="302"/>
      <c r="BB467" s="352"/>
      <c r="BC467" s="302"/>
      <c r="BD467" s="302"/>
      <c r="BE467" s="302"/>
      <c r="BF467" s="302"/>
      <c r="BG467" s="302"/>
      <c r="BH467" s="302"/>
      <c r="BI467" s="302"/>
      <c r="BJ467" s="302"/>
      <c r="BK467" s="302"/>
      <c r="BL467" s="302"/>
      <c r="BM467" s="302"/>
      <c r="BN467" s="302"/>
      <c r="BO467" s="302"/>
      <c r="BP467" s="302"/>
      <c r="BQ467" s="302"/>
      <c r="BR467" s="302"/>
      <c r="BS467" s="302"/>
      <c r="BT467" s="302"/>
      <c r="BU467" s="302"/>
      <c r="BV467" s="302"/>
      <c r="BW467" s="302"/>
      <c r="BX467" s="302"/>
      <c r="BY467" s="302"/>
      <c r="BZ467" s="303"/>
      <c r="CA467" s="303"/>
      <c r="CB467" s="303"/>
      <c r="CC467" s="303"/>
      <c r="CD467" s="303"/>
      <c r="CE467" s="303"/>
      <c r="CF467" s="303"/>
      <c r="CG467" s="303"/>
      <c r="CH467" s="303"/>
      <c r="CI467" s="303"/>
      <c r="CJ467" s="303"/>
      <c r="CK467" s="303"/>
      <c r="CL467" s="303"/>
      <c r="CM467" s="303"/>
      <c r="CN467" s="303"/>
      <c r="CO467" s="303"/>
      <c r="CP467" s="303"/>
      <c r="CQ467" s="303"/>
      <c r="CR467" s="303"/>
      <c r="CS467" s="303"/>
      <c r="CT467" s="303"/>
      <c r="CU467" s="303"/>
      <c r="CV467" s="303"/>
      <c r="CW467" s="303"/>
      <c r="CX467" s="303"/>
      <c r="CY467" s="303"/>
      <c r="CZ467" s="303"/>
    </row>
    <row r="468" s="623" customFormat="true" ht="25.15" customHeight="true" x14ac:dyDescent="0.2">
      <c r="C468" s="1798" t="s">
        <v>298</v>
      </c>
      <c r="D468" s="1797"/>
      <c r="E468" s="1566">
        <v>6.4388049885205356E-3</v>
      </c>
      <c r="F468" s="1545"/>
      <c r="G468" s="1545"/>
      <c r="H468" s="1798" t="s">
        <v>299</v>
      </c>
      <c r="I468" s="1797"/>
      <c r="J468" s="1567">
        <v>9.1627568334638511E-3</v>
      </c>
      <c r="K468" s="1545"/>
      <c r="L468" s="1545"/>
      <c r="M468" s="1798" t="s">
        <v>300</v>
      </c>
      <c r="N468" s="1797"/>
      <c r="O468" s="1568">
        <v>-7.6829739331217145E-3</v>
      </c>
      <c r="P468" s="1545"/>
      <c r="Q468" s="1545"/>
      <c r="AK468" s="300"/>
      <c r="AL468" s="300"/>
      <c r="AM468" s="300"/>
      <c r="AN468" s="300"/>
      <c r="AO468" s="300"/>
      <c r="AP468" s="300"/>
      <c r="AQ468" s="300"/>
      <c r="AR468" s="300"/>
      <c r="AS468" s="300"/>
      <c r="AT468" s="300"/>
      <c r="AU468" s="300"/>
      <c r="AV468" s="300"/>
      <c r="AW468" s="300"/>
      <c r="AX468" s="300"/>
      <c r="AY468" s="300"/>
      <c r="AZ468" s="300"/>
      <c r="BA468" s="302"/>
      <c r="BB468" s="352"/>
      <c r="BC468" s="302"/>
      <c r="BD468" s="302"/>
      <c r="BE468" s="302"/>
      <c r="BF468" s="302"/>
      <c r="BG468" s="302"/>
      <c r="BH468" s="302"/>
      <c r="BI468" s="302"/>
      <c r="BJ468" s="302"/>
      <c r="BK468" s="302"/>
      <c r="BL468" s="302"/>
      <c r="BM468" s="302"/>
      <c r="BN468" s="302"/>
      <c r="BO468" s="302"/>
      <c r="BP468" s="302"/>
      <c r="BQ468" s="302"/>
      <c r="BR468" s="302"/>
      <c r="BS468" s="302"/>
      <c r="BT468" s="302"/>
      <c r="BU468" s="302"/>
      <c r="BV468" s="302"/>
      <c r="BW468" s="302"/>
      <c r="BX468" s="302"/>
      <c r="BY468" s="302"/>
      <c r="BZ468" s="303"/>
      <c r="CA468" s="303"/>
      <c r="CB468" s="303"/>
      <c r="CC468" s="303"/>
      <c r="CD468" s="303"/>
      <c r="CE468" s="303"/>
      <c r="CF468" s="303"/>
      <c r="CG468" s="303"/>
      <c r="CH468" s="303"/>
      <c r="CI468" s="303"/>
      <c r="CJ468" s="303"/>
      <c r="CK468" s="303"/>
      <c r="CL468" s="303"/>
      <c r="CM468" s="303"/>
      <c r="CN468" s="303"/>
      <c r="CO468" s="303"/>
      <c r="CP468" s="303"/>
      <c r="CQ468" s="303"/>
      <c r="CR468" s="303"/>
      <c r="CS468" s="303"/>
      <c r="CT468" s="303"/>
      <c r="CU468" s="303"/>
      <c r="CV468" s="303"/>
      <c r="CW468" s="303"/>
      <c r="CX468" s="303"/>
      <c r="CY468" s="303"/>
      <c r="CZ468" s="303"/>
    </row>
    <row r="469" s="623" customFormat="true" ht="25.15" customHeight="true" x14ac:dyDescent="0.2">
      <c r="C469" s="1798" t="s">
        <v>293</v>
      </c>
      <c r="D469" s="1797"/>
      <c r="E469" s="1566">
        <v>5.5081193745856079E-3</v>
      </c>
      <c r="F469" s="1545"/>
      <c r="G469" s="1545"/>
      <c r="H469" s="1798" t="s">
        <v>300</v>
      </c>
      <c r="I469" s="1797"/>
      <c r="J469" s="1567">
        <v>7.460083724523359E-3</v>
      </c>
      <c r="K469" s="1545"/>
      <c r="L469" s="1545"/>
      <c r="M469" s="1798" t="s">
        <v>297</v>
      </c>
      <c r="N469" s="1797"/>
      <c r="O469" s="1568">
        <v>-6.7330023150919717E-3</v>
      </c>
      <c r="P469" s="1545"/>
      <c r="Q469" s="1545"/>
      <c r="AK469" s="300"/>
      <c r="AL469" s="300"/>
      <c r="AM469" s="300"/>
      <c r="AN469" s="300"/>
      <c r="AO469" s="300"/>
      <c r="AP469" s="300"/>
      <c r="AQ469" s="300"/>
      <c r="AR469" s="300"/>
      <c r="AS469" s="300"/>
      <c r="AT469" s="300"/>
      <c r="AU469" s="300"/>
      <c r="AV469" s="300"/>
      <c r="AW469" s="300"/>
      <c r="AX469" s="300"/>
      <c r="AY469" s="300"/>
      <c r="AZ469" s="300"/>
      <c r="BA469" s="302"/>
      <c r="BB469" s="352"/>
      <c r="BC469" s="302"/>
      <c r="BD469" s="302"/>
      <c r="BE469" s="302"/>
      <c r="BF469" s="302"/>
      <c r="BG469" s="302"/>
      <c r="BH469" s="302"/>
      <c r="BI469" s="302"/>
      <c r="BJ469" s="302"/>
      <c r="BK469" s="302"/>
      <c r="BL469" s="302"/>
      <c r="BM469" s="302"/>
      <c r="BN469" s="302"/>
      <c r="BO469" s="302"/>
      <c r="BP469" s="302"/>
      <c r="BQ469" s="302"/>
      <c r="BR469" s="302"/>
      <c r="BS469" s="302"/>
      <c r="BT469" s="302"/>
      <c r="BU469" s="302"/>
      <c r="BV469" s="302"/>
      <c r="BW469" s="302"/>
      <c r="BX469" s="302"/>
      <c r="BY469" s="302"/>
      <c r="BZ469" s="303"/>
      <c r="CA469" s="303"/>
      <c r="CB469" s="303"/>
      <c r="CC469" s="303"/>
      <c r="CD469" s="303"/>
      <c r="CE469" s="303"/>
      <c r="CF469" s="303"/>
      <c r="CG469" s="303"/>
      <c r="CH469" s="303"/>
      <c r="CI469" s="303"/>
      <c r="CJ469" s="303"/>
      <c r="CK469" s="303"/>
      <c r="CL469" s="303"/>
      <c r="CM469" s="303"/>
      <c r="CN469" s="303"/>
      <c r="CO469" s="303"/>
      <c r="CP469" s="303"/>
      <c r="CQ469" s="303"/>
      <c r="CR469" s="303"/>
      <c r="CS469" s="303"/>
      <c r="CT469" s="303"/>
      <c r="CU469" s="303"/>
      <c r="CV469" s="303"/>
      <c r="CW469" s="303"/>
      <c r="CX469" s="303"/>
      <c r="CY469" s="303"/>
      <c r="CZ469" s="303"/>
    </row>
    <row r="470" s="623" customFormat="true" ht="25.15" customHeight="true" x14ac:dyDescent="0.2">
      <c r="C470" s="1798" t="s">
        <v>286</v>
      </c>
      <c r="D470" s="1797"/>
      <c r="E470" s="1566">
        <v>-4.3307400569539672E-3</v>
      </c>
      <c r="F470" s="1545"/>
      <c r="G470" s="1545"/>
      <c r="H470" s="1798" t="s">
        <v>275</v>
      </c>
      <c r="I470" s="1797"/>
      <c r="J470" s="1569">
        <v>-4.3862143698364577E-3</v>
      </c>
      <c r="K470" s="1545"/>
      <c r="L470" s="1545"/>
      <c r="M470" s="1798" t="s">
        <v>261</v>
      </c>
      <c r="N470" s="1797"/>
      <c r="O470" s="1568">
        <v>-5.4905915037463263E-3</v>
      </c>
      <c r="P470" s="1545"/>
      <c r="Q470" s="1545"/>
      <c r="AK470" s="300"/>
      <c r="AL470" s="300"/>
      <c r="AM470" s="300"/>
      <c r="AN470" s="300"/>
      <c r="AO470" s="300"/>
      <c r="AP470" s="300"/>
      <c r="AQ470" s="300"/>
      <c r="AR470" s="300"/>
      <c r="AS470" s="300"/>
      <c r="AT470" s="300"/>
      <c r="AU470" s="300"/>
      <c r="AV470" s="300"/>
      <c r="AW470" s="300"/>
      <c r="AX470" s="300"/>
      <c r="AY470" s="300"/>
      <c r="AZ470" s="300"/>
      <c r="BA470" s="302"/>
      <c r="BB470" s="352"/>
      <c r="BC470" s="302"/>
      <c r="BD470" s="302"/>
      <c r="BE470" s="302"/>
      <c r="BF470" s="302"/>
      <c r="BG470" s="302"/>
      <c r="BH470" s="302"/>
      <c r="BI470" s="302"/>
      <c r="BJ470" s="302"/>
      <c r="BK470" s="302"/>
      <c r="BL470" s="302"/>
      <c r="BM470" s="302"/>
      <c r="BN470" s="302"/>
      <c r="BO470" s="302"/>
      <c r="BP470" s="302"/>
      <c r="BQ470" s="302"/>
      <c r="BR470" s="302"/>
      <c r="BS470" s="302"/>
      <c r="BT470" s="302"/>
      <c r="BU470" s="302"/>
      <c r="BV470" s="302"/>
      <c r="BW470" s="302"/>
      <c r="BX470" s="302"/>
      <c r="BY470" s="302"/>
      <c r="BZ470" s="303"/>
      <c r="CA470" s="303"/>
      <c r="CB470" s="303"/>
      <c r="CC470" s="303"/>
      <c r="CD470" s="303"/>
      <c r="CE470" s="303"/>
      <c r="CF470" s="303"/>
      <c r="CG470" s="303"/>
      <c r="CH470" s="303"/>
      <c r="CI470" s="303"/>
      <c r="CJ470" s="303"/>
      <c r="CK470" s="303"/>
      <c r="CL470" s="303"/>
      <c r="CM470" s="303"/>
      <c r="CN470" s="303"/>
      <c r="CO470" s="303"/>
      <c r="CP470" s="303"/>
      <c r="CQ470" s="303"/>
      <c r="CR470" s="303"/>
      <c r="CS470" s="303"/>
      <c r="CT470" s="303"/>
      <c r="CU470" s="303"/>
      <c r="CV470" s="303"/>
      <c r="CW470" s="303"/>
      <c r="CX470" s="303"/>
      <c r="CY470" s="303"/>
      <c r="CZ470" s="303"/>
    </row>
    <row r="471" s="623" customFormat="true" ht="25.15" customHeight="true" x14ac:dyDescent="0.2">
      <c r="C471" s="1798" t="s">
        <v>299</v>
      </c>
      <c r="D471" s="1797"/>
      <c r="E471" s="1566">
        <v>4.0665480822941339E-3</v>
      </c>
      <c r="F471" s="1545"/>
      <c r="G471" s="1545"/>
      <c r="H471" s="1796"/>
      <c r="I471" s="1797"/>
      <c r="J471" s="1570"/>
      <c r="K471" s="1545"/>
      <c r="L471" s="1545"/>
      <c r="M471" s="1798" t="s">
        <v>290</v>
      </c>
      <c r="N471" s="1797"/>
      <c r="O471" s="1568">
        <v>3.7750472118630949E-3</v>
      </c>
      <c r="P471" s="1545"/>
      <c r="Q471" s="1545"/>
      <c r="AK471" s="300"/>
      <c r="AL471" s="300"/>
      <c r="AM471" s="300"/>
      <c r="AN471" s="300"/>
      <c r="AO471" s="300"/>
      <c r="AP471" s="300"/>
      <c r="AQ471" s="300"/>
      <c r="AR471" s="300"/>
      <c r="AS471" s="300"/>
      <c r="AT471" s="300"/>
      <c r="AU471" s="300"/>
      <c r="AV471" s="300"/>
      <c r="AW471" s="300"/>
      <c r="AX471" s="300"/>
      <c r="AY471" s="300"/>
      <c r="AZ471" s="300"/>
      <c r="BA471" s="302"/>
      <c r="BB471" s="352"/>
      <c r="BC471" s="302"/>
      <c r="BD471" s="302"/>
      <c r="BE471" s="302"/>
      <c r="BF471" s="302"/>
      <c r="BG471" s="302"/>
      <c r="BH471" s="302"/>
      <c r="BI471" s="302"/>
      <c r="BJ471" s="302"/>
      <c r="BK471" s="302"/>
      <c r="BL471" s="302"/>
      <c r="BM471" s="302"/>
      <c r="BN471" s="302"/>
      <c r="BO471" s="302"/>
      <c r="BP471" s="302"/>
      <c r="BQ471" s="302"/>
      <c r="BR471" s="302"/>
      <c r="BS471" s="302"/>
      <c r="BT471" s="302"/>
      <c r="BU471" s="302"/>
      <c r="BV471" s="302"/>
      <c r="BW471" s="302"/>
      <c r="BX471" s="302"/>
      <c r="BY471" s="302"/>
      <c r="BZ471" s="303"/>
      <c r="CA471" s="303"/>
      <c r="CB471" s="303"/>
      <c r="CC471" s="303"/>
      <c r="CD471" s="303"/>
      <c r="CE471" s="303"/>
      <c r="CF471" s="303"/>
      <c r="CG471" s="303"/>
      <c r="CH471" s="303"/>
      <c r="CI471" s="303"/>
      <c r="CJ471" s="303"/>
      <c r="CK471" s="303"/>
      <c r="CL471" s="303"/>
      <c r="CM471" s="303"/>
      <c r="CN471" s="303"/>
      <c r="CO471" s="303"/>
      <c r="CP471" s="303"/>
      <c r="CQ471" s="303"/>
      <c r="CR471" s="303"/>
      <c r="CS471" s="303"/>
      <c r="CT471" s="303"/>
      <c r="CU471" s="303"/>
      <c r="CV471" s="303"/>
      <c r="CW471" s="303"/>
      <c r="CX471" s="303"/>
      <c r="CY471" s="303"/>
      <c r="CZ471" s="303"/>
    </row>
    <row r="472" s="623" customFormat="true" ht="25.15" customHeight="true" x14ac:dyDescent="0.2">
      <c r="C472" s="1798" t="s">
        <v>300</v>
      </c>
      <c r="D472" s="1797"/>
      <c r="E472" s="1566">
        <v>-3.0093223232377912E-3</v>
      </c>
      <c r="F472" s="1545"/>
      <c r="G472" s="1545"/>
      <c r="H472" s="1796"/>
      <c r="I472" s="1797"/>
      <c r="J472" s="1570"/>
      <c r="K472" s="1545"/>
      <c r="L472" s="1545"/>
      <c r="M472" s="1798" t="s">
        <v>295</v>
      </c>
      <c r="N472" s="1797"/>
      <c r="O472" s="1568">
        <v>3.2180530414896249E-3</v>
      </c>
      <c r="P472" s="1545"/>
      <c r="Q472" s="1545"/>
      <c r="AK472" s="300"/>
      <c r="AL472" s="300"/>
      <c r="AM472" s="300"/>
      <c r="AN472" s="300"/>
      <c r="AO472" s="300"/>
      <c r="AP472" s="300"/>
      <c r="AQ472" s="300"/>
      <c r="AR472" s="300"/>
      <c r="AS472" s="300"/>
      <c r="AT472" s="300"/>
      <c r="AU472" s="300"/>
      <c r="AV472" s="300"/>
      <c r="AW472" s="300"/>
      <c r="AX472" s="300"/>
      <c r="AY472" s="300"/>
      <c r="AZ472" s="300"/>
      <c r="BA472" s="302"/>
      <c r="BB472" s="352"/>
      <c r="BC472" s="302"/>
      <c r="BD472" s="302"/>
      <c r="BE472" s="302"/>
      <c r="BF472" s="302"/>
      <c r="BG472" s="302"/>
      <c r="BH472" s="302"/>
      <c r="BI472" s="302"/>
      <c r="BJ472" s="302"/>
      <c r="BK472" s="302"/>
      <c r="BL472" s="302"/>
      <c r="BM472" s="302"/>
      <c r="BN472" s="302"/>
      <c r="BO472" s="302"/>
      <c r="BP472" s="302"/>
      <c r="BQ472" s="302"/>
      <c r="BR472" s="302"/>
      <c r="BS472" s="302"/>
      <c r="BT472" s="302"/>
      <c r="BU472" s="302"/>
      <c r="BV472" s="302"/>
      <c r="BW472" s="302"/>
      <c r="BX472" s="302"/>
      <c r="BY472" s="302"/>
      <c r="BZ472" s="303"/>
      <c r="CA472" s="303"/>
      <c r="CB472" s="303"/>
      <c r="CC472" s="303"/>
      <c r="CD472" s="303"/>
      <c r="CE472" s="303"/>
      <c r="CF472" s="303"/>
      <c r="CG472" s="303"/>
      <c r="CH472" s="303"/>
      <c r="CI472" s="303"/>
      <c r="CJ472" s="303"/>
      <c r="CK472" s="303"/>
      <c r="CL472" s="303"/>
      <c r="CM472" s="303"/>
      <c r="CN472" s="303"/>
      <c r="CO472" s="303"/>
      <c r="CP472" s="303"/>
      <c r="CQ472" s="303"/>
      <c r="CR472" s="303"/>
      <c r="CS472" s="303"/>
      <c r="CT472" s="303"/>
      <c r="CU472" s="303"/>
      <c r="CV472" s="303"/>
      <c r="CW472" s="303"/>
      <c r="CX472" s="303"/>
      <c r="CY472" s="303"/>
      <c r="CZ472" s="303"/>
    </row>
    <row r="473" s="623" customFormat="true" ht="25.15" customHeight="true" x14ac:dyDescent="0.2">
      <c r="C473" s="1798" t="s">
        <v>285</v>
      </c>
      <c r="D473" s="1797"/>
      <c r="E473" s="1571">
        <v>-4.3891244760221621E-4</v>
      </c>
      <c r="F473" s="1545"/>
      <c r="G473" s="1545"/>
      <c r="H473" s="1796"/>
      <c r="I473" s="1797"/>
      <c r="J473" s="1545"/>
      <c r="K473" s="1545"/>
      <c r="L473" s="1545"/>
      <c r="M473" s="1798" t="s">
        <v>286</v>
      </c>
      <c r="N473" s="1797"/>
      <c r="O473" s="1568">
        <v>1.7137507086600677E-3</v>
      </c>
      <c r="P473" s="1545"/>
      <c r="Q473" s="1545"/>
      <c r="AK473" s="300"/>
      <c r="AL473" s="300"/>
      <c r="AM473" s="300"/>
      <c r="AN473" s="300"/>
      <c r="AO473" s="300"/>
      <c r="AP473" s="300"/>
      <c r="AQ473" s="300"/>
      <c r="AR473" s="300"/>
      <c r="AS473" s="300"/>
      <c r="AT473" s="300"/>
      <c r="AU473" s="300"/>
      <c r="AV473" s="300"/>
      <c r="AW473" s="300"/>
      <c r="AX473" s="300"/>
      <c r="AY473" s="300"/>
      <c r="AZ473" s="300"/>
      <c r="BA473" s="302"/>
      <c r="BB473" s="352"/>
      <c r="BC473" s="302"/>
      <c r="BD473" s="302"/>
      <c r="BE473" s="302"/>
      <c r="BF473" s="302"/>
      <c r="BG473" s="302"/>
      <c r="BH473" s="302"/>
      <c r="BI473" s="302"/>
      <c r="BJ473" s="302"/>
      <c r="BK473" s="302"/>
      <c r="BL473" s="302"/>
      <c r="BM473" s="302"/>
      <c r="BN473" s="302"/>
      <c r="BO473" s="302"/>
      <c r="BP473" s="302"/>
      <c r="BQ473" s="302"/>
      <c r="BR473" s="302"/>
      <c r="BS473" s="302"/>
      <c r="BT473" s="302"/>
      <c r="BU473" s="302"/>
      <c r="BV473" s="302"/>
      <c r="BW473" s="302"/>
      <c r="BX473" s="302"/>
      <c r="BY473" s="302"/>
      <c r="BZ473" s="303"/>
      <c r="CA473" s="303"/>
      <c r="CB473" s="303"/>
      <c r="CC473" s="303"/>
      <c r="CD473" s="303"/>
      <c r="CE473" s="303"/>
      <c r="CF473" s="303"/>
      <c r="CG473" s="303"/>
      <c r="CH473" s="303"/>
      <c r="CI473" s="303"/>
      <c r="CJ473" s="303"/>
      <c r="CK473" s="303"/>
      <c r="CL473" s="303"/>
      <c r="CM473" s="303"/>
      <c r="CN473" s="303"/>
      <c r="CO473" s="303"/>
      <c r="CP473" s="303"/>
      <c r="CQ473" s="303"/>
      <c r="CR473" s="303"/>
      <c r="CS473" s="303"/>
      <c r="CT473" s="303"/>
      <c r="CU473" s="303"/>
      <c r="CV473" s="303"/>
      <c r="CW473" s="303"/>
      <c r="CX473" s="303"/>
      <c r="CY473" s="303"/>
      <c r="CZ473" s="303"/>
    </row>
    <row r="474" s="623" customFormat="true" ht="25.15" customHeight="true" x14ac:dyDescent="0.2">
      <c r="C474" s="1796"/>
      <c r="D474" s="1797"/>
      <c r="E474" s="1570"/>
      <c r="F474" s="1545"/>
      <c r="G474" s="1545"/>
      <c r="H474" s="1799" t="s">
        <v>301</v>
      </c>
      <c r="I474" s="1797"/>
      <c r="J474" s="1797"/>
      <c r="K474" s="1545"/>
      <c r="L474" s="1545"/>
      <c r="M474" s="1798" t="s">
        <v>276</v>
      </c>
      <c r="N474" s="1797"/>
      <c r="O474" s="1572">
        <v>9.8891280429088172E-4</v>
      </c>
      <c r="P474" s="1545"/>
      <c r="Q474" s="1545"/>
      <c r="AK474" s="300"/>
      <c r="AL474" s="300"/>
      <c r="AM474" s="300"/>
      <c r="AN474" s="300"/>
      <c r="AO474" s="300"/>
      <c r="AP474" s="300"/>
      <c r="AQ474" s="300"/>
      <c r="AR474" s="300"/>
      <c r="AS474" s="300"/>
      <c r="AT474" s="300"/>
      <c r="AU474" s="300"/>
      <c r="AV474" s="300"/>
      <c r="AW474" s="300"/>
      <c r="AX474" s="300"/>
      <c r="AY474" s="300"/>
      <c r="AZ474" s="300"/>
      <c r="BA474" s="302"/>
      <c r="BB474" s="352"/>
      <c r="BC474" s="302"/>
      <c r="BD474" s="302"/>
      <c r="BE474" s="302"/>
      <c r="BF474" s="302"/>
      <c r="BG474" s="302"/>
      <c r="BH474" s="302"/>
      <c r="BI474" s="302"/>
      <c r="BJ474" s="302"/>
      <c r="BK474" s="302"/>
      <c r="BL474" s="302"/>
      <c r="BM474" s="302"/>
      <c r="BN474" s="302"/>
      <c r="BO474" s="302"/>
      <c r="BP474" s="302"/>
      <c r="BQ474" s="302"/>
      <c r="BR474" s="302"/>
      <c r="BS474" s="302"/>
      <c r="BT474" s="302"/>
      <c r="BU474" s="302"/>
      <c r="BV474" s="302"/>
      <c r="BW474" s="302"/>
      <c r="BX474" s="302"/>
      <c r="BY474" s="302"/>
      <c r="BZ474" s="303"/>
      <c r="CA474" s="303"/>
      <c r="CB474" s="303"/>
      <c r="CC474" s="303"/>
      <c r="CD474" s="303"/>
      <c r="CE474" s="303"/>
      <c r="CF474" s="303"/>
      <c r="CG474" s="303"/>
      <c r="CH474" s="303"/>
      <c r="CI474" s="303"/>
      <c r="CJ474" s="303"/>
      <c r="CK474" s="303"/>
      <c r="CL474" s="303"/>
      <c r="CM474" s="303"/>
      <c r="CN474" s="303"/>
      <c r="CO474" s="303"/>
      <c r="CP474" s="303"/>
      <c r="CQ474" s="303"/>
      <c r="CR474" s="303"/>
      <c r="CS474" s="303"/>
      <c r="CT474" s="303"/>
      <c r="CU474" s="303"/>
      <c r="CV474" s="303"/>
      <c r="CW474" s="303"/>
      <c r="CX474" s="303"/>
      <c r="CY474" s="303"/>
      <c r="CZ474" s="303"/>
    </row>
    <row r="475" s="623" customFormat="true" ht="25.15" customHeight="true" x14ac:dyDescent="0.2">
      <c r="C475" s="1796"/>
      <c r="D475" s="1797"/>
      <c r="E475" s="1570"/>
      <c r="F475" s="1545"/>
      <c r="G475" s="1545"/>
      <c r="H475" s="1796"/>
      <c r="I475" s="1797"/>
      <c r="J475" s="1546" t="s">
        <v>302</v>
      </c>
      <c r="K475" s="1545"/>
      <c r="L475" s="1545"/>
      <c r="M475" s="1796"/>
      <c r="N475" s="1797"/>
      <c r="O475" s="1570"/>
      <c r="P475" s="1545"/>
      <c r="Q475" s="1545"/>
      <c r="AK475" s="300"/>
      <c r="AL475" s="300"/>
      <c r="AM475" s="300"/>
      <c r="AN475" s="300"/>
      <c r="AO475" s="300"/>
      <c r="AP475" s="300"/>
      <c r="AQ475" s="300"/>
      <c r="AR475" s="300"/>
      <c r="AS475" s="300"/>
      <c r="AT475" s="300"/>
      <c r="AU475" s="300"/>
      <c r="AV475" s="300"/>
      <c r="AW475" s="300"/>
      <c r="AX475" s="300"/>
      <c r="AY475" s="300"/>
      <c r="AZ475" s="300"/>
      <c r="BA475" s="302"/>
      <c r="BB475" s="352"/>
      <c r="BC475" s="302"/>
      <c r="BD475" s="302"/>
      <c r="BE475" s="302"/>
      <c r="BF475" s="302"/>
      <c r="BG475" s="302"/>
      <c r="BH475" s="302"/>
      <c r="BI475" s="302"/>
      <c r="BJ475" s="302"/>
      <c r="BK475" s="302"/>
      <c r="BL475" s="302"/>
      <c r="BM475" s="302"/>
      <c r="BN475" s="302"/>
      <c r="BO475" s="302"/>
      <c r="BP475" s="302"/>
      <c r="BQ475" s="302"/>
      <c r="BR475" s="302"/>
      <c r="BS475" s="302"/>
      <c r="BT475" s="302"/>
      <c r="BU475" s="302"/>
      <c r="BV475" s="302"/>
      <c r="BW475" s="302"/>
      <c r="BX475" s="302"/>
      <c r="BY475" s="302"/>
      <c r="BZ475" s="303"/>
      <c r="CA475" s="303"/>
      <c r="CB475" s="303"/>
      <c r="CC475" s="303"/>
      <c r="CD475" s="303"/>
      <c r="CE475" s="303"/>
      <c r="CF475" s="303"/>
      <c r="CG475" s="303"/>
      <c r="CH475" s="303"/>
      <c r="CI475" s="303"/>
      <c r="CJ475" s="303"/>
      <c r="CK475" s="303"/>
      <c r="CL475" s="303"/>
      <c r="CM475" s="303"/>
      <c r="CN475" s="303"/>
      <c r="CO475" s="303"/>
      <c r="CP475" s="303"/>
      <c r="CQ475" s="303"/>
      <c r="CR475" s="303"/>
      <c r="CS475" s="303"/>
      <c r="CT475" s="303"/>
      <c r="CU475" s="303"/>
      <c r="CV475" s="303"/>
      <c r="CW475" s="303"/>
      <c r="CX475" s="303"/>
      <c r="CY475" s="303"/>
      <c r="CZ475" s="303"/>
    </row>
    <row r="476" s="623" customFormat="true" ht="25.15" customHeight="true" x14ac:dyDescent="0.2">
      <c r="C476" s="1796"/>
      <c r="D476" s="1797"/>
      <c r="E476" s="1545"/>
      <c r="F476" s="1545"/>
      <c r="G476" s="1545"/>
      <c r="H476" s="1798" t="s">
        <v>255</v>
      </c>
      <c r="I476" s="1797"/>
      <c r="J476" s="1564">
        <v>7.8498500505484139E-2</v>
      </c>
      <c r="K476" s="1545"/>
      <c r="L476" s="1545"/>
      <c r="M476" s="1796"/>
      <c r="N476" s="1797"/>
      <c r="O476" s="1570"/>
      <c r="P476" s="1545"/>
      <c r="Q476" s="1545"/>
      <c r="AK476" s="300"/>
      <c r="AL476" s="300"/>
      <c r="AM476" s="300"/>
      <c r="AN476" s="300"/>
      <c r="AO476" s="300"/>
      <c r="AP476" s="300"/>
      <c r="AQ476" s="300"/>
      <c r="AR476" s="300"/>
      <c r="AS476" s="300"/>
      <c r="AT476" s="300"/>
      <c r="AU476" s="300"/>
      <c r="AV476" s="300"/>
      <c r="AW476" s="300"/>
      <c r="AX476" s="300"/>
      <c r="AY476" s="300"/>
      <c r="AZ476" s="300"/>
      <c r="BA476" s="302"/>
      <c r="BB476" s="352"/>
      <c r="BC476" s="302"/>
      <c r="BD476" s="302"/>
      <c r="BE476" s="302"/>
      <c r="BF476" s="302"/>
      <c r="BG476" s="302"/>
      <c r="BH476" s="302"/>
      <c r="BI476" s="302"/>
      <c r="BJ476" s="302"/>
      <c r="BK476" s="302"/>
      <c r="BL476" s="302"/>
      <c r="BM476" s="302"/>
      <c r="BN476" s="302"/>
      <c r="BO476" s="302"/>
      <c r="BP476" s="302"/>
      <c r="BQ476" s="302"/>
      <c r="BR476" s="302"/>
      <c r="BS476" s="302"/>
      <c r="BT476" s="302"/>
      <c r="BU476" s="302"/>
      <c r="BV476" s="302"/>
      <c r="BW476" s="302"/>
      <c r="BX476" s="302"/>
      <c r="BY476" s="302"/>
      <c r="BZ476" s="303"/>
      <c r="CA476" s="303"/>
      <c r="CB476" s="303"/>
      <c r="CC476" s="303"/>
      <c r="CD476" s="303"/>
      <c r="CE476" s="303"/>
      <c r="CF476" s="303"/>
      <c r="CG476" s="303"/>
      <c r="CH476" s="303"/>
      <c r="CI476" s="303"/>
      <c r="CJ476" s="303"/>
      <c r="CK476" s="303"/>
      <c r="CL476" s="303"/>
      <c r="CM476" s="303"/>
      <c r="CN476" s="303"/>
      <c r="CO476" s="303"/>
      <c r="CP476" s="303"/>
      <c r="CQ476" s="303"/>
      <c r="CR476" s="303"/>
      <c r="CS476" s="303"/>
      <c r="CT476" s="303"/>
      <c r="CU476" s="303"/>
      <c r="CV476" s="303"/>
      <c r="CW476" s="303"/>
      <c r="CX476" s="303"/>
      <c r="CY476" s="303"/>
      <c r="CZ476" s="303"/>
    </row>
    <row r="477" s="623" customFormat="true" ht="25.15" customHeight="true" x14ac:dyDescent="0.2">
      <c r="C477" s="1799" t="s">
        <v>301</v>
      </c>
      <c r="D477" s="1797"/>
      <c r="E477" s="1797"/>
      <c r="F477" s="1545"/>
      <c r="G477" s="1545"/>
      <c r="H477" s="1798" t="s">
        <v>233</v>
      </c>
      <c r="I477" s="1797"/>
      <c r="J477" s="1567">
        <v>0.48007683618248692</v>
      </c>
      <c r="K477" s="1545"/>
      <c r="L477" s="1545"/>
      <c r="M477" s="1796"/>
      <c r="N477" s="1797"/>
      <c r="O477" s="1545"/>
      <c r="P477" s="1545"/>
      <c r="Q477" s="1545"/>
      <c r="AK477" s="300"/>
      <c r="AL477" s="300"/>
      <c r="AM477" s="300"/>
      <c r="AN477" s="300"/>
      <c r="AO477" s="300"/>
      <c r="AP477" s="300"/>
      <c r="AQ477" s="300"/>
      <c r="AR477" s="300"/>
      <c r="AS477" s="300"/>
      <c r="AT477" s="300"/>
      <c r="AU477" s="300"/>
      <c r="AV477" s="300"/>
      <c r="AW477" s="300"/>
      <c r="AX477" s="300"/>
      <c r="AY477" s="300"/>
      <c r="AZ477" s="300"/>
      <c r="BA477" s="302"/>
      <c r="BB477" s="352"/>
      <c r="BC477" s="302"/>
      <c r="BD477" s="302"/>
      <c r="BE477" s="302"/>
      <c r="BF477" s="302"/>
      <c r="BG477" s="302"/>
      <c r="BH477" s="302"/>
      <c r="BI477" s="302"/>
      <c r="BJ477" s="302"/>
      <c r="BK477" s="302"/>
      <c r="BL477" s="302"/>
      <c r="BM477" s="302"/>
      <c r="BN477" s="302"/>
      <c r="BO477" s="302"/>
      <c r="BP477" s="302"/>
      <c r="BQ477" s="302"/>
      <c r="BR477" s="302"/>
      <c r="BS477" s="302"/>
      <c r="BT477" s="302"/>
      <c r="BU477" s="302"/>
      <c r="BV477" s="302"/>
      <c r="BW477" s="302"/>
      <c r="BX477" s="302"/>
      <c r="BY477" s="302"/>
      <c r="BZ477" s="303"/>
      <c r="CA477" s="303"/>
      <c r="CB477" s="303"/>
      <c r="CC477" s="303"/>
      <c r="CD477" s="303"/>
      <c r="CE477" s="303"/>
      <c r="CF477" s="303"/>
      <c r="CG477" s="303"/>
      <c r="CH477" s="303"/>
      <c r="CI477" s="303"/>
      <c r="CJ477" s="303"/>
      <c r="CK477" s="303"/>
      <c r="CL477" s="303"/>
      <c r="CM477" s="303"/>
      <c r="CN477" s="303"/>
      <c r="CO477" s="303"/>
      <c r="CP477" s="303"/>
      <c r="CQ477" s="303"/>
      <c r="CR477" s="303"/>
      <c r="CS477" s="303"/>
      <c r="CT477" s="303"/>
      <c r="CU477" s="303"/>
      <c r="CV477" s="303"/>
      <c r="CW477" s="303"/>
      <c r="CX477" s="303"/>
      <c r="CY477" s="303"/>
      <c r="CZ477" s="303"/>
    </row>
    <row r="478" s="623" customFormat="true" ht="25.15" customHeight="true" x14ac:dyDescent="0.2">
      <c r="C478" s="1796"/>
      <c r="D478" s="1797"/>
      <c r="E478" s="1547" t="s">
        <v>302</v>
      </c>
      <c r="F478" s="1545"/>
      <c r="G478" s="1545"/>
      <c r="H478" s="1798" t="s">
        <v>250</v>
      </c>
      <c r="I478" s="1797"/>
      <c r="J478" s="1567">
        <v>0.17064715375744921</v>
      </c>
      <c r="K478" s="1545"/>
      <c r="L478" s="1545"/>
      <c r="M478" s="1799" t="s">
        <v>301</v>
      </c>
      <c r="N478" s="1797"/>
      <c r="O478" s="1797"/>
      <c r="P478" s="1545"/>
      <c r="Q478" s="1545"/>
      <c r="AK478" s="300"/>
      <c r="AL478" s="300"/>
      <c r="AM478" s="300"/>
      <c r="AN478" s="300"/>
      <c r="AO478" s="300"/>
      <c r="AP478" s="300"/>
      <c r="AQ478" s="300"/>
      <c r="AR478" s="300"/>
      <c r="AS478" s="300"/>
      <c r="AT478" s="300"/>
      <c r="AU478" s="300"/>
      <c r="AV478" s="300"/>
      <c r="AW478" s="300"/>
      <c r="AX478" s="300"/>
      <c r="AY478" s="300"/>
      <c r="AZ478" s="300"/>
      <c r="BA478" s="302"/>
      <c r="BB478" s="352"/>
      <c r="BC478" s="302"/>
      <c r="BD478" s="302"/>
      <c r="BE478" s="302"/>
      <c r="BF478" s="302"/>
      <c r="BG478" s="302"/>
      <c r="BH478" s="302"/>
      <c r="BI478" s="302"/>
      <c r="BJ478" s="302"/>
      <c r="BK478" s="302"/>
      <c r="BL478" s="302"/>
      <c r="BM478" s="302"/>
      <c r="BN478" s="302"/>
      <c r="BO478" s="302"/>
      <c r="BP478" s="302"/>
      <c r="BQ478" s="302"/>
      <c r="BR478" s="302"/>
      <c r="BS478" s="302"/>
      <c r="BT478" s="302"/>
      <c r="BU478" s="302"/>
      <c r="BV478" s="302"/>
      <c r="BW478" s="302"/>
      <c r="BX478" s="302"/>
      <c r="BY478" s="302"/>
      <c r="BZ478" s="303"/>
      <c r="CA478" s="303"/>
      <c r="CB478" s="303"/>
      <c r="CC478" s="303"/>
      <c r="CD478" s="303"/>
      <c r="CE478" s="303"/>
      <c r="CF478" s="303"/>
      <c r="CG478" s="303"/>
      <c r="CH478" s="303"/>
      <c r="CI478" s="303"/>
      <c r="CJ478" s="303"/>
      <c r="CK478" s="303"/>
      <c r="CL478" s="303"/>
      <c r="CM478" s="303"/>
      <c r="CN478" s="303"/>
      <c r="CO478" s="303"/>
      <c r="CP478" s="303"/>
      <c r="CQ478" s="303"/>
      <c r="CR478" s="303"/>
      <c r="CS478" s="303"/>
      <c r="CT478" s="303"/>
      <c r="CU478" s="303"/>
      <c r="CV478" s="303"/>
      <c r="CW478" s="303"/>
      <c r="CX478" s="303"/>
      <c r="CY478" s="303"/>
      <c r="CZ478" s="303"/>
    </row>
    <row r="479" s="623" customFormat="true" ht="25.15" customHeight="true" x14ac:dyDescent="0.2">
      <c r="C479" s="1798" t="s">
        <v>255</v>
      </c>
      <c r="D479" s="1797"/>
      <c r="E479" s="1563">
        <v>4.0994827088088208E-2</v>
      </c>
      <c r="F479" s="1545"/>
      <c r="G479" s="1545"/>
      <c r="H479" s="1798" t="s">
        <v>240</v>
      </c>
      <c r="I479" s="1797"/>
      <c r="J479" s="1567">
        <v>0.34335580975936048</v>
      </c>
      <c r="K479" s="1545"/>
      <c r="L479" s="1545"/>
      <c r="M479" s="1796"/>
      <c r="N479" s="1797"/>
      <c r="O479" s="1548" t="s">
        <v>302</v>
      </c>
      <c r="P479" s="1545"/>
      <c r="Q479" s="1545"/>
      <c r="AK479" s="300"/>
      <c r="AL479" s="300"/>
      <c r="AM479" s="300"/>
      <c r="AN479" s="300"/>
      <c r="AO479" s="300"/>
      <c r="AP479" s="300"/>
      <c r="AQ479" s="300"/>
      <c r="AR479" s="300"/>
      <c r="AS479" s="300"/>
      <c r="AT479" s="300"/>
      <c r="AU479" s="300"/>
      <c r="AV479" s="300"/>
      <c r="AW479" s="300"/>
      <c r="AX479" s="300"/>
      <c r="AY479" s="300"/>
      <c r="AZ479" s="300"/>
      <c r="BA479" s="302"/>
      <c r="BB479" s="352"/>
      <c r="BC479" s="302"/>
      <c r="BD479" s="302"/>
      <c r="BE479" s="302"/>
      <c r="BF479" s="302"/>
      <c r="BG479" s="302"/>
      <c r="BH479" s="302"/>
      <c r="BI479" s="302"/>
      <c r="BJ479" s="302"/>
      <c r="BK479" s="302"/>
      <c r="BL479" s="302"/>
      <c r="BM479" s="302"/>
      <c r="BN479" s="302"/>
      <c r="BO479" s="302"/>
      <c r="BP479" s="302"/>
      <c r="BQ479" s="302"/>
      <c r="BR479" s="302"/>
      <c r="BS479" s="302"/>
      <c r="BT479" s="302"/>
      <c r="BU479" s="302"/>
      <c r="BV479" s="302"/>
      <c r="BW479" s="302"/>
      <c r="BX479" s="302"/>
      <c r="BY479" s="302"/>
      <c r="BZ479" s="303"/>
      <c r="CA479" s="303"/>
      <c r="CB479" s="303"/>
      <c r="CC479" s="303"/>
      <c r="CD479" s="303"/>
      <c r="CE479" s="303"/>
      <c r="CF479" s="303"/>
      <c r="CG479" s="303"/>
      <c r="CH479" s="303"/>
      <c r="CI479" s="303"/>
      <c r="CJ479" s="303"/>
      <c r="CK479" s="303"/>
      <c r="CL479" s="303"/>
      <c r="CM479" s="303"/>
      <c r="CN479" s="303"/>
      <c r="CO479" s="303"/>
      <c r="CP479" s="303"/>
      <c r="CQ479" s="303"/>
      <c r="CR479" s="303"/>
      <c r="CS479" s="303"/>
      <c r="CT479" s="303"/>
      <c r="CU479" s="303"/>
      <c r="CV479" s="303"/>
      <c r="CW479" s="303"/>
      <c r="CX479" s="303"/>
      <c r="CY479" s="303"/>
      <c r="CZ479" s="303"/>
    </row>
    <row r="480" s="623" customFormat="true" ht="25.15" customHeight="true" x14ac:dyDescent="0.2">
      <c r="C480" s="1798" t="s">
        <v>233</v>
      </c>
      <c r="D480" s="1797"/>
      <c r="E480" s="1566">
        <v>0.54306641330826044</v>
      </c>
      <c r="F480" s="1545"/>
      <c r="G480" s="1545"/>
      <c r="H480" s="1798" t="s">
        <v>239</v>
      </c>
      <c r="I480" s="1797"/>
      <c r="J480" s="1567">
        <v>0.39993413264272842</v>
      </c>
      <c r="K480" s="1545"/>
      <c r="L480" s="1545"/>
      <c r="M480" s="1798" t="s">
        <v>255</v>
      </c>
      <c r="N480" s="1797"/>
      <c r="O480" s="1565">
        <v>1.6851801963984312E-2</v>
      </c>
      <c r="P480" s="1545"/>
      <c r="Q480" s="1545"/>
      <c r="AK480" s="300"/>
      <c r="AL480" s="300"/>
      <c r="AM480" s="300"/>
      <c r="AN480" s="300"/>
      <c r="AO480" s="300"/>
      <c r="AP480" s="300"/>
      <c r="AQ480" s="300"/>
      <c r="AR480" s="300"/>
      <c r="AS480" s="300"/>
      <c r="AT480" s="300"/>
      <c r="AU480" s="300"/>
      <c r="AV480" s="300"/>
      <c r="AW480" s="300"/>
      <c r="AX480" s="300"/>
      <c r="AY480" s="300"/>
      <c r="AZ480" s="300"/>
      <c r="BA480" s="302"/>
      <c r="BB480" s="352"/>
      <c r="BC480" s="302"/>
      <c r="BD480" s="302"/>
      <c r="BE480" s="302"/>
      <c r="BF480" s="302"/>
      <c r="BG480" s="302"/>
      <c r="BH480" s="302"/>
      <c r="BI480" s="302"/>
      <c r="BJ480" s="302"/>
      <c r="BK480" s="302"/>
      <c r="BL480" s="302"/>
      <c r="BM480" s="302"/>
      <c r="BN480" s="302"/>
      <c r="BO480" s="302"/>
      <c r="BP480" s="302"/>
      <c r="BQ480" s="302"/>
      <c r="BR480" s="302"/>
      <c r="BS480" s="302"/>
      <c r="BT480" s="302"/>
      <c r="BU480" s="302"/>
      <c r="BV480" s="302"/>
      <c r="BW480" s="302"/>
      <c r="BX480" s="302"/>
      <c r="BY480" s="302"/>
      <c r="BZ480" s="303"/>
      <c r="CA480" s="303"/>
      <c r="CB480" s="303"/>
      <c r="CC480" s="303"/>
      <c r="CD480" s="303"/>
      <c r="CE480" s="303"/>
      <c r="CF480" s="303"/>
      <c r="CG480" s="303"/>
      <c r="CH480" s="303"/>
      <c r="CI480" s="303"/>
      <c r="CJ480" s="303"/>
      <c r="CK480" s="303"/>
      <c r="CL480" s="303"/>
      <c r="CM480" s="303"/>
      <c r="CN480" s="303"/>
      <c r="CO480" s="303"/>
      <c r="CP480" s="303"/>
      <c r="CQ480" s="303"/>
      <c r="CR480" s="303"/>
      <c r="CS480" s="303"/>
      <c r="CT480" s="303"/>
      <c r="CU480" s="303"/>
      <c r="CV480" s="303"/>
      <c r="CW480" s="303"/>
      <c r="CX480" s="303"/>
      <c r="CY480" s="303"/>
      <c r="CZ480" s="303"/>
    </row>
    <row r="481" s="623" customFormat="true" ht="25.15" customHeight="true" x14ac:dyDescent="0.2">
      <c r="C481" s="1798" t="s">
        <v>250</v>
      </c>
      <c r="D481" s="1797"/>
      <c r="E481" s="1566">
        <v>0.11273213900661236</v>
      </c>
      <c r="F481" s="1545"/>
      <c r="G481" s="1545"/>
      <c r="H481" s="1798" t="s">
        <v>266</v>
      </c>
      <c r="I481" s="1797"/>
      <c r="J481" s="1567">
        <v>1.330875407456616E-3</v>
      </c>
      <c r="K481" s="1545"/>
      <c r="L481" s="1545"/>
      <c r="M481" s="1798" t="s">
        <v>233</v>
      </c>
      <c r="N481" s="1797"/>
      <c r="O481" s="1568">
        <v>0.44670308134642606</v>
      </c>
      <c r="P481" s="1545"/>
      <c r="Q481" s="1545"/>
      <c r="AK481" s="300"/>
      <c r="AL481" s="300"/>
      <c r="AM481" s="300"/>
      <c r="AN481" s="300"/>
      <c r="AO481" s="300"/>
      <c r="AP481" s="300"/>
      <c r="AQ481" s="300"/>
      <c r="AR481" s="300"/>
      <c r="AS481" s="300"/>
      <c r="AT481" s="300"/>
      <c r="AU481" s="300"/>
      <c r="AV481" s="300"/>
      <c r="AW481" s="300"/>
      <c r="AX481" s="300"/>
      <c r="AY481" s="300"/>
      <c r="AZ481" s="300"/>
      <c r="BA481" s="302"/>
      <c r="BB481" s="352"/>
      <c r="BC481" s="302"/>
      <c r="BD481" s="302"/>
      <c r="BE481" s="302"/>
      <c r="BF481" s="302"/>
      <c r="BG481" s="302"/>
      <c r="BH481" s="302"/>
      <c r="BI481" s="302"/>
      <c r="BJ481" s="302"/>
      <c r="BK481" s="302"/>
      <c r="BL481" s="302"/>
      <c r="BM481" s="302"/>
      <c r="BN481" s="302"/>
      <c r="BO481" s="302"/>
      <c r="BP481" s="302"/>
      <c r="BQ481" s="302"/>
      <c r="BR481" s="302"/>
      <c r="BS481" s="302"/>
      <c r="BT481" s="302"/>
      <c r="BU481" s="302"/>
      <c r="BV481" s="302"/>
      <c r="BW481" s="302"/>
      <c r="BX481" s="302"/>
      <c r="BY481" s="302"/>
      <c r="BZ481" s="303"/>
      <c r="CA481" s="303"/>
      <c r="CB481" s="303"/>
      <c r="CC481" s="303"/>
      <c r="CD481" s="303"/>
      <c r="CE481" s="303"/>
      <c r="CF481" s="303"/>
      <c r="CG481" s="303"/>
      <c r="CH481" s="303"/>
      <c r="CI481" s="303"/>
      <c r="CJ481" s="303"/>
      <c r="CK481" s="303"/>
      <c r="CL481" s="303"/>
      <c r="CM481" s="303"/>
      <c r="CN481" s="303"/>
      <c r="CO481" s="303"/>
      <c r="CP481" s="303"/>
      <c r="CQ481" s="303"/>
      <c r="CR481" s="303"/>
      <c r="CS481" s="303"/>
      <c r="CT481" s="303"/>
      <c r="CU481" s="303"/>
      <c r="CV481" s="303"/>
      <c r="CW481" s="303"/>
      <c r="CX481" s="303"/>
      <c r="CY481" s="303"/>
      <c r="CZ481" s="303"/>
    </row>
    <row r="482" s="623" customFormat="true" ht="25.15" customHeight="true" x14ac:dyDescent="0.2">
      <c r="C482" s="1798" t="s">
        <v>240</v>
      </c>
      <c r="D482" s="1797"/>
      <c r="E482" s="1566">
        <v>0.2351416242534968</v>
      </c>
      <c r="F482" s="1545"/>
      <c r="G482" s="1545"/>
      <c r="H482" s="1798" t="s">
        <v>244</v>
      </c>
      <c r="I482" s="1797"/>
      <c r="J482" s="1567">
        <v>0.2690889381154582</v>
      </c>
      <c r="K482" s="1545"/>
      <c r="L482" s="1545"/>
      <c r="M482" s="1798" t="s">
        <v>250</v>
      </c>
      <c r="N482" s="1797"/>
      <c r="O482" s="1568">
        <v>0.10699637506676822</v>
      </c>
      <c r="P482" s="1545"/>
      <c r="Q482" s="1545"/>
      <c r="AK482" s="300"/>
      <c r="AL482" s="300"/>
      <c r="AM482" s="300"/>
      <c r="AN482" s="300"/>
      <c r="AO482" s="300"/>
      <c r="AP482" s="300"/>
      <c r="AQ482" s="300"/>
      <c r="AR482" s="300"/>
      <c r="AS482" s="300"/>
      <c r="AT482" s="300"/>
      <c r="AU482" s="300"/>
      <c r="AV482" s="300"/>
      <c r="AW482" s="300"/>
      <c r="AX482" s="300"/>
      <c r="AY482" s="300"/>
      <c r="AZ482" s="300"/>
      <c r="BA482" s="302"/>
      <c r="BB482" s="352"/>
      <c r="BC482" s="302"/>
      <c r="BD482" s="302"/>
      <c r="BE482" s="302"/>
      <c r="BF482" s="302"/>
      <c r="BG482" s="302"/>
      <c r="BH482" s="302"/>
      <c r="BI482" s="302"/>
      <c r="BJ482" s="302"/>
      <c r="BK482" s="302"/>
      <c r="BL482" s="302"/>
      <c r="BM482" s="302"/>
      <c r="BN482" s="302"/>
      <c r="BO482" s="302"/>
      <c r="BP482" s="302"/>
      <c r="BQ482" s="302"/>
      <c r="BR482" s="302"/>
      <c r="BS482" s="302"/>
      <c r="BT482" s="302"/>
      <c r="BU482" s="302"/>
      <c r="BV482" s="302"/>
      <c r="BW482" s="302"/>
      <c r="BX482" s="302"/>
      <c r="BY482" s="302"/>
      <c r="BZ482" s="303"/>
      <c r="CA482" s="303"/>
      <c r="CB482" s="303"/>
      <c r="CC482" s="303"/>
      <c r="CD482" s="303"/>
      <c r="CE482" s="303"/>
      <c r="CF482" s="303"/>
      <c r="CG482" s="303"/>
      <c r="CH482" s="303"/>
      <c r="CI482" s="303"/>
      <c r="CJ482" s="303"/>
      <c r="CK482" s="303"/>
      <c r="CL482" s="303"/>
      <c r="CM482" s="303"/>
      <c r="CN482" s="303"/>
      <c r="CO482" s="303"/>
      <c r="CP482" s="303"/>
      <c r="CQ482" s="303"/>
      <c r="CR482" s="303"/>
      <c r="CS482" s="303"/>
      <c r="CT482" s="303"/>
      <c r="CU482" s="303"/>
      <c r="CV482" s="303"/>
      <c r="CW482" s="303"/>
      <c r="CX482" s="303"/>
      <c r="CY482" s="303"/>
      <c r="CZ482" s="303"/>
    </row>
    <row r="483" s="623" customFormat="true" ht="25.15" customHeight="true" x14ac:dyDescent="0.2">
      <c r="C483" s="1798" t="s">
        <v>239</v>
      </c>
      <c r="D483" s="1797"/>
      <c r="E483" s="1566">
        <v>0.3302061764444601</v>
      </c>
      <c r="F483" s="1545"/>
      <c r="G483" s="1545"/>
      <c r="H483" s="1798" t="s">
        <v>242</v>
      </c>
      <c r="I483" s="1797"/>
      <c r="J483" s="1567">
        <v>0.32247825889020887</v>
      </c>
      <c r="K483" s="1545"/>
      <c r="L483" s="1545"/>
      <c r="M483" s="1798" t="s">
        <v>240</v>
      </c>
      <c r="N483" s="1797"/>
      <c r="O483" s="1568">
        <v>0.23460477833048124</v>
      </c>
      <c r="P483" s="1545"/>
      <c r="Q483" s="1545"/>
      <c r="AK483" s="300"/>
      <c r="AL483" s="300"/>
      <c r="AM483" s="300"/>
      <c r="AN483" s="300"/>
      <c r="AO483" s="300"/>
      <c r="AP483" s="300"/>
      <c r="AQ483" s="300"/>
      <c r="AR483" s="300"/>
      <c r="AS483" s="300"/>
      <c r="AT483" s="300"/>
      <c r="AU483" s="300"/>
      <c r="AV483" s="300"/>
      <c r="AW483" s="300"/>
      <c r="AX483" s="300"/>
      <c r="AY483" s="300"/>
      <c r="AZ483" s="300"/>
      <c r="BA483" s="302"/>
      <c r="BB483" s="352"/>
      <c r="BC483" s="302"/>
      <c r="BD483" s="302"/>
      <c r="BE483" s="302"/>
      <c r="BF483" s="302"/>
      <c r="BG483" s="302"/>
      <c r="BH483" s="302"/>
      <c r="BI483" s="302"/>
      <c r="BJ483" s="302"/>
      <c r="BK483" s="302"/>
      <c r="BL483" s="302"/>
      <c r="BM483" s="302"/>
      <c r="BN483" s="302"/>
      <c r="BO483" s="302"/>
      <c r="BP483" s="302"/>
      <c r="BQ483" s="302"/>
      <c r="BR483" s="302"/>
      <c r="BS483" s="302"/>
      <c r="BT483" s="302"/>
      <c r="BU483" s="302"/>
      <c r="BV483" s="302"/>
      <c r="BW483" s="302"/>
      <c r="BX483" s="302"/>
      <c r="BY483" s="302"/>
      <c r="BZ483" s="303"/>
      <c r="CA483" s="303"/>
      <c r="CB483" s="303"/>
      <c r="CC483" s="303"/>
      <c r="CD483" s="303"/>
      <c r="CE483" s="303"/>
      <c r="CF483" s="303"/>
      <c r="CG483" s="303"/>
      <c r="CH483" s="303"/>
      <c r="CI483" s="303"/>
      <c r="CJ483" s="303"/>
      <c r="CK483" s="303"/>
      <c r="CL483" s="303"/>
      <c r="CM483" s="303"/>
      <c r="CN483" s="303"/>
      <c r="CO483" s="303"/>
      <c r="CP483" s="303"/>
      <c r="CQ483" s="303"/>
      <c r="CR483" s="303"/>
      <c r="CS483" s="303"/>
      <c r="CT483" s="303"/>
      <c r="CU483" s="303"/>
      <c r="CV483" s="303"/>
      <c r="CW483" s="303"/>
      <c r="CX483" s="303"/>
      <c r="CY483" s="303"/>
      <c r="CZ483" s="303"/>
    </row>
    <row r="484" s="623" customFormat="true" ht="25.15" customHeight="true" x14ac:dyDescent="0.2">
      <c r="C484" s="1798" t="s">
        <v>266</v>
      </c>
      <c r="D484" s="1797"/>
      <c r="E484" s="1566">
        <v>2.0939597625509216E-3</v>
      </c>
      <c r="F484" s="1545"/>
      <c r="G484" s="1545"/>
      <c r="H484" s="1798" t="s">
        <v>265</v>
      </c>
      <c r="I484" s="1797"/>
      <c r="J484" s="1567">
        <v>2.8353488037272501E-2</v>
      </c>
      <c r="K484" s="1545"/>
      <c r="L484" s="1545"/>
      <c r="M484" s="1798" t="s">
        <v>239</v>
      </c>
      <c r="N484" s="1797"/>
      <c r="O484" s="1568">
        <v>0.14888547533867549</v>
      </c>
      <c r="P484" s="1545"/>
      <c r="Q484" s="1545"/>
      <c r="AK484" s="300"/>
      <c r="AL484" s="300"/>
      <c r="AM484" s="300"/>
      <c r="AN484" s="300"/>
      <c r="AO484" s="300"/>
      <c r="AP484" s="300"/>
      <c r="AQ484" s="300"/>
      <c r="AR484" s="300"/>
      <c r="AS484" s="300"/>
      <c r="AT484" s="300"/>
      <c r="AU484" s="300"/>
      <c r="AV484" s="300"/>
      <c r="AW484" s="300"/>
      <c r="AX484" s="300"/>
      <c r="AY484" s="300"/>
      <c r="AZ484" s="300"/>
      <c r="BA484" s="302"/>
      <c r="BB484" s="352"/>
      <c r="BC484" s="302"/>
      <c r="BD484" s="302"/>
      <c r="BE484" s="302"/>
      <c r="BF484" s="302"/>
      <c r="BG484" s="302"/>
      <c r="BH484" s="302"/>
      <c r="BI484" s="302"/>
      <c r="BJ484" s="302"/>
      <c r="BK484" s="302"/>
      <c r="BL484" s="302"/>
      <c r="BM484" s="302"/>
      <c r="BN484" s="302"/>
      <c r="BO484" s="302"/>
      <c r="BP484" s="302"/>
      <c r="BQ484" s="302"/>
      <c r="BR484" s="302"/>
      <c r="BS484" s="302"/>
      <c r="BT484" s="302"/>
      <c r="BU484" s="302"/>
      <c r="BV484" s="302"/>
      <c r="BW484" s="302"/>
      <c r="BX484" s="302"/>
      <c r="BY484" s="302"/>
      <c r="BZ484" s="303"/>
      <c r="CA484" s="303"/>
      <c r="CB484" s="303"/>
      <c r="CC484" s="303"/>
      <c r="CD484" s="303"/>
      <c r="CE484" s="303"/>
      <c r="CF484" s="303"/>
      <c r="CG484" s="303"/>
      <c r="CH484" s="303"/>
      <c r="CI484" s="303"/>
      <c r="CJ484" s="303"/>
      <c r="CK484" s="303"/>
      <c r="CL484" s="303"/>
      <c r="CM484" s="303"/>
      <c r="CN484" s="303"/>
      <c r="CO484" s="303"/>
      <c r="CP484" s="303"/>
      <c r="CQ484" s="303"/>
      <c r="CR484" s="303"/>
      <c r="CS484" s="303"/>
      <c r="CT484" s="303"/>
      <c r="CU484" s="303"/>
      <c r="CV484" s="303"/>
      <c r="CW484" s="303"/>
      <c r="CX484" s="303"/>
      <c r="CY484" s="303"/>
      <c r="CZ484" s="303"/>
    </row>
    <row r="485" s="623" customFormat="true" ht="25.15" customHeight="true" x14ac:dyDescent="0.2">
      <c r="C485" s="1798" t="s">
        <v>244</v>
      </c>
      <c r="D485" s="1797"/>
      <c r="E485" s="1566">
        <v>0.23705438949794999</v>
      </c>
      <c r="F485" s="1545"/>
      <c r="G485" s="1545"/>
      <c r="H485" s="1798" t="s">
        <v>232</v>
      </c>
      <c r="I485" s="1797"/>
      <c r="J485" s="1567">
        <v>0.53290944019016739</v>
      </c>
      <c r="K485" s="1545"/>
      <c r="L485" s="1545"/>
      <c r="M485" s="1798" t="s">
        <v>266</v>
      </c>
      <c r="N485" s="1797"/>
      <c r="O485" s="1568">
        <v>2.0959385855619662E-2</v>
      </c>
      <c r="P485" s="1545"/>
      <c r="Q485" s="1545"/>
      <c r="AK485" s="300"/>
      <c r="AL485" s="300"/>
      <c r="AM485" s="300"/>
      <c r="AN485" s="300"/>
      <c r="AO485" s="300"/>
      <c r="AP485" s="300"/>
      <c r="AQ485" s="300"/>
      <c r="AR485" s="300"/>
      <c r="AS485" s="300"/>
      <c r="AT485" s="300"/>
      <c r="AU485" s="300"/>
      <c r="AV485" s="300"/>
      <c r="AW485" s="300"/>
      <c r="AX485" s="300"/>
      <c r="AY485" s="300"/>
      <c r="AZ485" s="300"/>
      <c r="BA485" s="302"/>
      <c r="BB485" s="352"/>
      <c r="BC485" s="302"/>
      <c r="BD485" s="302"/>
      <c r="BE485" s="302"/>
      <c r="BF485" s="302"/>
      <c r="BG485" s="302"/>
      <c r="BH485" s="302"/>
      <c r="BI485" s="302"/>
      <c r="BJ485" s="302"/>
      <c r="BK485" s="302"/>
      <c r="BL485" s="302"/>
      <c r="BM485" s="302"/>
      <c r="BN485" s="302"/>
      <c r="BO485" s="302"/>
      <c r="BP485" s="302"/>
      <c r="BQ485" s="302"/>
      <c r="BR485" s="302"/>
      <c r="BS485" s="302"/>
      <c r="BT485" s="302"/>
      <c r="BU485" s="302"/>
      <c r="BV485" s="302"/>
      <c r="BW485" s="302"/>
      <c r="BX485" s="302"/>
      <c r="BY485" s="302"/>
      <c r="BZ485" s="303"/>
      <c r="CA485" s="303"/>
      <c r="CB485" s="303"/>
      <c r="CC485" s="303"/>
      <c r="CD485" s="303"/>
      <c r="CE485" s="303"/>
      <c r="CF485" s="303"/>
      <c r="CG485" s="303"/>
      <c r="CH485" s="303"/>
      <c r="CI485" s="303"/>
      <c r="CJ485" s="303"/>
      <c r="CK485" s="303"/>
      <c r="CL485" s="303"/>
      <c r="CM485" s="303"/>
      <c r="CN485" s="303"/>
      <c r="CO485" s="303"/>
      <c r="CP485" s="303"/>
      <c r="CQ485" s="303"/>
      <c r="CR485" s="303"/>
      <c r="CS485" s="303"/>
      <c r="CT485" s="303"/>
      <c r="CU485" s="303"/>
      <c r="CV485" s="303"/>
      <c r="CW485" s="303"/>
      <c r="CX485" s="303"/>
      <c r="CY485" s="303"/>
      <c r="CZ485" s="303"/>
    </row>
    <row r="486" s="623" customFormat="true" ht="25.15" customHeight="true" x14ac:dyDescent="0.2">
      <c r="C486" s="1798" t="s">
        <v>242</v>
      </c>
      <c r="D486" s="1797"/>
      <c r="E486" s="1566">
        <v>0.27309064706314806</v>
      </c>
      <c r="F486" s="1545"/>
      <c r="G486" s="1545"/>
      <c r="H486" s="1798" t="s">
        <v>256</v>
      </c>
      <c r="I486" s="1797"/>
      <c r="J486" s="1567">
        <v>7.7184285498168803E-2</v>
      </c>
      <c r="K486" s="1545"/>
      <c r="L486" s="1545"/>
      <c r="M486" s="1798" t="s">
        <v>244</v>
      </c>
      <c r="N486" s="1797"/>
      <c r="O486" s="1568">
        <v>0.23300559696837939</v>
      </c>
      <c r="P486" s="1545"/>
      <c r="Q486" s="1545"/>
      <c r="AK486" s="300"/>
      <c r="AL486" s="300"/>
      <c r="AM486" s="300"/>
      <c r="AN486" s="300"/>
      <c r="AO486" s="300"/>
      <c r="AP486" s="300"/>
      <c r="AQ486" s="300"/>
      <c r="AR486" s="300"/>
      <c r="AS486" s="300"/>
      <c r="AT486" s="300"/>
      <c r="AU486" s="300"/>
      <c r="AV486" s="300"/>
      <c r="AW486" s="300"/>
      <c r="AX486" s="300"/>
      <c r="AY486" s="300"/>
      <c r="AZ486" s="300"/>
      <c r="BA486" s="302"/>
      <c r="BB486" s="352"/>
      <c r="BC486" s="302"/>
      <c r="BD486" s="302"/>
      <c r="BE486" s="302"/>
      <c r="BF486" s="302"/>
      <c r="BG486" s="302"/>
      <c r="BH486" s="302"/>
      <c r="BI486" s="302"/>
      <c r="BJ486" s="302"/>
      <c r="BK486" s="302"/>
      <c r="BL486" s="302"/>
      <c r="BM486" s="302"/>
      <c r="BN486" s="302"/>
      <c r="BO486" s="302"/>
      <c r="BP486" s="302"/>
      <c r="BQ486" s="302"/>
      <c r="BR486" s="302"/>
      <c r="BS486" s="302"/>
      <c r="BT486" s="302"/>
      <c r="BU486" s="302"/>
      <c r="BV486" s="302"/>
      <c r="BW486" s="302"/>
      <c r="BX486" s="302"/>
      <c r="BY486" s="302"/>
      <c r="BZ486" s="303"/>
      <c r="CA486" s="303"/>
      <c r="CB486" s="303"/>
      <c r="CC486" s="303"/>
      <c r="CD486" s="303"/>
      <c r="CE486" s="303"/>
      <c r="CF486" s="303"/>
      <c r="CG486" s="303"/>
      <c r="CH486" s="303"/>
      <c r="CI486" s="303"/>
      <c r="CJ486" s="303"/>
      <c r="CK486" s="303"/>
      <c r="CL486" s="303"/>
      <c r="CM486" s="303"/>
      <c r="CN486" s="303"/>
      <c r="CO486" s="303"/>
      <c r="CP486" s="303"/>
      <c r="CQ486" s="303"/>
      <c r="CR486" s="303"/>
      <c r="CS486" s="303"/>
      <c r="CT486" s="303"/>
      <c r="CU486" s="303"/>
      <c r="CV486" s="303"/>
      <c r="CW486" s="303"/>
      <c r="CX486" s="303"/>
      <c r="CY486" s="303"/>
      <c r="CZ486" s="303"/>
    </row>
    <row r="487" s="623" customFormat="true" ht="25.15" customHeight="true" x14ac:dyDescent="0.2">
      <c r="C487" s="1798" t="s">
        <v>265</v>
      </c>
      <c r="D487" s="1797"/>
      <c r="E487" s="1573">
        <v>6.4809842160561254E-5</v>
      </c>
      <c r="F487" s="1545"/>
      <c r="G487" s="1545"/>
      <c r="H487" s="1798" t="s">
        <v>279</v>
      </c>
      <c r="I487" s="1797"/>
      <c r="J487" s="1567">
        <v>6.881377143138189E-3</v>
      </c>
      <c r="K487" s="1545"/>
      <c r="L487" s="1545"/>
      <c r="M487" s="1798" t="s">
        <v>242</v>
      </c>
      <c r="N487" s="1797"/>
      <c r="O487" s="1568">
        <v>0.14956341250932212</v>
      </c>
      <c r="P487" s="1545"/>
      <c r="Q487" s="1545"/>
      <c r="AK487" s="300"/>
      <c r="AL487" s="300"/>
      <c r="AM487" s="300"/>
      <c r="AN487" s="300"/>
      <c r="AO487" s="300"/>
      <c r="AP487" s="300"/>
      <c r="AQ487" s="300"/>
      <c r="AR487" s="300"/>
      <c r="AS487" s="300"/>
      <c r="AT487" s="300"/>
      <c r="AU487" s="300"/>
      <c r="AV487" s="300"/>
      <c r="AW487" s="300"/>
      <c r="AX487" s="300"/>
      <c r="AY487" s="300"/>
      <c r="AZ487" s="300"/>
      <c r="BA487" s="302"/>
      <c r="BB487" s="352"/>
      <c r="BC487" s="302"/>
      <c r="BD487" s="302"/>
      <c r="BE487" s="302"/>
      <c r="BF487" s="302"/>
      <c r="BG487" s="302"/>
      <c r="BH487" s="302"/>
      <c r="BI487" s="302"/>
      <c r="BJ487" s="302"/>
      <c r="BK487" s="302"/>
      <c r="BL487" s="302"/>
      <c r="BM487" s="302"/>
      <c r="BN487" s="302"/>
      <c r="BO487" s="302"/>
      <c r="BP487" s="302"/>
      <c r="BQ487" s="302"/>
      <c r="BR487" s="302"/>
      <c r="BS487" s="302"/>
      <c r="BT487" s="302"/>
      <c r="BU487" s="302"/>
      <c r="BV487" s="302"/>
      <c r="BW487" s="302"/>
      <c r="BX487" s="302"/>
      <c r="BY487" s="302"/>
      <c r="BZ487" s="303"/>
      <c r="CA487" s="303"/>
      <c r="CB487" s="303"/>
      <c r="CC487" s="303"/>
      <c r="CD487" s="303"/>
      <c r="CE487" s="303"/>
      <c r="CF487" s="303"/>
      <c r="CG487" s="303"/>
      <c r="CH487" s="303"/>
      <c r="CI487" s="303"/>
      <c r="CJ487" s="303"/>
      <c r="CK487" s="303"/>
      <c r="CL487" s="303"/>
      <c r="CM487" s="303"/>
      <c r="CN487" s="303"/>
      <c r="CO487" s="303"/>
      <c r="CP487" s="303"/>
      <c r="CQ487" s="303"/>
      <c r="CR487" s="303"/>
      <c r="CS487" s="303"/>
      <c r="CT487" s="303"/>
      <c r="CU487" s="303"/>
      <c r="CV487" s="303"/>
      <c r="CW487" s="303"/>
      <c r="CX487" s="303"/>
      <c r="CY487" s="303"/>
      <c r="CZ487" s="303"/>
    </row>
    <row r="488" s="623" customFormat="true" ht="25.15" customHeight="true" x14ac:dyDescent="0.2">
      <c r="C488" s="1798" t="s">
        <v>232</v>
      </c>
      <c r="D488" s="1797"/>
      <c r="E488" s="1566">
        <v>0.53435613070485921</v>
      </c>
      <c r="F488" s="1545"/>
      <c r="G488" s="1545"/>
      <c r="H488" s="1798" t="s">
        <v>269</v>
      </c>
      <c r="I488" s="1797"/>
      <c r="J488" s="1567">
        <v>1.243675846238749E-2</v>
      </c>
      <c r="K488" s="1545"/>
      <c r="L488" s="1545"/>
      <c r="M488" s="1798" t="s">
        <v>265</v>
      </c>
      <c r="N488" s="1797"/>
      <c r="O488" s="1568">
        <v>1.0021076900810135E-2</v>
      </c>
      <c r="P488" s="1545"/>
      <c r="Q488" s="1545"/>
      <c r="AK488" s="300"/>
      <c r="AL488" s="300"/>
      <c r="AM488" s="300"/>
      <c r="AN488" s="300"/>
      <c r="AO488" s="300"/>
      <c r="AP488" s="300"/>
      <c r="AQ488" s="300"/>
      <c r="AR488" s="300"/>
      <c r="AS488" s="300"/>
      <c r="AT488" s="300"/>
      <c r="AU488" s="300"/>
      <c r="AV488" s="300"/>
      <c r="AW488" s="300"/>
      <c r="AX488" s="300"/>
      <c r="AY488" s="300"/>
      <c r="AZ488" s="300"/>
      <c r="BA488" s="302"/>
      <c r="BB488" s="352"/>
      <c r="BC488" s="302"/>
      <c r="BD488" s="302"/>
      <c r="BE488" s="302"/>
      <c r="BF488" s="302"/>
      <c r="BG488" s="302"/>
      <c r="BH488" s="302"/>
      <c r="BI488" s="302"/>
      <c r="BJ488" s="302"/>
      <c r="BK488" s="302"/>
      <c r="BL488" s="302"/>
      <c r="BM488" s="302"/>
      <c r="BN488" s="302"/>
      <c r="BO488" s="302"/>
      <c r="BP488" s="302"/>
      <c r="BQ488" s="302"/>
      <c r="BR488" s="302"/>
      <c r="BS488" s="302"/>
      <c r="BT488" s="302"/>
      <c r="BU488" s="302"/>
      <c r="BV488" s="302"/>
      <c r="BW488" s="302"/>
      <c r="BX488" s="302"/>
      <c r="BY488" s="302"/>
      <c r="BZ488" s="303"/>
      <c r="CA488" s="303"/>
      <c r="CB488" s="303"/>
      <c r="CC488" s="303"/>
      <c r="CD488" s="303"/>
      <c r="CE488" s="303"/>
      <c r="CF488" s="303"/>
      <c r="CG488" s="303"/>
      <c r="CH488" s="303"/>
      <c r="CI488" s="303"/>
      <c r="CJ488" s="303"/>
      <c r="CK488" s="303"/>
      <c r="CL488" s="303"/>
      <c r="CM488" s="303"/>
      <c r="CN488" s="303"/>
      <c r="CO488" s="303"/>
      <c r="CP488" s="303"/>
      <c r="CQ488" s="303"/>
      <c r="CR488" s="303"/>
      <c r="CS488" s="303"/>
      <c r="CT488" s="303"/>
      <c r="CU488" s="303"/>
      <c r="CV488" s="303"/>
      <c r="CW488" s="303"/>
      <c r="CX488" s="303"/>
      <c r="CY488" s="303"/>
      <c r="CZ488" s="303"/>
    </row>
    <row r="489" s="623" customFormat="true" ht="25.15" customHeight="true" x14ac:dyDescent="0.2">
      <c r="C489" s="1798" t="s">
        <v>256</v>
      </c>
      <c r="D489" s="1797"/>
      <c r="E489" s="1566">
        <v>4.386665730127149E-2</v>
      </c>
      <c r="F489" s="1545"/>
      <c r="G489" s="1545"/>
      <c r="H489" s="1798" t="s">
        <v>286</v>
      </c>
      <c r="I489" s="1797"/>
      <c r="J489" s="1567">
        <v>3.2502039890602847E-3</v>
      </c>
      <c r="K489" s="1545"/>
      <c r="L489" s="1545"/>
      <c r="M489" s="1798" t="s">
        <v>232</v>
      </c>
      <c r="N489" s="1797"/>
      <c r="O489" s="1568">
        <v>0.44947668833684373</v>
      </c>
      <c r="P489" s="1545"/>
      <c r="Q489" s="1545"/>
      <c r="AK489" s="300"/>
      <c r="AL489" s="300"/>
      <c r="AM489" s="300"/>
      <c r="AN489" s="300"/>
      <c r="AO489" s="300"/>
      <c r="AP489" s="300"/>
      <c r="AQ489" s="300"/>
      <c r="AR489" s="300"/>
      <c r="AS489" s="300"/>
      <c r="AT489" s="300"/>
      <c r="AU489" s="300"/>
      <c r="AV489" s="300"/>
      <c r="AW489" s="300"/>
      <c r="AX489" s="300"/>
      <c r="AY489" s="300"/>
      <c r="AZ489" s="300"/>
      <c r="BA489" s="302"/>
      <c r="BB489" s="352"/>
      <c r="BC489" s="302"/>
      <c r="BD489" s="302"/>
      <c r="BE489" s="302"/>
      <c r="BF489" s="302"/>
      <c r="BG489" s="302"/>
      <c r="BH489" s="302"/>
      <c r="BI489" s="302"/>
      <c r="BJ489" s="302"/>
      <c r="BK489" s="302"/>
      <c r="BL489" s="302"/>
      <c r="BM489" s="302"/>
      <c r="BN489" s="302"/>
      <c r="BO489" s="302"/>
      <c r="BP489" s="302"/>
      <c r="BQ489" s="302"/>
      <c r="BR489" s="302"/>
      <c r="BS489" s="302"/>
      <c r="BT489" s="302"/>
      <c r="BU489" s="302"/>
      <c r="BV489" s="302"/>
      <c r="BW489" s="302"/>
      <c r="BX489" s="302"/>
      <c r="BY489" s="302"/>
      <c r="BZ489" s="303"/>
      <c r="CA489" s="303"/>
      <c r="CB489" s="303"/>
      <c r="CC489" s="303"/>
      <c r="CD489" s="303"/>
      <c r="CE489" s="303"/>
      <c r="CF489" s="303"/>
      <c r="CG489" s="303"/>
      <c r="CH489" s="303"/>
      <c r="CI489" s="303"/>
      <c r="CJ489" s="303"/>
      <c r="CK489" s="303"/>
      <c r="CL489" s="303"/>
      <c r="CM489" s="303"/>
      <c r="CN489" s="303"/>
      <c r="CO489" s="303"/>
      <c r="CP489" s="303"/>
      <c r="CQ489" s="303"/>
      <c r="CR489" s="303"/>
      <c r="CS489" s="303"/>
      <c r="CT489" s="303"/>
      <c r="CU489" s="303"/>
      <c r="CV489" s="303"/>
      <c r="CW489" s="303"/>
      <c r="CX489" s="303"/>
      <c r="CY489" s="303"/>
      <c r="CZ489" s="303"/>
    </row>
    <row r="490" s="623" customFormat="true" ht="25.15" customHeight="true" x14ac:dyDescent="0.2">
      <c r="C490" s="1798" t="s">
        <v>279</v>
      </c>
      <c r="D490" s="1797"/>
      <c r="E490" s="1573">
        <v>4.768598315606308E-5</v>
      </c>
      <c r="F490" s="1545"/>
      <c r="G490" s="1545"/>
      <c r="H490" s="1798" t="s">
        <v>288</v>
      </c>
      <c r="I490" s="1797"/>
      <c r="J490" s="1567">
        <v>6.1813602111089074E-4</v>
      </c>
      <c r="K490" s="1545"/>
      <c r="L490" s="1545"/>
      <c r="M490" s="1798" t="s">
        <v>256</v>
      </c>
      <c r="N490" s="1797"/>
      <c r="O490" s="1568">
        <v>6.6456008875815081E-3</v>
      </c>
      <c r="P490" s="1545"/>
      <c r="Q490" s="1545"/>
      <c r="AK490" s="300"/>
      <c r="AL490" s="300"/>
      <c r="AM490" s="300"/>
      <c r="AN490" s="300"/>
      <c r="AO490" s="300"/>
      <c r="AP490" s="300"/>
      <c r="AQ490" s="300"/>
      <c r="AR490" s="300"/>
      <c r="AS490" s="300"/>
      <c r="AT490" s="300"/>
      <c r="AU490" s="300"/>
      <c r="AV490" s="300"/>
      <c r="AW490" s="300"/>
      <c r="AX490" s="300"/>
      <c r="AY490" s="300"/>
      <c r="AZ490" s="300"/>
      <c r="BA490" s="302"/>
      <c r="BB490" s="352"/>
      <c r="BC490" s="302"/>
      <c r="BD490" s="302"/>
      <c r="BE490" s="302"/>
      <c r="BF490" s="302"/>
      <c r="BG490" s="302"/>
      <c r="BH490" s="302"/>
      <c r="BI490" s="302"/>
      <c r="BJ490" s="302"/>
      <c r="BK490" s="302"/>
      <c r="BL490" s="302"/>
      <c r="BM490" s="302"/>
      <c r="BN490" s="302"/>
      <c r="BO490" s="302"/>
      <c r="BP490" s="302"/>
      <c r="BQ490" s="302"/>
      <c r="BR490" s="302"/>
      <c r="BS490" s="302"/>
      <c r="BT490" s="302"/>
      <c r="BU490" s="302"/>
      <c r="BV490" s="302"/>
      <c r="BW490" s="302"/>
      <c r="BX490" s="302"/>
      <c r="BY490" s="302"/>
      <c r="BZ490" s="303"/>
      <c r="CA490" s="303"/>
      <c r="CB490" s="303"/>
      <c r="CC490" s="303"/>
      <c r="CD490" s="303"/>
      <c r="CE490" s="303"/>
      <c r="CF490" s="303"/>
      <c r="CG490" s="303"/>
      <c r="CH490" s="303"/>
      <c r="CI490" s="303"/>
      <c r="CJ490" s="303"/>
      <c r="CK490" s="303"/>
      <c r="CL490" s="303"/>
      <c r="CM490" s="303"/>
      <c r="CN490" s="303"/>
      <c r="CO490" s="303"/>
      <c r="CP490" s="303"/>
      <c r="CQ490" s="303"/>
      <c r="CR490" s="303"/>
      <c r="CS490" s="303"/>
      <c r="CT490" s="303"/>
      <c r="CU490" s="303"/>
      <c r="CV490" s="303"/>
      <c r="CW490" s="303"/>
      <c r="CX490" s="303"/>
      <c r="CY490" s="303"/>
      <c r="CZ490" s="303"/>
    </row>
    <row r="491" s="623" customFormat="true" ht="25.15" customHeight="true" x14ac:dyDescent="0.2">
      <c r="C491" s="1798" t="s">
        <v>269</v>
      </c>
      <c r="D491" s="1797"/>
      <c r="E491" s="1566">
        <v>1.6908268653757882E-2</v>
      </c>
      <c r="F491" s="1545"/>
      <c r="G491" s="1545"/>
      <c r="H491" s="1798" t="s">
        <v>267</v>
      </c>
      <c r="I491" s="1797"/>
      <c r="J491" s="1567">
        <v>2.8289594835710138E-2</v>
      </c>
      <c r="K491" s="1545"/>
      <c r="L491" s="1545"/>
      <c r="M491" s="1798" t="s">
        <v>279</v>
      </c>
      <c r="N491" s="1797"/>
      <c r="O491" s="1568">
        <v>1.0027974031006004E-3</v>
      </c>
      <c r="P491" s="1545"/>
      <c r="Q491" s="1545"/>
      <c r="AK491" s="300"/>
      <c r="AL491" s="300"/>
      <c r="AM491" s="300"/>
      <c r="AN491" s="300"/>
      <c r="AO491" s="300"/>
      <c r="AP491" s="300"/>
      <c r="AQ491" s="300"/>
      <c r="AR491" s="300"/>
      <c r="AS491" s="300"/>
      <c r="AT491" s="300"/>
      <c r="AU491" s="300"/>
      <c r="AV491" s="300"/>
      <c r="AW491" s="300"/>
      <c r="AX491" s="300"/>
      <c r="AY491" s="300"/>
      <c r="AZ491" s="300"/>
      <c r="BA491" s="302"/>
      <c r="BB491" s="352"/>
      <c r="BC491" s="302"/>
      <c r="BD491" s="302"/>
      <c r="BE491" s="302"/>
      <c r="BF491" s="302"/>
      <c r="BG491" s="302"/>
      <c r="BH491" s="302"/>
      <c r="BI491" s="302"/>
      <c r="BJ491" s="302"/>
      <c r="BK491" s="302"/>
      <c r="BL491" s="302"/>
      <c r="BM491" s="302"/>
      <c r="BN491" s="302"/>
      <c r="BO491" s="302"/>
      <c r="BP491" s="302"/>
      <c r="BQ491" s="302"/>
      <c r="BR491" s="302"/>
      <c r="BS491" s="302"/>
      <c r="BT491" s="302"/>
      <c r="BU491" s="302"/>
      <c r="BV491" s="302"/>
      <c r="BW491" s="302"/>
      <c r="BX491" s="302"/>
      <c r="BY491" s="302"/>
      <c r="BZ491" s="303"/>
      <c r="CA491" s="303"/>
      <c r="CB491" s="303"/>
      <c r="CC491" s="303"/>
      <c r="CD491" s="303"/>
      <c r="CE491" s="303"/>
      <c r="CF491" s="303"/>
      <c r="CG491" s="303"/>
      <c r="CH491" s="303"/>
      <c r="CI491" s="303"/>
      <c r="CJ491" s="303"/>
      <c r="CK491" s="303"/>
      <c r="CL491" s="303"/>
      <c r="CM491" s="303"/>
      <c r="CN491" s="303"/>
      <c r="CO491" s="303"/>
      <c r="CP491" s="303"/>
      <c r="CQ491" s="303"/>
      <c r="CR491" s="303"/>
      <c r="CS491" s="303"/>
      <c r="CT491" s="303"/>
      <c r="CU491" s="303"/>
      <c r="CV491" s="303"/>
      <c r="CW491" s="303"/>
      <c r="CX491" s="303"/>
      <c r="CY491" s="303"/>
      <c r="CZ491" s="303"/>
    </row>
    <row r="492" s="623" customFormat="true" ht="25.15" customHeight="true" x14ac:dyDescent="0.2">
      <c r="C492" s="1798" t="s">
        <v>286</v>
      </c>
      <c r="D492" s="1797"/>
      <c r="E492" s="1573">
        <v>1.8755309440905651E-5</v>
      </c>
      <c r="F492" s="1545"/>
      <c r="G492" s="1545"/>
      <c r="H492" s="1798" t="s">
        <v>271</v>
      </c>
      <c r="I492" s="1797"/>
      <c r="J492" s="1567">
        <v>1.9786778089960308E-2</v>
      </c>
      <c r="K492" s="1545"/>
      <c r="L492" s="1545"/>
      <c r="M492" s="1798" t="s">
        <v>269</v>
      </c>
      <c r="N492" s="1797"/>
      <c r="O492" s="1568">
        <v>3.8151144639090472E-4</v>
      </c>
      <c r="P492" s="1545"/>
      <c r="Q492" s="1545"/>
      <c r="AK492" s="300"/>
      <c r="AL492" s="300"/>
      <c r="AM492" s="300"/>
      <c r="AN492" s="300"/>
      <c r="AO492" s="300"/>
      <c r="AP492" s="300"/>
      <c r="AQ492" s="300"/>
      <c r="AR492" s="300"/>
      <c r="AS492" s="300"/>
      <c r="AT492" s="300"/>
      <c r="AU492" s="300"/>
      <c r="AV492" s="300"/>
      <c r="AW492" s="300"/>
      <c r="AX492" s="300"/>
      <c r="AY492" s="300"/>
      <c r="AZ492" s="300"/>
      <c r="BA492" s="302"/>
      <c r="BB492" s="352"/>
      <c r="BC492" s="302"/>
      <c r="BD492" s="302"/>
      <c r="BE492" s="302"/>
      <c r="BF492" s="302"/>
      <c r="BG492" s="302"/>
      <c r="BH492" s="302"/>
      <c r="BI492" s="302"/>
      <c r="BJ492" s="302"/>
      <c r="BK492" s="302"/>
      <c r="BL492" s="302"/>
      <c r="BM492" s="302"/>
      <c r="BN492" s="302"/>
      <c r="BO492" s="302"/>
      <c r="BP492" s="302"/>
      <c r="BQ492" s="302"/>
      <c r="BR492" s="302"/>
      <c r="BS492" s="302"/>
      <c r="BT492" s="302"/>
      <c r="BU492" s="302"/>
      <c r="BV492" s="302"/>
      <c r="BW492" s="302"/>
      <c r="BX492" s="302"/>
      <c r="BY492" s="302"/>
      <c r="BZ492" s="303"/>
      <c r="CA492" s="303"/>
      <c r="CB492" s="303"/>
      <c r="CC492" s="303"/>
      <c r="CD492" s="303"/>
      <c r="CE492" s="303"/>
      <c r="CF492" s="303"/>
      <c r="CG492" s="303"/>
      <c r="CH492" s="303"/>
      <c r="CI492" s="303"/>
      <c r="CJ492" s="303"/>
      <c r="CK492" s="303"/>
      <c r="CL492" s="303"/>
      <c r="CM492" s="303"/>
      <c r="CN492" s="303"/>
      <c r="CO492" s="303"/>
      <c r="CP492" s="303"/>
      <c r="CQ492" s="303"/>
      <c r="CR492" s="303"/>
      <c r="CS492" s="303"/>
      <c r="CT492" s="303"/>
      <c r="CU492" s="303"/>
      <c r="CV492" s="303"/>
      <c r="CW492" s="303"/>
      <c r="CX492" s="303"/>
      <c r="CY492" s="303"/>
      <c r="CZ492" s="303"/>
    </row>
    <row r="493" s="623" customFormat="true" ht="25.15" customHeight="true" x14ac:dyDescent="0.2">
      <c r="C493" s="1798" t="s">
        <v>288</v>
      </c>
      <c r="D493" s="1797"/>
      <c r="E493" s="1566">
        <v>5.5311019689652252E-4</v>
      </c>
      <c r="F493" s="1545"/>
      <c r="G493" s="1545"/>
      <c r="H493" s="1798" t="s">
        <v>268</v>
      </c>
      <c r="I493" s="1797"/>
      <c r="J493" s="1567">
        <v>2.6307288831399277E-3</v>
      </c>
      <c r="K493" s="1545"/>
      <c r="L493" s="1545"/>
      <c r="M493" s="1798" t="s">
        <v>286</v>
      </c>
      <c r="N493" s="1797"/>
      <c r="O493" s="1574">
        <v>2.9369414914328843E-6</v>
      </c>
      <c r="P493" s="1545"/>
      <c r="Q493" s="1545"/>
      <c r="AK493" s="300"/>
      <c r="AL493" s="300"/>
      <c r="AM493" s="300"/>
      <c r="AN493" s="300"/>
      <c r="AO493" s="300"/>
      <c r="AP493" s="300"/>
      <c r="AQ493" s="300"/>
      <c r="AR493" s="300"/>
      <c r="AS493" s="300"/>
      <c r="AT493" s="300"/>
      <c r="AU493" s="300"/>
      <c r="AV493" s="300"/>
      <c r="AW493" s="300"/>
      <c r="AX493" s="300"/>
      <c r="AY493" s="300"/>
      <c r="AZ493" s="300"/>
      <c r="BA493" s="302"/>
      <c r="BB493" s="352"/>
      <c r="BC493" s="302"/>
      <c r="BD493" s="302"/>
      <c r="BE493" s="302"/>
      <c r="BF493" s="302"/>
      <c r="BG493" s="302"/>
      <c r="BH493" s="302"/>
      <c r="BI493" s="302"/>
      <c r="BJ493" s="302"/>
      <c r="BK493" s="302"/>
      <c r="BL493" s="302"/>
      <c r="BM493" s="302"/>
      <c r="BN493" s="302"/>
      <c r="BO493" s="302"/>
      <c r="BP493" s="302"/>
      <c r="BQ493" s="302"/>
      <c r="BR493" s="302"/>
      <c r="BS493" s="302"/>
      <c r="BT493" s="302"/>
      <c r="BU493" s="302"/>
      <c r="BV493" s="302"/>
      <c r="BW493" s="302"/>
      <c r="BX493" s="302"/>
      <c r="BY493" s="302"/>
      <c r="BZ493" s="303"/>
      <c r="CA493" s="303"/>
      <c r="CB493" s="303"/>
      <c r="CC493" s="303"/>
      <c r="CD493" s="303"/>
      <c r="CE493" s="303"/>
      <c r="CF493" s="303"/>
      <c r="CG493" s="303"/>
      <c r="CH493" s="303"/>
      <c r="CI493" s="303"/>
      <c r="CJ493" s="303"/>
      <c r="CK493" s="303"/>
      <c r="CL493" s="303"/>
      <c r="CM493" s="303"/>
      <c r="CN493" s="303"/>
      <c r="CO493" s="303"/>
      <c r="CP493" s="303"/>
      <c r="CQ493" s="303"/>
      <c r="CR493" s="303"/>
      <c r="CS493" s="303"/>
      <c r="CT493" s="303"/>
      <c r="CU493" s="303"/>
      <c r="CV493" s="303"/>
      <c r="CW493" s="303"/>
      <c r="CX493" s="303"/>
      <c r="CY493" s="303"/>
      <c r="CZ493" s="303"/>
    </row>
    <row r="494" s="623" customFormat="true" ht="25.15" customHeight="true" x14ac:dyDescent="0.2">
      <c r="C494" s="1798" t="s">
        <v>267</v>
      </c>
      <c r="D494" s="1797"/>
      <c r="E494" s="1566">
        <v>7.947600947776811E-3</v>
      </c>
      <c r="F494" s="1545"/>
      <c r="G494" s="1545"/>
      <c r="H494" s="1798" t="s">
        <v>238</v>
      </c>
      <c r="I494" s="1797"/>
      <c r="J494" s="1567">
        <v>0.45334387173437857</v>
      </c>
      <c r="K494" s="1545"/>
      <c r="L494" s="1545"/>
      <c r="M494" s="1798" t="s">
        <v>288</v>
      </c>
      <c r="N494" s="1797"/>
      <c r="O494" s="1568">
        <v>7.2290818328622655E-4</v>
      </c>
      <c r="P494" s="1545"/>
      <c r="Q494" s="1545"/>
      <c r="AK494" s="300"/>
      <c r="AL494" s="300"/>
      <c r="AM494" s="300"/>
      <c r="AN494" s="300"/>
      <c r="AO494" s="300"/>
      <c r="AP494" s="300"/>
      <c r="AQ494" s="300"/>
      <c r="AR494" s="300"/>
      <c r="AS494" s="300"/>
      <c r="AT494" s="300"/>
      <c r="AU494" s="300"/>
      <c r="AV494" s="300"/>
      <c r="AW494" s="300"/>
      <c r="AX494" s="300"/>
      <c r="AY494" s="300"/>
      <c r="AZ494" s="300"/>
      <c r="BA494" s="302"/>
      <c r="BB494" s="352"/>
      <c r="BC494" s="302"/>
      <c r="BD494" s="302"/>
      <c r="BE494" s="302"/>
      <c r="BF494" s="302"/>
      <c r="BG494" s="302"/>
      <c r="BH494" s="302"/>
      <c r="BI494" s="302"/>
      <c r="BJ494" s="302"/>
      <c r="BK494" s="302"/>
      <c r="BL494" s="302"/>
      <c r="BM494" s="302"/>
      <c r="BN494" s="302"/>
      <c r="BO494" s="302"/>
      <c r="BP494" s="302"/>
      <c r="BQ494" s="302"/>
      <c r="BR494" s="302"/>
      <c r="BS494" s="302"/>
      <c r="BT494" s="302"/>
      <c r="BU494" s="302"/>
      <c r="BV494" s="302"/>
      <c r="BW494" s="302"/>
      <c r="BX494" s="302"/>
      <c r="BY494" s="302"/>
      <c r="BZ494" s="303"/>
      <c r="CA494" s="303"/>
      <c r="CB494" s="303"/>
      <c r="CC494" s="303"/>
      <c r="CD494" s="303"/>
      <c r="CE494" s="303"/>
      <c r="CF494" s="303"/>
      <c r="CG494" s="303"/>
      <c r="CH494" s="303"/>
      <c r="CI494" s="303"/>
      <c r="CJ494" s="303"/>
      <c r="CK494" s="303"/>
      <c r="CL494" s="303"/>
      <c r="CM494" s="303"/>
      <c r="CN494" s="303"/>
      <c r="CO494" s="303"/>
      <c r="CP494" s="303"/>
      <c r="CQ494" s="303"/>
      <c r="CR494" s="303"/>
      <c r="CS494" s="303"/>
      <c r="CT494" s="303"/>
      <c r="CU494" s="303"/>
      <c r="CV494" s="303"/>
      <c r="CW494" s="303"/>
      <c r="CX494" s="303"/>
      <c r="CY494" s="303"/>
      <c r="CZ494" s="303"/>
    </row>
    <row r="495" s="623" customFormat="true" ht="25.15" customHeight="true" x14ac:dyDescent="0.2">
      <c r="C495" s="1798" t="s">
        <v>271</v>
      </c>
      <c r="D495" s="1797"/>
      <c r="E495" s="1566">
        <v>1.5234897546823074E-2</v>
      </c>
      <c r="F495" s="1545"/>
      <c r="G495" s="1545"/>
      <c r="H495" s="1798" t="s">
        <v>252</v>
      </c>
      <c r="I495" s="1797"/>
      <c r="J495" s="1567">
        <v>0.1130015383729219</v>
      </c>
      <c r="K495" s="1545"/>
      <c r="L495" s="1545"/>
      <c r="M495" s="1798" t="s">
        <v>267</v>
      </c>
      <c r="N495" s="1797"/>
      <c r="O495" s="1568">
        <v>1.3502196745357393E-3</v>
      </c>
      <c r="P495" s="1545"/>
      <c r="Q495" s="1545"/>
      <c r="AK495" s="300"/>
      <c r="AL495" s="300"/>
      <c r="AM495" s="300"/>
      <c r="AN495" s="300"/>
      <c r="AO495" s="300"/>
      <c r="AP495" s="300"/>
      <c r="AQ495" s="300"/>
      <c r="AR495" s="300"/>
      <c r="AS495" s="300"/>
      <c r="AT495" s="300"/>
      <c r="AU495" s="300"/>
      <c r="AV495" s="300"/>
      <c r="AW495" s="300"/>
      <c r="AX495" s="300"/>
      <c r="AY495" s="300"/>
      <c r="AZ495" s="300"/>
      <c r="BA495" s="302"/>
      <c r="BB495" s="352"/>
      <c r="BC495" s="302"/>
      <c r="BD495" s="302"/>
      <c r="BE495" s="302"/>
      <c r="BF495" s="302"/>
      <c r="BG495" s="302"/>
      <c r="BH495" s="302"/>
      <c r="BI495" s="302"/>
      <c r="BJ495" s="302"/>
      <c r="BK495" s="302"/>
      <c r="BL495" s="302"/>
      <c r="BM495" s="302"/>
      <c r="BN495" s="302"/>
      <c r="BO495" s="302"/>
      <c r="BP495" s="302"/>
      <c r="BQ495" s="302"/>
      <c r="BR495" s="302"/>
      <c r="BS495" s="302"/>
      <c r="BT495" s="302"/>
      <c r="BU495" s="302"/>
      <c r="BV495" s="302"/>
      <c r="BW495" s="302"/>
      <c r="BX495" s="302"/>
      <c r="BY495" s="302"/>
      <c r="BZ495" s="303"/>
      <c r="CA495" s="303"/>
      <c r="CB495" s="303"/>
      <c r="CC495" s="303"/>
      <c r="CD495" s="303"/>
      <c r="CE495" s="303"/>
      <c r="CF495" s="303"/>
      <c r="CG495" s="303"/>
      <c r="CH495" s="303"/>
      <c r="CI495" s="303"/>
      <c r="CJ495" s="303"/>
      <c r="CK495" s="303"/>
      <c r="CL495" s="303"/>
      <c r="CM495" s="303"/>
      <c r="CN495" s="303"/>
      <c r="CO495" s="303"/>
      <c r="CP495" s="303"/>
      <c r="CQ495" s="303"/>
      <c r="CR495" s="303"/>
      <c r="CS495" s="303"/>
      <c r="CT495" s="303"/>
      <c r="CU495" s="303"/>
      <c r="CV495" s="303"/>
      <c r="CW495" s="303"/>
      <c r="CX495" s="303"/>
      <c r="CY495" s="303"/>
      <c r="CZ495" s="303"/>
    </row>
    <row r="496" s="623" customFormat="true" ht="25.15" customHeight="true" x14ac:dyDescent="0.2">
      <c r="C496" s="1798" t="s">
        <v>268</v>
      </c>
      <c r="D496" s="1797"/>
      <c r="E496" s="1566">
        <v>9.2121523211612392E-4</v>
      </c>
      <c r="F496" s="1545"/>
      <c r="G496" s="1545"/>
      <c r="H496" s="1798" t="s">
        <v>249</v>
      </c>
      <c r="I496" s="1797"/>
      <c r="J496" s="1567">
        <v>2.9858885649801072E-2</v>
      </c>
      <c r="K496" s="1545"/>
      <c r="L496" s="1545"/>
      <c r="M496" s="1798" t="s">
        <v>271</v>
      </c>
      <c r="N496" s="1797"/>
      <c r="O496" s="1568">
        <v>4.2717681219787938E-3</v>
      </c>
      <c r="P496" s="1545"/>
      <c r="Q496" s="1545"/>
      <c r="AK496" s="300"/>
      <c r="AL496" s="300"/>
      <c r="AM496" s="300"/>
      <c r="AN496" s="300"/>
      <c r="AO496" s="300"/>
      <c r="AP496" s="300"/>
      <c r="AQ496" s="300"/>
      <c r="AR496" s="300"/>
      <c r="AS496" s="300"/>
      <c r="AT496" s="300"/>
      <c r="AU496" s="300"/>
      <c r="AV496" s="300"/>
      <c r="AW496" s="300"/>
      <c r="AX496" s="300"/>
      <c r="AY496" s="300"/>
      <c r="AZ496" s="300"/>
      <c r="BA496" s="302"/>
      <c r="BB496" s="352"/>
      <c r="BC496" s="302"/>
      <c r="BD496" s="302"/>
      <c r="BE496" s="302"/>
      <c r="BF496" s="302"/>
      <c r="BG496" s="302"/>
      <c r="BH496" s="302"/>
      <c r="BI496" s="302"/>
      <c r="BJ496" s="302"/>
      <c r="BK496" s="302"/>
      <c r="BL496" s="302"/>
      <c r="BM496" s="302"/>
      <c r="BN496" s="302"/>
      <c r="BO496" s="302"/>
      <c r="BP496" s="302"/>
      <c r="BQ496" s="302"/>
      <c r="BR496" s="302"/>
      <c r="BS496" s="302"/>
      <c r="BT496" s="302"/>
      <c r="BU496" s="302"/>
      <c r="BV496" s="302"/>
      <c r="BW496" s="302"/>
      <c r="BX496" s="302"/>
      <c r="BY496" s="302"/>
      <c r="BZ496" s="303"/>
      <c r="CA496" s="303"/>
      <c r="CB496" s="303"/>
      <c r="CC496" s="303"/>
      <c r="CD496" s="303"/>
      <c r="CE496" s="303"/>
      <c r="CF496" s="303"/>
      <c r="CG496" s="303"/>
      <c r="CH496" s="303"/>
      <c r="CI496" s="303"/>
      <c r="CJ496" s="303"/>
      <c r="CK496" s="303"/>
      <c r="CL496" s="303"/>
      <c r="CM496" s="303"/>
      <c r="CN496" s="303"/>
      <c r="CO496" s="303"/>
      <c r="CP496" s="303"/>
      <c r="CQ496" s="303"/>
      <c r="CR496" s="303"/>
      <c r="CS496" s="303"/>
      <c r="CT496" s="303"/>
      <c r="CU496" s="303"/>
      <c r="CV496" s="303"/>
      <c r="CW496" s="303"/>
      <c r="CX496" s="303"/>
      <c r="CY496" s="303"/>
      <c r="CZ496" s="303"/>
    </row>
    <row r="497" s="623" customFormat="true" ht="25.15" customHeight="true" x14ac:dyDescent="0.2">
      <c r="C497" s="1798" t="s">
        <v>238</v>
      </c>
      <c r="D497" s="1797"/>
      <c r="E497" s="1566">
        <v>0.40858845189505932</v>
      </c>
      <c r="F497" s="1545"/>
      <c r="G497" s="1545"/>
      <c r="H497" s="1798" t="s">
        <v>236</v>
      </c>
      <c r="I497" s="1797"/>
      <c r="J497" s="1567">
        <v>0.49509411374758328</v>
      </c>
      <c r="K497" s="1545"/>
      <c r="L497" s="1545"/>
      <c r="M497" s="1798" t="s">
        <v>268</v>
      </c>
      <c r="N497" s="1797"/>
      <c r="O497" s="1568">
        <v>2.0015182860713941E-2</v>
      </c>
      <c r="P497" s="1545"/>
      <c r="Q497" s="1545"/>
      <c r="AK497" s="300"/>
      <c r="AL497" s="300"/>
      <c r="AM497" s="300"/>
      <c r="AN497" s="300"/>
      <c r="AO497" s="300"/>
      <c r="AP497" s="300"/>
      <c r="AQ497" s="300"/>
      <c r="AR497" s="300"/>
      <c r="AS497" s="300"/>
      <c r="AT497" s="300"/>
      <c r="AU497" s="300"/>
      <c r="AV497" s="300"/>
      <c r="AW497" s="300"/>
      <c r="AX497" s="300"/>
      <c r="AY497" s="300"/>
      <c r="AZ497" s="300"/>
      <c r="BA497" s="302"/>
      <c r="BB497" s="352"/>
      <c r="BC497" s="302"/>
      <c r="BD497" s="302"/>
      <c r="BE497" s="302"/>
      <c r="BF497" s="302"/>
      <c r="BG497" s="302"/>
      <c r="BH497" s="302"/>
      <c r="BI497" s="302"/>
      <c r="BJ497" s="302"/>
      <c r="BK497" s="302"/>
      <c r="BL497" s="302"/>
      <c r="BM497" s="302"/>
      <c r="BN497" s="302"/>
      <c r="BO497" s="302"/>
      <c r="BP497" s="302"/>
      <c r="BQ497" s="302"/>
      <c r="BR497" s="302"/>
      <c r="BS497" s="302"/>
      <c r="BT497" s="302"/>
      <c r="BU497" s="302"/>
      <c r="BV497" s="302"/>
      <c r="BW497" s="302"/>
      <c r="BX497" s="302"/>
      <c r="BY497" s="302"/>
      <c r="BZ497" s="303"/>
      <c r="CA497" s="303"/>
      <c r="CB497" s="303"/>
      <c r="CC497" s="303"/>
      <c r="CD497" s="303"/>
      <c r="CE497" s="303"/>
      <c r="CF497" s="303"/>
      <c r="CG497" s="303"/>
      <c r="CH497" s="303"/>
      <c r="CI497" s="303"/>
      <c r="CJ497" s="303"/>
      <c r="CK497" s="303"/>
      <c r="CL497" s="303"/>
      <c r="CM497" s="303"/>
      <c r="CN497" s="303"/>
      <c r="CO497" s="303"/>
      <c r="CP497" s="303"/>
      <c r="CQ497" s="303"/>
      <c r="CR497" s="303"/>
      <c r="CS497" s="303"/>
      <c r="CT497" s="303"/>
      <c r="CU497" s="303"/>
      <c r="CV497" s="303"/>
      <c r="CW497" s="303"/>
      <c r="CX497" s="303"/>
      <c r="CY497" s="303"/>
      <c r="CZ497" s="303"/>
    </row>
    <row r="498" s="623" customFormat="true" ht="25.15" customHeight="true" x14ac:dyDescent="0.2">
      <c r="C498" s="1798" t="s">
        <v>252</v>
      </c>
      <c r="D498" s="1797"/>
      <c r="E498" s="1566">
        <v>0.11108088569338312</v>
      </c>
      <c r="F498" s="1545"/>
      <c r="G498" s="1545"/>
      <c r="H498" s="1798" t="s">
        <v>246</v>
      </c>
      <c r="I498" s="1797"/>
      <c r="J498" s="1567">
        <v>0.25447931846952021</v>
      </c>
      <c r="K498" s="1545"/>
      <c r="L498" s="1545"/>
      <c r="M498" s="1798" t="s">
        <v>238</v>
      </c>
      <c r="N498" s="1797"/>
      <c r="O498" s="1568">
        <v>0.3664142489333268</v>
      </c>
      <c r="P498" s="1545"/>
      <c r="Q498" s="1545"/>
      <c r="AK498" s="300"/>
      <c r="AL498" s="300"/>
      <c r="AM498" s="300"/>
      <c r="AN498" s="300"/>
      <c r="AO498" s="300"/>
      <c r="AP498" s="300"/>
      <c r="AQ498" s="300"/>
      <c r="AR498" s="300"/>
      <c r="AS498" s="300"/>
      <c r="AT498" s="300"/>
      <c r="AU498" s="300"/>
      <c r="AV498" s="300"/>
      <c r="AW498" s="300"/>
      <c r="AX498" s="300"/>
      <c r="AY498" s="300"/>
      <c r="AZ498" s="300"/>
      <c r="BA498" s="302"/>
      <c r="BB498" s="352"/>
      <c r="BC498" s="302"/>
      <c r="BD498" s="302"/>
      <c r="BE498" s="302"/>
      <c r="BF498" s="302"/>
      <c r="BG498" s="302"/>
      <c r="BH498" s="302"/>
      <c r="BI498" s="302"/>
      <c r="BJ498" s="302"/>
      <c r="BK498" s="302"/>
      <c r="BL498" s="302"/>
      <c r="BM498" s="302"/>
      <c r="BN498" s="302"/>
      <c r="BO498" s="302"/>
      <c r="BP498" s="302"/>
      <c r="BQ498" s="302"/>
      <c r="BR498" s="302"/>
      <c r="BS498" s="302"/>
      <c r="BT498" s="302"/>
      <c r="BU498" s="302"/>
      <c r="BV498" s="302"/>
      <c r="BW498" s="302"/>
      <c r="BX498" s="302"/>
      <c r="BY498" s="302"/>
      <c r="BZ498" s="303"/>
      <c r="CA498" s="303"/>
      <c r="CB498" s="303"/>
      <c r="CC498" s="303"/>
      <c r="CD498" s="303"/>
      <c r="CE498" s="303"/>
      <c r="CF498" s="303"/>
      <c r="CG498" s="303"/>
      <c r="CH498" s="303"/>
      <c r="CI498" s="303"/>
      <c r="CJ498" s="303"/>
      <c r="CK498" s="303"/>
      <c r="CL498" s="303"/>
      <c r="CM498" s="303"/>
      <c r="CN498" s="303"/>
      <c r="CO498" s="303"/>
      <c r="CP498" s="303"/>
      <c r="CQ498" s="303"/>
      <c r="CR498" s="303"/>
      <c r="CS498" s="303"/>
      <c r="CT498" s="303"/>
      <c r="CU498" s="303"/>
      <c r="CV498" s="303"/>
      <c r="CW498" s="303"/>
      <c r="CX498" s="303"/>
      <c r="CY498" s="303"/>
      <c r="CZ498" s="303"/>
    </row>
    <row r="499" s="623" customFormat="true" ht="25.15" customHeight="true" x14ac:dyDescent="0.2">
      <c r="C499" s="1798" t="s">
        <v>249</v>
      </c>
      <c r="D499" s="1797"/>
      <c r="E499" s="1566">
        <v>8.6842629386696069E-2</v>
      </c>
      <c r="F499" s="1545"/>
      <c r="G499" s="1545"/>
      <c r="H499" s="1798" t="s">
        <v>248</v>
      </c>
      <c r="I499" s="1797"/>
      <c r="J499" s="1567">
        <v>0.19114216778362458</v>
      </c>
      <c r="K499" s="1545"/>
      <c r="L499" s="1545"/>
      <c r="M499" s="1798" t="s">
        <v>252</v>
      </c>
      <c r="N499" s="1797"/>
      <c r="O499" s="1568">
        <v>0.10353990625030886</v>
      </c>
      <c r="P499" s="1545"/>
      <c r="Q499" s="1545"/>
      <c r="AK499" s="300"/>
      <c r="AL499" s="300"/>
      <c r="AM499" s="300"/>
      <c r="AN499" s="300"/>
      <c r="AO499" s="300"/>
      <c r="AP499" s="300"/>
      <c r="AQ499" s="300"/>
      <c r="AR499" s="300"/>
      <c r="AS499" s="300"/>
      <c r="AT499" s="300"/>
      <c r="AU499" s="300"/>
      <c r="AV499" s="300"/>
      <c r="AW499" s="300"/>
      <c r="AX499" s="300"/>
      <c r="AY499" s="300"/>
      <c r="AZ499" s="300"/>
      <c r="BA499" s="302"/>
      <c r="BB499" s="352"/>
      <c r="BC499" s="302"/>
      <c r="BD499" s="302"/>
      <c r="BE499" s="302"/>
      <c r="BF499" s="302"/>
      <c r="BG499" s="302"/>
      <c r="BH499" s="302"/>
      <c r="BI499" s="302"/>
      <c r="BJ499" s="302"/>
      <c r="BK499" s="302"/>
      <c r="BL499" s="302"/>
      <c r="BM499" s="302"/>
      <c r="BN499" s="302"/>
      <c r="BO499" s="302"/>
      <c r="BP499" s="302"/>
      <c r="BQ499" s="302"/>
      <c r="BR499" s="302"/>
      <c r="BS499" s="302"/>
      <c r="BT499" s="302"/>
      <c r="BU499" s="302"/>
      <c r="BV499" s="302"/>
      <c r="BW499" s="302"/>
      <c r="BX499" s="302"/>
      <c r="BY499" s="302"/>
      <c r="BZ499" s="303"/>
      <c r="CA499" s="303"/>
      <c r="CB499" s="303"/>
      <c r="CC499" s="303"/>
      <c r="CD499" s="303"/>
      <c r="CE499" s="303"/>
      <c r="CF499" s="303"/>
      <c r="CG499" s="303"/>
      <c r="CH499" s="303"/>
      <c r="CI499" s="303"/>
      <c r="CJ499" s="303"/>
      <c r="CK499" s="303"/>
      <c r="CL499" s="303"/>
      <c r="CM499" s="303"/>
      <c r="CN499" s="303"/>
      <c r="CO499" s="303"/>
      <c r="CP499" s="303"/>
      <c r="CQ499" s="303"/>
      <c r="CR499" s="303"/>
      <c r="CS499" s="303"/>
      <c r="CT499" s="303"/>
      <c r="CU499" s="303"/>
      <c r="CV499" s="303"/>
      <c r="CW499" s="303"/>
      <c r="CX499" s="303"/>
      <c r="CY499" s="303"/>
      <c r="CZ499" s="303"/>
    </row>
    <row r="500" s="623" customFormat="true" ht="25.15" customHeight="true" x14ac:dyDescent="0.2">
      <c r="C500" s="1798" t="s">
        <v>236</v>
      </c>
      <c r="D500" s="1797"/>
      <c r="E500" s="1566">
        <v>0.41859954117014525</v>
      </c>
      <c r="F500" s="1545"/>
      <c r="G500" s="1545"/>
      <c r="H500" s="1798" t="s">
        <v>272</v>
      </c>
      <c r="I500" s="1797"/>
      <c r="J500" s="1567">
        <v>2.5836961311577641E-2</v>
      </c>
      <c r="K500" s="1545"/>
      <c r="L500" s="1545"/>
      <c r="M500" s="1798" t="s">
        <v>249</v>
      </c>
      <c r="N500" s="1797"/>
      <c r="O500" s="1568">
        <v>0.146278681504277</v>
      </c>
      <c r="P500" s="1545"/>
      <c r="Q500" s="1545"/>
      <c r="AK500" s="300"/>
      <c r="AL500" s="300"/>
      <c r="AM500" s="300"/>
      <c r="AN500" s="300"/>
      <c r="AO500" s="300"/>
      <c r="AP500" s="300"/>
      <c r="AQ500" s="300"/>
      <c r="AR500" s="300"/>
      <c r="AS500" s="300"/>
      <c r="AT500" s="300"/>
      <c r="AU500" s="300"/>
      <c r="AV500" s="300"/>
      <c r="AW500" s="300"/>
      <c r="AX500" s="300"/>
      <c r="AY500" s="300"/>
      <c r="AZ500" s="300"/>
      <c r="BA500" s="302"/>
      <c r="BB500" s="352"/>
      <c r="BC500" s="302"/>
      <c r="BD500" s="302"/>
      <c r="BE500" s="302"/>
      <c r="BF500" s="302"/>
      <c r="BG500" s="302"/>
      <c r="BH500" s="302"/>
      <c r="BI500" s="302"/>
      <c r="BJ500" s="302"/>
      <c r="BK500" s="302"/>
      <c r="BL500" s="302"/>
      <c r="BM500" s="302"/>
      <c r="BN500" s="302"/>
      <c r="BO500" s="302"/>
      <c r="BP500" s="302"/>
      <c r="BQ500" s="302"/>
      <c r="BR500" s="302"/>
      <c r="BS500" s="302"/>
      <c r="BT500" s="302"/>
      <c r="BU500" s="302"/>
      <c r="BV500" s="302"/>
      <c r="BW500" s="302"/>
      <c r="BX500" s="302"/>
      <c r="BY500" s="302"/>
      <c r="BZ500" s="303"/>
      <c r="CA500" s="303"/>
      <c r="CB500" s="303"/>
      <c r="CC500" s="303"/>
      <c r="CD500" s="303"/>
      <c r="CE500" s="303"/>
      <c r="CF500" s="303"/>
      <c r="CG500" s="303"/>
      <c r="CH500" s="303"/>
      <c r="CI500" s="303"/>
      <c r="CJ500" s="303"/>
      <c r="CK500" s="303"/>
      <c r="CL500" s="303"/>
      <c r="CM500" s="303"/>
      <c r="CN500" s="303"/>
      <c r="CO500" s="303"/>
      <c r="CP500" s="303"/>
      <c r="CQ500" s="303"/>
      <c r="CR500" s="303"/>
      <c r="CS500" s="303"/>
      <c r="CT500" s="303"/>
      <c r="CU500" s="303"/>
      <c r="CV500" s="303"/>
      <c r="CW500" s="303"/>
      <c r="CX500" s="303"/>
      <c r="CY500" s="303"/>
      <c r="CZ500" s="303"/>
    </row>
    <row r="501" s="623" customFormat="true" ht="25.15" customHeight="true" x14ac:dyDescent="0.2">
      <c r="C501" s="1798" t="s">
        <v>246</v>
      </c>
      <c r="D501" s="1797"/>
      <c r="E501" s="1566">
        <v>0.21195324991629105</v>
      </c>
      <c r="F501" s="1545"/>
      <c r="G501" s="1545"/>
      <c r="H501" s="1798" t="s">
        <v>277</v>
      </c>
      <c r="I501" s="1797"/>
      <c r="J501" s="1567">
        <v>1.1558488503792033E-2</v>
      </c>
      <c r="K501" s="1545"/>
      <c r="L501" s="1545"/>
      <c r="M501" s="1798" t="s">
        <v>236</v>
      </c>
      <c r="N501" s="1797"/>
      <c r="O501" s="1568">
        <v>0.2525695070896104</v>
      </c>
      <c r="P501" s="1545"/>
      <c r="Q501" s="1545"/>
      <c r="AK501" s="300"/>
      <c r="AL501" s="300"/>
      <c r="AM501" s="300"/>
      <c r="AN501" s="300"/>
      <c r="AO501" s="300"/>
      <c r="AP501" s="300"/>
      <c r="AQ501" s="300"/>
      <c r="AR501" s="300"/>
      <c r="AS501" s="300"/>
      <c r="AT501" s="300"/>
      <c r="AU501" s="300"/>
      <c r="AV501" s="300"/>
      <c r="AW501" s="300"/>
      <c r="AX501" s="300"/>
      <c r="AY501" s="300"/>
      <c r="AZ501" s="300"/>
      <c r="BA501" s="302"/>
      <c r="BB501" s="352"/>
      <c r="BC501" s="302"/>
      <c r="BD501" s="302"/>
      <c r="BE501" s="302"/>
      <c r="BF501" s="302"/>
      <c r="BG501" s="302"/>
      <c r="BH501" s="302"/>
      <c r="BI501" s="302"/>
      <c r="BJ501" s="302"/>
      <c r="BK501" s="302"/>
      <c r="BL501" s="302"/>
      <c r="BM501" s="302"/>
      <c r="BN501" s="302"/>
      <c r="BO501" s="302"/>
      <c r="BP501" s="302"/>
      <c r="BQ501" s="302"/>
      <c r="BR501" s="302"/>
      <c r="BS501" s="302"/>
      <c r="BT501" s="302"/>
      <c r="BU501" s="302"/>
      <c r="BV501" s="302"/>
      <c r="BW501" s="302"/>
      <c r="BX501" s="302"/>
      <c r="BY501" s="302"/>
      <c r="BZ501" s="303"/>
      <c r="CA501" s="303"/>
      <c r="CB501" s="303"/>
      <c r="CC501" s="303"/>
      <c r="CD501" s="303"/>
      <c r="CE501" s="303"/>
      <c r="CF501" s="303"/>
      <c r="CG501" s="303"/>
      <c r="CH501" s="303"/>
      <c r="CI501" s="303"/>
      <c r="CJ501" s="303"/>
      <c r="CK501" s="303"/>
      <c r="CL501" s="303"/>
      <c r="CM501" s="303"/>
      <c r="CN501" s="303"/>
      <c r="CO501" s="303"/>
      <c r="CP501" s="303"/>
      <c r="CQ501" s="303"/>
      <c r="CR501" s="303"/>
      <c r="CS501" s="303"/>
      <c r="CT501" s="303"/>
      <c r="CU501" s="303"/>
      <c r="CV501" s="303"/>
      <c r="CW501" s="303"/>
      <c r="CX501" s="303"/>
      <c r="CY501" s="303"/>
      <c r="CZ501" s="303"/>
    </row>
    <row r="502" s="623" customFormat="true" ht="25.15" customHeight="true" x14ac:dyDescent="0.2">
      <c r="C502" s="1798" t="s">
        <v>248</v>
      </c>
      <c r="D502" s="1797"/>
      <c r="E502" s="1566">
        <v>0.13858871101869785</v>
      </c>
      <c r="F502" s="1545"/>
      <c r="G502" s="1545"/>
      <c r="H502" s="1798" t="s">
        <v>247</v>
      </c>
      <c r="I502" s="1797"/>
      <c r="J502" s="1567">
        <v>0.19907581173916797</v>
      </c>
      <c r="K502" s="1545"/>
      <c r="L502" s="1545"/>
      <c r="M502" s="1798" t="s">
        <v>246</v>
      </c>
      <c r="N502" s="1797"/>
      <c r="O502" s="1568">
        <v>0.11418531983763174</v>
      </c>
      <c r="P502" s="1545"/>
      <c r="Q502" s="1545"/>
      <c r="AK502" s="300"/>
      <c r="AL502" s="300"/>
      <c r="AM502" s="300"/>
      <c r="AN502" s="300"/>
      <c r="AO502" s="300"/>
      <c r="AP502" s="300"/>
      <c r="AQ502" s="300"/>
      <c r="AR502" s="300"/>
      <c r="AS502" s="300"/>
      <c r="AT502" s="300"/>
      <c r="AU502" s="300"/>
      <c r="AV502" s="300"/>
      <c r="AW502" s="300"/>
      <c r="AX502" s="300"/>
      <c r="AY502" s="300"/>
      <c r="AZ502" s="300"/>
      <c r="BA502" s="302"/>
      <c r="BB502" s="352"/>
      <c r="BC502" s="302"/>
      <c r="BD502" s="302"/>
      <c r="BE502" s="302"/>
      <c r="BF502" s="302"/>
      <c r="BG502" s="302"/>
      <c r="BH502" s="302"/>
      <c r="BI502" s="302"/>
      <c r="BJ502" s="302"/>
      <c r="BK502" s="302"/>
      <c r="BL502" s="302"/>
      <c r="BM502" s="302"/>
      <c r="BN502" s="302"/>
      <c r="BO502" s="302"/>
      <c r="BP502" s="302"/>
      <c r="BQ502" s="302"/>
      <c r="BR502" s="302"/>
      <c r="BS502" s="302"/>
      <c r="BT502" s="302"/>
      <c r="BU502" s="302"/>
      <c r="BV502" s="302"/>
      <c r="BW502" s="302"/>
      <c r="BX502" s="302"/>
      <c r="BY502" s="302"/>
      <c r="BZ502" s="303"/>
      <c r="CA502" s="303"/>
      <c r="CB502" s="303"/>
      <c r="CC502" s="303"/>
      <c r="CD502" s="303"/>
      <c r="CE502" s="303"/>
      <c r="CF502" s="303"/>
      <c r="CG502" s="303"/>
      <c r="CH502" s="303"/>
      <c r="CI502" s="303"/>
      <c r="CJ502" s="303"/>
      <c r="CK502" s="303"/>
      <c r="CL502" s="303"/>
      <c r="CM502" s="303"/>
      <c r="CN502" s="303"/>
      <c r="CO502" s="303"/>
      <c r="CP502" s="303"/>
      <c r="CQ502" s="303"/>
      <c r="CR502" s="303"/>
      <c r="CS502" s="303"/>
      <c r="CT502" s="303"/>
      <c r="CU502" s="303"/>
      <c r="CV502" s="303"/>
      <c r="CW502" s="303"/>
      <c r="CX502" s="303"/>
      <c r="CY502" s="303"/>
      <c r="CZ502" s="303"/>
    </row>
    <row r="503" s="623" customFormat="true" ht="25.15" customHeight="true" x14ac:dyDescent="0.2">
      <c r="C503" s="1798" t="s">
        <v>272</v>
      </c>
      <c r="D503" s="1797"/>
      <c r="E503" s="1566">
        <v>5.551109700616225E-3</v>
      </c>
      <c r="F503" s="1545"/>
      <c r="G503" s="1545"/>
      <c r="H503" s="1798" t="s">
        <v>253</v>
      </c>
      <c r="I503" s="1797"/>
      <c r="J503" s="1567">
        <v>9.1667696700855131E-2</v>
      </c>
      <c r="K503" s="1545"/>
      <c r="L503" s="1545"/>
      <c r="M503" s="1798" t="s">
        <v>248</v>
      </c>
      <c r="N503" s="1797"/>
      <c r="O503" s="1568">
        <v>8.1999754848560355E-2</v>
      </c>
      <c r="P503" s="1545"/>
      <c r="Q503" s="1545"/>
      <c r="AK503" s="300"/>
      <c r="AL503" s="300"/>
      <c r="AM503" s="300"/>
      <c r="AN503" s="300"/>
      <c r="AO503" s="300"/>
      <c r="AP503" s="300"/>
      <c r="AQ503" s="300"/>
      <c r="AR503" s="300"/>
      <c r="AS503" s="300"/>
      <c r="AT503" s="300"/>
      <c r="AU503" s="300"/>
      <c r="AV503" s="300"/>
      <c r="AW503" s="300"/>
      <c r="AX503" s="300"/>
      <c r="AY503" s="300"/>
      <c r="AZ503" s="300"/>
      <c r="BA503" s="302"/>
      <c r="BB503" s="352"/>
      <c r="BC503" s="302"/>
      <c r="BD503" s="302"/>
      <c r="BE503" s="302"/>
      <c r="BF503" s="302"/>
      <c r="BG503" s="302"/>
      <c r="BH503" s="302"/>
      <c r="BI503" s="302"/>
      <c r="BJ503" s="302"/>
      <c r="BK503" s="302"/>
      <c r="BL503" s="302"/>
      <c r="BM503" s="302"/>
      <c r="BN503" s="302"/>
      <c r="BO503" s="302"/>
      <c r="BP503" s="302"/>
      <c r="BQ503" s="302"/>
      <c r="BR503" s="302"/>
      <c r="BS503" s="302"/>
      <c r="BT503" s="302"/>
      <c r="BU503" s="302"/>
      <c r="BV503" s="302"/>
      <c r="BW503" s="302"/>
      <c r="BX503" s="302"/>
      <c r="BY503" s="302"/>
      <c r="BZ503" s="303"/>
      <c r="CA503" s="303"/>
      <c r="CB503" s="303"/>
      <c r="CC503" s="303"/>
      <c r="CD503" s="303"/>
      <c r="CE503" s="303"/>
      <c r="CF503" s="303"/>
      <c r="CG503" s="303"/>
      <c r="CH503" s="303"/>
      <c r="CI503" s="303"/>
      <c r="CJ503" s="303"/>
      <c r="CK503" s="303"/>
      <c r="CL503" s="303"/>
      <c r="CM503" s="303"/>
      <c r="CN503" s="303"/>
      <c r="CO503" s="303"/>
      <c r="CP503" s="303"/>
      <c r="CQ503" s="303"/>
      <c r="CR503" s="303"/>
      <c r="CS503" s="303"/>
      <c r="CT503" s="303"/>
      <c r="CU503" s="303"/>
      <c r="CV503" s="303"/>
      <c r="CW503" s="303"/>
      <c r="CX503" s="303"/>
      <c r="CY503" s="303"/>
      <c r="CZ503" s="303"/>
    </row>
    <row r="504" s="623" customFormat="true" ht="25.15" customHeight="true" x14ac:dyDescent="0.2">
      <c r="C504" s="1798" t="s">
        <v>277</v>
      </c>
      <c r="D504" s="1797"/>
      <c r="E504" s="1566">
        <v>4.193073795082128E-3</v>
      </c>
      <c r="F504" s="1545"/>
      <c r="G504" s="1545"/>
      <c r="H504" s="1798" t="s">
        <v>295</v>
      </c>
      <c r="I504" s="1797"/>
      <c r="J504" s="1567">
        <v>3.2714985700812592E-4</v>
      </c>
      <c r="K504" s="1545"/>
      <c r="L504" s="1545"/>
      <c r="M504" s="1798" t="s">
        <v>272</v>
      </c>
      <c r="N504" s="1797"/>
      <c r="O504" s="1568">
        <v>7.5489119194824359E-4</v>
      </c>
      <c r="P504" s="1545"/>
      <c r="Q504" s="1545"/>
      <c r="AK504" s="300"/>
      <c r="AL504" s="300"/>
      <c r="AM504" s="300"/>
      <c r="AN504" s="300"/>
      <c r="AO504" s="300"/>
      <c r="AP504" s="300"/>
      <c r="AQ504" s="300"/>
      <c r="AR504" s="300"/>
      <c r="AS504" s="300"/>
      <c r="AT504" s="300"/>
      <c r="AU504" s="300"/>
      <c r="AV504" s="300"/>
      <c r="AW504" s="300"/>
      <c r="AX504" s="300"/>
      <c r="AY504" s="300"/>
      <c r="AZ504" s="300"/>
      <c r="BA504" s="302"/>
      <c r="BB504" s="352"/>
      <c r="BC504" s="302"/>
      <c r="BD504" s="302"/>
      <c r="BE504" s="302"/>
      <c r="BF504" s="302"/>
      <c r="BG504" s="302"/>
      <c r="BH504" s="302"/>
      <c r="BI504" s="302"/>
      <c r="BJ504" s="302"/>
      <c r="BK504" s="302"/>
      <c r="BL504" s="302"/>
      <c r="BM504" s="302"/>
      <c r="BN504" s="302"/>
      <c r="BO504" s="302"/>
      <c r="BP504" s="302"/>
      <c r="BQ504" s="302"/>
      <c r="BR504" s="302"/>
      <c r="BS504" s="302"/>
      <c r="BT504" s="302"/>
      <c r="BU504" s="302"/>
      <c r="BV504" s="302"/>
      <c r="BW504" s="302"/>
      <c r="BX504" s="302"/>
      <c r="BY504" s="302"/>
      <c r="BZ504" s="303"/>
      <c r="CA504" s="303"/>
      <c r="CB504" s="303"/>
      <c r="CC504" s="303"/>
      <c r="CD504" s="303"/>
      <c r="CE504" s="303"/>
      <c r="CF504" s="303"/>
      <c r="CG504" s="303"/>
      <c r="CH504" s="303"/>
      <c r="CI504" s="303"/>
      <c r="CJ504" s="303"/>
      <c r="CK504" s="303"/>
      <c r="CL504" s="303"/>
      <c r="CM504" s="303"/>
      <c r="CN504" s="303"/>
      <c r="CO504" s="303"/>
      <c r="CP504" s="303"/>
      <c r="CQ504" s="303"/>
      <c r="CR504" s="303"/>
      <c r="CS504" s="303"/>
      <c r="CT504" s="303"/>
      <c r="CU504" s="303"/>
      <c r="CV504" s="303"/>
      <c r="CW504" s="303"/>
      <c r="CX504" s="303"/>
      <c r="CY504" s="303"/>
      <c r="CZ504" s="303"/>
    </row>
    <row r="505" s="623" customFormat="true" ht="25.15" customHeight="true" x14ac:dyDescent="0.2">
      <c r="C505" s="1798" t="s">
        <v>247</v>
      </c>
      <c r="D505" s="1797"/>
      <c r="E505" s="1566">
        <v>3.0716696898417148E-2</v>
      </c>
      <c r="F505" s="1545"/>
      <c r="G505" s="1545"/>
      <c r="H505" s="1798" t="s">
        <v>293</v>
      </c>
      <c r="I505" s="1797"/>
      <c r="J505" s="1567">
        <v>5.068500916260108E-4</v>
      </c>
      <c r="K505" s="1545"/>
      <c r="L505" s="1545"/>
      <c r="M505" s="1798" t="s">
        <v>277</v>
      </c>
      <c r="N505" s="1797"/>
      <c r="O505" s="1568">
        <v>3.6597854475689932E-3</v>
      </c>
      <c r="P505" s="1545"/>
      <c r="Q505" s="1545"/>
      <c r="AK505" s="300"/>
      <c r="AL505" s="300"/>
      <c r="AM505" s="300"/>
      <c r="AN505" s="300"/>
      <c r="AO505" s="300"/>
      <c r="AP505" s="300"/>
      <c r="AQ505" s="300"/>
      <c r="AR505" s="300"/>
      <c r="AS505" s="300"/>
      <c r="AT505" s="300"/>
      <c r="AU505" s="300"/>
      <c r="AV505" s="300"/>
      <c r="AW505" s="300"/>
      <c r="AX505" s="300"/>
      <c r="AY505" s="300"/>
      <c r="AZ505" s="300"/>
      <c r="BA505" s="302"/>
      <c r="BB505" s="352"/>
      <c r="BC505" s="302"/>
      <c r="BD505" s="302"/>
      <c r="BE505" s="302"/>
      <c r="BF505" s="302"/>
      <c r="BG505" s="302"/>
      <c r="BH505" s="302"/>
      <c r="BI505" s="302"/>
      <c r="BJ505" s="302"/>
      <c r="BK505" s="302"/>
      <c r="BL505" s="302"/>
      <c r="BM505" s="302"/>
      <c r="BN505" s="302"/>
      <c r="BO505" s="302"/>
      <c r="BP505" s="302"/>
      <c r="BQ505" s="302"/>
      <c r="BR505" s="302"/>
      <c r="BS505" s="302"/>
      <c r="BT505" s="302"/>
      <c r="BU505" s="302"/>
      <c r="BV505" s="302"/>
      <c r="BW505" s="302"/>
      <c r="BX505" s="302"/>
      <c r="BY505" s="302"/>
      <c r="BZ505" s="303"/>
      <c r="CA505" s="303"/>
      <c r="CB505" s="303"/>
      <c r="CC505" s="303"/>
      <c r="CD505" s="303"/>
      <c r="CE505" s="303"/>
      <c r="CF505" s="303"/>
      <c r="CG505" s="303"/>
      <c r="CH505" s="303"/>
      <c r="CI505" s="303"/>
      <c r="CJ505" s="303"/>
      <c r="CK505" s="303"/>
      <c r="CL505" s="303"/>
      <c r="CM505" s="303"/>
      <c r="CN505" s="303"/>
      <c r="CO505" s="303"/>
      <c r="CP505" s="303"/>
      <c r="CQ505" s="303"/>
      <c r="CR505" s="303"/>
      <c r="CS505" s="303"/>
      <c r="CT505" s="303"/>
      <c r="CU505" s="303"/>
      <c r="CV505" s="303"/>
      <c r="CW505" s="303"/>
      <c r="CX505" s="303"/>
      <c r="CY505" s="303"/>
      <c r="CZ505" s="303"/>
    </row>
    <row r="506" s="623" customFormat="true" ht="25.15" customHeight="true" x14ac:dyDescent="0.2">
      <c r="C506" s="1798" t="s">
        <v>253</v>
      </c>
      <c r="D506" s="1797"/>
      <c r="E506" s="1566">
        <v>8.4553211503230905E-2</v>
      </c>
      <c r="F506" s="1545"/>
      <c r="G506" s="1545"/>
      <c r="H506" s="1798" t="s">
        <v>234</v>
      </c>
      <c r="I506" s="1797"/>
      <c r="J506" s="1567">
        <v>0.50911714101392369</v>
      </c>
      <c r="K506" s="1545"/>
      <c r="L506" s="1545"/>
      <c r="M506" s="1798" t="s">
        <v>247</v>
      </c>
      <c r="N506" s="1797"/>
      <c r="O506" s="1568">
        <v>3.783046562996999E-4</v>
      </c>
      <c r="P506" s="1545"/>
      <c r="Q506" s="1545"/>
      <c r="AK506" s="300"/>
      <c r="AL506" s="300"/>
      <c r="AM506" s="300"/>
      <c r="AN506" s="300"/>
      <c r="AO506" s="300"/>
      <c r="AP506" s="300"/>
      <c r="AQ506" s="300"/>
      <c r="AR506" s="300"/>
      <c r="AS506" s="300"/>
      <c r="AT506" s="300"/>
      <c r="AU506" s="300"/>
      <c r="AV506" s="300"/>
      <c r="AW506" s="300"/>
      <c r="AX506" s="300"/>
      <c r="AY506" s="300"/>
      <c r="AZ506" s="300"/>
      <c r="BA506" s="302"/>
      <c r="BB506" s="352"/>
      <c r="BC506" s="302"/>
      <c r="BD506" s="302"/>
      <c r="BE506" s="302"/>
      <c r="BF506" s="302"/>
      <c r="BG506" s="302"/>
      <c r="BH506" s="302"/>
      <c r="BI506" s="302"/>
      <c r="BJ506" s="302"/>
      <c r="BK506" s="302"/>
      <c r="BL506" s="302"/>
      <c r="BM506" s="302"/>
      <c r="BN506" s="302"/>
      <c r="BO506" s="302"/>
      <c r="BP506" s="302"/>
      <c r="BQ506" s="302"/>
      <c r="BR506" s="302"/>
      <c r="BS506" s="302"/>
      <c r="BT506" s="302"/>
      <c r="BU506" s="302"/>
      <c r="BV506" s="302"/>
      <c r="BW506" s="302"/>
      <c r="BX506" s="302"/>
      <c r="BY506" s="302"/>
      <c r="BZ506" s="303"/>
      <c r="CA506" s="303"/>
      <c r="CB506" s="303"/>
      <c r="CC506" s="303"/>
      <c r="CD506" s="303"/>
      <c r="CE506" s="303"/>
      <c r="CF506" s="303"/>
      <c r="CG506" s="303"/>
      <c r="CH506" s="303"/>
      <c r="CI506" s="303"/>
      <c r="CJ506" s="303"/>
      <c r="CK506" s="303"/>
      <c r="CL506" s="303"/>
      <c r="CM506" s="303"/>
      <c r="CN506" s="303"/>
      <c r="CO506" s="303"/>
      <c r="CP506" s="303"/>
      <c r="CQ506" s="303"/>
      <c r="CR506" s="303"/>
      <c r="CS506" s="303"/>
      <c r="CT506" s="303"/>
      <c r="CU506" s="303"/>
      <c r="CV506" s="303"/>
      <c r="CW506" s="303"/>
      <c r="CX506" s="303"/>
      <c r="CY506" s="303"/>
      <c r="CZ506" s="303"/>
    </row>
    <row r="507" s="623" customFormat="true" ht="25.15" customHeight="true" x14ac:dyDescent="0.2">
      <c r="C507" s="1798" t="s">
        <v>295</v>
      </c>
      <c r="D507" s="1797"/>
      <c r="E507" s="1573">
        <v>8.1550853372645921E-5</v>
      </c>
      <c r="F507" s="1545"/>
      <c r="G507" s="1545"/>
      <c r="H507" s="1798" t="s">
        <v>254</v>
      </c>
      <c r="I507" s="1797"/>
      <c r="J507" s="1567">
        <v>8.5466157458751579E-2</v>
      </c>
      <c r="K507" s="1545"/>
      <c r="L507" s="1545"/>
      <c r="M507" s="1798" t="s">
        <v>253</v>
      </c>
      <c r="N507" s="1797"/>
      <c r="O507" s="1568">
        <v>9.7516527028376293E-2</v>
      </c>
      <c r="P507" s="1545"/>
      <c r="Q507" s="1545"/>
      <c r="AK507" s="300"/>
      <c r="AL507" s="300"/>
      <c r="AM507" s="300"/>
      <c r="AN507" s="300"/>
      <c r="AO507" s="300"/>
      <c r="AP507" s="300"/>
      <c r="AQ507" s="300"/>
      <c r="AR507" s="300"/>
      <c r="AS507" s="300"/>
      <c r="AT507" s="300"/>
      <c r="AU507" s="300"/>
      <c r="AV507" s="300"/>
      <c r="AW507" s="300"/>
      <c r="AX507" s="300"/>
      <c r="AY507" s="300"/>
      <c r="AZ507" s="300"/>
      <c r="BA507" s="302"/>
      <c r="BB507" s="352"/>
      <c r="BC507" s="302"/>
      <c r="BD507" s="302"/>
      <c r="BE507" s="302"/>
      <c r="BF507" s="302"/>
      <c r="BG507" s="302"/>
      <c r="BH507" s="302"/>
      <c r="BI507" s="302"/>
      <c r="BJ507" s="302"/>
      <c r="BK507" s="302"/>
      <c r="BL507" s="302"/>
      <c r="BM507" s="302"/>
      <c r="BN507" s="302"/>
      <c r="BO507" s="302"/>
      <c r="BP507" s="302"/>
      <c r="BQ507" s="302"/>
      <c r="BR507" s="302"/>
      <c r="BS507" s="302"/>
      <c r="BT507" s="302"/>
      <c r="BU507" s="302"/>
      <c r="BV507" s="302"/>
      <c r="BW507" s="302"/>
      <c r="BX507" s="302"/>
      <c r="BY507" s="302"/>
      <c r="BZ507" s="303"/>
      <c r="CA507" s="303"/>
      <c r="CB507" s="303"/>
      <c r="CC507" s="303"/>
      <c r="CD507" s="303"/>
      <c r="CE507" s="303"/>
      <c r="CF507" s="303"/>
      <c r="CG507" s="303"/>
      <c r="CH507" s="303"/>
      <c r="CI507" s="303"/>
      <c r="CJ507" s="303"/>
      <c r="CK507" s="303"/>
      <c r="CL507" s="303"/>
      <c r="CM507" s="303"/>
      <c r="CN507" s="303"/>
      <c r="CO507" s="303"/>
      <c r="CP507" s="303"/>
      <c r="CQ507" s="303"/>
      <c r="CR507" s="303"/>
      <c r="CS507" s="303"/>
      <c r="CT507" s="303"/>
      <c r="CU507" s="303"/>
      <c r="CV507" s="303"/>
      <c r="CW507" s="303"/>
      <c r="CX507" s="303"/>
      <c r="CY507" s="303"/>
      <c r="CZ507" s="303"/>
    </row>
    <row r="508" s="623" customFormat="true" ht="25.15" customHeight="true" x14ac:dyDescent="0.2">
      <c r="C508" s="1798" t="s">
        <v>293</v>
      </c>
      <c r="D508" s="1797"/>
      <c r="E508" s="1573">
        <v>3.0339379044685347E-5</v>
      </c>
      <c r="F508" s="1545"/>
      <c r="G508" s="1545"/>
      <c r="H508" s="1798" t="s">
        <v>259</v>
      </c>
      <c r="I508" s="1797"/>
      <c r="J508" s="1567">
        <v>7.4122500129840813E-3</v>
      </c>
      <c r="K508" s="1545"/>
      <c r="L508" s="1545"/>
      <c r="M508" s="1798" t="s">
        <v>295</v>
      </c>
      <c r="N508" s="1797"/>
      <c r="O508" s="1574">
        <v>1.0355865377840626E-5</v>
      </c>
      <c r="P508" s="1545"/>
      <c r="Q508" s="1545"/>
      <c r="AK508" s="300"/>
      <c r="AL508" s="300"/>
      <c r="AM508" s="300"/>
      <c r="AN508" s="300"/>
      <c r="AO508" s="300"/>
      <c r="AP508" s="300"/>
      <c r="AQ508" s="300"/>
      <c r="AR508" s="300"/>
      <c r="AS508" s="300"/>
      <c r="AT508" s="300"/>
      <c r="AU508" s="300"/>
      <c r="AV508" s="300"/>
      <c r="AW508" s="300"/>
      <c r="AX508" s="300"/>
      <c r="AY508" s="300"/>
      <c r="AZ508" s="300"/>
      <c r="BA508" s="302"/>
      <c r="BB508" s="352"/>
      <c r="BC508" s="302"/>
      <c r="BD508" s="302"/>
      <c r="BE508" s="302"/>
      <c r="BF508" s="302"/>
      <c r="BG508" s="302"/>
      <c r="BH508" s="302"/>
      <c r="BI508" s="302"/>
      <c r="BJ508" s="302"/>
      <c r="BK508" s="302"/>
      <c r="BL508" s="302"/>
      <c r="BM508" s="302"/>
      <c r="BN508" s="302"/>
      <c r="BO508" s="302"/>
      <c r="BP508" s="302"/>
      <c r="BQ508" s="302"/>
      <c r="BR508" s="302"/>
      <c r="BS508" s="302"/>
      <c r="BT508" s="302"/>
      <c r="BU508" s="302"/>
      <c r="BV508" s="302"/>
      <c r="BW508" s="302"/>
      <c r="BX508" s="302"/>
      <c r="BY508" s="302"/>
      <c r="BZ508" s="303"/>
      <c r="CA508" s="303"/>
      <c r="CB508" s="303"/>
      <c r="CC508" s="303"/>
      <c r="CD508" s="303"/>
      <c r="CE508" s="303"/>
      <c r="CF508" s="303"/>
      <c r="CG508" s="303"/>
      <c r="CH508" s="303"/>
      <c r="CI508" s="303"/>
      <c r="CJ508" s="303"/>
      <c r="CK508" s="303"/>
      <c r="CL508" s="303"/>
      <c r="CM508" s="303"/>
      <c r="CN508" s="303"/>
      <c r="CO508" s="303"/>
      <c r="CP508" s="303"/>
      <c r="CQ508" s="303"/>
      <c r="CR508" s="303"/>
      <c r="CS508" s="303"/>
      <c r="CT508" s="303"/>
      <c r="CU508" s="303"/>
      <c r="CV508" s="303"/>
      <c r="CW508" s="303"/>
      <c r="CX508" s="303"/>
      <c r="CY508" s="303"/>
      <c r="CZ508" s="303"/>
    </row>
    <row r="509" s="623" customFormat="true" ht="25.15" customHeight="true" x14ac:dyDescent="0.2">
      <c r="C509" s="1798" t="s">
        <v>234</v>
      </c>
      <c r="D509" s="1797"/>
      <c r="E509" s="1566">
        <v>0.46427278546091155</v>
      </c>
      <c r="F509" s="1545"/>
      <c r="G509" s="1545"/>
      <c r="H509" s="1798" t="s">
        <v>284</v>
      </c>
      <c r="I509" s="1797"/>
      <c r="J509" s="1567">
        <v>3.1803607867399094E-4</v>
      </c>
      <c r="K509" s="1545"/>
      <c r="L509" s="1545"/>
      <c r="M509" s="1798" t="s">
        <v>293</v>
      </c>
      <c r="N509" s="1797"/>
      <c r="O509" s="1568">
        <v>5.2282574700928731E-4</v>
      </c>
      <c r="P509" s="1545"/>
      <c r="Q509" s="1545"/>
      <c r="AK509" s="300"/>
      <c r="AL509" s="300"/>
      <c r="AM509" s="300"/>
      <c r="AN509" s="300"/>
      <c r="AO509" s="300"/>
      <c r="AP509" s="300"/>
      <c r="AQ509" s="300"/>
      <c r="AR509" s="300"/>
      <c r="AS509" s="300"/>
      <c r="AT509" s="300"/>
      <c r="AU509" s="300"/>
      <c r="AV509" s="300"/>
      <c r="AW509" s="300"/>
      <c r="AX509" s="300"/>
      <c r="AY509" s="300"/>
      <c r="AZ509" s="300"/>
      <c r="BA509" s="302"/>
      <c r="BB509" s="352"/>
      <c r="BC509" s="302"/>
      <c r="BD509" s="302"/>
      <c r="BE509" s="302"/>
      <c r="BF509" s="302"/>
      <c r="BG509" s="302"/>
      <c r="BH509" s="302"/>
      <c r="BI509" s="302"/>
      <c r="BJ509" s="302"/>
      <c r="BK509" s="302"/>
      <c r="BL509" s="302"/>
      <c r="BM509" s="302"/>
      <c r="BN509" s="302"/>
      <c r="BO509" s="302"/>
      <c r="BP509" s="302"/>
      <c r="BQ509" s="302"/>
      <c r="BR509" s="302"/>
      <c r="BS509" s="302"/>
      <c r="BT509" s="302"/>
      <c r="BU509" s="302"/>
      <c r="BV509" s="302"/>
      <c r="BW509" s="302"/>
      <c r="BX509" s="302"/>
      <c r="BY509" s="302"/>
      <c r="BZ509" s="303"/>
      <c r="CA509" s="303"/>
      <c r="CB509" s="303"/>
      <c r="CC509" s="303"/>
      <c r="CD509" s="303"/>
      <c r="CE509" s="303"/>
      <c r="CF509" s="303"/>
      <c r="CG509" s="303"/>
      <c r="CH509" s="303"/>
      <c r="CI509" s="303"/>
      <c r="CJ509" s="303"/>
      <c r="CK509" s="303"/>
      <c r="CL509" s="303"/>
      <c r="CM509" s="303"/>
      <c r="CN509" s="303"/>
      <c r="CO509" s="303"/>
      <c r="CP509" s="303"/>
      <c r="CQ509" s="303"/>
      <c r="CR509" s="303"/>
      <c r="CS509" s="303"/>
      <c r="CT509" s="303"/>
      <c r="CU509" s="303"/>
      <c r="CV509" s="303"/>
      <c r="CW509" s="303"/>
      <c r="CX509" s="303"/>
      <c r="CY509" s="303"/>
      <c r="CZ509" s="303"/>
    </row>
    <row r="510" s="623" customFormat="true" ht="25.15" customHeight="true" x14ac:dyDescent="0.2">
      <c r="C510" s="1798" t="s">
        <v>254</v>
      </c>
      <c r="D510" s="1797"/>
      <c r="E510" s="1566">
        <v>9.6405926501629727E-2</v>
      </c>
      <c r="F510" s="1545"/>
      <c r="G510" s="1545"/>
      <c r="H510" s="1798" t="s">
        <v>283</v>
      </c>
      <c r="I510" s="1797"/>
      <c r="J510" s="1567">
        <v>3.8563720058396151E-3</v>
      </c>
      <c r="K510" s="1545"/>
      <c r="L510" s="1545"/>
      <c r="M510" s="1798" t="s">
        <v>234</v>
      </c>
      <c r="N510" s="1797"/>
      <c r="O510" s="1568">
        <v>0.33006841409038701</v>
      </c>
      <c r="P510" s="1545"/>
      <c r="Q510" s="1545"/>
      <c r="AK510" s="300"/>
      <c r="AL510" s="300"/>
      <c r="AM510" s="300"/>
      <c r="AN510" s="300"/>
      <c r="AO510" s="300"/>
      <c r="AP510" s="300"/>
      <c r="AQ510" s="300"/>
      <c r="AR510" s="300"/>
      <c r="AS510" s="300"/>
      <c r="AT510" s="300"/>
      <c r="AU510" s="300"/>
      <c r="AV510" s="300"/>
      <c r="AW510" s="300"/>
      <c r="AX510" s="300"/>
      <c r="AY510" s="300"/>
      <c r="AZ510" s="300"/>
      <c r="BA510" s="302"/>
      <c r="BB510" s="352"/>
      <c r="BC510" s="302"/>
      <c r="BD510" s="302"/>
      <c r="BE510" s="302"/>
      <c r="BF510" s="302"/>
      <c r="BG510" s="302"/>
      <c r="BH510" s="302"/>
      <c r="BI510" s="302"/>
      <c r="BJ510" s="302"/>
      <c r="BK510" s="302"/>
      <c r="BL510" s="302"/>
      <c r="BM510" s="302"/>
      <c r="BN510" s="302"/>
      <c r="BO510" s="302"/>
      <c r="BP510" s="302"/>
      <c r="BQ510" s="302"/>
      <c r="BR510" s="302"/>
      <c r="BS510" s="302"/>
      <c r="BT510" s="302"/>
      <c r="BU510" s="302"/>
      <c r="BV510" s="302"/>
      <c r="BW510" s="302"/>
      <c r="BX510" s="302"/>
      <c r="BY510" s="302"/>
      <c r="BZ510" s="303"/>
      <c r="CA510" s="303"/>
      <c r="CB510" s="303"/>
      <c r="CC510" s="303"/>
      <c r="CD510" s="303"/>
      <c r="CE510" s="303"/>
      <c r="CF510" s="303"/>
      <c r="CG510" s="303"/>
      <c r="CH510" s="303"/>
      <c r="CI510" s="303"/>
      <c r="CJ510" s="303"/>
      <c r="CK510" s="303"/>
      <c r="CL510" s="303"/>
      <c r="CM510" s="303"/>
      <c r="CN510" s="303"/>
      <c r="CO510" s="303"/>
      <c r="CP510" s="303"/>
      <c r="CQ510" s="303"/>
      <c r="CR510" s="303"/>
      <c r="CS510" s="303"/>
      <c r="CT510" s="303"/>
      <c r="CU510" s="303"/>
      <c r="CV510" s="303"/>
      <c r="CW510" s="303"/>
      <c r="CX510" s="303"/>
      <c r="CY510" s="303"/>
      <c r="CZ510" s="303"/>
    </row>
    <row r="511" s="623" customFormat="true" ht="25.15" customHeight="true" x14ac:dyDescent="0.2">
      <c r="C511" s="1798" t="s">
        <v>259</v>
      </c>
      <c r="D511" s="1797"/>
      <c r="E511" s="1566">
        <v>3.8478543607494628E-2</v>
      </c>
      <c r="F511" s="1545"/>
      <c r="G511" s="1545"/>
      <c r="H511" s="1798" t="s">
        <v>241</v>
      </c>
      <c r="I511" s="1797"/>
      <c r="J511" s="1567">
        <v>0.15923746369574152</v>
      </c>
      <c r="K511" s="1545"/>
      <c r="L511" s="1545"/>
      <c r="M511" s="1798" t="s">
        <v>254</v>
      </c>
      <c r="N511" s="1797"/>
      <c r="O511" s="1568">
        <v>5.3741049139571555E-2</v>
      </c>
      <c r="P511" s="1545"/>
      <c r="Q511" s="1545"/>
      <c r="AK511" s="300"/>
      <c r="AL511" s="300"/>
      <c r="AM511" s="300"/>
      <c r="AN511" s="300"/>
      <c r="AO511" s="300"/>
      <c r="AP511" s="300"/>
      <c r="AQ511" s="300"/>
      <c r="AR511" s="300"/>
      <c r="AS511" s="300"/>
      <c r="AT511" s="300"/>
      <c r="AU511" s="300"/>
      <c r="AV511" s="300"/>
      <c r="AW511" s="300"/>
      <c r="AX511" s="300"/>
      <c r="AY511" s="300"/>
      <c r="AZ511" s="300"/>
      <c r="BA511" s="302"/>
      <c r="BB511" s="352"/>
      <c r="BC511" s="302"/>
      <c r="BD511" s="302"/>
      <c r="BE511" s="302"/>
      <c r="BF511" s="302"/>
      <c r="BG511" s="302"/>
      <c r="BH511" s="302"/>
      <c r="BI511" s="302"/>
      <c r="BJ511" s="302"/>
      <c r="BK511" s="302"/>
      <c r="BL511" s="302"/>
      <c r="BM511" s="302"/>
      <c r="BN511" s="302"/>
      <c r="BO511" s="302"/>
      <c r="BP511" s="302"/>
      <c r="BQ511" s="302"/>
      <c r="BR511" s="302"/>
      <c r="BS511" s="302"/>
      <c r="BT511" s="302"/>
      <c r="BU511" s="302"/>
      <c r="BV511" s="302"/>
      <c r="BW511" s="302"/>
      <c r="BX511" s="302"/>
      <c r="BY511" s="302"/>
      <c r="BZ511" s="303"/>
      <c r="CA511" s="303"/>
      <c r="CB511" s="303"/>
      <c r="CC511" s="303"/>
      <c r="CD511" s="303"/>
      <c r="CE511" s="303"/>
      <c r="CF511" s="303"/>
      <c r="CG511" s="303"/>
      <c r="CH511" s="303"/>
      <c r="CI511" s="303"/>
      <c r="CJ511" s="303"/>
      <c r="CK511" s="303"/>
      <c r="CL511" s="303"/>
      <c r="CM511" s="303"/>
      <c r="CN511" s="303"/>
      <c r="CO511" s="303"/>
      <c r="CP511" s="303"/>
      <c r="CQ511" s="303"/>
      <c r="CR511" s="303"/>
      <c r="CS511" s="303"/>
      <c r="CT511" s="303"/>
      <c r="CU511" s="303"/>
      <c r="CV511" s="303"/>
      <c r="CW511" s="303"/>
      <c r="CX511" s="303"/>
      <c r="CY511" s="303"/>
      <c r="CZ511" s="303"/>
    </row>
    <row r="512" s="623" customFormat="true" ht="25.15" customHeight="true" x14ac:dyDescent="0.2">
      <c r="C512" s="1798" t="s">
        <v>284</v>
      </c>
      <c r="D512" s="1797"/>
      <c r="E512" s="1566">
        <v>3.9996658395327525E-4</v>
      </c>
      <c r="F512" s="1545"/>
      <c r="G512" s="1545"/>
      <c r="H512" s="1798" t="s">
        <v>290</v>
      </c>
      <c r="I512" s="1797"/>
      <c r="J512" s="1567">
        <v>1.1235924621931751E-3</v>
      </c>
      <c r="K512" s="1545"/>
      <c r="L512" s="1545"/>
      <c r="M512" s="1798" t="s">
        <v>259</v>
      </c>
      <c r="N512" s="1797"/>
      <c r="O512" s="1568">
        <v>6.1804357409698953E-2</v>
      </c>
      <c r="P512" s="1545"/>
      <c r="Q512" s="1545"/>
      <c r="AK512" s="300"/>
      <c r="AL512" s="300"/>
      <c r="AM512" s="300"/>
      <c r="AN512" s="300"/>
      <c r="AO512" s="300"/>
      <c r="AP512" s="300"/>
      <c r="AQ512" s="300"/>
      <c r="AR512" s="300"/>
      <c r="AS512" s="300"/>
      <c r="AT512" s="300"/>
      <c r="AU512" s="300"/>
      <c r="AV512" s="300"/>
      <c r="AW512" s="300"/>
      <c r="AX512" s="300"/>
      <c r="AY512" s="300"/>
      <c r="AZ512" s="300"/>
      <c r="BA512" s="302"/>
      <c r="BB512" s="352"/>
      <c r="BC512" s="302"/>
      <c r="BD512" s="302"/>
      <c r="BE512" s="302"/>
      <c r="BF512" s="302"/>
      <c r="BG512" s="302"/>
      <c r="BH512" s="302"/>
      <c r="BI512" s="302"/>
      <c r="BJ512" s="302"/>
      <c r="BK512" s="302"/>
      <c r="BL512" s="302"/>
      <c r="BM512" s="302"/>
      <c r="BN512" s="302"/>
      <c r="BO512" s="302"/>
      <c r="BP512" s="302"/>
      <c r="BQ512" s="302"/>
      <c r="BR512" s="302"/>
      <c r="BS512" s="302"/>
      <c r="BT512" s="302"/>
      <c r="BU512" s="302"/>
      <c r="BV512" s="302"/>
      <c r="BW512" s="302"/>
      <c r="BX512" s="302"/>
      <c r="BY512" s="302"/>
      <c r="BZ512" s="303"/>
      <c r="CA512" s="303"/>
      <c r="CB512" s="303"/>
      <c r="CC512" s="303"/>
      <c r="CD512" s="303"/>
      <c r="CE512" s="303"/>
      <c r="CF512" s="303"/>
      <c r="CG512" s="303"/>
      <c r="CH512" s="303"/>
      <c r="CI512" s="303"/>
      <c r="CJ512" s="303"/>
      <c r="CK512" s="303"/>
      <c r="CL512" s="303"/>
      <c r="CM512" s="303"/>
      <c r="CN512" s="303"/>
      <c r="CO512" s="303"/>
      <c r="CP512" s="303"/>
      <c r="CQ512" s="303"/>
      <c r="CR512" s="303"/>
      <c r="CS512" s="303"/>
      <c r="CT512" s="303"/>
      <c r="CU512" s="303"/>
      <c r="CV512" s="303"/>
      <c r="CW512" s="303"/>
      <c r="CX512" s="303"/>
      <c r="CY512" s="303"/>
      <c r="CZ512" s="303"/>
    </row>
    <row r="513" s="623" customFormat="true" ht="25.15" customHeight="true" x14ac:dyDescent="0.2">
      <c r="C513" s="1798" t="s">
        <v>283</v>
      </c>
      <c r="D513" s="1797"/>
      <c r="E513" s="1566">
        <v>1.5143639390359648E-3</v>
      </c>
      <c r="F513" s="1545"/>
      <c r="G513" s="1545"/>
      <c r="H513" s="1798" t="s">
        <v>297</v>
      </c>
      <c r="I513" s="1797"/>
      <c r="J513" s="1567">
        <v>2.2508834953566788E-4</v>
      </c>
      <c r="K513" s="1545"/>
      <c r="L513" s="1545"/>
      <c r="M513" s="1798" t="s">
        <v>284</v>
      </c>
      <c r="N513" s="1797"/>
      <c r="O513" s="1568">
        <v>2.1411171578202435E-3</v>
      </c>
      <c r="P513" s="1545"/>
      <c r="Q513" s="1545"/>
      <c r="AK513" s="300"/>
      <c r="AL513" s="300"/>
      <c r="AM513" s="300"/>
      <c r="AN513" s="300"/>
      <c r="AO513" s="300"/>
      <c r="AP513" s="300"/>
      <c r="AQ513" s="300"/>
      <c r="AR513" s="300"/>
      <c r="AS513" s="300"/>
      <c r="AT513" s="300"/>
      <c r="AU513" s="300"/>
      <c r="AV513" s="300"/>
      <c r="AW513" s="300"/>
      <c r="AX513" s="300"/>
      <c r="AY513" s="300"/>
      <c r="AZ513" s="300"/>
      <c r="BA513" s="302"/>
      <c r="BB513" s="352"/>
      <c r="BC513" s="302"/>
      <c r="BD513" s="302"/>
      <c r="BE513" s="302"/>
      <c r="BF513" s="302"/>
      <c r="BG513" s="302"/>
      <c r="BH513" s="302"/>
      <c r="BI513" s="302"/>
      <c r="BJ513" s="302"/>
      <c r="BK513" s="302"/>
      <c r="BL513" s="302"/>
      <c r="BM513" s="302"/>
      <c r="BN513" s="302"/>
      <c r="BO513" s="302"/>
      <c r="BP513" s="302"/>
      <c r="BQ513" s="302"/>
      <c r="BR513" s="302"/>
      <c r="BS513" s="302"/>
      <c r="BT513" s="302"/>
      <c r="BU513" s="302"/>
      <c r="BV513" s="302"/>
      <c r="BW513" s="302"/>
      <c r="BX513" s="302"/>
      <c r="BY513" s="302"/>
      <c r="BZ513" s="303"/>
      <c r="CA513" s="303"/>
      <c r="CB513" s="303"/>
      <c r="CC513" s="303"/>
      <c r="CD513" s="303"/>
      <c r="CE513" s="303"/>
      <c r="CF513" s="303"/>
      <c r="CG513" s="303"/>
      <c r="CH513" s="303"/>
      <c r="CI513" s="303"/>
      <c r="CJ513" s="303"/>
      <c r="CK513" s="303"/>
      <c r="CL513" s="303"/>
      <c r="CM513" s="303"/>
      <c r="CN513" s="303"/>
      <c r="CO513" s="303"/>
      <c r="CP513" s="303"/>
      <c r="CQ513" s="303"/>
      <c r="CR513" s="303"/>
      <c r="CS513" s="303"/>
      <c r="CT513" s="303"/>
      <c r="CU513" s="303"/>
      <c r="CV513" s="303"/>
      <c r="CW513" s="303"/>
      <c r="CX513" s="303"/>
      <c r="CY513" s="303"/>
      <c r="CZ513" s="303"/>
    </row>
    <row r="514" s="623" customFormat="true" ht="25.15" customHeight="true" x14ac:dyDescent="0.2">
      <c r="C514" s="1798" t="s">
        <v>241</v>
      </c>
      <c r="D514" s="1797"/>
      <c r="E514" s="1566">
        <v>0.19015492736744855</v>
      </c>
      <c r="F514" s="1545"/>
      <c r="G514" s="1545"/>
      <c r="H514" s="1798" t="s">
        <v>291</v>
      </c>
      <c r="I514" s="1797"/>
      <c r="J514" s="1567">
        <v>1.0357891435176978E-3</v>
      </c>
      <c r="K514" s="1545"/>
      <c r="L514" s="1545"/>
      <c r="M514" s="1798" t="s">
        <v>283</v>
      </c>
      <c r="N514" s="1797"/>
      <c r="O514" s="1568">
        <v>1.3096083800723925E-3</v>
      </c>
      <c r="P514" s="1545"/>
      <c r="Q514" s="1545"/>
      <c r="AK514" s="300"/>
      <c r="AL514" s="300"/>
      <c r="AM514" s="300"/>
      <c r="AN514" s="300"/>
      <c r="AO514" s="300"/>
      <c r="AP514" s="300"/>
      <c r="AQ514" s="300"/>
      <c r="AR514" s="300"/>
      <c r="AS514" s="300"/>
      <c r="AT514" s="300"/>
      <c r="AU514" s="300"/>
      <c r="AV514" s="300"/>
      <c r="AW514" s="300"/>
      <c r="AX514" s="300"/>
      <c r="AY514" s="300"/>
      <c r="AZ514" s="300"/>
      <c r="BA514" s="302"/>
      <c r="BB514" s="352"/>
      <c r="BC514" s="302"/>
      <c r="BD514" s="302"/>
      <c r="BE514" s="302"/>
      <c r="BF514" s="302"/>
      <c r="BG514" s="302"/>
      <c r="BH514" s="302"/>
      <c r="BI514" s="302"/>
      <c r="BJ514" s="302"/>
      <c r="BK514" s="302"/>
      <c r="BL514" s="302"/>
      <c r="BM514" s="302"/>
      <c r="BN514" s="302"/>
      <c r="BO514" s="302"/>
      <c r="BP514" s="302"/>
      <c r="BQ514" s="302"/>
      <c r="BR514" s="302"/>
      <c r="BS514" s="302"/>
      <c r="BT514" s="302"/>
      <c r="BU514" s="302"/>
      <c r="BV514" s="302"/>
      <c r="BW514" s="302"/>
      <c r="BX514" s="302"/>
      <c r="BY514" s="302"/>
      <c r="BZ514" s="303"/>
      <c r="CA514" s="303"/>
      <c r="CB514" s="303"/>
      <c r="CC514" s="303"/>
      <c r="CD514" s="303"/>
      <c r="CE514" s="303"/>
      <c r="CF514" s="303"/>
      <c r="CG514" s="303"/>
      <c r="CH514" s="303"/>
      <c r="CI514" s="303"/>
      <c r="CJ514" s="303"/>
      <c r="CK514" s="303"/>
      <c r="CL514" s="303"/>
      <c r="CM514" s="303"/>
      <c r="CN514" s="303"/>
      <c r="CO514" s="303"/>
      <c r="CP514" s="303"/>
      <c r="CQ514" s="303"/>
      <c r="CR514" s="303"/>
      <c r="CS514" s="303"/>
      <c r="CT514" s="303"/>
      <c r="CU514" s="303"/>
      <c r="CV514" s="303"/>
      <c r="CW514" s="303"/>
      <c r="CX514" s="303"/>
      <c r="CY514" s="303"/>
      <c r="CZ514" s="303"/>
    </row>
    <row r="515" s="623" customFormat="true" ht="25.15" customHeight="true" x14ac:dyDescent="0.2">
      <c r="C515" s="1798" t="s">
        <v>290</v>
      </c>
      <c r="D515" s="1797"/>
      <c r="E515" s="1566">
        <v>1.1559179275880493E-4</v>
      </c>
      <c r="F515" s="1545"/>
      <c r="G515" s="1545"/>
      <c r="H515" s="1798" t="s">
        <v>289</v>
      </c>
      <c r="I515" s="1797"/>
      <c r="J515" s="1567">
        <v>8.4844689279231587E-4</v>
      </c>
      <c r="K515" s="1545"/>
      <c r="L515" s="1545"/>
      <c r="M515" s="1798" t="s">
        <v>241</v>
      </c>
      <c r="N515" s="1797"/>
      <c r="O515" s="1568">
        <v>0.25239210529051281</v>
      </c>
      <c r="P515" s="1545"/>
      <c r="Q515" s="1545"/>
      <c r="AK515" s="300"/>
      <c r="AL515" s="300"/>
      <c r="AM515" s="300"/>
      <c r="AN515" s="300"/>
      <c r="AO515" s="300"/>
      <c r="AP515" s="300"/>
      <c r="AQ515" s="300"/>
      <c r="AR515" s="300"/>
      <c r="AS515" s="300"/>
      <c r="AT515" s="300"/>
      <c r="AU515" s="300"/>
      <c r="AV515" s="300"/>
      <c r="AW515" s="300"/>
      <c r="AX515" s="300"/>
      <c r="AY515" s="300"/>
      <c r="AZ515" s="300"/>
      <c r="BA515" s="302"/>
      <c r="BB515" s="352"/>
      <c r="BC515" s="302"/>
      <c r="BD515" s="302"/>
      <c r="BE515" s="302"/>
      <c r="BF515" s="302"/>
      <c r="BG515" s="302"/>
      <c r="BH515" s="302"/>
      <c r="BI515" s="302"/>
      <c r="BJ515" s="302"/>
      <c r="BK515" s="302"/>
      <c r="BL515" s="302"/>
      <c r="BM515" s="302"/>
      <c r="BN515" s="302"/>
      <c r="BO515" s="302"/>
      <c r="BP515" s="302"/>
      <c r="BQ515" s="302"/>
      <c r="BR515" s="302"/>
      <c r="BS515" s="302"/>
      <c r="BT515" s="302"/>
      <c r="BU515" s="302"/>
      <c r="BV515" s="302"/>
      <c r="BW515" s="302"/>
      <c r="BX515" s="302"/>
      <c r="BY515" s="302"/>
      <c r="BZ515" s="303"/>
      <c r="CA515" s="303"/>
      <c r="CB515" s="303"/>
      <c r="CC515" s="303"/>
      <c r="CD515" s="303"/>
      <c r="CE515" s="303"/>
      <c r="CF515" s="303"/>
      <c r="CG515" s="303"/>
      <c r="CH515" s="303"/>
      <c r="CI515" s="303"/>
      <c r="CJ515" s="303"/>
      <c r="CK515" s="303"/>
      <c r="CL515" s="303"/>
      <c r="CM515" s="303"/>
      <c r="CN515" s="303"/>
      <c r="CO515" s="303"/>
      <c r="CP515" s="303"/>
      <c r="CQ515" s="303"/>
      <c r="CR515" s="303"/>
      <c r="CS515" s="303"/>
      <c r="CT515" s="303"/>
      <c r="CU515" s="303"/>
      <c r="CV515" s="303"/>
      <c r="CW515" s="303"/>
      <c r="CX515" s="303"/>
      <c r="CY515" s="303"/>
      <c r="CZ515" s="303"/>
    </row>
    <row r="516" s="623" customFormat="true" ht="25.15" customHeight="true" x14ac:dyDescent="0.2">
      <c r="C516" s="1798" t="s">
        <v>297</v>
      </c>
      <c r="D516" s="1797"/>
      <c r="E516" s="1573">
        <v>7.4454027213302862E-5</v>
      </c>
      <c r="F516" s="1545"/>
      <c r="G516" s="1545"/>
      <c r="H516" s="1798" t="s">
        <v>292</v>
      </c>
      <c r="I516" s="1797"/>
      <c r="J516" s="1567">
        <v>1.169199642658497E-4</v>
      </c>
      <c r="K516" s="1545"/>
      <c r="L516" s="1545"/>
      <c r="M516" s="1798" t="s">
        <v>290</v>
      </c>
      <c r="N516" s="1797"/>
      <c r="O516" s="1574">
        <v>1.4250981451795327E-5</v>
      </c>
      <c r="P516" s="1545"/>
      <c r="Q516" s="1545"/>
      <c r="AK516" s="300"/>
      <c r="AL516" s="300"/>
      <c r="AM516" s="300"/>
      <c r="AN516" s="300"/>
      <c r="AO516" s="300"/>
      <c r="AP516" s="300"/>
      <c r="AQ516" s="300"/>
      <c r="AR516" s="300"/>
      <c r="AS516" s="300"/>
      <c r="AT516" s="300"/>
      <c r="AU516" s="300"/>
      <c r="AV516" s="300"/>
      <c r="AW516" s="300"/>
      <c r="AX516" s="300"/>
      <c r="AY516" s="300"/>
      <c r="AZ516" s="300"/>
      <c r="BA516" s="302"/>
      <c r="BB516" s="352"/>
      <c r="BC516" s="302"/>
      <c r="BD516" s="302"/>
      <c r="BE516" s="302"/>
      <c r="BF516" s="302"/>
      <c r="BG516" s="302"/>
      <c r="BH516" s="302"/>
      <c r="BI516" s="302"/>
      <c r="BJ516" s="302"/>
      <c r="BK516" s="302"/>
      <c r="BL516" s="302"/>
      <c r="BM516" s="302"/>
      <c r="BN516" s="302"/>
      <c r="BO516" s="302"/>
      <c r="BP516" s="302"/>
      <c r="BQ516" s="302"/>
      <c r="BR516" s="302"/>
      <c r="BS516" s="302"/>
      <c r="BT516" s="302"/>
      <c r="BU516" s="302"/>
      <c r="BV516" s="302"/>
      <c r="BW516" s="302"/>
      <c r="BX516" s="302"/>
      <c r="BY516" s="302"/>
      <c r="BZ516" s="303"/>
      <c r="CA516" s="303"/>
      <c r="CB516" s="303"/>
      <c r="CC516" s="303"/>
      <c r="CD516" s="303"/>
      <c r="CE516" s="303"/>
      <c r="CF516" s="303"/>
      <c r="CG516" s="303"/>
      <c r="CH516" s="303"/>
      <c r="CI516" s="303"/>
      <c r="CJ516" s="303"/>
      <c r="CK516" s="303"/>
      <c r="CL516" s="303"/>
      <c r="CM516" s="303"/>
      <c r="CN516" s="303"/>
      <c r="CO516" s="303"/>
      <c r="CP516" s="303"/>
      <c r="CQ516" s="303"/>
      <c r="CR516" s="303"/>
      <c r="CS516" s="303"/>
      <c r="CT516" s="303"/>
      <c r="CU516" s="303"/>
      <c r="CV516" s="303"/>
      <c r="CW516" s="303"/>
      <c r="CX516" s="303"/>
      <c r="CY516" s="303"/>
      <c r="CZ516" s="303"/>
    </row>
    <row r="517" s="623" customFormat="true" ht="25.15" customHeight="true" x14ac:dyDescent="0.2">
      <c r="C517" s="1798" t="s">
        <v>291</v>
      </c>
      <c r="D517" s="1797"/>
      <c r="E517" s="1566">
        <v>2.4914172090858709E-4</v>
      </c>
      <c r="F517" s="1545"/>
      <c r="G517" s="1545"/>
      <c r="H517" s="1798" t="s">
        <v>296</v>
      </c>
      <c r="I517" s="1797"/>
      <c r="J517" s="1567">
        <v>4.4208335004215755E-4</v>
      </c>
      <c r="K517" s="1545"/>
      <c r="L517" s="1545"/>
      <c r="M517" s="1798" t="s">
        <v>297</v>
      </c>
      <c r="N517" s="1797"/>
      <c r="O517" s="1574">
        <v>4.5333320175033853E-5</v>
      </c>
      <c r="P517" s="1545"/>
      <c r="Q517" s="1545"/>
      <c r="AK517" s="300"/>
      <c r="AL517" s="300"/>
      <c r="AM517" s="300"/>
      <c r="AN517" s="300"/>
      <c r="AO517" s="300"/>
      <c r="AP517" s="300"/>
      <c r="AQ517" s="300"/>
      <c r="AR517" s="300"/>
      <c r="AS517" s="300"/>
      <c r="AT517" s="300"/>
      <c r="AU517" s="300"/>
      <c r="AV517" s="300"/>
      <c r="AW517" s="300"/>
      <c r="AX517" s="300"/>
      <c r="AY517" s="300"/>
      <c r="AZ517" s="300"/>
      <c r="BA517" s="302"/>
      <c r="BB517" s="352"/>
      <c r="BC517" s="302"/>
      <c r="BD517" s="302"/>
      <c r="BE517" s="302"/>
      <c r="BF517" s="302"/>
      <c r="BG517" s="302"/>
      <c r="BH517" s="302"/>
      <c r="BI517" s="302"/>
      <c r="BJ517" s="302"/>
      <c r="BK517" s="302"/>
      <c r="BL517" s="302"/>
      <c r="BM517" s="302"/>
      <c r="BN517" s="302"/>
      <c r="BO517" s="302"/>
      <c r="BP517" s="302"/>
      <c r="BQ517" s="302"/>
      <c r="BR517" s="302"/>
      <c r="BS517" s="302"/>
      <c r="BT517" s="302"/>
      <c r="BU517" s="302"/>
      <c r="BV517" s="302"/>
      <c r="BW517" s="302"/>
      <c r="BX517" s="302"/>
      <c r="BY517" s="302"/>
      <c r="BZ517" s="303"/>
      <c r="CA517" s="303"/>
      <c r="CB517" s="303"/>
      <c r="CC517" s="303"/>
      <c r="CD517" s="303"/>
      <c r="CE517" s="303"/>
      <c r="CF517" s="303"/>
      <c r="CG517" s="303"/>
      <c r="CH517" s="303"/>
      <c r="CI517" s="303"/>
      <c r="CJ517" s="303"/>
      <c r="CK517" s="303"/>
      <c r="CL517" s="303"/>
      <c r="CM517" s="303"/>
      <c r="CN517" s="303"/>
      <c r="CO517" s="303"/>
      <c r="CP517" s="303"/>
      <c r="CQ517" s="303"/>
      <c r="CR517" s="303"/>
      <c r="CS517" s="303"/>
      <c r="CT517" s="303"/>
      <c r="CU517" s="303"/>
      <c r="CV517" s="303"/>
      <c r="CW517" s="303"/>
      <c r="CX517" s="303"/>
      <c r="CY517" s="303"/>
      <c r="CZ517" s="303"/>
    </row>
    <row r="518" s="623" customFormat="true" ht="25.15" customHeight="true" x14ac:dyDescent="0.2">
      <c r="C518" s="1798" t="s">
        <v>289</v>
      </c>
      <c r="D518" s="1797"/>
      <c r="E518" s="1566">
        <v>4.1926309577008079E-4</v>
      </c>
      <c r="F518" s="1545"/>
      <c r="G518" s="1545"/>
      <c r="H518" s="1798" t="s">
        <v>276</v>
      </c>
      <c r="I518" s="1797"/>
      <c r="J518" s="1567">
        <v>1.4081307735850252E-2</v>
      </c>
      <c r="K518" s="1545"/>
      <c r="L518" s="1545"/>
      <c r="M518" s="1798" t="s">
        <v>291</v>
      </c>
      <c r="N518" s="1797"/>
      <c r="O518" s="1574">
        <v>7.0077091863728958E-5</v>
      </c>
      <c r="P518" s="1545"/>
      <c r="Q518" s="1545"/>
      <c r="AK518" s="300"/>
      <c r="AL518" s="300"/>
      <c r="AM518" s="300"/>
      <c r="AN518" s="300"/>
      <c r="AO518" s="300"/>
      <c r="AP518" s="300"/>
      <c r="AQ518" s="300"/>
      <c r="AR518" s="300"/>
      <c r="AS518" s="300"/>
      <c r="AT518" s="300"/>
      <c r="AU518" s="300"/>
      <c r="AV518" s="300"/>
      <c r="AW518" s="300"/>
      <c r="AX518" s="300"/>
      <c r="AY518" s="300"/>
      <c r="AZ518" s="300"/>
      <c r="BA518" s="302"/>
      <c r="BB518" s="352"/>
      <c r="BC518" s="302"/>
      <c r="BD518" s="302"/>
      <c r="BE518" s="302"/>
      <c r="BF518" s="302"/>
      <c r="BG518" s="302"/>
      <c r="BH518" s="302"/>
      <c r="BI518" s="302"/>
      <c r="BJ518" s="302"/>
      <c r="BK518" s="302"/>
      <c r="BL518" s="302"/>
      <c r="BM518" s="302"/>
      <c r="BN518" s="302"/>
      <c r="BO518" s="302"/>
      <c r="BP518" s="302"/>
      <c r="BQ518" s="302"/>
      <c r="BR518" s="302"/>
      <c r="BS518" s="302"/>
      <c r="BT518" s="302"/>
      <c r="BU518" s="302"/>
      <c r="BV518" s="302"/>
      <c r="BW518" s="302"/>
      <c r="BX518" s="302"/>
      <c r="BY518" s="302"/>
      <c r="BZ518" s="303"/>
      <c r="CA518" s="303"/>
      <c r="CB518" s="303"/>
      <c r="CC518" s="303"/>
      <c r="CD518" s="303"/>
      <c r="CE518" s="303"/>
      <c r="CF518" s="303"/>
      <c r="CG518" s="303"/>
      <c r="CH518" s="303"/>
      <c r="CI518" s="303"/>
      <c r="CJ518" s="303"/>
      <c r="CK518" s="303"/>
      <c r="CL518" s="303"/>
      <c r="CM518" s="303"/>
      <c r="CN518" s="303"/>
      <c r="CO518" s="303"/>
      <c r="CP518" s="303"/>
      <c r="CQ518" s="303"/>
      <c r="CR518" s="303"/>
      <c r="CS518" s="303"/>
      <c r="CT518" s="303"/>
      <c r="CU518" s="303"/>
      <c r="CV518" s="303"/>
      <c r="CW518" s="303"/>
      <c r="CX518" s="303"/>
      <c r="CY518" s="303"/>
      <c r="CZ518" s="303"/>
    </row>
    <row r="519" s="623" customFormat="true" ht="25.15" customHeight="true" x14ac:dyDescent="0.2">
      <c r="C519" s="1798" t="s">
        <v>292</v>
      </c>
      <c r="D519" s="1797"/>
      <c r="E519" s="1566">
        <v>2.1446140235622507E-4</v>
      </c>
      <c r="F519" s="1545"/>
      <c r="G519" s="1545"/>
      <c r="H519" s="1798" t="s">
        <v>285</v>
      </c>
      <c r="I519" s="1797"/>
      <c r="J519" s="1567">
        <v>3.6256908818238197E-3</v>
      </c>
      <c r="K519" s="1545"/>
      <c r="L519" s="1545"/>
      <c r="M519" s="1798" t="s">
        <v>289</v>
      </c>
      <c r="N519" s="1797"/>
      <c r="O519" s="1568">
        <v>3.1525954178656491E-4</v>
      </c>
      <c r="P519" s="1545"/>
      <c r="Q519" s="1545"/>
      <c r="AK519" s="300"/>
      <c r="AL519" s="300"/>
      <c r="AM519" s="300"/>
      <c r="AN519" s="300"/>
      <c r="AO519" s="300"/>
      <c r="AP519" s="300"/>
      <c r="AQ519" s="300"/>
      <c r="AR519" s="300"/>
      <c r="AS519" s="300"/>
      <c r="AT519" s="300"/>
      <c r="AU519" s="300"/>
      <c r="AV519" s="300"/>
      <c r="AW519" s="300"/>
      <c r="AX519" s="300"/>
      <c r="AY519" s="300"/>
      <c r="AZ519" s="300"/>
      <c r="BA519" s="302"/>
      <c r="BB519" s="352"/>
      <c r="BC519" s="302"/>
      <c r="BD519" s="302"/>
      <c r="BE519" s="302"/>
      <c r="BF519" s="302"/>
      <c r="BG519" s="302"/>
      <c r="BH519" s="302"/>
      <c r="BI519" s="302"/>
      <c r="BJ519" s="302"/>
      <c r="BK519" s="302"/>
      <c r="BL519" s="302"/>
      <c r="BM519" s="302"/>
      <c r="BN519" s="302"/>
      <c r="BO519" s="302"/>
      <c r="BP519" s="302"/>
      <c r="BQ519" s="302"/>
      <c r="BR519" s="302"/>
      <c r="BS519" s="302"/>
      <c r="BT519" s="302"/>
      <c r="BU519" s="302"/>
      <c r="BV519" s="302"/>
      <c r="BW519" s="302"/>
      <c r="BX519" s="302"/>
      <c r="BY519" s="302"/>
      <c r="BZ519" s="303"/>
      <c r="CA519" s="303"/>
      <c r="CB519" s="303"/>
      <c r="CC519" s="303"/>
      <c r="CD519" s="303"/>
      <c r="CE519" s="303"/>
      <c r="CF519" s="303"/>
      <c r="CG519" s="303"/>
      <c r="CH519" s="303"/>
      <c r="CI519" s="303"/>
      <c r="CJ519" s="303"/>
      <c r="CK519" s="303"/>
      <c r="CL519" s="303"/>
      <c r="CM519" s="303"/>
      <c r="CN519" s="303"/>
      <c r="CO519" s="303"/>
      <c r="CP519" s="303"/>
      <c r="CQ519" s="303"/>
      <c r="CR519" s="303"/>
      <c r="CS519" s="303"/>
      <c r="CT519" s="303"/>
      <c r="CU519" s="303"/>
      <c r="CV519" s="303"/>
      <c r="CW519" s="303"/>
      <c r="CX519" s="303"/>
      <c r="CY519" s="303"/>
      <c r="CZ519" s="303"/>
    </row>
    <row r="520" s="623" customFormat="true" ht="25.15" customHeight="true" x14ac:dyDescent="0.2">
      <c r="C520" s="1798" t="s">
        <v>296</v>
      </c>
      <c r="D520" s="1797"/>
      <c r="E520" s="1573">
        <v>7.2913015289446695E-5</v>
      </c>
      <c r="F520" s="1545"/>
      <c r="G520" s="1545"/>
      <c r="H520" s="1798" t="s">
        <v>274</v>
      </c>
      <c r="I520" s="1797"/>
      <c r="J520" s="1567">
        <v>4.53977440895993E-3</v>
      </c>
      <c r="K520" s="1545"/>
      <c r="L520" s="1545"/>
      <c r="M520" s="1798" t="s">
        <v>292</v>
      </c>
      <c r="N520" s="1797"/>
      <c r="O520" s="1574">
        <v>8.3012447955264866E-5</v>
      </c>
      <c r="P520" s="1545"/>
      <c r="Q520" s="1545"/>
      <c r="AK520" s="300"/>
      <c r="AL520" s="300"/>
      <c r="AM520" s="300"/>
      <c r="AN520" s="300"/>
      <c r="AO520" s="300"/>
      <c r="AP520" s="300"/>
      <c r="AQ520" s="300"/>
      <c r="AR520" s="300"/>
      <c r="AS520" s="300"/>
      <c r="AT520" s="300"/>
      <c r="AU520" s="300"/>
      <c r="AV520" s="300"/>
      <c r="AW520" s="300"/>
      <c r="AX520" s="300"/>
      <c r="AY520" s="300"/>
      <c r="AZ520" s="300"/>
      <c r="BA520" s="302"/>
      <c r="BB520" s="352"/>
      <c r="BC520" s="302"/>
      <c r="BD520" s="302"/>
      <c r="BE520" s="302"/>
      <c r="BF520" s="302"/>
      <c r="BG520" s="302"/>
      <c r="BH520" s="302"/>
      <c r="BI520" s="302"/>
      <c r="BJ520" s="302"/>
      <c r="BK520" s="302"/>
      <c r="BL520" s="302"/>
      <c r="BM520" s="302"/>
      <c r="BN520" s="302"/>
      <c r="BO520" s="302"/>
      <c r="BP520" s="302"/>
      <c r="BQ520" s="302"/>
      <c r="BR520" s="302"/>
      <c r="BS520" s="302"/>
      <c r="BT520" s="302"/>
      <c r="BU520" s="302"/>
      <c r="BV520" s="302"/>
      <c r="BW520" s="302"/>
      <c r="BX520" s="302"/>
      <c r="BY520" s="302"/>
      <c r="BZ520" s="303"/>
      <c r="CA520" s="303"/>
      <c r="CB520" s="303"/>
      <c r="CC520" s="303"/>
      <c r="CD520" s="303"/>
      <c r="CE520" s="303"/>
      <c r="CF520" s="303"/>
      <c r="CG520" s="303"/>
      <c r="CH520" s="303"/>
      <c r="CI520" s="303"/>
      <c r="CJ520" s="303"/>
      <c r="CK520" s="303"/>
      <c r="CL520" s="303"/>
      <c r="CM520" s="303"/>
      <c r="CN520" s="303"/>
      <c r="CO520" s="303"/>
      <c r="CP520" s="303"/>
      <c r="CQ520" s="303"/>
      <c r="CR520" s="303"/>
      <c r="CS520" s="303"/>
      <c r="CT520" s="303"/>
      <c r="CU520" s="303"/>
      <c r="CV520" s="303"/>
      <c r="CW520" s="303"/>
      <c r="CX520" s="303"/>
      <c r="CY520" s="303"/>
      <c r="CZ520" s="303"/>
    </row>
    <row r="521" s="623" customFormat="true" ht="25.15" customHeight="true" x14ac:dyDescent="0.2">
      <c r="C521" s="1798" t="s">
        <v>276</v>
      </c>
      <c r="D521" s="1797"/>
      <c r="E521" s="1566">
        <v>5.7301529536613895E-4</v>
      </c>
      <c r="F521" s="1545"/>
      <c r="G521" s="1545"/>
      <c r="H521" s="1798" t="s">
        <v>258</v>
      </c>
      <c r="I521" s="1797"/>
      <c r="J521" s="1567">
        <v>4.3991479827476691E-2</v>
      </c>
      <c r="K521" s="1545"/>
      <c r="L521" s="1545"/>
      <c r="M521" s="1798" t="s">
        <v>296</v>
      </c>
      <c r="N521" s="1797"/>
      <c r="O521" s="1574">
        <v>7.0537337925558215E-5</v>
      </c>
      <c r="P521" s="1545"/>
      <c r="Q521" s="1545"/>
      <c r="AK521" s="300"/>
      <c r="AL521" s="300"/>
      <c r="AM521" s="300"/>
      <c r="AN521" s="300"/>
      <c r="AO521" s="300"/>
      <c r="AP521" s="300"/>
      <c r="AQ521" s="300"/>
      <c r="AR521" s="300"/>
      <c r="AS521" s="300"/>
      <c r="AT521" s="300"/>
      <c r="AU521" s="300"/>
      <c r="AV521" s="300"/>
      <c r="AW521" s="300"/>
      <c r="AX521" s="300"/>
      <c r="AY521" s="300"/>
      <c r="AZ521" s="300"/>
      <c r="BA521" s="302"/>
      <c r="BB521" s="352"/>
      <c r="BC521" s="302"/>
      <c r="BD521" s="302"/>
      <c r="BE521" s="302"/>
      <c r="BF521" s="302"/>
      <c r="BG521" s="302"/>
      <c r="BH521" s="302"/>
      <c r="BI521" s="302"/>
      <c r="BJ521" s="302"/>
      <c r="BK521" s="302"/>
      <c r="BL521" s="302"/>
      <c r="BM521" s="302"/>
      <c r="BN521" s="302"/>
      <c r="BO521" s="302"/>
      <c r="BP521" s="302"/>
      <c r="BQ521" s="302"/>
      <c r="BR521" s="302"/>
      <c r="BS521" s="302"/>
      <c r="BT521" s="302"/>
      <c r="BU521" s="302"/>
      <c r="BV521" s="302"/>
      <c r="BW521" s="302"/>
      <c r="BX521" s="302"/>
      <c r="BY521" s="302"/>
      <c r="BZ521" s="303"/>
      <c r="CA521" s="303"/>
      <c r="CB521" s="303"/>
      <c r="CC521" s="303"/>
      <c r="CD521" s="303"/>
      <c r="CE521" s="303"/>
      <c r="CF521" s="303"/>
      <c r="CG521" s="303"/>
      <c r="CH521" s="303"/>
      <c r="CI521" s="303"/>
      <c r="CJ521" s="303"/>
      <c r="CK521" s="303"/>
      <c r="CL521" s="303"/>
      <c r="CM521" s="303"/>
      <c r="CN521" s="303"/>
      <c r="CO521" s="303"/>
      <c r="CP521" s="303"/>
      <c r="CQ521" s="303"/>
      <c r="CR521" s="303"/>
      <c r="CS521" s="303"/>
      <c r="CT521" s="303"/>
      <c r="CU521" s="303"/>
      <c r="CV521" s="303"/>
      <c r="CW521" s="303"/>
      <c r="CX521" s="303"/>
      <c r="CY521" s="303"/>
      <c r="CZ521" s="303"/>
    </row>
    <row r="522" s="623" customFormat="true" ht="25.15" customHeight="true" x14ac:dyDescent="0.2">
      <c r="C522" s="1798" t="s">
        <v>285</v>
      </c>
      <c r="D522" s="1797"/>
      <c r="E522" s="1573">
        <v>1.9264413666016819E-7</v>
      </c>
      <c r="F522" s="1545"/>
      <c r="G522" s="1545"/>
      <c r="H522" s="1798" t="s">
        <v>278</v>
      </c>
      <c r="I522" s="1797"/>
      <c r="J522" s="1567">
        <v>4.0988027187438252E-3</v>
      </c>
      <c r="K522" s="1545"/>
      <c r="L522" s="1545"/>
      <c r="M522" s="1798" t="s">
        <v>276</v>
      </c>
      <c r="N522" s="1797"/>
      <c r="O522" s="1574">
        <v>9.7794853449045566E-7</v>
      </c>
      <c r="P522" s="1545"/>
      <c r="Q522" s="1545"/>
      <c r="AK522" s="300"/>
      <c r="AL522" s="300"/>
      <c r="AM522" s="300"/>
      <c r="AN522" s="300"/>
      <c r="AO522" s="300"/>
      <c r="AP522" s="300"/>
      <c r="AQ522" s="300"/>
      <c r="AR522" s="300"/>
      <c r="AS522" s="300"/>
      <c r="AT522" s="300"/>
      <c r="AU522" s="300"/>
      <c r="AV522" s="300"/>
      <c r="AW522" s="300"/>
      <c r="AX522" s="300"/>
      <c r="AY522" s="300"/>
      <c r="AZ522" s="300"/>
      <c r="BA522" s="302"/>
      <c r="BB522" s="352"/>
      <c r="BC522" s="302"/>
      <c r="BD522" s="302"/>
      <c r="BE522" s="302"/>
      <c r="BF522" s="302"/>
      <c r="BG522" s="302"/>
      <c r="BH522" s="302"/>
      <c r="BI522" s="302"/>
      <c r="BJ522" s="302"/>
      <c r="BK522" s="302"/>
      <c r="BL522" s="302"/>
      <c r="BM522" s="302"/>
      <c r="BN522" s="302"/>
      <c r="BO522" s="302"/>
      <c r="BP522" s="302"/>
      <c r="BQ522" s="302"/>
      <c r="BR522" s="302"/>
      <c r="BS522" s="302"/>
      <c r="BT522" s="302"/>
      <c r="BU522" s="302"/>
      <c r="BV522" s="302"/>
      <c r="BW522" s="302"/>
      <c r="BX522" s="302"/>
      <c r="BY522" s="302"/>
      <c r="BZ522" s="303"/>
      <c r="CA522" s="303"/>
      <c r="CB522" s="303"/>
      <c r="CC522" s="303"/>
      <c r="CD522" s="303"/>
      <c r="CE522" s="303"/>
      <c r="CF522" s="303"/>
      <c r="CG522" s="303"/>
      <c r="CH522" s="303"/>
      <c r="CI522" s="303"/>
      <c r="CJ522" s="303"/>
      <c r="CK522" s="303"/>
      <c r="CL522" s="303"/>
      <c r="CM522" s="303"/>
      <c r="CN522" s="303"/>
      <c r="CO522" s="303"/>
      <c r="CP522" s="303"/>
      <c r="CQ522" s="303"/>
      <c r="CR522" s="303"/>
      <c r="CS522" s="303"/>
      <c r="CT522" s="303"/>
      <c r="CU522" s="303"/>
      <c r="CV522" s="303"/>
      <c r="CW522" s="303"/>
      <c r="CX522" s="303"/>
      <c r="CY522" s="303"/>
      <c r="CZ522" s="303"/>
    </row>
    <row r="523" s="623" customFormat="true" ht="25.15" customHeight="true" x14ac:dyDescent="0.2">
      <c r="C523" s="1798" t="s">
        <v>274</v>
      </c>
      <c r="D523" s="1797"/>
      <c r="E523" s="1566">
        <v>8.6238386595525619E-3</v>
      </c>
      <c r="F523" s="1545"/>
      <c r="G523" s="1545"/>
      <c r="H523" s="1798" t="s">
        <v>231</v>
      </c>
      <c r="I523" s="1797"/>
      <c r="J523" s="1567">
        <v>0.54036588175254741</v>
      </c>
      <c r="K523" s="1545"/>
      <c r="L523" s="1545"/>
      <c r="M523" s="1798" t="s">
        <v>285</v>
      </c>
      <c r="N523" s="1797"/>
      <c r="O523" s="1568">
        <v>1.2267472976082805E-3</v>
      </c>
      <c r="P523" s="1545"/>
      <c r="Q523" s="1545"/>
      <c r="AK523" s="300"/>
      <c r="AL523" s="300"/>
      <c r="AM523" s="300"/>
      <c r="AN523" s="300"/>
      <c r="AO523" s="300"/>
      <c r="AP523" s="300"/>
      <c r="AQ523" s="300"/>
      <c r="AR523" s="300"/>
      <c r="AS523" s="300"/>
      <c r="AT523" s="300"/>
      <c r="AU523" s="300"/>
      <c r="AV523" s="300"/>
      <c r="AW523" s="300"/>
      <c r="AX523" s="300"/>
      <c r="AY523" s="300"/>
      <c r="AZ523" s="300"/>
      <c r="BA523" s="302"/>
      <c r="BB523" s="352"/>
      <c r="BC523" s="302"/>
      <c r="BD523" s="302"/>
      <c r="BE523" s="302"/>
      <c r="BF523" s="302"/>
      <c r="BG523" s="302"/>
      <c r="BH523" s="302"/>
      <c r="BI523" s="302"/>
      <c r="BJ523" s="302"/>
      <c r="BK523" s="302"/>
      <c r="BL523" s="302"/>
      <c r="BM523" s="302"/>
      <c r="BN523" s="302"/>
      <c r="BO523" s="302"/>
      <c r="BP523" s="302"/>
      <c r="BQ523" s="302"/>
      <c r="BR523" s="302"/>
      <c r="BS523" s="302"/>
      <c r="BT523" s="302"/>
      <c r="BU523" s="302"/>
      <c r="BV523" s="302"/>
      <c r="BW523" s="302"/>
      <c r="BX523" s="302"/>
      <c r="BY523" s="302"/>
      <c r="BZ523" s="303"/>
      <c r="CA523" s="303"/>
      <c r="CB523" s="303"/>
      <c r="CC523" s="303"/>
      <c r="CD523" s="303"/>
      <c r="CE523" s="303"/>
      <c r="CF523" s="303"/>
      <c r="CG523" s="303"/>
      <c r="CH523" s="303"/>
      <c r="CI523" s="303"/>
      <c r="CJ523" s="303"/>
      <c r="CK523" s="303"/>
      <c r="CL523" s="303"/>
      <c r="CM523" s="303"/>
      <c r="CN523" s="303"/>
      <c r="CO523" s="303"/>
      <c r="CP523" s="303"/>
      <c r="CQ523" s="303"/>
      <c r="CR523" s="303"/>
      <c r="CS523" s="303"/>
      <c r="CT523" s="303"/>
      <c r="CU523" s="303"/>
      <c r="CV523" s="303"/>
      <c r="CW523" s="303"/>
      <c r="CX523" s="303"/>
      <c r="CY523" s="303"/>
      <c r="CZ523" s="303"/>
    </row>
    <row r="524" s="623" customFormat="true" ht="25.15" customHeight="true" x14ac:dyDescent="0.2">
      <c r="C524" s="1798" t="s">
        <v>258</v>
      </c>
      <c r="D524" s="1797"/>
      <c r="E524" s="1566">
        <v>4.976613487660933E-2</v>
      </c>
      <c r="F524" s="1545"/>
      <c r="G524" s="1545"/>
      <c r="H524" s="1798" t="s">
        <v>257</v>
      </c>
      <c r="I524" s="1797"/>
      <c r="J524" s="1567">
        <v>7.7069660943529628E-2</v>
      </c>
      <c r="K524" s="1545"/>
      <c r="L524" s="1545"/>
      <c r="M524" s="1798" t="s">
        <v>274</v>
      </c>
      <c r="N524" s="1797"/>
      <c r="O524" s="1568">
        <v>1.1635810737208601E-2</v>
      </c>
      <c r="P524" s="1545"/>
      <c r="Q524" s="1545"/>
      <c r="AK524" s="300"/>
      <c r="AL524" s="300"/>
      <c r="AM524" s="300"/>
      <c r="AN524" s="300"/>
      <c r="AO524" s="300"/>
      <c r="AP524" s="300"/>
      <c r="AQ524" s="300"/>
      <c r="AR524" s="300"/>
      <c r="AS524" s="300"/>
      <c r="AT524" s="300"/>
      <c r="AU524" s="300"/>
      <c r="AV524" s="300"/>
      <c r="AW524" s="300"/>
      <c r="AX524" s="300"/>
      <c r="AY524" s="300"/>
      <c r="AZ524" s="300"/>
      <c r="BA524" s="302"/>
      <c r="BB524" s="352"/>
      <c r="BC524" s="302"/>
      <c r="BD524" s="302"/>
      <c r="BE524" s="302"/>
      <c r="BF524" s="302"/>
      <c r="BG524" s="302"/>
      <c r="BH524" s="302"/>
      <c r="BI524" s="302"/>
      <c r="BJ524" s="302"/>
      <c r="BK524" s="302"/>
      <c r="BL524" s="302"/>
      <c r="BM524" s="302"/>
      <c r="BN524" s="302"/>
      <c r="BO524" s="302"/>
      <c r="BP524" s="302"/>
      <c r="BQ524" s="302"/>
      <c r="BR524" s="302"/>
      <c r="BS524" s="302"/>
      <c r="BT524" s="302"/>
      <c r="BU524" s="302"/>
      <c r="BV524" s="302"/>
      <c r="BW524" s="302"/>
      <c r="BX524" s="302"/>
      <c r="BY524" s="302"/>
      <c r="BZ524" s="303"/>
      <c r="CA524" s="303"/>
      <c r="CB524" s="303"/>
      <c r="CC524" s="303"/>
      <c r="CD524" s="303"/>
      <c r="CE524" s="303"/>
      <c r="CF524" s="303"/>
      <c r="CG524" s="303"/>
      <c r="CH524" s="303"/>
      <c r="CI524" s="303"/>
      <c r="CJ524" s="303"/>
      <c r="CK524" s="303"/>
      <c r="CL524" s="303"/>
      <c r="CM524" s="303"/>
      <c r="CN524" s="303"/>
      <c r="CO524" s="303"/>
      <c r="CP524" s="303"/>
      <c r="CQ524" s="303"/>
      <c r="CR524" s="303"/>
      <c r="CS524" s="303"/>
      <c r="CT524" s="303"/>
      <c r="CU524" s="303"/>
      <c r="CV524" s="303"/>
      <c r="CW524" s="303"/>
      <c r="CX524" s="303"/>
      <c r="CY524" s="303"/>
      <c r="CZ524" s="303"/>
    </row>
    <row r="525" s="623" customFormat="true" ht="25.15" customHeight="true" x14ac:dyDescent="0.2">
      <c r="C525" s="1798" t="s">
        <v>278</v>
      </c>
      <c r="D525" s="1797"/>
      <c r="E525" s="1566">
        <v>4.2291092590246368E-3</v>
      </c>
      <c r="F525" s="1545"/>
      <c r="G525" s="1545"/>
      <c r="H525" s="1798" t="s">
        <v>245</v>
      </c>
      <c r="I525" s="1797"/>
      <c r="J525" s="1567">
        <v>0.17463780185721434</v>
      </c>
      <c r="K525" s="1545"/>
      <c r="L525" s="1545"/>
      <c r="M525" s="1798" t="s">
        <v>258</v>
      </c>
      <c r="N525" s="1797"/>
      <c r="O525" s="1568">
        <v>4.6669155849516593E-2</v>
      </c>
      <c r="P525" s="1545"/>
      <c r="Q525" s="1545"/>
      <c r="AK525" s="300"/>
      <c r="AL525" s="300"/>
      <c r="AM525" s="300"/>
      <c r="AN525" s="300"/>
      <c r="AO525" s="300"/>
      <c r="AP525" s="300"/>
      <c r="AQ525" s="300"/>
      <c r="AR525" s="300"/>
      <c r="AS525" s="300"/>
      <c r="AT525" s="300"/>
      <c r="AU525" s="300"/>
      <c r="AV525" s="300"/>
      <c r="AW525" s="300"/>
      <c r="AX525" s="300"/>
      <c r="AY525" s="300"/>
      <c r="AZ525" s="300"/>
      <c r="BA525" s="302"/>
      <c r="BB525" s="352"/>
      <c r="BC525" s="302"/>
      <c r="BD525" s="302"/>
      <c r="BE525" s="302"/>
      <c r="BF525" s="302"/>
      <c r="BG525" s="302"/>
      <c r="BH525" s="302"/>
      <c r="BI525" s="302"/>
      <c r="BJ525" s="302"/>
      <c r="BK525" s="302"/>
      <c r="BL525" s="302"/>
      <c r="BM525" s="302"/>
      <c r="BN525" s="302"/>
      <c r="BO525" s="302"/>
      <c r="BP525" s="302"/>
      <c r="BQ525" s="302"/>
      <c r="BR525" s="302"/>
      <c r="BS525" s="302"/>
      <c r="BT525" s="302"/>
      <c r="BU525" s="302"/>
      <c r="BV525" s="302"/>
      <c r="BW525" s="302"/>
      <c r="BX525" s="302"/>
      <c r="BY525" s="302"/>
      <c r="BZ525" s="303"/>
      <c r="CA525" s="303"/>
      <c r="CB525" s="303"/>
      <c r="CC525" s="303"/>
      <c r="CD525" s="303"/>
      <c r="CE525" s="303"/>
      <c r="CF525" s="303"/>
      <c r="CG525" s="303"/>
      <c r="CH525" s="303"/>
      <c r="CI525" s="303"/>
      <c r="CJ525" s="303"/>
      <c r="CK525" s="303"/>
      <c r="CL525" s="303"/>
      <c r="CM525" s="303"/>
      <c r="CN525" s="303"/>
      <c r="CO525" s="303"/>
      <c r="CP525" s="303"/>
      <c r="CQ525" s="303"/>
      <c r="CR525" s="303"/>
      <c r="CS525" s="303"/>
      <c r="CT525" s="303"/>
      <c r="CU525" s="303"/>
      <c r="CV525" s="303"/>
      <c r="CW525" s="303"/>
      <c r="CX525" s="303"/>
      <c r="CY525" s="303"/>
      <c r="CZ525" s="303"/>
    </row>
    <row r="526" s="623" customFormat="true" ht="25.15" customHeight="true" x14ac:dyDescent="0.2">
      <c r="C526" s="1798" t="s">
        <v>231</v>
      </c>
      <c r="D526" s="1797"/>
      <c r="E526" s="1566">
        <v>0.4577225326234402</v>
      </c>
      <c r="F526" s="1545"/>
      <c r="G526" s="1545"/>
      <c r="H526" s="1798" t="s">
        <v>300</v>
      </c>
      <c r="I526" s="1797"/>
      <c r="J526" s="1575">
        <v>5.5652849176898316E-5</v>
      </c>
      <c r="K526" s="1545"/>
      <c r="L526" s="1545"/>
      <c r="M526" s="1798" t="s">
        <v>278</v>
      </c>
      <c r="N526" s="1797"/>
      <c r="O526" s="1568">
        <v>4.1374060431650433E-3</v>
      </c>
      <c r="P526" s="1545"/>
      <c r="Q526" s="1545"/>
      <c r="AK526" s="300"/>
      <c r="AL526" s="300"/>
      <c r="AM526" s="300"/>
      <c r="AN526" s="300"/>
      <c r="AO526" s="300"/>
      <c r="AP526" s="300"/>
      <c r="AQ526" s="300"/>
      <c r="AR526" s="300"/>
      <c r="AS526" s="300"/>
      <c r="AT526" s="300"/>
      <c r="AU526" s="300"/>
      <c r="AV526" s="300"/>
      <c r="AW526" s="300"/>
      <c r="AX526" s="300"/>
      <c r="AY526" s="300"/>
      <c r="AZ526" s="300"/>
      <c r="BA526" s="302"/>
      <c r="BB526" s="352"/>
      <c r="BC526" s="302"/>
      <c r="BD526" s="302"/>
      <c r="BE526" s="302"/>
      <c r="BF526" s="302"/>
      <c r="BG526" s="302"/>
      <c r="BH526" s="302"/>
      <c r="BI526" s="302"/>
      <c r="BJ526" s="302"/>
      <c r="BK526" s="302"/>
      <c r="BL526" s="302"/>
      <c r="BM526" s="302"/>
      <c r="BN526" s="302"/>
      <c r="BO526" s="302"/>
      <c r="BP526" s="302"/>
      <c r="BQ526" s="302"/>
      <c r="BR526" s="302"/>
      <c r="BS526" s="302"/>
      <c r="BT526" s="302"/>
      <c r="BU526" s="302"/>
      <c r="BV526" s="302"/>
      <c r="BW526" s="302"/>
      <c r="BX526" s="302"/>
      <c r="BY526" s="302"/>
      <c r="BZ526" s="303"/>
      <c r="CA526" s="303"/>
      <c r="CB526" s="303"/>
      <c r="CC526" s="303"/>
      <c r="CD526" s="303"/>
      <c r="CE526" s="303"/>
      <c r="CF526" s="303"/>
      <c r="CG526" s="303"/>
      <c r="CH526" s="303"/>
      <c r="CI526" s="303"/>
      <c r="CJ526" s="303"/>
      <c r="CK526" s="303"/>
      <c r="CL526" s="303"/>
      <c r="CM526" s="303"/>
      <c r="CN526" s="303"/>
      <c r="CO526" s="303"/>
      <c r="CP526" s="303"/>
      <c r="CQ526" s="303"/>
      <c r="CR526" s="303"/>
      <c r="CS526" s="303"/>
      <c r="CT526" s="303"/>
      <c r="CU526" s="303"/>
      <c r="CV526" s="303"/>
      <c r="CW526" s="303"/>
      <c r="CX526" s="303"/>
      <c r="CY526" s="303"/>
      <c r="CZ526" s="303"/>
    </row>
    <row r="527" s="623" customFormat="true" ht="25.15" customHeight="true" x14ac:dyDescent="0.2">
      <c r="C527" s="1798" t="s">
        <v>257</v>
      </c>
      <c r="D527" s="1797"/>
      <c r="E527" s="1566">
        <v>1.6303457145755813E-3</v>
      </c>
      <c r="F527" s="1545"/>
      <c r="G527" s="1545"/>
      <c r="H527" s="1798" t="s">
        <v>261</v>
      </c>
      <c r="I527" s="1797"/>
      <c r="J527" s="1567">
        <v>4.2020668671847799E-4</v>
      </c>
      <c r="K527" s="1545"/>
      <c r="L527" s="1545"/>
      <c r="M527" s="1798" t="s">
        <v>231</v>
      </c>
      <c r="N527" s="1797"/>
      <c r="O527" s="1568">
        <v>0.27583463079394011</v>
      </c>
      <c r="P527" s="1545"/>
      <c r="Q527" s="1545"/>
      <c r="AK527" s="300"/>
      <c r="AL527" s="300"/>
      <c r="AM527" s="300"/>
      <c r="AN527" s="300"/>
      <c r="AO527" s="300"/>
      <c r="AP527" s="300"/>
      <c r="AQ527" s="300"/>
      <c r="AR527" s="300"/>
      <c r="AS527" s="300"/>
      <c r="AT527" s="300"/>
      <c r="AU527" s="300"/>
      <c r="AV527" s="300"/>
      <c r="AW527" s="300"/>
      <c r="AX527" s="300"/>
      <c r="AY527" s="300"/>
      <c r="AZ527" s="300"/>
      <c r="BA527" s="302"/>
      <c r="BB527" s="352"/>
      <c r="BC527" s="302"/>
      <c r="BD527" s="302"/>
      <c r="BE527" s="302"/>
      <c r="BF527" s="302"/>
      <c r="BG527" s="302"/>
      <c r="BH527" s="302"/>
      <c r="BI527" s="302"/>
      <c r="BJ527" s="302"/>
      <c r="BK527" s="302"/>
      <c r="BL527" s="302"/>
      <c r="BM527" s="302"/>
      <c r="BN527" s="302"/>
      <c r="BO527" s="302"/>
      <c r="BP527" s="302"/>
      <c r="BQ527" s="302"/>
      <c r="BR527" s="302"/>
      <c r="BS527" s="302"/>
      <c r="BT527" s="302"/>
      <c r="BU527" s="302"/>
      <c r="BV527" s="302"/>
      <c r="BW527" s="302"/>
      <c r="BX527" s="302"/>
      <c r="BY527" s="302"/>
      <c r="BZ527" s="303"/>
      <c r="CA527" s="303"/>
      <c r="CB527" s="303"/>
      <c r="CC527" s="303"/>
      <c r="CD527" s="303"/>
      <c r="CE527" s="303"/>
      <c r="CF527" s="303"/>
      <c r="CG527" s="303"/>
      <c r="CH527" s="303"/>
      <c r="CI527" s="303"/>
      <c r="CJ527" s="303"/>
      <c r="CK527" s="303"/>
      <c r="CL527" s="303"/>
      <c r="CM527" s="303"/>
      <c r="CN527" s="303"/>
      <c r="CO527" s="303"/>
      <c r="CP527" s="303"/>
      <c r="CQ527" s="303"/>
      <c r="CR527" s="303"/>
      <c r="CS527" s="303"/>
      <c r="CT527" s="303"/>
      <c r="CU527" s="303"/>
      <c r="CV527" s="303"/>
      <c r="CW527" s="303"/>
      <c r="CX527" s="303"/>
      <c r="CY527" s="303"/>
      <c r="CZ527" s="303"/>
    </row>
    <row r="528" s="623" customFormat="true" ht="25.15" customHeight="true" x14ac:dyDescent="0.2">
      <c r="C528" s="1798" t="s">
        <v>294</v>
      </c>
      <c r="D528" s="1797"/>
      <c r="E528" s="1573">
        <v>8.6335481721638103E-5</v>
      </c>
      <c r="F528" s="1545"/>
      <c r="G528" s="1545"/>
      <c r="H528" s="1798" t="s">
        <v>262</v>
      </c>
      <c r="I528" s="1797"/>
      <c r="J528" s="1567">
        <v>2.6859224309902438E-2</v>
      </c>
      <c r="K528" s="1545"/>
      <c r="L528" s="1545"/>
      <c r="M528" s="1798" t="s">
        <v>257</v>
      </c>
      <c r="N528" s="1797"/>
      <c r="O528" s="1568">
        <v>6.7335525140767835E-2</v>
      </c>
      <c r="P528" s="1545"/>
      <c r="Q528" s="1545"/>
      <c r="AK528" s="300"/>
      <c r="AL528" s="300"/>
      <c r="AM528" s="300"/>
      <c r="AN528" s="300"/>
      <c r="AO528" s="300"/>
      <c r="AP528" s="300"/>
      <c r="AQ528" s="300"/>
      <c r="AR528" s="300"/>
      <c r="AS528" s="300"/>
      <c r="AT528" s="300"/>
      <c r="AU528" s="300"/>
      <c r="AV528" s="300"/>
      <c r="AW528" s="300"/>
      <c r="AX528" s="300"/>
      <c r="AY528" s="300"/>
      <c r="AZ528" s="300"/>
      <c r="BA528" s="302"/>
      <c r="BB528" s="352"/>
      <c r="BC528" s="302"/>
      <c r="BD528" s="302"/>
      <c r="BE528" s="302"/>
      <c r="BF528" s="302"/>
      <c r="BG528" s="302"/>
      <c r="BH528" s="302"/>
      <c r="BI528" s="302"/>
      <c r="BJ528" s="302"/>
      <c r="BK528" s="302"/>
      <c r="BL528" s="302"/>
      <c r="BM528" s="302"/>
      <c r="BN528" s="302"/>
      <c r="BO528" s="302"/>
      <c r="BP528" s="302"/>
      <c r="BQ528" s="302"/>
      <c r="BR528" s="302"/>
      <c r="BS528" s="302"/>
      <c r="BT528" s="302"/>
      <c r="BU528" s="302"/>
      <c r="BV528" s="302"/>
      <c r="BW528" s="302"/>
      <c r="BX528" s="302"/>
      <c r="BY528" s="302"/>
      <c r="BZ528" s="303"/>
      <c r="CA528" s="303"/>
      <c r="CB528" s="303"/>
      <c r="CC528" s="303"/>
      <c r="CD528" s="303"/>
      <c r="CE528" s="303"/>
      <c r="CF528" s="303"/>
      <c r="CG528" s="303"/>
      <c r="CH528" s="303"/>
      <c r="CI528" s="303"/>
      <c r="CJ528" s="303"/>
      <c r="CK528" s="303"/>
      <c r="CL528" s="303"/>
      <c r="CM528" s="303"/>
      <c r="CN528" s="303"/>
      <c r="CO528" s="303"/>
      <c r="CP528" s="303"/>
      <c r="CQ528" s="303"/>
      <c r="CR528" s="303"/>
      <c r="CS528" s="303"/>
      <c r="CT528" s="303"/>
      <c r="CU528" s="303"/>
      <c r="CV528" s="303"/>
      <c r="CW528" s="303"/>
      <c r="CX528" s="303"/>
      <c r="CY528" s="303"/>
      <c r="CZ528" s="303"/>
    </row>
    <row r="529" s="623" customFormat="true" ht="25.15" customHeight="true" x14ac:dyDescent="0.2">
      <c r="C529" s="1798" t="s">
        <v>245</v>
      </c>
      <c r="D529" s="1797"/>
      <c r="E529" s="1566">
        <v>0.15778319320628692</v>
      </c>
      <c r="F529" s="1545"/>
      <c r="G529" s="1545"/>
      <c r="H529" s="1798" t="s">
        <v>261</v>
      </c>
      <c r="I529" s="1797"/>
      <c r="J529" s="1567">
        <v>4.0981341590840305E-2</v>
      </c>
      <c r="K529" s="1545"/>
      <c r="L529" s="1545"/>
      <c r="M529" s="1798" t="s">
        <v>294</v>
      </c>
      <c r="N529" s="1797"/>
      <c r="O529" s="1568">
        <v>1.1266708994974413E-4</v>
      </c>
      <c r="P529" s="1545"/>
      <c r="Q529" s="1545"/>
      <c r="AK529" s="300"/>
      <c r="AL529" s="300"/>
      <c r="AM529" s="300"/>
      <c r="AN529" s="300"/>
      <c r="AO529" s="300"/>
      <c r="AP529" s="300"/>
      <c r="AQ529" s="300"/>
      <c r="AR529" s="300"/>
      <c r="AS529" s="300"/>
      <c r="AT529" s="300"/>
      <c r="AU529" s="300"/>
      <c r="AV529" s="300"/>
      <c r="AW529" s="300"/>
      <c r="AX529" s="300"/>
      <c r="AY529" s="300"/>
      <c r="AZ529" s="300"/>
      <c r="BA529" s="302"/>
      <c r="BB529" s="352"/>
      <c r="BC529" s="302"/>
      <c r="BD529" s="302"/>
      <c r="BE529" s="302"/>
      <c r="BF529" s="302"/>
      <c r="BG529" s="302"/>
      <c r="BH529" s="302"/>
      <c r="BI529" s="302"/>
      <c r="BJ529" s="302"/>
      <c r="BK529" s="302"/>
      <c r="BL529" s="302"/>
      <c r="BM529" s="302"/>
      <c r="BN529" s="302"/>
      <c r="BO529" s="302"/>
      <c r="BP529" s="302"/>
      <c r="BQ529" s="302"/>
      <c r="BR529" s="302"/>
      <c r="BS529" s="302"/>
      <c r="BT529" s="302"/>
      <c r="BU529" s="302"/>
      <c r="BV529" s="302"/>
      <c r="BW529" s="302"/>
      <c r="BX529" s="302"/>
      <c r="BY529" s="302"/>
      <c r="BZ529" s="303"/>
      <c r="CA529" s="303"/>
      <c r="CB529" s="303"/>
      <c r="CC529" s="303"/>
      <c r="CD529" s="303"/>
      <c r="CE529" s="303"/>
      <c r="CF529" s="303"/>
      <c r="CG529" s="303"/>
      <c r="CH529" s="303"/>
      <c r="CI529" s="303"/>
      <c r="CJ529" s="303"/>
      <c r="CK529" s="303"/>
      <c r="CL529" s="303"/>
      <c r="CM529" s="303"/>
      <c r="CN529" s="303"/>
      <c r="CO529" s="303"/>
      <c r="CP529" s="303"/>
      <c r="CQ529" s="303"/>
      <c r="CR529" s="303"/>
      <c r="CS529" s="303"/>
      <c r="CT529" s="303"/>
      <c r="CU529" s="303"/>
      <c r="CV529" s="303"/>
      <c r="CW529" s="303"/>
      <c r="CX529" s="303"/>
      <c r="CY529" s="303"/>
      <c r="CZ529" s="303"/>
    </row>
    <row r="530" s="623" customFormat="true" ht="25.15" customHeight="true" x14ac:dyDescent="0.2">
      <c r="C530" s="1798" t="s">
        <v>300</v>
      </c>
      <c r="D530" s="1797"/>
      <c r="E530" s="1573">
        <v>9.0560208451372967E-6</v>
      </c>
      <c r="F530" s="1545"/>
      <c r="G530" s="1545"/>
      <c r="H530" s="1798" t="s">
        <v>260</v>
      </c>
      <c r="I530" s="1797"/>
      <c r="J530" s="1567">
        <v>6.4109052910601788E-2</v>
      </c>
      <c r="K530" s="1545"/>
      <c r="L530" s="1545"/>
      <c r="M530" s="1798" t="s">
        <v>245</v>
      </c>
      <c r="N530" s="1797"/>
      <c r="O530" s="1568">
        <v>0.21236319801504908</v>
      </c>
      <c r="P530" s="1545"/>
      <c r="Q530" s="1545"/>
      <c r="AK530" s="300"/>
      <c r="AL530" s="300"/>
      <c r="AM530" s="300"/>
      <c r="AN530" s="300"/>
      <c r="AO530" s="300"/>
      <c r="AP530" s="300"/>
      <c r="AQ530" s="300"/>
      <c r="AR530" s="300"/>
      <c r="AS530" s="300"/>
      <c r="AT530" s="300"/>
      <c r="AU530" s="300"/>
      <c r="AV530" s="300"/>
      <c r="AW530" s="300"/>
      <c r="AX530" s="300"/>
      <c r="AY530" s="300"/>
      <c r="AZ530" s="300"/>
      <c r="BA530" s="302"/>
      <c r="BB530" s="352"/>
      <c r="BC530" s="302"/>
      <c r="BD530" s="302"/>
      <c r="BE530" s="302"/>
      <c r="BF530" s="302"/>
      <c r="BG530" s="302"/>
      <c r="BH530" s="302"/>
      <c r="BI530" s="302"/>
      <c r="BJ530" s="302"/>
      <c r="BK530" s="302"/>
      <c r="BL530" s="302"/>
      <c r="BM530" s="302"/>
      <c r="BN530" s="302"/>
      <c r="BO530" s="302"/>
      <c r="BP530" s="302"/>
      <c r="BQ530" s="302"/>
      <c r="BR530" s="302"/>
      <c r="BS530" s="302"/>
      <c r="BT530" s="302"/>
      <c r="BU530" s="302"/>
      <c r="BV530" s="302"/>
      <c r="BW530" s="302"/>
      <c r="BX530" s="302"/>
      <c r="BY530" s="302"/>
      <c r="BZ530" s="303"/>
      <c r="CA530" s="303"/>
      <c r="CB530" s="303"/>
      <c r="CC530" s="303"/>
      <c r="CD530" s="303"/>
      <c r="CE530" s="303"/>
      <c r="CF530" s="303"/>
      <c r="CG530" s="303"/>
      <c r="CH530" s="303"/>
      <c r="CI530" s="303"/>
      <c r="CJ530" s="303"/>
      <c r="CK530" s="303"/>
      <c r="CL530" s="303"/>
      <c r="CM530" s="303"/>
      <c r="CN530" s="303"/>
      <c r="CO530" s="303"/>
      <c r="CP530" s="303"/>
      <c r="CQ530" s="303"/>
      <c r="CR530" s="303"/>
      <c r="CS530" s="303"/>
      <c r="CT530" s="303"/>
      <c r="CU530" s="303"/>
      <c r="CV530" s="303"/>
      <c r="CW530" s="303"/>
      <c r="CX530" s="303"/>
      <c r="CY530" s="303"/>
      <c r="CZ530" s="303"/>
    </row>
    <row r="531" s="623" customFormat="true" ht="25.15" customHeight="true" x14ac:dyDescent="0.2">
      <c r="C531" s="1798" t="s">
        <v>261</v>
      </c>
      <c r="D531" s="1797"/>
      <c r="E531" s="1573">
        <v>6.9210934247211327E-5</v>
      </c>
      <c r="F531" s="1545"/>
      <c r="G531" s="1545"/>
      <c r="H531" s="1798" t="s">
        <v>270</v>
      </c>
      <c r="I531" s="1797"/>
      <c r="J531" s="1575">
        <v>8.9114320151201462E-5</v>
      </c>
      <c r="K531" s="1545"/>
      <c r="L531" s="1545"/>
      <c r="M531" s="1798" t="s">
        <v>300</v>
      </c>
      <c r="N531" s="1797"/>
      <c r="O531" s="1574">
        <v>5.9028088457027745E-5</v>
      </c>
      <c r="P531" s="1545"/>
      <c r="Q531" s="1545"/>
      <c r="AK531" s="300"/>
      <c r="AL531" s="300"/>
      <c r="AM531" s="300"/>
      <c r="AN531" s="300"/>
      <c r="AO531" s="300"/>
      <c r="AP531" s="300"/>
      <c r="AQ531" s="300"/>
      <c r="AR531" s="300"/>
      <c r="AS531" s="300"/>
      <c r="AT531" s="300"/>
      <c r="AU531" s="300"/>
      <c r="AV531" s="300"/>
      <c r="AW531" s="300"/>
      <c r="AX531" s="300"/>
      <c r="AY531" s="300"/>
      <c r="AZ531" s="300"/>
      <c r="BA531" s="302"/>
      <c r="BB531" s="352"/>
      <c r="BC531" s="302"/>
      <c r="BD531" s="302"/>
      <c r="BE531" s="302"/>
      <c r="BF531" s="302"/>
      <c r="BG531" s="302"/>
      <c r="BH531" s="302"/>
      <c r="BI531" s="302"/>
      <c r="BJ531" s="302"/>
      <c r="BK531" s="302"/>
      <c r="BL531" s="302"/>
      <c r="BM531" s="302"/>
      <c r="BN531" s="302"/>
      <c r="BO531" s="302"/>
      <c r="BP531" s="302"/>
      <c r="BQ531" s="302"/>
      <c r="BR531" s="302"/>
      <c r="BS531" s="302"/>
      <c r="BT531" s="302"/>
      <c r="BU531" s="302"/>
      <c r="BV531" s="302"/>
      <c r="BW531" s="302"/>
      <c r="BX531" s="302"/>
      <c r="BY531" s="302"/>
      <c r="BZ531" s="303"/>
      <c r="CA531" s="303"/>
      <c r="CB531" s="303"/>
      <c r="CC531" s="303"/>
      <c r="CD531" s="303"/>
      <c r="CE531" s="303"/>
      <c r="CF531" s="303"/>
      <c r="CG531" s="303"/>
      <c r="CH531" s="303"/>
      <c r="CI531" s="303"/>
      <c r="CJ531" s="303"/>
      <c r="CK531" s="303"/>
      <c r="CL531" s="303"/>
      <c r="CM531" s="303"/>
      <c r="CN531" s="303"/>
      <c r="CO531" s="303"/>
      <c r="CP531" s="303"/>
      <c r="CQ531" s="303"/>
      <c r="CR531" s="303"/>
      <c r="CS531" s="303"/>
      <c r="CT531" s="303"/>
      <c r="CU531" s="303"/>
      <c r="CV531" s="303"/>
      <c r="CW531" s="303"/>
      <c r="CX531" s="303"/>
      <c r="CY531" s="303"/>
      <c r="CZ531" s="303"/>
    </row>
    <row r="532" s="623" customFormat="true" ht="25.15" customHeight="true" x14ac:dyDescent="0.2">
      <c r="C532" s="1798" t="s">
        <v>262</v>
      </c>
      <c r="D532" s="1797"/>
      <c r="E532" s="1566">
        <v>9.1857143429218777E-3</v>
      </c>
      <c r="F532" s="1545"/>
      <c r="G532" s="1545"/>
      <c r="H532" s="1798" t="s">
        <v>243</v>
      </c>
      <c r="I532" s="1797"/>
      <c r="J532" s="1567">
        <v>0.32148200153443623</v>
      </c>
      <c r="K532" s="1545"/>
      <c r="L532" s="1545"/>
      <c r="M532" s="1798" t="s">
        <v>261</v>
      </c>
      <c r="N532" s="1797"/>
      <c r="O532" s="1574">
        <v>3.0146595061011346E-5</v>
      </c>
      <c r="P532" s="1545"/>
      <c r="Q532" s="1545"/>
      <c r="AK532" s="300"/>
      <c r="AL532" s="300"/>
      <c r="AM532" s="300"/>
      <c r="AN532" s="300"/>
      <c r="AO532" s="300"/>
      <c r="AP532" s="300"/>
      <c r="AQ532" s="300"/>
      <c r="AR532" s="300"/>
      <c r="AS532" s="300"/>
      <c r="AT532" s="300"/>
      <c r="AU532" s="300"/>
      <c r="AV532" s="300"/>
      <c r="AW532" s="300"/>
      <c r="AX532" s="300"/>
      <c r="AY532" s="300"/>
      <c r="AZ532" s="300"/>
      <c r="BA532" s="302"/>
      <c r="BB532" s="352"/>
      <c r="BC532" s="302"/>
      <c r="BD532" s="302"/>
      <c r="BE532" s="302"/>
      <c r="BF532" s="302"/>
      <c r="BG532" s="302"/>
      <c r="BH532" s="302"/>
      <c r="BI532" s="302"/>
      <c r="BJ532" s="302"/>
      <c r="BK532" s="302"/>
      <c r="BL532" s="302"/>
      <c r="BM532" s="302"/>
      <c r="BN532" s="302"/>
      <c r="BO532" s="302"/>
      <c r="BP532" s="302"/>
      <c r="BQ532" s="302"/>
      <c r="BR532" s="302"/>
      <c r="BS532" s="302"/>
      <c r="BT532" s="302"/>
      <c r="BU532" s="302"/>
      <c r="BV532" s="302"/>
      <c r="BW532" s="302"/>
      <c r="BX532" s="302"/>
      <c r="BY532" s="302"/>
      <c r="BZ532" s="303"/>
      <c r="CA532" s="303"/>
      <c r="CB532" s="303"/>
      <c r="CC532" s="303"/>
      <c r="CD532" s="303"/>
      <c r="CE532" s="303"/>
      <c r="CF532" s="303"/>
      <c r="CG532" s="303"/>
      <c r="CH532" s="303"/>
      <c r="CI532" s="303"/>
      <c r="CJ532" s="303"/>
      <c r="CK532" s="303"/>
      <c r="CL532" s="303"/>
      <c r="CM532" s="303"/>
      <c r="CN532" s="303"/>
      <c r="CO532" s="303"/>
      <c r="CP532" s="303"/>
      <c r="CQ532" s="303"/>
      <c r="CR532" s="303"/>
      <c r="CS532" s="303"/>
      <c r="CT532" s="303"/>
      <c r="CU532" s="303"/>
      <c r="CV532" s="303"/>
      <c r="CW532" s="303"/>
      <c r="CX532" s="303"/>
      <c r="CY532" s="303"/>
      <c r="CZ532" s="303"/>
    </row>
    <row r="533" s="623" customFormat="true" ht="25.15" customHeight="true" x14ac:dyDescent="0.2">
      <c r="C533" s="1798" t="s">
        <v>261</v>
      </c>
      <c r="D533" s="1797"/>
      <c r="E533" s="1566">
        <v>2.1786504238330184E-2</v>
      </c>
      <c r="F533" s="1545"/>
      <c r="G533" s="1545"/>
      <c r="H533" s="1798" t="s">
        <v>273</v>
      </c>
      <c r="I533" s="1797"/>
      <c r="J533" s="1567">
        <v>9.1385766431456815E-3</v>
      </c>
      <c r="K533" s="1545"/>
      <c r="L533" s="1545"/>
      <c r="M533" s="1798" t="s">
        <v>262</v>
      </c>
      <c r="N533" s="1797"/>
      <c r="O533" s="1568">
        <v>3.4403362139395308E-2</v>
      </c>
      <c r="P533" s="1545"/>
      <c r="Q533" s="1545"/>
      <c r="AK533" s="300"/>
      <c r="AL533" s="300"/>
      <c r="AM533" s="300"/>
      <c r="AN533" s="300"/>
      <c r="AO533" s="300"/>
      <c r="AP533" s="300"/>
      <c r="AQ533" s="300"/>
      <c r="AR533" s="300"/>
      <c r="AS533" s="300"/>
      <c r="AT533" s="300"/>
      <c r="AU533" s="300"/>
      <c r="AV533" s="300"/>
      <c r="AW533" s="300"/>
      <c r="AX533" s="300"/>
      <c r="AY533" s="300"/>
      <c r="AZ533" s="300"/>
      <c r="BA533" s="302"/>
      <c r="BB533" s="352"/>
      <c r="BC533" s="302"/>
      <c r="BD533" s="302"/>
      <c r="BE533" s="302"/>
      <c r="BF533" s="302"/>
      <c r="BG533" s="302"/>
      <c r="BH533" s="302"/>
      <c r="BI533" s="302"/>
      <c r="BJ533" s="302"/>
      <c r="BK533" s="302"/>
      <c r="BL533" s="302"/>
      <c r="BM533" s="302"/>
      <c r="BN533" s="302"/>
      <c r="BO533" s="302"/>
      <c r="BP533" s="302"/>
      <c r="BQ533" s="302"/>
      <c r="BR533" s="302"/>
      <c r="BS533" s="302"/>
      <c r="BT533" s="302"/>
      <c r="BU533" s="302"/>
      <c r="BV533" s="302"/>
      <c r="BW533" s="302"/>
      <c r="BX533" s="302"/>
      <c r="BY533" s="302"/>
      <c r="BZ533" s="303"/>
      <c r="CA533" s="303"/>
      <c r="CB533" s="303"/>
      <c r="CC533" s="303"/>
      <c r="CD533" s="303"/>
      <c r="CE533" s="303"/>
      <c r="CF533" s="303"/>
      <c r="CG533" s="303"/>
      <c r="CH533" s="303"/>
      <c r="CI533" s="303"/>
      <c r="CJ533" s="303"/>
      <c r="CK533" s="303"/>
      <c r="CL533" s="303"/>
      <c r="CM533" s="303"/>
      <c r="CN533" s="303"/>
      <c r="CO533" s="303"/>
      <c r="CP533" s="303"/>
      <c r="CQ533" s="303"/>
      <c r="CR533" s="303"/>
      <c r="CS533" s="303"/>
      <c r="CT533" s="303"/>
      <c r="CU533" s="303"/>
      <c r="CV533" s="303"/>
      <c r="CW533" s="303"/>
      <c r="CX533" s="303"/>
      <c r="CY533" s="303"/>
      <c r="CZ533" s="303"/>
    </row>
    <row r="534" s="623" customFormat="true" ht="25.15" customHeight="true" x14ac:dyDescent="0.2">
      <c r="C534" s="1798" t="s">
        <v>260</v>
      </c>
      <c r="D534" s="1797"/>
      <c r="E534" s="1566">
        <v>4.5695797138044773E-2</v>
      </c>
      <c r="F534" s="1545"/>
      <c r="G534" s="1545"/>
      <c r="H534" s="1798" t="s">
        <v>237</v>
      </c>
      <c r="I534" s="1797"/>
      <c r="J534" s="1567">
        <v>0.45808788746760665</v>
      </c>
      <c r="K534" s="1545"/>
      <c r="L534" s="1545"/>
      <c r="M534" s="1798" t="s">
        <v>261</v>
      </c>
      <c r="N534" s="1797"/>
      <c r="O534" s="1568">
        <v>2.0983033363991266E-2</v>
      </c>
      <c r="P534" s="1545"/>
      <c r="Q534" s="1545"/>
      <c r="AK534" s="300"/>
      <c r="AL534" s="300"/>
      <c r="AM534" s="300"/>
      <c r="AN534" s="300"/>
      <c r="AO534" s="300"/>
      <c r="AP534" s="300"/>
      <c r="AQ534" s="300"/>
      <c r="AR534" s="300"/>
      <c r="AS534" s="300"/>
      <c r="AT534" s="300"/>
      <c r="AU534" s="300"/>
      <c r="AV534" s="300"/>
      <c r="AW534" s="300"/>
      <c r="AX534" s="300"/>
      <c r="AY534" s="300"/>
      <c r="AZ534" s="300"/>
      <c r="BA534" s="302"/>
      <c r="BB534" s="352"/>
      <c r="BC534" s="302"/>
      <c r="BD534" s="302"/>
      <c r="BE534" s="302"/>
      <c r="BF534" s="302"/>
      <c r="BG534" s="302"/>
      <c r="BH534" s="302"/>
      <c r="BI534" s="302"/>
      <c r="BJ534" s="302"/>
      <c r="BK534" s="302"/>
      <c r="BL534" s="302"/>
      <c r="BM534" s="302"/>
      <c r="BN534" s="302"/>
      <c r="BO534" s="302"/>
      <c r="BP534" s="302"/>
      <c r="BQ534" s="302"/>
      <c r="BR534" s="302"/>
      <c r="BS534" s="302"/>
      <c r="BT534" s="302"/>
      <c r="BU534" s="302"/>
      <c r="BV534" s="302"/>
      <c r="BW534" s="302"/>
      <c r="BX534" s="302"/>
      <c r="BY534" s="302"/>
      <c r="BZ534" s="303"/>
      <c r="CA534" s="303"/>
      <c r="CB534" s="303"/>
      <c r="CC534" s="303"/>
      <c r="CD534" s="303"/>
      <c r="CE534" s="303"/>
      <c r="CF534" s="303"/>
      <c r="CG534" s="303"/>
      <c r="CH534" s="303"/>
      <c r="CI534" s="303"/>
      <c r="CJ534" s="303"/>
      <c r="CK534" s="303"/>
      <c r="CL534" s="303"/>
      <c r="CM534" s="303"/>
      <c r="CN534" s="303"/>
      <c r="CO534" s="303"/>
      <c r="CP534" s="303"/>
      <c r="CQ534" s="303"/>
      <c r="CR534" s="303"/>
      <c r="CS534" s="303"/>
      <c r="CT534" s="303"/>
      <c r="CU534" s="303"/>
      <c r="CV534" s="303"/>
      <c r="CW534" s="303"/>
      <c r="CX534" s="303"/>
      <c r="CY534" s="303"/>
      <c r="CZ534" s="303"/>
    </row>
    <row r="535" s="623" customFormat="true" ht="25.15" customHeight="true" x14ac:dyDescent="0.2">
      <c r="C535" s="1798" t="s">
        <v>270</v>
      </c>
      <c r="D535" s="1797"/>
      <c r="E535" s="1566">
        <v>1.575513107233959E-4</v>
      </c>
      <c r="F535" s="1545"/>
      <c r="G535" s="1545"/>
      <c r="H535" s="1798" t="s">
        <v>264</v>
      </c>
      <c r="I535" s="1797"/>
      <c r="J535" s="1567">
        <v>2.1592509262597013E-2</v>
      </c>
      <c r="K535" s="1545"/>
      <c r="L535" s="1545"/>
      <c r="M535" s="1798" t="s">
        <v>260</v>
      </c>
      <c r="N535" s="1797"/>
      <c r="O535" s="1568">
        <v>3.2952553447834231E-2</v>
      </c>
      <c r="P535" s="1545"/>
      <c r="Q535" s="1545"/>
      <c r="AK535" s="300"/>
      <c r="AL535" s="300"/>
      <c r="AM535" s="300"/>
      <c r="AN535" s="300"/>
      <c r="AO535" s="300"/>
      <c r="AP535" s="300"/>
      <c r="AQ535" s="300"/>
      <c r="AR535" s="300"/>
      <c r="AS535" s="300"/>
      <c r="AT535" s="300"/>
      <c r="AU535" s="300"/>
      <c r="AV535" s="300"/>
      <c r="AW535" s="300"/>
      <c r="AX535" s="300"/>
      <c r="AY535" s="300"/>
      <c r="AZ535" s="300"/>
      <c r="BA535" s="302"/>
      <c r="BB535" s="352"/>
      <c r="BC535" s="302"/>
      <c r="BD535" s="302"/>
      <c r="BE535" s="302"/>
      <c r="BF535" s="302"/>
      <c r="BG535" s="302"/>
      <c r="BH535" s="302"/>
      <c r="BI535" s="302"/>
      <c r="BJ535" s="302"/>
      <c r="BK535" s="302"/>
      <c r="BL535" s="302"/>
      <c r="BM535" s="302"/>
      <c r="BN535" s="302"/>
      <c r="BO535" s="302"/>
      <c r="BP535" s="302"/>
      <c r="BQ535" s="302"/>
      <c r="BR535" s="302"/>
      <c r="BS535" s="302"/>
      <c r="BT535" s="302"/>
      <c r="BU535" s="302"/>
      <c r="BV535" s="302"/>
      <c r="BW535" s="302"/>
      <c r="BX535" s="302"/>
      <c r="BY535" s="302"/>
      <c r="BZ535" s="303"/>
      <c r="CA535" s="303"/>
      <c r="CB535" s="303"/>
      <c r="CC535" s="303"/>
      <c r="CD535" s="303"/>
      <c r="CE535" s="303"/>
      <c r="CF535" s="303"/>
      <c r="CG535" s="303"/>
      <c r="CH535" s="303"/>
      <c r="CI535" s="303"/>
      <c r="CJ535" s="303"/>
      <c r="CK535" s="303"/>
      <c r="CL535" s="303"/>
      <c r="CM535" s="303"/>
      <c r="CN535" s="303"/>
      <c r="CO535" s="303"/>
      <c r="CP535" s="303"/>
      <c r="CQ535" s="303"/>
      <c r="CR535" s="303"/>
      <c r="CS535" s="303"/>
      <c r="CT535" s="303"/>
      <c r="CU535" s="303"/>
      <c r="CV535" s="303"/>
      <c r="CW535" s="303"/>
      <c r="CX535" s="303"/>
      <c r="CY535" s="303"/>
      <c r="CZ535" s="303"/>
    </row>
    <row r="536" s="623" customFormat="true" ht="25.15" customHeight="true" x14ac:dyDescent="0.2">
      <c r="C536" s="1798" t="s">
        <v>243</v>
      </c>
      <c r="D536" s="1797"/>
      <c r="E536" s="1566">
        <v>0.26366410805546292</v>
      </c>
      <c r="F536" s="1545"/>
      <c r="G536" s="1545"/>
      <c r="H536" s="1798" t="s">
        <v>251</v>
      </c>
      <c r="I536" s="1797"/>
      <c r="J536" s="1567">
        <v>1.7855843573544295E-2</v>
      </c>
      <c r="K536" s="1545"/>
      <c r="L536" s="1545"/>
      <c r="M536" s="1798" t="s">
        <v>270</v>
      </c>
      <c r="N536" s="1797"/>
      <c r="O536" s="1568">
        <v>1.7763446442728332E-2</v>
      </c>
      <c r="P536" s="1545"/>
      <c r="Q536" s="1545"/>
      <c r="AK536" s="300"/>
      <c r="AL536" s="300"/>
      <c r="AM536" s="300"/>
      <c r="AN536" s="300"/>
      <c r="AO536" s="300"/>
      <c r="AP536" s="300"/>
      <c r="AQ536" s="300"/>
      <c r="AR536" s="300"/>
      <c r="AS536" s="300"/>
      <c r="AT536" s="300"/>
      <c r="AU536" s="300"/>
      <c r="AV536" s="300"/>
      <c r="AW536" s="300"/>
      <c r="AX536" s="300"/>
      <c r="AY536" s="300"/>
      <c r="AZ536" s="300"/>
      <c r="BA536" s="302"/>
      <c r="BB536" s="352"/>
      <c r="BC536" s="302"/>
      <c r="BD536" s="302"/>
      <c r="BE536" s="302"/>
      <c r="BF536" s="302"/>
      <c r="BG536" s="302"/>
      <c r="BH536" s="302"/>
      <c r="BI536" s="302"/>
      <c r="BJ536" s="302"/>
      <c r="BK536" s="302"/>
      <c r="BL536" s="302"/>
      <c r="BM536" s="302"/>
      <c r="BN536" s="302"/>
      <c r="BO536" s="302"/>
      <c r="BP536" s="302"/>
      <c r="BQ536" s="302"/>
      <c r="BR536" s="302"/>
      <c r="BS536" s="302"/>
      <c r="BT536" s="302"/>
      <c r="BU536" s="302"/>
      <c r="BV536" s="302"/>
      <c r="BW536" s="302"/>
      <c r="BX536" s="302"/>
      <c r="BY536" s="302"/>
      <c r="BZ536" s="303"/>
      <c r="CA536" s="303"/>
      <c r="CB536" s="303"/>
      <c r="CC536" s="303"/>
      <c r="CD536" s="303"/>
      <c r="CE536" s="303"/>
      <c r="CF536" s="303"/>
      <c r="CG536" s="303"/>
      <c r="CH536" s="303"/>
      <c r="CI536" s="303"/>
      <c r="CJ536" s="303"/>
      <c r="CK536" s="303"/>
      <c r="CL536" s="303"/>
      <c r="CM536" s="303"/>
      <c r="CN536" s="303"/>
      <c r="CO536" s="303"/>
      <c r="CP536" s="303"/>
      <c r="CQ536" s="303"/>
      <c r="CR536" s="303"/>
      <c r="CS536" s="303"/>
      <c r="CT536" s="303"/>
      <c r="CU536" s="303"/>
      <c r="CV536" s="303"/>
      <c r="CW536" s="303"/>
      <c r="CX536" s="303"/>
      <c r="CY536" s="303"/>
      <c r="CZ536" s="303"/>
    </row>
    <row r="537" s="623" customFormat="true" ht="25.15" customHeight="true" x14ac:dyDescent="0.2">
      <c r="C537" s="1798" t="s">
        <v>273</v>
      </c>
      <c r="D537" s="1797"/>
      <c r="E537" s="1566">
        <v>1.406756315917162E-2</v>
      </c>
      <c r="F537" s="1545"/>
      <c r="G537" s="1545"/>
      <c r="H537" s="1798" t="s">
        <v>287</v>
      </c>
      <c r="I537" s="1797"/>
      <c r="J537" s="1567">
        <v>5.6765080753830451E-4</v>
      </c>
      <c r="K537" s="1545"/>
      <c r="L537" s="1545"/>
      <c r="M537" s="1798" t="s">
        <v>243</v>
      </c>
      <c r="N537" s="1797"/>
      <c r="O537" s="1568">
        <v>9.4474932428286099E-2</v>
      </c>
      <c r="P537" s="1545"/>
      <c r="Q537" s="1545"/>
      <c r="AK537" s="300"/>
      <c r="AL537" s="300"/>
      <c r="AM537" s="300"/>
      <c r="AN537" s="300"/>
      <c r="AO537" s="300"/>
      <c r="AP537" s="300"/>
      <c r="AQ537" s="300"/>
      <c r="AR537" s="300"/>
      <c r="AS537" s="300"/>
      <c r="AT537" s="300"/>
      <c r="AU537" s="300"/>
      <c r="AV537" s="300"/>
      <c r="AW537" s="300"/>
      <c r="AX537" s="300"/>
      <c r="AY537" s="300"/>
      <c r="AZ537" s="300"/>
      <c r="BA537" s="302"/>
      <c r="BB537" s="352"/>
      <c r="BC537" s="302"/>
      <c r="BD537" s="302"/>
      <c r="BE537" s="302"/>
      <c r="BF537" s="302"/>
      <c r="BG537" s="302"/>
      <c r="BH537" s="302"/>
      <c r="BI537" s="302"/>
      <c r="BJ537" s="302"/>
      <c r="BK537" s="302"/>
      <c r="BL537" s="302"/>
      <c r="BM537" s="302"/>
      <c r="BN537" s="302"/>
      <c r="BO537" s="302"/>
      <c r="BP537" s="302"/>
      <c r="BQ537" s="302"/>
      <c r="BR537" s="302"/>
      <c r="BS537" s="302"/>
      <c r="BT537" s="302"/>
      <c r="BU537" s="302"/>
      <c r="BV537" s="302"/>
      <c r="BW537" s="302"/>
      <c r="BX537" s="302"/>
      <c r="BY537" s="302"/>
      <c r="BZ537" s="303"/>
      <c r="CA537" s="303"/>
      <c r="CB537" s="303"/>
      <c r="CC537" s="303"/>
      <c r="CD537" s="303"/>
      <c r="CE537" s="303"/>
      <c r="CF537" s="303"/>
      <c r="CG537" s="303"/>
      <c r="CH537" s="303"/>
      <c r="CI537" s="303"/>
      <c r="CJ537" s="303"/>
      <c r="CK537" s="303"/>
      <c r="CL537" s="303"/>
      <c r="CM537" s="303"/>
      <c r="CN537" s="303"/>
      <c r="CO537" s="303"/>
      <c r="CP537" s="303"/>
      <c r="CQ537" s="303"/>
      <c r="CR537" s="303"/>
      <c r="CS537" s="303"/>
      <c r="CT537" s="303"/>
      <c r="CU537" s="303"/>
      <c r="CV537" s="303"/>
      <c r="CW537" s="303"/>
      <c r="CX537" s="303"/>
      <c r="CY537" s="303"/>
      <c r="CZ537" s="303"/>
    </row>
    <row r="538" s="623" customFormat="true" ht="25.15" customHeight="true" x14ac:dyDescent="0.2">
      <c r="C538" s="1798" t="s">
        <v>237</v>
      </c>
      <c r="D538" s="1797"/>
      <c r="E538" s="1566">
        <v>0.47610931681186597</v>
      </c>
      <c r="F538" s="1545"/>
      <c r="G538" s="1545"/>
      <c r="H538" s="1798" t="s">
        <v>235</v>
      </c>
      <c r="I538" s="1797"/>
      <c r="J538" s="1567">
        <v>0.48329878068608967</v>
      </c>
      <c r="K538" s="1545"/>
      <c r="L538" s="1545"/>
      <c r="M538" s="1798" t="s">
        <v>273</v>
      </c>
      <c r="N538" s="1797"/>
      <c r="O538" s="1568">
        <v>1.396174024827122E-2</v>
      </c>
      <c r="P538" s="1545"/>
      <c r="Q538" s="1545"/>
      <c r="AK538" s="300"/>
      <c r="AL538" s="300"/>
      <c r="AM538" s="300"/>
      <c r="AN538" s="300"/>
      <c r="AO538" s="300"/>
      <c r="AP538" s="300"/>
      <c r="AQ538" s="300"/>
      <c r="AR538" s="300"/>
      <c r="AS538" s="300"/>
      <c r="AT538" s="300"/>
      <c r="AU538" s="300"/>
      <c r="AV538" s="300"/>
      <c r="AW538" s="300"/>
      <c r="AX538" s="300"/>
      <c r="AY538" s="300"/>
      <c r="AZ538" s="300"/>
      <c r="BA538" s="302"/>
      <c r="BB538" s="352"/>
      <c r="BC538" s="302"/>
      <c r="BD538" s="302"/>
      <c r="BE538" s="302"/>
      <c r="BF538" s="302"/>
      <c r="BG538" s="302"/>
      <c r="BH538" s="302"/>
      <c r="BI538" s="302"/>
      <c r="BJ538" s="302"/>
      <c r="BK538" s="302"/>
      <c r="BL538" s="302"/>
      <c r="BM538" s="302"/>
      <c r="BN538" s="302"/>
      <c r="BO538" s="302"/>
      <c r="BP538" s="302"/>
      <c r="BQ538" s="302"/>
      <c r="BR538" s="302"/>
      <c r="BS538" s="302"/>
      <c r="BT538" s="302"/>
      <c r="BU538" s="302"/>
      <c r="BV538" s="302"/>
      <c r="BW538" s="302"/>
      <c r="BX538" s="302"/>
      <c r="BY538" s="302"/>
      <c r="BZ538" s="303"/>
      <c r="CA538" s="303"/>
      <c r="CB538" s="303"/>
      <c r="CC538" s="303"/>
      <c r="CD538" s="303"/>
      <c r="CE538" s="303"/>
      <c r="CF538" s="303"/>
      <c r="CG538" s="303"/>
      <c r="CH538" s="303"/>
      <c r="CI538" s="303"/>
      <c r="CJ538" s="303"/>
      <c r="CK538" s="303"/>
      <c r="CL538" s="303"/>
      <c r="CM538" s="303"/>
      <c r="CN538" s="303"/>
      <c r="CO538" s="303"/>
      <c r="CP538" s="303"/>
      <c r="CQ538" s="303"/>
      <c r="CR538" s="303"/>
      <c r="CS538" s="303"/>
      <c r="CT538" s="303"/>
      <c r="CU538" s="303"/>
      <c r="CV538" s="303"/>
      <c r="CW538" s="303"/>
      <c r="CX538" s="303"/>
      <c r="CY538" s="303"/>
      <c r="CZ538" s="303"/>
    </row>
    <row r="539" s="623" customFormat="true" ht="25.15" customHeight="true" x14ac:dyDescent="0.2">
      <c r="C539" s="1798" t="s">
        <v>264</v>
      </c>
      <c r="D539" s="1797"/>
      <c r="E539" s="1566">
        <v>2.45724475660677E-2</v>
      </c>
      <c r="F539" s="1545"/>
      <c r="G539" s="1545"/>
      <c r="H539" s="1798" t="s">
        <v>280</v>
      </c>
      <c r="I539" s="1797"/>
      <c r="J539" s="1567">
        <v>9.8744671651062699E-4</v>
      </c>
      <c r="K539" s="1545"/>
      <c r="L539" s="1545"/>
      <c r="M539" s="1798" t="s">
        <v>237</v>
      </c>
      <c r="N539" s="1797"/>
      <c r="O539" s="1568">
        <v>0.38948646222503069</v>
      </c>
      <c r="P539" s="1545"/>
      <c r="Q539" s="1545"/>
      <c r="AK539" s="300"/>
      <c r="AL539" s="300"/>
      <c r="AM539" s="300"/>
      <c r="AN539" s="300"/>
      <c r="AO539" s="300"/>
      <c r="AP539" s="300"/>
      <c r="AQ539" s="300"/>
      <c r="AR539" s="300"/>
      <c r="AS539" s="300"/>
      <c r="AT539" s="300"/>
      <c r="AU539" s="300"/>
      <c r="AV539" s="300"/>
      <c r="AW539" s="300"/>
      <c r="AX539" s="300"/>
      <c r="AY539" s="300"/>
      <c r="AZ539" s="300"/>
      <c r="BA539" s="302"/>
      <c r="BB539" s="352"/>
      <c r="BC539" s="302"/>
      <c r="BD539" s="302"/>
      <c r="BE539" s="302"/>
      <c r="BF539" s="302"/>
      <c r="BG539" s="302"/>
      <c r="BH539" s="302"/>
      <c r="BI539" s="302"/>
      <c r="BJ539" s="302"/>
      <c r="BK539" s="302"/>
      <c r="BL539" s="302"/>
      <c r="BM539" s="302"/>
      <c r="BN539" s="302"/>
      <c r="BO539" s="302"/>
      <c r="BP539" s="302"/>
      <c r="BQ539" s="302"/>
      <c r="BR539" s="302"/>
      <c r="BS539" s="302"/>
      <c r="BT539" s="302"/>
      <c r="BU539" s="302"/>
      <c r="BV539" s="302"/>
      <c r="BW539" s="302"/>
      <c r="BX539" s="302"/>
      <c r="BY539" s="302"/>
      <c r="BZ539" s="303"/>
      <c r="CA539" s="303"/>
      <c r="CB539" s="303"/>
      <c r="CC539" s="303"/>
      <c r="CD539" s="303"/>
      <c r="CE539" s="303"/>
      <c r="CF539" s="303"/>
      <c r="CG539" s="303"/>
      <c r="CH539" s="303"/>
      <c r="CI539" s="303"/>
      <c r="CJ539" s="303"/>
      <c r="CK539" s="303"/>
      <c r="CL539" s="303"/>
      <c r="CM539" s="303"/>
      <c r="CN539" s="303"/>
      <c r="CO539" s="303"/>
      <c r="CP539" s="303"/>
      <c r="CQ539" s="303"/>
      <c r="CR539" s="303"/>
      <c r="CS539" s="303"/>
      <c r="CT539" s="303"/>
      <c r="CU539" s="303"/>
      <c r="CV539" s="303"/>
      <c r="CW539" s="303"/>
      <c r="CX539" s="303"/>
      <c r="CY539" s="303"/>
      <c r="CZ539" s="303"/>
    </row>
    <row r="540" s="623" customFormat="true" ht="25.15" customHeight="true" x14ac:dyDescent="0.2">
      <c r="C540" s="1798" t="s">
        <v>282</v>
      </c>
      <c r="D540" s="1797"/>
      <c r="E540" s="1566">
        <v>1.401232455731323E-3</v>
      </c>
      <c r="F540" s="1545"/>
      <c r="G540" s="1545"/>
      <c r="H540" s="1798" t="s">
        <v>299</v>
      </c>
      <c r="I540" s="1797"/>
      <c r="J540" s="1575">
        <v>8.3956112789191582E-5</v>
      </c>
      <c r="K540" s="1545"/>
      <c r="L540" s="1545"/>
      <c r="M540" s="1798" t="s">
        <v>264</v>
      </c>
      <c r="N540" s="1797"/>
      <c r="O540" s="1568">
        <v>1.0241021670529205E-2</v>
      </c>
      <c r="P540" s="1545"/>
      <c r="Q540" s="1545"/>
      <c r="AK540" s="300"/>
      <c r="AL540" s="300"/>
      <c r="AM540" s="300"/>
      <c r="AN540" s="300"/>
      <c r="AO540" s="300"/>
      <c r="AP540" s="300"/>
      <c r="AQ540" s="300"/>
      <c r="AR540" s="300"/>
      <c r="AS540" s="300"/>
      <c r="AT540" s="300"/>
      <c r="AU540" s="300"/>
      <c r="AV540" s="300"/>
      <c r="AW540" s="300"/>
      <c r="AX540" s="300"/>
      <c r="AY540" s="300"/>
      <c r="AZ540" s="300"/>
      <c r="BA540" s="302"/>
      <c r="BB540" s="352"/>
      <c r="BC540" s="302"/>
      <c r="BD540" s="302"/>
      <c r="BE540" s="302"/>
      <c r="BF540" s="302"/>
      <c r="BG540" s="302"/>
      <c r="BH540" s="302"/>
      <c r="BI540" s="302"/>
      <c r="BJ540" s="302"/>
      <c r="BK540" s="302"/>
      <c r="BL540" s="302"/>
      <c r="BM540" s="302"/>
      <c r="BN540" s="302"/>
      <c r="BO540" s="302"/>
      <c r="BP540" s="302"/>
      <c r="BQ540" s="302"/>
      <c r="BR540" s="302"/>
      <c r="BS540" s="302"/>
      <c r="BT540" s="302"/>
      <c r="BU540" s="302"/>
      <c r="BV540" s="302"/>
      <c r="BW540" s="302"/>
      <c r="BX540" s="302"/>
      <c r="BY540" s="302"/>
      <c r="BZ540" s="303"/>
      <c r="CA540" s="303"/>
      <c r="CB540" s="303"/>
      <c r="CC540" s="303"/>
      <c r="CD540" s="303"/>
      <c r="CE540" s="303"/>
      <c r="CF540" s="303"/>
      <c r="CG540" s="303"/>
      <c r="CH540" s="303"/>
      <c r="CI540" s="303"/>
      <c r="CJ540" s="303"/>
      <c r="CK540" s="303"/>
      <c r="CL540" s="303"/>
      <c r="CM540" s="303"/>
      <c r="CN540" s="303"/>
      <c r="CO540" s="303"/>
      <c r="CP540" s="303"/>
      <c r="CQ540" s="303"/>
      <c r="CR540" s="303"/>
      <c r="CS540" s="303"/>
      <c r="CT540" s="303"/>
      <c r="CU540" s="303"/>
      <c r="CV540" s="303"/>
      <c r="CW540" s="303"/>
      <c r="CX540" s="303"/>
      <c r="CY540" s="303"/>
      <c r="CZ540" s="303"/>
    </row>
    <row r="541" s="623" customFormat="true" ht="25.15" customHeight="true" x14ac:dyDescent="0.2">
      <c r="C541" s="1798" t="s">
        <v>298</v>
      </c>
      <c r="D541" s="1797"/>
      <c r="E541" s="1573">
        <v>4.1458209680196934E-5</v>
      </c>
      <c r="F541" s="1545"/>
      <c r="G541" s="1545"/>
      <c r="H541" s="1798" t="s">
        <v>275</v>
      </c>
      <c r="I541" s="1797"/>
      <c r="J541" s="1575">
        <v>1.9238876498159833E-5</v>
      </c>
      <c r="K541" s="1545"/>
      <c r="L541" s="1545"/>
      <c r="M541" s="1798" t="s">
        <v>282</v>
      </c>
      <c r="N541" s="1797"/>
      <c r="O541" s="1568">
        <v>2.8068205174405368E-3</v>
      </c>
      <c r="P541" s="1545"/>
      <c r="Q541" s="1545"/>
      <c r="AK541" s="300"/>
      <c r="AL541" s="300"/>
      <c r="AM541" s="300"/>
      <c r="AN541" s="300"/>
      <c r="AO541" s="300"/>
      <c r="AP541" s="300"/>
      <c r="AQ541" s="300"/>
      <c r="AR541" s="300"/>
      <c r="AS541" s="300"/>
      <c r="AT541" s="300"/>
      <c r="AU541" s="300"/>
      <c r="AV541" s="300"/>
      <c r="AW541" s="300"/>
      <c r="AX541" s="300"/>
      <c r="AY541" s="300"/>
      <c r="AZ541" s="300"/>
      <c r="BA541" s="302"/>
      <c r="BB541" s="352"/>
      <c r="BC541" s="302"/>
      <c r="BD541" s="302"/>
      <c r="BE541" s="302"/>
      <c r="BF541" s="302"/>
      <c r="BG541" s="302"/>
      <c r="BH541" s="302"/>
      <c r="BI541" s="302"/>
      <c r="BJ541" s="302"/>
      <c r="BK541" s="302"/>
      <c r="BL541" s="302"/>
      <c r="BM541" s="302"/>
      <c r="BN541" s="302"/>
      <c r="BO541" s="302"/>
      <c r="BP541" s="302"/>
      <c r="BQ541" s="302"/>
      <c r="BR541" s="302"/>
      <c r="BS541" s="302"/>
      <c r="BT541" s="302"/>
      <c r="BU541" s="302"/>
      <c r="BV541" s="302"/>
      <c r="BW541" s="302"/>
      <c r="BX541" s="302"/>
      <c r="BY541" s="302"/>
      <c r="BZ541" s="303"/>
      <c r="CA541" s="303"/>
      <c r="CB541" s="303"/>
      <c r="CC541" s="303"/>
      <c r="CD541" s="303"/>
      <c r="CE541" s="303"/>
      <c r="CF541" s="303"/>
      <c r="CG541" s="303"/>
      <c r="CH541" s="303"/>
      <c r="CI541" s="303"/>
      <c r="CJ541" s="303"/>
      <c r="CK541" s="303"/>
      <c r="CL541" s="303"/>
      <c r="CM541" s="303"/>
      <c r="CN541" s="303"/>
      <c r="CO541" s="303"/>
      <c r="CP541" s="303"/>
      <c r="CQ541" s="303"/>
      <c r="CR541" s="303"/>
      <c r="CS541" s="303"/>
      <c r="CT541" s="303"/>
      <c r="CU541" s="303"/>
      <c r="CV541" s="303"/>
      <c r="CW541" s="303"/>
      <c r="CX541" s="303"/>
      <c r="CY541" s="303"/>
      <c r="CZ541" s="303"/>
    </row>
    <row r="542" s="623" customFormat="true" ht="25.15" customHeight="true" x14ac:dyDescent="0.2">
      <c r="C542" s="1798" t="s">
        <v>251</v>
      </c>
      <c r="D542" s="1797"/>
      <c r="E542" s="1566">
        <v>0.10584714653186811</v>
      </c>
      <c r="F542" s="1545"/>
      <c r="G542" s="1545"/>
      <c r="H542" s="1798" t="s">
        <v>281</v>
      </c>
      <c r="I542" s="1797"/>
      <c r="J542" s="1567">
        <v>4.2922909790476952E-3</v>
      </c>
      <c r="K542" s="1545"/>
      <c r="L542" s="1545"/>
      <c r="M542" s="1798" t="s">
        <v>298</v>
      </c>
      <c r="N542" s="1797"/>
      <c r="O542" s="1568">
        <v>2.6344449243433907E-4</v>
      </c>
      <c r="P542" s="1545"/>
      <c r="Q542" s="1545"/>
      <c r="AK542" s="300"/>
      <c r="AL542" s="300"/>
      <c r="AM542" s="300"/>
      <c r="AN542" s="300"/>
      <c r="AO542" s="300"/>
      <c r="AP542" s="300"/>
      <c r="AQ542" s="300"/>
      <c r="AR542" s="300"/>
      <c r="AS542" s="300"/>
      <c r="AT542" s="300"/>
      <c r="AU542" s="300"/>
      <c r="AV542" s="300"/>
      <c r="AW542" s="300"/>
      <c r="AX542" s="300"/>
      <c r="AY542" s="300"/>
      <c r="AZ542" s="300"/>
      <c r="BA542" s="302"/>
      <c r="BB542" s="352"/>
      <c r="BC542" s="302"/>
      <c r="BD542" s="302"/>
      <c r="BE542" s="302"/>
      <c r="BF542" s="302"/>
      <c r="BG542" s="302"/>
      <c r="BH542" s="302"/>
      <c r="BI542" s="302"/>
      <c r="BJ542" s="302"/>
      <c r="BK542" s="302"/>
      <c r="BL542" s="302"/>
      <c r="BM542" s="302"/>
      <c r="BN542" s="302"/>
      <c r="BO542" s="302"/>
      <c r="BP542" s="302"/>
      <c r="BQ542" s="302"/>
      <c r="BR542" s="302"/>
      <c r="BS542" s="302"/>
      <c r="BT542" s="302"/>
      <c r="BU542" s="302"/>
      <c r="BV542" s="302"/>
      <c r="BW542" s="302"/>
      <c r="BX542" s="302"/>
      <c r="BY542" s="302"/>
      <c r="BZ542" s="303"/>
      <c r="CA542" s="303"/>
      <c r="CB542" s="303"/>
      <c r="CC542" s="303"/>
      <c r="CD542" s="303"/>
      <c r="CE542" s="303"/>
      <c r="CF542" s="303"/>
      <c r="CG542" s="303"/>
      <c r="CH542" s="303"/>
      <c r="CI542" s="303"/>
      <c r="CJ542" s="303"/>
      <c r="CK542" s="303"/>
      <c r="CL542" s="303"/>
      <c r="CM542" s="303"/>
      <c r="CN542" s="303"/>
      <c r="CO542" s="303"/>
      <c r="CP542" s="303"/>
      <c r="CQ542" s="303"/>
      <c r="CR542" s="303"/>
      <c r="CS542" s="303"/>
      <c r="CT542" s="303"/>
      <c r="CU542" s="303"/>
      <c r="CV542" s="303"/>
      <c r="CW542" s="303"/>
      <c r="CX542" s="303"/>
      <c r="CY542" s="303"/>
      <c r="CZ542" s="303"/>
    </row>
    <row r="543" s="623" customFormat="true" ht="25.15" customHeight="true" x14ac:dyDescent="0.2">
      <c r="C543" s="1798" t="s">
        <v>230</v>
      </c>
      <c r="D543" s="1797"/>
      <c r="E543" s="1566">
        <v>0.55073641041344279</v>
      </c>
      <c r="F543" s="1545"/>
      <c r="G543" s="1545"/>
      <c r="H543" s="1798" t="s">
        <v>263</v>
      </c>
      <c r="I543" s="1797"/>
      <c r="J543" s="1569">
        <v>4.0120854340581318E-2</v>
      </c>
      <c r="K543" s="1545"/>
      <c r="L543" s="1545"/>
      <c r="M543" s="1798" t="s">
        <v>251</v>
      </c>
      <c r="N543" s="1797"/>
      <c r="O543" s="1568">
        <v>0.10808849447937847</v>
      </c>
      <c r="P543" s="1545"/>
      <c r="Q543" s="1545"/>
      <c r="AK543" s="300"/>
      <c r="AL543" s="300"/>
      <c r="AM543" s="300"/>
      <c r="AN543" s="300"/>
      <c r="AO543" s="300"/>
      <c r="AP543" s="300"/>
      <c r="AQ543" s="300"/>
      <c r="AR543" s="300"/>
      <c r="AS543" s="300"/>
      <c r="AT543" s="300"/>
      <c r="AU543" s="300"/>
      <c r="AV543" s="300"/>
      <c r="AW543" s="300"/>
      <c r="AX543" s="300"/>
      <c r="AY543" s="300"/>
      <c r="AZ543" s="300"/>
      <c r="BA543" s="302"/>
      <c r="BB543" s="352"/>
      <c r="BC543" s="302"/>
      <c r="BD543" s="302"/>
      <c r="BE543" s="302"/>
      <c r="BF543" s="302"/>
      <c r="BG543" s="302"/>
      <c r="BH543" s="302"/>
      <c r="BI543" s="302"/>
      <c r="BJ543" s="302"/>
      <c r="BK543" s="302"/>
      <c r="BL543" s="302"/>
      <c r="BM543" s="302"/>
      <c r="BN543" s="302"/>
      <c r="BO543" s="302"/>
      <c r="BP543" s="302"/>
      <c r="BQ543" s="302"/>
      <c r="BR543" s="302"/>
      <c r="BS543" s="302"/>
      <c r="BT543" s="302"/>
      <c r="BU543" s="302"/>
      <c r="BV543" s="302"/>
      <c r="BW543" s="302"/>
      <c r="BX543" s="302"/>
      <c r="BY543" s="302"/>
      <c r="BZ543" s="303"/>
      <c r="CA543" s="303"/>
      <c r="CB543" s="303"/>
      <c r="CC543" s="303"/>
      <c r="CD543" s="303"/>
      <c r="CE543" s="303"/>
      <c r="CF543" s="303"/>
      <c r="CG543" s="303"/>
      <c r="CH543" s="303"/>
      <c r="CI543" s="303"/>
      <c r="CJ543" s="303"/>
      <c r="CK543" s="303"/>
      <c r="CL543" s="303"/>
      <c r="CM543" s="303"/>
      <c r="CN543" s="303"/>
      <c r="CO543" s="303"/>
      <c r="CP543" s="303"/>
      <c r="CQ543" s="303"/>
      <c r="CR543" s="303"/>
      <c r="CS543" s="303"/>
      <c r="CT543" s="303"/>
      <c r="CU543" s="303"/>
      <c r="CV543" s="303"/>
      <c r="CW543" s="303"/>
      <c r="CX543" s="303"/>
      <c r="CY543" s="303"/>
      <c r="CZ543" s="303"/>
    </row>
    <row r="544" s="623" customFormat="true" ht="25.15" customHeight="true" x14ac:dyDescent="0.2">
      <c r="C544" s="1798" t="s">
        <v>235</v>
      </c>
      <c r="D544" s="1797"/>
      <c r="E544" s="1566">
        <v>0.49146383692683809</v>
      </c>
      <c r="F544" s="1545"/>
      <c r="G544" s="1545"/>
      <c r="H544" s="1796"/>
      <c r="I544" s="1797"/>
      <c r="J544" s="1570"/>
      <c r="K544" s="1545"/>
      <c r="L544" s="1545"/>
      <c r="M544" s="1798" t="s">
        <v>230</v>
      </c>
      <c r="N544" s="1797"/>
      <c r="O544" s="1568">
        <v>0.42832339853226742</v>
      </c>
      <c r="P544" s="1545"/>
      <c r="Q544" s="1545"/>
      <c r="AK544" s="300"/>
      <c r="AL544" s="300"/>
      <c r="AM544" s="300"/>
      <c r="AN544" s="300"/>
      <c r="AO544" s="300"/>
      <c r="AP544" s="300"/>
      <c r="AQ544" s="300"/>
      <c r="AR544" s="300"/>
      <c r="AS544" s="300"/>
      <c r="AT544" s="300"/>
      <c r="AU544" s="300"/>
      <c r="AV544" s="300"/>
      <c r="AW544" s="300"/>
      <c r="AX544" s="300"/>
      <c r="AY544" s="300"/>
      <c r="AZ544" s="300"/>
      <c r="BA544" s="302"/>
      <c r="BB544" s="352"/>
      <c r="BC544" s="302"/>
      <c r="BD544" s="302"/>
      <c r="BE544" s="302"/>
      <c r="BF544" s="302"/>
      <c r="BG544" s="302"/>
      <c r="BH544" s="302"/>
      <c r="BI544" s="302"/>
      <c r="BJ544" s="302"/>
      <c r="BK544" s="302"/>
      <c r="BL544" s="302"/>
      <c r="BM544" s="302"/>
      <c r="BN544" s="302"/>
      <c r="BO544" s="302"/>
      <c r="BP544" s="302"/>
      <c r="BQ544" s="302"/>
      <c r="BR544" s="302"/>
      <c r="BS544" s="302"/>
      <c r="BT544" s="302"/>
      <c r="BU544" s="302"/>
      <c r="BV544" s="302"/>
      <c r="BW544" s="302"/>
      <c r="BX544" s="302"/>
      <c r="BY544" s="302"/>
      <c r="BZ544" s="303"/>
      <c r="CA544" s="303"/>
      <c r="CB544" s="303"/>
      <c r="CC544" s="303"/>
      <c r="CD544" s="303"/>
      <c r="CE544" s="303"/>
      <c r="CF544" s="303"/>
      <c r="CG544" s="303"/>
      <c r="CH544" s="303"/>
      <c r="CI544" s="303"/>
      <c r="CJ544" s="303"/>
      <c r="CK544" s="303"/>
      <c r="CL544" s="303"/>
      <c r="CM544" s="303"/>
      <c r="CN544" s="303"/>
      <c r="CO544" s="303"/>
      <c r="CP544" s="303"/>
      <c r="CQ544" s="303"/>
      <c r="CR544" s="303"/>
      <c r="CS544" s="303"/>
      <c r="CT544" s="303"/>
      <c r="CU544" s="303"/>
      <c r="CV544" s="303"/>
      <c r="CW544" s="303"/>
      <c r="CX544" s="303"/>
      <c r="CY544" s="303"/>
      <c r="CZ544" s="303"/>
    </row>
    <row r="545" s="623" customFormat="true" ht="25.15" customHeight="true" x14ac:dyDescent="0.2">
      <c r="C545" s="1798" t="s">
        <v>280</v>
      </c>
      <c r="D545" s="1797"/>
      <c r="E545" s="1566">
        <v>1.9644539030778353E-3</v>
      </c>
      <c r="F545" s="1545"/>
      <c r="G545" s="1545"/>
      <c r="H545" s="1796"/>
      <c r="I545" s="1797"/>
      <c r="J545" s="1545"/>
      <c r="K545" s="1545"/>
      <c r="L545" s="1545"/>
      <c r="M545" s="1798" t="s">
        <v>287</v>
      </c>
      <c r="N545" s="1797"/>
      <c r="O545" s="1568">
        <v>1.2856724112448223E-3</v>
      </c>
      <c r="P545" s="1545"/>
      <c r="Q545" s="1545"/>
      <c r="AK545" s="300"/>
      <c r="AL545" s="300"/>
      <c r="AM545" s="300"/>
      <c r="AN545" s="300"/>
      <c r="AO545" s="300"/>
      <c r="AP545" s="300"/>
      <c r="AQ545" s="300"/>
      <c r="AR545" s="300"/>
      <c r="AS545" s="300"/>
      <c r="AT545" s="300"/>
      <c r="AU545" s="300"/>
      <c r="AV545" s="300"/>
      <c r="AW545" s="300"/>
      <c r="AX545" s="300"/>
      <c r="AY545" s="300"/>
      <c r="AZ545" s="300"/>
      <c r="BA545" s="302"/>
      <c r="BB545" s="352"/>
      <c r="BC545" s="302"/>
      <c r="BD545" s="302"/>
      <c r="BE545" s="302"/>
      <c r="BF545" s="302"/>
      <c r="BG545" s="302"/>
      <c r="BH545" s="302"/>
      <c r="BI545" s="302"/>
      <c r="BJ545" s="302"/>
      <c r="BK545" s="302"/>
      <c r="BL545" s="302"/>
      <c r="BM545" s="302"/>
      <c r="BN545" s="302"/>
      <c r="BO545" s="302"/>
      <c r="BP545" s="302"/>
      <c r="BQ545" s="302"/>
      <c r="BR545" s="302"/>
      <c r="BS545" s="302"/>
      <c r="BT545" s="302"/>
      <c r="BU545" s="302"/>
      <c r="BV545" s="302"/>
      <c r="BW545" s="302"/>
      <c r="BX545" s="302"/>
      <c r="BY545" s="302"/>
      <c r="BZ545" s="303"/>
      <c r="CA545" s="303"/>
      <c r="CB545" s="303"/>
      <c r="CC545" s="303"/>
      <c r="CD545" s="303"/>
      <c r="CE545" s="303"/>
      <c r="CF545" s="303"/>
      <c r="CG545" s="303"/>
      <c r="CH545" s="303"/>
      <c r="CI545" s="303"/>
      <c r="CJ545" s="303"/>
      <c r="CK545" s="303"/>
      <c r="CL545" s="303"/>
      <c r="CM545" s="303"/>
      <c r="CN545" s="303"/>
      <c r="CO545" s="303"/>
      <c r="CP545" s="303"/>
      <c r="CQ545" s="303"/>
      <c r="CR545" s="303"/>
      <c r="CS545" s="303"/>
      <c r="CT545" s="303"/>
      <c r="CU545" s="303"/>
      <c r="CV545" s="303"/>
      <c r="CW545" s="303"/>
      <c r="CX545" s="303"/>
      <c r="CY545" s="303"/>
      <c r="CZ545" s="303"/>
    </row>
    <row r="546" s="623" customFormat="true" ht="25.15" customHeight="true" x14ac:dyDescent="0.2">
      <c r="C546" s="1798" t="s">
        <v>299</v>
      </c>
      <c r="D546" s="1797"/>
      <c r="E546" s="1573">
        <v>1.6536813305610097E-5</v>
      </c>
      <c r="F546" s="1545"/>
      <c r="G546" s="1545"/>
      <c r="H546" s="1799" t="s">
        <v>303</v>
      </c>
      <c r="I546" s="1797"/>
      <c r="J546" s="1797"/>
      <c r="K546" s="1797"/>
      <c r="L546" s="1797"/>
      <c r="M546" s="1798" t="s">
        <v>235</v>
      </c>
      <c r="N546" s="1797"/>
      <c r="O546" s="1568">
        <v>0.38027293311735871</v>
      </c>
      <c r="P546" s="1545"/>
      <c r="Q546" s="1545"/>
      <c r="AK546" s="300"/>
      <c r="AL546" s="300"/>
      <c r="AM546" s="300"/>
      <c r="AN546" s="300"/>
      <c r="AO546" s="300"/>
      <c r="AP546" s="300"/>
      <c r="AQ546" s="300"/>
      <c r="AR546" s="300"/>
      <c r="AS546" s="300"/>
      <c r="AT546" s="300"/>
      <c r="AU546" s="300"/>
      <c r="AV546" s="300"/>
      <c r="AW546" s="300"/>
      <c r="AX546" s="300"/>
      <c r="AY546" s="300"/>
      <c r="AZ546" s="300"/>
      <c r="BA546" s="302"/>
      <c r="BB546" s="352"/>
      <c r="BC546" s="302"/>
      <c r="BD546" s="302"/>
      <c r="BE546" s="302"/>
      <c r="BF546" s="302"/>
      <c r="BG546" s="302"/>
      <c r="BH546" s="302"/>
      <c r="BI546" s="302"/>
      <c r="BJ546" s="302"/>
      <c r="BK546" s="302"/>
      <c r="BL546" s="302"/>
      <c r="BM546" s="302"/>
      <c r="BN546" s="302"/>
      <c r="BO546" s="302"/>
      <c r="BP546" s="302"/>
      <c r="BQ546" s="302"/>
      <c r="BR546" s="302"/>
      <c r="BS546" s="302"/>
      <c r="BT546" s="302"/>
      <c r="BU546" s="302"/>
      <c r="BV546" s="302"/>
      <c r="BW546" s="302"/>
      <c r="BX546" s="302"/>
      <c r="BY546" s="302"/>
      <c r="BZ546" s="303"/>
      <c r="CA546" s="303"/>
      <c r="CB546" s="303"/>
      <c r="CC546" s="303"/>
      <c r="CD546" s="303"/>
      <c r="CE546" s="303"/>
      <c r="CF546" s="303"/>
      <c r="CG546" s="303"/>
      <c r="CH546" s="303"/>
      <c r="CI546" s="303"/>
      <c r="CJ546" s="303"/>
      <c r="CK546" s="303"/>
      <c r="CL546" s="303"/>
      <c r="CM546" s="303"/>
      <c r="CN546" s="303"/>
      <c r="CO546" s="303"/>
      <c r="CP546" s="303"/>
      <c r="CQ546" s="303"/>
      <c r="CR546" s="303"/>
      <c r="CS546" s="303"/>
      <c r="CT546" s="303"/>
      <c r="CU546" s="303"/>
      <c r="CV546" s="303"/>
      <c r="CW546" s="303"/>
      <c r="CX546" s="303"/>
      <c r="CY546" s="303"/>
      <c r="CZ546" s="303"/>
    </row>
    <row r="547" s="623" customFormat="true" ht="25.15" customHeight="true" x14ac:dyDescent="0.2">
      <c r="C547" s="1798" t="s">
        <v>275</v>
      </c>
      <c r="D547" s="1797"/>
      <c r="E547" s="1573">
        <v>5.6505759480541454E-5</v>
      </c>
      <c r="F547" s="1545"/>
      <c r="G547" s="1545"/>
      <c r="H547" s="1800" t="s">
        <v>227</v>
      </c>
      <c r="I547" s="1797"/>
      <c r="J547" s="1800" t="s">
        <v>304</v>
      </c>
      <c r="K547" s="1801"/>
      <c r="L547" s="1802"/>
      <c r="M547" s="1798" t="s">
        <v>280</v>
      </c>
      <c r="N547" s="1797"/>
      <c r="O547" s="1568">
        <v>3.7957990687562939E-3</v>
      </c>
      <c r="P547" s="1545"/>
      <c r="Q547" s="1545"/>
      <c r="AK547" s="300"/>
      <c r="AL547" s="300"/>
      <c r="AM547" s="300"/>
      <c r="AN547" s="300"/>
      <c r="AO547" s="300"/>
      <c r="AP547" s="300"/>
      <c r="AQ547" s="300"/>
      <c r="AR547" s="300"/>
      <c r="AS547" s="300"/>
      <c r="AT547" s="300"/>
      <c r="AU547" s="300"/>
      <c r="AV547" s="300"/>
      <c r="AW547" s="300"/>
      <c r="AX547" s="300"/>
      <c r="AY547" s="300"/>
      <c r="AZ547" s="300"/>
      <c r="BA547" s="302"/>
      <c r="BB547" s="352"/>
      <c r="BC547" s="302"/>
      <c r="BD547" s="302"/>
      <c r="BE547" s="302"/>
      <c r="BF547" s="302"/>
      <c r="BG547" s="302"/>
      <c r="BH547" s="302"/>
      <c r="BI547" s="302"/>
      <c r="BJ547" s="302"/>
      <c r="BK547" s="302"/>
      <c r="BL547" s="302"/>
      <c r="BM547" s="302"/>
      <c r="BN547" s="302"/>
      <c r="BO547" s="302"/>
      <c r="BP547" s="302"/>
      <c r="BQ547" s="302"/>
      <c r="BR547" s="302"/>
      <c r="BS547" s="302"/>
      <c r="BT547" s="302"/>
      <c r="BU547" s="302"/>
      <c r="BV547" s="302"/>
      <c r="BW547" s="302"/>
      <c r="BX547" s="302"/>
      <c r="BY547" s="302"/>
      <c r="BZ547" s="303"/>
      <c r="CA547" s="303"/>
      <c r="CB547" s="303"/>
      <c r="CC547" s="303"/>
      <c r="CD547" s="303"/>
      <c r="CE547" s="303"/>
      <c r="CF547" s="303"/>
      <c r="CG547" s="303"/>
      <c r="CH547" s="303"/>
      <c r="CI547" s="303"/>
      <c r="CJ547" s="303"/>
      <c r="CK547" s="303"/>
      <c r="CL547" s="303"/>
      <c r="CM547" s="303"/>
      <c r="CN547" s="303"/>
      <c r="CO547" s="303"/>
      <c r="CP547" s="303"/>
      <c r="CQ547" s="303"/>
      <c r="CR547" s="303"/>
      <c r="CS547" s="303"/>
      <c r="CT547" s="303"/>
      <c r="CU547" s="303"/>
      <c r="CV547" s="303"/>
      <c r="CW547" s="303"/>
      <c r="CX547" s="303"/>
      <c r="CY547" s="303"/>
      <c r="CZ547" s="303"/>
    </row>
    <row r="548" s="623" customFormat="true" ht="25.15" customHeight="true" x14ac:dyDescent="0.2">
      <c r="C548" s="1798" t="s">
        <v>281</v>
      </c>
      <c r="D548" s="1797"/>
      <c r="E548" s="1566">
        <v>1.9419732315966404E-3</v>
      </c>
      <c r="F548" s="1545"/>
      <c r="G548" s="1545"/>
      <c r="H548" s="1797"/>
      <c r="I548" s="1797"/>
      <c r="J548" s="1549" t="s">
        <v>208</v>
      </c>
      <c r="K548" s="1550" t="s">
        <v>305</v>
      </c>
      <c r="L548" s="1551" t="s">
        <v>306</v>
      </c>
      <c r="M548" s="1798" t="s">
        <v>299</v>
      </c>
      <c r="N548" s="1797"/>
      <c r="O548" s="1574">
        <v>6.8292444308360749E-5</v>
      </c>
      <c r="P548" s="1545"/>
      <c r="Q548" s="1545"/>
      <c r="AK548" s="300"/>
      <c r="AL548" s="300"/>
      <c r="AM548" s="300"/>
      <c r="AN548" s="300"/>
      <c r="AO548" s="300"/>
      <c r="AP548" s="300"/>
      <c r="AQ548" s="300"/>
      <c r="AR548" s="300"/>
      <c r="AS548" s="300"/>
      <c r="AT548" s="300"/>
      <c r="AU548" s="300"/>
      <c r="AV548" s="300"/>
      <c r="AW548" s="300"/>
      <c r="AX548" s="300"/>
      <c r="AY548" s="300"/>
      <c r="AZ548" s="300"/>
      <c r="BA548" s="302"/>
      <c r="BB548" s="352"/>
      <c r="BC548" s="302"/>
      <c r="BD548" s="302"/>
      <c r="BE548" s="302"/>
      <c r="BF548" s="302"/>
      <c r="BG548" s="302"/>
      <c r="BH548" s="302"/>
      <c r="BI548" s="302"/>
      <c r="BJ548" s="302"/>
      <c r="BK548" s="302"/>
      <c r="BL548" s="302"/>
      <c r="BM548" s="302"/>
      <c r="BN548" s="302"/>
      <c r="BO548" s="302"/>
      <c r="BP548" s="302"/>
      <c r="BQ548" s="302"/>
      <c r="BR548" s="302"/>
      <c r="BS548" s="302"/>
      <c r="BT548" s="302"/>
      <c r="BU548" s="302"/>
      <c r="BV548" s="302"/>
      <c r="BW548" s="302"/>
      <c r="BX548" s="302"/>
      <c r="BY548" s="302"/>
      <c r="BZ548" s="303"/>
      <c r="CA548" s="303"/>
      <c r="CB548" s="303"/>
      <c r="CC548" s="303"/>
      <c r="CD548" s="303"/>
      <c r="CE548" s="303"/>
      <c r="CF548" s="303"/>
      <c r="CG548" s="303"/>
      <c r="CH548" s="303"/>
      <c r="CI548" s="303"/>
      <c r="CJ548" s="303"/>
      <c r="CK548" s="303"/>
      <c r="CL548" s="303"/>
      <c r="CM548" s="303"/>
      <c r="CN548" s="303"/>
      <c r="CO548" s="303"/>
      <c r="CP548" s="303"/>
      <c r="CQ548" s="303"/>
      <c r="CR548" s="303"/>
      <c r="CS548" s="303"/>
      <c r="CT548" s="303"/>
      <c r="CU548" s="303"/>
      <c r="CV548" s="303"/>
      <c r="CW548" s="303"/>
      <c r="CX548" s="303"/>
      <c r="CY548" s="303"/>
      <c r="CZ548" s="303"/>
    </row>
    <row r="549" s="623" customFormat="true" ht="25.15" customHeight="true" x14ac:dyDescent="0.2">
      <c r="C549" s="1798" t="s">
        <v>263</v>
      </c>
      <c r="D549" s="1797"/>
      <c r="E549" s="1571">
        <v>1.0940620683190922E-2</v>
      </c>
      <c r="F549" s="1545"/>
      <c r="G549" s="1545"/>
      <c r="H549" s="1798" t="s">
        <v>229</v>
      </c>
      <c r="I549" s="1797"/>
      <c r="J549" s="1576">
        <v>7.7653794767075768</v>
      </c>
      <c r="K549" s="1577">
        <v>11.254173154648663</v>
      </c>
      <c r="L549" s="1578">
        <v>11.254173154648663</v>
      </c>
      <c r="M549" s="1798" t="s">
        <v>275</v>
      </c>
      <c r="N549" s="1797"/>
      <c r="O549" s="1568">
        <v>1.0395163094860386E-2</v>
      </c>
      <c r="P549" s="1545"/>
      <c r="Q549" s="1545"/>
      <c r="AK549" s="300"/>
      <c r="AL549" s="300"/>
      <c r="AM549" s="300"/>
      <c r="AN549" s="300"/>
      <c r="AO549" s="300"/>
      <c r="AP549" s="300"/>
      <c r="AQ549" s="300"/>
      <c r="AR549" s="300"/>
      <c r="AS549" s="300"/>
      <c r="AT549" s="300"/>
      <c r="AU549" s="300"/>
      <c r="AV549" s="300"/>
      <c r="AW549" s="300"/>
      <c r="AX549" s="300"/>
      <c r="AY549" s="300"/>
      <c r="AZ549" s="300"/>
      <c r="BA549" s="302"/>
      <c r="BB549" s="352"/>
      <c r="BC549" s="302"/>
      <c r="BD549" s="302"/>
      <c r="BE549" s="302"/>
      <c r="BF549" s="302"/>
      <c r="BG549" s="302"/>
      <c r="BH549" s="302"/>
      <c r="BI549" s="302"/>
      <c r="BJ549" s="302"/>
      <c r="BK549" s="302"/>
      <c r="BL549" s="302"/>
      <c r="BM549" s="302"/>
      <c r="BN549" s="302"/>
      <c r="BO549" s="302"/>
      <c r="BP549" s="302"/>
      <c r="BQ549" s="302"/>
      <c r="BR549" s="302"/>
      <c r="BS549" s="302"/>
      <c r="BT549" s="302"/>
      <c r="BU549" s="302"/>
      <c r="BV549" s="302"/>
      <c r="BW549" s="302"/>
      <c r="BX549" s="302"/>
      <c r="BY549" s="302"/>
      <c r="BZ549" s="303"/>
      <c r="CA549" s="303"/>
      <c r="CB549" s="303"/>
      <c r="CC549" s="303"/>
      <c r="CD549" s="303"/>
      <c r="CE549" s="303"/>
      <c r="CF549" s="303"/>
      <c r="CG549" s="303"/>
      <c r="CH549" s="303"/>
      <c r="CI549" s="303"/>
      <c r="CJ549" s="303"/>
      <c r="CK549" s="303"/>
      <c r="CL549" s="303"/>
      <c r="CM549" s="303"/>
      <c r="CN549" s="303"/>
      <c r="CO549" s="303"/>
      <c r="CP549" s="303"/>
      <c r="CQ549" s="303"/>
      <c r="CR549" s="303"/>
      <c r="CS549" s="303"/>
      <c r="CT549" s="303"/>
      <c r="CU549" s="303"/>
      <c r="CV549" s="303"/>
      <c r="CW549" s="303"/>
      <c r="CX549" s="303"/>
      <c r="CY549" s="303"/>
      <c r="CZ549" s="303"/>
    </row>
    <row r="550" s="623" customFormat="true" ht="25.15" customHeight="true" x14ac:dyDescent="0.2">
      <c r="C550" s="1796"/>
      <c r="D550" s="1797"/>
      <c r="E550" s="1570"/>
      <c r="F550" s="1545"/>
      <c r="G550" s="1545"/>
      <c r="H550" s="1796"/>
      <c r="I550" s="1797"/>
      <c r="J550" s="1570"/>
      <c r="K550" s="1570"/>
      <c r="L550" s="1570"/>
      <c r="M550" s="1798" t="s">
        <v>281</v>
      </c>
      <c r="N550" s="1797"/>
      <c r="O550" s="1568">
        <v>4.264055911250708E-4</v>
      </c>
      <c r="P550" s="1545"/>
      <c r="Q550" s="1545"/>
      <c r="AK550" s="300"/>
      <c r="AL550" s="300"/>
      <c r="AM550" s="300"/>
      <c r="AN550" s="300"/>
      <c r="AO550" s="300"/>
      <c r="AP550" s="300"/>
      <c r="AQ550" s="300"/>
      <c r="AR550" s="300"/>
      <c r="AS550" s="300"/>
      <c r="AT550" s="300"/>
      <c r="AU550" s="300"/>
      <c r="AV550" s="300"/>
      <c r="AW550" s="300"/>
      <c r="AX550" s="300"/>
      <c r="AY550" s="300"/>
      <c r="AZ550" s="300"/>
      <c r="BA550" s="302"/>
      <c r="BB550" s="352"/>
      <c r="BC550" s="302"/>
      <c r="BD550" s="302"/>
      <c r="BE550" s="302"/>
      <c r="BF550" s="302"/>
      <c r="BG550" s="302"/>
      <c r="BH550" s="302"/>
      <c r="BI550" s="302"/>
      <c r="BJ550" s="302"/>
      <c r="BK550" s="302"/>
      <c r="BL550" s="302"/>
      <c r="BM550" s="302"/>
      <c r="BN550" s="302"/>
      <c r="BO550" s="302"/>
      <c r="BP550" s="302"/>
      <c r="BQ550" s="302"/>
      <c r="BR550" s="302"/>
      <c r="BS550" s="302"/>
      <c r="BT550" s="302"/>
      <c r="BU550" s="302"/>
      <c r="BV550" s="302"/>
      <c r="BW550" s="302"/>
      <c r="BX550" s="302"/>
      <c r="BY550" s="302"/>
      <c r="BZ550" s="303"/>
      <c r="CA550" s="303"/>
      <c r="CB550" s="303"/>
      <c r="CC550" s="303"/>
      <c r="CD550" s="303"/>
      <c r="CE550" s="303"/>
      <c r="CF550" s="303"/>
      <c r="CG550" s="303"/>
      <c r="CH550" s="303"/>
      <c r="CI550" s="303"/>
      <c r="CJ550" s="303"/>
      <c r="CK550" s="303"/>
      <c r="CL550" s="303"/>
      <c r="CM550" s="303"/>
      <c r="CN550" s="303"/>
      <c r="CO550" s="303"/>
      <c r="CP550" s="303"/>
      <c r="CQ550" s="303"/>
      <c r="CR550" s="303"/>
      <c r="CS550" s="303"/>
      <c r="CT550" s="303"/>
      <c r="CU550" s="303"/>
      <c r="CV550" s="303"/>
      <c r="CW550" s="303"/>
      <c r="CX550" s="303"/>
      <c r="CY550" s="303"/>
      <c r="CZ550" s="303"/>
    </row>
    <row r="551" s="623" customFormat="true" ht="25.15" customHeight="true" x14ac:dyDescent="0.2">
      <c r="C551" s="1796"/>
      <c r="D551" s="1797"/>
      <c r="E551" s="1545"/>
      <c r="F551" s="1545"/>
      <c r="G551" s="1545"/>
      <c r="H551" s="1796"/>
      <c r="I551" s="1797"/>
      <c r="J551" s="1545"/>
      <c r="K551" s="1545"/>
      <c r="L551" s="1545"/>
      <c r="M551" s="1798" t="s">
        <v>263</v>
      </c>
      <c r="N551" s="1797"/>
      <c r="O551" s="1572">
        <v>3.5368682668811728E-3</v>
      </c>
      <c r="P551" s="1545"/>
      <c r="Q551" s="1545"/>
      <c r="AK551" s="300"/>
      <c r="AL551" s="300"/>
      <c r="AM551" s="300"/>
      <c r="AN551" s="300"/>
      <c r="AO551" s="300"/>
      <c r="AP551" s="300"/>
      <c r="AQ551" s="300"/>
      <c r="AR551" s="300"/>
      <c r="AS551" s="300"/>
      <c r="AT551" s="300"/>
      <c r="AU551" s="300"/>
      <c r="AV551" s="300"/>
      <c r="AW551" s="300"/>
      <c r="AX551" s="300"/>
      <c r="AY551" s="300"/>
      <c r="AZ551" s="300"/>
      <c r="BA551" s="302"/>
      <c r="BB551" s="352"/>
      <c r="BC551" s="302"/>
      <c r="BD551" s="302"/>
      <c r="BE551" s="302"/>
      <c r="BF551" s="302"/>
      <c r="BG551" s="302"/>
      <c r="BH551" s="302"/>
      <c r="BI551" s="302"/>
      <c r="BJ551" s="302"/>
      <c r="BK551" s="302"/>
      <c r="BL551" s="302"/>
      <c r="BM551" s="302"/>
      <c r="BN551" s="302"/>
      <c r="BO551" s="302"/>
      <c r="BP551" s="302"/>
      <c r="BQ551" s="302"/>
      <c r="BR551" s="302"/>
      <c r="BS551" s="302"/>
      <c r="BT551" s="302"/>
      <c r="BU551" s="302"/>
      <c r="BV551" s="302"/>
      <c r="BW551" s="302"/>
      <c r="BX551" s="302"/>
      <c r="BY551" s="302"/>
      <c r="BZ551" s="303"/>
      <c r="CA551" s="303"/>
      <c r="CB551" s="303"/>
      <c r="CC551" s="303"/>
      <c r="CD551" s="303"/>
      <c r="CE551" s="303"/>
      <c r="CF551" s="303"/>
      <c r="CG551" s="303"/>
      <c r="CH551" s="303"/>
      <c r="CI551" s="303"/>
      <c r="CJ551" s="303"/>
      <c r="CK551" s="303"/>
      <c r="CL551" s="303"/>
      <c r="CM551" s="303"/>
      <c r="CN551" s="303"/>
      <c r="CO551" s="303"/>
      <c r="CP551" s="303"/>
      <c r="CQ551" s="303"/>
      <c r="CR551" s="303"/>
      <c r="CS551" s="303"/>
      <c r="CT551" s="303"/>
      <c r="CU551" s="303"/>
      <c r="CV551" s="303"/>
      <c r="CW551" s="303"/>
      <c r="CX551" s="303"/>
      <c r="CY551" s="303"/>
      <c r="CZ551" s="303"/>
    </row>
    <row r="552" s="623" customFormat="true" ht="25.15" customHeight="true" x14ac:dyDescent="0.2">
      <c r="C552" s="1799" t="s">
        <v>303</v>
      </c>
      <c r="D552" s="1797"/>
      <c r="E552" s="1797"/>
      <c r="F552" s="1797"/>
      <c r="G552" s="1797"/>
      <c r="H552" s="1799" t="s">
        <v>307</v>
      </c>
      <c r="I552" s="1797"/>
      <c r="J552" s="1797"/>
      <c r="K552" s="1545"/>
      <c r="L552" s="1545"/>
      <c r="M552" s="1796"/>
      <c r="N552" s="1797"/>
      <c r="O552" s="1570"/>
      <c r="P552" s="1545"/>
      <c r="Q552" s="1545"/>
      <c r="AK552" s="300"/>
      <c r="AL552" s="300"/>
      <c r="AM552" s="300"/>
      <c r="AN552" s="300"/>
      <c r="AO552" s="300"/>
      <c r="AP552" s="300"/>
      <c r="AQ552" s="300"/>
      <c r="AR552" s="300"/>
      <c r="AS552" s="300"/>
      <c r="AT552" s="300"/>
      <c r="AU552" s="300"/>
      <c r="AV552" s="300"/>
      <c r="AW552" s="300"/>
      <c r="AX552" s="300"/>
      <c r="AY552" s="300"/>
      <c r="AZ552" s="300"/>
      <c r="BA552" s="302"/>
      <c r="BB552" s="352"/>
      <c r="BC552" s="302"/>
      <c r="BD552" s="302"/>
      <c r="BE552" s="302"/>
      <c r="BF552" s="302"/>
      <c r="BG552" s="302"/>
      <c r="BH552" s="302"/>
      <c r="BI552" s="302"/>
      <c r="BJ552" s="302"/>
      <c r="BK552" s="302"/>
      <c r="BL552" s="302"/>
      <c r="BM552" s="302"/>
      <c r="BN552" s="302"/>
      <c r="BO552" s="302"/>
      <c r="BP552" s="302"/>
      <c r="BQ552" s="302"/>
      <c r="BR552" s="302"/>
      <c r="BS552" s="302"/>
      <c r="BT552" s="302"/>
      <c r="BU552" s="302"/>
      <c r="BV552" s="302"/>
      <c r="BW552" s="302"/>
      <c r="BX552" s="302"/>
      <c r="BY552" s="302"/>
      <c r="BZ552" s="303"/>
      <c r="CA552" s="303"/>
      <c r="CB552" s="303"/>
      <c r="CC552" s="303"/>
      <c r="CD552" s="303"/>
      <c r="CE552" s="303"/>
      <c r="CF552" s="303"/>
      <c r="CG552" s="303"/>
      <c r="CH552" s="303"/>
      <c r="CI552" s="303"/>
      <c r="CJ552" s="303"/>
      <c r="CK552" s="303"/>
      <c r="CL552" s="303"/>
      <c r="CM552" s="303"/>
      <c r="CN552" s="303"/>
      <c r="CO552" s="303"/>
      <c r="CP552" s="303"/>
      <c r="CQ552" s="303"/>
      <c r="CR552" s="303"/>
      <c r="CS552" s="303"/>
      <c r="CT552" s="303"/>
      <c r="CU552" s="303"/>
      <c r="CV552" s="303"/>
      <c r="CW552" s="303"/>
      <c r="CX552" s="303"/>
      <c r="CY552" s="303"/>
      <c r="CZ552" s="303"/>
    </row>
    <row r="553" s="623" customFormat="true" ht="25.15" customHeight="true" x14ac:dyDescent="0.2">
      <c r="C553" s="1800" t="s">
        <v>227</v>
      </c>
      <c r="D553" s="1797"/>
      <c r="E553" s="1800" t="s">
        <v>304</v>
      </c>
      <c r="F553" s="1801"/>
      <c r="G553" s="1802"/>
      <c r="H553" s="1796"/>
      <c r="I553" s="1797"/>
      <c r="J553" s="1552" t="s">
        <v>227</v>
      </c>
      <c r="K553" s="1545"/>
      <c r="L553" s="1545"/>
      <c r="M553" s="1796"/>
      <c r="N553" s="1797"/>
      <c r="O553" s="1545"/>
      <c r="P553" s="1545"/>
      <c r="Q553" s="1545"/>
      <c r="AK553" s="300"/>
      <c r="AL553" s="300"/>
      <c r="AM553" s="300"/>
      <c r="AN553" s="300"/>
      <c r="AO553" s="300"/>
      <c r="AP553" s="300"/>
      <c r="AQ553" s="300"/>
      <c r="AR553" s="300"/>
      <c r="AS553" s="300"/>
      <c r="AT553" s="300"/>
      <c r="AU553" s="300"/>
      <c r="AV553" s="300"/>
      <c r="AW553" s="300"/>
      <c r="AX553" s="300"/>
      <c r="AY553" s="300"/>
      <c r="AZ553" s="300"/>
      <c r="BA553" s="302"/>
      <c r="BB553" s="352"/>
      <c r="BC553" s="302"/>
      <c r="BD553" s="302"/>
      <c r="BE553" s="302"/>
      <c r="BF553" s="302"/>
      <c r="BG553" s="302"/>
      <c r="BH553" s="302"/>
      <c r="BI553" s="302"/>
      <c r="BJ553" s="302"/>
      <c r="BK553" s="302"/>
      <c r="BL553" s="302"/>
      <c r="BM553" s="302"/>
      <c r="BN553" s="302"/>
      <c r="BO553" s="302"/>
      <c r="BP553" s="302"/>
      <c r="BQ553" s="302"/>
      <c r="BR553" s="302"/>
      <c r="BS553" s="302"/>
      <c r="BT553" s="302"/>
      <c r="BU553" s="302"/>
      <c r="BV553" s="302"/>
      <c r="BW553" s="302"/>
      <c r="BX553" s="302"/>
      <c r="BY553" s="302"/>
      <c r="BZ553" s="303"/>
      <c r="CA553" s="303"/>
      <c r="CB553" s="303"/>
      <c r="CC553" s="303"/>
      <c r="CD553" s="303"/>
      <c r="CE553" s="303"/>
      <c r="CF553" s="303"/>
      <c r="CG553" s="303"/>
      <c r="CH553" s="303"/>
      <c r="CI553" s="303"/>
      <c r="CJ553" s="303"/>
      <c r="CK553" s="303"/>
      <c r="CL553" s="303"/>
      <c r="CM553" s="303"/>
      <c r="CN553" s="303"/>
      <c r="CO553" s="303"/>
      <c r="CP553" s="303"/>
      <c r="CQ553" s="303"/>
      <c r="CR553" s="303"/>
      <c r="CS553" s="303"/>
      <c r="CT553" s="303"/>
      <c r="CU553" s="303"/>
      <c r="CV553" s="303"/>
      <c r="CW553" s="303"/>
      <c r="CX553" s="303"/>
      <c r="CY553" s="303"/>
      <c r="CZ553" s="303"/>
    </row>
    <row r="554" s="623" customFormat="true" ht="25.15" customHeight="true" x14ac:dyDescent="0.2">
      <c r="C554" s="1797"/>
      <c r="D554" s="1797"/>
      <c r="E554" s="1553" t="s">
        <v>208</v>
      </c>
      <c r="F554" s="1554" t="s">
        <v>305</v>
      </c>
      <c r="G554" s="1555" t="s">
        <v>306</v>
      </c>
      <c r="H554" s="1797"/>
      <c r="I554" s="1797"/>
      <c r="J554" s="1579" t="s">
        <v>229</v>
      </c>
      <c r="K554" s="1545"/>
      <c r="L554" s="1545"/>
      <c r="M554" s="1799" t="s">
        <v>303</v>
      </c>
      <c r="N554" s="1797"/>
      <c r="O554" s="1797"/>
      <c r="P554" s="1797"/>
      <c r="Q554" s="1797"/>
      <c r="AK554" s="300"/>
      <c r="AL554" s="300"/>
      <c r="AM554" s="300"/>
      <c r="AN554" s="300"/>
      <c r="AO554" s="300"/>
      <c r="AP554" s="300"/>
      <c r="AQ554" s="300"/>
      <c r="AR554" s="300"/>
      <c r="AS554" s="300"/>
      <c r="AT554" s="300"/>
      <c r="AU554" s="300"/>
      <c r="AV554" s="300"/>
      <c r="AW554" s="300"/>
      <c r="AX554" s="300"/>
      <c r="AY554" s="300"/>
      <c r="AZ554" s="300"/>
      <c r="BA554" s="302"/>
      <c r="BB554" s="352"/>
      <c r="BC554" s="302"/>
      <c r="BD554" s="302"/>
      <c r="BE554" s="302"/>
      <c r="BF554" s="302"/>
      <c r="BG554" s="302"/>
      <c r="BH554" s="302"/>
      <c r="BI554" s="302"/>
      <c r="BJ554" s="302"/>
      <c r="BK554" s="302"/>
      <c r="BL554" s="302"/>
      <c r="BM554" s="302"/>
      <c r="BN554" s="302"/>
      <c r="BO554" s="302"/>
      <c r="BP554" s="302"/>
      <c r="BQ554" s="302"/>
      <c r="BR554" s="302"/>
      <c r="BS554" s="302"/>
      <c r="BT554" s="302"/>
      <c r="BU554" s="302"/>
      <c r="BV554" s="302"/>
      <c r="BW554" s="302"/>
      <c r="BX554" s="302"/>
      <c r="BY554" s="302"/>
      <c r="BZ554" s="303"/>
      <c r="CA554" s="303"/>
      <c r="CB554" s="303"/>
      <c r="CC554" s="303"/>
      <c r="CD554" s="303"/>
      <c r="CE554" s="303"/>
      <c r="CF554" s="303"/>
      <c r="CG554" s="303"/>
      <c r="CH554" s="303"/>
      <c r="CI554" s="303"/>
      <c r="CJ554" s="303"/>
      <c r="CK554" s="303"/>
      <c r="CL554" s="303"/>
      <c r="CM554" s="303"/>
      <c r="CN554" s="303"/>
      <c r="CO554" s="303"/>
      <c r="CP554" s="303"/>
      <c r="CQ554" s="303"/>
      <c r="CR554" s="303"/>
      <c r="CS554" s="303"/>
      <c r="CT554" s="303"/>
      <c r="CU554" s="303"/>
      <c r="CV554" s="303"/>
      <c r="CW554" s="303"/>
      <c r="CX554" s="303"/>
      <c r="CY554" s="303"/>
      <c r="CZ554" s="303"/>
    </row>
    <row r="555" s="623" customFormat="true" ht="25.15" customHeight="true" x14ac:dyDescent="0.2">
      <c r="C555" s="1798" t="s">
        <v>229</v>
      </c>
      <c r="D555" s="1797"/>
      <c r="E555" s="1580">
        <v>7.3876097769475439</v>
      </c>
      <c r="F555" s="1581">
        <v>10.260569134649366</v>
      </c>
      <c r="G555" s="1582">
        <v>10.260569134649366</v>
      </c>
      <c r="H555" s="1798" t="s">
        <v>255</v>
      </c>
      <c r="I555" s="1797"/>
      <c r="J555" s="1564">
        <v>-3.6080121955062085E-2</v>
      </c>
      <c r="K555" s="1545"/>
      <c r="L555" s="1545"/>
      <c r="M555" s="1800" t="s">
        <v>227</v>
      </c>
      <c r="N555" s="1797"/>
      <c r="O555" s="1800" t="s">
        <v>304</v>
      </c>
      <c r="P555" s="1801"/>
      <c r="Q555" s="1802"/>
      <c r="AK555" s="300"/>
      <c r="AL555" s="300"/>
      <c r="AM555" s="300"/>
      <c r="AN555" s="300"/>
      <c r="AO555" s="300"/>
      <c r="AP555" s="300"/>
      <c r="AQ555" s="300"/>
      <c r="AR555" s="300"/>
      <c r="AS555" s="300"/>
      <c r="AT555" s="300"/>
      <c r="AU555" s="300"/>
      <c r="AV555" s="300"/>
      <c r="AW555" s="300"/>
      <c r="AX555" s="300"/>
      <c r="AY555" s="300"/>
      <c r="AZ555" s="300"/>
      <c r="BA555" s="302"/>
      <c r="BB555" s="352"/>
      <c r="BC555" s="302"/>
      <c r="BD555" s="302"/>
      <c r="BE555" s="302"/>
      <c r="BF555" s="302"/>
      <c r="BG555" s="302"/>
      <c r="BH555" s="302"/>
      <c r="BI555" s="302"/>
      <c r="BJ555" s="302"/>
      <c r="BK555" s="302"/>
      <c r="BL555" s="302"/>
      <c r="BM555" s="302"/>
      <c r="BN555" s="302"/>
      <c r="BO555" s="302"/>
      <c r="BP555" s="302"/>
      <c r="BQ555" s="302"/>
      <c r="BR555" s="302"/>
      <c r="BS555" s="302"/>
      <c r="BT555" s="302"/>
      <c r="BU555" s="302"/>
      <c r="BV555" s="302"/>
      <c r="BW555" s="302"/>
      <c r="BX555" s="302"/>
      <c r="BY555" s="302"/>
      <c r="BZ555" s="303"/>
      <c r="CA555" s="303"/>
      <c r="CB555" s="303"/>
      <c r="CC555" s="303"/>
      <c r="CD555" s="303"/>
      <c r="CE555" s="303"/>
      <c r="CF555" s="303"/>
      <c r="CG555" s="303"/>
      <c r="CH555" s="303"/>
      <c r="CI555" s="303"/>
      <c r="CJ555" s="303"/>
      <c r="CK555" s="303"/>
      <c r="CL555" s="303"/>
      <c r="CM555" s="303"/>
      <c r="CN555" s="303"/>
      <c r="CO555" s="303"/>
      <c r="CP555" s="303"/>
      <c r="CQ555" s="303"/>
      <c r="CR555" s="303"/>
      <c r="CS555" s="303"/>
      <c r="CT555" s="303"/>
      <c r="CU555" s="303"/>
      <c r="CV555" s="303"/>
      <c r="CW555" s="303"/>
      <c r="CX555" s="303"/>
      <c r="CY555" s="303"/>
      <c r="CZ555" s="303"/>
    </row>
    <row r="556" s="623" customFormat="true" ht="25.15" customHeight="true" x14ac:dyDescent="0.2">
      <c r="C556" s="1796"/>
      <c r="D556" s="1797"/>
      <c r="E556" s="1570"/>
      <c r="F556" s="1570"/>
      <c r="G556" s="1570"/>
      <c r="H556" s="1798" t="s">
        <v>233</v>
      </c>
      <c r="I556" s="1797"/>
      <c r="J556" s="1567">
        <v>8.9226260561407533E-2</v>
      </c>
      <c r="K556" s="1545"/>
      <c r="L556" s="1545"/>
      <c r="M556" s="1797"/>
      <c r="N556" s="1797"/>
      <c r="O556" s="1556" t="s">
        <v>208</v>
      </c>
      <c r="P556" s="1557" t="s">
        <v>305</v>
      </c>
      <c r="Q556" s="1558" t="s">
        <v>306</v>
      </c>
      <c r="AK556" s="300"/>
      <c r="AL556" s="300"/>
      <c r="AM556" s="300"/>
      <c r="AN556" s="300"/>
      <c r="AO556" s="300"/>
      <c r="AP556" s="300"/>
      <c r="AQ556" s="300"/>
      <c r="AR556" s="300"/>
      <c r="AS556" s="300"/>
      <c r="AT556" s="300"/>
      <c r="AU556" s="300"/>
      <c r="AV556" s="300"/>
      <c r="AW556" s="300"/>
      <c r="AX556" s="300"/>
      <c r="AY556" s="300"/>
      <c r="AZ556" s="300"/>
      <c r="BA556" s="302"/>
      <c r="BB556" s="352"/>
      <c r="BC556" s="302"/>
      <c r="BD556" s="302"/>
      <c r="BE556" s="302"/>
      <c r="BF556" s="302"/>
      <c r="BG556" s="302"/>
      <c r="BH556" s="302"/>
      <c r="BI556" s="302"/>
      <c r="BJ556" s="302"/>
      <c r="BK556" s="302"/>
      <c r="BL556" s="302"/>
      <c r="BM556" s="302"/>
      <c r="BN556" s="302"/>
      <c r="BO556" s="302"/>
      <c r="BP556" s="302"/>
      <c r="BQ556" s="302"/>
      <c r="BR556" s="302"/>
      <c r="BS556" s="302"/>
      <c r="BT556" s="302"/>
      <c r="BU556" s="302"/>
      <c r="BV556" s="302"/>
      <c r="BW556" s="302"/>
      <c r="BX556" s="302"/>
      <c r="BY556" s="302"/>
      <c r="BZ556" s="303"/>
      <c r="CA556" s="303"/>
      <c r="CB556" s="303"/>
      <c r="CC556" s="303"/>
      <c r="CD556" s="303"/>
      <c r="CE556" s="303"/>
      <c r="CF556" s="303"/>
      <c r="CG556" s="303"/>
      <c r="CH556" s="303"/>
      <c r="CI556" s="303"/>
      <c r="CJ556" s="303"/>
      <c r="CK556" s="303"/>
      <c r="CL556" s="303"/>
      <c r="CM556" s="303"/>
      <c r="CN556" s="303"/>
      <c r="CO556" s="303"/>
      <c r="CP556" s="303"/>
      <c r="CQ556" s="303"/>
      <c r="CR556" s="303"/>
      <c r="CS556" s="303"/>
      <c r="CT556" s="303"/>
      <c r="CU556" s="303"/>
      <c r="CV556" s="303"/>
      <c r="CW556" s="303"/>
      <c r="CX556" s="303"/>
      <c r="CY556" s="303"/>
      <c r="CZ556" s="303"/>
    </row>
    <row r="557" s="623" customFormat="true" ht="25.15" customHeight="true" x14ac:dyDescent="0.2">
      <c r="C557" s="1796"/>
      <c r="D557" s="1797"/>
      <c r="E557" s="1545"/>
      <c r="F557" s="1545"/>
      <c r="G557" s="1545"/>
      <c r="H557" s="1798" t="s">
        <v>250</v>
      </c>
      <c r="I557" s="1797"/>
      <c r="J557" s="1567">
        <v>5.3196963206122376E-2</v>
      </c>
      <c r="K557" s="1545"/>
      <c r="L557" s="1545"/>
      <c r="M557" s="1798" t="s">
        <v>229</v>
      </c>
      <c r="N557" s="1797"/>
      <c r="O557" s="1583">
        <v>5.8943492587515944</v>
      </c>
      <c r="P557" s="1584">
        <v>8.074451039385746</v>
      </c>
      <c r="Q557" s="1585">
        <v>8.074451039385746</v>
      </c>
      <c r="AK557" s="300"/>
      <c r="AL557" s="300"/>
      <c r="AM557" s="300"/>
      <c r="AN557" s="300"/>
      <c r="AO557" s="300"/>
      <c r="AP557" s="300"/>
      <c r="AQ557" s="300"/>
      <c r="AR557" s="300"/>
      <c r="AS557" s="300"/>
      <c r="AT557" s="300"/>
      <c r="AU557" s="300"/>
      <c r="AV557" s="300"/>
      <c r="AW557" s="300"/>
      <c r="AX557" s="300"/>
      <c r="AY557" s="300"/>
      <c r="AZ557" s="300"/>
      <c r="BA557" s="302"/>
      <c r="BB557" s="352"/>
      <c r="BC557" s="302"/>
      <c r="BD557" s="302"/>
      <c r="BE557" s="302"/>
      <c r="BF557" s="302"/>
      <c r="BG557" s="302"/>
      <c r="BH557" s="302"/>
      <c r="BI557" s="302"/>
      <c r="BJ557" s="302"/>
      <c r="BK557" s="302"/>
      <c r="BL557" s="302"/>
      <c r="BM557" s="302"/>
      <c r="BN557" s="302"/>
      <c r="BO557" s="302"/>
      <c r="BP557" s="302"/>
      <c r="BQ557" s="302"/>
      <c r="BR557" s="302"/>
      <c r="BS557" s="302"/>
      <c r="BT557" s="302"/>
      <c r="BU557" s="302"/>
      <c r="BV557" s="302"/>
      <c r="BW557" s="302"/>
      <c r="BX557" s="302"/>
      <c r="BY557" s="302"/>
      <c r="BZ557" s="303"/>
      <c r="CA557" s="303"/>
      <c r="CB557" s="303"/>
      <c r="CC557" s="303"/>
      <c r="CD557" s="303"/>
      <c r="CE557" s="303"/>
      <c r="CF557" s="303"/>
      <c r="CG557" s="303"/>
      <c r="CH557" s="303"/>
      <c r="CI557" s="303"/>
      <c r="CJ557" s="303"/>
      <c r="CK557" s="303"/>
      <c r="CL557" s="303"/>
      <c r="CM557" s="303"/>
      <c r="CN557" s="303"/>
      <c r="CO557" s="303"/>
      <c r="CP557" s="303"/>
      <c r="CQ557" s="303"/>
      <c r="CR557" s="303"/>
      <c r="CS557" s="303"/>
      <c r="CT557" s="303"/>
      <c r="CU557" s="303"/>
      <c r="CV557" s="303"/>
      <c r="CW557" s="303"/>
      <c r="CX557" s="303"/>
      <c r="CY557" s="303"/>
      <c r="CZ557" s="303"/>
    </row>
    <row r="558" s="623" customFormat="true" ht="25.15" customHeight="true" x14ac:dyDescent="0.2">
      <c r="C558" s="1799" t="s">
        <v>307</v>
      </c>
      <c r="D558" s="1797"/>
      <c r="E558" s="1797"/>
      <c r="F558" s="1545"/>
      <c r="G558" s="1545"/>
      <c r="H558" s="1798" t="s">
        <v>240</v>
      </c>
      <c r="I558" s="1797"/>
      <c r="J558" s="1567">
        <v>7.5458734340027644E-2</v>
      </c>
      <c r="K558" s="1545"/>
      <c r="L558" s="1545"/>
      <c r="M558" s="1796"/>
      <c r="N558" s="1797"/>
      <c r="O558" s="1570"/>
      <c r="P558" s="1570"/>
      <c r="Q558" s="1570"/>
      <c r="AK558" s="300"/>
      <c r="AL558" s="300"/>
      <c r="AM558" s="300"/>
      <c r="AN558" s="300"/>
      <c r="AO558" s="300"/>
      <c r="AP558" s="300"/>
      <c r="AQ558" s="300"/>
      <c r="AR558" s="300"/>
      <c r="AS558" s="300"/>
      <c r="AT558" s="300"/>
      <c r="AU558" s="300"/>
      <c r="AV558" s="300"/>
      <c r="AW558" s="300"/>
      <c r="AX558" s="300"/>
      <c r="AY558" s="300"/>
      <c r="AZ558" s="300"/>
      <c r="BA558" s="302"/>
      <c r="BB558" s="352"/>
      <c r="BC558" s="302"/>
      <c r="BD558" s="302"/>
      <c r="BE558" s="302"/>
      <c r="BF558" s="302"/>
      <c r="BG558" s="302"/>
      <c r="BH558" s="302"/>
      <c r="BI558" s="302"/>
      <c r="BJ558" s="302"/>
      <c r="BK558" s="302"/>
      <c r="BL558" s="302"/>
      <c r="BM558" s="302"/>
      <c r="BN558" s="302"/>
      <c r="BO558" s="302"/>
      <c r="BP558" s="302"/>
      <c r="BQ558" s="302"/>
      <c r="BR558" s="302"/>
      <c r="BS558" s="302"/>
      <c r="BT558" s="302"/>
      <c r="BU558" s="302"/>
      <c r="BV558" s="302"/>
      <c r="BW558" s="302"/>
      <c r="BX558" s="302"/>
      <c r="BY558" s="302"/>
      <c r="BZ558" s="303"/>
      <c r="CA558" s="303"/>
      <c r="CB558" s="303"/>
      <c r="CC558" s="303"/>
      <c r="CD558" s="303"/>
      <c r="CE558" s="303"/>
      <c r="CF558" s="303"/>
      <c r="CG558" s="303"/>
      <c r="CH558" s="303"/>
      <c r="CI558" s="303"/>
      <c r="CJ558" s="303"/>
      <c r="CK558" s="303"/>
      <c r="CL558" s="303"/>
      <c r="CM558" s="303"/>
      <c r="CN558" s="303"/>
      <c r="CO558" s="303"/>
      <c r="CP558" s="303"/>
      <c r="CQ558" s="303"/>
      <c r="CR558" s="303"/>
      <c r="CS558" s="303"/>
      <c r="CT558" s="303"/>
      <c r="CU558" s="303"/>
      <c r="CV558" s="303"/>
      <c r="CW558" s="303"/>
      <c r="CX558" s="303"/>
      <c r="CY558" s="303"/>
      <c r="CZ558" s="303"/>
    </row>
    <row r="559" s="623" customFormat="true" ht="25.15" customHeight="true" x14ac:dyDescent="0.2">
      <c r="C559" s="1796"/>
      <c r="D559" s="1797"/>
      <c r="E559" s="1559" t="s">
        <v>227</v>
      </c>
      <c r="F559" s="1545"/>
      <c r="G559" s="1545"/>
      <c r="H559" s="1798" t="s">
        <v>239</v>
      </c>
      <c r="I559" s="1797"/>
      <c r="J559" s="1567">
        <v>8.143883490415578E-2</v>
      </c>
      <c r="K559" s="1545"/>
      <c r="L559" s="1545"/>
      <c r="M559" s="1796"/>
      <c r="N559" s="1797"/>
      <c r="O559" s="1545"/>
      <c r="P559" s="1545"/>
      <c r="Q559" s="1545"/>
      <c r="AK559" s="300"/>
      <c r="AL559" s="300"/>
      <c r="AM559" s="300"/>
      <c r="AN559" s="300"/>
      <c r="AO559" s="300"/>
      <c r="AP559" s="300"/>
      <c r="AQ559" s="300"/>
      <c r="AR559" s="300"/>
      <c r="AS559" s="300"/>
      <c r="AT559" s="300"/>
      <c r="AU559" s="300"/>
      <c r="AV559" s="300"/>
      <c r="AW559" s="300"/>
      <c r="AX559" s="300"/>
      <c r="AY559" s="300"/>
      <c r="AZ559" s="300"/>
      <c r="BA559" s="302"/>
      <c r="BB559" s="352"/>
      <c r="BC559" s="302"/>
      <c r="BD559" s="302"/>
      <c r="BE559" s="302"/>
      <c r="BF559" s="302"/>
      <c r="BG559" s="302"/>
      <c r="BH559" s="302"/>
      <c r="BI559" s="302"/>
      <c r="BJ559" s="302"/>
      <c r="BK559" s="302"/>
      <c r="BL559" s="302"/>
      <c r="BM559" s="302"/>
      <c r="BN559" s="302"/>
      <c r="BO559" s="302"/>
      <c r="BP559" s="302"/>
      <c r="BQ559" s="302"/>
      <c r="BR559" s="302"/>
      <c r="BS559" s="302"/>
      <c r="BT559" s="302"/>
      <c r="BU559" s="302"/>
      <c r="BV559" s="302"/>
      <c r="BW559" s="302"/>
      <c r="BX559" s="302"/>
      <c r="BY559" s="302"/>
      <c r="BZ559" s="303"/>
      <c r="CA559" s="303"/>
      <c r="CB559" s="303"/>
      <c r="CC559" s="303"/>
      <c r="CD559" s="303"/>
      <c r="CE559" s="303"/>
      <c r="CF559" s="303"/>
      <c r="CG559" s="303"/>
      <c r="CH559" s="303"/>
      <c r="CI559" s="303"/>
      <c r="CJ559" s="303"/>
      <c r="CK559" s="303"/>
      <c r="CL559" s="303"/>
      <c r="CM559" s="303"/>
      <c r="CN559" s="303"/>
      <c r="CO559" s="303"/>
      <c r="CP559" s="303"/>
      <c r="CQ559" s="303"/>
      <c r="CR559" s="303"/>
      <c r="CS559" s="303"/>
      <c r="CT559" s="303"/>
      <c r="CU559" s="303"/>
      <c r="CV559" s="303"/>
      <c r="CW559" s="303"/>
      <c r="CX559" s="303"/>
      <c r="CY559" s="303"/>
      <c r="CZ559" s="303"/>
    </row>
    <row r="560" s="623" customFormat="true" ht="25.15" customHeight="true" x14ac:dyDescent="0.2">
      <c r="C560" s="1797"/>
      <c r="D560" s="1797"/>
      <c r="E560" s="1586" t="s">
        <v>229</v>
      </c>
      <c r="F560" s="1545"/>
      <c r="G560" s="1545"/>
      <c r="H560" s="1798" t="s">
        <v>266</v>
      </c>
      <c r="I560" s="1797"/>
      <c r="J560" s="1567">
        <v>4.6979243210137503E-3</v>
      </c>
      <c r="K560" s="1545"/>
      <c r="L560" s="1545"/>
      <c r="M560" s="1799" t="s">
        <v>307</v>
      </c>
      <c r="N560" s="1797"/>
      <c r="O560" s="1797"/>
      <c r="P560" s="1545"/>
      <c r="Q560" s="1545"/>
      <c r="AK560" s="300"/>
      <c r="AL560" s="300"/>
      <c r="AM560" s="300"/>
      <c r="AN560" s="300"/>
      <c r="AO560" s="300"/>
      <c r="AP560" s="300"/>
      <c r="AQ560" s="300"/>
      <c r="AR560" s="300"/>
      <c r="AS560" s="300"/>
      <c r="AT560" s="300"/>
      <c r="AU560" s="300"/>
      <c r="AV560" s="300"/>
      <c r="AW560" s="300"/>
      <c r="AX560" s="300"/>
      <c r="AY560" s="300"/>
      <c r="AZ560" s="300"/>
      <c r="BA560" s="302"/>
      <c r="BB560" s="352"/>
      <c r="BC560" s="302"/>
      <c r="BD560" s="302"/>
      <c r="BE560" s="302"/>
      <c r="BF560" s="302"/>
      <c r="BG560" s="302"/>
      <c r="BH560" s="302"/>
      <c r="BI560" s="302"/>
      <c r="BJ560" s="302"/>
      <c r="BK560" s="302"/>
      <c r="BL560" s="302"/>
      <c r="BM560" s="302"/>
      <c r="BN560" s="302"/>
      <c r="BO560" s="302"/>
      <c r="BP560" s="302"/>
      <c r="BQ560" s="302"/>
      <c r="BR560" s="302"/>
      <c r="BS560" s="302"/>
      <c r="BT560" s="302"/>
      <c r="BU560" s="302"/>
      <c r="BV560" s="302"/>
      <c r="BW560" s="302"/>
      <c r="BX560" s="302"/>
      <c r="BY560" s="302"/>
      <c r="BZ560" s="303"/>
      <c r="CA560" s="303"/>
      <c r="CB560" s="303"/>
      <c r="CC560" s="303"/>
      <c r="CD560" s="303"/>
      <c r="CE560" s="303"/>
      <c r="CF560" s="303"/>
      <c r="CG560" s="303"/>
      <c r="CH560" s="303"/>
      <c r="CI560" s="303"/>
      <c r="CJ560" s="303"/>
      <c r="CK560" s="303"/>
      <c r="CL560" s="303"/>
      <c r="CM560" s="303"/>
      <c r="CN560" s="303"/>
      <c r="CO560" s="303"/>
      <c r="CP560" s="303"/>
      <c r="CQ560" s="303"/>
      <c r="CR560" s="303"/>
      <c r="CS560" s="303"/>
      <c r="CT560" s="303"/>
      <c r="CU560" s="303"/>
      <c r="CV560" s="303"/>
      <c r="CW560" s="303"/>
      <c r="CX560" s="303"/>
      <c r="CY560" s="303"/>
      <c r="CZ560" s="303"/>
    </row>
    <row r="561" s="623" customFormat="true" ht="25.15" customHeight="true" x14ac:dyDescent="0.2">
      <c r="C561" s="1798" t="s">
        <v>255</v>
      </c>
      <c r="D561" s="1797"/>
      <c r="E561" s="1563">
        <v>-2.740694208653803E-2</v>
      </c>
      <c r="F561" s="1545"/>
      <c r="G561" s="1545"/>
      <c r="H561" s="1798" t="s">
        <v>244</v>
      </c>
      <c r="I561" s="1797"/>
      <c r="J561" s="1567">
        <v>6.680134993167626E-2</v>
      </c>
      <c r="K561" s="1545"/>
      <c r="L561" s="1545"/>
      <c r="M561" s="1796"/>
      <c r="N561" s="1797"/>
      <c r="O561" s="1560" t="s">
        <v>227</v>
      </c>
      <c r="P561" s="1545"/>
      <c r="Q561" s="1545"/>
      <c r="AK561" s="300"/>
      <c r="AL561" s="300"/>
      <c r="AM561" s="300"/>
      <c r="AN561" s="300"/>
      <c r="AO561" s="300"/>
      <c r="AP561" s="300"/>
      <c r="AQ561" s="300"/>
      <c r="AR561" s="300"/>
      <c r="AS561" s="300"/>
      <c r="AT561" s="300"/>
      <c r="AU561" s="300"/>
      <c r="AV561" s="300"/>
      <c r="AW561" s="300"/>
      <c r="AX561" s="300"/>
      <c r="AY561" s="300"/>
      <c r="AZ561" s="300"/>
      <c r="BA561" s="302"/>
      <c r="BB561" s="352"/>
      <c r="BC561" s="302"/>
      <c r="BD561" s="302"/>
      <c r="BE561" s="302"/>
      <c r="BF561" s="302"/>
      <c r="BG561" s="302"/>
      <c r="BH561" s="302"/>
      <c r="BI561" s="302"/>
      <c r="BJ561" s="302"/>
      <c r="BK561" s="302"/>
      <c r="BL561" s="302"/>
      <c r="BM561" s="302"/>
      <c r="BN561" s="302"/>
      <c r="BO561" s="302"/>
      <c r="BP561" s="302"/>
      <c r="BQ561" s="302"/>
      <c r="BR561" s="302"/>
      <c r="BS561" s="302"/>
      <c r="BT561" s="302"/>
      <c r="BU561" s="302"/>
      <c r="BV561" s="302"/>
      <c r="BW561" s="302"/>
      <c r="BX561" s="302"/>
      <c r="BY561" s="302"/>
      <c r="BZ561" s="303"/>
      <c r="CA561" s="303"/>
      <c r="CB561" s="303"/>
      <c r="CC561" s="303"/>
      <c r="CD561" s="303"/>
      <c r="CE561" s="303"/>
      <c r="CF561" s="303"/>
      <c r="CG561" s="303"/>
      <c r="CH561" s="303"/>
      <c r="CI561" s="303"/>
      <c r="CJ561" s="303"/>
      <c r="CK561" s="303"/>
      <c r="CL561" s="303"/>
      <c r="CM561" s="303"/>
      <c r="CN561" s="303"/>
      <c r="CO561" s="303"/>
      <c r="CP561" s="303"/>
      <c r="CQ561" s="303"/>
      <c r="CR561" s="303"/>
      <c r="CS561" s="303"/>
      <c r="CT561" s="303"/>
      <c r="CU561" s="303"/>
      <c r="CV561" s="303"/>
      <c r="CW561" s="303"/>
      <c r="CX561" s="303"/>
      <c r="CY561" s="303"/>
      <c r="CZ561" s="303"/>
    </row>
    <row r="562" s="623" customFormat="true" ht="25.15" customHeight="true" x14ac:dyDescent="0.2">
      <c r="C562" s="1798" t="s">
        <v>233</v>
      </c>
      <c r="D562" s="1797"/>
      <c r="E562" s="1566">
        <v>9.9752209642804457E-2</v>
      </c>
      <c r="F562" s="1545"/>
      <c r="G562" s="1545"/>
      <c r="H562" s="1798" t="s">
        <v>242</v>
      </c>
      <c r="I562" s="1797"/>
      <c r="J562" s="1567">
        <v>7.3128646704379213E-2</v>
      </c>
      <c r="K562" s="1545"/>
      <c r="L562" s="1545"/>
      <c r="M562" s="1797"/>
      <c r="N562" s="1797"/>
      <c r="O562" s="1587" t="s">
        <v>229</v>
      </c>
      <c r="P562" s="1545"/>
      <c r="Q562" s="1545"/>
      <c r="AK562" s="300"/>
      <c r="AL562" s="300"/>
      <c r="AM562" s="300"/>
      <c r="AN562" s="300"/>
      <c r="AO562" s="300"/>
      <c r="AP562" s="300"/>
      <c r="AQ562" s="300"/>
      <c r="AR562" s="300"/>
      <c r="AS562" s="300"/>
      <c r="AT562" s="300"/>
      <c r="AU562" s="300"/>
      <c r="AV562" s="300"/>
      <c r="AW562" s="300"/>
      <c r="AX562" s="300"/>
      <c r="AY562" s="300"/>
      <c r="AZ562" s="300"/>
      <c r="BA562" s="302"/>
      <c r="BB562" s="352"/>
      <c r="BC562" s="302"/>
      <c r="BD562" s="302"/>
      <c r="BE562" s="302"/>
      <c r="BF562" s="302"/>
      <c r="BG562" s="302"/>
      <c r="BH562" s="302"/>
      <c r="BI562" s="302"/>
      <c r="BJ562" s="302"/>
      <c r="BK562" s="302"/>
      <c r="BL562" s="302"/>
      <c r="BM562" s="302"/>
      <c r="BN562" s="302"/>
      <c r="BO562" s="302"/>
      <c r="BP562" s="302"/>
      <c r="BQ562" s="302"/>
      <c r="BR562" s="302"/>
      <c r="BS562" s="302"/>
      <c r="BT562" s="302"/>
      <c r="BU562" s="302"/>
      <c r="BV562" s="302"/>
      <c r="BW562" s="302"/>
      <c r="BX562" s="302"/>
      <c r="BY562" s="302"/>
      <c r="BZ562" s="303"/>
      <c r="CA562" s="303"/>
      <c r="CB562" s="303"/>
      <c r="CC562" s="303"/>
      <c r="CD562" s="303"/>
      <c r="CE562" s="303"/>
      <c r="CF562" s="303"/>
      <c r="CG562" s="303"/>
      <c r="CH562" s="303"/>
      <c r="CI562" s="303"/>
      <c r="CJ562" s="303"/>
      <c r="CK562" s="303"/>
      <c r="CL562" s="303"/>
      <c r="CM562" s="303"/>
      <c r="CN562" s="303"/>
      <c r="CO562" s="303"/>
      <c r="CP562" s="303"/>
      <c r="CQ562" s="303"/>
      <c r="CR562" s="303"/>
      <c r="CS562" s="303"/>
      <c r="CT562" s="303"/>
      <c r="CU562" s="303"/>
      <c r="CV562" s="303"/>
      <c r="CW562" s="303"/>
      <c r="CX562" s="303"/>
      <c r="CY562" s="303"/>
      <c r="CZ562" s="303"/>
    </row>
    <row r="563" s="623" customFormat="true" ht="25.15" customHeight="true" x14ac:dyDescent="0.2">
      <c r="C563" s="1798" t="s">
        <v>250</v>
      </c>
      <c r="D563" s="1797"/>
      <c r="E563" s="1566">
        <v>4.5448538949610075E-2</v>
      </c>
      <c r="F563" s="1545"/>
      <c r="G563" s="1545"/>
      <c r="H563" s="1798" t="s">
        <v>265</v>
      </c>
      <c r="I563" s="1797"/>
      <c r="J563" s="1567">
        <v>-2.1684058140354318E-2</v>
      </c>
      <c r="K563" s="1545"/>
      <c r="L563" s="1545"/>
      <c r="M563" s="1798" t="s">
        <v>255</v>
      </c>
      <c r="N563" s="1797"/>
      <c r="O563" s="1565">
        <v>-2.2023549144988247E-2</v>
      </c>
      <c r="P563" s="1545"/>
      <c r="Q563" s="1545"/>
      <c r="AK563" s="300"/>
      <c r="AL563" s="300"/>
      <c r="AM563" s="300"/>
      <c r="AN563" s="300"/>
      <c r="AO563" s="300"/>
      <c r="AP563" s="300"/>
      <c r="AQ563" s="300"/>
      <c r="AR563" s="300"/>
      <c r="AS563" s="300"/>
      <c r="AT563" s="300"/>
      <c r="AU563" s="300"/>
      <c r="AV563" s="300"/>
      <c r="AW563" s="300"/>
      <c r="AX563" s="300"/>
      <c r="AY563" s="300"/>
      <c r="AZ563" s="300"/>
      <c r="BA563" s="302"/>
      <c r="BB563" s="352"/>
      <c r="BC563" s="302"/>
      <c r="BD563" s="302"/>
      <c r="BE563" s="302"/>
      <c r="BF563" s="302"/>
      <c r="BG563" s="302"/>
      <c r="BH563" s="302"/>
      <c r="BI563" s="302"/>
      <c r="BJ563" s="302"/>
      <c r="BK563" s="302"/>
      <c r="BL563" s="302"/>
      <c r="BM563" s="302"/>
      <c r="BN563" s="302"/>
      <c r="BO563" s="302"/>
      <c r="BP563" s="302"/>
      <c r="BQ563" s="302"/>
      <c r="BR563" s="302"/>
      <c r="BS563" s="302"/>
      <c r="BT563" s="302"/>
      <c r="BU563" s="302"/>
      <c r="BV563" s="302"/>
      <c r="BW563" s="302"/>
      <c r="BX563" s="302"/>
      <c r="BY563" s="302"/>
      <c r="BZ563" s="303"/>
      <c r="CA563" s="303"/>
      <c r="CB563" s="303"/>
      <c r="CC563" s="303"/>
      <c r="CD563" s="303"/>
      <c r="CE563" s="303"/>
      <c r="CF563" s="303"/>
      <c r="CG563" s="303"/>
      <c r="CH563" s="303"/>
      <c r="CI563" s="303"/>
      <c r="CJ563" s="303"/>
      <c r="CK563" s="303"/>
      <c r="CL563" s="303"/>
      <c r="CM563" s="303"/>
      <c r="CN563" s="303"/>
      <c r="CO563" s="303"/>
      <c r="CP563" s="303"/>
      <c r="CQ563" s="303"/>
      <c r="CR563" s="303"/>
      <c r="CS563" s="303"/>
      <c r="CT563" s="303"/>
      <c r="CU563" s="303"/>
      <c r="CV563" s="303"/>
      <c r="CW563" s="303"/>
      <c r="CX563" s="303"/>
      <c r="CY563" s="303"/>
      <c r="CZ563" s="303"/>
    </row>
    <row r="564" s="623" customFormat="true" ht="25.15" customHeight="true" x14ac:dyDescent="0.2">
      <c r="C564" s="1798" t="s">
        <v>240</v>
      </c>
      <c r="D564" s="1797"/>
      <c r="E564" s="1566">
        <v>6.5638826717308876E-2</v>
      </c>
      <c r="F564" s="1545"/>
      <c r="G564" s="1545"/>
      <c r="H564" s="1798" t="s">
        <v>232</v>
      </c>
      <c r="I564" s="1797"/>
      <c r="J564" s="1567">
        <v>9.4007828985655004E-2</v>
      </c>
      <c r="K564" s="1545"/>
      <c r="L564" s="1545"/>
      <c r="M564" s="1798" t="s">
        <v>233</v>
      </c>
      <c r="N564" s="1797"/>
      <c r="O564" s="1568">
        <v>0.11338970059024253</v>
      </c>
      <c r="P564" s="1545"/>
      <c r="Q564" s="1545"/>
      <c r="AK564" s="300"/>
      <c r="AL564" s="300"/>
      <c r="AM564" s="300"/>
      <c r="AN564" s="300"/>
      <c r="AO564" s="300"/>
      <c r="AP564" s="300"/>
      <c r="AQ564" s="300"/>
      <c r="AR564" s="300"/>
      <c r="AS564" s="300"/>
      <c r="AT564" s="300"/>
      <c r="AU564" s="300"/>
      <c r="AV564" s="300"/>
      <c r="AW564" s="300"/>
      <c r="AX564" s="300"/>
      <c r="AY564" s="300"/>
      <c r="AZ564" s="300"/>
      <c r="BA564" s="302"/>
      <c r="BB564" s="352"/>
      <c r="BC564" s="302"/>
      <c r="BD564" s="302"/>
      <c r="BE564" s="302"/>
      <c r="BF564" s="302"/>
      <c r="BG564" s="302"/>
      <c r="BH564" s="302"/>
      <c r="BI564" s="302"/>
      <c r="BJ564" s="302"/>
      <c r="BK564" s="302"/>
      <c r="BL564" s="302"/>
      <c r="BM564" s="302"/>
      <c r="BN564" s="302"/>
      <c r="BO564" s="302"/>
      <c r="BP564" s="302"/>
      <c r="BQ564" s="302"/>
      <c r="BR564" s="302"/>
      <c r="BS564" s="302"/>
      <c r="BT564" s="302"/>
      <c r="BU564" s="302"/>
      <c r="BV564" s="302"/>
      <c r="BW564" s="302"/>
      <c r="BX564" s="302"/>
      <c r="BY564" s="302"/>
      <c r="BZ564" s="303"/>
      <c r="CA564" s="303"/>
      <c r="CB564" s="303"/>
      <c r="CC564" s="303"/>
      <c r="CD564" s="303"/>
      <c r="CE564" s="303"/>
      <c r="CF564" s="303"/>
      <c r="CG564" s="303"/>
      <c r="CH564" s="303"/>
      <c r="CI564" s="303"/>
      <c r="CJ564" s="303"/>
      <c r="CK564" s="303"/>
      <c r="CL564" s="303"/>
      <c r="CM564" s="303"/>
      <c r="CN564" s="303"/>
      <c r="CO564" s="303"/>
      <c r="CP564" s="303"/>
      <c r="CQ564" s="303"/>
      <c r="CR564" s="303"/>
      <c r="CS564" s="303"/>
      <c r="CT564" s="303"/>
      <c r="CU564" s="303"/>
      <c r="CV564" s="303"/>
      <c r="CW564" s="303"/>
      <c r="CX564" s="303"/>
      <c r="CY564" s="303"/>
      <c r="CZ564" s="303"/>
    </row>
    <row r="565" s="623" customFormat="true" ht="25.15" customHeight="true" x14ac:dyDescent="0.2">
      <c r="C565" s="1798" t="s">
        <v>239</v>
      </c>
      <c r="D565" s="1797"/>
      <c r="E565" s="1566">
        <v>7.7783709148643243E-2</v>
      </c>
      <c r="F565" s="1545"/>
      <c r="G565" s="1545"/>
      <c r="H565" s="1798" t="s">
        <v>256</v>
      </c>
      <c r="I565" s="1797"/>
      <c r="J565" s="1567">
        <v>-3.5776822023735486E-2</v>
      </c>
      <c r="K565" s="1545"/>
      <c r="L565" s="1545"/>
      <c r="M565" s="1798" t="s">
        <v>250</v>
      </c>
      <c r="N565" s="1797"/>
      <c r="O565" s="1568">
        <v>5.5494336931461614E-2</v>
      </c>
      <c r="P565" s="1545"/>
      <c r="Q565" s="1545"/>
      <c r="AK565" s="300"/>
      <c r="AL565" s="300"/>
      <c r="AM565" s="300"/>
      <c r="AN565" s="300"/>
      <c r="AO565" s="300"/>
      <c r="AP565" s="300"/>
      <c r="AQ565" s="300"/>
      <c r="AR565" s="300"/>
      <c r="AS565" s="300"/>
      <c r="AT565" s="300"/>
      <c r="AU565" s="300"/>
      <c r="AV565" s="300"/>
      <c r="AW565" s="300"/>
      <c r="AX565" s="300"/>
      <c r="AY565" s="300"/>
      <c r="AZ565" s="300"/>
      <c r="BA565" s="302"/>
      <c r="BB565" s="352"/>
      <c r="BC565" s="302"/>
      <c r="BD565" s="302"/>
      <c r="BE565" s="302"/>
      <c r="BF565" s="302"/>
      <c r="BG565" s="302"/>
      <c r="BH565" s="302"/>
      <c r="BI565" s="302"/>
      <c r="BJ565" s="302"/>
      <c r="BK565" s="302"/>
      <c r="BL565" s="302"/>
      <c r="BM565" s="302"/>
      <c r="BN565" s="302"/>
      <c r="BO565" s="302"/>
      <c r="BP565" s="302"/>
      <c r="BQ565" s="302"/>
      <c r="BR565" s="302"/>
      <c r="BS565" s="302"/>
      <c r="BT565" s="302"/>
      <c r="BU565" s="302"/>
      <c r="BV565" s="302"/>
      <c r="BW565" s="302"/>
      <c r="BX565" s="302"/>
      <c r="BY565" s="302"/>
      <c r="BZ565" s="303"/>
      <c r="CA565" s="303"/>
      <c r="CB565" s="303"/>
      <c r="CC565" s="303"/>
      <c r="CD565" s="303"/>
      <c r="CE565" s="303"/>
      <c r="CF565" s="303"/>
      <c r="CG565" s="303"/>
      <c r="CH565" s="303"/>
      <c r="CI565" s="303"/>
      <c r="CJ565" s="303"/>
      <c r="CK565" s="303"/>
      <c r="CL565" s="303"/>
      <c r="CM565" s="303"/>
      <c r="CN565" s="303"/>
      <c r="CO565" s="303"/>
      <c r="CP565" s="303"/>
      <c r="CQ565" s="303"/>
      <c r="CR565" s="303"/>
      <c r="CS565" s="303"/>
      <c r="CT565" s="303"/>
      <c r="CU565" s="303"/>
      <c r="CV565" s="303"/>
      <c r="CW565" s="303"/>
      <c r="CX565" s="303"/>
      <c r="CY565" s="303"/>
      <c r="CZ565" s="303"/>
    </row>
    <row r="566" s="623" customFormat="true" ht="25.15" customHeight="true" x14ac:dyDescent="0.2">
      <c r="C566" s="1798" t="s">
        <v>266</v>
      </c>
      <c r="D566" s="1797"/>
      <c r="E566" s="1566">
        <v>6.194128612501665E-3</v>
      </c>
      <c r="F566" s="1545"/>
      <c r="G566" s="1545"/>
      <c r="H566" s="1798" t="s">
        <v>279</v>
      </c>
      <c r="I566" s="1797"/>
      <c r="J566" s="1567">
        <v>-1.0682551537136776E-2</v>
      </c>
      <c r="K566" s="1545"/>
      <c r="L566" s="1545"/>
      <c r="M566" s="1798" t="s">
        <v>240</v>
      </c>
      <c r="N566" s="1797"/>
      <c r="O566" s="1568">
        <v>8.217364681259974E-2</v>
      </c>
      <c r="P566" s="1545"/>
      <c r="Q566" s="1545"/>
      <c r="AK566" s="300"/>
      <c r="AL566" s="300"/>
      <c r="AM566" s="300"/>
      <c r="AN566" s="300"/>
      <c r="AO566" s="300"/>
      <c r="AP566" s="300"/>
      <c r="AQ566" s="300"/>
      <c r="AR566" s="300"/>
      <c r="AS566" s="300"/>
      <c r="AT566" s="300"/>
      <c r="AU566" s="300"/>
      <c r="AV566" s="300"/>
      <c r="AW566" s="300"/>
      <c r="AX566" s="300"/>
      <c r="AY566" s="300"/>
      <c r="AZ566" s="300"/>
      <c r="BA566" s="302"/>
      <c r="BB566" s="352"/>
      <c r="BC566" s="302"/>
      <c r="BD566" s="302"/>
      <c r="BE566" s="302"/>
      <c r="BF566" s="302"/>
      <c r="BG566" s="302"/>
      <c r="BH566" s="302"/>
      <c r="BI566" s="302"/>
      <c r="BJ566" s="302"/>
      <c r="BK566" s="302"/>
      <c r="BL566" s="302"/>
      <c r="BM566" s="302"/>
      <c r="BN566" s="302"/>
      <c r="BO566" s="302"/>
      <c r="BP566" s="302"/>
      <c r="BQ566" s="302"/>
      <c r="BR566" s="302"/>
      <c r="BS566" s="302"/>
      <c r="BT566" s="302"/>
      <c r="BU566" s="302"/>
      <c r="BV566" s="302"/>
      <c r="BW566" s="302"/>
      <c r="BX566" s="302"/>
      <c r="BY566" s="302"/>
      <c r="BZ566" s="303"/>
      <c r="CA566" s="303"/>
      <c r="CB566" s="303"/>
      <c r="CC566" s="303"/>
      <c r="CD566" s="303"/>
      <c r="CE566" s="303"/>
      <c r="CF566" s="303"/>
      <c r="CG566" s="303"/>
      <c r="CH566" s="303"/>
      <c r="CI566" s="303"/>
      <c r="CJ566" s="303"/>
      <c r="CK566" s="303"/>
      <c r="CL566" s="303"/>
      <c r="CM566" s="303"/>
      <c r="CN566" s="303"/>
      <c r="CO566" s="303"/>
      <c r="CP566" s="303"/>
      <c r="CQ566" s="303"/>
      <c r="CR566" s="303"/>
      <c r="CS566" s="303"/>
      <c r="CT566" s="303"/>
      <c r="CU566" s="303"/>
      <c r="CV566" s="303"/>
      <c r="CW566" s="303"/>
      <c r="CX566" s="303"/>
      <c r="CY566" s="303"/>
      <c r="CZ566" s="303"/>
    </row>
    <row r="567" s="623" customFormat="true" ht="25.15" customHeight="true" x14ac:dyDescent="0.2">
      <c r="C567" s="1798" t="s">
        <v>244</v>
      </c>
      <c r="D567" s="1797"/>
      <c r="E567" s="1566">
        <v>6.5905256309023177E-2</v>
      </c>
      <c r="F567" s="1545"/>
      <c r="G567" s="1545"/>
      <c r="H567" s="1798" t="s">
        <v>269</v>
      </c>
      <c r="I567" s="1797"/>
      <c r="J567" s="1567">
        <v>-1.4361206148656078E-2</v>
      </c>
      <c r="K567" s="1545"/>
      <c r="L567" s="1545"/>
      <c r="M567" s="1798" t="s">
        <v>239</v>
      </c>
      <c r="N567" s="1797"/>
      <c r="O567" s="1568">
        <v>6.5462155335872449E-2</v>
      </c>
      <c r="P567" s="1545"/>
      <c r="Q567" s="1545"/>
      <c r="AK567" s="300"/>
      <c r="AL567" s="300"/>
      <c r="AM567" s="300"/>
      <c r="AN567" s="300"/>
      <c r="AO567" s="300"/>
      <c r="AP567" s="300"/>
      <c r="AQ567" s="300"/>
      <c r="AR567" s="300"/>
      <c r="AS567" s="300"/>
      <c r="AT567" s="300"/>
      <c r="AU567" s="300"/>
      <c r="AV567" s="300"/>
      <c r="AW567" s="300"/>
      <c r="AX567" s="300"/>
      <c r="AY567" s="300"/>
      <c r="AZ567" s="300"/>
      <c r="BA567" s="302"/>
      <c r="BB567" s="352"/>
      <c r="BC567" s="302"/>
      <c r="BD567" s="302"/>
      <c r="BE567" s="302"/>
      <c r="BF567" s="302"/>
      <c r="BG567" s="302"/>
      <c r="BH567" s="302"/>
      <c r="BI567" s="302"/>
      <c r="BJ567" s="302"/>
      <c r="BK567" s="302"/>
      <c r="BL567" s="302"/>
      <c r="BM567" s="302"/>
      <c r="BN567" s="302"/>
      <c r="BO567" s="302"/>
      <c r="BP567" s="302"/>
      <c r="BQ567" s="302"/>
      <c r="BR567" s="302"/>
      <c r="BS567" s="302"/>
      <c r="BT567" s="302"/>
      <c r="BU567" s="302"/>
      <c r="BV567" s="302"/>
      <c r="BW567" s="302"/>
      <c r="BX567" s="302"/>
      <c r="BY567" s="302"/>
      <c r="BZ567" s="303"/>
      <c r="CA567" s="303"/>
      <c r="CB567" s="303"/>
      <c r="CC567" s="303"/>
      <c r="CD567" s="303"/>
      <c r="CE567" s="303"/>
      <c r="CF567" s="303"/>
      <c r="CG567" s="303"/>
      <c r="CH567" s="303"/>
      <c r="CI567" s="303"/>
      <c r="CJ567" s="303"/>
      <c r="CK567" s="303"/>
      <c r="CL567" s="303"/>
      <c r="CM567" s="303"/>
      <c r="CN567" s="303"/>
      <c r="CO567" s="303"/>
      <c r="CP567" s="303"/>
      <c r="CQ567" s="303"/>
      <c r="CR567" s="303"/>
      <c r="CS567" s="303"/>
      <c r="CT567" s="303"/>
      <c r="CU567" s="303"/>
      <c r="CV567" s="303"/>
      <c r="CW567" s="303"/>
      <c r="CX567" s="303"/>
      <c r="CY567" s="303"/>
      <c r="CZ567" s="303"/>
    </row>
    <row r="568" s="623" customFormat="true" ht="25.15" customHeight="true" x14ac:dyDescent="0.2">
      <c r="C568" s="1798" t="s">
        <v>242</v>
      </c>
      <c r="D568" s="1797"/>
      <c r="E568" s="1566">
        <v>7.0737460731852622E-2</v>
      </c>
      <c r="F568" s="1545"/>
      <c r="G568" s="1545"/>
      <c r="H568" s="1798" t="s">
        <v>286</v>
      </c>
      <c r="I568" s="1797"/>
      <c r="J568" s="1567">
        <v>7.3416322409355873E-3</v>
      </c>
      <c r="K568" s="1545"/>
      <c r="L568" s="1545"/>
      <c r="M568" s="1798" t="s">
        <v>266</v>
      </c>
      <c r="N568" s="1797"/>
      <c r="O568" s="1568">
        <v>2.4561416566202494E-2</v>
      </c>
      <c r="P568" s="1545"/>
      <c r="Q568" s="1545"/>
      <c r="AK568" s="300"/>
      <c r="AL568" s="300"/>
      <c r="AM568" s="300"/>
      <c r="AN568" s="300"/>
      <c r="AO568" s="300"/>
      <c r="AP568" s="300"/>
      <c r="AQ568" s="300"/>
      <c r="AR568" s="300"/>
      <c r="AS568" s="300"/>
      <c r="AT568" s="300"/>
      <c r="AU568" s="300"/>
      <c r="AV568" s="300"/>
      <c r="AW568" s="300"/>
      <c r="AX568" s="300"/>
      <c r="AY568" s="300"/>
      <c r="AZ568" s="300"/>
      <c r="BA568" s="302"/>
      <c r="BB568" s="352"/>
      <c r="BC568" s="302"/>
      <c r="BD568" s="302"/>
      <c r="BE568" s="302"/>
      <c r="BF568" s="302"/>
      <c r="BG568" s="302"/>
      <c r="BH568" s="302"/>
      <c r="BI568" s="302"/>
      <c r="BJ568" s="302"/>
      <c r="BK568" s="302"/>
      <c r="BL568" s="302"/>
      <c r="BM568" s="302"/>
      <c r="BN568" s="302"/>
      <c r="BO568" s="302"/>
      <c r="BP568" s="302"/>
      <c r="BQ568" s="302"/>
      <c r="BR568" s="302"/>
      <c r="BS568" s="302"/>
      <c r="BT568" s="302"/>
      <c r="BU568" s="302"/>
      <c r="BV568" s="302"/>
      <c r="BW568" s="302"/>
      <c r="BX568" s="302"/>
      <c r="BY568" s="302"/>
      <c r="BZ568" s="303"/>
      <c r="CA568" s="303"/>
      <c r="CB568" s="303"/>
      <c r="CC568" s="303"/>
      <c r="CD568" s="303"/>
      <c r="CE568" s="303"/>
      <c r="CF568" s="303"/>
      <c r="CG568" s="303"/>
      <c r="CH568" s="303"/>
      <c r="CI568" s="303"/>
      <c r="CJ568" s="303"/>
      <c r="CK568" s="303"/>
      <c r="CL568" s="303"/>
      <c r="CM568" s="303"/>
      <c r="CN568" s="303"/>
      <c r="CO568" s="303"/>
      <c r="CP568" s="303"/>
      <c r="CQ568" s="303"/>
      <c r="CR568" s="303"/>
      <c r="CS568" s="303"/>
      <c r="CT568" s="303"/>
      <c r="CU568" s="303"/>
      <c r="CV568" s="303"/>
      <c r="CW568" s="303"/>
      <c r="CX568" s="303"/>
      <c r="CY568" s="303"/>
      <c r="CZ568" s="303"/>
    </row>
    <row r="569" s="623" customFormat="true" ht="25.15" customHeight="true" x14ac:dyDescent="0.2">
      <c r="C569" s="1798" t="s">
        <v>265</v>
      </c>
      <c r="D569" s="1797"/>
      <c r="E569" s="1566">
        <v>-1.0897240467440178E-3</v>
      </c>
      <c r="F569" s="1545"/>
      <c r="G569" s="1545"/>
      <c r="H569" s="1798" t="s">
        <v>288</v>
      </c>
      <c r="I569" s="1797"/>
      <c r="J569" s="1567">
        <v>3.2016904645967448E-3</v>
      </c>
      <c r="K569" s="1545"/>
      <c r="L569" s="1545"/>
      <c r="M569" s="1798" t="s">
        <v>244</v>
      </c>
      <c r="N569" s="1797"/>
      <c r="O569" s="1568">
        <v>8.1893099946468179E-2</v>
      </c>
      <c r="P569" s="1545"/>
      <c r="Q569" s="1545"/>
      <c r="AK569" s="300"/>
      <c r="AL569" s="300"/>
      <c r="AM569" s="300"/>
      <c r="AN569" s="300"/>
      <c r="AO569" s="300"/>
      <c r="AP569" s="300"/>
      <c r="AQ569" s="300"/>
      <c r="AR569" s="300"/>
      <c r="AS569" s="300"/>
      <c r="AT569" s="300"/>
      <c r="AU569" s="300"/>
      <c r="AV569" s="300"/>
      <c r="AW569" s="300"/>
      <c r="AX569" s="300"/>
      <c r="AY569" s="300"/>
      <c r="AZ569" s="300"/>
      <c r="BA569" s="302"/>
      <c r="BB569" s="352"/>
      <c r="BC569" s="302"/>
      <c r="BD569" s="302"/>
      <c r="BE569" s="302"/>
      <c r="BF569" s="302"/>
      <c r="BG569" s="302"/>
      <c r="BH569" s="302"/>
      <c r="BI569" s="302"/>
      <c r="BJ569" s="302"/>
      <c r="BK569" s="302"/>
      <c r="BL569" s="302"/>
      <c r="BM569" s="302"/>
      <c r="BN569" s="302"/>
      <c r="BO569" s="302"/>
      <c r="BP569" s="302"/>
      <c r="BQ569" s="302"/>
      <c r="BR569" s="302"/>
      <c r="BS569" s="302"/>
      <c r="BT569" s="302"/>
      <c r="BU569" s="302"/>
      <c r="BV569" s="302"/>
      <c r="BW569" s="302"/>
      <c r="BX569" s="302"/>
      <c r="BY569" s="302"/>
      <c r="BZ569" s="303"/>
      <c r="CA569" s="303"/>
      <c r="CB569" s="303"/>
      <c r="CC569" s="303"/>
      <c r="CD569" s="303"/>
      <c r="CE569" s="303"/>
      <c r="CF569" s="303"/>
      <c r="CG569" s="303"/>
      <c r="CH569" s="303"/>
      <c r="CI569" s="303"/>
      <c r="CJ569" s="303"/>
      <c r="CK569" s="303"/>
      <c r="CL569" s="303"/>
      <c r="CM569" s="303"/>
      <c r="CN569" s="303"/>
      <c r="CO569" s="303"/>
      <c r="CP569" s="303"/>
      <c r="CQ569" s="303"/>
      <c r="CR569" s="303"/>
      <c r="CS569" s="303"/>
      <c r="CT569" s="303"/>
      <c r="CU569" s="303"/>
      <c r="CV569" s="303"/>
      <c r="CW569" s="303"/>
      <c r="CX569" s="303"/>
      <c r="CY569" s="303"/>
      <c r="CZ569" s="303"/>
    </row>
    <row r="570" s="623" customFormat="true" ht="25.15" customHeight="true" x14ac:dyDescent="0.2">
      <c r="C570" s="1798" t="s">
        <v>232</v>
      </c>
      <c r="D570" s="1797"/>
      <c r="E570" s="1566">
        <v>9.8949009421450296E-2</v>
      </c>
      <c r="F570" s="1545"/>
      <c r="G570" s="1545"/>
      <c r="H570" s="1798" t="s">
        <v>267</v>
      </c>
      <c r="I570" s="1797"/>
      <c r="J570" s="1567">
        <v>-2.1659612377365297E-2</v>
      </c>
      <c r="K570" s="1545"/>
      <c r="L570" s="1545"/>
      <c r="M570" s="1798" t="s">
        <v>242</v>
      </c>
      <c r="N570" s="1797"/>
      <c r="O570" s="1568">
        <v>6.5611024202080009E-2</v>
      </c>
      <c r="P570" s="1545"/>
      <c r="Q570" s="1545"/>
      <c r="AK570" s="300"/>
      <c r="AL570" s="300"/>
      <c r="AM570" s="300"/>
      <c r="AN570" s="300"/>
      <c r="AO570" s="300"/>
      <c r="AP570" s="300"/>
      <c r="AQ570" s="300"/>
      <c r="AR570" s="300"/>
      <c r="AS570" s="300"/>
      <c r="AT570" s="300"/>
      <c r="AU570" s="300"/>
      <c r="AV570" s="300"/>
      <c r="AW570" s="300"/>
      <c r="AX570" s="300"/>
      <c r="AY570" s="300"/>
      <c r="AZ570" s="300"/>
      <c r="BA570" s="302"/>
      <c r="BB570" s="352"/>
      <c r="BC570" s="302"/>
      <c r="BD570" s="302"/>
      <c r="BE570" s="302"/>
      <c r="BF570" s="302"/>
      <c r="BG570" s="302"/>
      <c r="BH570" s="302"/>
      <c r="BI570" s="302"/>
      <c r="BJ570" s="302"/>
      <c r="BK570" s="302"/>
      <c r="BL570" s="302"/>
      <c r="BM570" s="302"/>
      <c r="BN570" s="302"/>
      <c r="BO570" s="302"/>
      <c r="BP570" s="302"/>
      <c r="BQ570" s="302"/>
      <c r="BR570" s="302"/>
      <c r="BS570" s="302"/>
      <c r="BT570" s="302"/>
      <c r="BU570" s="302"/>
      <c r="BV570" s="302"/>
      <c r="BW570" s="302"/>
      <c r="BX570" s="302"/>
      <c r="BY570" s="302"/>
      <c r="BZ570" s="303"/>
      <c r="CA570" s="303"/>
      <c r="CB570" s="303"/>
      <c r="CC570" s="303"/>
      <c r="CD570" s="303"/>
      <c r="CE570" s="303"/>
      <c r="CF570" s="303"/>
      <c r="CG570" s="303"/>
      <c r="CH570" s="303"/>
      <c r="CI570" s="303"/>
      <c r="CJ570" s="303"/>
      <c r="CK570" s="303"/>
      <c r="CL570" s="303"/>
      <c r="CM570" s="303"/>
      <c r="CN570" s="303"/>
      <c r="CO570" s="303"/>
      <c r="CP570" s="303"/>
      <c r="CQ570" s="303"/>
      <c r="CR570" s="303"/>
      <c r="CS570" s="303"/>
      <c r="CT570" s="303"/>
      <c r="CU570" s="303"/>
      <c r="CV570" s="303"/>
      <c r="CW570" s="303"/>
      <c r="CX570" s="303"/>
      <c r="CY570" s="303"/>
      <c r="CZ570" s="303"/>
    </row>
    <row r="571" s="623" customFormat="true" ht="25.15" customHeight="true" x14ac:dyDescent="0.2">
      <c r="C571" s="1798" t="s">
        <v>256</v>
      </c>
      <c r="D571" s="1797"/>
      <c r="E571" s="1566">
        <v>-2.8350669783321819E-2</v>
      </c>
      <c r="F571" s="1545"/>
      <c r="G571" s="1545"/>
      <c r="H571" s="1798" t="s">
        <v>271</v>
      </c>
      <c r="I571" s="1797"/>
      <c r="J571" s="1567">
        <v>-1.8114437724408124E-2</v>
      </c>
      <c r="K571" s="1545"/>
      <c r="L571" s="1545"/>
      <c r="M571" s="1798" t="s">
        <v>265</v>
      </c>
      <c r="N571" s="1797"/>
      <c r="O571" s="1568">
        <v>1.698327069513127E-2</v>
      </c>
      <c r="P571" s="1545"/>
      <c r="Q571" s="1545"/>
      <c r="AK571" s="300"/>
      <c r="AL571" s="300"/>
      <c r="AM571" s="300"/>
      <c r="AN571" s="300"/>
      <c r="AO571" s="300"/>
      <c r="AP571" s="300"/>
      <c r="AQ571" s="300"/>
      <c r="AR571" s="300"/>
      <c r="AS571" s="300"/>
      <c r="AT571" s="300"/>
      <c r="AU571" s="300"/>
      <c r="AV571" s="300"/>
      <c r="AW571" s="300"/>
      <c r="AX571" s="300"/>
      <c r="AY571" s="300"/>
      <c r="AZ571" s="300"/>
      <c r="BA571" s="302"/>
      <c r="BB571" s="352"/>
      <c r="BC571" s="302"/>
      <c r="BD571" s="302"/>
      <c r="BE571" s="302"/>
      <c r="BF571" s="302"/>
      <c r="BG571" s="302"/>
      <c r="BH571" s="302"/>
      <c r="BI571" s="302"/>
      <c r="BJ571" s="302"/>
      <c r="BK571" s="302"/>
      <c r="BL571" s="302"/>
      <c r="BM571" s="302"/>
      <c r="BN571" s="302"/>
      <c r="BO571" s="302"/>
      <c r="BP571" s="302"/>
      <c r="BQ571" s="302"/>
      <c r="BR571" s="302"/>
      <c r="BS571" s="302"/>
      <c r="BT571" s="302"/>
      <c r="BU571" s="302"/>
      <c r="BV571" s="302"/>
      <c r="BW571" s="302"/>
      <c r="BX571" s="302"/>
      <c r="BY571" s="302"/>
      <c r="BZ571" s="303"/>
      <c r="CA571" s="303"/>
      <c r="CB571" s="303"/>
      <c r="CC571" s="303"/>
      <c r="CD571" s="303"/>
      <c r="CE571" s="303"/>
      <c r="CF571" s="303"/>
      <c r="CG571" s="303"/>
      <c r="CH571" s="303"/>
      <c r="CI571" s="303"/>
      <c r="CJ571" s="303"/>
      <c r="CK571" s="303"/>
      <c r="CL571" s="303"/>
      <c r="CM571" s="303"/>
      <c r="CN571" s="303"/>
      <c r="CO571" s="303"/>
      <c r="CP571" s="303"/>
      <c r="CQ571" s="303"/>
      <c r="CR571" s="303"/>
      <c r="CS571" s="303"/>
      <c r="CT571" s="303"/>
      <c r="CU571" s="303"/>
      <c r="CV571" s="303"/>
      <c r="CW571" s="303"/>
      <c r="CX571" s="303"/>
      <c r="CY571" s="303"/>
      <c r="CZ571" s="303"/>
    </row>
    <row r="572" s="623" customFormat="true" ht="25.15" customHeight="true" x14ac:dyDescent="0.2">
      <c r="C572" s="1798" t="s">
        <v>279</v>
      </c>
      <c r="D572" s="1797"/>
      <c r="E572" s="1566">
        <v>-9.347412815801714E-4</v>
      </c>
      <c r="F572" s="1545"/>
      <c r="G572" s="1545"/>
      <c r="H572" s="1798" t="s">
        <v>268</v>
      </c>
      <c r="I572" s="1797"/>
      <c r="J572" s="1567">
        <v>-6.6050386446258359E-3</v>
      </c>
      <c r="K572" s="1545"/>
      <c r="L572" s="1545"/>
      <c r="M572" s="1798" t="s">
        <v>232</v>
      </c>
      <c r="N572" s="1797"/>
      <c r="O572" s="1568">
        <v>0.11374117767193953</v>
      </c>
      <c r="P572" s="1545"/>
      <c r="Q572" s="1545"/>
      <c r="AK572" s="300"/>
      <c r="AL572" s="300"/>
      <c r="AM572" s="300"/>
      <c r="AN572" s="300"/>
      <c r="AO572" s="300"/>
      <c r="AP572" s="300"/>
      <c r="AQ572" s="300"/>
      <c r="AR572" s="300"/>
      <c r="AS572" s="300"/>
      <c r="AT572" s="300"/>
      <c r="AU572" s="300"/>
      <c r="AV572" s="300"/>
      <c r="AW572" s="300"/>
      <c r="AX572" s="300"/>
      <c r="AY572" s="300"/>
      <c r="AZ572" s="300"/>
      <c r="BA572" s="302"/>
      <c r="BB572" s="352"/>
      <c r="BC572" s="302"/>
      <c r="BD572" s="302"/>
      <c r="BE572" s="302"/>
      <c r="BF572" s="302"/>
      <c r="BG572" s="302"/>
      <c r="BH572" s="302"/>
      <c r="BI572" s="302"/>
      <c r="BJ572" s="302"/>
      <c r="BK572" s="302"/>
      <c r="BL572" s="302"/>
      <c r="BM572" s="302"/>
      <c r="BN572" s="302"/>
      <c r="BO572" s="302"/>
      <c r="BP572" s="302"/>
      <c r="BQ572" s="302"/>
      <c r="BR572" s="302"/>
      <c r="BS572" s="302"/>
      <c r="BT572" s="302"/>
      <c r="BU572" s="302"/>
      <c r="BV572" s="302"/>
      <c r="BW572" s="302"/>
      <c r="BX572" s="302"/>
      <c r="BY572" s="302"/>
      <c r="BZ572" s="303"/>
      <c r="CA572" s="303"/>
      <c r="CB572" s="303"/>
      <c r="CC572" s="303"/>
      <c r="CD572" s="303"/>
      <c r="CE572" s="303"/>
      <c r="CF572" s="303"/>
      <c r="CG572" s="303"/>
      <c r="CH572" s="303"/>
      <c r="CI572" s="303"/>
      <c r="CJ572" s="303"/>
      <c r="CK572" s="303"/>
      <c r="CL572" s="303"/>
      <c r="CM572" s="303"/>
      <c r="CN572" s="303"/>
      <c r="CO572" s="303"/>
      <c r="CP572" s="303"/>
      <c r="CQ572" s="303"/>
      <c r="CR572" s="303"/>
      <c r="CS572" s="303"/>
      <c r="CT572" s="303"/>
      <c r="CU572" s="303"/>
      <c r="CV572" s="303"/>
      <c r="CW572" s="303"/>
      <c r="CX572" s="303"/>
      <c r="CY572" s="303"/>
      <c r="CZ572" s="303"/>
    </row>
    <row r="573" s="623" customFormat="true" ht="25.15" customHeight="true" x14ac:dyDescent="0.2">
      <c r="C573" s="1798" t="s">
        <v>269</v>
      </c>
      <c r="D573" s="1797"/>
      <c r="E573" s="1566">
        <v>-1.7601335553910684E-2</v>
      </c>
      <c r="F573" s="1545"/>
      <c r="G573" s="1545"/>
      <c r="H573" s="1798" t="s">
        <v>238</v>
      </c>
      <c r="I573" s="1797"/>
      <c r="J573" s="1567">
        <v>8.6706407217726614E-2</v>
      </c>
      <c r="K573" s="1545"/>
      <c r="L573" s="1545"/>
      <c r="M573" s="1798" t="s">
        <v>256</v>
      </c>
      <c r="N573" s="1797"/>
      <c r="O573" s="1568">
        <v>-1.3830289218002076E-2</v>
      </c>
      <c r="P573" s="1545"/>
      <c r="Q573" s="1545"/>
      <c r="AK573" s="300"/>
      <c r="AL573" s="300"/>
      <c r="AM573" s="300"/>
      <c r="AN573" s="300"/>
      <c r="AO573" s="300"/>
      <c r="AP573" s="300"/>
      <c r="AQ573" s="300"/>
      <c r="AR573" s="300"/>
      <c r="AS573" s="300"/>
      <c r="AT573" s="300"/>
      <c r="AU573" s="300"/>
      <c r="AV573" s="300"/>
      <c r="AW573" s="300"/>
      <c r="AX573" s="300"/>
      <c r="AY573" s="300"/>
      <c r="AZ573" s="300"/>
      <c r="BA573" s="302"/>
      <c r="BB573" s="352"/>
      <c r="BC573" s="302"/>
      <c r="BD573" s="302"/>
      <c r="BE573" s="302"/>
      <c r="BF573" s="302"/>
      <c r="BG573" s="302"/>
      <c r="BH573" s="302"/>
      <c r="BI573" s="302"/>
      <c r="BJ573" s="302"/>
      <c r="BK573" s="302"/>
      <c r="BL573" s="302"/>
      <c r="BM573" s="302"/>
      <c r="BN573" s="302"/>
      <c r="BO573" s="302"/>
      <c r="BP573" s="302"/>
      <c r="BQ573" s="302"/>
      <c r="BR573" s="302"/>
      <c r="BS573" s="302"/>
      <c r="BT573" s="302"/>
      <c r="BU573" s="302"/>
      <c r="BV573" s="302"/>
      <c r="BW573" s="302"/>
      <c r="BX573" s="302"/>
      <c r="BY573" s="302"/>
      <c r="BZ573" s="303"/>
      <c r="CA573" s="303"/>
      <c r="CB573" s="303"/>
      <c r="CC573" s="303"/>
      <c r="CD573" s="303"/>
      <c r="CE573" s="303"/>
      <c r="CF573" s="303"/>
      <c r="CG573" s="303"/>
      <c r="CH573" s="303"/>
      <c r="CI573" s="303"/>
      <c r="CJ573" s="303"/>
      <c r="CK573" s="303"/>
      <c r="CL573" s="303"/>
      <c r="CM573" s="303"/>
      <c r="CN573" s="303"/>
      <c r="CO573" s="303"/>
      <c r="CP573" s="303"/>
      <c r="CQ573" s="303"/>
      <c r="CR573" s="303"/>
      <c r="CS573" s="303"/>
      <c r="CT573" s="303"/>
      <c r="CU573" s="303"/>
      <c r="CV573" s="303"/>
      <c r="CW573" s="303"/>
      <c r="CX573" s="303"/>
      <c r="CY573" s="303"/>
      <c r="CZ573" s="303"/>
    </row>
    <row r="574" s="623" customFormat="true" ht="25.15" customHeight="true" x14ac:dyDescent="0.2">
      <c r="C574" s="1798" t="s">
        <v>286</v>
      </c>
      <c r="D574" s="1797"/>
      <c r="E574" s="1566">
        <v>-5.862166773436925E-4</v>
      </c>
      <c r="F574" s="1545"/>
      <c r="G574" s="1545"/>
      <c r="H574" s="1798" t="s">
        <v>252</v>
      </c>
      <c r="I574" s="1797"/>
      <c r="J574" s="1567">
        <v>4.3289193460754043E-2</v>
      </c>
      <c r="K574" s="1545"/>
      <c r="L574" s="1545"/>
      <c r="M574" s="1798" t="s">
        <v>279</v>
      </c>
      <c r="N574" s="1797"/>
      <c r="O574" s="1568">
        <v>5.3724296183588847E-3</v>
      </c>
      <c r="P574" s="1545"/>
      <c r="Q574" s="1545"/>
      <c r="AK574" s="300"/>
      <c r="AL574" s="300"/>
      <c r="AM574" s="300"/>
      <c r="AN574" s="300"/>
      <c r="AO574" s="300"/>
      <c r="AP574" s="300"/>
      <c r="AQ574" s="300"/>
      <c r="AR574" s="300"/>
      <c r="AS574" s="300"/>
      <c r="AT574" s="300"/>
      <c r="AU574" s="300"/>
      <c r="AV574" s="300"/>
      <c r="AW574" s="300"/>
      <c r="AX574" s="300"/>
      <c r="AY574" s="300"/>
      <c r="AZ574" s="300"/>
      <c r="BA574" s="302"/>
      <c r="BB574" s="352"/>
      <c r="BC574" s="302"/>
      <c r="BD574" s="302"/>
      <c r="BE574" s="302"/>
      <c r="BF574" s="302"/>
      <c r="BG574" s="302"/>
      <c r="BH574" s="302"/>
      <c r="BI574" s="302"/>
      <c r="BJ574" s="302"/>
      <c r="BK574" s="302"/>
      <c r="BL574" s="302"/>
      <c r="BM574" s="302"/>
      <c r="BN574" s="302"/>
      <c r="BO574" s="302"/>
      <c r="BP574" s="302"/>
      <c r="BQ574" s="302"/>
      <c r="BR574" s="302"/>
      <c r="BS574" s="302"/>
      <c r="BT574" s="302"/>
      <c r="BU574" s="302"/>
      <c r="BV574" s="302"/>
      <c r="BW574" s="302"/>
      <c r="BX574" s="302"/>
      <c r="BY574" s="302"/>
      <c r="BZ574" s="303"/>
      <c r="CA574" s="303"/>
      <c r="CB574" s="303"/>
      <c r="CC574" s="303"/>
      <c r="CD574" s="303"/>
      <c r="CE574" s="303"/>
      <c r="CF574" s="303"/>
      <c r="CG574" s="303"/>
      <c r="CH574" s="303"/>
      <c r="CI574" s="303"/>
      <c r="CJ574" s="303"/>
      <c r="CK574" s="303"/>
      <c r="CL574" s="303"/>
      <c r="CM574" s="303"/>
      <c r="CN574" s="303"/>
      <c r="CO574" s="303"/>
      <c r="CP574" s="303"/>
      <c r="CQ574" s="303"/>
      <c r="CR574" s="303"/>
      <c r="CS574" s="303"/>
      <c r="CT574" s="303"/>
      <c r="CU574" s="303"/>
      <c r="CV574" s="303"/>
      <c r="CW574" s="303"/>
      <c r="CX574" s="303"/>
      <c r="CY574" s="303"/>
      <c r="CZ574" s="303"/>
    </row>
    <row r="575" s="623" customFormat="true" ht="25.15" customHeight="true" x14ac:dyDescent="0.2">
      <c r="C575" s="1798" t="s">
        <v>288</v>
      </c>
      <c r="D575" s="1797"/>
      <c r="E575" s="1566">
        <v>3.1834782359018991E-3</v>
      </c>
      <c r="F575" s="1545"/>
      <c r="G575" s="1545"/>
      <c r="H575" s="1798" t="s">
        <v>249</v>
      </c>
      <c r="I575" s="1797"/>
      <c r="J575" s="1567">
        <v>2.2252259411954096E-2</v>
      </c>
      <c r="K575" s="1545"/>
      <c r="L575" s="1545"/>
      <c r="M575" s="1798" t="s">
        <v>269</v>
      </c>
      <c r="N575" s="1797"/>
      <c r="O575" s="1568">
        <v>-3.3137361124990685E-3</v>
      </c>
      <c r="P575" s="1545"/>
      <c r="Q575" s="1545"/>
      <c r="AK575" s="300"/>
      <c r="AL575" s="300"/>
      <c r="AM575" s="300"/>
      <c r="AN575" s="300"/>
      <c r="AO575" s="300"/>
      <c r="AP575" s="300"/>
      <c r="AQ575" s="300"/>
      <c r="AR575" s="300"/>
      <c r="AS575" s="300"/>
      <c r="AT575" s="300"/>
      <c r="AU575" s="300"/>
      <c r="AV575" s="300"/>
      <c r="AW575" s="300"/>
      <c r="AX575" s="300"/>
      <c r="AY575" s="300"/>
      <c r="AZ575" s="300"/>
      <c r="BA575" s="302"/>
      <c r="BB575" s="352"/>
      <c r="BC575" s="302"/>
      <c r="BD575" s="302"/>
      <c r="BE575" s="302"/>
      <c r="BF575" s="302"/>
      <c r="BG575" s="302"/>
      <c r="BH575" s="302"/>
      <c r="BI575" s="302"/>
      <c r="BJ575" s="302"/>
      <c r="BK575" s="302"/>
      <c r="BL575" s="302"/>
      <c r="BM575" s="302"/>
      <c r="BN575" s="302"/>
      <c r="BO575" s="302"/>
      <c r="BP575" s="302"/>
      <c r="BQ575" s="302"/>
      <c r="BR575" s="302"/>
      <c r="BS575" s="302"/>
      <c r="BT575" s="302"/>
      <c r="BU575" s="302"/>
      <c r="BV575" s="302"/>
      <c r="BW575" s="302"/>
      <c r="BX575" s="302"/>
      <c r="BY575" s="302"/>
      <c r="BZ575" s="303"/>
      <c r="CA575" s="303"/>
      <c r="CB575" s="303"/>
      <c r="CC575" s="303"/>
      <c r="CD575" s="303"/>
      <c r="CE575" s="303"/>
      <c r="CF575" s="303"/>
      <c r="CG575" s="303"/>
      <c r="CH575" s="303"/>
      <c r="CI575" s="303"/>
      <c r="CJ575" s="303"/>
      <c r="CK575" s="303"/>
      <c r="CL575" s="303"/>
      <c r="CM575" s="303"/>
      <c r="CN575" s="303"/>
      <c r="CO575" s="303"/>
      <c r="CP575" s="303"/>
      <c r="CQ575" s="303"/>
      <c r="CR575" s="303"/>
      <c r="CS575" s="303"/>
      <c r="CT575" s="303"/>
      <c r="CU575" s="303"/>
      <c r="CV575" s="303"/>
      <c r="CW575" s="303"/>
      <c r="CX575" s="303"/>
      <c r="CY575" s="303"/>
      <c r="CZ575" s="303"/>
    </row>
    <row r="576" s="623" customFormat="true" ht="25.15" customHeight="true" x14ac:dyDescent="0.2">
      <c r="C576" s="1798" t="s">
        <v>267</v>
      </c>
      <c r="D576" s="1797"/>
      <c r="E576" s="1566">
        <v>-1.2067410293773147E-2</v>
      </c>
      <c r="F576" s="1545"/>
      <c r="G576" s="1545"/>
      <c r="H576" s="1798" t="s">
        <v>236</v>
      </c>
      <c r="I576" s="1797"/>
      <c r="J576" s="1567">
        <v>9.0611057274567114E-2</v>
      </c>
      <c r="K576" s="1545"/>
      <c r="L576" s="1545"/>
      <c r="M576" s="1798" t="s">
        <v>286</v>
      </c>
      <c r="N576" s="1797"/>
      <c r="O576" s="1568">
        <v>2.9074468332794973E-4</v>
      </c>
      <c r="P576" s="1545"/>
      <c r="Q576" s="1545"/>
      <c r="AK576" s="300"/>
      <c r="AL576" s="300"/>
      <c r="AM576" s="300"/>
      <c r="AN576" s="300"/>
      <c r="AO576" s="300"/>
      <c r="AP576" s="300"/>
      <c r="AQ576" s="300"/>
      <c r="AR576" s="300"/>
      <c r="AS576" s="300"/>
      <c r="AT576" s="300"/>
      <c r="AU576" s="300"/>
      <c r="AV576" s="300"/>
      <c r="AW576" s="300"/>
      <c r="AX576" s="300"/>
      <c r="AY576" s="300"/>
      <c r="AZ576" s="300"/>
      <c r="BA576" s="302"/>
      <c r="BB576" s="352"/>
      <c r="BC576" s="302"/>
      <c r="BD576" s="302"/>
      <c r="BE576" s="302"/>
      <c r="BF576" s="302"/>
      <c r="BG576" s="302"/>
      <c r="BH576" s="302"/>
      <c r="BI576" s="302"/>
      <c r="BJ576" s="302"/>
      <c r="BK576" s="302"/>
      <c r="BL576" s="302"/>
      <c r="BM576" s="302"/>
      <c r="BN576" s="302"/>
      <c r="BO576" s="302"/>
      <c r="BP576" s="302"/>
      <c r="BQ576" s="302"/>
      <c r="BR576" s="302"/>
      <c r="BS576" s="302"/>
      <c r="BT576" s="302"/>
      <c r="BU576" s="302"/>
      <c r="BV576" s="302"/>
      <c r="BW576" s="302"/>
      <c r="BX576" s="302"/>
      <c r="BY576" s="302"/>
      <c r="BZ576" s="303"/>
      <c r="CA576" s="303"/>
      <c r="CB576" s="303"/>
      <c r="CC576" s="303"/>
      <c r="CD576" s="303"/>
      <c r="CE576" s="303"/>
      <c r="CF576" s="303"/>
      <c r="CG576" s="303"/>
      <c r="CH576" s="303"/>
      <c r="CI576" s="303"/>
      <c r="CJ576" s="303"/>
      <c r="CK576" s="303"/>
      <c r="CL576" s="303"/>
      <c r="CM576" s="303"/>
      <c r="CN576" s="303"/>
      <c r="CO576" s="303"/>
      <c r="CP576" s="303"/>
      <c r="CQ576" s="303"/>
      <c r="CR576" s="303"/>
      <c r="CS576" s="303"/>
      <c r="CT576" s="303"/>
      <c r="CU576" s="303"/>
      <c r="CV576" s="303"/>
      <c r="CW576" s="303"/>
      <c r="CX576" s="303"/>
      <c r="CY576" s="303"/>
      <c r="CZ576" s="303"/>
    </row>
    <row r="577" s="623" customFormat="true" ht="25.15" customHeight="true" x14ac:dyDescent="0.2">
      <c r="C577" s="1798" t="s">
        <v>271</v>
      </c>
      <c r="D577" s="1797"/>
      <c r="E577" s="1566">
        <v>-1.6707667417041768E-2</v>
      </c>
      <c r="F577" s="1545"/>
      <c r="G577" s="1545"/>
      <c r="H577" s="1798" t="s">
        <v>246</v>
      </c>
      <c r="I577" s="1797"/>
      <c r="J577" s="1567">
        <v>6.4962624614735481E-2</v>
      </c>
      <c r="K577" s="1545"/>
      <c r="L577" s="1545"/>
      <c r="M577" s="1798" t="s">
        <v>288</v>
      </c>
      <c r="N577" s="1797"/>
      <c r="O577" s="1568">
        <v>4.5614792634156281E-3</v>
      </c>
      <c r="P577" s="1545"/>
      <c r="Q577" s="1545"/>
      <c r="AK577" s="300"/>
      <c r="AL577" s="300"/>
      <c r="AM577" s="300"/>
      <c r="AN577" s="300"/>
      <c r="AO577" s="300"/>
      <c r="AP577" s="300"/>
      <c r="AQ577" s="300"/>
      <c r="AR577" s="300"/>
      <c r="AS577" s="300"/>
      <c r="AT577" s="300"/>
      <c r="AU577" s="300"/>
      <c r="AV577" s="300"/>
      <c r="AW577" s="300"/>
      <c r="AX577" s="300"/>
      <c r="AY577" s="300"/>
      <c r="AZ577" s="300"/>
      <c r="BA577" s="302"/>
      <c r="BB577" s="352"/>
      <c r="BC577" s="302"/>
      <c r="BD577" s="302"/>
      <c r="BE577" s="302"/>
      <c r="BF577" s="302"/>
      <c r="BG577" s="302"/>
      <c r="BH577" s="302"/>
      <c r="BI577" s="302"/>
      <c r="BJ577" s="302"/>
      <c r="BK577" s="302"/>
      <c r="BL577" s="302"/>
      <c r="BM577" s="302"/>
      <c r="BN577" s="302"/>
      <c r="BO577" s="302"/>
      <c r="BP577" s="302"/>
      <c r="BQ577" s="302"/>
      <c r="BR577" s="302"/>
      <c r="BS577" s="302"/>
      <c r="BT577" s="302"/>
      <c r="BU577" s="302"/>
      <c r="BV577" s="302"/>
      <c r="BW577" s="302"/>
      <c r="BX577" s="302"/>
      <c r="BY577" s="302"/>
      <c r="BZ577" s="303"/>
      <c r="CA577" s="303"/>
      <c r="CB577" s="303"/>
      <c r="CC577" s="303"/>
      <c r="CD577" s="303"/>
      <c r="CE577" s="303"/>
      <c r="CF577" s="303"/>
      <c r="CG577" s="303"/>
      <c r="CH577" s="303"/>
      <c r="CI577" s="303"/>
      <c r="CJ577" s="303"/>
      <c r="CK577" s="303"/>
      <c r="CL577" s="303"/>
      <c r="CM577" s="303"/>
      <c r="CN577" s="303"/>
      <c r="CO577" s="303"/>
      <c r="CP577" s="303"/>
      <c r="CQ577" s="303"/>
      <c r="CR577" s="303"/>
      <c r="CS577" s="303"/>
      <c r="CT577" s="303"/>
      <c r="CU577" s="303"/>
      <c r="CV577" s="303"/>
      <c r="CW577" s="303"/>
      <c r="CX577" s="303"/>
      <c r="CY577" s="303"/>
      <c r="CZ577" s="303"/>
    </row>
    <row r="578" s="623" customFormat="true" ht="25.15" customHeight="true" x14ac:dyDescent="0.2">
      <c r="C578" s="1798" t="s">
        <v>268</v>
      </c>
      <c r="D578" s="1797"/>
      <c r="E578" s="1566">
        <v>4.108436773179896E-3</v>
      </c>
      <c r="F578" s="1545"/>
      <c r="G578" s="1545"/>
      <c r="H578" s="1798" t="s">
        <v>248</v>
      </c>
      <c r="I578" s="1797"/>
      <c r="J578" s="1567">
        <v>5.6300930159485757E-2</v>
      </c>
      <c r="K578" s="1545"/>
      <c r="L578" s="1545"/>
      <c r="M578" s="1798" t="s">
        <v>267</v>
      </c>
      <c r="N578" s="1797"/>
      <c r="O578" s="1568">
        <v>6.2339935756910662E-3</v>
      </c>
      <c r="P578" s="1545"/>
      <c r="Q578" s="1545"/>
      <c r="AK578" s="300"/>
      <c r="AL578" s="300"/>
      <c r="AM578" s="300"/>
      <c r="AN578" s="300"/>
      <c r="AO578" s="300"/>
      <c r="AP578" s="300"/>
      <c r="AQ578" s="300"/>
      <c r="AR578" s="300"/>
      <c r="AS578" s="300"/>
      <c r="AT578" s="300"/>
      <c r="AU578" s="300"/>
      <c r="AV578" s="300"/>
      <c r="AW578" s="300"/>
      <c r="AX578" s="300"/>
      <c r="AY578" s="300"/>
      <c r="AZ578" s="300"/>
      <c r="BA578" s="302"/>
      <c r="BB578" s="352"/>
      <c r="BC578" s="302"/>
      <c r="BD578" s="302"/>
      <c r="BE578" s="302"/>
      <c r="BF578" s="302"/>
      <c r="BG578" s="302"/>
      <c r="BH578" s="302"/>
      <c r="BI578" s="302"/>
      <c r="BJ578" s="302"/>
      <c r="BK578" s="302"/>
      <c r="BL578" s="302"/>
      <c r="BM578" s="302"/>
      <c r="BN578" s="302"/>
      <c r="BO578" s="302"/>
      <c r="BP578" s="302"/>
      <c r="BQ578" s="302"/>
      <c r="BR578" s="302"/>
      <c r="BS578" s="302"/>
      <c r="BT578" s="302"/>
      <c r="BU578" s="302"/>
      <c r="BV578" s="302"/>
      <c r="BW578" s="302"/>
      <c r="BX578" s="302"/>
      <c r="BY578" s="302"/>
      <c r="BZ578" s="303"/>
      <c r="CA578" s="303"/>
      <c r="CB578" s="303"/>
      <c r="CC578" s="303"/>
      <c r="CD578" s="303"/>
      <c r="CE578" s="303"/>
      <c r="CF578" s="303"/>
      <c r="CG578" s="303"/>
      <c r="CH578" s="303"/>
      <c r="CI578" s="303"/>
      <c r="CJ578" s="303"/>
      <c r="CK578" s="303"/>
      <c r="CL578" s="303"/>
      <c r="CM578" s="303"/>
      <c r="CN578" s="303"/>
      <c r="CO578" s="303"/>
      <c r="CP578" s="303"/>
      <c r="CQ578" s="303"/>
      <c r="CR578" s="303"/>
      <c r="CS578" s="303"/>
      <c r="CT578" s="303"/>
      <c r="CU578" s="303"/>
      <c r="CV578" s="303"/>
      <c r="CW578" s="303"/>
      <c r="CX578" s="303"/>
      <c r="CY578" s="303"/>
      <c r="CZ578" s="303"/>
    </row>
    <row r="579" s="623" customFormat="true" ht="25.15" customHeight="true" x14ac:dyDescent="0.2">
      <c r="C579" s="1798" t="s">
        <v>238</v>
      </c>
      <c r="D579" s="1797"/>
      <c r="E579" s="1566">
        <v>8.6524499645383265E-2</v>
      </c>
      <c r="F579" s="1545"/>
      <c r="G579" s="1545"/>
      <c r="H579" s="1798" t="s">
        <v>272</v>
      </c>
      <c r="I579" s="1797"/>
      <c r="J579" s="1567">
        <v>-2.0699413194641726E-2</v>
      </c>
      <c r="K579" s="1545"/>
      <c r="L579" s="1545"/>
      <c r="M579" s="1798" t="s">
        <v>271</v>
      </c>
      <c r="N579" s="1797"/>
      <c r="O579" s="1568">
        <v>-1.1088376650621011E-2</v>
      </c>
      <c r="P579" s="1545"/>
      <c r="Q579" s="1545"/>
      <c r="AK579" s="300"/>
      <c r="AL579" s="300"/>
      <c r="AM579" s="300"/>
      <c r="AN579" s="300"/>
      <c r="AO579" s="300"/>
      <c r="AP579" s="300"/>
      <c r="AQ579" s="300"/>
      <c r="AR579" s="300"/>
      <c r="AS579" s="300"/>
      <c r="AT579" s="300"/>
      <c r="AU579" s="300"/>
      <c r="AV579" s="300"/>
      <c r="AW579" s="300"/>
      <c r="AX579" s="300"/>
      <c r="AY579" s="300"/>
      <c r="AZ579" s="300"/>
      <c r="BA579" s="302"/>
      <c r="BB579" s="352"/>
      <c r="BC579" s="302"/>
      <c r="BD579" s="302"/>
      <c r="BE579" s="302"/>
      <c r="BF579" s="302"/>
      <c r="BG579" s="302"/>
      <c r="BH579" s="302"/>
      <c r="BI579" s="302"/>
      <c r="BJ579" s="302"/>
      <c r="BK579" s="302"/>
      <c r="BL579" s="302"/>
      <c r="BM579" s="302"/>
      <c r="BN579" s="302"/>
      <c r="BO579" s="302"/>
      <c r="BP579" s="302"/>
      <c r="BQ579" s="302"/>
      <c r="BR579" s="302"/>
      <c r="BS579" s="302"/>
      <c r="BT579" s="302"/>
      <c r="BU579" s="302"/>
      <c r="BV579" s="302"/>
      <c r="BW579" s="302"/>
      <c r="BX579" s="302"/>
      <c r="BY579" s="302"/>
      <c r="BZ579" s="303"/>
      <c r="CA579" s="303"/>
      <c r="CB579" s="303"/>
      <c r="CC579" s="303"/>
      <c r="CD579" s="303"/>
      <c r="CE579" s="303"/>
      <c r="CF579" s="303"/>
      <c r="CG579" s="303"/>
      <c r="CH579" s="303"/>
      <c r="CI579" s="303"/>
      <c r="CJ579" s="303"/>
      <c r="CK579" s="303"/>
      <c r="CL579" s="303"/>
      <c r="CM579" s="303"/>
      <c r="CN579" s="303"/>
      <c r="CO579" s="303"/>
      <c r="CP579" s="303"/>
      <c r="CQ579" s="303"/>
      <c r="CR579" s="303"/>
      <c r="CS579" s="303"/>
      <c r="CT579" s="303"/>
      <c r="CU579" s="303"/>
      <c r="CV579" s="303"/>
      <c r="CW579" s="303"/>
      <c r="CX579" s="303"/>
      <c r="CY579" s="303"/>
      <c r="CZ579" s="303"/>
    </row>
    <row r="580" s="623" customFormat="true" ht="25.15" customHeight="true" x14ac:dyDescent="0.2">
      <c r="C580" s="1798" t="s">
        <v>252</v>
      </c>
      <c r="D580" s="1797"/>
      <c r="E580" s="1566">
        <v>4.5114455444439185E-2</v>
      </c>
      <c r="F580" s="1545"/>
      <c r="G580" s="1545"/>
      <c r="H580" s="1798" t="s">
        <v>277</v>
      </c>
      <c r="I580" s="1797"/>
      <c r="J580" s="1567">
        <v>-1.3844836748014171E-2</v>
      </c>
      <c r="K580" s="1545"/>
      <c r="L580" s="1545"/>
      <c r="M580" s="1798" t="s">
        <v>268</v>
      </c>
      <c r="N580" s="1797"/>
      <c r="O580" s="1568">
        <v>2.4001805689127683E-2</v>
      </c>
      <c r="P580" s="1545"/>
      <c r="Q580" s="1545"/>
      <c r="AK580" s="300"/>
      <c r="AL580" s="300"/>
      <c r="AM580" s="300"/>
      <c r="AN580" s="300"/>
      <c r="AO580" s="300"/>
      <c r="AP580" s="300"/>
      <c r="AQ580" s="300"/>
      <c r="AR580" s="300"/>
      <c r="AS580" s="300"/>
      <c r="AT580" s="300"/>
      <c r="AU580" s="300"/>
      <c r="AV580" s="300"/>
      <c r="AW580" s="300"/>
      <c r="AX580" s="300"/>
      <c r="AY580" s="300"/>
      <c r="AZ580" s="300"/>
      <c r="BA580" s="302"/>
      <c r="BB580" s="352"/>
      <c r="BC580" s="302"/>
      <c r="BD580" s="302"/>
      <c r="BE580" s="302"/>
      <c r="BF580" s="302"/>
      <c r="BG580" s="302"/>
      <c r="BH580" s="302"/>
      <c r="BI580" s="302"/>
      <c r="BJ580" s="302"/>
      <c r="BK580" s="302"/>
      <c r="BL580" s="302"/>
      <c r="BM580" s="302"/>
      <c r="BN580" s="302"/>
      <c r="BO580" s="302"/>
      <c r="BP580" s="302"/>
      <c r="BQ580" s="302"/>
      <c r="BR580" s="302"/>
      <c r="BS580" s="302"/>
      <c r="BT580" s="302"/>
      <c r="BU580" s="302"/>
      <c r="BV580" s="302"/>
      <c r="BW580" s="302"/>
      <c r="BX580" s="302"/>
      <c r="BY580" s="302"/>
      <c r="BZ580" s="303"/>
      <c r="CA580" s="303"/>
      <c r="CB580" s="303"/>
      <c r="CC580" s="303"/>
      <c r="CD580" s="303"/>
      <c r="CE580" s="303"/>
      <c r="CF580" s="303"/>
      <c r="CG580" s="303"/>
      <c r="CH580" s="303"/>
      <c r="CI580" s="303"/>
      <c r="CJ580" s="303"/>
      <c r="CK580" s="303"/>
      <c r="CL580" s="303"/>
      <c r="CM580" s="303"/>
      <c r="CN580" s="303"/>
      <c r="CO580" s="303"/>
      <c r="CP580" s="303"/>
      <c r="CQ580" s="303"/>
      <c r="CR580" s="303"/>
      <c r="CS580" s="303"/>
      <c r="CT580" s="303"/>
      <c r="CU580" s="303"/>
      <c r="CV580" s="303"/>
      <c r="CW580" s="303"/>
      <c r="CX580" s="303"/>
      <c r="CY580" s="303"/>
      <c r="CZ580" s="303"/>
    </row>
    <row r="581" s="623" customFormat="true" ht="25.15" customHeight="true" x14ac:dyDescent="0.2">
      <c r="C581" s="1798" t="s">
        <v>249</v>
      </c>
      <c r="D581" s="1797"/>
      <c r="E581" s="1566">
        <v>3.9889862087113821E-2</v>
      </c>
      <c r="F581" s="1545"/>
      <c r="G581" s="1545"/>
      <c r="H581" s="1798" t="s">
        <v>247</v>
      </c>
      <c r="I581" s="1797"/>
      <c r="J581" s="1567">
        <v>-5.7457478608769923E-2</v>
      </c>
      <c r="K581" s="1545"/>
      <c r="L581" s="1545"/>
      <c r="M581" s="1798" t="s">
        <v>238</v>
      </c>
      <c r="N581" s="1797"/>
      <c r="O581" s="1568">
        <v>0.10269523933518372</v>
      </c>
      <c r="P581" s="1545"/>
      <c r="Q581" s="1545"/>
      <c r="AK581" s="300"/>
      <c r="AL581" s="300"/>
      <c r="AM581" s="300"/>
      <c r="AN581" s="300"/>
      <c r="AO581" s="300"/>
      <c r="AP581" s="300"/>
      <c r="AQ581" s="300"/>
      <c r="AR581" s="300"/>
      <c r="AS581" s="300"/>
      <c r="AT581" s="300"/>
      <c r="AU581" s="300"/>
      <c r="AV581" s="300"/>
      <c r="AW581" s="300"/>
      <c r="AX581" s="300"/>
      <c r="AY581" s="300"/>
      <c r="AZ581" s="300"/>
      <c r="BA581" s="302"/>
      <c r="BB581" s="352"/>
      <c r="BC581" s="302"/>
      <c r="BD581" s="302"/>
      <c r="BE581" s="302"/>
      <c r="BF581" s="302"/>
      <c r="BG581" s="302"/>
      <c r="BH581" s="302"/>
      <c r="BI581" s="302"/>
      <c r="BJ581" s="302"/>
      <c r="BK581" s="302"/>
      <c r="BL581" s="302"/>
      <c r="BM581" s="302"/>
      <c r="BN581" s="302"/>
      <c r="BO581" s="302"/>
      <c r="BP581" s="302"/>
      <c r="BQ581" s="302"/>
      <c r="BR581" s="302"/>
      <c r="BS581" s="302"/>
      <c r="BT581" s="302"/>
      <c r="BU581" s="302"/>
      <c r="BV581" s="302"/>
      <c r="BW581" s="302"/>
      <c r="BX581" s="302"/>
      <c r="BY581" s="302"/>
      <c r="BZ581" s="303"/>
      <c r="CA581" s="303"/>
      <c r="CB581" s="303"/>
      <c r="CC581" s="303"/>
      <c r="CD581" s="303"/>
      <c r="CE581" s="303"/>
      <c r="CF581" s="303"/>
      <c r="CG581" s="303"/>
      <c r="CH581" s="303"/>
      <c r="CI581" s="303"/>
      <c r="CJ581" s="303"/>
      <c r="CK581" s="303"/>
      <c r="CL581" s="303"/>
      <c r="CM581" s="303"/>
      <c r="CN581" s="303"/>
      <c r="CO581" s="303"/>
      <c r="CP581" s="303"/>
      <c r="CQ581" s="303"/>
      <c r="CR581" s="303"/>
      <c r="CS581" s="303"/>
      <c r="CT581" s="303"/>
      <c r="CU581" s="303"/>
      <c r="CV581" s="303"/>
      <c r="CW581" s="303"/>
      <c r="CX581" s="303"/>
      <c r="CY581" s="303"/>
      <c r="CZ581" s="303"/>
    </row>
    <row r="582" s="623" customFormat="true" ht="25.15" customHeight="true" x14ac:dyDescent="0.2">
      <c r="C582" s="1798" t="s">
        <v>236</v>
      </c>
      <c r="D582" s="1797"/>
      <c r="E582" s="1566">
        <v>8.7578081373122368E-2</v>
      </c>
      <c r="F582" s="1545"/>
      <c r="G582" s="1545"/>
      <c r="H582" s="1798" t="s">
        <v>253</v>
      </c>
      <c r="I582" s="1797"/>
      <c r="J582" s="1567">
        <v>-3.8989303402184455E-2</v>
      </c>
      <c r="K582" s="1545"/>
      <c r="L582" s="1545"/>
      <c r="M582" s="1798" t="s">
        <v>252</v>
      </c>
      <c r="N582" s="1797"/>
      <c r="O582" s="1568">
        <v>5.459061891722404E-2</v>
      </c>
      <c r="P582" s="1545"/>
      <c r="Q582" s="1545"/>
      <c r="AK582" s="300"/>
      <c r="AL582" s="300"/>
      <c r="AM582" s="300"/>
      <c r="AN582" s="300"/>
      <c r="AO582" s="300"/>
      <c r="AP582" s="300"/>
      <c r="AQ582" s="300"/>
      <c r="AR582" s="300"/>
      <c r="AS582" s="300"/>
      <c r="AT582" s="300"/>
      <c r="AU582" s="300"/>
      <c r="AV582" s="300"/>
      <c r="AW582" s="300"/>
      <c r="AX582" s="300"/>
      <c r="AY582" s="300"/>
      <c r="AZ582" s="300"/>
      <c r="BA582" s="302"/>
      <c r="BB582" s="352"/>
      <c r="BC582" s="302"/>
      <c r="BD582" s="302"/>
      <c r="BE582" s="302"/>
      <c r="BF582" s="302"/>
      <c r="BG582" s="302"/>
      <c r="BH582" s="302"/>
      <c r="BI582" s="302"/>
      <c r="BJ582" s="302"/>
      <c r="BK582" s="302"/>
      <c r="BL582" s="302"/>
      <c r="BM582" s="302"/>
      <c r="BN582" s="302"/>
      <c r="BO582" s="302"/>
      <c r="BP582" s="302"/>
      <c r="BQ582" s="302"/>
      <c r="BR582" s="302"/>
      <c r="BS582" s="302"/>
      <c r="BT582" s="302"/>
      <c r="BU582" s="302"/>
      <c r="BV582" s="302"/>
      <c r="BW582" s="302"/>
      <c r="BX582" s="302"/>
      <c r="BY582" s="302"/>
      <c r="BZ582" s="303"/>
      <c r="CA582" s="303"/>
      <c r="CB582" s="303"/>
      <c r="CC582" s="303"/>
      <c r="CD582" s="303"/>
      <c r="CE582" s="303"/>
      <c r="CF582" s="303"/>
      <c r="CG582" s="303"/>
      <c r="CH582" s="303"/>
      <c r="CI582" s="303"/>
      <c r="CJ582" s="303"/>
      <c r="CK582" s="303"/>
      <c r="CL582" s="303"/>
      <c r="CM582" s="303"/>
      <c r="CN582" s="303"/>
      <c r="CO582" s="303"/>
      <c r="CP582" s="303"/>
      <c r="CQ582" s="303"/>
      <c r="CR582" s="303"/>
      <c r="CS582" s="303"/>
      <c r="CT582" s="303"/>
      <c r="CU582" s="303"/>
      <c r="CV582" s="303"/>
      <c r="CW582" s="303"/>
      <c r="CX582" s="303"/>
      <c r="CY582" s="303"/>
      <c r="CZ582" s="303"/>
    </row>
    <row r="583" s="623" customFormat="true" ht="25.15" customHeight="true" x14ac:dyDescent="0.2">
      <c r="C583" s="1798" t="s">
        <v>246</v>
      </c>
      <c r="D583" s="1797"/>
      <c r="E583" s="1566">
        <v>6.2318371040599195E-2</v>
      </c>
      <c r="F583" s="1545"/>
      <c r="G583" s="1545"/>
      <c r="H583" s="1798" t="s">
        <v>295</v>
      </c>
      <c r="I583" s="1797"/>
      <c r="J583" s="1567">
        <v>2.329220929306076E-3</v>
      </c>
      <c r="K583" s="1545"/>
      <c r="L583" s="1545"/>
      <c r="M583" s="1798" t="s">
        <v>249</v>
      </c>
      <c r="N583" s="1797"/>
      <c r="O583" s="1568">
        <v>6.4886545446054614E-2</v>
      </c>
      <c r="P583" s="1545"/>
      <c r="Q583" s="1545"/>
      <c r="AK583" s="300"/>
      <c r="AL583" s="300"/>
      <c r="AM583" s="300"/>
      <c r="AN583" s="300"/>
      <c r="AO583" s="300"/>
      <c r="AP583" s="300"/>
      <c r="AQ583" s="300"/>
      <c r="AR583" s="300"/>
      <c r="AS583" s="300"/>
      <c r="AT583" s="300"/>
      <c r="AU583" s="300"/>
      <c r="AV583" s="300"/>
      <c r="AW583" s="300"/>
      <c r="AX583" s="300"/>
      <c r="AY583" s="300"/>
      <c r="AZ583" s="300"/>
      <c r="BA583" s="302"/>
      <c r="BB583" s="352"/>
      <c r="BC583" s="302"/>
      <c r="BD583" s="302"/>
      <c r="BE583" s="302"/>
      <c r="BF583" s="302"/>
      <c r="BG583" s="302"/>
      <c r="BH583" s="302"/>
      <c r="BI583" s="302"/>
      <c r="BJ583" s="302"/>
      <c r="BK583" s="302"/>
      <c r="BL583" s="302"/>
      <c r="BM583" s="302"/>
      <c r="BN583" s="302"/>
      <c r="BO583" s="302"/>
      <c r="BP583" s="302"/>
      <c r="BQ583" s="302"/>
      <c r="BR583" s="302"/>
      <c r="BS583" s="302"/>
      <c r="BT583" s="302"/>
      <c r="BU583" s="302"/>
      <c r="BV583" s="302"/>
      <c r="BW583" s="302"/>
      <c r="BX583" s="302"/>
      <c r="BY583" s="302"/>
      <c r="BZ583" s="303"/>
      <c r="CA583" s="303"/>
      <c r="CB583" s="303"/>
      <c r="CC583" s="303"/>
      <c r="CD583" s="303"/>
      <c r="CE583" s="303"/>
      <c r="CF583" s="303"/>
      <c r="CG583" s="303"/>
      <c r="CH583" s="303"/>
      <c r="CI583" s="303"/>
      <c r="CJ583" s="303"/>
      <c r="CK583" s="303"/>
      <c r="CL583" s="303"/>
      <c r="CM583" s="303"/>
      <c r="CN583" s="303"/>
      <c r="CO583" s="303"/>
      <c r="CP583" s="303"/>
      <c r="CQ583" s="303"/>
      <c r="CR583" s="303"/>
      <c r="CS583" s="303"/>
      <c r="CT583" s="303"/>
      <c r="CU583" s="303"/>
      <c r="CV583" s="303"/>
      <c r="CW583" s="303"/>
      <c r="CX583" s="303"/>
      <c r="CY583" s="303"/>
      <c r="CZ583" s="303"/>
    </row>
    <row r="584" s="623" customFormat="true" ht="25.15" customHeight="true" x14ac:dyDescent="0.2">
      <c r="C584" s="1798" t="s">
        <v>248</v>
      </c>
      <c r="D584" s="1797"/>
      <c r="E584" s="1566">
        <v>5.0391812612881219E-2</v>
      </c>
      <c r="F584" s="1545"/>
      <c r="G584" s="1545"/>
      <c r="H584" s="1798" t="s">
        <v>293</v>
      </c>
      <c r="I584" s="1797"/>
      <c r="J584" s="1567">
        <v>-2.8991926907773915E-3</v>
      </c>
      <c r="K584" s="1545"/>
      <c r="L584" s="1545"/>
      <c r="M584" s="1798" t="s">
        <v>236</v>
      </c>
      <c r="N584" s="1797"/>
      <c r="O584" s="1568">
        <v>8.5261818798742853E-2</v>
      </c>
      <c r="P584" s="1545"/>
      <c r="Q584" s="1545"/>
      <c r="AK584" s="300"/>
      <c r="AL584" s="300"/>
      <c r="AM584" s="300"/>
      <c r="AN584" s="300"/>
      <c r="AO584" s="300"/>
      <c r="AP584" s="300"/>
      <c r="AQ584" s="300"/>
      <c r="AR584" s="300"/>
      <c r="AS584" s="300"/>
      <c r="AT584" s="300"/>
      <c r="AU584" s="300"/>
      <c r="AV584" s="300"/>
      <c r="AW584" s="300"/>
      <c r="AX584" s="300"/>
      <c r="AY584" s="300"/>
      <c r="AZ584" s="300"/>
      <c r="BA584" s="302"/>
      <c r="BB584" s="352"/>
      <c r="BC584" s="302"/>
      <c r="BD584" s="302"/>
      <c r="BE584" s="302"/>
      <c r="BF584" s="302"/>
      <c r="BG584" s="302"/>
      <c r="BH584" s="302"/>
      <c r="BI584" s="302"/>
      <c r="BJ584" s="302"/>
      <c r="BK584" s="302"/>
      <c r="BL584" s="302"/>
      <c r="BM584" s="302"/>
      <c r="BN584" s="302"/>
      <c r="BO584" s="302"/>
      <c r="BP584" s="302"/>
      <c r="BQ584" s="302"/>
      <c r="BR584" s="302"/>
      <c r="BS584" s="302"/>
      <c r="BT584" s="302"/>
      <c r="BU584" s="302"/>
      <c r="BV584" s="302"/>
      <c r="BW584" s="302"/>
      <c r="BX584" s="302"/>
      <c r="BY584" s="302"/>
      <c r="BZ584" s="303"/>
      <c r="CA584" s="303"/>
      <c r="CB584" s="303"/>
      <c r="CC584" s="303"/>
      <c r="CD584" s="303"/>
      <c r="CE584" s="303"/>
      <c r="CF584" s="303"/>
      <c r="CG584" s="303"/>
      <c r="CH584" s="303"/>
      <c r="CI584" s="303"/>
      <c r="CJ584" s="303"/>
      <c r="CK584" s="303"/>
      <c r="CL584" s="303"/>
      <c r="CM584" s="303"/>
      <c r="CN584" s="303"/>
      <c r="CO584" s="303"/>
      <c r="CP584" s="303"/>
      <c r="CQ584" s="303"/>
      <c r="CR584" s="303"/>
      <c r="CS584" s="303"/>
      <c r="CT584" s="303"/>
      <c r="CU584" s="303"/>
      <c r="CV584" s="303"/>
      <c r="CW584" s="303"/>
      <c r="CX584" s="303"/>
      <c r="CY584" s="303"/>
      <c r="CZ584" s="303"/>
    </row>
    <row r="585" s="623" customFormat="true" ht="25.15" customHeight="true" x14ac:dyDescent="0.2">
      <c r="C585" s="1798" t="s">
        <v>272</v>
      </c>
      <c r="D585" s="1797"/>
      <c r="E585" s="1566">
        <v>-1.0085233496207819E-2</v>
      </c>
      <c r="F585" s="1545"/>
      <c r="G585" s="1545"/>
      <c r="H585" s="1798" t="s">
        <v>234</v>
      </c>
      <c r="I585" s="1797"/>
      <c r="J585" s="1567">
        <v>9.1885329278075259E-2</v>
      </c>
      <c r="K585" s="1545"/>
      <c r="L585" s="1545"/>
      <c r="M585" s="1798" t="s">
        <v>246</v>
      </c>
      <c r="N585" s="1797"/>
      <c r="O585" s="1568">
        <v>5.7328327359445451E-2</v>
      </c>
      <c r="P585" s="1545"/>
      <c r="Q585" s="1545"/>
      <c r="AK585" s="300"/>
      <c r="AL585" s="300"/>
      <c r="AM585" s="300"/>
      <c r="AN585" s="300"/>
      <c r="AO585" s="300"/>
      <c r="AP585" s="300"/>
      <c r="AQ585" s="300"/>
      <c r="AR585" s="300"/>
      <c r="AS585" s="300"/>
      <c r="AT585" s="300"/>
      <c r="AU585" s="300"/>
      <c r="AV585" s="300"/>
      <c r="AW585" s="300"/>
      <c r="AX585" s="300"/>
      <c r="AY585" s="300"/>
      <c r="AZ585" s="300"/>
      <c r="BA585" s="302"/>
      <c r="BB585" s="352"/>
      <c r="BC585" s="302"/>
      <c r="BD585" s="302"/>
      <c r="BE585" s="302"/>
      <c r="BF585" s="302"/>
      <c r="BG585" s="302"/>
      <c r="BH585" s="302"/>
      <c r="BI585" s="302"/>
      <c r="BJ585" s="302"/>
      <c r="BK585" s="302"/>
      <c r="BL585" s="302"/>
      <c r="BM585" s="302"/>
      <c r="BN585" s="302"/>
      <c r="BO585" s="302"/>
      <c r="BP585" s="302"/>
      <c r="BQ585" s="302"/>
      <c r="BR585" s="302"/>
      <c r="BS585" s="302"/>
      <c r="BT585" s="302"/>
      <c r="BU585" s="302"/>
      <c r="BV585" s="302"/>
      <c r="BW585" s="302"/>
      <c r="BX585" s="302"/>
      <c r="BY585" s="302"/>
      <c r="BZ585" s="303"/>
      <c r="CA585" s="303"/>
      <c r="CB585" s="303"/>
      <c r="CC585" s="303"/>
      <c r="CD585" s="303"/>
      <c r="CE585" s="303"/>
      <c r="CF585" s="303"/>
      <c r="CG585" s="303"/>
      <c r="CH585" s="303"/>
      <c r="CI585" s="303"/>
      <c r="CJ585" s="303"/>
      <c r="CK585" s="303"/>
      <c r="CL585" s="303"/>
      <c r="CM585" s="303"/>
      <c r="CN585" s="303"/>
      <c r="CO585" s="303"/>
      <c r="CP585" s="303"/>
      <c r="CQ585" s="303"/>
      <c r="CR585" s="303"/>
      <c r="CS585" s="303"/>
      <c r="CT585" s="303"/>
      <c r="CU585" s="303"/>
      <c r="CV585" s="303"/>
      <c r="CW585" s="303"/>
      <c r="CX585" s="303"/>
      <c r="CY585" s="303"/>
      <c r="CZ585" s="303"/>
    </row>
    <row r="586" s="623" customFormat="true" ht="25.15" customHeight="true" x14ac:dyDescent="0.2">
      <c r="C586" s="1798" t="s">
        <v>277</v>
      </c>
      <c r="D586" s="1797"/>
      <c r="E586" s="1566">
        <v>-8.765209595431667E-3</v>
      </c>
      <c r="F586" s="1545"/>
      <c r="G586" s="1545"/>
      <c r="H586" s="1798" t="s">
        <v>254</v>
      </c>
      <c r="I586" s="1797"/>
      <c r="J586" s="1567">
        <v>3.7647349491298575E-2</v>
      </c>
      <c r="K586" s="1545"/>
      <c r="L586" s="1545"/>
      <c r="M586" s="1798" t="s">
        <v>248</v>
      </c>
      <c r="N586" s="1797"/>
      <c r="O586" s="1568">
        <v>4.8581443114701896E-2</v>
      </c>
      <c r="P586" s="1545"/>
      <c r="Q586" s="1545"/>
      <c r="AK586" s="300"/>
      <c r="AL586" s="300"/>
      <c r="AM586" s="300"/>
      <c r="AN586" s="300"/>
      <c r="AO586" s="300"/>
      <c r="AP586" s="300"/>
      <c r="AQ586" s="300"/>
      <c r="AR586" s="300"/>
      <c r="AS586" s="300"/>
      <c r="AT586" s="300"/>
      <c r="AU586" s="300"/>
      <c r="AV586" s="300"/>
      <c r="AW586" s="300"/>
      <c r="AX586" s="300"/>
      <c r="AY586" s="300"/>
      <c r="AZ586" s="300"/>
      <c r="BA586" s="302"/>
      <c r="BB586" s="352"/>
      <c r="BC586" s="302"/>
      <c r="BD586" s="302"/>
      <c r="BE586" s="302"/>
      <c r="BF586" s="302"/>
      <c r="BG586" s="302"/>
      <c r="BH586" s="302"/>
      <c r="BI586" s="302"/>
      <c r="BJ586" s="302"/>
      <c r="BK586" s="302"/>
      <c r="BL586" s="302"/>
      <c r="BM586" s="302"/>
      <c r="BN586" s="302"/>
      <c r="BO586" s="302"/>
      <c r="BP586" s="302"/>
      <c r="BQ586" s="302"/>
      <c r="BR586" s="302"/>
      <c r="BS586" s="302"/>
      <c r="BT586" s="302"/>
      <c r="BU586" s="302"/>
      <c r="BV586" s="302"/>
      <c r="BW586" s="302"/>
      <c r="BX586" s="302"/>
      <c r="BY586" s="302"/>
      <c r="BZ586" s="303"/>
      <c r="CA586" s="303"/>
      <c r="CB586" s="303"/>
      <c r="CC586" s="303"/>
      <c r="CD586" s="303"/>
      <c r="CE586" s="303"/>
      <c r="CF586" s="303"/>
      <c r="CG586" s="303"/>
      <c r="CH586" s="303"/>
      <c r="CI586" s="303"/>
      <c r="CJ586" s="303"/>
      <c r="CK586" s="303"/>
      <c r="CL586" s="303"/>
      <c r="CM586" s="303"/>
      <c r="CN586" s="303"/>
      <c r="CO586" s="303"/>
      <c r="CP586" s="303"/>
      <c r="CQ586" s="303"/>
      <c r="CR586" s="303"/>
      <c r="CS586" s="303"/>
      <c r="CT586" s="303"/>
      <c r="CU586" s="303"/>
      <c r="CV586" s="303"/>
      <c r="CW586" s="303"/>
      <c r="CX586" s="303"/>
      <c r="CY586" s="303"/>
      <c r="CZ586" s="303"/>
    </row>
    <row r="587" s="623" customFormat="true" ht="25.15" customHeight="true" x14ac:dyDescent="0.2">
      <c r="C587" s="1798" t="s">
        <v>247</v>
      </c>
      <c r="D587" s="1797"/>
      <c r="E587" s="1566">
        <v>-2.3723748358478295E-2</v>
      </c>
      <c r="F587" s="1545"/>
      <c r="G587" s="1545"/>
      <c r="H587" s="1798" t="s">
        <v>259</v>
      </c>
      <c r="I587" s="1797"/>
      <c r="J587" s="1567">
        <v>1.1086956566676315E-2</v>
      </c>
      <c r="K587" s="1545"/>
      <c r="L587" s="1545"/>
      <c r="M587" s="1798" t="s">
        <v>272</v>
      </c>
      <c r="N587" s="1797"/>
      <c r="O587" s="1568">
        <v>-4.6612920418157159E-3</v>
      </c>
      <c r="P587" s="1545"/>
      <c r="Q587" s="1545"/>
      <c r="AK587" s="300"/>
      <c r="AL587" s="300"/>
      <c r="AM587" s="300"/>
      <c r="AN587" s="300"/>
      <c r="AO587" s="300"/>
      <c r="AP587" s="300"/>
      <c r="AQ587" s="300"/>
      <c r="AR587" s="300"/>
      <c r="AS587" s="300"/>
      <c r="AT587" s="300"/>
      <c r="AU587" s="300"/>
      <c r="AV587" s="300"/>
      <c r="AW587" s="300"/>
      <c r="AX587" s="300"/>
      <c r="AY587" s="300"/>
      <c r="AZ587" s="300"/>
      <c r="BA587" s="302"/>
      <c r="BB587" s="352"/>
      <c r="BC587" s="302"/>
      <c r="BD587" s="302"/>
      <c r="BE587" s="302"/>
      <c r="BF587" s="302"/>
      <c r="BG587" s="302"/>
      <c r="BH587" s="302"/>
      <c r="BI587" s="302"/>
      <c r="BJ587" s="302"/>
      <c r="BK587" s="302"/>
      <c r="BL587" s="302"/>
      <c r="BM587" s="302"/>
      <c r="BN587" s="302"/>
      <c r="BO587" s="302"/>
      <c r="BP587" s="302"/>
      <c r="BQ587" s="302"/>
      <c r="BR587" s="302"/>
      <c r="BS587" s="302"/>
      <c r="BT587" s="302"/>
      <c r="BU587" s="302"/>
      <c r="BV587" s="302"/>
      <c r="BW587" s="302"/>
      <c r="BX587" s="302"/>
      <c r="BY587" s="302"/>
      <c r="BZ587" s="303"/>
      <c r="CA587" s="303"/>
      <c r="CB587" s="303"/>
      <c r="CC587" s="303"/>
      <c r="CD587" s="303"/>
      <c r="CE587" s="303"/>
      <c r="CF587" s="303"/>
      <c r="CG587" s="303"/>
      <c r="CH587" s="303"/>
      <c r="CI587" s="303"/>
      <c r="CJ587" s="303"/>
      <c r="CK587" s="303"/>
      <c r="CL587" s="303"/>
      <c r="CM587" s="303"/>
      <c r="CN587" s="303"/>
      <c r="CO587" s="303"/>
      <c r="CP587" s="303"/>
      <c r="CQ587" s="303"/>
      <c r="CR587" s="303"/>
      <c r="CS587" s="303"/>
      <c r="CT587" s="303"/>
      <c r="CU587" s="303"/>
      <c r="CV587" s="303"/>
      <c r="CW587" s="303"/>
      <c r="CX587" s="303"/>
      <c r="CY587" s="303"/>
      <c r="CZ587" s="303"/>
    </row>
    <row r="588" s="623" customFormat="true" ht="25.15" customHeight="true" x14ac:dyDescent="0.2">
      <c r="C588" s="1798" t="s">
        <v>253</v>
      </c>
      <c r="D588" s="1797"/>
      <c r="E588" s="1566">
        <v>-3.9360545293797219E-2</v>
      </c>
      <c r="F588" s="1545"/>
      <c r="G588" s="1545"/>
      <c r="H588" s="1798" t="s">
        <v>284</v>
      </c>
      <c r="I588" s="1797"/>
      <c r="J588" s="1567">
        <v>-2.2965479176793218E-3</v>
      </c>
      <c r="K588" s="1545"/>
      <c r="L588" s="1545"/>
      <c r="M588" s="1798" t="s">
        <v>277</v>
      </c>
      <c r="N588" s="1797"/>
      <c r="O588" s="1568">
        <v>-1.0263416357974236E-2</v>
      </c>
      <c r="P588" s="1545"/>
      <c r="Q588" s="1545"/>
      <c r="AK588" s="300"/>
      <c r="AL588" s="300"/>
      <c r="AM588" s="300"/>
      <c r="AN588" s="300"/>
      <c r="AO588" s="300"/>
      <c r="AP588" s="300"/>
      <c r="AQ588" s="300"/>
      <c r="AR588" s="300"/>
      <c r="AS588" s="300"/>
      <c r="AT588" s="300"/>
      <c r="AU588" s="300"/>
      <c r="AV588" s="300"/>
      <c r="AW588" s="300"/>
      <c r="AX588" s="300"/>
      <c r="AY588" s="300"/>
      <c r="AZ588" s="300"/>
      <c r="BA588" s="302"/>
      <c r="BB588" s="352"/>
      <c r="BC588" s="302"/>
      <c r="BD588" s="302"/>
      <c r="BE588" s="302"/>
      <c r="BF588" s="302"/>
      <c r="BG588" s="302"/>
      <c r="BH588" s="302"/>
      <c r="BI588" s="302"/>
      <c r="BJ588" s="302"/>
      <c r="BK588" s="302"/>
      <c r="BL588" s="302"/>
      <c r="BM588" s="302"/>
      <c r="BN588" s="302"/>
      <c r="BO588" s="302"/>
      <c r="BP588" s="302"/>
      <c r="BQ588" s="302"/>
      <c r="BR588" s="302"/>
      <c r="BS588" s="302"/>
      <c r="BT588" s="302"/>
      <c r="BU588" s="302"/>
      <c r="BV588" s="302"/>
      <c r="BW588" s="302"/>
      <c r="BX588" s="302"/>
      <c r="BY588" s="302"/>
      <c r="BZ588" s="303"/>
      <c r="CA588" s="303"/>
      <c r="CB588" s="303"/>
      <c r="CC588" s="303"/>
      <c r="CD588" s="303"/>
      <c r="CE588" s="303"/>
      <c r="CF588" s="303"/>
      <c r="CG588" s="303"/>
      <c r="CH588" s="303"/>
      <c r="CI588" s="303"/>
      <c r="CJ588" s="303"/>
      <c r="CK588" s="303"/>
      <c r="CL588" s="303"/>
      <c r="CM588" s="303"/>
      <c r="CN588" s="303"/>
      <c r="CO588" s="303"/>
      <c r="CP588" s="303"/>
      <c r="CQ588" s="303"/>
      <c r="CR588" s="303"/>
      <c r="CS588" s="303"/>
      <c r="CT588" s="303"/>
      <c r="CU588" s="303"/>
      <c r="CV588" s="303"/>
      <c r="CW588" s="303"/>
      <c r="CX588" s="303"/>
      <c r="CY588" s="303"/>
      <c r="CZ588" s="303"/>
    </row>
    <row r="589" s="623" customFormat="true" ht="25.15" customHeight="true" x14ac:dyDescent="0.2">
      <c r="C589" s="1798" t="s">
        <v>295</v>
      </c>
      <c r="D589" s="1797"/>
      <c r="E589" s="1566">
        <v>1.2223914613648291E-3</v>
      </c>
      <c r="F589" s="1545"/>
      <c r="G589" s="1545"/>
      <c r="H589" s="1798" t="s">
        <v>283</v>
      </c>
      <c r="I589" s="1797"/>
      <c r="J589" s="1567">
        <v>-7.9969941294435985E-3</v>
      </c>
      <c r="K589" s="1545"/>
      <c r="L589" s="1545"/>
      <c r="M589" s="1798" t="s">
        <v>247</v>
      </c>
      <c r="N589" s="1797"/>
      <c r="O589" s="1568">
        <v>3.2997799380332896E-3</v>
      </c>
      <c r="P589" s="1545"/>
      <c r="Q589" s="1545"/>
      <c r="AK589" s="300"/>
      <c r="AL589" s="300"/>
      <c r="AM589" s="300"/>
      <c r="AN589" s="300"/>
      <c r="AO589" s="300"/>
      <c r="AP589" s="300"/>
      <c r="AQ589" s="300"/>
      <c r="AR589" s="300"/>
      <c r="AS589" s="300"/>
      <c r="AT589" s="300"/>
      <c r="AU589" s="300"/>
      <c r="AV589" s="300"/>
      <c r="AW589" s="300"/>
      <c r="AX589" s="300"/>
      <c r="AY589" s="300"/>
      <c r="AZ589" s="300"/>
      <c r="BA589" s="302"/>
      <c r="BB589" s="352"/>
      <c r="BC589" s="302"/>
      <c r="BD589" s="302"/>
      <c r="BE589" s="302"/>
      <c r="BF589" s="302"/>
      <c r="BG589" s="302"/>
      <c r="BH589" s="302"/>
      <c r="BI589" s="302"/>
      <c r="BJ589" s="302"/>
      <c r="BK589" s="302"/>
      <c r="BL589" s="302"/>
      <c r="BM589" s="302"/>
      <c r="BN589" s="302"/>
      <c r="BO589" s="302"/>
      <c r="BP589" s="302"/>
      <c r="BQ589" s="302"/>
      <c r="BR589" s="302"/>
      <c r="BS589" s="302"/>
      <c r="BT589" s="302"/>
      <c r="BU589" s="302"/>
      <c r="BV589" s="302"/>
      <c r="BW589" s="302"/>
      <c r="BX589" s="302"/>
      <c r="BY589" s="302"/>
      <c r="BZ589" s="303"/>
      <c r="CA589" s="303"/>
      <c r="CB589" s="303"/>
      <c r="CC589" s="303"/>
      <c r="CD589" s="303"/>
      <c r="CE589" s="303"/>
      <c r="CF589" s="303"/>
      <c r="CG589" s="303"/>
      <c r="CH589" s="303"/>
      <c r="CI589" s="303"/>
      <c r="CJ589" s="303"/>
      <c r="CK589" s="303"/>
      <c r="CL589" s="303"/>
      <c r="CM589" s="303"/>
      <c r="CN589" s="303"/>
      <c r="CO589" s="303"/>
      <c r="CP589" s="303"/>
      <c r="CQ589" s="303"/>
      <c r="CR589" s="303"/>
      <c r="CS589" s="303"/>
      <c r="CT589" s="303"/>
      <c r="CU589" s="303"/>
      <c r="CV589" s="303"/>
      <c r="CW589" s="303"/>
      <c r="CX589" s="303"/>
      <c r="CY589" s="303"/>
      <c r="CZ589" s="303"/>
    </row>
    <row r="590" s="623" customFormat="true" ht="25.15" customHeight="true" x14ac:dyDescent="0.2">
      <c r="C590" s="1798" t="s">
        <v>293</v>
      </c>
      <c r="D590" s="1797"/>
      <c r="E590" s="1566">
        <v>7.455888360228854E-4</v>
      </c>
      <c r="F590" s="1545"/>
      <c r="G590" s="1545"/>
      <c r="H590" s="1798" t="s">
        <v>241</v>
      </c>
      <c r="I590" s="1797"/>
      <c r="J590" s="1567">
        <v>-5.1387790182708629E-2</v>
      </c>
      <c r="K590" s="1545"/>
      <c r="L590" s="1545"/>
      <c r="M590" s="1798" t="s">
        <v>253</v>
      </c>
      <c r="N590" s="1797"/>
      <c r="O590" s="1568">
        <v>-5.2978937880258745E-2</v>
      </c>
      <c r="P590" s="1545"/>
      <c r="Q590" s="1545"/>
      <c r="AK590" s="300"/>
      <c r="AL590" s="300"/>
      <c r="AM590" s="300"/>
      <c r="AN590" s="300"/>
      <c r="AO590" s="300"/>
      <c r="AP590" s="300"/>
      <c r="AQ590" s="300"/>
      <c r="AR590" s="300"/>
      <c r="AS590" s="300"/>
      <c r="AT590" s="300"/>
      <c r="AU590" s="300"/>
      <c r="AV590" s="300"/>
      <c r="AW590" s="300"/>
      <c r="AX590" s="300"/>
      <c r="AY590" s="300"/>
      <c r="AZ590" s="300"/>
      <c r="BA590" s="302"/>
      <c r="BB590" s="352"/>
      <c r="BC590" s="302"/>
      <c r="BD590" s="302"/>
      <c r="BE590" s="302"/>
      <c r="BF590" s="302"/>
      <c r="BG590" s="302"/>
      <c r="BH590" s="302"/>
      <c r="BI590" s="302"/>
      <c r="BJ590" s="302"/>
      <c r="BK590" s="302"/>
      <c r="BL590" s="302"/>
      <c r="BM590" s="302"/>
      <c r="BN590" s="302"/>
      <c r="BO590" s="302"/>
      <c r="BP590" s="302"/>
      <c r="BQ590" s="302"/>
      <c r="BR590" s="302"/>
      <c r="BS590" s="302"/>
      <c r="BT590" s="302"/>
      <c r="BU590" s="302"/>
      <c r="BV590" s="302"/>
      <c r="BW590" s="302"/>
      <c r="BX590" s="302"/>
      <c r="BY590" s="302"/>
      <c r="BZ590" s="303"/>
      <c r="CA590" s="303"/>
      <c r="CB590" s="303"/>
      <c r="CC590" s="303"/>
      <c r="CD590" s="303"/>
      <c r="CE590" s="303"/>
      <c r="CF590" s="303"/>
      <c r="CG590" s="303"/>
      <c r="CH590" s="303"/>
      <c r="CI590" s="303"/>
      <c r="CJ590" s="303"/>
      <c r="CK590" s="303"/>
      <c r="CL590" s="303"/>
      <c r="CM590" s="303"/>
      <c r="CN590" s="303"/>
      <c r="CO590" s="303"/>
      <c r="CP590" s="303"/>
      <c r="CQ590" s="303"/>
      <c r="CR590" s="303"/>
      <c r="CS590" s="303"/>
      <c r="CT590" s="303"/>
      <c r="CU590" s="303"/>
      <c r="CV590" s="303"/>
      <c r="CW590" s="303"/>
      <c r="CX590" s="303"/>
      <c r="CY590" s="303"/>
      <c r="CZ590" s="303"/>
    </row>
    <row r="591" s="623" customFormat="true" ht="25.15" customHeight="true" x14ac:dyDescent="0.2">
      <c r="C591" s="1798" t="s">
        <v>234</v>
      </c>
      <c r="D591" s="1797"/>
      <c r="E591" s="1566">
        <v>9.2232220868741666E-2</v>
      </c>
      <c r="F591" s="1545"/>
      <c r="G591" s="1545"/>
      <c r="H591" s="1798" t="s">
        <v>290</v>
      </c>
      <c r="I591" s="1797"/>
      <c r="J591" s="1567">
        <v>-4.3165991901835555E-3</v>
      </c>
      <c r="K591" s="1545"/>
      <c r="L591" s="1545"/>
      <c r="M591" s="1798" t="s">
        <v>295</v>
      </c>
      <c r="N591" s="1797"/>
      <c r="O591" s="1568">
        <v>5.4595560938497877E-4</v>
      </c>
      <c r="P591" s="1545"/>
      <c r="Q591" s="1545"/>
      <c r="AK591" s="300"/>
      <c r="AL591" s="300"/>
      <c r="AM591" s="300"/>
      <c r="AN591" s="300"/>
      <c r="AO591" s="300"/>
      <c r="AP591" s="300"/>
      <c r="AQ591" s="300"/>
      <c r="AR591" s="300"/>
      <c r="AS591" s="300"/>
      <c r="AT591" s="300"/>
      <c r="AU591" s="300"/>
      <c r="AV591" s="300"/>
      <c r="AW591" s="300"/>
      <c r="AX591" s="300"/>
      <c r="AY591" s="300"/>
      <c r="AZ591" s="300"/>
      <c r="BA591" s="302"/>
      <c r="BB591" s="352"/>
      <c r="BC591" s="302"/>
      <c r="BD591" s="302"/>
      <c r="BE591" s="302"/>
      <c r="BF591" s="302"/>
      <c r="BG591" s="302"/>
      <c r="BH591" s="302"/>
      <c r="BI591" s="302"/>
      <c r="BJ591" s="302"/>
      <c r="BK591" s="302"/>
      <c r="BL591" s="302"/>
      <c r="BM591" s="302"/>
      <c r="BN591" s="302"/>
      <c r="BO591" s="302"/>
      <c r="BP591" s="302"/>
      <c r="BQ591" s="302"/>
      <c r="BR591" s="302"/>
      <c r="BS591" s="302"/>
      <c r="BT591" s="302"/>
      <c r="BU591" s="302"/>
      <c r="BV591" s="302"/>
      <c r="BW591" s="302"/>
      <c r="BX591" s="302"/>
      <c r="BY591" s="302"/>
      <c r="BZ591" s="303"/>
      <c r="CA591" s="303"/>
      <c r="CB591" s="303"/>
      <c r="CC591" s="303"/>
      <c r="CD591" s="303"/>
      <c r="CE591" s="303"/>
      <c r="CF591" s="303"/>
      <c r="CG591" s="303"/>
      <c r="CH591" s="303"/>
      <c r="CI591" s="303"/>
      <c r="CJ591" s="303"/>
      <c r="CK591" s="303"/>
      <c r="CL591" s="303"/>
      <c r="CM591" s="303"/>
      <c r="CN591" s="303"/>
      <c r="CO591" s="303"/>
      <c r="CP591" s="303"/>
      <c r="CQ591" s="303"/>
      <c r="CR591" s="303"/>
      <c r="CS591" s="303"/>
      <c r="CT591" s="303"/>
      <c r="CU591" s="303"/>
      <c r="CV591" s="303"/>
      <c r="CW591" s="303"/>
      <c r="CX591" s="303"/>
      <c r="CY591" s="303"/>
      <c r="CZ591" s="303"/>
    </row>
    <row r="592" s="623" customFormat="true" ht="25.15" customHeight="true" x14ac:dyDescent="0.2">
      <c r="C592" s="1798" t="s">
        <v>254</v>
      </c>
      <c r="D592" s="1797"/>
      <c r="E592" s="1566">
        <v>4.20288898766185E-2</v>
      </c>
      <c r="F592" s="1545"/>
      <c r="G592" s="1545"/>
      <c r="H592" s="1798" t="s">
        <v>297</v>
      </c>
      <c r="I592" s="1797"/>
      <c r="J592" s="1567">
        <v>-1.9320298177935625E-3</v>
      </c>
      <c r="K592" s="1545"/>
      <c r="L592" s="1545"/>
      <c r="M592" s="1798" t="s">
        <v>293</v>
      </c>
      <c r="N592" s="1797"/>
      <c r="O592" s="1568">
        <v>3.8792039893261391E-3</v>
      </c>
      <c r="P592" s="1545"/>
      <c r="Q592" s="1545"/>
      <c r="AK592" s="300"/>
      <c r="AL592" s="300"/>
      <c r="AM592" s="300"/>
      <c r="AN592" s="300"/>
      <c r="AO592" s="300"/>
      <c r="AP592" s="300"/>
      <c r="AQ592" s="300"/>
      <c r="AR592" s="300"/>
      <c r="AS592" s="300"/>
      <c r="AT592" s="300"/>
      <c r="AU592" s="300"/>
      <c r="AV592" s="300"/>
      <c r="AW592" s="300"/>
      <c r="AX592" s="300"/>
      <c r="AY592" s="300"/>
      <c r="AZ592" s="300"/>
      <c r="BA592" s="302"/>
      <c r="BB592" s="352"/>
      <c r="BC592" s="302"/>
      <c r="BD592" s="302"/>
      <c r="BE592" s="302"/>
      <c r="BF592" s="302"/>
      <c r="BG592" s="302"/>
      <c r="BH592" s="302"/>
      <c r="BI592" s="302"/>
      <c r="BJ592" s="302"/>
      <c r="BK592" s="302"/>
      <c r="BL592" s="302"/>
      <c r="BM592" s="302"/>
      <c r="BN592" s="302"/>
      <c r="BO592" s="302"/>
      <c r="BP592" s="302"/>
      <c r="BQ592" s="302"/>
      <c r="BR592" s="302"/>
      <c r="BS592" s="302"/>
      <c r="BT592" s="302"/>
      <c r="BU592" s="302"/>
      <c r="BV592" s="302"/>
      <c r="BW592" s="302"/>
      <c r="BX592" s="302"/>
      <c r="BY592" s="302"/>
      <c r="BZ592" s="303"/>
      <c r="CA592" s="303"/>
      <c r="CB592" s="303"/>
      <c r="CC592" s="303"/>
      <c r="CD592" s="303"/>
      <c r="CE592" s="303"/>
      <c r="CF592" s="303"/>
      <c r="CG592" s="303"/>
      <c r="CH592" s="303"/>
      <c r="CI592" s="303"/>
      <c r="CJ592" s="303"/>
      <c r="CK592" s="303"/>
      <c r="CL592" s="303"/>
      <c r="CM592" s="303"/>
      <c r="CN592" s="303"/>
      <c r="CO592" s="303"/>
      <c r="CP592" s="303"/>
      <c r="CQ592" s="303"/>
      <c r="CR592" s="303"/>
      <c r="CS592" s="303"/>
      <c r="CT592" s="303"/>
      <c r="CU592" s="303"/>
      <c r="CV592" s="303"/>
      <c r="CW592" s="303"/>
      <c r="CX592" s="303"/>
      <c r="CY592" s="303"/>
      <c r="CZ592" s="303"/>
    </row>
    <row r="593" s="623" customFormat="true" ht="25.15" customHeight="true" x14ac:dyDescent="0.2">
      <c r="C593" s="1798" t="s">
        <v>259</v>
      </c>
      <c r="D593" s="1797"/>
      <c r="E593" s="1566">
        <v>2.6552496823088897E-2</v>
      </c>
      <c r="F593" s="1545"/>
      <c r="G593" s="1545"/>
      <c r="H593" s="1798" t="s">
        <v>291</v>
      </c>
      <c r="I593" s="1797"/>
      <c r="J593" s="1567">
        <v>-4.1445081096988462E-3</v>
      </c>
      <c r="K593" s="1545"/>
      <c r="L593" s="1545"/>
      <c r="M593" s="1798" t="s">
        <v>234</v>
      </c>
      <c r="N593" s="1797"/>
      <c r="O593" s="1568">
        <v>9.7468911862885491E-2</v>
      </c>
      <c r="P593" s="1545"/>
      <c r="Q593" s="1545"/>
      <c r="AK593" s="300"/>
      <c r="AL593" s="300"/>
      <c r="AM593" s="300"/>
      <c r="AN593" s="300"/>
      <c r="AO593" s="300"/>
      <c r="AP593" s="300"/>
      <c r="AQ593" s="300"/>
      <c r="AR593" s="300"/>
      <c r="AS593" s="300"/>
      <c r="AT593" s="300"/>
      <c r="AU593" s="300"/>
      <c r="AV593" s="300"/>
      <c r="AW593" s="300"/>
      <c r="AX593" s="300"/>
      <c r="AY593" s="300"/>
      <c r="AZ593" s="300"/>
      <c r="BA593" s="302"/>
      <c r="BB593" s="352"/>
      <c r="BC593" s="302"/>
      <c r="BD593" s="302"/>
      <c r="BE593" s="302"/>
      <c r="BF593" s="302"/>
      <c r="BG593" s="302"/>
      <c r="BH593" s="302"/>
      <c r="BI593" s="302"/>
      <c r="BJ593" s="302"/>
      <c r="BK593" s="302"/>
      <c r="BL593" s="302"/>
      <c r="BM593" s="302"/>
      <c r="BN593" s="302"/>
      <c r="BO593" s="302"/>
      <c r="BP593" s="302"/>
      <c r="BQ593" s="302"/>
      <c r="BR593" s="302"/>
      <c r="BS593" s="302"/>
      <c r="BT593" s="302"/>
      <c r="BU593" s="302"/>
      <c r="BV593" s="302"/>
      <c r="BW593" s="302"/>
      <c r="BX593" s="302"/>
      <c r="BY593" s="302"/>
      <c r="BZ593" s="303"/>
      <c r="CA593" s="303"/>
      <c r="CB593" s="303"/>
      <c r="CC593" s="303"/>
      <c r="CD593" s="303"/>
      <c r="CE593" s="303"/>
      <c r="CF593" s="303"/>
      <c r="CG593" s="303"/>
      <c r="CH593" s="303"/>
      <c r="CI593" s="303"/>
      <c r="CJ593" s="303"/>
      <c r="CK593" s="303"/>
      <c r="CL593" s="303"/>
      <c r="CM593" s="303"/>
      <c r="CN593" s="303"/>
      <c r="CO593" s="303"/>
      <c r="CP593" s="303"/>
      <c r="CQ593" s="303"/>
      <c r="CR593" s="303"/>
      <c r="CS593" s="303"/>
      <c r="CT593" s="303"/>
      <c r="CU593" s="303"/>
      <c r="CV593" s="303"/>
      <c r="CW593" s="303"/>
      <c r="CX593" s="303"/>
      <c r="CY593" s="303"/>
      <c r="CZ593" s="303"/>
    </row>
    <row r="594" s="623" customFormat="true" ht="25.15" customHeight="true" x14ac:dyDescent="0.2">
      <c r="C594" s="1798" t="s">
        <v>284</v>
      </c>
      <c r="D594" s="1797"/>
      <c r="E594" s="1566">
        <v>2.7071224909292844E-3</v>
      </c>
      <c r="F594" s="1545"/>
      <c r="G594" s="1545"/>
      <c r="H594" s="1798" t="s">
        <v>289</v>
      </c>
      <c r="I594" s="1797"/>
      <c r="J594" s="1567">
        <v>3.7510223183002955E-3</v>
      </c>
      <c r="K594" s="1545"/>
      <c r="L594" s="1545"/>
      <c r="M594" s="1798" t="s">
        <v>254</v>
      </c>
      <c r="N594" s="1797"/>
      <c r="O594" s="1568">
        <v>3.9329389468637364E-2</v>
      </c>
      <c r="P594" s="1545"/>
      <c r="Q594" s="1545"/>
      <c r="AK594" s="300"/>
      <c r="AL594" s="300"/>
      <c r="AM594" s="300"/>
      <c r="AN594" s="300"/>
      <c r="AO594" s="300"/>
      <c r="AP594" s="300"/>
      <c r="AQ594" s="300"/>
      <c r="AR594" s="300"/>
      <c r="AS594" s="300"/>
      <c r="AT594" s="300"/>
      <c r="AU594" s="300"/>
      <c r="AV594" s="300"/>
      <c r="AW594" s="300"/>
      <c r="AX594" s="300"/>
      <c r="AY594" s="300"/>
      <c r="AZ594" s="300"/>
      <c r="BA594" s="302"/>
      <c r="BB594" s="352"/>
      <c r="BC594" s="302"/>
      <c r="BD594" s="302"/>
      <c r="BE594" s="302"/>
      <c r="BF594" s="302"/>
      <c r="BG594" s="302"/>
      <c r="BH594" s="302"/>
      <c r="BI594" s="302"/>
      <c r="BJ594" s="302"/>
      <c r="BK594" s="302"/>
      <c r="BL594" s="302"/>
      <c r="BM594" s="302"/>
      <c r="BN594" s="302"/>
      <c r="BO594" s="302"/>
      <c r="BP594" s="302"/>
      <c r="BQ594" s="302"/>
      <c r="BR594" s="302"/>
      <c r="BS594" s="302"/>
      <c r="BT594" s="302"/>
      <c r="BU594" s="302"/>
      <c r="BV594" s="302"/>
      <c r="BW594" s="302"/>
      <c r="BX594" s="302"/>
      <c r="BY594" s="302"/>
      <c r="BZ594" s="303"/>
      <c r="CA594" s="303"/>
      <c r="CB594" s="303"/>
      <c r="CC594" s="303"/>
      <c r="CD594" s="303"/>
      <c r="CE594" s="303"/>
      <c r="CF594" s="303"/>
      <c r="CG594" s="303"/>
      <c r="CH594" s="303"/>
      <c r="CI594" s="303"/>
      <c r="CJ594" s="303"/>
      <c r="CK594" s="303"/>
      <c r="CL594" s="303"/>
      <c r="CM594" s="303"/>
      <c r="CN594" s="303"/>
      <c r="CO594" s="303"/>
      <c r="CP594" s="303"/>
      <c r="CQ594" s="303"/>
      <c r="CR594" s="303"/>
      <c r="CS594" s="303"/>
      <c r="CT594" s="303"/>
      <c r="CU594" s="303"/>
      <c r="CV594" s="303"/>
      <c r="CW594" s="303"/>
      <c r="CX594" s="303"/>
      <c r="CY594" s="303"/>
      <c r="CZ594" s="303"/>
    </row>
    <row r="595" s="623" customFormat="true" ht="25.15" customHeight="true" x14ac:dyDescent="0.2">
      <c r="C595" s="1798" t="s">
        <v>283</v>
      </c>
      <c r="D595" s="1797"/>
      <c r="E595" s="1566">
        <v>-5.2675805124594993E-3</v>
      </c>
      <c r="F595" s="1545"/>
      <c r="G595" s="1545"/>
      <c r="H595" s="1798" t="s">
        <v>292</v>
      </c>
      <c r="I595" s="1797"/>
      <c r="J595" s="1567">
        <v>1.3924565531906691E-3</v>
      </c>
      <c r="K595" s="1545"/>
      <c r="L595" s="1545"/>
      <c r="M595" s="1798" t="s">
        <v>259</v>
      </c>
      <c r="N595" s="1797"/>
      <c r="O595" s="1568">
        <v>4.2176805421857838E-2</v>
      </c>
      <c r="P595" s="1545"/>
      <c r="Q595" s="1545"/>
      <c r="AK595" s="300"/>
      <c r="AL595" s="300"/>
      <c r="AM595" s="300"/>
      <c r="AN595" s="300"/>
      <c r="AO595" s="300"/>
      <c r="AP595" s="300"/>
      <c r="AQ595" s="300"/>
      <c r="AR595" s="300"/>
      <c r="AS595" s="300"/>
      <c r="AT595" s="300"/>
      <c r="AU595" s="300"/>
      <c r="AV595" s="300"/>
      <c r="AW595" s="300"/>
      <c r="AX595" s="300"/>
      <c r="AY595" s="300"/>
      <c r="AZ595" s="300"/>
      <c r="BA595" s="302"/>
      <c r="BB595" s="352"/>
      <c r="BC595" s="302"/>
      <c r="BD595" s="302"/>
      <c r="BE595" s="302"/>
      <c r="BF595" s="302"/>
      <c r="BG595" s="302"/>
      <c r="BH595" s="302"/>
      <c r="BI595" s="302"/>
      <c r="BJ595" s="302"/>
      <c r="BK595" s="302"/>
      <c r="BL595" s="302"/>
      <c r="BM595" s="302"/>
      <c r="BN595" s="302"/>
      <c r="BO595" s="302"/>
      <c r="BP595" s="302"/>
      <c r="BQ595" s="302"/>
      <c r="BR595" s="302"/>
      <c r="BS595" s="302"/>
      <c r="BT595" s="302"/>
      <c r="BU595" s="302"/>
      <c r="BV595" s="302"/>
      <c r="BW595" s="302"/>
      <c r="BX595" s="302"/>
      <c r="BY595" s="302"/>
      <c r="BZ595" s="303"/>
      <c r="CA595" s="303"/>
      <c r="CB595" s="303"/>
      <c r="CC595" s="303"/>
      <c r="CD595" s="303"/>
      <c r="CE595" s="303"/>
      <c r="CF595" s="303"/>
      <c r="CG595" s="303"/>
      <c r="CH595" s="303"/>
      <c r="CI595" s="303"/>
      <c r="CJ595" s="303"/>
      <c r="CK595" s="303"/>
      <c r="CL595" s="303"/>
      <c r="CM595" s="303"/>
      <c r="CN595" s="303"/>
      <c r="CO595" s="303"/>
      <c r="CP595" s="303"/>
      <c r="CQ595" s="303"/>
      <c r="CR595" s="303"/>
      <c r="CS595" s="303"/>
      <c r="CT595" s="303"/>
      <c r="CU595" s="303"/>
      <c r="CV595" s="303"/>
      <c r="CW595" s="303"/>
      <c r="CX595" s="303"/>
      <c r="CY595" s="303"/>
      <c r="CZ595" s="303"/>
    </row>
    <row r="596" s="623" customFormat="true" ht="25.15" customHeight="true" x14ac:dyDescent="0.2">
      <c r="C596" s="1798" t="s">
        <v>241</v>
      </c>
      <c r="D596" s="1797"/>
      <c r="E596" s="1566">
        <v>-5.9026882196830388E-2</v>
      </c>
      <c r="F596" s="1545"/>
      <c r="G596" s="1545"/>
      <c r="H596" s="1798" t="s">
        <v>296</v>
      </c>
      <c r="I596" s="1797"/>
      <c r="J596" s="1567">
        <v>-2.7076304886138915E-3</v>
      </c>
      <c r="K596" s="1545"/>
      <c r="L596" s="1545"/>
      <c r="M596" s="1798" t="s">
        <v>284</v>
      </c>
      <c r="N596" s="1797"/>
      <c r="O596" s="1568">
        <v>7.8502655940897378E-3</v>
      </c>
      <c r="P596" s="1545"/>
      <c r="Q596" s="1545"/>
      <c r="AK596" s="300"/>
      <c r="AL596" s="300"/>
      <c r="AM596" s="300"/>
      <c r="AN596" s="300"/>
      <c r="AO596" s="300"/>
      <c r="AP596" s="300"/>
      <c r="AQ596" s="300"/>
      <c r="AR596" s="300"/>
      <c r="AS596" s="300"/>
      <c r="AT596" s="300"/>
      <c r="AU596" s="300"/>
      <c r="AV596" s="300"/>
      <c r="AW596" s="300"/>
      <c r="AX596" s="300"/>
      <c r="AY596" s="300"/>
      <c r="AZ596" s="300"/>
      <c r="BA596" s="302"/>
      <c r="BB596" s="352"/>
      <c r="BC596" s="302"/>
      <c r="BD596" s="302"/>
      <c r="BE596" s="302"/>
      <c r="BF596" s="302"/>
      <c r="BG596" s="302"/>
      <c r="BH596" s="302"/>
      <c r="BI596" s="302"/>
      <c r="BJ596" s="302"/>
      <c r="BK596" s="302"/>
      <c r="BL596" s="302"/>
      <c r="BM596" s="302"/>
      <c r="BN596" s="302"/>
      <c r="BO596" s="302"/>
      <c r="BP596" s="302"/>
      <c r="BQ596" s="302"/>
      <c r="BR596" s="302"/>
      <c r="BS596" s="302"/>
      <c r="BT596" s="302"/>
      <c r="BU596" s="302"/>
      <c r="BV596" s="302"/>
      <c r="BW596" s="302"/>
      <c r="BX596" s="302"/>
      <c r="BY596" s="302"/>
      <c r="BZ596" s="303"/>
      <c r="CA596" s="303"/>
      <c r="CB596" s="303"/>
      <c r="CC596" s="303"/>
      <c r="CD596" s="303"/>
      <c r="CE596" s="303"/>
      <c r="CF596" s="303"/>
      <c r="CG596" s="303"/>
      <c r="CH596" s="303"/>
      <c r="CI596" s="303"/>
      <c r="CJ596" s="303"/>
      <c r="CK596" s="303"/>
      <c r="CL596" s="303"/>
      <c r="CM596" s="303"/>
      <c r="CN596" s="303"/>
      <c r="CO596" s="303"/>
      <c r="CP596" s="303"/>
      <c r="CQ596" s="303"/>
      <c r="CR596" s="303"/>
      <c r="CS596" s="303"/>
      <c r="CT596" s="303"/>
      <c r="CU596" s="303"/>
      <c r="CV596" s="303"/>
      <c r="CW596" s="303"/>
      <c r="CX596" s="303"/>
      <c r="CY596" s="303"/>
      <c r="CZ596" s="303"/>
    </row>
    <row r="597" s="623" customFormat="true" ht="25.15" customHeight="true" x14ac:dyDescent="0.2">
      <c r="C597" s="1798" t="s">
        <v>290</v>
      </c>
      <c r="D597" s="1797"/>
      <c r="E597" s="1566">
        <v>-1.4553235338876441E-3</v>
      </c>
      <c r="F597" s="1545"/>
      <c r="G597" s="1545"/>
      <c r="H597" s="1798" t="s">
        <v>276</v>
      </c>
      <c r="I597" s="1797"/>
      <c r="J597" s="1567">
        <v>-1.5281247554267883E-2</v>
      </c>
      <c r="K597" s="1545"/>
      <c r="L597" s="1545"/>
      <c r="M597" s="1798" t="s">
        <v>283</v>
      </c>
      <c r="N597" s="1797"/>
      <c r="O597" s="1568">
        <v>-6.1395262013432261E-3</v>
      </c>
      <c r="P597" s="1545"/>
      <c r="Q597" s="1545"/>
      <c r="AK597" s="300"/>
      <c r="AL597" s="300"/>
      <c r="AM597" s="300"/>
      <c r="AN597" s="300"/>
      <c r="AO597" s="300"/>
      <c r="AP597" s="300"/>
      <c r="AQ597" s="300"/>
      <c r="AR597" s="300"/>
      <c r="AS597" s="300"/>
      <c r="AT597" s="300"/>
      <c r="AU597" s="300"/>
      <c r="AV597" s="300"/>
      <c r="AW597" s="300"/>
      <c r="AX597" s="300"/>
      <c r="AY597" s="300"/>
      <c r="AZ597" s="300"/>
      <c r="BA597" s="302"/>
      <c r="BB597" s="352"/>
      <c r="BC597" s="302"/>
      <c r="BD597" s="302"/>
      <c r="BE597" s="302"/>
      <c r="BF597" s="302"/>
      <c r="BG597" s="302"/>
      <c r="BH597" s="302"/>
      <c r="BI597" s="302"/>
      <c r="BJ597" s="302"/>
      <c r="BK597" s="302"/>
      <c r="BL597" s="302"/>
      <c r="BM597" s="302"/>
      <c r="BN597" s="302"/>
      <c r="BO597" s="302"/>
      <c r="BP597" s="302"/>
      <c r="BQ597" s="302"/>
      <c r="BR597" s="302"/>
      <c r="BS597" s="302"/>
      <c r="BT597" s="302"/>
      <c r="BU597" s="302"/>
      <c r="BV597" s="302"/>
      <c r="BW597" s="302"/>
      <c r="BX597" s="302"/>
      <c r="BY597" s="302"/>
      <c r="BZ597" s="303"/>
      <c r="CA597" s="303"/>
      <c r="CB597" s="303"/>
      <c r="CC597" s="303"/>
      <c r="CD597" s="303"/>
      <c r="CE597" s="303"/>
      <c r="CF597" s="303"/>
      <c r="CG597" s="303"/>
      <c r="CH597" s="303"/>
      <c r="CI597" s="303"/>
      <c r="CJ597" s="303"/>
      <c r="CK597" s="303"/>
      <c r="CL597" s="303"/>
      <c r="CM597" s="303"/>
      <c r="CN597" s="303"/>
      <c r="CO597" s="303"/>
      <c r="CP597" s="303"/>
      <c r="CQ597" s="303"/>
      <c r="CR597" s="303"/>
      <c r="CS597" s="303"/>
      <c r="CT597" s="303"/>
      <c r="CU597" s="303"/>
      <c r="CV597" s="303"/>
      <c r="CW597" s="303"/>
      <c r="CX597" s="303"/>
      <c r="CY597" s="303"/>
      <c r="CZ597" s="303"/>
    </row>
    <row r="598" s="623" customFormat="true" ht="25.15" customHeight="true" x14ac:dyDescent="0.2">
      <c r="C598" s="1798" t="s">
        <v>297</v>
      </c>
      <c r="D598" s="1797"/>
      <c r="E598" s="1566">
        <v>-1.1679927565666857E-3</v>
      </c>
      <c r="F598" s="1545"/>
      <c r="G598" s="1545"/>
      <c r="H598" s="1798" t="s">
        <v>285</v>
      </c>
      <c r="I598" s="1797"/>
      <c r="J598" s="1567">
        <v>-7.7541233190837645E-3</v>
      </c>
      <c r="K598" s="1545"/>
      <c r="L598" s="1545"/>
      <c r="M598" s="1798" t="s">
        <v>241</v>
      </c>
      <c r="N598" s="1797"/>
      <c r="O598" s="1568">
        <v>-8.5231870098349746E-2</v>
      </c>
      <c r="P598" s="1545"/>
      <c r="Q598" s="1545"/>
      <c r="AK598" s="300"/>
      <c r="AL598" s="300"/>
      <c r="AM598" s="300"/>
      <c r="AN598" s="300"/>
      <c r="AO598" s="300"/>
      <c r="AP598" s="300"/>
      <c r="AQ598" s="300"/>
      <c r="AR598" s="300"/>
      <c r="AS598" s="300"/>
      <c r="AT598" s="300"/>
      <c r="AU598" s="300"/>
      <c r="AV598" s="300"/>
      <c r="AW598" s="300"/>
      <c r="AX598" s="300"/>
      <c r="AY598" s="300"/>
      <c r="AZ598" s="300"/>
      <c r="BA598" s="302"/>
      <c r="BB598" s="352"/>
      <c r="BC598" s="302"/>
      <c r="BD598" s="302"/>
      <c r="BE598" s="302"/>
      <c r="BF598" s="302"/>
      <c r="BG598" s="302"/>
      <c r="BH598" s="302"/>
      <c r="BI598" s="302"/>
      <c r="BJ598" s="302"/>
      <c r="BK598" s="302"/>
      <c r="BL598" s="302"/>
      <c r="BM598" s="302"/>
      <c r="BN598" s="302"/>
      <c r="BO598" s="302"/>
      <c r="BP598" s="302"/>
      <c r="BQ598" s="302"/>
      <c r="BR598" s="302"/>
      <c r="BS598" s="302"/>
      <c r="BT598" s="302"/>
      <c r="BU598" s="302"/>
      <c r="BV598" s="302"/>
      <c r="BW598" s="302"/>
      <c r="BX598" s="302"/>
      <c r="BY598" s="302"/>
      <c r="BZ598" s="303"/>
      <c r="CA598" s="303"/>
      <c r="CB598" s="303"/>
      <c r="CC598" s="303"/>
      <c r="CD598" s="303"/>
      <c r="CE598" s="303"/>
      <c r="CF598" s="303"/>
      <c r="CG598" s="303"/>
      <c r="CH598" s="303"/>
      <c r="CI598" s="303"/>
      <c r="CJ598" s="303"/>
      <c r="CK598" s="303"/>
      <c r="CL598" s="303"/>
      <c r="CM598" s="303"/>
      <c r="CN598" s="303"/>
      <c r="CO598" s="303"/>
      <c r="CP598" s="303"/>
      <c r="CQ598" s="303"/>
      <c r="CR598" s="303"/>
      <c r="CS598" s="303"/>
      <c r="CT598" s="303"/>
      <c r="CU598" s="303"/>
      <c r="CV598" s="303"/>
      <c r="CW598" s="303"/>
      <c r="CX598" s="303"/>
      <c r="CY598" s="303"/>
      <c r="CZ598" s="303"/>
    </row>
    <row r="599" s="623" customFormat="true" ht="25.15" customHeight="true" x14ac:dyDescent="0.2">
      <c r="C599" s="1798" t="s">
        <v>291</v>
      </c>
      <c r="D599" s="1797"/>
      <c r="E599" s="1566">
        <v>-2.1365806092460359E-3</v>
      </c>
      <c r="F599" s="1545"/>
      <c r="G599" s="1545"/>
      <c r="H599" s="1798" t="s">
        <v>274</v>
      </c>
      <c r="I599" s="1797"/>
      <c r="J599" s="1567">
        <v>8.6766974183742282E-3</v>
      </c>
      <c r="K599" s="1545"/>
      <c r="L599" s="1545"/>
      <c r="M599" s="1798" t="s">
        <v>290</v>
      </c>
      <c r="N599" s="1797"/>
      <c r="O599" s="1568">
        <v>6.4045190506112609E-4</v>
      </c>
      <c r="P599" s="1545"/>
      <c r="Q599" s="1545"/>
      <c r="AK599" s="300"/>
      <c r="AL599" s="300"/>
      <c r="AM599" s="300"/>
      <c r="AN599" s="300"/>
      <c r="AO599" s="300"/>
      <c r="AP599" s="300"/>
      <c r="AQ599" s="300"/>
      <c r="AR599" s="300"/>
      <c r="AS599" s="300"/>
      <c r="AT599" s="300"/>
      <c r="AU599" s="300"/>
      <c r="AV599" s="300"/>
      <c r="AW599" s="300"/>
      <c r="AX599" s="300"/>
      <c r="AY599" s="300"/>
      <c r="AZ599" s="300"/>
      <c r="BA599" s="302"/>
      <c r="BB599" s="352"/>
      <c r="BC599" s="302"/>
      <c r="BD599" s="302"/>
      <c r="BE599" s="302"/>
      <c r="BF599" s="302"/>
      <c r="BG599" s="302"/>
      <c r="BH599" s="302"/>
      <c r="BI599" s="302"/>
      <c r="BJ599" s="302"/>
      <c r="BK599" s="302"/>
      <c r="BL599" s="302"/>
      <c r="BM599" s="302"/>
      <c r="BN599" s="302"/>
      <c r="BO599" s="302"/>
      <c r="BP599" s="302"/>
      <c r="BQ599" s="302"/>
      <c r="BR599" s="302"/>
      <c r="BS599" s="302"/>
      <c r="BT599" s="302"/>
      <c r="BU599" s="302"/>
      <c r="BV599" s="302"/>
      <c r="BW599" s="302"/>
      <c r="BX599" s="302"/>
      <c r="BY599" s="302"/>
      <c r="BZ599" s="303"/>
      <c r="CA599" s="303"/>
      <c r="CB599" s="303"/>
      <c r="CC599" s="303"/>
      <c r="CD599" s="303"/>
      <c r="CE599" s="303"/>
      <c r="CF599" s="303"/>
      <c r="CG599" s="303"/>
      <c r="CH599" s="303"/>
      <c r="CI599" s="303"/>
      <c r="CJ599" s="303"/>
      <c r="CK599" s="303"/>
      <c r="CL599" s="303"/>
      <c r="CM599" s="303"/>
      <c r="CN599" s="303"/>
      <c r="CO599" s="303"/>
      <c r="CP599" s="303"/>
      <c r="CQ599" s="303"/>
      <c r="CR599" s="303"/>
      <c r="CS599" s="303"/>
      <c r="CT599" s="303"/>
      <c r="CU599" s="303"/>
      <c r="CV599" s="303"/>
      <c r="CW599" s="303"/>
      <c r="CX599" s="303"/>
      <c r="CY599" s="303"/>
      <c r="CZ599" s="303"/>
    </row>
    <row r="600" s="623" customFormat="true" ht="25.15" customHeight="true" x14ac:dyDescent="0.2">
      <c r="C600" s="1798" t="s">
        <v>289</v>
      </c>
      <c r="D600" s="1797"/>
      <c r="E600" s="1566">
        <v>2.7716562778624409E-3</v>
      </c>
      <c r="F600" s="1545"/>
      <c r="G600" s="1545"/>
      <c r="H600" s="1798" t="s">
        <v>258</v>
      </c>
      <c r="I600" s="1797"/>
      <c r="J600" s="1567">
        <v>2.7009814538427102E-2</v>
      </c>
      <c r="K600" s="1545"/>
      <c r="L600" s="1545"/>
      <c r="M600" s="1798" t="s">
        <v>297</v>
      </c>
      <c r="N600" s="1797"/>
      <c r="O600" s="1568">
        <v>-1.1422808557017881E-3</v>
      </c>
      <c r="P600" s="1545"/>
      <c r="Q600" s="1545"/>
      <c r="AK600" s="300"/>
      <c r="AL600" s="300"/>
      <c r="AM600" s="300"/>
      <c r="AN600" s="300"/>
      <c r="AO600" s="300"/>
      <c r="AP600" s="300"/>
      <c r="AQ600" s="300"/>
      <c r="AR600" s="300"/>
      <c r="AS600" s="300"/>
      <c r="AT600" s="300"/>
      <c r="AU600" s="300"/>
      <c r="AV600" s="300"/>
      <c r="AW600" s="300"/>
      <c r="AX600" s="300"/>
      <c r="AY600" s="300"/>
      <c r="AZ600" s="300"/>
      <c r="BA600" s="302"/>
      <c r="BB600" s="352"/>
      <c r="BC600" s="302"/>
      <c r="BD600" s="302"/>
      <c r="BE600" s="302"/>
      <c r="BF600" s="302"/>
      <c r="BG600" s="302"/>
      <c r="BH600" s="302"/>
      <c r="BI600" s="302"/>
      <c r="BJ600" s="302"/>
      <c r="BK600" s="302"/>
      <c r="BL600" s="302"/>
      <c r="BM600" s="302"/>
      <c r="BN600" s="302"/>
      <c r="BO600" s="302"/>
      <c r="BP600" s="302"/>
      <c r="BQ600" s="302"/>
      <c r="BR600" s="302"/>
      <c r="BS600" s="302"/>
      <c r="BT600" s="302"/>
      <c r="BU600" s="302"/>
      <c r="BV600" s="302"/>
      <c r="BW600" s="302"/>
      <c r="BX600" s="302"/>
      <c r="BY600" s="302"/>
      <c r="BZ600" s="303"/>
      <c r="CA600" s="303"/>
      <c r="CB600" s="303"/>
      <c r="CC600" s="303"/>
      <c r="CD600" s="303"/>
      <c r="CE600" s="303"/>
      <c r="CF600" s="303"/>
      <c r="CG600" s="303"/>
      <c r="CH600" s="303"/>
      <c r="CI600" s="303"/>
      <c r="CJ600" s="303"/>
      <c r="CK600" s="303"/>
      <c r="CL600" s="303"/>
      <c r="CM600" s="303"/>
      <c r="CN600" s="303"/>
      <c r="CO600" s="303"/>
      <c r="CP600" s="303"/>
      <c r="CQ600" s="303"/>
      <c r="CR600" s="303"/>
      <c r="CS600" s="303"/>
      <c r="CT600" s="303"/>
      <c r="CU600" s="303"/>
      <c r="CV600" s="303"/>
      <c r="CW600" s="303"/>
      <c r="CX600" s="303"/>
      <c r="CY600" s="303"/>
      <c r="CZ600" s="303"/>
    </row>
    <row r="601" s="623" customFormat="true" ht="25.15" customHeight="true" x14ac:dyDescent="0.2">
      <c r="C601" s="1798" t="s">
        <v>292</v>
      </c>
      <c r="D601" s="1797"/>
      <c r="E601" s="1566">
        <v>1.9823056708353792E-3</v>
      </c>
      <c r="F601" s="1545"/>
      <c r="G601" s="1545"/>
      <c r="H601" s="1798" t="s">
        <v>278</v>
      </c>
      <c r="I601" s="1797"/>
      <c r="J601" s="1567">
        <v>8.2445285111739149E-3</v>
      </c>
      <c r="K601" s="1545"/>
      <c r="L601" s="1545"/>
      <c r="M601" s="1798" t="s">
        <v>291</v>
      </c>
      <c r="N601" s="1797"/>
      <c r="O601" s="1568">
        <v>-1.4202087033091775E-3</v>
      </c>
      <c r="P601" s="1545"/>
      <c r="Q601" s="1545"/>
      <c r="AK601" s="300"/>
      <c r="AL601" s="300"/>
      <c r="AM601" s="300"/>
      <c r="AN601" s="300"/>
      <c r="AO601" s="300"/>
      <c r="AP601" s="300"/>
      <c r="AQ601" s="300"/>
      <c r="AR601" s="300"/>
      <c r="AS601" s="300"/>
      <c r="AT601" s="300"/>
      <c r="AU601" s="300"/>
      <c r="AV601" s="300"/>
      <c r="AW601" s="300"/>
      <c r="AX601" s="300"/>
      <c r="AY601" s="300"/>
      <c r="AZ601" s="300"/>
      <c r="BA601" s="302"/>
      <c r="BB601" s="352"/>
      <c r="BC601" s="302"/>
      <c r="BD601" s="302"/>
      <c r="BE601" s="302"/>
      <c r="BF601" s="302"/>
      <c r="BG601" s="302"/>
      <c r="BH601" s="302"/>
      <c r="BI601" s="302"/>
      <c r="BJ601" s="302"/>
      <c r="BK601" s="302"/>
      <c r="BL601" s="302"/>
      <c r="BM601" s="302"/>
      <c r="BN601" s="302"/>
      <c r="BO601" s="302"/>
      <c r="BP601" s="302"/>
      <c r="BQ601" s="302"/>
      <c r="BR601" s="302"/>
      <c r="BS601" s="302"/>
      <c r="BT601" s="302"/>
      <c r="BU601" s="302"/>
      <c r="BV601" s="302"/>
      <c r="BW601" s="302"/>
      <c r="BX601" s="302"/>
      <c r="BY601" s="302"/>
      <c r="BZ601" s="303"/>
      <c r="CA601" s="303"/>
      <c r="CB601" s="303"/>
      <c r="CC601" s="303"/>
      <c r="CD601" s="303"/>
      <c r="CE601" s="303"/>
      <c r="CF601" s="303"/>
      <c r="CG601" s="303"/>
      <c r="CH601" s="303"/>
      <c r="CI601" s="303"/>
      <c r="CJ601" s="303"/>
      <c r="CK601" s="303"/>
      <c r="CL601" s="303"/>
      <c r="CM601" s="303"/>
      <c r="CN601" s="303"/>
      <c r="CO601" s="303"/>
      <c r="CP601" s="303"/>
      <c r="CQ601" s="303"/>
      <c r="CR601" s="303"/>
      <c r="CS601" s="303"/>
      <c r="CT601" s="303"/>
      <c r="CU601" s="303"/>
      <c r="CV601" s="303"/>
      <c r="CW601" s="303"/>
      <c r="CX601" s="303"/>
      <c r="CY601" s="303"/>
      <c r="CZ601" s="303"/>
    </row>
    <row r="602" s="623" customFormat="true" ht="25.15" customHeight="true" x14ac:dyDescent="0.2">
      <c r="C602" s="1798" t="s">
        <v>296</v>
      </c>
      <c r="D602" s="1797"/>
      <c r="E602" s="1566">
        <v>-1.1558422941490877E-3</v>
      </c>
      <c r="F602" s="1545"/>
      <c r="G602" s="1545"/>
      <c r="H602" s="1798" t="s">
        <v>231</v>
      </c>
      <c r="I602" s="1797"/>
      <c r="J602" s="1567">
        <v>9.4663220758807259E-2</v>
      </c>
      <c r="K602" s="1545"/>
      <c r="L602" s="1545"/>
      <c r="M602" s="1798" t="s">
        <v>289</v>
      </c>
      <c r="N602" s="1797"/>
      <c r="O602" s="1568">
        <v>3.0123002261777929E-3</v>
      </c>
      <c r="P602" s="1545"/>
      <c r="Q602" s="1545"/>
      <c r="AK602" s="300"/>
      <c r="AL602" s="300"/>
      <c r="AM602" s="300"/>
      <c r="AN602" s="300"/>
      <c r="AO602" s="300"/>
      <c r="AP602" s="300"/>
      <c r="AQ602" s="300"/>
      <c r="AR602" s="300"/>
      <c r="AS602" s="300"/>
      <c r="AT602" s="300"/>
      <c r="AU602" s="300"/>
      <c r="AV602" s="300"/>
      <c r="AW602" s="300"/>
      <c r="AX602" s="300"/>
      <c r="AY602" s="300"/>
      <c r="AZ602" s="300"/>
      <c r="BA602" s="302"/>
      <c r="BB602" s="352"/>
      <c r="BC602" s="302"/>
      <c r="BD602" s="302"/>
      <c r="BE602" s="302"/>
      <c r="BF602" s="302"/>
      <c r="BG602" s="302"/>
      <c r="BH602" s="302"/>
      <c r="BI602" s="302"/>
      <c r="BJ602" s="302"/>
      <c r="BK602" s="302"/>
      <c r="BL602" s="302"/>
      <c r="BM602" s="302"/>
      <c r="BN602" s="302"/>
      <c r="BO602" s="302"/>
      <c r="BP602" s="302"/>
      <c r="BQ602" s="302"/>
      <c r="BR602" s="302"/>
      <c r="BS602" s="302"/>
      <c r="BT602" s="302"/>
      <c r="BU602" s="302"/>
      <c r="BV602" s="302"/>
      <c r="BW602" s="302"/>
      <c r="BX602" s="302"/>
      <c r="BY602" s="302"/>
      <c r="BZ602" s="303"/>
      <c r="CA602" s="303"/>
      <c r="CB602" s="303"/>
      <c r="CC602" s="303"/>
      <c r="CD602" s="303"/>
      <c r="CE602" s="303"/>
      <c r="CF602" s="303"/>
      <c r="CG602" s="303"/>
      <c r="CH602" s="303"/>
      <c r="CI602" s="303"/>
      <c r="CJ602" s="303"/>
      <c r="CK602" s="303"/>
      <c r="CL602" s="303"/>
      <c r="CM602" s="303"/>
      <c r="CN602" s="303"/>
      <c r="CO602" s="303"/>
      <c r="CP602" s="303"/>
      <c r="CQ602" s="303"/>
      <c r="CR602" s="303"/>
      <c r="CS602" s="303"/>
      <c r="CT602" s="303"/>
      <c r="CU602" s="303"/>
      <c r="CV602" s="303"/>
      <c r="CW602" s="303"/>
      <c r="CX602" s="303"/>
      <c r="CY602" s="303"/>
      <c r="CZ602" s="303"/>
    </row>
    <row r="603" s="623" customFormat="true" ht="25.15" customHeight="true" x14ac:dyDescent="0.2">
      <c r="C603" s="1798" t="s">
        <v>276</v>
      </c>
      <c r="D603" s="1797"/>
      <c r="E603" s="1566">
        <v>-3.2402547798719749E-3</v>
      </c>
      <c r="F603" s="1545"/>
      <c r="G603" s="1545"/>
      <c r="H603" s="1798" t="s">
        <v>257</v>
      </c>
      <c r="I603" s="1797"/>
      <c r="J603" s="1567">
        <v>-3.5750246497809376E-2</v>
      </c>
      <c r="K603" s="1545"/>
      <c r="L603" s="1545"/>
      <c r="M603" s="1798" t="s">
        <v>292</v>
      </c>
      <c r="N603" s="1797"/>
      <c r="O603" s="1568">
        <v>1.5457375061891504E-3</v>
      </c>
      <c r="P603" s="1545"/>
      <c r="Q603" s="1545"/>
      <c r="AK603" s="300"/>
      <c r="AL603" s="300"/>
      <c r="AM603" s="300"/>
      <c r="AN603" s="300"/>
      <c r="AO603" s="300"/>
      <c r="AP603" s="300"/>
      <c r="AQ603" s="300"/>
      <c r="AR603" s="300"/>
      <c r="AS603" s="300"/>
      <c r="AT603" s="300"/>
      <c r="AU603" s="300"/>
      <c r="AV603" s="300"/>
      <c r="AW603" s="300"/>
      <c r="AX603" s="300"/>
      <c r="AY603" s="300"/>
      <c r="AZ603" s="300"/>
      <c r="BA603" s="302"/>
      <c r="BB603" s="352"/>
      <c r="BC603" s="302"/>
      <c r="BD603" s="302"/>
      <c r="BE603" s="302"/>
      <c r="BF603" s="302"/>
      <c r="BG603" s="302"/>
      <c r="BH603" s="302"/>
      <c r="BI603" s="302"/>
      <c r="BJ603" s="302"/>
      <c r="BK603" s="302"/>
      <c r="BL603" s="302"/>
      <c r="BM603" s="302"/>
      <c r="BN603" s="302"/>
      <c r="BO603" s="302"/>
      <c r="BP603" s="302"/>
      <c r="BQ603" s="302"/>
      <c r="BR603" s="302"/>
      <c r="BS603" s="302"/>
      <c r="BT603" s="302"/>
      <c r="BU603" s="302"/>
      <c r="BV603" s="302"/>
      <c r="BW603" s="302"/>
      <c r="BX603" s="302"/>
      <c r="BY603" s="302"/>
      <c r="BZ603" s="303"/>
      <c r="CA603" s="303"/>
      <c r="CB603" s="303"/>
      <c r="CC603" s="303"/>
      <c r="CD603" s="303"/>
      <c r="CE603" s="303"/>
      <c r="CF603" s="303"/>
      <c r="CG603" s="303"/>
      <c r="CH603" s="303"/>
      <c r="CI603" s="303"/>
      <c r="CJ603" s="303"/>
      <c r="CK603" s="303"/>
      <c r="CL603" s="303"/>
      <c r="CM603" s="303"/>
      <c r="CN603" s="303"/>
      <c r="CO603" s="303"/>
      <c r="CP603" s="303"/>
      <c r="CQ603" s="303"/>
      <c r="CR603" s="303"/>
      <c r="CS603" s="303"/>
      <c r="CT603" s="303"/>
      <c r="CU603" s="303"/>
      <c r="CV603" s="303"/>
      <c r="CW603" s="303"/>
      <c r="CX603" s="303"/>
      <c r="CY603" s="303"/>
      <c r="CZ603" s="303"/>
    </row>
    <row r="604" s="623" customFormat="true" ht="25.15" customHeight="true" x14ac:dyDescent="0.2">
      <c r="C604" s="1798" t="s">
        <v>285</v>
      </c>
      <c r="D604" s="1797"/>
      <c r="E604" s="1566">
        <v>-5.941196961591122E-5</v>
      </c>
      <c r="F604" s="1545"/>
      <c r="G604" s="1545"/>
      <c r="H604" s="1798" t="s">
        <v>245</v>
      </c>
      <c r="I604" s="1797"/>
      <c r="J604" s="1567">
        <v>-5.3815384129942294E-2</v>
      </c>
      <c r="K604" s="1545"/>
      <c r="L604" s="1545"/>
      <c r="M604" s="1798" t="s">
        <v>296</v>
      </c>
      <c r="N604" s="1797"/>
      <c r="O604" s="1568">
        <v>-1.4248648307019723E-3</v>
      </c>
      <c r="P604" s="1545"/>
      <c r="Q604" s="1545"/>
      <c r="AK604" s="300"/>
      <c r="AL604" s="300"/>
      <c r="AM604" s="300"/>
      <c r="AN604" s="300"/>
      <c r="AO604" s="300"/>
      <c r="AP604" s="300"/>
      <c r="AQ604" s="300"/>
      <c r="AR604" s="300"/>
      <c r="AS604" s="300"/>
      <c r="AT604" s="300"/>
      <c r="AU604" s="300"/>
      <c r="AV604" s="300"/>
      <c r="AW604" s="300"/>
      <c r="AX604" s="300"/>
      <c r="AY604" s="300"/>
      <c r="AZ604" s="300"/>
      <c r="BA604" s="303"/>
      <c r="BB604" s="353"/>
      <c r="BC604" s="303"/>
      <c r="BD604" s="303"/>
      <c r="BE604" s="303"/>
      <c r="BF604" s="303"/>
      <c r="BG604" s="303"/>
      <c r="BH604" s="303"/>
      <c r="BI604" s="303"/>
      <c r="BJ604" s="303"/>
      <c r="BK604" s="303"/>
      <c r="BL604" s="303"/>
      <c r="BM604" s="303"/>
      <c r="BN604" s="303"/>
      <c r="BO604" s="303"/>
      <c r="BP604" s="303"/>
      <c r="BQ604" s="303"/>
      <c r="BR604" s="303"/>
      <c r="BS604" s="303"/>
      <c r="BT604" s="303"/>
      <c r="BU604" s="303"/>
      <c r="BV604" s="303"/>
      <c r="BW604" s="303"/>
      <c r="BX604" s="303"/>
      <c r="BY604" s="303"/>
      <c r="BZ604" s="303"/>
      <c r="CA604" s="303"/>
      <c r="CB604" s="303"/>
      <c r="CC604" s="303"/>
      <c r="CD604" s="303"/>
      <c r="CE604" s="303"/>
      <c r="CF604" s="303"/>
      <c r="CG604" s="303"/>
      <c r="CH604" s="303"/>
      <c r="CI604" s="303"/>
      <c r="CJ604" s="303"/>
      <c r="CK604" s="303"/>
      <c r="CL604" s="303"/>
      <c r="CM604" s="303"/>
      <c r="CN604" s="303"/>
      <c r="CO604" s="303"/>
      <c r="CP604" s="303"/>
      <c r="CQ604" s="303"/>
      <c r="CR604" s="303"/>
      <c r="CS604" s="303"/>
      <c r="CT604" s="303"/>
      <c r="CU604" s="303"/>
      <c r="CV604" s="303"/>
      <c r="CW604" s="303"/>
      <c r="CX604" s="303"/>
      <c r="CY604" s="303"/>
      <c r="CZ604" s="303"/>
    </row>
    <row r="605" s="623" customFormat="true" ht="25.15" customHeight="true" x14ac:dyDescent="0.2">
      <c r="C605" s="1798" t="s">
        <v>274</v>
      </c>
      <c r="D605" s="1797"/>
      <c r="E605" s="1566">
        <v>1.2570320882071453E-2</v>
      </c>
      <c r="F605" s="1545"/>
      <c r="G605" s="1545"/>
      <c r="H605" s="1798" t="s">
        <v>300</v>
      </c>
      <c r="I605" s="1797"/>
      <c r="J605" s="1567">
        <v>9.606850182788928E-4</v>
      </c>
      <c r="K605" s="1545"/>
      <c r="L605" s="1545"/>
      <c r="M605" s="1798" t="s">
        <v>276</v>
      </c>
      <c r="N605" s="1797"/>
      <c r="O605" s="1568">
        <v>1.6777302478684992E-4</v>
      </c>
      <c r="P605" s="1545"/>
      <c r="Q605" s="1545"/>
      <c r="AK605" s="300"/>
      <c r="AL605" s="300"/>
      <c r="AM605" s="300"/>
      <c r="AN605" s="300"/>
      <c r="AO605" s="300"/>
      <c r="AP605" s="300"/>
      <c r="AQ605" s="300"/>
      <c r="AR605" s="300"/>
      <c r="AS605" s="300"/>
      <c r="AT605" s="300"/>
      <c r="AU605" s="300"/>
      <c r="AV605" s="300"/>
      <c r="AW605" s="300"/>
      <c r="AX605" s="300"/>
      <c r="AY605" s="300"/>
      <c r="AZ605" s="300"/>
      <c r="BA605" s="303"/>
      <c r="BB605" s="353"/>
      <c r="BC605" s="303"/>
      <c r="BD605" s="303"/>
      <c r="BE605" s="303"/>
      <c r="BF605" s="303"/>
      <c r="BG605" s="303"/>
      <c r="BH605" s="303"/>
      <c r="BI605" s="303"/>
      <c r="BJ605" s="303"/>
      <c r="BK605" s="303"/>
      <c r="BL605" s="303"/>
      <c r="BM605" s="303"/>
      <c r="BN605" s="303"/>
      <c r="BO605" s="303"/>
      <c r="BP605" s="303"/>
      <c r="BQ605" s="303"/>
      <c r="BR605" s="303"/>
      <c r="BS605" s="303"/>
      <c r="BT605" s="303"/>
      <c r="BU605" s="303"/>
      <c r="BV605" s="303"/>
      <c r="BW605" s="303"/>
      <c r="BX605" s="303"/>
      <c r="BY605" s="303"/>
      <c r="BZ605" s="303"/>
      <c r="CA605" s="303"/>
      <c r="CB605" s="303"/>
      <c r="CC605" s="303"/>
      <c r="CD605" s="303"/>
      <c r="CE605" s="303"/>
      <c r="CF605" s="303"/>
      <c r="CG605" s="303"/>
      <c r="CH605" s="303"/>
      <c r="CI605" s="303"/>
      <c r="CJ605" s="303"/>
      <c r="CK605" s="303"/>
      <c r="CL605" s="303"/>
      <c r="CM605" s="303"/>
      <c r="CN605" s="303"/>
      <c r="CO605" s="303"/>
      <c r="CP605" s="303"/>
      <c r="CQ605" s="303"/>
      <c r="CR605" s="303"/>
      <c r="CS605" s="303"/>
      <c r="CT605" s="303"/>
      <c r="CU605" s="303"/>
      <c r="CV605" s="303"/>
      <c r="CW605" s="303"/>
      <c r="CX605" s="303"/>
      <c r="CY605" s="303"/>
      <c r="CZ605" s="303"/>
    </row>
    <row r="606" s="623" customFormat="true" ht="25.15" customHeight="true" x14ac:dyDescent="0.2">
      <c r="C606" s="1798" t="s">
        <v>258</v>
      </c>
      <c r="D606" s="1797"/>
      <c r="E606" s="1566">
        <v>3.0196945054300782E-2</v>
      </c>
      <c r="F606" s="1545"/>
      <c r="G606" s="1545"/>
      <c r="H606" s="1798" t="s">
        <v>261</v>
      </c>
      <c r="I606" s="1797"/>
      <c r="J606" s="1567">
        <v>2.6397864538062719E-3</v>
      </c>
      <c r="K606" s="1545"/>
      <c r="L606" s="1545"/>
      <c r="M606" s="1798" t="s">
        <v>285</v>
      </c>
      <c r="N606" s="1797"/>
      <c r="O606" s="1568">
        <v>5.942123712422716E-3</v>
      </c>
      <c r="P606" s="1545"/>
      <c r="Q606" s="1545"/>
      <c r="AK606" s="300"/>
      <c r="AL606" s="300"/>
      <c r="AM606" s="300"/>
      <c r="AN606" s="300"/>
      <c r="AO606" s="300"/>
      <c r="AP606" s="300"/>
      <c r="AQ606" s="300"/>
      <c r="AR606" s="300"/>
      <c r="AS606" s="300"/>
      <c r="AT606" s="300"/>
      <c r="AU606" s="300"/>
      <c r="AV606" s="300"/>
      <c r="AW606" s="300"/>
      <c r="AX606" s="300"/>
      <c r="AY606" s="300"/>
      <c r="AZ606" s="300"/>
      <c r="BA606" s="303"/>
      <c r="BB606" s="353"/>
      <c r="BC606" s="303"/>
      <c r="BD606" s="303"/>
      <c r="BE606" s="303"/>
      <c r="BF606" s="303"/>
      <c r="BG606" s="303"/>
      <c r="BH606" s="303"/>
      <c r="BI606" s="303"/>
      <c r="BJ606" s="303"/>
      <c r="BK606" s="303"/>
      <c r="BL606" s="303"/>
      <c r="BM606" s="303"/>
      <c r="BN606" s="303"/>
      <c r="BO606" s="303"/>
      <c r="BP606" s="303"/>
      <c r="BQ606" s="303"/>
      <c r="BR606" s="303"/>
      <c r="BS606" s="303"/>
      <c r="BT606" s="303"/>
      <c r="BU606" s="303"/>
      <c r="BV606" s="303"/>
      <c r="BW606" s="303"/>
      <c r="BX606" s="303"/>
      <c r="BY606" s="303"/>
      <c r="BZ606" s="303"/>
      <c r="CA606" s="303"/>
      <c r="CB606" s="303"/>
      <c r="CC606" s="303"/>
      <c r="CD606" s="303"/>
      <c r="CE606" s="303"/>
      <c r="CF606" s="303"/>
      <c r="CG606" s="303"/>
      <c r="CH606" s="303"/>
      <c r="CI606" s="303"/>
      <c r="CJ606" s="303"/>
      <c r="CK606" s="303"/>
      <c r="CL606" s="303"/>
      <c r="CM606" s="303"/>
      <c r="CN606" s="303"/>
      <c r="CO606" s="303"/>
      <c r="CP606" s="303"/>
      <c r="CQ606" s="303"/>
      <c r="CR606" s="303"/>
      <c r="CS606" s="303"/>
      <c r="CT606" s="303"/>
      <c r="CU606" s="303"/>
      <c r="CV606" s="303"/>
      <c r="CW606" s="303"/>
      <c r="CX606" s="303"/>
      <c r="CY606" s="303"/>
      <c r="CZ606" s="303"/>
    </row>
    <row r="607" s="623" customFormat="true" ht="25.15" customHeight="true" x14ac:dyDescent="0.2">
      <c r="C607" s="1798" t="s">
        <v>278</v>
      </c>
      <c r="D607" s="1797"/>
      <c r="E607" s="1566">
        <v>8.8027933209908465E-3</v>
      </c>
      <c r="F607" s="1545"/>
      <c r="G607" s="1545"/>
      <c r="H607" s="1798" t="s">
        <v>262</v>
      </c>
      <c r="I607" s="1797"/>
      <c r="J607" s="1567">
        <v>-2.1104936485380983E-2</v>
      </c>
      <c r="K607" s="1545"/>
      <c r="L607" s="1545"/>
      <c r="M607" s="1798" t="s">
        <v>274</v>
      </c>
      <c r="N607" s="1797"/>
      <c r="O607" s="1568">
        <v>1.8300479064307949E-2</v>
      </c>
      <c r="P607" s="1545"/>
      <c r="Q607" s="1545"/>
      <c r="AK607" s="300"/>
      <c r="AL607" s="300"/>
      <c r="AM607" s="300"/>
      <c r="AN607" s="300"/>
      <c r="AO607" s="300"/>
      <c r="AP607" s="300"/>
      <c r="AQ607" s="300"/>
      <c r="AR607" s="300"/>
      <c r="AS607" s="300"/>
      <c r="AT607" s="300"/>
      <c r="AU607" s="300"/>
      <c r="AV607" s="300"/>
      <c r="AW607" s="300"/>
      <c r="AX607" s="300"/>
      <c r="AY607" s="300"/>
      <c r="AZ607" s="300"/>
      <c r="BA607" s="303"/>
      <c r="BB607" s="353"/>
      <c r="BC607" s="303"/>
      <c r="BD607" s="303"/>
      <c r="BE607" s="303"/>
      <c r="BF607" s="303"/>
      <c r="BG607" s="303"/>
      <c r="BH607" s="303"/>
      <c r="BI607" s="303"/>
      <c r="BJ607" s="303"/>
      <c r="BK607" s="303"/>
      <c r="BL607" s="303"/>
      <c r="BM607" s="303"/>
      <c r="BN607" s="303"/>
      <c r="BO607" s="303"/>
      <c r="BP607" s="303"/>
      <c r="BQ607" s="303"/>
      <c r="BR607" s="303"/>
      <c r="BS607" s="303"/>
      <c r="BT607" s="303"/>
      <c r="BU607" s="303"/>
      <c r="BV607" s="303"/>
      <c r="BW607" s="303"/>
      <c r="BX607" s="303"/>
      <c r="BY607" s="303"/>
      <c r="BZ607" s="303"/>
      <c r="CA607" s="303"/>
      <c r="CB607" s="303"/>
      <c r="CC607" s="303"/>
      <c r="CD607" s="303"/>
      <c r="CE607" s="303"/>
      <c r="CF607" s="303"/>
      <c r="CG607" s="303"/>
      <c r="CH607" s="303"/>
      <c r="CI607" s="303"/>
      <c r="CJ607" s="303"/>
      <c r="CK607" s="303"/>
      <c r="CL607" s="303"/>
      <c r="CM607" s="303"/>
      <c r="CN607" s="303"/>
      <c r="CO607" s="303"/>
      <c r="CP607" s="303"/>
      <c r="CQ607" s="303"/>
      <c r="CR607" s="303"/>
      <c r="CS607" s="303"/>
      <c r="CT607" s="303"/>
      <c r="CU607" s="303"/>
      <c r="CV607" s="303"/>
      <c r="CW607" s="303"/>
      <c r="CX607" s="303"/>
      <c r="CY607" s="303"/>
      <c r="CZ607" s="303"/>
    </row>
    <row r="608" s="623" customFormat="true" ht="25.15" customHeight="true" x14ac:dyDescent="0.2">
      <c r="C608" s="1798" t="s">
        <v>231</v>
      </c>
      <c r="D608" s="1797"/>
      <c r="E608" s="1566">
        <v>9.1579274515071751E-2</v>
      </c>
      <c r="F608" s="1545"/>
      <c r="G608" s="1545"/>
      <c r="H608" s="1798" t="s">
        <v>261</v>
      </c>
      <c r="I608" s="1797"/>
      <c r="J608" s="1567">
        <v>2.6069361970006939E-2</v>
      </c>
      <c r="K608" s="1545"/>
      <c r="L608" s="1545"/>
      <c r="M608" s="1798" t="s">
        <v>258</v>
      </c>
      <c r="N608" s="1797"/>
      <c r="O608" s="1568">
        <v>3.6650432766287176E-2</v>
      </c>
      <c r="P608" s="1545"/>
      <c r="Q608" s="1545"/>
      <c r="AK608" s="300"/>
      <c r="AL608" s="300"/>
      <c r="AM608" s="300"/>
      <c r="AN608" s="300"/>
      <c r="AO608" s="300"/>
      <c r="AP608" s="300"/>
      <c r="AQ608" s="300"/>
      <c r="AR608" s="300"/>
      <c r="AS608" s="300"/>
      <c r="AT608" s="300"/>
      <c r="AU608" s="300"/>
      <c r="AV608" s="300"/>
      <c r="AW608" s="300"/>
      <c r="AX608" s="300"/>
      <c r="AY608" s="300"/>
      <c r="AZ608" s="300"/>
      <c r="BA608" s="303"/>
      <c r="BB608" s="353"/>
      <c r="BC608" s="303"/>
      <c r="BD608" s="303"/>
      <c r="BE608" s="303"/>
      <c r="BF608" s="303"/>
      <c r="BG608" s="303"/>
      <c r="BH608" s="303"/>
      <c r="BI608" s="303"/>
      <c r="BJ608" s="303"/>
      <c r="BK608" s="303"/>
      <c r="BL608" s="303"/>
      <c r="BM608" s="303"/>
      <c r="BN608" s="303"/>
      <c r="BO608" s="303"/>
      <c r="BP608" s="303"/>
      <c r="BQ608" s="303"/>
      <c r="BR608" s="303"/>
      <c r="BS608" s="303"/>
      <c r="BT608" s="303"/>
      <c r="BU608" s="303"/>
      <c r="BV608" s="303"/>
      <c r="BW608" s="303"/>
      <c r="BX608" s="303"/>
      <c r="BY608" s="303"/>
      <c r="BZ608" s="303"/>
      <c r="CA608" s="303"/>
      <c r="CB608" s="303"/>
      <c r="CC608" s="303"/>
      <c r="CD608" s="303"/>
      <c r="CE608" s="303"/>
      <c r="CF608" s="303"/>
      <c r="CG608" s="303"/>
      <c r="CH608" s="303"/>
      <c r="CI608" s="303"/>
      <c r="CJ608" s="303"/>
      <c r="CK608" s="303"/>
      <c r="CL608" s="303"/>
      <c r="CM608" s="303"/>
      <c r="CN608" s="303"/>
      <c r="CO608" s="303"/>
      <c r="CP608" s="303"/>
      <c r="CQ608" s="303"/>
      <c r="CR608" s="303"/>
      <c r="CS608" s="303"/>
      <c r="CT608" s="303"/>
      <c r="CU608" s="303"/>
      <c r="CV608" s="303"/>
      <c r="CW608" s="303"/>
      <c r="CX608" s="303"/>
      <c r="CY608" s="303"/>
      <c r="CZ608" s="303"/>
    </row>
    <row r="609" s="623" customFormat="true" ht="25.15" customHeight="true" x14ac:dyDescent="0.2">
      <c r="C609" s="1798" t="s">
        <v>257</v>
      </c>
      <c r="D609" s="1797"/>
      <c r="E609" s="1566">
        <v>5.4655755986329334E-3</v>
      </c>
      <c r="F609" s="1545"/>
      <c r="G609" s="1545"/>
      <c r="H609" s="1798" t="s">
        <v>260</v>
      </c>
      <c r="I609" s="1797"/>
      <c r="J609" s="1567">
        <v>3.2605960413814042E-2</v>
      </c>
      <c r="K609" s="1545"/>
      <c r="L609" s="1545"/>
      <c r="M609" s="1798" t="s">
        <v>278</v>
      </c>
      <c r="N609" s="1797"/>
      <c r="O609" s="1568">
        <v>1.0912599249946989E-2</v>
      </c>
      <c r="P609" s="1545"/>
      <c r="Q609" s="1545"/>
      <c r="AK609" s="300"/>
      <c r="AL609" s="300"/>
      <c r="AM609" s="300"/>
      <c r="AN609" s="300"/>
      <c r="AO609" s="300"/>
      <c r="AP609" s="300"/>
      <c r="AQ609" s="300"/>
      <c r="AR609" s="300"/>
      <c r="AS609" s="300"/>
      <c r="AT609" s="300"/>
      <c r="AU609" s="300"/>
      <c r="AV609" s="300"/>
      <c r="AW609" s="300"/>
      <c r="AX609" s="300"/>
      <c r="AY609" s="300"/>
      <c r="AZ609" s="300"/>
      <c r="BA609" s="303"/>
      <c r="BB609" s="353"/>
      <c r="BC609" s="303"/>
      <c r="BD609" s="303"/>
      <c r="BE609" s="303"/>
      <c r="BF609" s="303"/>
      <c r="BG609" s="303"/>
      <c r="BH609" s="303"/>
      <c r="BI609" s="303"/>
      <c r="BJ609" s="303"/>
      <c r="BK609" s="303"/>
      <c r="BL609" s="303"/>
      <c r="BM609" s="303"/>
      <c r="BN609" s="303"/>
      <c r="BO609" s="303"/>
      <c r="BP609" s="303"/>
      <c r="BQ609" s="303"/>
      <c r="BR609" s="303"/>
      <c r="BS609" s="303"/>
      <c r="BT609" s="303"/>
      <c r="BU609" s="303"/>
      <c r="BV609" s="303"/>
      <c r="BW609" s="303"/>
      <c r="BX609" s="303"/>
      <c r="BY609" s="303"/>
      <c r="BZ609" s="303"/>
      <c r="CA609" s="303"/>
      <c r="CB609" s="303"/>
      <c r="CC609" s="303"/>
      <c r="CD609" s="303"/>
      <c r="CE609" s="303"/>
      <c r="CF609" s="303"/>
      <c r="CG609" s="303"/>
      <c r="CH609" s="303"/>
      <c r="CI609" s="303"/>
      <c r="CJ609" s="303"/>
      <c r="CK609" s="303"/>
      <c r="CL609" s="303"/>
      <c r="CM609" s="303"/>
      <c r="CN609" s="303"/>
      <c r="CO609" s="303"/>
      <c r="CP609" s="303"/>
      <c r="CQ609" s="303"/>
      <c r="CR609" s="303"/>
      <c r="CS609" s="303"/>
      <c r="CT609" s="303"/>
      <c r="CU609" s="303"/>
      <c r="CV609" s="303"/>
      <c r="CW609" s="303"/>
      <c r="CX609" s="303"/>
      <c r="CY609" s="303"/>
      <c r="CZ609" s="303"/>
    </row>
    <row r="610" s="623" customFormat="true" ht="25.15" customHeight="true" x14ac:dyDescent="0.2">
      <c r="C610" s="1798" t="s">
        <v>294</v>
      </c>
      <c r="D610" s="1797"/>
      <c r="E610" s="1566">
        <v>-1.2577395304437984E-3</v>
      </c>
      <c r="F610" s="1545"/>
      <c r="G610" s="1545"/>
      <c r="H610" s="1798" t="s">
        <v>270</v>
      </c>
      <c r="I610" s="1797"/>
      <c r="J610" s="1567">
        <v>1.2156570289758931E-3</v>
      </c>
      <c r="K610" s="1545"/>
      <c r="L610" s="1545"/>
      <c r="M610" s="1798" t="s">
        <v>231</v>
      </c>
      <c r="N610" s="1797"/>
      <c r="O610" s="1568">
        <v>8.91022210209923E-2</v>
      </c>
      <c r="P610" s="1545"/>
      <c r="Q610" s="1545"/>
      <c r="AK610" s="300"/>
      <c r="AL610" s="300"/>
      <c r="AM610" s="300"/>
      <c r="AN610" s="300"/>
      <c r="AO610" s="300"/>
      <c r="AP610" s="300"/>
      <c r="AQ610" s="300"/>
      <c r="AR610" s="300"/>
      <c r="AS610" s="300"/>
      <c r="AT610" s="300"/>
      <c r="AU610" s="300"/>
      <c r="AV610" s="300"/>
      <c r="AW610" s="300"/>
      <c r="AX610" s="300"/>
      <c r="AY610" s="300"/>
      <c r="AZ610" s="300"/>
      <c r="BA610" s="303"/>
      <c r="BB610" s="353"/>
      <c r="BC610" s="303"/>
      <c r="BD610" s="303"/>
      <c r="BE610" s="303"/>
      <c r="BF610" s="303"/>
      <c r="BG610" s="303"/>
      <c r="BH610" s="303"/>
      <c r="BI610" s="303"/>
      <c r="BJ610" s="303"/>
      <c r="BK610" s="303"/>
      <c r="BL610" s="303"/>
      <c r="BM610" s="303"/>
      <c r="BN610" s="303"/>
      <c r="BO610" s="303"/>
      <c r="BP610" s="303"/>
      <c r="BQ610" s="303"/>
      <c r="BR610" s="303"/>
      <c r="BS610" s="303"/>
      <c r="BT610" s="303"/>
      <c r="BU610" s="303"/>
      <c r="BV610" s="303"/>
      <c r="BW610" s="303"/>
      <c r="BX610" s="303"/>
      <c r="BY610" s="303"/>
      <c r="BZ610" s="303"/>
      <c r="CA610" s="303"/>
      <c r="CB610" s="303"/>
      <c r="CC610" s="303"/>
      <c r="CD610" s="303"/>
      <c r="CE610" s="303"/>
      <c r="CF610" s="303"/>
      <c r="CG610" s="303"/>
      <c r="CH610" s="303"/>
      <c r="CI610" s="303"/>
      <c r="CJ610" s="303"/>
      <c r="CK610" s="303"/>
      <c r="CL610" s="303"/>
      <c r="CM610" s="303"/>
      <c r="CN610" s="303"/>
      <c r="CO610" s="303"/>
      <c r="CP610" s="303"/>
      <c r="CQ610" s="303"/>
      <c r="CR610" s="303"/>
      <c r="CS610" s="303"/>
      <c r="CT610" s="303"/>
      <c r="CU610" s="303"/>
      <c r="CV610" s="303"/>
      <c r="CW610" s="303"/>
      <c r="CX610" s="303"/>
      <c r="CY610" s="303"/>
      <c r="CZ610" s="303"/>
    </row>
    <row r="611" s="623" customFormat="true" ht="25.15" customHeight="true" x14ac:dyDescent="0.2">
      <c r="C611" s="1798" t="s">
        <v>245</v>
      </c>
      <c r="D611" s="1797"/>
      <c r="E611" s="1566">
        <v>-5.3768314558890688E-2</v>
      </c>
      <c r="F611" s="1545"/>
      <c r="G611" s="1545"/>
      <c r="H611" s="1798" t="s">
        <v>243</v>
      </c>
      <c r="I611" s="1797"/>
      <c r="J611" s="1567">
        <v>7.3015598295065334E-2</v>
      </c>
      <c r="K611" s="1545"/>
      <c r="L611" s="1545"/>
      <c r="M611" s="1798" t="s">
        <v>257</v>
      </c>
      <c r="N611" s="1797"/>
      <c r="O611" s="1568">
        <v>4.4023671600391515E-2</v>
      </c>
      <c r="P611" s="1545"/>
      <c r="Q611" s="1545"/>
      <c r="AK611" s="300"/>
      <c r="AL611" s="300"/>
      <c r="AM611" s="300"/>
      <c r="AN611" s="300"/>
      <c r="AO611" s="300"/>
      <c r="AP611" s="300"/>
      <c r="AQ611" s="300"/>
      <c r="AR611" s="300"/>
      <c r="AS611" s="300"/>
      <c r="AT611" s="300"/>
      <c r="AU611" s="300"/>
      <c r="AV611" s="300"/>
      <c r="AW611" s="300"/>
      <c r="AX611" s="300"/>
      <c r="AY611" s="300"/>
      <c r="AZ611" s="300"/>
      <c r="BA611" s="303"/>
      <c r="BB611" s="353"/>
      <c r="BC611" s="303"/>
      <c r="BD611" s="303"/>
      <c r="BE611" s="303"/>
      <c r="BF611" s="303"/>
      <c r="BG611" s="303"/>
      <c r="BH611" s="303"/>
      <c r="BI611" s="303"/>
      <c r="BJ611" s="303"/>
      <c r="BK611" s="303"/>
      <c r="BL611" s="303"/>
      <c r="BM611" s="303"/>
      <c r="BN611" s="303"/>
      <c r="BO611" s="303"/>
      <c r="BP611" s="303"/>
      <c r="BQ611" s="303"/>
      <c r="BR611" s="303"/>
      <c r="BS611" s="303"/>
      <c r="BT611" s="303"/>
      <c r="BU611" s="303"/>
      <c r="BV611" s="303"/>
      <c r="BW611" s="303"/>
      <c r="BX611" s="303"/>
      <c r="BY611" s="303"/>
      <c r="BZ611" s="303"/>
      <c r="CA611" s="303"/>
      <c r="CB611" s="303"/>
      <c r="CC611" s="303"/>
      <c r="CD611" s="303"/>
      <c r="CE611" s="303"/>
      <c r="CF611" s="303"/>
      <c r="CG611" s="303"/>
      <c r="CH611" s="303"/>
      <c r="CI611" s="303"/>
      <c r="CJ611" s="303"/>
      <c r="CK611" s="303"/>
      <c r="CL611" s="303"/>
      <c r="CM611" s="303"/>
      <c r="CN611" s="303"/>
      <c r="CO611" s="303"/>
      <c r="CP611" s="303"/>
      <c r="CQ611" s="303"/>
      <c r="CR611" s="303"/>
      <c r="CS611" s="303"/>
      <c r="CT611" s="303"/>
      <c r="CU611" s="303"/>
      <c r="CV611" s="303"/>
      <c r="CW611" s="303"/>
      <c r="CX611" s="303"/>
      <c r="CY611" s="303"/>
      <c r="CZ611" s="303"/>
    </row>
    <row r="612" s="623" customFormat="true" ht="25.15" customHeight="true" x14ac:dyDescent="0.2">
      <c r="C612" s="1798" t="s">
        <v>300</v>
      </c>
      <c r="D612" s="1797"/>
      <c r="E612" s="1566">
        <v>-4.0734722245727495E-4</v>
      </c>
      <c r="F612" s="1545"/>
      <c r="G612" s="1545"/>
      <c r="H612" s="1798" t="s">
        <v>273</v>
      </c>
      <c r="I612" s="1797"/>
      <c r="J612" s="1567">
        <v>1.2310525602035115E-2</v>
      </c>
      <c r="K612" s="1545"/>
      <c r="L612" s="1545"/>
      <c r="M612" s="1798" t="s">
        <v>294</v>
      </c>
      <c r="N612" s="1797"/>
      <c r="O612" s="1568">
        <v>-1.8007883525519655E-3</v>
      </c>
      <c r="P612" s="1545"/>
      <c r="Q612" s="1545"/>
      <c r="AK612" s="300"/>
      <c r="AL612" s="300"/>
      <c r="AM612" s="300"/>
      <c r="AN612" s="300"/>
      <c r="AO612" s="300"/>
      <c r="AP612" s="300"/>
      <c r="AQ612" s="300"/>
      <c r="AR612" s="300"/>
      <c r="AS612" s="300"/>
      <c r="AT612" s="300"/>
      <c r="AU612" s="300"/>
      <c r="AV612" s="300"/>
      <c r="AW612" s="300"/>
      <c r="AX612" s="300"/>
      <c r="AY612" s="300"/>
      <c r="AZ612" s="300"/>
      <c r="BA612" s="303"/>
      <c r="BB612" s="353"/>
      <c r="BC612" s="303"/>
      <c r="BD612" s="303"/>
      <c r="BE612" s="303"/>
      <c r="BF612" s="303"/>
      <c r="BG612" s="303"/>
      <c r="BH612" s="303"/>
      <c r="BI612" s="303"/>
      <c r="BJ612" s="303"/>
      <c r="BK612" s="303"/>
      <c r="BL612" s="303"/>
      <c r="BM612" s="303"/>
      <c r="BN612" s="303"/>
      <c r="BO612" s="303"/>
      <c r="BP612" s="303"/>
      <c r="BQ612" s="303"/>
      <c r="BR612" s="303"/>
      <c r="BS612" s="303"/>
      <c r="BT612" s="303"/>
      <c r="BU612" s="303"/>
      <c r="BV612" s="303"/>
      <c r="BW612" s="303"/>
      <c r="BX612" s="303"/>
      <c r="BY612" s="303"/>
      <c r="BZ612" s="303"/>
      <c r="CA612" s="303"/>
      <c r="CB612" s="303"/>
      <c r="CC612" s="303"/>
      <c r="CD612" s="303"/>
      <c r="CE612" s="303"/>
      <c r="CF612" s="303"/>
      <c r="CG612" s="303"/>
      <c r="CH612" s="303"/>
      <c r="CI612" s="303"/>
      <c r="CJ612" s="303"/>
      <c r="CK612" s="303"/>
      <c r="CL612" s="303"/>
      <c r="CM612" s="303"/>
      <c r="CN612" s="303"/>
      <c r="CO612" s="303"/>
      <c r="CP612" s="303"/>
      <c r="CQ612" s="303"/>
      <c r="CR612" s="303"/>
      <c r="CS612" s="303"/>
      <c r="CT612" s="303"/>
      <c r="CU612" s="303"/>
      <c r="CV612" s="303"/>
      <c r="CW612" s="303"/>
      <c r="CX612" s="303"/>
      <c r="CY612" s="303"/>
      <c r="CZ612" s="303"/>
    </row>
    <row r="613" s="623" customFormat="true" ht="25.15" customHeight="true" x14ac:dyDescent="0.2">
      <c r="C613" s="1798" t="s">
        <v>261</v>
      </c>
      <c r="D613" s="1797"/>
      <c r="E613" s="1566">
        <v>1.1261167244892914E-3</v>
      </c>
      <c r="F613" s="1545"/>
      <c r="G613" s="1545"/>
      <c r="H613" s="1798" t="s">
        <v>237</v>
      </c>
      <c r="I613" s="1797"/>
      <c r="J613" s="1567">
        <v>8.7158896014768381E-2</v>
      </c>
      <c r="K613" s="1545"/>
      <c r="L613" s="1545"/>
      <c r="M613" s="1798" t="s">
        <v>245</v>
      </c>
      <c r="N613" s="1797"/>
      <c r="O613" s="1568">
        <v>-7.8181457555369288E-2</v>
      </c>
      <c r="P613" s="1545"/>
      <c r="Q613" s="1545"/>
      <c r="AK613" s="300"/>
      <c r="AL613" s="300"/>
      <c r="AM613" s="300"/>
      <c r="AN613" s="300"/>
      <c r="AO613" s="300"/>
      <c r="AP613" s="300"/>
      <c r="AQ613" s="300"/>
      <c r="AR613" s="300"/>
      <c r="AS613" s="300"/>
      <c r="AT613" s="300"/>
      <c r="AU613" s="300"/>
      <c r="AV613" s="300"/>
      <c r="AW613" s="300"/>
      <c r="AX613" s="300"/>
      <c r="AY613" s="300"/>
      <c r="AZ613" s="300"/>
      <c r="BA613" s="303"/>
      <c r="BB613" s="353"/>
      <c r="BC613" s="303"/>
      <c r="BD613" s="303"/>
      <c r="BE613" s="303"/>
      <c r="BF613" s="303"/>
      <c r="BG613" s="303"/>
      <c r="BH613" s="303"/>
      <c r="BI613" s="303"/>
      <c r="BJ613" s="303"/>
      <c r="BK613" s="303"/>
      <c r="BL613" s="303"/>
      <c r="BM613" s="303"/>
      <c r="BN613" s="303"/>
      <c r="BO613" s="303"/>
      <c r="BP613" s="303"/>
      <c r="BQ613" s="303"/>
      <c r="BR613" s="303"/>
      <c r="BS613" s="303"/>
      <c r="BT613" s="303"/>
      <c r="BU613" s="303"/>
      <c r="BV613" s="303"/>
      <c r="BW613" s="303"/>
      <c r="BX613" s="303"/>
      <c r="BY613" s="303"/>
      <c r="BZ613" s="303"/>
      <c r="CA613" s="303"/>
      <c r="CB613" s="303"/>
      <c r="CC613" s="303"/>
      <c r="CD613" s="303"/>
      <c r="CE613" s="303"/>
      <c r="CF613" s="303"/>
      <c r="CG613" s="303"/>
      <c r="CH613" s="303"/>
      <c r="CI613" s="303"/>
      <c r="CJ613" s="303"/>
      <c r="CK613" s="303"/>
      <c r="CL613" s="303"/>
      <c r="CM613" s="303"/>
      <c r="CN613" s="303"/>
      <c r="CO613" s="303"/>
      <c r="CP613" s="303"/>
      <c r="CQ613" s="303"/>
      <c r="CR613" s="303"/>
      <c r="CS613" s="303"/>
      <c r="CT613" s="303"/>
      <c r="CU613" s="303"/>
      <c r="CV613" s="303"/>
      <c r="CW613" s="303"/>
      <c r="CX613" s="303"/>
      <c r="CY613" s="303"/>
      <c r="CZ613" s="303"/>
    </row>
    <row r="614" s="623" customFormat="true" ht="25.15" customHeight="true" x14ac:dyDescent="0.2">
      <c r="C614" s="1798" t="s">
        <v>262</v>
      </c>
      <c r="D614" s="1797"/>
      <c r="E614" s="1566">
        <v>1.2973361519279098E-2</v>
      </c>
      <c r="F614" s="1545"/>
      <c r="G614" s="1545"/>
      <c r="H614" s="1798" t="s">
        <v>264</v>
      </c>
      <c r="I614" s="1797"/>
      <c r="J614" s="1567">
        <v>1.8922951388504392E-2</v>
      </c>
      <c r="K614" s="1545"/>
      <c r="L614" s="1545"/>
      <c r="M614" s="1798" t="s">
        <v>300</v>
      </c>
      <c r="N614" s="1797"/>
      <c r="O614" s="1568">
        <v>-1.3034473520065802E-3</v>
      </c>
      <c r="P614" s="1545"/>
      <c r="Q614" s="1545"/>
      <c r="AK614" s="300"/>
      <c r="AL614" s="300"/>
      <c r="AM614" s="300"/>
      <c r="AN614" s="300"/>
      <c r="AO614" s="300"/>
      <c r="AP614" s="300"/>
      <c r="AQ614" s="300"/>
      <c r="AR614" s="300"/>
      <c r="AS614" s="300"/>
      <c r="AT614" s="300"/>
      <c r="AU614" s="300"/>
      <c r="AV614" s="300"/>
      <c r="AW614" s="300"/>
      <c r="AX614" s="300"/>
      <c r="AY614" s="300"/>
      <c r="AZ614" s="300"/>
      <c r="BA614" s="303"/>
      <c r="BB614" s="353"/>
      <c r="BC614" s="303"/>
      <c r="BD614" s="303"/>
      <c r="BE614" s="303"/>
      <c r="BF614" s="303"/>
      <c r="BG614" s="303"/>
      <c r="BH614" s="303"/>
      <c r="BI614" s="303"/>
      <c r="BJ614" s="303"/>
      <c r="BK614" s="303"/>
      <c r="BL614" s="303"/>
      <c r="BM614" s="303"/>
      <c r="BN614" s="303"/>
      <c r="BO614" s="303"/>
      <c r="BP614" s="303"/>
      <c r="BQ614" s="303"/>
      <c r="BR614" s="303"/>
      <c r="BS614" s="303"/>
      <c r="BT614" s="303"/>
      <c r="BU614" s="303"/>
      <c r="BV614" s="303"/>
      <c r="BW614" s="303"/>
      <c r="BX614" s="303"/>
      <c r="BY614" s="303"/>
      <c r="BZ614" s="303"/>
      <c r="CA614" s="303"/>
      <c r="CB614" s="303"/>
      <c r="CC614" s="303"/>
      <c r="CD614" s="303"/>
      <c r="CE614" s="303"/>
      <c r="CF614" s="303"/>
      <c r="CG614" s="303"/>
      <c r="CH614" s="303"/>
      <c r="CI614" s="303"/>
      <c r="CJ614" s="303"/>
      <c r="CK614" s="303"/>
      <c r="CL614" s="303"/>
      <c r="CM614" s="303"/>
      <c r="CN614" s="303"/>
      <c r="CO614" s="303"/>
      <c r="CP614" s="303"/>
      <c r="CQ614" s="303"/>
      <c r="CR614" s="303"/>
      <c r="CS614" s="303"/>
      <c r="CT614" s="303"/>
      <c r="CU614" s="303"/>
      <c r="CV614" s="303"/>
      <c r="CW614" s="303"/>
      <c r="CX614" s="303"/>
      <c r="CY614" s="303"/>
      <c r="CZ614" s="303"/>
    </row>
    <row r="615" s="623" customFormat="true" ht="25.15" customHeight="true" x14ac:dyDescent="0.2">
      <c r="C615" s="1798" t="s">
        <v>261</v>
      </c>
      <c r="D615" s="1797"/>
      <c r="E615" s="1566">
        <v>1.997973980320478E-2</v>
      </c>
      <c r="F615" s="1545"/>
      <c r="G615" s="1545"/>
      <c r="H615" s="1798" t="s">
        <v>251</v>
      </c>
      <c r="I615" s="1797"/>
      <c r="J615" s="1567">
        <v>1.7207885306122921E-2</v>
      </c>
      <c r="K615" s="1545"/>
      <c r="L615" s="1545"/>
      <c r="M615" s="1798" t="s">
        <v>261</v>
      </c>
      <c r="N615" s="1797"/>
      <c r="O615" s="1568">
        <v>-9.3150087697877902E-4</v>
      </c>
      <c r="P615" s="1545"/>
      <c r="Q615" s="1545"/>
      <c r="AK615" s="300"/>
      <c r="AL615" s="300"/>
      <c r="AM615" s="300"/>
      <c r="AN615" s="300"/>
      <c r="AO615" s="300"/>
      <c r="AP615" s="300"/>
      <c r="AQ615" s="300"/>
      <c r="AR615" s="300"/>
      <c r="AS615" s="300"/>
      <c r="AT615" s="300"/>
      <c r="AU615" s="300"/>
      <c r="AV615" s="300"/>
      <c r="AW615" s="300"/>
      <c r="AX615" s="300"/>
      <c r="AY615" s="300"/>
      <c r="AZ615" s="300"/>
      <c r="BA615" s="303"/>
      <c r="BB615" s="353"/>
      <c r="BC615" s="303"/>
      <c r="BD615" s="303"/>
      <c r="BE615" s="303"/>
      <c r="BF615" s="303"/>
      <c r="BG615" s="303"/>
      <c r="BH615" s="303"/>
      <c r="BI615" s="303"/>
      <c r="BJ615" s="303"/>
      <c r="BK615" s="303"/>
      <c r="BL615" s="303"/>
      <c r="BM615" s="303"/>
      <c r="BN615" s="303"/>
      <c r="BO615" s="303"/>
      <c r="BP615" s="303"/>
      <c r="BQ615" s="303"/>
      <c r="BR615" s="303"/>
      <c r="BS615" s="303"/>
      <c r="BT615" s="303"/>
      <c r="BU615" s="303"/>
      <c r="BV615" s="303"/>
      <c r="BW615" s="303"/>
      <c r="BX615" s="303"/>
      <c r="BY615" s="303"/>
      <c r="BZ615" s="303"/>
      <c r="CA615" s="303"/>
      <c r="CB615" s="303"/>
      <c r="CC615" s="303"/>
      <c r="CD615" s="303"/>
      <c r="CE615" s="303"/>
      <c r="CF615" s="303"/>
      <c r="CG615" s="303"/>
      <c r="CH615" s="303"/>
      <c r="CI615" s="303"/>
      <c r="CJ615" s="303"/>
      <c r="CK615" s="303"/>
      <c r="CL615" s="303"/>
      <c r="CM615" s="303"/>
      <c r="CN615" s="303"/>
      <c r="CO615" s="303"/>
      <c r="CP615" s="303"/>
      <c r="CQ615" s="303"/>
      <c r="CR615" s="303"/>
      <c r="CS615" s="303"/>
      <c r="CT615" s="303"/>
      <c r="CU615" s="303"/>
      <c r="CV615" s="303"/>
      <c r="CW615" s="303"/>
      <c r="CX615" s="303"/>
      <c r="CY615" s="303"/>
      <c r="CZ615" s="303"/>
    </row>
    <row r="616" s="623" customFormat="true" ht="25.15" customHeight="true" x14ac:dyDescent="0.2">
      <c r="C616" s="1798" t="s">
        <v>260</v>
      </c>
      <c r="D616" s="1797"/>
      <c r="E616" s="1566">
        <v>2.8935712552907712E-2</v>
      </c>
      <c r="F616" s="1545"/>
      <c r="G616" s="1545"/>
      <c r="H616" s="1798" t="s">
        <v>287</v>
      </c>
      <c r="I616" s="1797"/>
      <c r="J616" s="1567">
        <v>3.0681595955087126E-3</v>
      </c>
      <c r="K616" s="1545"/>
      <c r="L616" s="1545"/>
      <c r="M616" s="1798" t="s">
        <v>262</v>
      </c>
      <c r="N616" s="1797"/>
      <c r="O616" s="1568">
        <v>3.1467669333207667E-2</v>
      </c>
      <c r="P616" s="1545"/>
      <c r="Q616" s="1545"/>
      <c r="AK616" s="300"/>
      <c r="AL616" s="300"/>
      <c r="AM616" s="300"/>
      <c r="AN616" s="300"/>
      <c r="AO616" s="300"/>
      <c r="AP616" s="300"/>
      <c r="AQ616" s="300"/>
      <c r="AR616" s="300"/>
      <c r="AS616" s="300"/>
      <c r="AT616" s="300"/>
      <c r="AU616" s="300"/>
      <c r="AV616" s="300"/>
      <c r="AW616" s="300"/>
      <c r="AX616" s="300"/>
      <c r="AY616" s="300"/>
      <c r="AZ616" s="300"/>
      <c r="BA616" s="303"/>
      <c r="BB616" s="353"/>
      <c r="BC616" s="303"/>
      <c r="BD616" s="303"/>
      <c r="BE616" s="303"/>
      <c r="BF616" s="303"/>
      <c r="BG616" s="303"/>
      <c r="BH616" s="303"/>
      <c r="BI616" s="303"/>
      <c r="BJ616" s="303"/>
      <c r="BK616" s="303"/>
      <c r="BL616" s="303"/>
      <c r="BM616" s="303"/>
      <c r="BN616" s="303"/>
      <c r="BO616" s="303"/>
      <c r="BP616" s="303"/>
      <c r="BQ616" s="303"/>
      <c r="BR616" s="303"/>
      <c r="BS616" s="303"/>
      <c r="BT616" s="303"/>
      <c r="BU616" s="303"/>
      <c r="BV616" s="303"/>
      <c r="BW616" s="303"/>
      <c r="BX616" s="303"/>
      <c r="BY616" s="303"/>
      <c r="BZ616" s="303"/>
      <c r="CA616" s="303"/>
      <c r="CB616" s="303"/>
      <c r="CC616" s="303"/>
      <c r="CD616" s="303"/>
      <c r="CE616" s="303"/>
      <c r="CF616" s="303"/>
      <c r="CG616" s="303"/>
      <c r="CH616" s="303"/>
      <c r="CI616" s="303"/>
      <c r="CJ616" s="303"/>
      <c r="CK616" s="303"/>
      <c r="CL616" s="303"/>
      <c r="CM616" s="303"/>
      <c r="CN616" s="303"/>
      <c r="CO616" s="303"/>
      <c r="CP616" s="303"/>
      <c r="CQ616" s="303"/>
      <c r="CR616" s="303"/>
      <c r="CS616" s="303"/>
      <c r="CT616" s="303"/>
      <c r="CU616" s="303"/>
      <c r="CV616" s="303"/>
      <c r="CW616" s="303"/>
      <c r="CX616" s="303"/>
      <c r="CY616" s="303"/>
      <c r="CZ616" s="303"/>
    </row>
    <row r="617" s="623" customFormat="true" ht="25.15" customHeight="true" x14ac:dyDescent="0.2">
      <c r="C617" s="1798" t="s">
        <v>270</v>
      </c>
      <c r="D617" s="1797"/>
      <c r="E617" s="1566">
        <v>1.6990535340484893E-3</v>
      </c>
      <c r="F617" s="1545"/>
      <c r="G617" s="1545"/>
      <c r="H617" s="1798" t="s">
        <v>235</v>
      </c>
      <c r="I617" s="1797"/>
      <c r="J617" s="1567">
        <v>-8.9525172427882396E-2</v>
      </c>
      <c r="K617" s="1545"/>
      <c r="L617" s="1545"/>
      <c r="M617" s="1798" t="s">
        <v>261</v>
      </c>
      <c r="N617" s="1797"/>
      <c r="O617" s="1568">
        <v>2.4575268416947547E-2</v>
      </c>
      <c r="P617" s="1545"/>
      <c r="Q617" s="1545"/>
      <c r="AK617" s="300"/>
      <c r="AL617" s="300"/>
      <c r="AM617" s="300"/>
      <c r="AN617" s="300"/>
      <c r="AO617" s="300"/>
      <c r="AP617" s="300"/>
      <c r="AQ617" s="300"/>
      <c r="AR617" s="300"/>
      <c r="AS617" s="300"/>
      <c r="AT617" s="300"/>
      <c r="AU617" s="300"/>
      <c r="AV617" s="300"/>
      <c r="AW617" s="300"/>
      <c r="AX617" s="300"/>
      <c r="AY617" s="300"/>
      <c r="AZ617" s="300"/>
      <c r="BA617" s="303"/>
      <c r="BB617" s="353"/>
      <c r="BC617" s="303"/>
      <c r="BD617" s="303"/>
      <c r="BE617" s="303"/>
      <c r="BF617" s="303"/>
      <c r="BG617" s="303"/>
      <c r="BH617" s="303"/>
      <c r="BI617" s="303"/>
      <c r="BJ617" s="303"/>
      <c r="BK617" s="303"/>
      <c r="BL617" s="303"/>
      <c r="BM617" s="303"/>
      <c r="BN617" s="303"/>
      <c r="BO617" s="303"/>
      <c r="BP617" s="303"/>
      <c r="BQ617" s="303"/>
      <c r="BR617" s="303"/>
      <c r="BS617" s="303"/>
      <c r="BT617" s="303"/>
      <c r="BU617" s="303"/>
      <c r="BV617" s="303"/>
      <c r="BW617" s="303"/>
      <c r="BX617" s="303"/>
      <c r="BY617" s="303"/>
      <c r="BZ617" s="303"/>
      <c r="CA617" s="303"/>
      <c r="CB617" s="303"/>
      <c r="CC617" s="303"/>
      <c r="CD617" s="303"/>
      <c r="CE617" s="303"/>
      <c r="CF617" s="303"/>
      <c r="CG617" s="303"/>
      <c r="CH617" s="303"/>
      <c r="CI617" s="303"/>
      <c r="CJ617" s="303"/>
      <c r="CK617" s="303"/>
      <c r="CL617" s="303"/>
      <c r="CM617" s="303"/>
      <c r="CN617" s="303"/>
      <c r="CO617" s="303"/>
      <c r="CP617" s="303"/>
      <c r="CQ617" s="303"/>
      <c r="CR617" s="303"/>
      <c r="CS617" s="303"/>
      <c r="CT617" s="303"/>
      <c r="CU617" s="303"/>
      <c r="CV617" s="303"/>
      <c r="CW617" s="303"/>
      <c r="CX617" s="303"/>
      <c r="CY617" s="303"/>
      <c r="CZ617" s="303"/>
    </row>
    <row r="618" s="623" customFormat="true" ht="25.15" customHeight="true" x14ac:dyDescent="0.2">
      <c r="C618" s="1798" t="s">
        <v>243</v>
      </c>
      <c r="D618" s="1797"/>
      <c r="E618" s="1566">
        <v>6.9505882174314443E-2</v>
      </c>
      <c r="F618" s="1545"/>
      <c r="G618" s="1545"/>
      <c r="H618" s="1798" t="s">
        <v>280</v>
      </c>
      <c r="I618" s="1797"/>
      <c r="J618" s="1567">
        <v>4.0466360989052279E-3</v>
      </c>
      <c r="K618" s="1545"/>
      <c r="L618" s="1545"/>
      <c r="M618" s="1798" t="s">
        <v>260</v>
      </c>
      <c r="N618" s="1797"/>
      <c r="O618" s="1568">
        <v>3.0797018290897465E-2</v>
      </c>
      <c r="P618" s="1545"/>
      <c r="Q618" s="1545"/>
      <c r="AK618" s="300"/>
      <c r="AL618" s="300"/>
      <c r="AM618" s="300"/>
      <c r="AN618" s="300"/>
      <c r="AO618" s="300"/>
      <c r="AP618" s="300"/>
      <c r="AQ618" s="300"/>
      <c r="AR618" s="300"/>
      <c r="AS618" s="300"/>
      <c r="AT618" s="300"/>
      <c r="AU618" s="300"/>
      <c r="AV618" s="300"/>
      <c r="AW618" s="300"/>
      <c r="AX618" s="300"/>
      <c r="AY618" s="300"/>
      <c r="AZ618" s="300"/>
      <c r="BA618" s="303"/>
      <c r="BB618" s="353"/>
      <c r="BC618" s="303"/>
      <c r="BD618" s="303"/>
      <c r="BE618" s="303"/>
      <c r="BF618" s="303"/>
      <c r="BG618" s="303"/>
      <c r="BH618" s="303"/>
      <c r="BI618" s="303"/>
      <c r="BJ618" s="303"/>
      <c r="BK618" s="303"/>
      <c r="BL618" s="303"/>
      <c r="BM618" s="303"/>
      <c r="BN618" s="303"/>
      <c r="BO618" s="303"/>
      <c r="BP618" s="303"/>
      <c r="BQ618" s="303"/>
      <c r="BR618" s="303"/>
      <c r="BS618" s="303"/>
      <c r="BT618" s="303"/>
      <c r="BU618" s="303"/>
      <c r="BV618" s="303"/>
      <c r="BW618" s="303"/>
      <c r="BX618" s="303"/>
      <c r="BY618" s="303"/>
      <c r="BZ618" s="303"/>
      <c r="CA618" s="303"/>
      <c r="CB618" s="303"/>
      <c r="CC618" s="303"/>
      <c r="CD618" s="303"/>
      <c r="CE618" s="303"/>
      <c r="CF618" s="303"/>
      <c r="CG618" s="303"/>
      <c r="CH618" s="303"/>
      <c r="CI618" s="303"/>
      <c r="CJ618" s="303"/>
      <c r="CK618" s="303"/>
      <c r="CL618" s="303"/>
      <c r="CM618" s="303"/>
      <c r="CN618" s="303"/>
      <c r="CO618" s="303"/>
      <c r="CP618" s="303"/>
      <c r="CQ618" s="303"/>
      <c r="CR618" s="303"/>
      <c r="CS618" s="303"/>
      <c r="CT618" s="303"/>
      <c r="CU618" s="303"/>
      <c r="CV618" s="303"/>
      <c r="CW618" s="303"/>
      <c r="CX618" s="303"/>
      <c r="CY618" s="303"/>
      <c r="CZ618" s="303"/>
    </row>
    <row r="619" s="623" customFormat="true" ht="25.15" customHeight="true" x14ac:dyDescent="0.2">
      <c r="C619" s="1798" t="s">
        <v>273</v>
      </c>
      <c r="D619" s="1797"/>
      <c r="E619" s="1566">
        <v>1.6054821798885056E-2</v>
      </c>
      <c r="F619" s="1545"/>
      <c r="G619" s="1545"/>
      <c r="H619" s="1798" t="s">
        <v>299</v>
      </c>
      <c r="I619" s="1797"/>
      <c r="J619" s="1567">
        <v>1.1799496548684973E-3</v>
      </c>
      <c r="K619" s="1545"/>
      <c r="L619" s="1545"/>
      <c r="M619" s="1798" t="s">
        <v>270</v>
      </c>
      <c r="N619" s="1797"/>
      <c r="O619" s="1568">
        <v>2.2611415466038155E-2</v>
      </c>
      <c r="P619" s="1545"/>
      <c r="Q619" s="1545"/>
      <c r="AK619" s="300"/>
      <c r="AL619" s="300"/>
      <c r="AM619" s="300"/>
      <c r="AN619" s="300"/>
      <c r="AO619" s="300"/>
      <c r="AP619" s="300"/>
      <c r="AQ619" s="300"/>
      <c r="AR619" s="300"/>
      <c r="AS619" s="300"/>
      <c r="AT619" s="300"/>
      <c r="AU619" s="300"/>
      <c r="AV619" s="300"/>
      <c r="AW619" s="300"/>
      <c r="AX619" s="300"/>
      <c r="AY619" s="300"/>
      <c r="AZ619" s="300"/>
      <c r="BA619" s="303"/>
      <c r="BB619" s="353"/>
      <c r="BC619" s="303"/>
      <c r="BD619" s="303"/>
      <c r="BE619" s="303"/>
      <c r="BF619" s="303"/>
      <c r="BG619" s="303"/>
      <c r="BH619" s="303"/>
      <c r="BI619" s="303"/>
      <c r="BJ619" s="303"/>
      <c r="BK619" s="303"/>
      <c r="BL619" s="303"/>
      <c r="BM619" s="303"/>
      <c r="BN619" s="303"/>
      <c r="BO619" s="303"/>
      <c r="BP619" s="303"/>
      <c r="BQ619" s="303"/>
      <c r="BR619" s="303"/>
      <c r="BS619" s="303"/>
      <c r="BT619" s="303"/>
      <c r="BU619" s="303"/>
      <c r="BV619" s="303"/>
      <c r="BW619" s="303"/>
      <c r="BX619" s="303"/>
      <c r="BY619" s="303"/>
      <c r="BZ619" s="303"/>
      <c r="CA619" s="303"/>
      <c r="CB619" s="303"/>
      <c r="CC619" s="303"/>
      <c r="CD619" s="303"/>
      <c r="CE619" s="303"/>
      <c r="CF619" s="303"/>
      <c r="CG619" s="303"/>
      <c r="CH619" s="303"/>
      <c r="CI619" s="303"/>
      <c r="CJ619" s="303"/>
      <c r="CK619" s="303"/>
      <c r="CL619" s="303"/>
      <c r="CM619" s="303"/>
      <c r="CN619" s="303"/>
      <c r="CO619" s="303"/>
      <c r="CP619" s="303"/>
      <c r="CQ619" s="303"/>
      <c r="CR619" s="303"/>
      <c r="CS619" s="303"/>
      <c r="CT619" s="303"/>
      <c r="CU619" s="303"/>
      <c r="CV619" s="303"/>
      <c r="CW619" s="303"/>
      <c r="CX619" s="303"/>
      <c r="CY619" s="303"/>
      <c r="CZ619" s="303"/>
    </row>
    <row r="620" s="623" customFormat="true" ht="25.15" customHeight="true" x14ac:dyDescent="0.2">
      <c r="C620" s="1798" t="s">
        <v>237</v>
      </c>
      <c r="D620" s="1797"/>
      <c r="E620" s="1566">
        <v>9.3400541191689529E-2</v>
      </c>
      <c r="F620" s="1545"/>
      <c r="G620" s="1545"/>
      <c r="H620" s="1798" t="s">
        <v>275</v>
      </c>
      <c r="I620" s="1797"/>
      <c r="J620" s="1567">
        <v>-5.6484224409032442E-4</v>
      </c>
      <c r="K620" s="1545"/>
      <c r="L620" s="1545"/>
      <c r="M620" s="1798" t="s">
        <v>243</v>
      </c>
      <c r="N620" s="1797"/>
      <c r="O620" s="1568">
        <v>5.214617159133391E-2</v>
      </c>
      <c r="P620" s="1545"/>
      <c r="Q620" s="1545"/>
      <c r="AK620" s="300"/>
      <c r="AL620" s="300"/>
      <c r="AM620" s="300"/>
      <c r="AN620" s="300"/>
      <c r="AO620" s="300"/>
      <c r="AP620" s="300"/>
      <c r="AQ620" s="300"/>
      <c r="AR620" s="300"/>
      <c r="AS620" s="300"/>
      <c r="AT620" s="300"/>
      <c r="AU620" s="300"/>
      <c r="AV620" s="300"/>
      <c r="AW620" s="300"/>
      <c r="AX620" s="300"/>
      <c r="AY620" s="300"/>
      <c r="AZ620" s="300"/>
      <c r="BA620" s="303"/>
      <c r="BB620" s="353"/>
      <c r="BC620" s="303"/>
      <c r="BD620" s="303"/>
      <c r="BE620" s="303"/>
      <c r="BF620" s="303"/>
      <c r="BG620" s="303"/>
      <c r="BH620" s="303"/>
      <c r="BI620" s="303"/>
      <c r="BJ620" s="303"/>
      <c r="BK620" s="303"/>
      <c r="BL620" s="303"/>
      <c r="BM620" s="303"/>
      <c r="BN620" s="303"/>
      <c r="BO620" s="303"/>
      <c r="BP620" s="303"/>
      <c r="BQ620" s="303"/>
      <c r="BR620" s="303"/>
      <c r="BS620" s="303"/>
      <c r="BT620" s="303"/>
      <c r="BU620" s="303"/>
      <c r="BV620" s="303"/>
      <c r="BW620" s="303"/>
      <c r="BX620" s="303"/>
      <c r="BY620" s="303"/>
      <c r="BZ620" s="303"/>
      <c r="CA620" s="303"/>
      <c r="CB620" s="303"/>
      <c r="CC620" s="303"/>
      <c r="CD620" s="303"/>
      <c r="CE620" s="303"/>
      <c r="CF620" s="303"/>
      <c r="CG620" s="303"/>
      <c r="CH620" s="303"/>
      <c r="CI620" s="303"/>
      <c r="CJ620" s="303"/>
      <c r="CK620" s="303"/>
      <c r="CL620" s="303"/>
      <c r="CM620" s="303"/>
      <c r="CN620" s="303"/>
      <c r="CO620" s="303"/>
      <c r="CP620" s="303"/>
      <c r="CQ620" s="303"/>
      <c r="CR620" s="303"/>
      <c r="CS620" s="303"/>
      <c r="CT620" s="303"/>
      <c r="CU620" s="303"/>
      <c r="CV620" s="303"/>
      <c r="CW620" s="303"/>
      <c r="CX620" s="303"/>
      <c r="CY620" s="303"/>
      <c r="CZ620" s="303"/>
    </row>
    <row r="621" s="623" customFormat="true" ht="25.15" customHeight="true" x14ac:dyDescent="0.2">
      <c r="C621" s="1798" t="s">
        <v>264</v>
      </c>
      <c r="D621" s="1797"/>
      <c r="E621" s="1566">
        <v>2.1218772727240227E-2</v>
      </c>
      <c r="F621" s="1545"/>
      <c r="G621" s="1545"/>
      <c r="H621" s="1798" t="s">
        <v>281</v>
      </c>
      <c r="I621" s="1797"/>
      <c r="J621" s="1567">
        <v>-8.4368804302144672E-3</v>
      </c>
      <c r="K621" s="1545"/>
      <c r="L621" s="1545"/>
      <c r="M621" s="1798" t="s">
        <v>273</v>
      </c>
      <c r="N621" s="1797"/>
      <c r="O621" s="1568">
        <v>2.0046285502386768E-2</v>
      </c>
      <c r="P621" s="1545"/>
      <c r="Q621" s="1545"/>
      <c r="AK621" s="300"/>
      <c r="AL621" s="300"/>
      <c r="AM621" s="300"/>
      <c r="AN621" s="300"/>
      <c r="AO621" s="300"/>
      <c r="AP621" s="300"/>
      <c r="AQ621" s="300"/>
      <c r="AR621" s="300"/>
      <c r="AS621" s="300"/>
      <c r="AT621" s="300"/>
      <c r="AU621" s="300"/>
      <c r="AV621" s="300"/>
      <c r="AW621" s="300"/>
      <c r="AX621" s="300"/>
      <c r="AY621" s="300"/>
      <c r="AZ621" s="300"/>
      <c r="BA621" s="303"/>
      <c r="BB621" s="353"/>
      <c r="BC621" s="303"/>
      <c r="BD621" s="303"/>
      <c r="BE621" s="303"/>
      <c r="BF621" s="303"/>
      <c r="BG621" s="303"/>
      <c r="BH621" s="303"/>
      <c r="BI621" s="303"/>
      <c r="BJ621" s="303"/>
      <c r="BK621" s="303"/>
      <c r="BL621" s="303"/>
      <c r="BM621" s="303"/>
      <c r="BN621" s="303"/>
      <c r="BO621" s="303"/>
      <c r="BP621" s="303"/>
      <c r="BQ621" s="303"/>
      <c r="BR621" s="303"/>
      <c r="BS621" s="303"/>
      <c r="BT621" s="303"/>
      <c r="BU621" s="303"/>
      <c r="BV621" s="303"/>
      <c r="BW621" s="303"/>
      <c r="BX621" s="303"/>
      <c r="BY621" s="303"/>
      <c r="BZ621" s="303"/>
      <c r="CA621" s="303"/>
      <c r="CB621" s="303"/>
      <c r="CC621" s="303"/>
      <c r="CD621" s="303"/>
      <c r="CE621" s="303"/>
      <c r="CF621" s="303"/>
      <c r="CG621" s="303"/>
      <c r="CH621" s="303"/>
      <c r="CI621" s="303"/>
      <c r="CJ621" s="303"/>
      <c r="CK621" s="303"/>
      <c r="CL621" s="303"/>
      <c r="CM621" s="303"/>
      <c r="CN621" s="303"/>
      <c r="CO621" s="303"/>
      <c r="CP621" s="303"/>
      <c r="CQ621" s="303"/>
      <c r="CR621" s="303"/>
      <c r="CS621" s="303"/>
      <c r="CT621" s="303"/>
      <c r="CU621" s="303"/>
      <c r="CV621" s="303"/>
      <c r="CW621" s="303"/>
      <c r="CX621" s="303"/>
      <c r="CY621" s="303"/>
      <c r="CZ621" s="303"/>
    </row>
    <row r="622" s="623" customFormat="true" ht="25.15" customHeight="true" x14ac:dyDescent="0.2">
      <c r="C622" s="1798" t="s">
        <v>282</v>
      </c>
      <c r="D622" s="1797"/>
      <c r="E622" s="1566">
        <v>5.0670028273561698E-3</v>
      </c>
      <c r="F622" s="1545"/>
      <c r="G622" s="1545"/>
      <c r="H622" s="1798" t="s">
        <v>263</v>
      </c>
      <c r="I622" s="1797"/>
      <c r="J622" s="1569">
        <v>-2.5794220177029543E-2</v>
      </c>
      <c r="K622" s="1545"/>
      <c r="L622" s="1545"/>
      <c r="M622" s="1798" t="s">
        <v>237</v>
      </c>
      <c r="N622" s="1797"/>
      <c r="O622" s="1568">
        <v>0.10587911875006098</v>
      </c>
      <c r="P622" s="1545"/>
      <c r="Q622" s="1545"/>
      <c r="AK622" s="300"/>
      <c r="AL622" s="300"/>
      <c r="AM622" s="300"/>
      <c r="AN622" s="300"/>
      <c r="AO622" s="300"/>
      <c r="AP622" s="300"/>
      <c r="AQ622" s="300"/>
      <c r="AR622" s="300"/>
      <c r="AS622" s="300"/>
      <c r="AT622" s="300"/>
      <c r="AU622" s="300"/>
      <c r="AV622" s="300"/>
      <c r="AW622" s="300"/>
      <c r="AX622" s="300"/>
      <c r="AY622" s="300"/>
      <c r="AZ622" s="300"/>
      <c r="BA622" s="303"/>
      <c r="BB622" s="353"/>
      <c r="BC622" s="303"/>
      <c r="BD622" s="303"/>
      <c r="BE622" s="303"/>
      <c r="BF622" s="303"/>
      <c r="BG622" s="303"/>
      <c r="BH622" s="303"/>
      <c r="BI622" s="303"/>
      <c r="BJ622" s="303"/>
      <c r="BK622" s="303"/>
      <c r="BL622" s="303"/>
      <c r="BM622" s="303"/>
      <c r="BN622" s="303"/>
      <c r="BO622" s="303"/>
      <c r="BP622" s="303"/>
      <c r="BQ622" s="303"/>
      <c r="BR622" s="303"/>
      <c r="BS622" s="303"/>
      <c r="BT622" s="303"/>
      <c r="BU622" s="303"/>
      <c r="BV622" s="303"/>
      <c r="BW622" s="303"/>
      <c r="BX622" s="303"/>
      <c r="BY622" s="303"/>
      <c r="BZ622" s="303"/>
      <c r="CA622" s="303"/>
      <c r="CB622" s="303"/>
      <c r="CC622" s="303"/>
      <c r="CD622" s="303"/>
      <c r="CE622" s="303"/>
      <c r="CF622" s="303"/>
      <c r="CG622" s="303"/>
      <c r="CH622" s="303"/>
      <c r="CI622" s="303"/>
      <c r="CJ622" s="303"/>
      <c r="CK622" s="303"/>
      <c r="CL622" s="303"/>
      <c r="CM622" s="303"/>
      <c r="CN622" s="303"/>
      <c r="CO622" s="303"/>
      <c r="CP622" s="303"/>
      <c r="CQ622" s="303"/>
      <c r="CR622" s="303"/>
      <c r="CS622" s="303"/>
      <c r="CT622" s="303"/>
      <c r="CU622" s="303"/>
      <c r="CV622" s="303"/>
      <c r="CW622" s="303"/>
      <c r="CX622" s="303"/>
      <c r="CY622" s="303"/>
      <c r="CZ622" s="303"/>
    </row>
    <row r="623" s="623" customFormat="true" ht="25.15" customHeight="true" x14ac:dyDescent="0.2">
      <c r="C623" s="1798" t="s">
        <v>298</v>
      </c>
      <c r="D623" s="1797"/>
      <c r="E623" s="1566">
        <v>8.7156809616722314E-4</v>
      </c>
      <c r="F623" s="1545"/>
      <c r="G623" s="1545"/>
      <c r="H623" s="1796"/>
      <c r="I623" s="1797"/>
      <c r="J623" s="1570"/>
      <c r="K623" s="1545"/>
      <c r="L623" s="1545"/>
      <c r="M623" s="1798" t="s">
        <v>264</v>
      </c>
      <c r="N623" s="1797"/>
      <c r="O623" s="1568">
        <v>1.7168635364358368E-2</v>
      </c>
      <c r="P623" s="1545"/>
      <c r="Q623" s="1545"/>
      <c r="AK623" s="300"/>
      <c r="AL623" s="300"/>
      <c r="AM623" s="300"/>
      <c r="AN623" s="300"/>
      <c r="AO623" s="300"/>
      <c r="AP623" s="300"/>
      <c r="AQ623" s="300"/>
      <c r="AR623" s="300"/>
      <c r="AS623" s="300"/>
      <c r="AT623" s="300"/>
      <c r="AU623" s="300"/>
      <c r="AV623" s="300"/>
      <c r="AW623" s="300"/>
      <c r="AX623" s="300"/>
      <c r="AY623" s="300"/>
      <c r="AZ623" s="300"/>
      <c r="BA623" s="303"/>
      <c r="BB623" s="353"/>
      <c r="BC623" s="303"/>
      <c r="BD623" s="303"/>
      <c r="BE623" s="303"/>
      <c r="BF623" s="303"/>
      <c r="BG623" s="303"/>
      <c r="BH623" s="303"/>
      <c r="BI623" s="303"/>
      <c r="BJ623" s="303"/>
      <c r="BK623" s="303"/>
      <c r="BL623" s="303"/>
      <c r="BM623" s="303"/>
      <c r="BN623" s="303"/>
      <c r="BO623" s="303"/>
      <c r="BP623" s="303"/>
      <c r="BQ623" s="303"/>
      <c r="BR623" s="303"/>
      <c r="BS623" s="303"/>
      <c r="BT623" s="303"/>
      <c r="BU623" s="303"/>
      <c r="BV623" s="303"/>
      <c r="BW623" s="303"/>
      <c r="BX623" s="303"/>
      <c r="BY623" s="303"/>
      <c r="BZ623" s="303"/>
      <c r="CA623" s="303"/>
      <c r="CB623" s="303"/>
      <c r="CC623" s="303"/>
      <c r="CD623" s="303"/>
      <c r="CE623" s="303"/>
      <c r="CF623" s="303"/>
      <c r="CG623" s="303"/>
      <c r="CH623" s="303"/>
      <c r="CI623" s="303"/>
      <c r="CJ623" s="303"/>
      <c r="CK623" s="303"/>
      <c r="CL623" s="303"/>
      <c r="CM623" s="303"/>
      <c r="CN623" s="303"/>
      <c r="CO623" s="303"/>
      <c r="CP623" s="303"/>
      <c r="CQ623" s="303"/>
      <c r="CR623" s="303"/>
      <c r="CS623" s="303"/>
      <c r="CT623" s="303"/>
      <c r="CU623" s="303"/>
      <c r="CV623" s="303"/>
      <c r="CW623" s="303"/>
      <c r="CX623" s="303"/>
      <c r="CY623" s="303"/>
      <c r="CZ623" s="303"/>
    </row>
    <row r="624" s="623" customFormat="true" ht="25.15" customHeight="true" x14ac:dyDescent="0.2">
      <c r="C624" s="1798" t="s">
        <v>251</v>
      </c>
      <c r="D624" s="1797"/>
      <c r="E624" s="1566">
        <v>4.4038815558836833E-2</v>
      </c>
      <c r="F624" s="1545"/>
      <c r="G624" s="1545"/>
      <c r="H624" s="1796"/>
      <c r="I624" s="1797"/>
      <c r="J624" s="1545"/>
      <c r="K624" s="1545"/>
      <c r="L624" s="1545"/>
      <c r="M624" s="1798" t="s">
        <v>282</v>
      </c>
      <c r="N624" s="1797"/>
      <c r="O624" s="1568">
        <v>8.9881736775704463E-3</v>
      </c>
      <c r="P624" s="1545"/>
      <c r="Q624" s="1545"/>
      <c r="AK624" s="300"/>
      <c r="AL624" s="300"/>
      <c r="AM624" s="300"/>
      <c r="AN624" s="300"/>
      <c r="AO624" s="300"/>
      <c r="AP624" s="300"/>
      <c r="AQ624" s="300"/>
      <c r="AR624" s="300"/>
      <c r="AS624" s="300"/>
      <c r="AT624" s="300"/>
      <c r="AU624" s="300"/>
      <c r="AV624" s="300"/>
      <c r="AW624" s="300"/>
      <c r="AX624" s="300"/>
      <c r="AY624" s="300"/>
      <c r="AZ624" s="300"/>
      <c r="BA624" s="303"/>
      <c r="BB624" s="353"/>
      <c r="BC624" s="303"/>
      <c r="BD624" s="303"/>
      <c r="BE624" s="303"/>
      <c r="BF624" s="303"/>
      <c r="BG624" s="303"/>
      <c r="BH624" s="303"/>
      <c r="BI624" s="303"/>
      <c r="BJ624" s="303"/>
      <c r="BK624" s="303"/>
      <c r="BL624" s="303"/>
      <c r="BM624" s="303"/>
      <c r="BN624" s="303"/>
      <c r="BO624" s="303"/>
      <c r="BP624" s="303"/>
      <c r="BQ624" s="303"/>
      <c r="BR624" s="303"/>
      <c r="BS624" s="303"/>
      <c r="BT624" s="303"/>
      <c r="BU624" s="303"/>
      <c r="BV624" s="303"/>
      <c r="BW624" s="303"/>
      <c r="BX624" s="303"/>
      <c r="BY624" s="303"/>
      <c r="BZ624" s="303"/>
      <c r="CA624" s="303"/>
      <c r="CB624" s="303"/>
      <c r="CC624" s="303"/>
      <c r="CD624" s="303"/>
      <c r="CE624" s="303"/>
      <c r="CF624" s="303"/>
      <c r="CG624" s="303"/>
      <c r="CH624" s="303"/>
      <c r="CI624" s="303"/>
      <c r="CJ624" s="303"/>
      <c r="CK624" s="303"/>
      <c r="CL624" s="303"/>
      <c r="CM624" s="303"/>
      <c r="CN624" s="303"/>
      <c r="CO624" s="303"/>
      <c r="CP624" s="303"/>
      <c r="CQ624" s="303"/>
      <c r="CR624" s="303"/>
      <c r="CS624" s="303"/>
      <c r="CT624" s="303"/>
      <c r="CU624" s="303"/>
      <c r="CV624" s="303"/>
      <c r="CW624" s="303"/>
      <c r="CX624" s="303"/>
      <c r="CY624" s="303"/>
      <c r="CZ624" s="303"/>
    </row>
    <row r="625" s="623" customFormat="true" ht="25.15" customHeight="true" x14ac:dyDescent="0.2">
      <c r="C625" s="1798" t="s">
        <v>230</v>
      </c>
      <c r="D625" s="1797"/>
      <c r="E625" s="1566">
        <v>-0.10045416485661565</v>
      </c>
      <c r="F625" s="1545"/>
      <c r="G625" s="1545"/>
      <c r="H625" s="1799" t="s">
        <v>308</v>
      </c>
      <c r="I625" s="1797"/>
      <c r="J625" s="1797"/>
      <c r="K625" s="1545"/>
      <c r="L625" s="1545"/>
      <c r="M625" s="1798" t="s">
        <v>298</v>
      </c>
      <c r="N625" s="1797"/>
      <c r="O625" s="1568">
        <v>2.7536497297810229E-3</v>
      </c>
      <c r="P625" s="1545"/>
      <c r="Q625" s="1545"/>
      <c r="AK625" s="300"/>
      <c r="AL625" s="300"/>
      <c r="AM625" s="300"/>
      <c r="AN625" s="300"/>
      <c r="AO625" s="300"/>
      <c r="AP625" s="300"/>
      <c r="AQ625" s="300"/>
      <c r="AR625" s="300"/>
      <c r="AS625" s="300"/>
      <c r="AT625" s="300"/>
      <c r="AU625" s="300"/>
      <c r="AV625" s="300"/>
      <c r="AW625" s="300"/>
      <c r="AX625" s="300"/>
      <c r="AY625" s="300"/>
      <c r="AZ625" s="300"/>
      <c r="BA625" s="303"/>
      <c r="BB625" s="353"/>
      <c r="BC625" s="303"/>
      <c r="BD625" s="303"/>
      <c r="BE625" s="303"/>
      <c r="BF625" s="303"/>
      <c r="BG625" s="303"/>
      <c r="BH625" s="303"/>
      <c r="BI625" s="303"/>
      <c r="BJ625" s="303"/>
      <c r="BK625" s="303"/>
      <c r="BL625" s="303"/>
      <c r="BM625" s="303"/>
      <c r="BN625" s="303"/>
      <c r="BO625" s="303"/>
      <c r="BP625" s="303"/>
      <c r="BQ625" s="303"/>
      <c r="BR625" s="303"/>
      <c r="BS625" s="303"/>
      <c r="BT625" s="303"/>
      <c r="BU625" s="303"/>
      <c r="BV625" s="303"/>
      <c r="BW625" s="303"/>
      <c r="BX625" s="303"/>
      <c r="BY625" s="303"/>
      <c r="BZ625" s="303"/>
      <c r="CA625" s="303"/>
      <c r="CB625" s="303"/>
      <c r="CC625" s="303"/>
      <c r="CD625" s="303"/>
      <c r="CE625" s="303"/>
      <c r="CF625" s="303"/>
      <c r="CG625" s="303"/>
      <c r="CH625" s="303"/>
      <c r="CI625" s="303"/>
      <c r="CJ625" s="303"/>
      <c r="CK625" s="303"/>
      <c r="CL625" s="303"/>
      <c r="CM625" s="303"/>
      <c r="CN625" s="303"/>
      <c r="CO625" s="303"/>
      <c r="CP625" s="303"/>
      <c r="CQ625" s="303"/>
      <c r="CR625" s="303"/>
      <c r="CS625" s="303"/>
      <c r="CT625" s="303"/>
      <c r="CU625" s="303"/>
      <c r="CV625" s="303"/>
      <c r="CW625" s="303"/>
      <c r="CX625" s="303"/>
      <c r="CY625" s="303"/>
      <c r="CZ625" s="303"/>
    </row>
    <row r="626" s="623" customFormat="true" ht="25.15" customHeight="true" x14ac:dyDescent="0.2">
      <c r="C626" s="1798" t="s">
        <v>235</v>
      </c>
      <c r="D626" s="1797"/>
      <c r="E626" s="1566">
        <v>-9.4894673544638389E-2</v>
      </c>
      <c r="F626" s="1545"/>
      <c r="G626" s="1545"/>
      <c r="H626" s="1800" t="s">
        <v>227</v>
      </c>
      <c r="I626" s="1797"/>
      <c r="J626" s="1588" t="s">
        <v>229</v>
      </c>
      <c r="K626" s="1545"/>
      <c r="L626" s="1545"/>
      <c r="M626" s="1798" t="s">
        <v>251</v>
      </c>
      <c r="N626" s="1797"/>
      <c r="O626" s="1568">
        <v>5.5776835162619581E-2</v>
      </c>
      <c r="P626" s="1545"/>
      <c r="Q626" s="1545"/>
      <c r="AK626" s="300"/>
      <c r="AL626" s="300"/>
      <c r="AM626" s="300"/>
      <c r="AN626" s="300"/>
      <c r="AO626" s="300"/>
      <c r="AP626" s="300"/>
      <c r="AQ626" s="300"/>
      <c r="AR626" s="300"/>
      <c r="AS626" s="300"/>
      <c r="AT626" s="300"/>
      <c r="AU626" s="300"/>
      <c r="AV626" s="300"/>
      <c r="AW626" s="300"/>
      <c r="AX626" s="300"/>
      <c r="AY626" s="300"/>
      <c r="AZ626" s="300"/>
      <c r="BA626" s="303"/>
      <c r="BB626" s="353"/>
      <c r="BC626" s="303"/>
      <c r="BD626" s="303"/>
      <c r="BE626" s="303"/>
      <c r="BF626" s="303"/>
      <c r="BG626" s="303"/>
      <c r="BH626" s="303"/>
      <c r="BI626" s="303"/>
      <c r="BJ626" s="303"/>
      <c r="BK626" s="303"/>
      <c r="BL626" s="303"/>
      <c r="BM626" s="303"/>
      <c r="BN626" s="303"/>
      <c r="BO626" s="303"/>
      <c r="BP626" s="303"/>
      <c r="BQ626" s="303"/>
      <c r="BR626" s="303"/>
      <c r="BS626" s="303"/>
      <c r="BT626" s="303"/>
      <c r="BU626" s="303"/>
      <c r="BV626" s="303"/>
      <c r="BW626" s="303"/>
      <c r="BX626" s="303"/>
      <c r="BY626" s="303"/>
      <c r="BZ626" s="303"/>
      <c r="CA626" s="303"/>
      <c r="CB626" s="303"/>
      <c r="CC626" s="303"/>
      <c r="CD626" s="303"/>
      <c r="CE626" s="303"/>
      <c r="CF626" s="303"/>
      <c r="CG626" s="303"/>
      <c r="CH626" s="303"/>
      <c r="CI626" s="303"/>
      <c r="CJ626" s="303"/>
      <c r="CK626" s="303"/>
      <c r="CL626" s="303"/>
      <c r="CM626" s="303"/>
      <c r="CN626" s="303"/>
      <c r="CO626" s="303"/>
      <c r="CP626" s="303"/>
      <c r="CQ626" s="303"/>
      <c r="CR626" s="303"/>
      <c r="CS626" s="303"/>
      <c r="CT626" s="303"/>
      <c r="CU626" s="303"/>
      <c r="CV626" s="303"/>
      <c r="CW626" s="303"/>
      <c r="CX626" s="303"/>
      <c r="CY626" s="303"/>
      <c r="CZ626" s="303"/>
    </row>
    <row r="627" s="623" customFormat="true" ht="25.15" customHeight="true" x14ac:dyDescent="0.2">
      <c r="C627" s="1798" t="s">
        <v>280</v>
      </c>
      <c r="D627" s="1797"/>
      <c r="E627" s="1566">
        <v>5.9995264699225495E-3</v>
      </c>
      <c r="F627" s="1545"/>
      <c r="G627" s="1545"/>
      <c r="H627" s="1798" t="s">
        <v>229</v>
      </c>
      <c r="I627" s="1797"/>
      <c r="J627" s="1589">
        <v>1</v>
      </c>
      <c r="K627" s="1545"/>
      <c r="L627" s="1545"/>
      <c r="M627" s="1798" t="s">
        <v>230</v>
      </c>
      <c r="N627" s="1797"/>
      <c r="O627" s="1568">
        <v>-0.11103247847901349</v>
      </c>
      <c r="P627" s="1545"/>
      <c r="Q627" s="1545"/>
      <c r="AK627" s="300"/>
      <c r="AL627" s="300"/>
      <c r="AM627" s="300"/>
      <c r="AN627" s="300"/>
      <c r="AO627" s="300"/>
      <c r="AP627" s="300"/>
      <c r="AQ627" s="300"/>
      <c r="AR627" s="300"/>
      <c r="AS627" s="300"/>
      <c r="AT627" s="300"/>
      <c r="AU627" s="300"/>
      <c r="AV627" s="300"/>
      <c r="AW627" s="300"/>
      <c r="AX627" s="300"/>
      <c r="AY627" s="300"/>
      <c r="AZ627" s="300"/>
      <c r="BA627" s="303"/>
      <c r="BB627" s="353"/>
      <c r="BC627" s="303"/>
      <c r="BD627" s="303"/>
      <c r="BE627" s="303"/>
      <c r="BF627" s="303"/>
      <c r="BG627" s="303"/>
      <c r="BH627" s="303"/>
      <c r="BI627" s="303"/>
      <c r="BJ627" s="303"/>
      <c r="BK627" s="303"/>
      <c r="BL627" s="303"/>
      <c r="BM627" s="303"/>
      <c r="BN627" s="303"/>
      <c r="BO627" s="303"/>
      <c r="BP627" s="303"/>
      <c r="BQ627" s="303"/>
      <c r="BR627" s="303"/>
      <c r="BS627" s="303"/>
      <c r="BT627" s="303"/>
      <c r="BU627" s="303"/>
      <c r="BV627" s="303"/>
      <c r="BW627" s="303"/>
      <c r="BX627" s="303"/>
      <c r="BY627" s="303"/>
      <c r="BZ627" s="303"/>
      <c r="CA627" s="303"/>
      <c r="CB627" s="303"/>
      <c r="CC627" s="303"/>
      <c r="CD627" s="303"/>
      <c r="CE627" s="303"/>
      <c r="CF627" s="303"/>
      <c r="CG627" s="303"/>
      <c r="CH627" s="303"/>
      <c r="CI627" s="303"/>
      <c r="CJ627" s="303"/>
      <c r="CK627" s="303"/>
      <c r="CL627" s="303"/>
      <c r="CM627" s="303"/>
      <c r="CN627" s="303"/>
      <c r="CO627" s="303"/>
      <c r="CP627" s="303"/>
      <c r="CQ627" s="303"/>
      <c r="CR627" s="303"/>
      <c r="CS627" s="303"/>
      <c r="CT627" s="303"/>
      <c r="CU627" s="303"/>
      <c r="CV627" s="303"/>
      <c r="CW627" s="303"/>
      <c r="CX627" s="303"/>
      <c r="CY627" s="303"/>
      <c r="CZ627" s="303"/>
    </row>
    <row r="628" s="623" customFormat="true" ht="25.15" customHeight="true" x14ac:dyDescent="0.2">
      <c r="C628" s="1798" t="s">
        <v>299</v>
      </c>
      <c r="D628" s="1797"/>
      <c r="E628" s="1566">
        <v>5.5045518172650064E-4</v>
      </c>
      <c r="F628" s="1545"/>
      <c r="G628" s="1545"/>
      <c r="H628" s="1796"/>
      <c r="I628" s="1797"/>
      <c r="J628" s="1570"/>
      <c r="K628" s="1545"/>
      <c r="L628" s="1545"/>
      <c r="M628" s="1798" t="s">
        <v>287</v>
      </c>
      <c r="N628" s="1797"/>
      <c r="O628" s="1568">
        <v>6.0831608019258692E-3</v>
      </c>
      <c r="P628" s="1545"/>
      <c r="Q628" s="1545"/>
      <c r="AK628" s="300"/>
      <c r="AL628" s="300"/>
      <c r="AM628" s="300"/>
      <c r="AN628" s="300"/>
      <c r="AO628" s="300"/>
      <c r="AP628" s="300"/>
      <c r="AQ628" s="300"/>
      <c r="AR628" s="300"/>
      <c r="AS628" s="300"/>
      <c r="AT628" s="300"/>
      <c r="AU628" s="300"/>
      <c r="AV628" s="300"/>
      <c r="AW628" s="300"/>
      <c r="AX628" s="300"/>
      <c r="AY628" s="300"/>
      <c r="AZ628" s="300"/>
      <c r="BA628" s="303"/>
      <c r="BB628" s="353"/>
      <c r="BC628" s="303"/>
      <c r="BD628" s="303"/>
      <c r="BE628" s="303"/>
      <c r="BF628" s="303"/>
      <c r="BG628" s="303"/>
      <c r="BH628" s="303"/>
      <c r="BI628" s="303"/>
      <c r="BJ628" s="303"/>
      <c r="BK628" s="303"/>
      <c r="BL628" s="303"/>
      <c r="BM628" s="303"/>
      <c r="BN628" s="303"/>
      <c r="BO628" s="303"/>
      <c r="BP628" s="303"/>
      <c r="BQ628" s="303"/>
      <c r="BR628" s="303"/>
      <c r="BS628" s="303"/>
      <c r="BT628" s="303"/>
      <c r="BU628" s="303"/>
      <c r="BV628" s="303"/>
      <c r="BW628" s="303"/>
      <c r="BX628" s="303"/>
      <c r="BY628" s="303"/>
      <c r="BZ628" s="303"/>
      <c r="CA628" s="303"/>
      <c r="CB628" s="303"/>
      <c r="CC628" s="303"/>
      <c r="CD628" s="303"/>
      <c r="CE628" s="303"/>
      <c r="CF628" s="303"/>
      <c r="CG628" s="303"/>
      <c r="CH628" s="303"/>
      <c r="CI628" s="303"/>
      <c r="CJ628" s="303"/>
      <c r="CK628" s="303"/>
      <c r="CL628" s="303"/>
      <c r="CM628" s="303"/>
      <c r="CN628" s="303"/>
      <c r="CO628" s="303"/>
      <c r="CP628" s="303"/>
      <c r="CQ628" s="303"/>
      <c r="CR628" s="303"/>
      <c r="CS628" s="303"/>
      <c r="CT628" s="303"/>
      <c r="CU628" s="303"/>
      <c r="CV628" s="303"/>
      <c r="CW628" s="303"/>
      <c r="CX628" s="303"/>
      <c r="CY628" s="303"/>
      <c r="CZ628" s="303"/>
    </row>
    <row r="629" s="623" customFormat="true" ht="25.15" customHeight="true" x14ac:dyDescent="0.2">
      <c r="C629" s="1798" t="s">
        <v>275</v>
      </c>
      <c r="D629" s="1797"/>
      <c r="E629" s="1566">
        <v>1.0175187268047833E-3</v>
      </c>
      <c r="F629" s="1545"/>
      <c r="G629" s="1545"/>
      <c r="H629" s="1796"/>
      <c r="I629" s="1797"/>
      <c r="J629" s="1545"/>
      <c r="K629" s="1545"/>
      <c r="L629" s="1545"/>
      <c r="M629" s="1798" t="s">
        <v>235</v>
      </c>
      <c r="N629" s="1797"/>
      <c r="O629" s="1568">
        <v>-0.10461930765903081</v>
      </c>
      <c r="P629" s="1545"/>
      <c r="Q629" s="1545"/>
      <c r="AK629" s="300"/>
      <c r="AL629" s="300"/>
      <c r="AM629" s="300"/>
      <c r="AN629" s="300"/>
      <c r="AO629" s="300"/>
      <c r="AP629" s="300"/>
      <c r="AQ629" s="300"/>
      <c r="AR629" s="300"/>
      <c r="AS629" s="300"/>
      <c r="AT629" s="300"/>
      <c r="AU629" s="300"/>
      <c r="AV629" s="300"/>
      <c r="AW629" s="300"/>
      <c r="AX629" s="300"/>
      <c r="AY629" s="300"/>
      <c r="AZ629" s="300"/>
      <c r="BA629" s="303"/>
      <c r="BB629" s="353"/>
      <c r="BC629" s="303"/>
      <c r="BD629" s="303"/>
      <c r="BE629" s="303"/>
      <c r="BF629" s="303"/>
      <c r="BG629" s="303"/>
      <c r="BH629" s="303"/>
      <c r="BI629" s="303"/>
      <c r="BJ629" s="303"/>
      <c r="BK629" s="303"/>
      <c r="BL629" s="303"/>
      <c r="BM629" s="303"/>
      <c r="BN629" s="303"/>
      <c r="BO629" s="303"/>
      <c r="BP629" s="303"/>
      <c r="BQ629" s="303"/>
      <c r="BR629" s="303"/>
      <c r="BS629" s="303"/>
      <c r="BT629" s="303"/>
      <c r="BU629" s="303"/>
      <c r="BV629" s="303"/>
      <c r="BW629" s="303"/>
      <c r="BX629" s="303"/>
      <c r="BY629" s="303"/>
      <c r="BZ629" s="303"/>
      <c r="CA629" s="303"/>
      <c r="CB629" s="303"/>
      <c r="CC629" s="303"/>
      <c r="CD629" s="303"/>
      <c r="CE629" s="303"/>
      <c r="CF629" s="303"/>
      <c r="CG629" s="303"/>
      <c r="CH629" s="303"/>
      <c r="CI629" s="303"/>
      <c r="CJ629" s="303"/>
      <c r="CK629" s="303"/>
      <c r="CL629" s="303"/>
      <c r="CM629" s="303"/>
      <c r="CN629" s="303"/>
      <c r="CO629" s="303"/>
      <c r="CP629" s="303"/>
      <c r="CQ629" s="303"/>
      <c r="CR629" s="303"/>
      <c r="CS629" s="303"/>
      <c r="CT629" s="303"/>
      <c r="CU629" s="303"/>
      <c r="CV629" s="303"/>
      <c r="CW629" s="303"/>
      <c r="CX629" s="303"/>
      <c r="CY629" s="303"/>
      <c r="CZ629" s="303"/>
    </row>
    <row r="630" s="623" customFormat="true" ht="25.15" customHeight="true" x14ac:dyDescent="0.2">
      <c r="C630" s="1798" t="s">
        <v>281</v>
      </c>
      <c r="D630" s="1797"/>
      <c r="E630" s="1566">
        <v>-5.9650992251098029E-3</v>
      </c>
      <c r="F630" s="1545"/>
      <c r="G630" s="1545"/>
      <c r="H630" s="1796"/>
      <c r="I630" s="1797"/>
      <c r="J630" s="1545"/>
      <c r="K630" s="1545"/>
      <c r="L630" s="1545"/>
      <c r="M630" s="1798" t="s">
        <v>280</v>
      </c>
      <c r="N630" s="1797"/>
      <c r="O630" s="1568">
        <v>1.0452393275457536E-2</v>
      </c>
      <c r="P630" s="1545"/>
      <c r="Q630" s="1545"/>
      <c r="AK630" s="300"/>
      <c r="AL630" s="300"/>
      <c r="AM630" s="300"/>
      <c r="AN630" s="300"/>
      <c r="AO630" s="300"/>
      <c r="AP630" s="300"/>
      <c r="AQ630" s="300"/>
      <c r="AR630" s="300"/>
      <c r="AS630" s="300"/>
      <c r="AT630" s="300"/>
      <c r="AU630" s="300"/>
      <c r="AV630" s="300"/>
      <c r="AW630" s="300"/>
      <c r="AX630" s="300"/>
      <c r="AY630" s="300"/>
      <c r="AZ630" s="300"/>
      <c r="BA630" s="303"/>
      <c r="BB630" s="353"/>
      <c r="BC630" s="303"/>
      <c r="BD630" s="303"/>
      <c r="BE630" s="303"/>
      <c r="BF630" s="303"/>
      <c r="BG630" s="303"/>
      <c r="BH630" s="303"/>
      <c r="BI630" s="303"/>
      <c r="BJ630" s="303"/>
      <c r="BK630" s="303"/>
      <c r="BL630" s="303"/>
      <c r="BM630" s="303"/>
      <c r="BN630" s="303"/>
      <c r="BO630" s="303"/>
      <c r="BP630" s="303"/>
      <c r="BQ630" s="303"/>
      <c r="BR630" s="303"/>
      <c r="BS630" s="303"/>
      <c r="BT630" s="303"/>
      <c r="BU630" s="303"/>
      <c r="BV630" s="303"/>
      <c r="BW630" s="303"/>
      <c r="BX630" s="303"/>
      <c r="BY630" s="303"/>
      <c r="BZ630" s="303"/>
      <c r="CA630" s="303"/>
      <c r="CB630" s="303"/>
      <c r="CC630" s="303"/>
      <c r="CD630" s="303"/>
      <c r="CE630" s="303"/>
      <c r="CF630" s="303"/>
      <c r="CG630" s="303"/>
      <c r="CH630" s="303"/>
      <c r="CI630" s="303"/>
      <c r="CJ630" s="303"/>
      <c r="CK630" s="303"/>
      <c r="CL630" s="303"/>
      <c r="CM630" s="303"/>
      <c r="CN630" s="303"/>
      <c r="CO630" s="303"/>
      <c r="CP630" s="303"/>
      <c r="CQ630" s="303"/>
      <c r="CR630" s="303"/>
      <c r="CS630" s="303"/>
      <c r="CT630" s="303"/>
      <c r="CU630" s="303"/>
      <c r="CV630" s="303"/>
      <c r="CW630" s="303"/>
      <c r="CX630" s="303"/>
      <c r="CY630" s="303"/>
      <c r="CZ630" s="303"/>
    </row>
    <row r="631" s="623" customFormat="true" ht="25.15" customHeight="true" x14ac:dyDescent="0.2">
      <c r="C631" s="1798" t="s">
        <v>263</v>
      </c>
      <c r="D631" s="1797"/>
      <c r="E631" s="1571">
        <v>-1.4158493089117808E-2</v>
      </c>
      <c r="F631" s="1545"/>
      <c r="G631" s="1545"/>
      <c r="H631" s="1796"/>
      <c r="I631" s="1797"/>
      <c r="J631" s="1545"/>
      <c r="K631" s="1545"/>
      <c r="L631" s="1545"/>
      <c r="M631" s="1798" t="s">
        <v>299</v>
      </c>
      <c r="N631" s="1797"/>
      <c r="O631" s="1568">
        <v>1.4020079071151146E-3</v>
      </c>
      <c r="P631" s="1545"/>
      <c r="Q631" s="1545"/>
      <c r="AK631" s="300"/>
      <c r="AL631" s="300"/>
      <c r="AM631" s="300"/>
      <c r="AN631" s="300"/>
      <c r="AO631" s="300"/>
      <c r="AP631" s="300"/>
      <c r="AQ631" s="300"/>
      <c r="AR631" s="300"/>
      <c r="AS631" s="300"/>
      <c r="AT631" s="300"/>
      <c r="AU631" s="300"/>
      <c r="AV631" s="300"/>
      <c r="AW631" s="300"/>
      <c r="AX631" s="300"/>
      <c r="AY631" s="300"/>
      <c r="AZ631" s="300"/>
      <c r="BA631" s="303"/>
      <c r="BB631" s="353"/>
      <c r="BC631" s="303"/>
      <c r="BD631" s="303"/>
      <c r="BE631" s="303"/>
      <c r="BF631" s="303"/>
      <c r="BG631" s="303"/>
      <c r="BH631" s="303"/>
      <c r="BI631" s="303"/>
      <c r="BJ631" s="303"/>
      <c r="BK631" s="303"/>
      <c r="BL631" s="303"/>
      <c r="BM631" s="303"/>
      <c r="BN631" s="303"/>
      <c r="BO631" s="303"/>
      <c r="BP631" s="303"/>
      <c r="BQ631" s="303"/>
      <c r="BR631" s="303"/>
      <c r="BS631" s="303"/>
      <c r="BT631" s="303"/>
      <c r="BU631" s="303"/>
      <c r="BV631" s="303"/>
      <c r="BW631" s="303"/>
      <c r="BX631" s="303"/>
      <c r="BY631" s="303"/>
      <c r="BZ631" s="303"/>
      <c r="CA631" s="303"/>
      <c r="CB631" s="303"/>
      <c r="CC631" s="303"/>
      <c r="CD631" s="303"/>
      <c r="CE631" s="303"/>
      <c r="CF631" s="303"/>
      <c r="CG631" s="303"/>
      <c r="CH631" s="303"/>
      <c r="CI631" s="303"/>
      <c r="CJ631" s="303"/>
      <c r="CK631" s="303"/>
      <c r="CL631" s="303"/>
      <c r="CM631" s="303"/>
      <c r="CN631" s="303"/>
      <c r="CO631" s="303"/>
      <c r="CP631" s="303"/>
      <c r="CQ631" s="303"/>
      <c r="CR631" s="303"/>
      <c r="CS631" s="303"/>
      <c r="CT631" s="303"/>
      <c r="CU631" s="303"/>
      <c r="CV631" s="303"/>
      <c r="CW631" s="303"/>
      <c r="CX631" s="303"/>
      <c r="CY631" s="303"/>
      <c r="CZ631" s="303"/>
    </row>
    <row r="632" s="623" customFormat="true" ht="25.15" customHeight="true" x14ac:dyDescent="0.2">
      <c r="C632" s="1796"/>
      <c r="D632" s="1797"/>
      <c r="E632" s="1570"/>
      <c r="F632" s="1545"/>
      <c r="G632" s="1545"/>
      <c r="H632" s="1796"/>
      <c r="I632" s="1797"/>
      <c r="J632" s="1545"/>
      <c r="K632" s="1545"/>
      <c r="L632" s="1545"/>
      <c r="M632" s="1798" t="s">
        <v>275</v>
      </c>
      <c r="N632" s="1797"/>
      <c r="O632" s="1568">
        <v>1.7297358564885502E-2</v>
      </c>
      <c r="P632" s="1545"/>
      <c r="Q632" s="1545"/>
      <c r="AK632" s="300"/>
      <c r="AL632" s="300"/>
      <c r="AM632" s="300"/>
      <c r="AN632" s="300"/>
      <c r="AO632" s="300"/>
      <c r="AP632" s="300"/>
      <c r="AQ632" s="300"/>
      <c r="AR632" s="300"/>
      <c r="AS632" s="300"/>
      <c r="AT632" s="300"/>
      <c r="AU632" s="300"/>
      <c r="AV632" s="300"/>
      <c r="AW632" s="300"/>
      <c r="AX632" s="300"/>
      <c r="AY632" s="300"/>
      <c r="AZ632" s="300"/>
      <c r="BA632" s="303"/>
      <c r="BB632" s="353"/>
      <c r="BC632" s="303"/>
      <c r="BD632" s="303"/>
      <c r="BE632" s="303"/>
      <c r="BF632" s="303"/>
      <c r="BG632" s="303"/>
      <c r="BH632" s="303"/>
      <c r="BI632" s="303"/>
      <c r="BJ632" s="303"/>
      <c r="BK632" s="303"/>
      <c r="BL632" s="303"/>
      <c r="BM632" s="303"/>
      <c r="BN632" s="303"/>
      <c r="BO632" s="303"/>
      <c r="BP632" s="303"/>
      <c r="BQ632" s="303"/>
      <c r="BR632" s="303"/>
      <c r="BS632" s="303"/>
      <c r="BT632" s="303"/>
      <c r="BU632" s="303"/>
      <c r="BV632" s="303"/>
      <c r="BW632" s="303"/>
      <c r="BX632" s="303"/>
      <c r="BY632" s="303"/>
      <c r="BZ632" s="303"/>
      <c r="CA632" s="303"/>
      <c r="CB632" s="303"/>
      <c r="CC632" s="303"/>
      <c r="CD632" s="303"/>
      <c r="CE632" s="303"/>
      <c r="CF632" s="303"/>
      <c r="CG632" s="303"/>
      <c r="CH632" s="303"/>
      <c r="CI632" s="303"/>
      <c r="CJ632" s="303"/>
      <c r="CK632" s="303"/>
      <c r="CL632" s="303"/>
      <c r="CM632" s="303"/>
      <c r="CN632" s="303"/>
      <c r="CO632" s="303"/>
      <c r="CP632" s="303"/>
      <c r="CQ632" s="303"/>
      <c r="CR632" s="303"/>
      <c r="CS632" s="303"/>
      <c r="CT632" s="303"/>
      <c r="CU632" s="303"/>
      <c r="CV632" s="303"/>
      <c r="CW632" s="303"/>
      <c r="CX632" s="303"/>
      <c r="CY632" s="303"/>
      <c r="CZ632" s="303"/>
    </row>
    <row r="633" s="623" customFormat="true" ht="25.15" customHeight="true" x14ac:dyDescent="0.2">
      <c r="C633" s="1796"/>
      <c r="D633" s="1797"/>
      <c r="E633" s="1545"/>
      <c r="F633" s="1545"/>
      <c r="G633" s="1545"/>
      <c r="H633" s="1796"/>
      <c r="I633" s="1797"/>
      <c r="J633" s="1545"/>
      <c r="K633" s="1545"/>
      <c r="L633" s="1545"/>
      <c r="M633" s="1798" t="s">
        <v>281</v>
      </c>
      <c r="N633" s="1797"/>
      <c r="O633" s="1568">
        <v>-3.50328588850145E-3</v>
      </c>
      <c r="P633" s="1545"/>
      <c r="Q633" s="1545"/>
      <c r="AK633" s="300"/>
      <c r="AL633" s="300"/>
      <c r="AM633" s="300"/>
      <c r="AN633" s="300"/>
      <c r="AO633" s="300"/>
      <c r="AP633" s="300"/>
      <c r="AQ633" s="300"/>
      <c r="AR633" s="300"/>
      <c r="AS633" s="300"/>
      <c r="AT633" s="300"/>
      <c r="AU633" s="300"/>
      <c r="AV633" s="300"/>
      <c r="AW633" s="300"/>
      <c r="AX633" s="300"/>
      <c r="AY633" s="300"/>
      <c r="AZ633" s="300"/>
      <c r="BA633" s="303"/>
      <c r="BB633" s="353"/>
      <c r="BC633" s="303"/>
      <c r="BD633" s="303"/>
      <c r="BE633" s="303"/>
      <c r="BF633" s="303"/>
      <c r="BG633" s="303"/>
      <c r="BH633" s="303"/>
      <c r="BI633" s="303"/>
      <c r="BJ633" s="303"/>
      <c r="BK633" s="303"/>
      <c r="BL633" s="303"/>
      <c r="BM633" s="303"/>
      <c r="BN633" s="303"/>
      <c r="BO633" s="303"/>
      <c r="BP633" s="303"/>
      <c r="BQ633" s="303"/>
      <c r="BR633" s="303"/>
      <c r="BS633" s="303"/>
      <c r="BT633" s="303"/>
      <c r="BU633" s="303"/>
      <c r="BV633" s="303"/>
      <c r="BW633" s="303"/>
      <c r="BX633" s="303"/>
      <c r="BY633" s="303"/>
      <c r="BZ633" s="303"/>
      <c r="CA633" s="303"/>
      <c r="CB633" s="303"/>
      <c r="CC633" s="303"/>
      <c r="CD633" s="303"/>
      <c r="CE633" s="303"/>
      <c r="CF633" s="303"/>
      <c r="CG633" s="303"/>
      <c r="CH633" s="303"/>
      <c r="CI633" s="303"/>
      <c r="CJ633" s="303"/>
      <c r="CK633" s="303"/>
      <c r="CL633" s="303"/>
      <c r="CM633" s="303"/>
      <c r="CN633" s="303"/>
      <c r="CO633" s="303"/>
      <c r="CP633" s="303"/>
      <c r="CQ633" s="303"/>
      <c r="CR633" s="303"/>
      <c r="CS633" s="303"/>
      <c r="CT633" s="303"/>
      <c r="CU633" s="303"/>
      <c r="CV633" s="303"/>
      <c r="CW633" s="303"/>
      <c r="CX633" s="303"/>
      <c r="CY633" s="303"/>
      <c r="CZ633" s="303"/>
    </row>
    <row r="634" s="623" customFormat="true" ht="25.15" customHeight="true" x14ac:dyDescent="0.2">
      <c r="C634" s="1799" t="s">
        <v>308</v>
      </c>
      <c r="D634" s="1797"/>
      <c r="E634" s="1797"/>
      <c r="F634" s="1545"/>
      <c r="G634" s="1545"/>
      <c r="H634" s="1796"/>
      <c r="I634" s="1797"/>
      <c r="J634" s="1545"/>
      <c r="K634" s="1545"/>
      <c r="L634" s="1545"/>
      <c r="M634" s="1798" t="s">
        <v>263</v>
      </c>
      <c r="N634" s="1797"/>
      <c r="O634" s="1572">
        <v>-1.0089591348309519E-2</v>
      </c>
      <c r="P634" s="1545"/>
      <c r="Q634" s="1545"/>
      <c r="AK634" s="300"/>
      <c r="AL634" s="300"/>
      <c r="AM634" s="300"/>
      <c r="AN634" s="300"/>
      <c r="AO634" s="300"/>
      <c r="AP634" s="300"/>
      <c r="AQ634" s="300"/>
      <c r="AR634" s="300"/>
      <c r="AS634" s="300"/>
      <c r="AT634" s="300"/>
      <c r="AU634" s="300"/>
      <c r="AV634" s="300"/>
      <c r="AW634" s="300"/>
      <c r="AX634" s="300"/>
      <c r="AY634" s="300"/>
      <c r="AZ634" s="300"/>
      <c r="BA634" s="303"/>
      <c r="BB634" s="353"/>
      <c r="BC634" s="303"/>
      <c r="BD634" s="303"/>
      <c r="BE634" s="303"/>
      <c r="BF634" s="303"/>
      <c r="BG634" s="303"/>
      <c r="BH634" s="303"/>
      <c r="BI634" s="303"/>
      <c r="BJ634" s="303"/>
      <c r="BK634" s="303"/>
      <c r="BL634" s="303"/>
      <c r="BM634" s="303"/>
      <c r="BN634" s="303"/>
      <c r="BO634" s="303"/>
      <c r="BP634" s="303"/>
      <c r="BQ634" s="303"/>
      <c r="BR634" s="303"/>
      <c r="BS634" s="303"/>
      <c r="BT634" s="303"/>
      <c r="BU634" s="303"/>
      <c r="BV634" s="303"/>
      <c r="BW634" s="303"/>
      <c r="BX634" s="303"/>
      <c r="BY634" s="303"/>
      <c r="BZ634" s="303"/>
      <c r="CA634" s="303"/>
      <c r="CB634" s="303"/>
      <c r="CC634" s="303"/>
      <c r="CD634" s="303"/>
      <c r="CE634" s="303"/>
      <c r="CF634" s="303"/>
      <c r="CG634" s="303"/>
      <c r="CH634" s="303"/>
      <c r="CI634" s="303"/>
      <c r="CJ634" s="303"/>
      <c r="CK634" s="303"/>
      <c r="CL634" s="303"/>
      <c r="CM634" s="303"/>
      <c r="CN634" s="303"/>
      <c r="CO634" s="303"/>
      <c r="CP634" s="303"/>
      <c r="CQ634" s="303"/>
      <c r="CR634" s="303"/>
      <c r="CS634" s="303"/>
      <c r="CT634" s="303"/>
      <c r="CU634" s="303"/>
      <c r="CV634" s="303"/>
      <c r="CW634" s="303"/>
      <c r="CX634" s="303"/>
      <c r="CY634" s="303"/>
      <c r="CZ634" s="303"/>
    </row>
    <row r="635" s="623" customFormat="true" ht="25.15" customHeight="true" x14ac:dyDescent="0.2">
      <c r="C635" s="1800" t="s">
        <v>227</v>
      </c>
      <c r="D635" s="1797"/>
      <c r="E635" s="1590" t="s">
        <v>229</v>
      </c>
      <c r="F635" s="1545"/>
      <c r="G635" s="1545"/>
      <c r="H635" s="1796"/>
      <c r="I635" s="1797"/>
      <c r="J635" s="1545"/>
      <c r="K635" s="1545"/>
      <c r="L635" s="1545"/>
      <c r="M635" s="1796"/>
      <c r="N635" s="1797"/>
      <c r="O635" s="1570"/>
      <c r="P635" s="1545"/>
      <c r="Q635" s="1545"/>
      <c r="AK635" s="300"/>
      <c r="AL635" s="300"/>
      <c r="AM635" s="300"/>
      <c r="AN635" s="300"/>
      <c r="AO635" s="300"/>
      <c r="AP635" s="300"/>
      <c r="AQ635" s="300"/>
      <c r="AR635" s="300"/>
      <c r="AS635" s="300"/>
      <c r="AT635" s="300"/>
      <c r="AU635" s="300"/>
      <c r="AV635" s="300"/>
      <c r="AW635" s="300"/>
      <c r="AX635" s="300"/>
      <c r="AY635" s="300"/>
      <c r="AZ635" s="300"/>
      <c r="BA635" s="303"/>
      <c r="BB635" s="353"/>
      <c r="BC635" s="303"/>
      <c r="BD635" s="303"/>
      <c r="BE635" s="303"/>
      <c r="BF635" s="303"/>
      <c r="BG635" s="303"/>
      <c r="BH635" s="303"/>
      <c r="BI635" s="303"/>
      <c r="BJ635" s="303"/>
      <c r="BK635" s="303"/>
      <c r="BL635" s="303"/>
      <c r="BM635" s="303"/>
      <c r="BN635" s="303"/>
      <c r="BO635" s="303"/>
      <c r="BP635" s="303"/>
      <c r="BQ635" s="303"/>
      <c r="BR635" s="303"/>
      <c r="BS635" s="303"/>
      <c r="BT635" s="303"/>
      <c r="BU635" s="303"/>
      <c r="BV635" s="303"/>
      <c r="BW635" s="303"/>
      <c r="BX635" s="303"/>
      <c r="BY635" s="303"/>
      <c r="BZ635" s="303"/>
      <c r="CA635" s="303"/>
      <c r="CB635" s="303"/>
      <c r="CC635" s="303"/>
      <c r="CD635" s="303"/>
      <c r="CE635" s="303"/>
      <c r="CF635" s="303"/>
      <c r="CG635" s="303"/>
      <c r="CH635" s="303"/>
      <c r="CI635" s="303"/>
      <c r="CJ635" s="303"/>
      <c r="CK635" s="303"/>
      <c r="CL635" s="303"/>
      <c r="CM635" s="303"/>
      <c r="CN635" s="303"/>
      <c r="CO635" s="303"/>
      <c r="CP635" s="303"/>
      <c r="CQ635" s="303"/>
      <c r="CR635" s="303"/>
      <c r="CS635" s="303"/>
      <c r="CT635" s="303"/>
      <c r="CU635" s="303"/>
      <c r="CV635" s="303"/>
      <c r="CW635" s="303"/>
      <c r="CX635" s="303"/>
      <c r="CY635" s="303"/>
      <c r="CZ635" s="303"/>
    </row>
    <row r="636" s="623" customFormat="true" ht="25.15" customHeight="true" x14ac:dyDescent="0.2">
      <c r="C636" s="1798" t="s">
        <v>229</v>
      </c>
      <c r="D636" s="1797"/>
      <c r="E636" s="1591">
        <v>0.99999999999999978</v>
      </c>
      <c r="F636" s="1545"/>
      <c r="G636" s="1545"/>
      <c r="H636" s="1796"/>
      <c r="I636" s="1797"/>
      <c r="J636" s="1545"/>
      <c r="K636" s="1545"/>
      <c r="L636" s="1545"/>
      <c r="M636" s="1796"/>
      <c r="N636" s="1797"/>
      <c r="O636" s="1545"/>
      <c r="P636" s="1545"/>
      <c r="Q636" s="1545"/>
      <c r="AK636" s="300"/>
      <c r="AL636" s="300"/>
      <c r="AM636" s="300"/>
      <c r="AN636" s="300"/>
      <c r="AO636" s="300"/>
      <c r="AP636" s="300"/>
      <c r="AQ636" s="300"/>
      <c r="AR636" s="300"/>
      <c r="AS636" s="300"/>
      <c r="AT636" s="300"/>
      <c r="AU636" s="300"/>
      <c r="AV636" s="300"/>
      <c r="AW636" s="300"/>
      <c r="AX636" s="300"/>
      <c r="AY636" s="300"/>
      <c r="AZ636" s="300"/>
      <c r="BA636" s="303"/>
      <c r="BB636" s="353"/>
      <c r="BC636" s="303"/>
      <c r="BD636" s="303"/>
      <c r="BE636" s="303"/>
      <c r="BF636" s="303"/>
      <c r="BG636" s="303"/>
      <c r="BH636" s="303"/>
      <c r="BI636" s="303"/>
      <c r="BJ636" s="303"/>
      <c r="BK636" s="303"/>
      <c r="BL636" s="303"/>
      <c r="BM636" s="303"/>
      <c r="BN636" s="303"/>
      <c r="BO636" s="303"/>
      <c r="BP636" s="303"/>
      <c r="BQ636" s="303"/>
      <c r="BR636" s="303"/>
      <c r="BS636" s="303"/>
      <c r="BT636" s="303"/>
      <c r="BU636" s="303"/>
      <c r="BV636" s="303"/>
      <c r="BW636" s="303"/>
      <c r="BX636" s="303"/>
      <c r="BY636" s="303"/>
      <c r="BZ636" s="303"/>
      <c r="CA636" s="303"/>
      <c r="CB636" s="303"/>
      <c r="CC636" s="303"/>
      <c r="CD636" s="303"/>
      <c r="CE636" s="303"/>
      <c r="CF636" s="303"/>
      <c r="CG636" s="303"/>
      <c r="CH636" s="303"/>
      <c r="CI636" s="303"/>
      <c r="CJ636" s="303"/>
      <c r="CK636" s="303"/>
      <c r="CL636" s="303"/>
      <c r="CM636" s="303"/>
      <c r="CN636" s="303"/>
      <c r="CO636" s="303"/>
      <c r="CP636" s="303"/>
      <c r="CQ636" s="303"/>
      <c r="CR636" s="303"/>
      <c r="CS636" s="303"/>
      <c r="CT636" s="303"/>
      <c r="CU636" s="303"/>
      <c r="CV636" s="303"/>
      <c r="CW636" s="303"/>
      <c r="CX636" s="303"/>
      <c r="CY636" s="303"/>
      <c r="CZ636" s="303"/>
    </row>
    <row r="637" s="623" customFormat="true" ht="25.15" customHeight="true" x14ac:dyDescent="0.2">
      <c r="C637" s="1796"/>
      <c r="D637" s="1797"/>
      <c r="E637" s="1570"/>
      <c r="F637" s="1545"/>
      <c r="G637" s="1545"/>
      <c r="H637" s="1796"/>
      <c r="I637" s="1797"/>
      <c r="J637" s="1545"/>
      <c r="K637" s="1545"/>
      <c r="L637" s="1545"/>
      <c r="M637" s="1799" t="s">
        <v>308</v>
      </c>
      <c r="N637" s="1797"/>
      <c r="O637" s="1797"/>
      <c r="P637" s="1545"/>
      <c r="Q637" s="1545"/>
      <c r="AK637" s="300"/>
      <c r="AL637" s="300"/>
      <c r="AM637" s="300"/>
      <c r="AN637" s="300"/>
      <c r="AO637" s="300"/>
      <c r="AP637" s="300"/>
      <c r="AQ637" s="300"/>
      <c r="AR637" s="300"/>
      <c r="AS637" s="300"/>
      <c r="AT637" s="300"/>
      <c r="AU637" s="300"/>
      <c r="AV637" s="300"/>
      <c r="AW637" s="300"/>
      <c r="AX637" s="300"/>
      <c r="AY637" s="300"/>
      <c r="AZ637" s="300"/>
      <c r="BA637" s="303"/>
      <c r="BB637" s="353"/>
      <c r="BC637" s="303"/>
      <c r="BD637" s="303"/>
      <c r="BE637" s="303"/>
      <c r="BF637" s="303"/>
      <c r="BG637" s="303"/>
      <c r="BH637" s="303"/>
      <c r="BI637" s="303"/>
      <c r="BJ637" s="303"/>
      <c r="BK637" s="303"/>
      <c r="BL637" s="303"/>
      <c r="BM637" s="303"/>
      <c r="BN637" s="303"/>
      <c r="BO637" s="303"/>
      <c r="BP637" s="303"/>
      <c r="BQ637" s="303"/>
      <c r="BR637" s="303"/>
      <c r="BS637" s="303"/>
      <c r="BT637" s="303"/>
      <c r="BU637" s="303"/>
      <c r="BV637" s="303"/>
      <c r="BW637" s="303"/>
      <c r="BX637" s="303"/>
      <c r="BY637" s="303"/>
      <c r="BZ637" s="303"/>
      <c r="CA637" s="303"/>
      <c r="CB637" s="303"/>
      <c r="CC637" s="303"/>
      <c r="CD637" s="303"/>
      <c r="CE637" s="303"/>
      <c r="CF637" s="303"/>
      <c r="CG637" s="303"/>
      <c r="CH637" s="303"/>
      <c r="CI637" s="303"/>
      <c r="CJ637" s="303"/>
      <c r="CK637" s="303"/>
      <c r="CL637" s="303"/>
      <c r="CM637" s="303"/>
      <c r="CN637" s="303"/>
      <c r="CO637" s="303"/>
      <c r="CP637" s="303"/>
      <c r="CQ637" s="303"/>
      <c r="CR637" s="303"/>
      <c r="CS637" s="303"/>
      <c r="CT637" s="303"/>
      <c r="CU637" s="303"/>
      <c r="CV637" s="303"/>
      <c r="CW637" s="303"/>
      <c r="CX637" s="303"/>
      <c r="CY637" s="303"/>
      <c r="CZ637" s="303"/>
    </row>
    <row r="638" s="623" customFormat="true" ht="25.15" customHeight="true" x14ac:dyDescent="0.2">
      <c r="C638" s="1796"/>
      <c r="D638" s="1797"/>
      <c r="E638" s="1545"/>
      <c r="F638" s="1545"/>
      <c r="G638" s="1545"/>
      <c r="H638" s="1796"/>
      <c r="I638" s="1797"/>
      <c r="J638" s="1545"/>
      <c r="K638" s="1545"/>
      <c r="L638" s="1545"/>
      <c r="M638" s="1800" t="s">
        <v>227</v>
      </c>
      <c r="N638" s="1797"/>
      <c r="O638" s="1592" t="s">
        <v>229</v>
      </c>
      <c r="P638" s="1545"/>
      <c r="Q638" s="1545"/>
      <c r="AK638" s="300"/>
      <c r="AL638" s="300"/>
      <c r="AM638" s="300"/>
      <c r="AN638" s="300"/>
      <c r="AO638" s="300"/>
      <c r="AP638" s="300"/>
      <c r="AQ638" s="300"/>
      <c r="AR638" s="300"/>
      <c r="AS638" s="300"/>
      <c r="AT638" s="300"/>
      <c r="AU638" s="300"/>
      <c r="AV638" s="300"/>
      <c r="AW638" s="300"/>
      <c r="AX638" s="300"/>
      <c r="AY638" s="300"/>
      <c r="AZ638" s="300"/>
      <c r="BA638" s="303"/>
      <c r="BB638" s="353"/>
      <c r="BC638" s="303"/>
      <c r="BD638" s="303"/>
      <c r="BE638" s="303"/>
      <c r="BF638" s="303"/>
      <c r="BG638" s="303"/>
      <c r="BH638" s="303"/>
      <c r="BI638" s="303"/>
      <c r="BJ638" s="303"/>
      <c r="BK638" s="303"/>
      <c r="BL638" s="303"/>
      <c r="BM638" s="303"/>
      <c r="BN638" s="303"/>
      <c r="BO638" s="303"/>
      <c r="BP638" s="303"/>
      <c r="BQ638" s="303"/>
      <c r="BR638" s="303"/>
      <c r="BS638" s="303"/>
      <c r="BT638" s="303"/>
      <c r="BU638" s="303"/>
      <c r="BV638" s="303"/>
      <c r="BW638" s="303"/>
      <c r="BX638" s="303"/>
      <c r="BY638" s="303"/>
      <c r="BZ638" s="303"/>
      <c r="CA638" s="303"/>
      <c r="CB638" s="303"/>
      <c r="CC638" s="303"/>
      <c r="CD638" s="303"/>
      <c r="CE638" s="303"/>
      <c r="CF638" s="303"/>
      <c r="CG638" s="303"/>
      <c r="CH638" s="303"/>
      <c r="CI638" s="303"/>
      <c r="CJ638" s="303"/>
      <c r="CK638" s="303"/>
      <c r="CL638" s="303"/>
      <c r="CM638" s="303"/>
      <c r="CN638" s="303"/>
      <c r="CO638" s="303"/>
      <c r="CP638" s="303"/>
      <c r="CQ638" s="303"/>
      <c r="CR638" s="303"/>
      <c r="CS638" s="303"/>
      <c r="CT638" s="303"/>
      <c r="CU638" s="303"/>
      <c r="CV638" s="303"/>
      <c r="CW638" s="303"/>
      <c r="CX638" s="303"/>
      <c r="CY638" s="303"/>
      <c r="CZ638" s="303"/>
    </row>
    <row r="639" s="623" customFormat="true" ht="25.15" customHeight="true" x14ac:dyDescent="0.2">
      <c r="C639" s="1796"/>
      <c r="D639" s="1797"/>
      <c r="E639" s="1545"/>
      <c r="F639" s="1545"/>
      <c r="G639" s="1545"/>
      <c r="H639" s="1796"/>
      <c r="I639" s="1797"/>
      <c r="J639" s="1545"/>
      <c r="K639" s="1545"/>
      <c r="L639" s="1545"/>
      <c r="M639" s="1798" t="s">
        <v>229</v>
      </c>
      <c r="N639" s="1797"/>
      <c r="O639" s="1593">
        <v>1</v>
      </c>
      <c r="P639" s="1545"/>
      <c r="Q639" s="1545"/>
      <c r="AK639" s="300"/>
      <c r="AL639" s="300"/>
      <c r="AM639" s="300"/>
      <c r="AN639" s="300"/>
      <c r="AO639" s="300"/>
      <c r="AP639" s="300"/>
      <c r="AQ639" s="300"/>
      <c r="AR639" s="300"/>
      <c r="AS639" s="300"/>
      <c r="AT639" s="300"/>
      <c r="AU639" s="300"/>
      <c r="AV639" s="300"/>
      <c r="AW639" s="300"/>
      <c r="AX639" s="300"/>
      <c r="AY639" s="300"/>
      <c r="AZ639" s="300"/>
      <c r="BA639" s="303"/>
      <c r="BB639" s="353"/>
      <c r="BC639" s="303"/>
      <c r="BD639" s="303"/>
      <c r="BE639" s="303"/>
      <c r="BF639" s="303"/>
      <c r="BG639" s="303"/>
      <c r="BH639" s="303"/>
      <c r="BI639" s="303"/>
      <c r="BJ639" s="303"/>
      <c r="BK639" s="303"/>
      <c r="BL639" s="303"/>
      <c r="BM639" s="303"/>
      <c r="BN639" s="303"/>
      <c r="BO639" s="303"/>
      <c r="BP639" s="303"/>
      <c r="BQ639" s="303"/>
      <c r="BR639" s="303"/>
      <c r="BS639" s="303"/>
      <c r="BT639" s="303"/>
      <c r="BU639" s="303"/>
      <c r="BV639" s="303"/>
      <c r="BW639" s="303"/>
      <c r="BX639" s="303"/>
      <c r="BY639" s="303"/>
      <c r="BZ639" s="303"/>
      <c r="CA639" s="303"/>
      <c r="CB639" s="303"/>
      <c r="CC639" s="303"/>
      <c r="CD639" s="303"/>
      <c r="CE639" s="303"/>
      <c r="CF639" s="303"/>
      <c r="CG639" s="303"/>
      <c r="CH639" s="303"/>
      <c r="CI639" s="303"/>
      <c r="CJ639" s="303"/>
      <c r="CK639" s="303"/>
      <c r="CL639" s="303"/>
      <c r="CM639" s="303"/>
      <c r="CN639" s="303"/>
      <c r="CO639" s="303"/>
      <c r="CP639" s="303"/>
      <c r="CQ639" s="303"/>
      <c r="CR639" s="303"/>
      <c r="CS639" s="303"/>
      <c r="CT639" s="303"/>
      <c r="CU639" s="303"/>
      <c r="CV639" s="303"/>
      <c r="CW639" s="303"/>
      <c r="CX639" s="303"/>
      <c r="CY639" s="303"/>
      <c r="CZ639" s="303"/>
    </row>
    <row r="640" s="623" customFormat="true" ht="25.15" customHeight="true" x14ac:dyDescent="0.2">
      <c r="C640" s="1796"/>
      <c r="D640" s="1797"/>
      <c r="E640" s="1545"/>
      <c r="F640" s="1545"/>
      <c r="G640" s="1545"/>
      <c r="H640" s="1796"/>
      <c r="I640" s="1797"/>
      <c r="J640" s="1545"/>
      <c r="K640" s="1545"/>
      <c r="L640" s="1545"/>
      <c r="M640" s="1796"/>
      <c r="N640" s="1797"/>
      <c r="O640" s="1570"/>
      <c r="P640" s="1545"/>
      <c r="Q640" s="1545"/>
      <c r="AK640" s="300"/>
      <c r="AL640" s="300"/>
      <c r="AM640" s="300"/>
      <c r="AN640" s="300"/>
      <c r="AO640" s="300"/>
      <c r="AP640" s="300"/>
      <c r="AQ640" s="300"/>
      <c r="AR640" s="300"/>
      <c r="AS640" s="300"/>
      <c r="AT640" s="300"/>
      <c r="AU640" s="300"/>
      <c r="AV640" s="300"/>
      <c r="AW640" s="300"/>
      <c r="AX640" s="300"/>
      <c r="AY640" s="300"/>
      <c r="AZ640" s="300"/>
      <c r="BA640" s="303"/>
      <c r="BB640" s="353"/>
      <c r="BC640" s="303"/>
      <c r="BD640" s="303"/>
      <c r="BE640" s="303"/>
      <c r="BF640" s="303"/>
      <c r="BG640" s="303"/>
      <c r="BH640" s="303"/>
      <c r="BI640" s="303"/>
      <c r="BJ640" s="303"/>
      <c r="BK640" s="303"/>
      <c r="BL640" s="303"/>
      <c r="BM640" s="303"/>
      <c r="BN640" s="303"/>
      <c r="BO640" s="303"/>
      <c r="BP640" s="303"/>
      <c r="BQ640" s="303"/>
      <c r="BR640" s="303"/>
      <c r="BS640" s="303"/>
      <c r="BT640" s="303"/>
      <c r="BU640" s="303"/>
      <c r="BV640" s="303"/>
      <c r="BW640" s="303"/>
      <c r="BX640" s="303"/>
      <c r="BY640" s="303"/>
      <c r="BZ640" s="303"/>
      <c r="CA640" s="303"/>
      <c r="CB640" s="303"/>
      <c r="CC640" s="303"/>
      <c r="CD640" s="303"/>
      <c r="CE640" s="303"/>
      <c r="CF640" s="303"/>
      <c r="CG640" s="303"/>
      <c r="CH640" s="303"/>
      <c r="CI640" s="303"/>
      <c r="CJ640" s="303"/>
      <c r="CK640" s="303"/>
      <c r="CL640" s="303"/>
      <c r="CM640" s="303"/>
      <c r="CN640" s="303"/>
      <c r="CO640" s="303"/>
      <c r="CP640" s="303"/>
      <c r="CQ640" s="303"/>
      <c r="CR640" s="303"/>
      <c r="CS640" s="303"/>
      <c r="CT640" s="303"/>
      <c r="CU640" s="303"/>
      <c r="CV640" s="303"/>
      <c r="CW640" s="303"/>
      <c r="CX640" s="303"/>
      <c r="CY640" s="303"/>
      <c r="CZ640" s="303"/>
    </row>
    <row r="641" s="623" customFormat="true" ht="25.15" customHeight="true" x14ac:dyDescent="0.2">
      <c r="C641" s="1796"/>
      <c r="D641" s="1797"/>
      <c r="E641" s="1545"/>
      <c r="F641" s="1545"/>
      <c r="G641" s="1545"/>
      <c r="H641" s="1796"/>
      <c r="I641" s="1797"/>
      <c r="J641" s="1545"/>
      <c r="K641" s="1545"/>
      <c r="L641" s="1545"/>
      <c r="M641" s="1796"/>
      <c r="N641" s="1797"/>
      <c r="O641" s="1545"/>
      <c r="P641" s="1545"/>
      <c r="Q641" s="1545"/>
      <c r="AK641" s="300"/>
      <c r="AL641" s="300"/>
      <c r="AM641" s="300"/>
      <c r="AN641" s="300"/>
      <c r="AO641" s="300"/>
      <c r="AP641" s="300"/>
      <c r="AQ641" s="300"/>
      <c r="AR641" s="300"/>
      <c r="AS641" s="300"/>
      <c r="AT641" s="300"/>
      <c r="AU641" s="300"/>
      <c r="AV641" s="300"/>
      <c r="AW641" s="300"/>
      <c r="AX641" s="300"/>
      <c r="AY641" s="300"/>
      <c r="AZ641" s="300"/>
      <c r="BA641" s="303"/>
      <c r="BB641" s="353"/>
      <c r="BC641" s="303"/>
      <c r="BD641" s="303"/>
      <c r="BE641" s="303"/>
      <c r="BF641" s="303"/>
      <c r="BG641" s="303"/>
      <c r="BH641" s="303"/>
      <c r="BI641" s="303"/>
      <c r="BJ641" s="303"/>
      <c r="BK641" s="303"/>
      <c r="BL641" s="303"/>
      <c r="BM641" s="303"/>
      <c r="BN641" s="303"/>
      <c r="BO641" s="303"/>
      <c r="BP641" s="303"/>
      <c r="BQ641" s="303"/>
      <c r="BR641" s="303"/>
      <c r="BS641" s="303"/>
      <c r="BT641" s="303"/>
      <c r="BU641" s="303"/>
      <c r="BV641" s="303"/>
      <c r="BW641" s="303"/>
      <c r="BX641" s="303"/>
      <c r="BY641" s="303"/>
      <c r="BZ641" s="303"/>
      <c r="CA641" s="303"/>
      <c r="CB641" s="303"/>
      <c r="CC641" s="303"/>
      <c r="CD641" s="303"/>
      <c r="CE641" s="303"/>
      <c r="CF641" s="303"/>
      <c r="CG641" s="303"/>
      <c r="CH641" s="303"/>
      <c r="CI641" s="303"/>
      <c r="CJ641" s="303"/>
      <c r="CK641" s="303"/>
      <c r="CL641" s="303"/>
      <c r="CM641" s="303"/>
      <c r="CN641" s="303"/>
      <c r="CO641" s="303"/>
      <c r="CP641" s="303"/>
      <c r="CQ641" s="303"/>
      <c r="CR641" s="303"/>
      <c r="CS641" s="303"/>
      <c r="CT641" s="303"/>
      <c r="CU641" s="303"/>
      <c r="CV641" s="303"/>
      <c r="CW641" s="303"/>
      <c r="CX641" s="303"/>
      <c r="CY641" s="303"/>
      <c r="CZ641" s="303"/>
    </row>
    <row r="642" s="623" customFormat="true" ht="25.15" customHeight="true" x14ac:dyDescent="0.2">
      <c r="C642" s="1796"/>
      <c r="D642" s="1797"/>
      <c r="E642" s="1545"/>
      <c r="F642" s="1545"/>
      <c r="G642" s="1545"/>
      <c r="H642" s="1796"/>
      <c r="I642" s="1797"/>
      <c r="J642" s="1545"/>
      <c r="K642" s="1545"/>
      <c r="L642" s="1545"/>
      <c r="M642" s="1796"/>
      <c r="N642" s="1797"/>
      <c r="O642" s="1545"/>
      <c r="P642" s="1545"/>
      <c r="Q642" s="1545"/>
      <c r="AK642" s="300"/>
      <c r="AL642" s="300"/>
      <c r="AM642" s="300"/>
      <c r="AN642" s="300"/>
      <c r="AO642" s="300"/>
      <c r="AP642" s="300"/>
      <c r="AQ642" s="300"/>
      <c r="AR642" s="300"/>
      <c r="AS642" s="300"/>
      <c r="AT642" s="300"/>
      <c r="AU642" s="300"/>
      <c r="AV642" s="300"/>
      <c r="AW642" s="300"/>
      <c r="AX642" s="300"/>
      <c r="AY642" s="300"/>
      <c r="AZ642" s="300"/>
      <c r="BA642" s="303"/>
      <c r="BB642" s="353"/>
      <c r="BC642" s="303"/>
      <c r="BD642" s="303"/>
      <c r="BE642" s="303"/>
      <c r="BF642" s="303"/>
      <c r="BG642" s="303"/>
      <c r="BH642" s="303"/>
      <c r="BI642" s="303"/>
      <c r="BJ642" s="303"/>
      <c r="BK642" s="303"/>
      <c r="BL642" s="303"/>
      <c r="BM642" s="303"/>
      <c r="BN642" s="303"/>
      <c r="BO642" s="303"/>
      <c r="BP642" s="303"/>
      <c r="BQ642" s="303"/>
      <c r="BR642" s="303"/>
      <c r="BS642" s="303"/>
      <c r="BT642" s="303"/>
      <c r="BU642" s="303"/>
      <c r="BV642" s="303"/>
      <c r="BW642" s="303"/>
      <c r="BX642" s="303"/>
      <c r="BY642" s="303"/>
      <c r="BZ642" s="303"/>
      <c r="CA642" s="303"/>
      <c r="CB642" s="303"/>
      <c r="CC642" s="303"/>
      <c r="CD642" s="303"/>
      <c r="CE642" s="303"/>
      <c r="CF642" s="303"/>
      <c r="CG642" s="303"/>
      <c r="CH642" s="303"/>
      <c r="CI642" s="303"/>
      <c r="CJ642" s="303"/>
      <c r="CK642" s="303"/>
      <c r="CL642" s="303"/>
      <c r="CM642" s="303"/>
      <c r="CN642" s="303"/>
      <c r="CO642" s="303"/>
      <c r="CP642" s="303"/>
      <c r="CQ642" s="303"/>
      <c r="CR642" s="303"/>
      <c r="CS642" s="303"/>
      <c r="CT642" s="303"/>
      <c r="CU642" s="303"/>
      <c r="CV642" s="303"/>
      <c r="CW642" s="303"/>
      <c r="CX642" s="303"/>
      <c r="CY642" s="303"/>
      <c r="CZ642" s="303"/>
    </row>
    <row r="643" s="623" customFormat="true" ht="25.15" customHeight="true" x14ac:dyDescent="0.2">
      <c r="C643" s="1796"/>
      <c r="D643" s="1797"/>
      <c r="E643" s="1545"/>
      <c r="F643" s="1545"/>
      <c r="G643" s="1545"/>
      <c r="H643" s="1796"/>
      <c r="I643" s="1797"/>
      <c r="J643" s="1545"/>
      <c r="K643" s="1545"/>
      <c r="L643" s="1545"/>
      <c r="M643" s="1796"/>
      <c r="N643" s="1797"/>
      <c r="O643" s="1545"/>
      <c r="P643" s="1545"/>
      <c r="Q643" s="1545"/>
      <c r="AK643" s="300"/>
      <c r="AL643" s="300"/>
      <c r="AM643" s="300"/>
      <c r="AN643" s="300"/>
      <c r="AO643" s="300"/>
      <c r="AP643" s="300"/>
      <c r="AQ643" s="300"/>
      <c r="AR643" s="300"/>
      <c r="AS643" s="300"/>
      <c r="AT643" s="300"/>
      <c r="AU643" s="300"/>
      <c r="AV643" s="300"/>
      <c r="AW643" s="300"/>
      <c r="AX643" s="300"/>
      <c r="AY643" s="300"/>
      <c r="AZ643" s="300"/>
      <c r="BA643" s="303"/>
      <c r="BB643" s="353"/>
      <c r="BC643" s="303"/>
      <c r="BD643" s="303"/>
      <c r="BE643" s="303"/>
      <c r="BF643" s="303"/>
      <c r="BG643" s="303"/>
      <c r="BH643" s="303"/>
      <c r="BI643" s="303"/>
      <c r="BJ643" s="303"/>
      <c r="BK643" s="303"/>
      <c r="BL643" s="303"/>
      <c r="BM643" s="303"/>
      <c r="BN643" s="303"/>
      <c r="BO643" s="303"/>
      <c r="BP643" s="303"/>
      <c r="BQ643" s="303"/>
      <c r="BR643" s="303"/>
      <c r="BS643" s="303"/>
      <c r="BT643" s="303"/>
      <c r="BU643" s="303"/>
      <c r="BV643" s="303"/>
      <c r="BW643" s="303"/>
      <c r="BX643" s="303"/>
      <c r="BY643" s="303"/>
      <c r="BZ643" s="303"/>
      <c r="CA643" s="303"/>
      <c r="CB643" s="303"/>
      <c r="CC643" s="303"/>
      <c r="CD643" s="303"/>
      <c r="CE643" s="303"/>
      <c r="CF643" s="303"/>
      <c r="CG643" s="303"/>
      <c r="CH643" s="303"/>
      <c r="CI643" s="303"/>
      <c r="CJ643" s="303"/>
      <c r="CK643" s="303"/>
      <c r="CL643" s="303"/>
      <c r="CM643" s="303"/>
      <c r="CN643" s="303"/>
      <c r="CO643" s="303"/>
      <c r="CP643" s="303"/>
      <c r="CQ643" s="303"/>
      <c r="CR643" s="303"/>
      <c r="CS643" s="303"/>
      <c r="CT643" s="303"/>
      <c r="CU643" s="303"/>
      <c r="CV643" s="303"/>
      <c r="CW643" s="303"/>
      <c r="CX643" s="303"/>
      <c r="CY643" s="303"/>
      <c r="CZ643" s="303"/>
    </row>
    <row r="644" s="623" customFormat="true" ht="25.15" customHeight="true" x14ac:dyDescent="0.2">
      <c r="C644" s="1796"/>
      <c r="D644" s="1797"/>
      <c r="E644" s="1545"/>
      <c r="F644" s="1545"/>
      <c r="G644" s="1545"/>
      <c r="H644" s="1796"/>
      <c r="I644" s="1797"/>
      <c r="J644" s="1545"/>
      <c r="K644" s="1545"/>
      <c r="L644" s="1545"/>
      <c r="M644" s="1796"/>
      <c r="N644" s="1797"/>
      <c r="O644" s="1545"/>
      <c r="P644" s="1545"/>
      <c r="Q644" s="1545"/>
      <c r="AK644" s="300"/>
      <c r="AL644" s="300"/>
      <c r="AM644" s="300"/>
      <c r="AN644" s="300"/>
      <c r="AO644" s="300"/>
      <c r="AP644" s="300"/>
      <c r="AQ644" s="300"/>
      <c r="AR644" s="300"/>
      <c r="AS644" s="300"/>
      <c r="AT644" s="300"/>
      <c r="AU644" s="300"/>
      <c r="AV644" s="300"/>
      <c r="AW644" s="300"/>
      <c r="AX644" s="300"/>
      <c r="AY644" s="300"/>
      <c r="AZ644" s="300"/>
      <c r="BA644" s="303"/>
      <c r="BB644" s="353"/>
      <c r="BC644" s="303"/>
      <c r="BD644" s="303"/>
      <c r="BE644" s="303"/>
      <c r="BF644" s="303"/>
      <c r="BG644" s="303"/>
      <c r="BH644" s="303"/>
      <c r="BI644" s="303"/>
      <c r="BJ644" s="303"/>
      <c r="BK644" s="303"/>
      <c r="BL644" s="303"/>
      <c r="BM644" s="303"/>
      <c r="BN644" s="303"/>
      <c r="BO644" s="303"/>
      <c r="BP644" s="303"/>
      <c r="BQ644" s="303"/>
      <c r="BR644" s="303"/>
      <c r="BS644" s="303"/>
      <c r="BT644" s="303"/>
      <c r="BU644" s="303"/>
      <c r="BV644" s="303"/>
      <c r="BW644" s="303"/>
      <c r="BX644" s="303"/>
      <c r="BY644" s="303"/>
      <c r="BZ644" s="303"/>
      <c r="CA644" s="303"/>
      <c r="CB644" s="303"/>
      <c r="CC644" s="303"/>
      <c r="CD644" s="303"/>
      <c r="CE644" s="303"/>
      <c r="CF644" s="303"/>
      <c r="CG644" s="303"/>
      <c r="CH644" s="303"/>
      <c r="CI644" s="303"/>
      <c r="CJ644" s="303"/>
      <c r="CK644" s="303"/>
      <c r="CL644" s="303"/>
      <c r="CM644" s="303"/>
      <c r="CN644" s="303"/>
      <c r="CO644" s="303"/>
      <c r="CP644" s="303"/>
      <c r="CQ644" s="303"/>
      <c r="CR644" s="303"/>
      <c r="CS644" s="303"/>
      <c r="CT644" s="303"/>
      <c r="CU644" s="303"/>
      <c r="CV644" s="303"/>
      <c r="CW644" s="303"/>
      <c r="CX644" s="303"/>
      <c r="CY644" s="303"/>
      <c r="CZ644" s="303"/>
    </row>
    <row r="645" s="623" customFormat="true" ht="25.15" customHeight="true" x14ac:dyDescent="0.2">
      <c r="C645" s="1796"/>
      <c r="D645" s="1797"/>
      <c r="E645" s="1545"/>
      <c r="F645" s="1545"/>
      <c r="G645" s="1545"/>
      <c r="H645" s="1796"/>
      <c r="I645" s="1797"/>
      <c r="J645" s="1545"/>
      <c r="K645" s="1545"/>
      <c r="L645" s="1545"/>
      <c r="M645" s="1796"/>
      <c r="N645" s="1797"/>
      <c r="O645" s="1545"/>
      <c r="P645" s="1545"/>
      <c r="Q645" s="1545"/>
      <c r="AK645" s="300"/>
      <c r="AL645" s="300"/>
      <c r="AM645" s="300"/>
      <c r="AN645" s="300"/>
      <c r="AO645" s="300"/>
      <c r="AP645" s="300"/>
      <c r="AQ645" s="300"/>
      <c r="AR645" s="300"/>
      <c r="AS645" s="300"/>
      <c r="AT645" s="300"/>
      <c r="AU645" s="300"/>
      <c r="AV645" s="300"/>
      <c r="AW645" s="300"/>
      <c r="AX645" s="300"/>
      <c r="AY645" s="300"/>
      <c r="AZ645" s="300"/>
      <c r="BA645" s="303"/>
      <c r="BB645" s="353"/>
      <c r="BC645" s="303"/>
      <c r="BD645" s="303"/>
      <c r="BE645" s="303"/>
      <c r="BF645" s="303"/>
      <c r="BG645" s="303"/>
      <c r="BH645" s="303"/>
      <c r="BI645" s="303"/>
      <c r="BJ645" s="303"/>
      <c r="BK645" s="303"/>
      <c r="BL645" s="303"/>
      <c r="BM645" s="303"/>
      <c r="BN645" s="303"/>
      <c r="BO645" s="303"/>
      <c r="BP645" s="303"/>
      <c r="BQ645" s="303"/>
      <c r="BR645" s="303"/>
      <c r="BS645" s="303"/>
      <c r="BT645" s="303"/>
      <c r="BU645" s="303"/>
      <c r="BV645" s="303"/>
      <c r="BW645" s="303"/>
      <c r="BX645" s="303"/>
      <c r="BY645" s="303"/>
      <c r="BZ645" s="303"/>
      <c r="CA645" s="303"/>
      <c r="CB645" s="303"/>
      <c r="CC645" s="303"/>
      <c r="CD645" s="303"/>
      <c r="CE645" s="303"/>
      <c r="CF645" s="303"/>
      <c r="CG645" s="303"/>
      <c r="CH645" s="303"/>
      <c r="CI645" s="303"/>
      <c r="CJ645" s="303"/>
      <c r="CK645" s="303"/>
      <c r="CL645" s="303"/>
      <c r="CM645" s="303"/>
      <c r="CN645" s="303"/>
      <c r="CO645" s="303"/>
      <c r="CP645" s="303"/>
      <c r="CQ645" s="303"/>
      <c r="CR645" s="303"/>
      <c r="CS645" s="303"/>
      <c r="CT645" s="303"/>
      <c r="CU645" s="303"/>
      <c r="CV645" s="303"/>
      <c r="CW645" s="303"/>
      <c r="CX645" s="303"/>
      <c r="CY645" s="303"/>
      <c r="CZ645" s="303"/>
    </row>
    <row r="646" s="623" customFormat="true" ht="25.15" customHeight="true" x14ac:dyDescent="0.2">
      <c r="C646" s="1796"/>
      <c r="D646" s="1797"/>
      <c r="E646" s="1545"/>
      <c r="F646" s="1545"/>
      <c r="G646" s="1545"/>
      <c r="H646" s="1796"/>
      <c r="I646" s="1797"/>
      <c r="J646" s="1545"/>
      <c r="K646" s="1545"/>
      <c r="L646" s="1545"/>
      <c r="M646" s="1796"/>
      <c r="N646" s="1797"/>
      <c r="O646" s="1545"/>
      <c r="P646" s="1545"/>
      <c r="Q646" s="1545"/>
      <c r="AK646" s="300"/>
      <c r="AL646" s="300"/>
      <c r="AM646" s="300"/>
      <c r="AN646" s="300"/>
      <c r="AO646" s="300"/>
      <c r="AP646" s="300"/>
      <c r="AQ646" s="300"/>
      <c r="AR646" s="300"/>
      <c r="AS646" s="300"/>
      <c r="AT646" s="300"/>
      <c r="AU646" s="300"/>
      <c r="AV646" s="300"/>
      <c r="AW646" s="300"/>
      <c r="AX646" s="300"/>
      <c r="AY646" s="300"/>
      <c r="AZ646" s="300"/>
      <c r="BA646" s="303"/>
      <c r="BB646" s="353"/>
      <c r="BC646" s="303"/>
      <c r="BD646" s="303"/>
      <c r="BE646" s="303"/>
      <c r="BF646" s="303"/>
      <c r="BG646" s="303"/>
      <c r="BH646" s="303"/>
      <c r="BI646" s="303"/>
      <c r="BJ646" s="303"/>
      <c r="BK646" s="303"/>
      <c r="BL646" s="303"/>
      <c r="BM646" s="303"/>
      <c r="BN646" s="303"/>
      <c r="BO646" s="303"/>
      <c r="BP646" s="303"/>
      <c r="BQ646" s="303"/>
      <c r="BR646" s="303"/>
      <c r="BS646" s="303"/>
      <c r="BT646" s="303"/>
      <c r="BU646" s="303"/>
      <c r="BV646" s="303"/>
      <c r="BW646" s="303"/>
      <c r="BX646" s="303"/>
      <c r="BY646" s="303"/>
      <c r="BZ646" s="303"/>
      <c r="CA646" s="303"/>
      <c r="CB646" s="303"/>
      <c r="CC646" s="303"/>
      <c r="CD646" s="303"/>
      <c r="CE646" s="303"/>
      <c r="CF646" s="303"/>
      <c r="CG646" s="303"/>
      <c r="CH646" s="303"/>
      <c r="CI646" s="303"/>
      <c r="CJ646" s="303"/>
      <c r="CK646" s="303"/>
      <c r="CL646" s="303"/>
      <c r="CM646" s="303"/>
      <c r="CN646" s="303"/>
      <c r="CO646" s="303"/>
      <c r="CP646" s="303"/>
      <c r="CQ646" s="303"/>
      <c r="CR646" s="303"/>
      <c r="CS646" s="303"/>
      <c r="CT646" s="303"/>
      <c r="CU646" s="303"/>
      <c r="CV646" s="303"/>
      <c r="CW646" s="303"/>
      <c r="CX646" s="303"/>
      <c r="CY646" s="303"/>
      <c r="CZ646" s="303"/>
    </row>
    <row r="647" s="623" customFormat="true" ht="25.15" customHeight="true" x14ac:dyDescent="0.2">
      <c r="C647" s="1796"/>
      <c r="D647" s="1797"/>
      <c r="E647" s="1545"/>
      <c r="F647" s="1545"/>
      <c r="G647" s="1545"/>
      <c r="H647" s="1796"/>
      <c r="I647" s="1797"/>
      <c r="J647" s="1545"/>
      <c r="K647" s="1545"/>
      <c r="L647" s="1545"/>
      <c r="M647" s="1796"/>
      <c r="N647" s="1797"/>
      <c r="O647" s="1545"/>
      <c r="P647" s="1545"/>
      <c r="Q647" s="1545"/>
      <c r="AK647" s="300"/>
      <c r="AL647" s="300"/>
      <c r="AM647" s="300"/>
      <c r="AN647" s="300"/>
      <c r="AO647" s="300"/>
      <c r="AP647" s="300"/>
      <c r="AQ647" s="300"/>
      <c r="AR647" s="300"/>
      <c r="AS647" s="300"/>
      <c r="AT647" s="300"/>
      <c r="AU647" s="300"/>
      <c r="AV647" s="300"/>
      <c r="AW647" s="300"/>
      <c r="AX647" s="300"/>
      <c r="AY647" s="300"/>
      <c r="AZ647" s="300"/>
      <c r="BA647" s="303"/>
      <c r="BB647" s="353"/>
      <c r="BC647" s="303"/>
      <c r="BD647" s="303"/>
      <c r="BE647" s="303"/>
      <c r="BF647" s="303"/>
      <c r="BG647" s="303"/>
      <c r="BH647" s="303"/>
      <c r="BI647" s="303"/>
      <c r="BJ647" s="303"/>
      <c r="BK647" s="303"/>
      <c r="BL647" s="303"/>
      <c r="BM647" s="303"/>
      <c r="BN647" s="303"/>
      <c r="BO647" s="303"/>
      <c r="BP647" s="303"/>
      <c r="BQ647" s="303"/>
      <c r="BR647" s="303"/>
      <c r="BS647" s="303"/>
      <c r="BT647" s="303"/>
      <c r="BU647" s="303"/>
      <c r="BV647" s="303"/>
      <c r="BW647" s="303"/>
      <c r="BX647" s="303"/>
      <c r="BY647" s="303"/>
      <c r="BZ647" s="303"/>
      <c r="CA647" s="303"/>
      <c r="CB647" s="303"/>
      <c r="CC647" s="303"/>
      <c r="CD647" s="303"/>
      <c r="CE647" s="303"/>
      <c r="CF647" s="303"/>
      <c r="CG647" s="303"/>
      <c r="CH647" s="303"/>
      <c r="CI647" s="303"/>
      <c r="CJ647" s="303"/>
      <c r="CK647" s="303"/>
      <c r="CL647" s="303"/>
      <c r="CM647" s="303"/>
      <c r="CN647" s="303"/>
      <c r="CO647" s="303"/>
      <c r="CP647" s="303"/>
      <c r="CQ647" s="303"/>
      <c r="CR647" s="303"/>
      <c r="CS647" s="303"/>
      <c r="CT647" s="303"/>
      <c r="CU647" s="303"/>
      <c r="CV647" s="303"/>
      <c r="CW647" s="303"/>
      <c r="CX647" s="303"/>
      <c r="CY647" s="303"/>
      <c r="CZ647" s="303"/>
    </row>
    <row r="648" s="623" customFormat="true" ht="25.15" customHeight="true" x14ac:dyDescent="0.2">
      <c r="C648" s="1796"/>
      <c r="D648" s="1797"/>
      <c r="E648" s="1545"/>
      <c r="F648" s="1545"/>
      <c r="G648" s="1545"/>
      <c r="H648" s="1796"/>
      <c r="I648" s="1797"/>
      <c r="J648" s="1545"/>
      <c r="K648" s="1545"/>
      <c r="L648" s="1545"/>
      <c r="M648" s="1796"/>
      <c r="N648" s="1797"/>
      <c r="O648" s="1545"/>
      <c r="P648" s="1545"/>
      <c r="Q648" s="1545"/>
      <c r="AK648" s="300"/>
      <c r="AL648" s="300"/>
      <c r="AM648" s="300"/>
      <c r="AN648" s="300"/>
      <c r="AO648" s="300"/>
      <c r="AP648" s="300"/>
      <c r="AQ648" s="300"/>
      <c r="AR648" s="300"/>
      <c r="AS648" s="300"/>
      <c r="AT648" s="300"/>
      <c r="AU648" s="300"/>
      <c r="AV648" s="300"/>
      <c r="AW648" s="300"/>
      <c r="AX648" s="300"/>
      <c r="AY648" s="300"/>
      <c r="AZ648" s="300"/>
      <c r="BA648" s="303"/>
      <c r="BB648" s="353"/>
      <c r="BC648" s="303"/>
      <c r="BD648" s="303"/>
      <c r="BE648" s="303"/>
      <c r="BF648" s="303"/>
      <c r="BG648" s="303"/>
      <c r="BH648" s="303"/>
      <c r="BI648" s="303"/>
      <c r="BJ648" s="303"/>
      <c r="BK648" s="303"/>
      <c r="BL648" s="303"/>
      <c r="BM648" s="303"/>
      <c r="BN648" s="303"/>
      <c r="BO648" s="303"/>
      <c r="BP648" s="303"/>
      <c r="BQ648" s="303"/>
      <c r="BR648" s="303"/>
      <c r="BS648" s="303"/>
      <c r="BT648" s="303"/>
      <c r="BU648" s="303"/>
      <c r="BV648" s="303"/>
      <c r="BW648" s="303"/>
      <c r="BX648" s="303"/>
      <c r="BY648" s="303"/>
      <c r="BZ648" s="303"/>
      <c r="CA648" s="303"/>
      <c r="CB648" s="303"/>
      <c r="CC648" s="303"/>
      <c r="CD648" s="303"/>
      <c r="CE648" s="303"/>
      <c r="CF648" s="303"/>
      <c r="CG648" s="303"/>
      <c r="CH648" s="303"/>
      <c r="CI648" s="303"/>
      <c r="CJ648" s="303"/>
      <c r="CK648" s="303"/>
      <c r="CL648" s="303"/>
      <c r="CM648" s="303"/>
      <c r="CN648" s="303"/>
      <c r="CO648" s="303"/>
      <c r="CP648" s="303"/>
      <c r="CQ648" s="303"/>
      <c r="CR648" s="303"/>
      <c r="CS648" s="303"/>
      <c r="CT648" s="303"/>
      <c r="CU648" s="303"/>
      <c r="CV648" s="303"/>
      <c r="CW648" s="303"/>
      <c r="CX648" s="303"/>
      <c r="CY648" s="303"/>
      <c r="CZ648" s="303"/>
    </row>
    <row r="649" s="623" customFormat="true" ht="25.15" customHeight="true" x14ac:dyDescent="0.2">
      <c r="C649" s="1796"/>
      <c r="D649" s="1797"/>
      <c r="E649" s="1545"/>
      <c r="F649" s="1545"/>
      <c r="G649" s="1545"/>
      <c r="H649" s="1796"/>
      <c r="I649" s="1797"/>
      <c r="J649" s="1545"/>
      <c r="K649" s="1545"/>
      <c r="L649" s="1545"/>
      <c r="M649" s="1796"/>
      <c r="N649" s="1797"/>
      <c r="O649" s="1545"/>
      <c r="P649" s="1545"/>
      <c r="Q649" s="1545"/>
      <c r="AK649" s="300"/>
      <c r="AL649" s="300"/>
      <c r="AM649" s="300"/>
      <c r="AN649" s="300"/>
      <c r="AO649" s="300"/>
      <c r="AP649" s="300"/>
      <c r="AQ649" s="300"/>
      <c r="AR649" s="300"/>
      <c r="AS649" s="300"/>
      <c r="AT649" s="300"/>
      <c r="AU649" s="300"/>
      <c r="AV649" s="300"/>
      <c r="AW649" s="300"/>
      <c r="AX649" s="300"/>
      <c r="AY649" s="300"/>
      <c r="AZ649" s="300"/>
      <c r="BA649" s="303"/>
      <c r="BB649" s="353"/>
      <c r="BC649" s="303"/>
      <c r="BD649" s="303"/>
      <c r="BE649" s="303"/>
      <c r="BF649" s="303"/>
      <c r="BG649" s="303"/>
      <c r="BH649" s="303"/>
      <c r="BI649" s="303"/>
      <c r="BJ649" s="303"/>
      <c r="BK649" s="303"/>
      <c r="BL649" s="303"/>
      <c r="BM649" s="303"/>
      <c r="BN649" s="303"/>
      <c r="BO649" s="303"/>
      <c r="BP649" s="303"/>
      <c r="BQ649" s="303"/>
      <c r="BR649" s="303"/>
      <c r="BS649" s="303"/>
      <c r="BT649" s="303"/>
      <c r="BU649" s="303"/>
      <c r="BV649" s="303"/>
      <c r="BW649" s="303"/>
      <c r="BX649" s="303"/>
      <c r="BY649" s="303"/>
      <c r="BZ649" s="303"/>
      <c r="CA649" s="303"/>
      <c r="CB649" s="303"/>
      <c r="CC649" s="303"/>
      <c r="CD649" s="303"/>
      <c r="CE649" s="303"/>
      <c r="CF649" s="303"/>
      <c r="CG649" s="303"/>
      <c r="CH649" s="303"/>
      <c r="CI649" s="303"/>
      <c r="CJ649" s="303"/>
      <c r="CK649" s="303"/>
      <c r="CL649" s="303"/>
      <c r="CM649" s="303"/>
      <c r="CN649" s="303"/>
      <c r="CO649" s="303"/>
      <c r="CP649" s="303"/>
      <c r="CQ649" s="303"/>
      <c r="CR649" s="303"/>
      <c r="CS649" s="303"/>
      <c r="CT649" s="303"/>
      <c r="CU649" s="303"/>
      <c r="CV649" s="303"/>
      <c r="CW649" s="303"/>
      <c r="CX649" s="303"/>
      <c r="CY649" s="303"/>
      <c r="CZ649" s="303"/>
    </row>
    <row r="650" s="623" customFormat="true" ht="25.15" customHeight="true" x14ac:dyDescent="0.2">
      <c r="C650" s="1796"/>
      <c r="D650" s="1797"/>
      <c r="E650" s="1545"/>
      <c r="F650" s="1545"/>
      <c r="G650" s="1545"/>
      <c r="H650" s="1796"/>
      <c r="I650" s="1797"/>
      <c r="J650" s="1545"/>
      <c r="K650" s="1545"/>
      <c r="L650" s="1545"/>
      <c r="M650" s="1796"/>
      <c r="N650" s="1797"/>
      <c r="O650" s="1545"/>
      <c r="P650" s="1545"/>
      <c r="Q650" s="1545"/>
      <c r="AK650" s="300"/>
      <c r="AL650" s="300"/>
      <c r="AM650" s="300"/>
      <c r="AN650" s="300"/>
      <c r="AO650" s="300"/>
      <c r="AP650" s="300"/>
      <c r="AQ650" s="300"/>
      <c r="AR650" s="300"/>
      <c r="AS650" s="300"/>
      <c r="AT650" s="300"/>
      <c r="AU650" s="300"/>
      <c r="AV650" s="300"/>
      <c r="AW650" s="300"/>
      <c r="AX650" s="300"/>
      <c r="AY650" s="300"/>
      <c r="AZ650" s="300"/>
      <c r="BA650" s="303"/>
      <c r="BB650" s="353"/>
      <c r="BC650" s="303"/>
      <c r="BD650" s="303"/>
      <c r="BE650" s="303"/>
      <c r="BF650" s="303"/>
      <c r="BG650" s="303"/>
      <c r="BH650" s="303"/>
      <c r="BI650" s="303"/>
      <c r="BJ650" s="303"/>
      <c r="BK650" s="303"/>
      <c r="BL650" s="303"/>
      <c r="BM650" s="303"/>
      <c r="BN650" s="303"/>
      <c r="BO650" s="303"/>
      <c r="BP650" s="303"/>
      <c r="BQ650" s="303"/>
      <c r="BR650" s="303"/>
      <c r="BS650" s="303"/>
      <c r="BT650" s="303"/>
      <c r="BU650" s="303"/>
      <c r="BV650" s="303"/>
      <c r="BW650" s="303"/>
      <c r="BX650" s="303"/>
      <c r="BY650" s="303"/>
      <c r="BZ650" s="303"/>
      <c r="CA650" s="303"/>
      <c r="CB650" s="303"/>
      <c r="CC650" s="303"/>
      <c r="CD650" s="303"/>
      <c r="CE650" s="303"/>
      <c r="CF650" s="303"/>
      <c r="CG650" s="303"/>
      <c r="CH650" s="303"/>
      <c r="CI650" s="303"/>
      <c r="CJ650" s="303"/>
      <c r="CK650" s="303"/>
      <c r="CL650" s="303"/>
      <c r="CM650" s="303"/>
      <c r="CN650" s="303"/>
      <c r="CO650" s="303"/>
      <c r="CP650" s="303"/>
      <c r="CQ650" s="303"/>
      <c r="CR650" s="303"/>
      <c r="CS650" s="303"/>
      <c r="CT650" s="303"/>
      <c r="CU650" s="303"/>
      <c r="CV650" s="303"/>
      <c r="CW650" s="303"/>
      <c r="CX650" s="303"/>
      <c r="CY650" s="303"/>
      <c r="CZ650" s="303"/>
    </row>
    <row r="651" s="623" customFormat="true" ht="25.15" customHeight="true" x14ac:dyDescent="0.2">
      <c r="C651" s="1796"/>
      <c r="D651" s="1797"/>
      <c r="E651" s="1545"/>
      <c r="F651" s="1545"/>
      <c r="G651" s="1545"/>
      <c r="H651" s="1796"/>
      <c r="I651" s="1797"/>
      <c r="J651" s="1545"/>
      <c r="K651" s="1545"/>
      <c r="L651" s="1545"/>
      <c r="M651" s="1796"/>
      <c r="N651" s="1797"/>
      <c r="O651" s="1545"/>
      <c r="P651" s="1545"/>
      <c r="Q651" s="1545"/>
      <c r="AK651" s="300"/>
      <c r="AL651" s="300"/>
      <c r="AM651" s="300"/>
      <c r="AN651" s="300"/>
      <c r="AO651" s="300"/>
      <c r="AP651" s="300"/>
      <c r="AQ651" s="300"/>
      <c r="AR651" s="300"/>
      <c r="AS651" s="300"/>
      <c r="AT651" s="300"/>
      <c r="AU651" s="300"/>
      <c r="AV651" s="300"/>
      <c r="AW651" s="300"/>
      <c r="AX651" s="300"/>
      <c r="AY651" s="300"/>
      <c r="AZ651" s="300"/>
      <c r="BA651" s="303"/>
      <c r="BB651" s="353"/>
      <c r="BC651" s="303"/>
      <c r="BD651" s="303"/>
      <c r="BE651" s="303"/>
      <c r="BF651" s="303"/>
      <c r="BG651" s="303"/>
      <c r="BH651" s="303"/>
      <c r="BI651" s="303"/>
      <c r="BJ651" s="303"/>
      <c r="BK651" s="303"/>
      <c r="BL651" s="303"/>
      <c r="BM651" s="303"/>
      <c r="BN651" s="303"/>
      <c r="BO651" s="303"/>
      <c r="BP651" s="303"/>
      <c r="BQ651" s="303"/>
      <c r="BR651" s="303"/>
      <c r="BS651" s="303"/>
      <c r="BT651" s="303"/>
      <c r="BU651" s="303"/>
      <c r="BV651" s="303"/>
      <c r="BW651" s="303"/>
      <c r="BX651" s="303"/>
      <c r="BY651" s="303"/>
      <c r="BZ651" s="303"/>
      <c r="CA651" s="303"/>
      <c r="CB651" s="303"/>
      <c r="CC651" s="303"/>
      <c r="CD651" s="303"/>
      <c r="CE651" s="303"/>
      <c r="CF651" s="303"/>
      <c r="CG651" s="303"/>
      <c r="CH651" s="303"/>
      <c r="CI651" s="303"/>
      <c r="CJ651" s="303"/>
      <c r="CK651" s="303"/>
      <c r="CL651" s="303"/>
      <c r="CM651" s="303"/>
      <c r="CN651" s="303"/>
      <c r="CO651" s="303"/>
      <c r="CP651" s="303"/>
      <c r="CQ651" s="303"/>
      <c r="CR651" s="303"/>
      <c r="CS651" s="303"/>
      <c r="CT651" s="303"/>
      <c r="CU651" s="303"/>
      <c r="CV651" s="303"/>
      <c r="CW651" s="303"/>
      <c r="CX651" s="303"/>
      <c r="CY651" s="303"/>
      <c r="CZ651" s="303"/>
    </row>
    <row r="652" s="623" customFormat="true" ht="25.15" customHeight="true" x14ac:dyDescent="0.2">
      <c r="C652" s="1796"/>
      <c r="D652" s="1797"/>
      <c r="E652" s="1545"/>
      <c r="F652" s="1545"/>
      <c r="G652" s="1545"/>
      <c r="H652" s="1796"/>
      <c r="I652" s="1797"/>
      <c r="J652" s="1545"/>
      <c r="K652" s="1545"/>
      <c r="L652" s="1545"/>
      <c r="M652" s="1796"/>
      <c r="N652" s="1797"/>
      <c r="O652" s="1545"/>
      <c r="P652" s="1545"/>
      <c r="Q652" s="1545"/>
      <c r="AK652" s="300"/>
      <c r="AL652" s="300"/>
      <c r="AM652" s="300"/>
      <c r="AN652" s="300"/>
      <c r="AO652" s="300"/>
      <c r="AP652" s="300"/>
      <c r="AQ652" s="300"/>
      <c r="AR652" s="300"/>
      <c r="AS652" s="300"/>
      <c r="AT652" s="300"/>
      <c r="AU652" s="300"/>
      <c r="AV652" s="300"/>
      <c r="AW652" s="300"/>
      <c r="AX652" s="300"/>
      <c r="AY652" s="300"/>
      <c r="AZ652" s="300"/>
      <c r="BA652" s="303"/>
      <c r="BB652" s="353"/>
      <c r="BC652" s="303"/>
      <c r="BD652" s="303"/>
      <c r="BE652" s="303"/>
      <c r="BF652" s="303"/>
      <c r="BG652" s="303"/>
      <c r="BH652" s="303"/>
      <c r="BI652" s="303"/>
      <c r="BJ652" s="303"/>
      <c r="BK652" s="303"/>
      <c r="BL652" s="303"/>
      <c r="BM652" s="303"/>
      <c r="BN652" s="303"/>
      <c r="BO652" s="303"/>
      <c r="BP652" s="303"/>
      <c r="BQ652" s="303"/>
      <c r="BR652" s="303"/>
      <c r="BS652" s="303"/>
      <c r="BT652" s="303"/>
      <c r="BU652" s="303"/>
      <c r="BV652" s="303"/>
      <c r="BW652" s="303"/>
      <c r="BX652" s="303"/>
      <c r="BY652" s="303"/>
      <c r="BZ652" s="303"/>
      <c r="CA652" s="303"/>
      <c r="CB652" s="303"/>
      <c r="CC652" s="303"/>
      <c r="CD652" s="303"/>
      <c r="CE652" s="303"/>
      <c r="CF652" s="303"/>
      <c r="CG652" s="303"/>
      <c r="CH652" s="303"/>
      <c r="CI652" s="303"/>
      <c r="CJ652" s="303"/>
      <c r="CK652" s="303"/>
      <c r="CL652" s="303"/>
      <c r="CM652" s="303"/>
      <c r="CN652" s="303"/>
      <c r="CO652" s="303"/>
      <c r="CP652" s="303"/>
      <c r="CQ652" s="303"/>
      <c r="CR652" s="303"/>
      <c r="CS652" s="303"/>
      <c r="CT652" s="303"/>
      <c r="CU652" s="303"/>
      <c r="CV652" s="303"/>
      <c r="CW652" s="303"/>
      <c r="CX652" s="303"/>
      <c r="CY652" s="303"/>
      <c r="CZ652" s="303"/>
    </row>
    <row r="653" s="623" customFormat="true" ht="25.15" customHeight="true" x14ac:dyDescent="0.2">
      <c r="C653" s="1796"/>
      <c r="D653" s="1797"/>
      <c r="E653" s="1545"/>
      <c r="F653" s="1545"/>
      <c r="G653" s="1545"/>
      <c r="H653" s="1796"/>
      <c r="I653" s="1797"/>
      <c r="J653" s="1545"/>
      <c r="K653" s="1545"/>
      <c r="L653" s="1545"/>
      <c r="M653" s="1796"/>
      <c r="N653" s="1797"/>
      <c r="O653" s="1545"/>
      <c r="P653" s="1545"/>
      <c r="Q653" s="1545"/>
      <c r="AK653" s="300"/>
      <c r="AL653" s="300"/>
      <c r="AM653" s="300"/>
      <c r="AN653" s="300"/>
      <c r="AO653" s="300"/>
      <c r="AP653" s="300"/>
      <c r="AQ653" s="300"/>
      <c r="AR653" s="300"/>
      <c r="AS653" s="300"/>
      <c r="AT653" s="300"/>
      <c r="AU653" s="300"/>
      <c r="AV653" s="300"/>
      <c r="AW653" s="300"/>
      <c r="AX653" s="300"/>
      <c r="AY653" s="300"/>
      <c r="AZ653" s="300"/>
      <c r="BA653" s="303"/>
      <c r="BB653" s="353"/>
      <c r="BC653" s="303"/>
      <c r="BD653" s="303"/>
      <c r="BE653" s="303"/>
      <c r="BF653" s="303"/>
      <c r="BG653" s="303"/>
      <c r="BH653" s="303"/>
      <c r="BI653" s="303"/>
      <c r="BJ653" s="303"/>
      <c r="BK653" s="303"/>
      <c r="BL653" s="303"/>
      <c r="BM653" s="303"/>
      <c r="BN653" s="303"/>
      <c r="BO653" s="303"/>
      <c r="BP653" s="303"/>
      <c r="BQ653" s="303"/>
      <c r="BR653" s="303"/>
      <c r="BS653" s="303"/>
      <c r="BT653" s="303"/>
      <c r="BU653" s="303"/>
      <c r="BV653" s="303"/>
      <c r="BW653" s="303"/>
      <c r="BX653" s="303"/>
      <c r="BY653" s="303"/>
      <c r="BZ653" s="303"/>
      <c r="CA653" s="303"/>
      <c r="CB653" s="303"/>
      <c r="CC653" s="303"/>
      <c r="CD653" s="303"/>
      <c r="CE653" s="303"/>
      <c r="CF653" s="303"/>
      <c r="CG653" s="303"/>
      <c r="CH653" s="303"/>
      <c r="CI653" s="303"/>
      <c r="CJ653" s="303"/>
      <c r="CK653" s="303"/>
      <c r="CL653" s="303"/>
      <c r="CM653" s="303"/>
      <c r="CN653" s="303"/>
      <c r="CO653" s="303"/>
      <c r="CP653" s="303"/>
      <c r="CQ653" s="303"/>
      <c r="CR653" s="303"/>
      <c r="CS653" s="303"/>
      <c r="CT653" s="303"/>
      <c r="CU653" s="303"/>
      <c r="CV653" s="303"/>
      <c r="CW653" s="303"/>
      <c r="CX653" s="303"/>
      <c r="CY653" s="303"/>
      <c r="CZ653" s="303"/>
    </row>
    <row r="654" s="623" customFormat="true" ht="25.15" customHeight="true" x14ac:dyDescent="0.2">
      <c r="C654" s="1796"/>
      <c r="D654" s="1797"/>
      <c r="E654" s="1545"/>
      <c r="F654" s="1545"/>
      <c r="G654" s="1545"/>
      <c r="H654" s="1796"/>
      <c r="I654" s="1797"/>
      <c r="J654" s="1545"/>
      <c r="K654" s="1545"/>
      <c r="L654" s="1545"/>
      <c r="M654" s="1796"/>
      <c r="N654" s="1797"/>
      <c r="O654" s="1545"/>
      <c r="P654" s="1545"/>
      <c r="Q654" s="1545"/>
      <c r="AK654" s="300"/>
      <c r="AL654" s="300"/>
      <c r="AM654" s="300"/>
      <c r="AN654" s="300"/>
      <c r="AO654" s="300"/>
      <c r="AP654" s="300"/>
      <c r="AQ654" s="300"/>
      <c r="AR654" s="300"/>
      <c r="AS654" s="300"/>
      <c r="AT654" s="300"/>
      <c r="AU654" s="300"/>
      <c r="AV654" s="300"/>
      <c r="AW654" s="300"/>
      <c r="AX654" s="300"/>
      <c r="AY654" s="300"/>
      <c r="AZ654" s="300"/>
      <c r="BA654" s="303"/>
      <c r="BB654" s="353"/>
      <c r="BC654" s="303"/>
      <c r="BD654" s="303"/>
      <c r="BE654" s="303"/>
      <c r="BF654" s="303"/>
      <c r="BG654" s="303"/>
      <c r="BH654" s="303"/>
      <c r="BI654" s="303"/>
      <c r="BJ654" s="303"/>
      <c r="BK654" s="303"/>
      <c r="BL654" s="303"/>
      <c r="BM654" s="303"/>
      <c r="BN654" s="303"/>
      <c r="BO654" s="303"/>
      <c r="BP654" s="303"/>
      <c r="BQ654" s="303"/>
      <c r="BR654" s="303"/>
      <c r="BS654" s="303"/>
      <c r="BT654" s="303"/>
      <c r="BU654" s="303"/>
      <c r="BV654" s="303"/>
      <c r="BW654" s="303"/>
      <c r="BX654" s="303"/>
      <c r="BY654" s="303"/>
      <c r="BZ654" s="303"/>
      <c r="CA654" s="303"/>
      <c r="CB654" s="303"/>
      <c r="CC654" s="303"/>
      <c r="CD654" s="303"/>
      <c r="CE654" s="303"/>
      <c r="CF654" s="303"/>
      <c r="CG654" s="303"/>
      <c r="CH654" s="303"/>
      <c r="CI654" s="303"/>
      <c r="CJ654" s="303"/>
      <c r="CK654" s="303"/>
      <c r="CL654" s="303"/>
      <c r="CM654" s="303"/>
      <c r="CN654" s="303"/>
      <c r="CO654" s="303"/>
      <c r="CP654" s="303"/>
      <c r="CQ654" s="303"/>
      <c r="CR654" s="303"/>
      <c r="CS654" s="303"/>
      <c r="CT654" s="303"/>
      <c r="CU654" s="303"/>
      <c r="CV654" s="303"/>
      <c r="CW654" s="303"/>
      <c r="CX654" s="303"/>
      <c r="CY654" s="303"/>
      <c r="CZ654" s="303"/>
    </row>
    <row r="655" s="623" customFormat="true" ht="25.15" customHeight="true" x14ac:dyDescent="0.2">
      <c r="C655" s="1796"/>
      <c r="D655" s="1797"/>
      <c r="E655" s="1545"/>
      <c r="F655" s="1545"/>
      <c r="G655" s="1545"/>
      <c r="H655" s="1796"/>
      <c r="I655" s="1797"/>
      <c r="J655" s="1545"/>
      <c r="K655" s="1545"/>
      <c r="L655" s="1545"/>
      <c r="M655" s="1796"/>
      <c r="N655" s="1797"/>
      <c r="O655" s="1545"/>
      <c r="P655" s="1545"/>
      <c r="Q655" s="1545"/>
      <c r="AK655" s="300"/>
      <c r="AL655" s="300"/>
      <c r="AM655" s="300"/>
      <c r="AN655" s="300"/>
      <c r="AO655" s="300"/>
      <c r="AP655" s="300"/>
      <c r="AQ655" s="300"/>
      <c r="AR655" s="300"/>
      <c r="AS655" s="300"/>
      <c r="AT655" s="300"/>
      <c r="AU655" s="300"/>
      <c r="AV655" s="300"/>
      <c r="AW655" s="300"/>
      <c r="AX655" s="300"/>
      <c r="AY655" s="300"/>
      <c r="AZ655" s="300"/>
      <c r="BA655" s="303"/>
      <c r="BB655" s="353"/>
      <c r="BC655" s="303"/>
      <c r="BD655" s="303"/>
      <c r="BE655" s="303"/>
      <c r="BF655" s="303"/>
      <c r="BG655" s="303"/>
      <c r="BH655" s="303"/>
      <c r="BI655" s="303"/>
      <c r="BJ655" s="303"/>
      <c r="BK655" s="303"/>
      <c r="BL655" s="303"/>
      <c r="BM655" s="303"/>
      <c r="BN655" s="303"/>
      <c r="BO655" s="303"/>
      <c r="BP655" s="303"/>
      <c r="BQ655" s="303"/>
      <c r="BR655" s="303"/>
      <c r="BS655" s="303"/>
      <c r="BT655" s="303"/>
      <c r="BU655" s="303"/>
      <c r="BV655" s="303"/>
      <c r="BW655" s="303"/>
      <c r="BX655" s="303"/>
      <c r="BY655" s="303"/>
      <c r="BZ655" s="303"/>
      <c r="CA655" s="303"/>
      <c r="CB655" s="303"/>
      <c r="CC655" s="303"/>
      <c r="CD655" s="303"/>
      <c r="CE655" s="303"/>
      <c r="CF655" s="303"/>
      <c r="CG655" s="303"/>
      <c r="CH655" s="303"/>
      <c r="CI655" s="303"/>
      <c r="CJ655" s="303"/>
      <c r="CK655" s="303"/>
      <c r="CL655" s="303"/>
      <c r="CM655" s="303"/>
      <c r="CN655" s="303"/>
      <c r="CO655" s="303"/>
      <c r="CP655" s="303"/>
      <c r="CQ655" s="303"/>
      <c r="CR655" s="303"/>
      <c r="CS655" s="303"/>
      <c r="CT655" s="303"/>
      <c r="CU655" s="303"/>
      <c r="CV655" s="303"/>
      <c r="CW655" s="303"/>
      <c r="CX655" s="303"/>
      <c r="CY655" s="303"/>
      <c r="CZ655" s="303"/>
    </row>
    <row r="656" s="623" customFormat="true" ht="25.15" customHeight="true" x14ac:dyDescent="0.2">
      <c r="C656" s="1796"/>
      <c r="D656" s="1797"/>
      <c r="E656" s="1545"/>
      <c r="F656" s="1545"/>
      <c r="G656" s="1545"/>
      <c r="H656" s="1796"/>
      <c r="I656" s="1797"/>
      <c r="J656" s="1545"/>
      <c r="K656" s="1545"/>
      <c r="L656" s="1545"/>
      <c r="M656" s="1796"/>
      <c r="N656" s="1797"/>
      <c r="O656" s="1545"/>
      <c r="P656" s="1545"/>
      <c r="Q656" s="1545"/>
      <c r="AK656" s="300"/>
      <c r="AL656" s="300"/>
      <c r="AM656" s="300"/>
      <c r="AN656" s="300"/>
      <c r="AO656" s="300"/>
      <c r="AP656" s="300"/>
      <c r="AQ656" s="300"/>
      <c r="AR656" s="300"/>
      <c r="AS656" s="300"/>
      <c r="AT656" s="300"/>
      <c r="AU656" s="300"/>
      <c r="AV656" s="300"/>
      <c r="AW656" s="300"/>
      <c r="AX656" s="300"/>
      <c r="AY656" s="300"/>
      <c r="AZ656" s="300"/>
      <c r="BA656" s="303"/>
      <c r="BB656" s="353"/>
      <c r="BC656" s="303"/>
      <c r="BD656" s="303"/>
      <c r="BE656" s="303"/>
      <c r="BF656" s="303"/>
      <c r="BG656" s="303"/>
      <c r="BH656" s="303"/>
      <c r="BI656" s="303"/>
      <c r="BJ656" s="303"/>
      <c r="BK656" s="303"/>
      <c r="BL656" s="303"/>
      <c r="BM656" s="303"/>
      <c r="BN656" s="303"/>
      <c r="BO656" s="303"/>
      <c r="BP656" s="303"/>
      <c r="BQ656" s="303"/>
      <c r="BR656" s="303"/>
      <c r="BS656" s="303"/>
      <c r="BT656" s="303"/>
      <c r="BU656" s="303"/>
      <c r="BV656" s="303"/>
      <c r="BW656" s="303"/>
      <c r="BX656" s="303"/>
      <c r="BY656" s="303"/>
      <c r="BZ656" s="303"/>
      <c r="CA656" s="303"/>
      <c r="CB656" s="303"/>
      <c r="CC656" s="303"/>
      <c r="CD656" s="303"/>
      <c r="CE656" s="303"/>
      <c r="CF656" s="303"/>
      <c r="CG656" s="303"/>
      <c r="CH656" s="303"/>
      <c r="CI656" s="303"/>
      <c r="CJ656" s="303"/>
      <c r="CK656" s="303"/>
      <c r="CL656" s="303"/>
      <c r="CM656" s="303"/>
      <c r="CN656" s="303"/>
      <c r="CO656" s="303"/>
      <c r="CP656" s="303"/>
      <c r="CQ656" s="303"/>
      <c r="CR656" s="303"/>
      <c r="CS656" s="303"/>
      <c r="CT656" s="303"/>
      <c r="CU656" s="303"/>
      <c r="CV656" s="303"/>
      <c r="CW656" s="303"/>
      <c r="CX656" s="303"/>
      <c r="CY656" s="303"/>
      <c r="CZ656" s="303"/>
    </row>
    <row r="657" s="623" customFormat="true" ht="25.15" customHeight="true" x14ac:dyDescent="0.2">
      <c r="C657" s="1796"/>
      <c r="D657" s="1797"/>
      <c r="E657" s="1545"/>
      <c r="F657" s="1545"/>
      <c r="G657" s="1545"/>
      <c r="H657" s="1796"/>
      <c r="I657" s="1797"/>
      <c r="J657" s="1545"/>
      <c r="K657" s="1545"/>
      <c r="L657" s="1545"/>
      <c r="M657" s="1796"/>
      <c r="N657" s="1797"/>
      <c r="O657" s="1545"/>
      <c r="P657" s="1545"/>
      <c r="Q657" s="1545"/>
      <c r="AK657" s="300"/>
      <c r="AL657" s="300"/>
      <c r="AM657" s="300"/>
      <c r="AN657" s="300"/>
      <c r="AO657" s="300"/>
      <c r="AP657" s="300"/>
      <c r="AQ657" s="300"/>
      <c r="AR657" s="300"/>
      <c r="AS657" s="300"/>
      <c r="AT657" s="300"/>
      <c r="AU657" s="300"/>
      <c r="AV657" s="300"/>
      <c r="AW657" s="300"/>
      <c r="AX657" s="300"/>
      <c r="AY657" s="300"/>
      <c r="AZ657" s="300"/>
      <c r="BA657" s="303"/>
      <c r="BB657" s="353"/>
      <c r="BC657" s="303"/>
      <c r="BD657" s="303"/>
      <c r="BE657" s="303"/>
      <c r="BF657" s="303"/>
      <c r="BG657" s="303"/>
      <c r="BH657" s="303"/>
      <c r="BI657" s="303"/>
      <c r="BJ657" s="303"/>
      <c r="BK657" s="303"/>
      <c r="BL657" s="303"/>
      <c r="BM657" s="303"/>
      <c r="BN657" s="303"/>
      <c r="BO657" s="303"/>
      <c r="BP657" s="303"/>
      <c r="BQ657" s="303"/>
      <c r="BR657" s="303"/>
      <c r="BS657" s="303"/>
      <c r="BT657" s="303"/>
      <c r="BU657" s="303"/>
      <c r="BV657" s="303"/>
      <c r="BW657" s="303"/>
      <c r="BX657" s="303"/>
      <c r="BY657" s="303"/>
      <c r="BZ657" s="303"/>
      <c r="CA657" s="303"/>
      <c r="CB657" s="303"/>
      <c r="CC657" s="303"/>
      <c r="CD657" s="303"/>
      <c r="CE657" s="303"/>
      <c r="CF657" s="303"/>
      <c r="CG657" s="303"/>
      <c r="CH657" s="303"/>
      <c r="CI657" s="303"/>
      <c r="CJ657" s="303"/>
      <c r="CK657" s="303"/>
      <c r="CL657" s="303"/>
      <c r="CM657" s="303"/>
      <c r="CN657" s="303"/>
      <c r="CO657" s="303"/>
      <c r="CP657" s="303"/>
      <c r="CQ657" s="303"/>
      <c r="CR657" s="303"/>
      <c r="CS657" s="303"/>
      <c r="CT657" s="303"/>
      <c r="CU657" s="303"/>
      <c r="CV657" s="303"/>
      <c r="CW657" s="303"/>
      <c r="CX657" s="303"/>
      <c r="CY657" s="303"/>
      <c r="CZ657" s="303"/>
    </row>
    <row r="658" s="623" customFormat="true" ht="25.15" customHeight="true" x14ac:dyDescent="0.2">
      <c r="C658" s="1796"/>
      <c r="D658" s="1797"/>
      <c r="E658" s="1545"/>
      <c r="F658" s="1545"/>
      <c r="G658" s="1545"/>
      <c r="H658" s="1796"/>
      <c r="I658" s="1797"/>
      <c r="J658" s="1545"/>
      <c r="K658" s="1545"/>
      <c r="L658" s="1545"/>
      <c r="M658" s="1796"/>
      <c r="N658" s="1797"/>
      <c r="O658" s="1545"/>
      <c r="P658" s="1545"/>
      <c r="Q658" s="1545"/>
      <c r="AK658" s="300"/>
      <c r="AL658" s="300"/>
      <c r="AM658" s="300"/>
      <c r="AN658" s="300"/>
      <c r="AO658" s="300"/>
      <c r="AP658" s="300"/>
      <c r="AQ658" s="300"/>
      <c r="AR658" s="300"/>
      <c r="AS658" s="300"/>
      <c r="AT658" s="300"/>
      <c r="AU658" s="300"/>
      <c r="AV658" s="300"/>
      <c r="AW658" s="300"/>
      <c r="AX658" s="300"/>
      <c r="AY658" s="300"/>
      <c r="AZ658" s="300"/>
      <c r="BA658" s="303"/>
      <c r="BB658" s="353"/>
      <c r="BC658" s="303"/>
      <c r="BD658" s="303"/>
      <c r="BE658" s="303"/>
      <c r="BF658" s="303"/>
      <c r="BG658" s="303"/>
      <c r="BH658" s="303"/>
      <c r="BI658" s="303"/>
      <c r="BJ658" s="303"/>
      <c r="BK658" s="303"/>
      <c r="BL658" s="303"/>
      <c r="BM658" s="303"/>
      <c r="BN658" s="303"/>
      <c r="BO658" s="303"/>
      <c r="BP658" s="303"/>
      <c r="BQ658" s="303"/>
      <c r="BR658" s="303"/>
      <c r="BS658" s="303"/>
      <c r="BT658" s="303"/>
      <c r="BU658" s="303"/>
      <c r="BV658" s="303"/>
      <c r="BW658" s="303"/>
      <c r="BX658" s="303"/>
      <c r="BY658" s="303"/>
      <c r="BZ658" s="303"/>
      <c r="CA658" s="303"/>
      <c r="CB658" s="303"/>
      <c r="CC658" s="303"/>
      <c r="CD658" s="303"/>
      <c r="CE658" s="303"/>
      <c r="CF658" s="303"/>
      <c r="CG658" s="303"/>
      <c r="CH658" s="303"/>
      <c r="CI658" s="303"/>
      <c r="CJ658" s="303"/>
      <c r="CK658" s="303"/>
      <c r="CL658" s="303"/>
      <c r="CM658" s="303"/>
      <c r="CN658" s="303"/>
      <c r="CO658" s="303"/>
      <c r="CP658" s="303"/>
      <c r="CQ658" s="303"/>
      <c r="CR658" s="303"/>
      <c r="CS658" s="303"/>
      <c r="CT658" s="303"/>
      <c r="CU658" s="303"/>
      <c r="CV658" s="303"/>
      <c r="CW658" s="303"/>
      <c r="CX658" s="303"/>
      <c r="CY658" s="303"/>
      <c r="CZ658" s="303"/>
    </row>
    <row r="659" s="623" customFormat="true" ht="25.15" customHeight="true" x14ac:dyDescent="0.2">
      <c r="C659" s="1796"/>
      <c r="D659" s="1797"/>
      <c r="E659" s="1545"/>
      <c r="F659" s="1545"/>
      <c r="G659" s="1545"/>
      <c r="H659" s="1796"/>
      <c r="I659" s="1797"/>
      <c r="J659" s="1545"/>
      <c r="K659" s="1545"/>
      <c r="L659" s="1545"/>
      <c r="M659" s="1796"/>
      <c r="N659" s="1797"/>
      <c r="O659" s="1545"/>
      <c r="P659" s="1545"/>
      <c r="Q659" s="1545"/>
      <c r="AK659" s="300"/>
      <c r="AL659" s="300"/>
      <c r="AM659" s="300"/>
      <c r="AN659" s="300"/>
      <c r="AO659" s="300"/>
      <c r="AP659" s="300"/>
      <c r="AQ659" s="300"/>
      <c r="AR659" s="300"/>
      <c r="AS659" s="300"/>
      <c r="AT659" s="300"/>
      <c r="AU659" s="300"/>
      <c r="AV659" s="300"/>
      <c r="AW659" s="300"/>
      <c r="AX659" s="300"/>
      <c r="AY659" s="300"/>
      <c r="AZ659" s="300"/>
      <c r="BA659" s="303"/>
      <c r="BB659" s="353"/>
      <c r="BC659" s="303"/>
      <c r="BD659" s="303"/>
      <c r="BE659" s="303"/>
      <c r="BF659" s="303"/>
      <c r="BG659" s="303"/>
      <c r="BH659" s="303"/>
      <c r="BI659" s="303"/>
      <c r="BJ659" s="303"/>
      <c r="BK659" s="303"/>
      <c r="BL659" s="303"/>
      <c r="BM659" s="303"/>
      <c r="BN659" s="303"/>
      <c r="BO659" s="303"/>
      <c r="BP659" s="303"/>
      <c r="BQ659" s="303"/>
      <c r="BR659" s="303"/>
      <c r="BS659" s="303"/>
      <c r="BT659" s="303"/>
      <c r="BU659" s="303"/>
      <c r="BV659" s="303"/>
      <c r="BW659" s="303"/>
      <c r="BX659" s="303"/>
      <c r="BY659" s="303"/>
      <c r="BZ659" s="303"/>
      <c r="CA659" s="303"/>
      <c r="CB659" s="303"/>
      <c r="CC659" s="303"/>
      <c r="CD659" s="303"/>
      <c r="CE659" s="303"/>
      <c r="CF659" s="303"/>
      <c r="CG659" s="303"/>
      <c r="CH659" s="303"/>
      <c r="CI659" s="303"/>
      <c r="CJ659" s="303"/>
      <c r="CK659" s="303"/>
      <c r="CL659" s="303"/>
      <c r="CM659" s="303"/>
      <c r="CN659" s="303"/>
      <c r="CO659" s="303"/>
      <c r="CP659" s="303"/>
      <c r="CQ659" s="303"/>
      <c r="CR659" s="303"/>
      <c r="CS659" s="303"/>
      <c r="CT659" s="303"/>
      <c r="CU659" s="303"/>
      <c r="CV659" s="303"/>
      <c r="CW659" s="303"/>
      <c r="CX659" s="303"/>
      <c r="CY659" s="303"/>
      <c r="CZ659" s="303"/>
    </row>
    <row r="660" s="623" customFormat="true" ht="25.15" customHeight="true" x14ac:dyDescent="0.2">
      <c r="C660" s="1796"/>
      <c r="D660" s="1797"/>
      <c r="E660" s="1545"/>
      <c r="F660" s="1545"/>
      <c r="G660" s="1545"/>
      <c r="H660" s="1796"/>
      <c r="I660" s="1797"/>
      <c r="J660" s="1545"/>
      <c r="K660" s="1545"/>
      <c r="L660" s="1545"/>
      <c r="M660" s="1796"/>
      <c r="N660" s="1797"/>
      <c r="O660" s="1545"/>
      <c r="P660" s="1545"/>
      <c r="Q660" s="1545"/>
      <c r="AK660" s="300"/>
      <c r="AL660" s="300"/>
      <c r="AM660" s="300"/>
      <c r="AN660" s="300"/>
      <c r="AO660" s="300"/>
      <c r="AP660" s="300"/>
      <c r="AQ660" s="300"/>
      <c r="AR660" s="300"/>
      <c r="AS660" s="300"/>
      <c r="AT660" s="300"/>
      <c r="AU660" s="300"/>
      <c r="AV660" s="300"/>
      <c r="AW660" s="300"/>
      <c r="AX660" s="300"/>
      <c r="AY660" s="300"/>
      <c r="AZ660" s="300"/>
      <c r="BA660" s="303"/>
      <c r="BB660" s="353"/>
      <c r="BC660" s="303"/>
      <c r="BD660" s="303"/>
      <c r="BE660" s="303"/>
      <c r="BF660" s="303"/>
      <c r="BG660" s="303"/>
      <c r="BH660" s="303"/>
      <c r="BI660" s="303"/>
      <c r="BJ660" s="303"/>
      <c r="BK660" s="303"/>
      <c r="BL660" s="303"/>
      <c r="BM660" s="303"/>
      <c r="BN660" s="303"/>
      <c r="BO660" s="303"/>
      <c r="BP660" s="303"/>
      <c r="BQ660" s="303"/>
      <c r="BR660" s="303"/>
      <c r="BS660" s="303"/>
      <c r="BT660" s="303"/>
      <c r="BU660" s="303"/>
      <c r="BV660" s="303"/>
      <c r="BW660" s="303"/>
      <c r="BX660" s="303"/>
      <c r="BY660" s="303"/>
      <c r="BZ660" s="303"/>
      <c r="CA660" s="303"/>
      <c r="CB660" s="303"/>
      <c r="CC660" s="303"/>
      <c r="CD660" s="303"/>
      <c r="CE660" s="303"/>
      <c r="CF660" s="303"/>
      <c r="CG660" s="303"/>
      <c r="CH660" s="303"/>
      <c r="CI660" s="303"/>
      <c r="CJ660" s="303"/>
      <c r="CK660" s="303"/>
      <c r="CL660" s="303"/>
      <c r="CM660" s="303"/>
      <c r="CN660" s="303"/>
      <c r="CO660" s="303"/>
      <c r="CP660" s="303"/>
      <c r="CQ660" s="303"/>
      <c r="CR660" s="303"/>
      <c r="CS660" s="303"/>
      <c r="CT660" s="303"/>
      <c r="CU660" s="303"/>
      <c r="CV660" s="303"/>
      <c r="CW660" s="303"/>
      <c r="CX660" s="303"/>
      <c r="CY660" s="303"/>
      <c r="CZ660" s="303"/>
    </row>
    <row r="661" s="623" customFormat="true" ht="25.15" customHeight="true" x14ac:dyDescent="0.2">
      <c r="C661" s="1796"/>
      <c r="D661" s="1797"/>
      <c r="E661" s="1545"/>
      <c r="F661" s="1545"/>
      <c r="G661" s="1545"/>
      <c r="H661" s="1796"/>
      <c r="I661" s="1797"/>
      <c r="J661" s="1545"/>
      <c r="K661" s="1545"/>
      <c r="L661" s="1545"/>
      <c r="M661" s="1796"/>
      <c r="N661" s="1797"/>
      <c r="O661" s="1545"/>
      <c r="P661" s="1545"/>
      <c r="Q661" s="1545"/>
      <c r="AK661" s="300"/>
      <c r="AL661" s="300"/>
      <c r="AM661" s="300"/>
      <c r="AN661" s="300"/>
      <c r="AO661" s="300"/>
      <c r="AP661" s="300"/>
      <c r="AQ661" s="300"/>
      <c r="AR661" s="300"/>
      <c r="AS661" s="300"/>
      <c r="AT661" s="300"/>
      <c r="AU661" s="300"/>
      <c r="AV661" s="300"/>
      <c r="AW661" s="300"/>
      <c r="AX661" s="300"/>
      <c r="AY661" s="300"/>
      <c r="AZ661" s="300"/>
      <c r="BA661" s="303"/>
      <c r="BB661" s="353"/>
      <c r="BC661" s="303"/>
      <c r="BD661" s="303"/>
      <c r="BE661" s="303"/>
      <c r="BF661" s="303"/>
      <c r="BG661" s="303"/>
      <c r="BH661" s="303"/>
      <c r="BI661" s="303"/>
      <c r="BJ661" s="303"/>
      <c r="BK661" s="303"/>
      <c r="BL661" s="303"/>
      <c r="BM661" s="303"/>
      <c r="BN661" s="303"/>
      <c r="BO661" s="303"/>
      <c r="BP661" s="303"/>
      <c r="BQ661" s="303"/>
      <c r="BR661" s="303"/>
      <c r="BS661" s="303"/>
      <c r="BT661" s="303"/>
      <c r="BU661" s="303"/>
      <c r="BV661" s="303"/>
      <c r="BW661" s="303"/>
      <c r="BX661" s="303"/>
      <c r="BY661" s="303"/>
      <c r="BZ661" s="303"/>
      <c r="CA661" s="303"/>
      <c r="CB661" s="303"/>
      <c r="CC661" s="303"/>
      <c r="CD661" s="303"/>
      <c r="CE661" s="303"/>
      <c r="CF661" s="303"/>
      <c r="CG661" s="303"/>
      <c r="CH661" s="303"/>
      <c r="CI661" s="303"/>
      <c r="CJ661" s="303"/>
      <c r="CK661" s="303"/>
      <c r="CL661" s="303"/>
      <c r="CM661" s="303"/>
      <c r="CN661" s="303"/>
      <c r="CO661" s="303"/>
      <c r="CP661" s="303"/>
      <c r="CQ661" s="303"/>
      <c r="CR661" s="303"/>
      <c r="CS661" s="303"/>
      <c r="CT661" s="303"/>
      <c r="CU661" s="303"/>
      <c r="CV661" s="303"/>
      <c r="CW661" s="303"/>
      <c r="CX661" s="303"/>
      <c r="CY661" s="303"/>
      <c r="CZ661" s="303"/>
    </row>
    <row r="662" s="623" customFormat="true" ht="25.15" customHeight="true" x14ac:dyDescent="0.2">
      <c r="C662" s="1796"/>
      <c r="D662" s="1797"/>
      <c r="E662" s="1545"/>
      <c r="F662" s="1545"/>
      <c r="G662" s="1545"/>
      <c r="H662" s="1796"/>
      <c r="I662" s="1797"/>
      <c r="J662" s="1545"/>
      <c r="K662" s="1545"/>
      <c r="L662" s="1545"/>
      <c r="M662" s="1796"/>
      <c r="N662" s="1797"/>
      <c r="O662" s="1545"/>
      <c r="P662" s="1545"/>
      <c r="Q662" s="1545"/>
      <c r="AK662" s="300"/>
      <c r="AL662" s="300"/>
      <c r="AM662" s="300"/>
      <c r="AN662" s="300"/>
      <c r="AO662" s="300"/>
      <c r="AP662" s="300"/>
      <c r="AQ662" s="300"/>
      <c r="AR662" s="300"/>
      <c r="AS662" s="300"/>
      <c r="AT662" s="300"/>
      <c r="AU662" s="300"/>
      <c r="AV662" s="300"/>
      <c r="AW662" s="300"/>
      <c r="AX662" s="300"/>
      <c r="AY662" s="300"/>
      <c r="AZ662" s="300"/>
      <c r="BA662" s="303"/>
      <c r="BB662" s="353"/>
      <c r="BC662" s="303"/>
      <c r="BD662" s="303"/>
      <c r="BE662" s="303"/>
      <c r="BF662" s="303"/>
      <c r="BG662" s="303"/>
      <c r="BH662" s="303"/>
      <c r="BI662" s="303"/>
      <c r="BJ662" s="303"/>
      <c r="BK662" s="303"/>
      <c r="BL662" s="303"/>
      <c r="BM662" s="303"/>
      <c r="BN662" s="303"/>
      <c r="BO662" s="303"/>
      <c r="BP662" s="303"/>
      <c r="BQ662" s="303"/>
      <c r="BR662" s="303"/>
      <c r="BS662" s="303"/>
      <c r="BT662" s="303"/>
      <c r="BU662" s="303"/>
      <c r="BV662" s="303"/>
      <c r="BW662" s="303"/>
      <c r="BX662" s="303"/>
      <c r="BY662" s="303"/>
      <c r="BZ662" s="303"/>
      <c r="CA662" s="303"/>
      <c r="CB662" s="303"/>
      <c r="CC662" s="303"/>
      <c r="CD662" s="303"/>
      <c r="CE662" s="303"/>
      <c r="CF662" s="303"/>
      <c r="CG662" s="303"/>
      <c r="CH662" s="303"/>
      <c r="CI662" s="303"/>
      <c r="CJ662" s="303"/>
      <c r="CK662" s="303"/>
      <c r="CL662" s="303"/>
      <c r="CM662" s="303"/>
      <c r="CN662" s="303"/>
      <c r="CO662" s="303"/>
      <c r="CP662" s="303"/>
      <c r="CQ662" s="303"/>
      <c r="CR662" s="303"/>
      <c r="CS662" s="303"/>
      <c r="CT662" s="303"/>
      <c r="CU662" s="303"/>
      <c r="CV662" s="303"/>
      <c r="CW662" s="303"/>
      <c r="CX662" s="303"/>
      <c r="CY662" s="303"/>
      <c r="CZ662" s="303"/>
    </row>
    <row r="663" s="623" customFormat="true" ht="25.15" customHeight="true" x14ac:dyDescent="0.2">
      <c r="C663" s="1796"/>
      <c r="D663" s="1797"/>
      <c r="E663" s="1545"/>
      <c r="F663" s="1545"/>
      <c r="G663" s="1545"/>
      <c r="H663" s="1796"/>
      <c r="I663" s="1797"/>
      <c r="J663" s="1545"/>
      <c r="K663" s="1545"/>
      <c r="L663" s="1545"/>
      <c r="M663" s="1796"/>
      <c r="N663" s="1797"/>
      <c r="O663" s="1545"/>
      <c r="P663" s="1545"/>
      <c r="Q663" s="1545"/>
      <c r="AK663" s="300"/>
      <c r="AL663" s="300"/>
      <c r="AM663" s="300"/>
      <c r="AN663" s="300"/>
      <c r="AO663" s="300"/>
      <c r="AP663" s="300"/>
      <c r="AQ663" s="300"/>
      <c r="AR663" s="300"/>
      <c r="AS663" s="300"/>
      <c r="AT663" s="300"/>
      <c r="AU663" s="300"/>
      <c r="AV663" s="300"/>
      <c r="AW663" s="300"/>
      <c r="AX663" s="300"/>
      <c r="AY663" s="300"/>
      <c r="AZ663" s="300"/>
      <c r="BA663" s="303"/>
      <c r="BB663" s="353"/>
      <c r="BC663" s="303"/>
      <c r="BD663" s="303"/>
      <c r="BE663" s="303"/>
      <c r="BF663" s="303"/>
      <c r="BG663" s="303"/>
      <c r="BH663" s="303"/>
      <c r="BI663" s="303"/>
      <c r="BJ663" s="303"/>
      <c r="BK663" s="303"/>
      <c r="BL663" s="303"/>
      <c r="BM663" s="303"/>
      <c r="BN663" s="303"/>
      <c r="BO663" s="303"/>
      <c r="BP663" s="303"/>
      <c r="BQ663" s="303"/>
      <c r="BR663" s="303"/>
      <c r="BS663" s="303"/>
      <c r="BT663" s="303"/>
      <c r="BU663" s="303"/>
      <c r="BV663" s="303"/>
      <c r="BW663" s="303"/>
      <c r="BX663" s="303"/>
      <c r="BY663" s="303"/>
      <c r="BZ663" s="303"/>
      <c r="CA663" s="303"/>
      <c r="CB663" s="303"/>
      <c r="CC663" s="303"/>
      <c r="CD663" s="303"/>
      <c r="CE663" s="303"/>
      <c r="CF663" s="303"/>
      <c r="CG663" s="303"/>
      <c r="CH663" s="303"/>
      <c r="CI663" s="303"/>
      <c r="CJ663" s="303"/>
      <c r="CK663" s="303"/>
      <c r="CL663" s="303"/>
      <c r="CM663" s="303"/>
      <c r="CN663" s="303"/>
      <c r="CO663" s="303"/>
      <c r="CP663" s="303"/>
      <c r="CQ663" s="303"/>
      <c r="CR663" s="303"/>
      <c r="CS663" s="303"/>
      <c r="CT663" s="303"/>
      <c r="CU663" s="303"/>
      <c r="CV663" s="303"/>
      <c r="CW663" s="303"/>
      <c r="CX663" s="303"/>
      <c r="CY663" s="303"/>
      <c r="CZ663" s="303"/>
    </row>
    <row r="664" s="623" customFormat="true" ht="25.15" customHeight="true" x14ac:dyDescent="0.2">
      <c r="C664" s="1796"/>
      <c r="D664" s="1797"/>
      <c r="E664" s="1545"/>
      <c r="F664" s="1545"/>
      <c r="G664" s="1545"/>
      <c r="H664" s="1796"/>
      <c r="I664" s="1797"/>
      <c r="J664" s="1545"/>
      <c r="K664" s="1545"/>
      <c r="L664" s="1545"/>
      <c r="M664" s="1796"/>
      <c r="N664" s="1797"/>
      <c r="O664" s="1545"/>
      <c r="P664" s="1545"/>
      <c r="Q664" s="1545"/>
      <c r="AK664" s="300"/>
      <c r="AL664" s="300"/>
      <c r="AM664" s="300"/>
      <c r="AN664" s="300"/>
      <c r="AO664" s="300"/>
      <c r="AP664" s="300"/>
      <c r="AQ664" s="300"/>
      <c r="AR664" s="300"/>
      <c r="AS664" s="300"/>
      <c r="AT664" s="300"/>
      <c r="AU664" s="300"/>
      <c r="AV664" s="300"/>
      <c r="AW664" s="300"/>
      <c r="AX664" s="300"/>
      <c r="AY664" s="300"/>
      <c r="AZ664" s="300"/>
      <c r="BA664" s="303"/>
      <c r="BB664" s="353"/>
      <c r="BC664" s="303"/>
      <c r="BD664" s="303"/>
      <c r="BE664" s="303"/>
      <c r="BF664" s="303"/>
      <c r="BG664" s="303"/>
      <c r="BH664" s="303"/>
      <c r="BI664" s="303"/>
      <c r="BJ664" s="303"/>
      <c r="BK664" s="303"/>
      <c r="BL664" s="303"/>
      <c r="BM664" s="303"/>
      <c r="BN664" s="303"/>
      <c r="BO664" s="303"/>
      <c r="BP664" s="303"/>
      <c r="BQ664" s="303"/>
      <c r="BR664" s="303"/>
      <c r="BS664" s="303"/>
      <c r="BT664" s="303"/>
      <c r="BU664" s="303"/>
      <c r="BV664" s="303"/>
      <c r="BW664" s="303"/>
      <c r="BX664" s="303"/>
      <c r="BY664" s="303"/>
      <c r="BZ664" s="303"/>
      <c r="CA664" s="303"/>
      <c r="CB664" s="303"/>
      <c r="CC664" s="303"/>
      <c r="CD664" s="303"/>
      <c r="CE664" s="303"/>
      <c r="CF664" s="303"/>
      <c r="CG664" s="303"/>
      <c r="CH664" s="303"/>
      <c r="CI664" s="303"/>
      <c r="CJ664" s="303"/>
      <c r="CK664" s="303"/>
      <c r="CL664" s="303"/>
      <c r="CM664" s="303"/>
      <c r="CN664" s="303"/>
      <c r="CO664" s="303"/>
      <c r="CP664" s="303"/>
      <c r="CQ664" s="303"/>
      <c r="CR664" s="303"/>
      <c r="CS664" s="303"/>
      <c r="CT664" s="303"/>
      <c r="CU664" s="303"/>
      <c r="CV664" s="303"/>
      <c r="CW664" s="303"/>
      <c r="CX664" s="303"/>
      <c r="CY664" s="303"/>
      <c r="CZ664" s="303"/>
    </row>
    <row r="665" s="623" customFormat="true" ht="25.15" customHeight="true" x14ac:dyDescent="0.2">
      <c r="C665" s="1796"/>
      <c r="D665" s="1797"/>
      <c r="E665" s="1545"/>
      <c r="F665" s="1545"/>
      <c r="G665" s="1545"/>
      <c r="H665" s="1796"/>
      <c r="I665" s="1797"/>
      <c r="J665" s="1545"/>
      <c r="K665" s="1545"/>
      <c r="L665" s="1545"/>
      <c r="M665" s="1796"/>
      <c r="N665" s="1797"/>
      <c r="O665" s="1545"/>
      <c r="P665" s="1545"/>
      <c r="Q665" s="1545"/>
      <c r="AK665" s="300"/>
      <c r="AL665" s="300"/>
      <c r="AM665" s="300"/>
      <c r="AN665" s="300"/>
      <c r="AO665" s="300"/>
      <c r="AP665" s="300"/>
      <c r="AQ665" s="300"/>
      <c r="AR665" s="300"/>
      <c r="AS665" s="300"/>
      <c r="AT665" s="300"/>
      <c r="AU665" s="300"/>
      <c r="AV665" s="300"/>
      <c r="AW665" s="300"/>
      <c r="AX665" s="300"/>
      <c r="AY665" s="300"/>
      <c r="AZ665" s="300"/>
      <c r="BA665" s="303"/>
      <c r="BB665" s="353"/>
      <c r="BC665" s="303"/>
      <c r="BD665" s="303"/>
      <c r="BE665" s="303"/>
      <c r="BF665" s="303"/>
      <c r="BG665" s="303"/>
      <c r="BH665" s="303"/>
      <c r="BI665" s="303"/>
      <c r="BJ665" s="303"/>
      <c r="BK665" s="303"/>
      <c r="BL665" s="303"/>
      <c r="BM665" s="303"/>
      <c r="BN665" s="303"/>
      <c r="BO665" s="303"/>
      <c r="BP665" s="303"/>
      <c r="BQ665" s="303"/>
      <c r="BR665" s="303"/>
      <c r="BS665" s="303"/>
      <c r="BT665" s="303"/>
      <c r="BU665" s="303"/>
      <c r="BV665" s="303"/>
      <c r="BW665" s="303"/>
      <c r="BX665" s="303"/>
      <c r="BY665" s="303"/>
      <c r="BZ665" s="303"/>
      <c r="CA665" s="303"/>
      <c r="CB665" s="303"/>
      <c r="CC665" s="303"/>
      <c r="CD665" s="303"/>
      <c r="CE665" s="303"/>
      <c r="CF665" s="303"/>
      <c r="CG665" s="303"/>
      <c r="CH665" s="303"/>
      <c r="CI665" s="303"/>
      <c r="CJ665" s="303"/>
      <c r="CK665" s="303"/>
      <c r="CL665" s="303"/>
      <c r="CM665" s="303"/>
      <c r="CN665" s="303"/>
      <c r="CO665" s="303"/>
      <c r="CP665" s="303"/>
      <c r="CQ665" s="303"/>
      <c r="CR665" s="303"/>
      <c r="CS665" s="303"/>
      <c r="CT665" s="303"/>
      <c r="CU665" s="303"/>
      <c r="CV665" s="303"/>
      <c r="CW665" s="303"/>
      <c r="CX665" s="303"/>
      <c r="CY665" s="303"/>
      <c r="CZ665" s="303"/>
    </row>
    <row r="666" s="623" customFormat="true" ht="25.15" customHeight="true" x14ac:dyDescent="0.2">
      <c r="C666" s="1796"/>
      <c r="D666" s="1797"/>
      <c r="E666" s="1545"/>
      <c r="F666" s="1545"/>
      <c r="G666" s="1545"/>
      <c r="H666" s="1796"/>
      <c r="I666" s="1797"/>
      <c r="J666" s="1545"/>
      <c r="K666" s="1545"/>
      <c r="L666" s="1545"/>
      <c r="M666" s="1796"/>
      <c r="N666" s="1797"/>
      <c r="O666" s="1545"/>
      <c r="P666" s="1545"/>
      <c r="Q666" s="1545"/>
      <c r="AK666" s="300"/>
      <c r="AL666" s="300"/>
      <c r="AM666" s="300"/>
      <c r="AN666" s="300"/>
      <c r="AO666" s="300"/>
      <c r="AP666" s="300"/>
      <c r="AQ666" s="300"/>
      <c r="AR666" s="300"/>
      <c r="AS666" s="300"/>
      <c r="AT666" s="300"/>
      <c r="AU666" s="300"/>
      <c r="AV666" s="300"/>
      <c r="AW666" s="300"/>
      <c r="AX666" s="300"/>
      <c r="AY666" s="300"/>
      <c r="AZ666" s="300"/>
      <c r="BA666" s="303"/>
      <c r="BB666" s="353"/>
      <c r="BC666" s="303"/>
      <c r="BD666" s="303"/>
      <c r="BE666" s="303"/>
      <c r="BF666" s="303"/>
      <c r="BG666" s="303"/>
      <c r="BH666" s="303"/>
      <c r="BI666" s="303"/>
      <c r="BJ666" s="303"/>
      <c r="BK666" s="303"/>
      <c r="BL666" s="303"/>
      <c r="BM666" s="303"/>
      <c r="BN666" s="303"/>
      <c r="BO666" s="303"/>
      <c r="BP666" s="303"/>
      <c r="BQ666" s="303"/>
      <c r="BR666" s="303"/>
      <c r="BS666" s="303"/>
      <c r="BT666" s="303"/>
      <c r="BU666" s="303"/>
      <c r="BV666" s="303"/>
      <c r="BW666" s="303"/>
      <c r="BX666" s="303"/>
      <c r="BY666" s="303"/>
      <c r="BZ666" s="303"/>
      <c r="CA666" s="303"/>
      <c r="CB666" s="303"/>
      <c r="CC666" s="303"/>
      <c r="CD666" s="303"/>
      <c r="CE666" s="303"/>
      <c r="CF666" s="303"/>
      <c r="CG666" s="303"/>
      <c r="CH666" s="303"/>
      <c r="CI666" s="303"/>
      <c r="CJ666" s="303"/>
      <c r="CK666" s="303"/>
      <c r="CL666" s="303"/>
      <c r="CM666" s="303"/>
      <c r="CN666" s="303"/>
      <c r="CO666" s="303"/>
      <c r="CP666" s="303"/>
      <c r="CQ666" s="303"/>
      <c r="CR666" s="303"/>
      <c r="CS666" s="303"/>
      <c r="CT666" s="303"/>
      <c r="CU666" s="303"/>
      <c r="CV666" s="303"/>
      <c r="CW666" s="303"/>
      <c r="CX666" s="303"/>
      <c r="CY666" s="303"/>
      <c r="CZ666" s="303"/>
    </row>
    <row r="667" s="623" customFormat="true" ht="25.15" customHeight="true" x14ac:dyDescent="0.2">
      <c r="C667" s="1796"/>
      <c r="D667" s="1797"/>
      <c r="E667" s="1545"/>
      <c r="F667" s="1545"/>
      <c r="G667" s="1545"/>
      <c r="H667" s="1796"/>
      <c r="I667" s="1797"/>
      <c r="J667" s="1545"/>
      <c r="K667" s="1545"/>
      <c r="L667" s="1545"/>
      <c r="M667" s="1796"/>
      <c r="N667" s="1797"/>
      <c r="O667" s="1545"/>
      <c r="P667" s="1545"/>
      <c r="Q667" s="1545"/>
      <c r="AK667" s="300"/>
      <c r="AL667" s="300"/>
      <c r="AM667" s="300"/>
      <c r="AN667" s="300"/>
      <c r="AO667" s="300"/>
      <c r="AP667" s="300"/>
      <c r="AQ667" s="300"/>
      <c r="AR667" s="300"/>
      <c r="AS667" s="300"/>
      <c r="AT667" s="300"/>
      <c r="AU667" s="300"/>
      <c r="AV667" s="300"/>
      <c r="AW667" s="300"/>
      <c r="AX667" s="300"/>
      <c r="AY667" s="300"/>
      <c r="AZ667" s="300"/>
      <c r="BA667" s="303"/>
      <c r="BB667" s="353"/>
      <c r="BC667" s="303"/>
      <c r="BD667" s="303"/>
      <c r="BE667" s="303"/>
      <c r="BF667" s="303"/>
      <c r="BG667" s="303"/>
      <c r="BH667" s="303"/>
      <c r="BI667" s="303"/>
      <c r="BJ667" s="303"/>
      <c r="BK667" s="303"/>
      <c r="BL667" s="303"/>
      <c r="BM667" s="303"/>
      <c r="BN667" s="303"/>
      <c r="BO667" s="303"/>
      <c r="BP667" s="303"/>
      <c r="BQ667" s="303"/>
      <c r="BR667" s="303"/>
      <c r="BS667" s="303"/>
      <c r="BT667" s="303"/>
      <c r="BU667" s="303"/>
      <c r="BV667" s="303"/>
      <c r="BW667" s="303"/>
      <c r="BX667" s="303"/>
      <c r="BY667" s="303"/>
      <c r="BZ667" s="303"/>
      <c r="CA667" s="303"/>
      <c r="CB667" s="303"/>
      <c r="CC667" s="303"/>
      <c r="CD667" s="303"/>
      <c r="CE667" s="303"/>
      <c r="CF667" s="303"/>
      <c r="CG667" s="303"/>
      <c r="CH667" s="303"/>
      <c r="CI667" s="303"/>
      <c r="CJ667" s="303"/>
      <c r="CK667" s="303"/>
      <c r="CL667" s="303"/>
      <c r="CM667" s="303"/>
      <c r="CN667" s="303"/>
      <c r="CO667" s="303"/>
      <c r="CP667" s="303"/>
      <c r="CQ667" s="303"/>
      <c r="CR667" s="303"/>
      <c r="CS667" s="303"/>
      <c r="CT667" s="303"/>
      <c r="CU667" s="303"/>
      <c r="CV667" s="303"/>
      <c r="CW667" s="303"/>
      <c r="CX667" s="303"/>
      <c r="CY667" s="303"/>
      <c r="CZ667" s="303"/>
    </row>
    <row r="668" s="623" customFormat="true" ht="25.15" customHeight="true" x14ac:dyDescent="0.2">
      <c r="C668" s="1796"/>
      <c r="D668" s="1797"/>
      <c r="E668" s="1545"/>
      <c r="F668" s="1545"/>
      <c r="G668" s="1545"/>
      <c r="H668" s="1796"/>
      <c r="I668" s="1797"/>
      <c r="J668" s="1545"/>
      <c r="K668" s="1545"/>
      <c r="L668" s="1545"/>
      <c r="M668" s="1796"/>
      <c r="N668" s="1797"/>
      <c r="O668" s="1545"/>
      <c r="P668" s="1545"/>
      <c r="Q668" s="1545"/>
      <c r="AK668" s="300"/>
      <c r="AL668" s="300"/>
      <c r="AM668" s="300"/>
      <c r="AN668" s="300"/>
      <c r="AO668" s="300"/>
      <c r="AP668" s="300"/>
      <c r="AQ668" s="300"/>
      <c r="AR668" s="300"/>
      <c r="AS668" s="300"/>
      <c r="AT668" s="300"/>
      <c r="AU668" s="300"/>
      <c r="AV668" s="300"/>
      <c r="AW668" s="300"/>
      <c r="AX668" s="300"/>
      <c r="AY668" s="300"/>
      <c r="AZ668" s="300"/>
      <c r="BA668" s="303"/>
      <c r="BB668" s="353"/>
      <c r="BC668" s="303"/>
      <c r="BD668" s="303"/>
      <c r="BE668" s="303"/>
      <c r="BF668" s="303"/>
      <c r="BG668" s="303"/>
      <c r="BH668" s="303"/>
      <c r="BI668" s="303"/>
      <c r="BJ668" s="303"/>
      <c r="BK668" s="303"/>
      <c r="BL668" s="303"/>
      <c r="BM668" s="303"/>
      <c r="BN668" s="303"/>
      <c r="BO668" s="303"/>
      <c r="BP668" s="303"/>
      <c r="BQ668" s="303"/>
      <c r="BR668" s="303"/>
      <c r="BS668" s="303"/>
      <c r="BT668" s="303"/>
      <c r="BU668" s="303"/>
      <c r="BV668" s="303"/>
      <c r="BW668" s="303"/>
      <c r="BX668" s="303"/>
      <c r="BY668" s="303"/>
      <c r="BZ668" s="303"/>
      <c r="CA668" s="303"/>
      <c r="CB668" s="303"/>
      <c r="CC668" s="303"/>
      <c r="CD668" s="303"/>
      <c r="CE668" s="303"/>
      <c r="CF668" s="303"/>
      <c r="CG668" s="303"/>
      <c r="CH668" s="303"/>
      <c r="CI668" s="303"/>
      <c r="CJ668" s="303"/>
      <c r="CK668" s="303"/>
      <c r="CL668" s="303"/>
      <c r="CM668" s="303"/>
      <c r="CN668" s="303"/>
      <c r="CO668" s="303"/>
      <c r="CP668" s="303"/>
      <c r="CQ668" s="303"/>
      <c r="CR668" s="303"/>
      <c r="CS668" s="303"/>
      <c r="CT668" s="303"/>
      <c r="CU668" s="303"/>
      <c r="CV668" s="303"/>
      <c r="CW668" s="303"/>
      <c r="CX668" s="303"/>
      <c r="CY668" s="303"/>
      <c r="CZ668" s="303"/>
    </row>
    <row r="669" s="623" customFormat="true" ht="25.15" customHeight="true" x14ac:dyDescent="0.2">
      <c r="C669" s="1796"/>
      <c r="D669" s="1797"/>
      <c r="E669" s="1545"/>
      <c r="F669" s="1545"/>
      <c r="G669" s="1545"/>
      <c r="H669" s="1796"/>
      <c r="I669" s="1797"/>
      <c r="J669" s="1545"/>
      <c r="K669" s="1545"/>
      <c r="L669" s="1545"/>
      <c r="M669" s="1796"/>
      <c r="N669" s="1797"/>
      <c r="O669" s="1545"/>
      <c r="P669" s="1545"/>
      <c r="Q669" s="1545"/>
      <c r="AK669" s="300"/>
      <c r="AL669" s="300"/>
      <c r="AM669" s="300"/>
      <c r="AN669" s="300"/>
      <c r="AO669" s="300"/>
      <c r="AP669" s="300"/>
      <c r="AQ669" s="300"/>
      <c r="AR669" s="300"/>
      <c r="AS669" s="300"/>
      <c r="AT669" s="300"/>
      <c r="AU669" s="300"/>
      <c r="AV669" s="300"/>
      <c r="AW669" s="300"/>
      <c r="AX669" s="300"/>
      <c r="AY669" s="300"/>
      <c r="AZ669" s="300"/>
      <c r="BA669" s="303"/>
      <c r="BB669" s="353"/>
      <c r="BC669" s="303"/>
      <c r="BD669" s="303"/>
      <c r="BE669" s="303"/>
      <c r="BF669" s="303"/>
      <c r="BG669" s="303"/>
      <c r="BH669" s="303"/>
      <c r="BI669" s="303"/>
      <c r="BJ669" s="303"/>
      <c r="BK669" s="303"/>
      <c r="BL669" s="303"/>
      <c r="BM669" s="303"/>
      <c r="BN669" s="303"/>
      <c r="BO669" s="303"/>
      <c r="BP669" s="303"/>
      <c r="BQ669" s="303"/>
      <c r="BR669" s="303"/>
      <c r="BS669" s="303"/>
      <c r="BT669" s="303"/>
      <c r="BU669" s="303"/>
      <c r="BV669" s="303"/>
      <c r="BW669" s="303"/>
      <c r="BX669" s="303"/>
      <c r="BY669" s="303"/>
      <c r="BZ669" s="303"/>
      <c r="CA669" s="303"/>
      <c r="CB669" s="303"/>
      <c r="CC669" s="303"/>
      <c r="CD669" s="303"/>
      <c r="CE669" s="303"/>
      <c r="CF669" s="303"/>
      <c r="CG669" s="303"/>
      <c r="CH669" s="303"/>
      <c r="CI669" s="303"/>
      <c r="CJ669" s="303"/>
      <c r="CK669" s="303"/>
      <c r="CL669" s="303"/>
      <c r="CM669" s="303"/>
      <c r="CN669" s="303"/>
      <c r="CO669" s="303"/>
      <c r="CP669" s="303"/>
      <c r="CQ669" s="303"/>
      <c r="CR669" s="303"/>
      <c r="CS669" s="303"/>
      <c r="CT669" s="303"/>
      <c r="CU669" s="303"/>
      <c r="CV669" s="303"/>
      <c r="CW669" s="303"/>
      <c r="CX669" s="303"/>
      <c r="CY669" s="303"/>
      <c r="CZ669" s="303"/>
    </row>
    <row r="670" s="623" customFormat="true" ht="25.15" customHeight="true" x14ac:dyDescent="0.2">
      <c r="C670" s="1796"/>
      <c r="D670" s="1797"/>
      <c r="E670" s="1545"/>
      <c r="F670" s="1545"/>
      <c r="G670" s="1545"/>
      <c r="H670" s="1796"/>
      <c r="I670" s="1797"/>
      <c r="J670" s="1545"/>
      <c r="K670" s="1545"/>
      <c r="L670" s="1545"/>
      <c r="M670" s="1796"/>
      <c r="N670" s="1797"/>
      <c r="O670" s="1545"/>
      <c r="P670" s="1545"/>
      <c r="Q670" s="1545"/>
      <c r="AK670" s="300"/>
      <c r="AL670" s="300"/>
      <c r="AM670" s="300"/>
      <c r="AN670" s="300"/>
      <c r="AO670" s="300"/>
      <c r="AP670" s="300"/>
      <c r="AQ670" s="300"/>
      <c r="AR670" s="300"/>
      <c r="AS670" s="300"/>
      <c r="AT670" s="300"/>
      <c r="AU670" s="300"/>
      <c r="AV670" s="300"/>
      <c r="AW670" s="300"/>
      <c r="AX670" s="300"/>
      <c r="AY670" s="300"/>
      <c r="AZ670" s="300"/>
      <c r="BA670" s="303"/>
      <c r="BB670" s="353"/>
      <c r="BC670" s="303"/>
      <c r="BD670" s="303"/>
      <c r="BE670" s="303"/>
      <c r="BF670" s="303"/>
      <c r="BG670" s="303"/>
      <c r="BH670" s="303"/>
      <c r="BI670" s="303"/>
      <c r="BJ670" s="303"/>
      <c r="BK670" s="303"/>
      <c r="BL670" s="303"/>
      <c r="BM670" s="303"/>
      <c r="BN670" s="303"/>
      <c r="BO670" s="303"/>
      <c r="BP670" s="303"/>
      <c r="BQ670" s="303"/>
      <c r="BR670" s="303"/>
      <c r="BS670" s="303"/>
      <c r="BT670" s="303"/>
      <c r="BU670" s="303"/>
      <c r="BV670" s="303"/>
      <c r="BW670" s="303"/>
      <c r="BX670" s="303"/>
      <c r="BY670" s="303"/>
      <c r="BZ670" s="303"/>
      <c r="CA670" s="303"/>
      <c r="CB670" s="303"/>
      <c r="CC670" s="303"/>
      <c r="CD670" s="303"/>
      <c r="CE670" s="303"/>
      <c r="CF670" s="303"/>
      <c r="CG670" s="303"/>
      <c r="CH670" s="303"/>
      <c r="CI670" s="303"/>
      <c r="CJ670" s="303"/>
      <c r="CK670" s="303"/>
      <c r="CL670" s="303"/>
      <c r="CM670" s="303"/>
      <c r="CN670" s="303"/>
      <c r="CO670" s="303"/>
      <c r="CP670" s="303"/>
      <c r="CQ670" s="303"/>
      <c r="CR670" s="303"/>
      <c r="CS670" s="303"/>
      <c r="CT670" s="303"/>
      <c r="CU670" s="303"/>
      <c r="CV670" s="303"/>
      <c r="CW670" s="303"/>
      <c r="CX670" s="303"/>
      <c r="CY670" s="303"/>
      <c r="CZ670" s="303"/>
    </row>
    <row r="671" s="623" customFormat="true" ht="25.15" customHeight="true" x14ac:dyDescent="0.2">
      <c r="C671" s="1796"/>
      <c r="D671" s="1797"/>
      <c r="E671" s="1545"/>
      <c r="F671" s="1545"/>
      <c r="G671" s="1545"/>
      <c r="H671" s="1796"/>
      <c r="I671" s="1797"/>
      <c r="J671" s="1545"/>
      <c r="K671" s="1545"/>
      <c r="L671" s="1545"/>
      <c r="M671" s="1796"/>
      <c r="N671" s="1797"/>
      <c r="O671" s="1545"/>
      <c r="P671" s="1545"/>
      <c r="Q671" s="1545"/>
      <c r="AK671" s="300"/>
      <c r="AL671" s="300"/>
      <c r="AM671" s="300"/>
      <c r="AN671" s="300"/>
      <c r="AO671" s="300"/>
      <c r="AP671" s="300"/>
      <c r="AQ671" s="300"/>
      <c r="AR671" s="300"/>
      <c r="AS671" s="300"/>
      <c r="AT671" s="300"/>
      <c r="AU671" s="300"/>
      <c r="AV671" s="300"/>
      <c r="AW671" s="300"/>
      <c r="AX671" s="300"/>
      <c r="AY671" s="300"/>
      <c r="AZ671" s="300"/>
      <c r="BA671" s="303"/>
      <c r="BB671" s="353"/>
      <c r="BC671" s="303"/>
      <c r="BD671" s="303"/>
      <c r="BE671" s="303"/>
      <c r="BF671" s="303"/>
      <c r="BG671" s="303"/>
      <c r="BH671" s="303"/>
      <c r="BI671" s="303"/>
      <c r="BJ671" s="303"/>
      <c r="BK671" s="303"/>
      <c r="BL671" s="303"/>
      <c r="BM671" s="303"/>
      <c r="BN671" s="303"/>
      <c r="BO671" s="303"/>
      <c r="BP671" s="303"/>
      <c r="BQ671" s="303"/>
      <c r="BR671" s="303"/>
      <c r="BS671" s="303"/>
      <c r="BT671" s="303"/>
      <c r="BU671" s="303"/>
      <c r="BV671" s="303"/>
      <c r="BW671" s="303"/>
      <c r="BX671" s="303"/>
      <c r="BY671" s="303"/>
      <c r="BZ671" s="303"/>
      <c r="CA671" s="303"/>
      <c r="CB671" s="303"/>
      <c r="CC671" s="303"/>
      <c r="CD671" s="303"/>
      <c r="CE671" s="303"/>
      <c r="CF671" s="303"/>
      <c r="CG671" s="303"/>
      <c r="CH671" s="303"/>
      <c r="CI671" s="303"/>
      <c r="CJ671" s="303"/>
      <c r="CK671" s="303"/>
      <c r="CL671" s="303"/>
      <c r="CM671" s="303"/>
      <c r="CN671" s="303"/>
      <c r="CO671" s="303"/>
      <c r="CP671" s="303"/>
      <c r="CQ671" s="303"/>
      <c r="CR671" s="303"/>
      <c r="CS671" s="303"/>
      <c r="CT671" s="303"/>
      <c r="CU671" s="303"/>
      <c r="CV671" s="303"/>
      <c r="CW671" s="303"/>
      <c r="CX671" s="303"/>
      <c r="CY671" s="303"/>
      <c r="CZ671" s="303"/>
    </row>
    <row r="672" s="623" customFormat="true" ht="25.15" customHeight="true" x14ac:dyDescent="0.2">
      <c r="C672" s="1796"/>
      <c r="D672" s="1797"/>
      <c r="E672" s="1545"/>
      <c r="F672" s="1545"/>
      <c r="G672" s="1545"/>
      <c r="H672" s="1796"/>
      <c r="I672" s="1797"/>
      <c r="J672" s="1545"/>
      <c r="K672" s="1545"/>
      <c r="L672" s="1545"/>
      <c r="M672" s="1796"/>
      <c r="N672" s="1797"/>
      <c r="O672" s="1545"/>
      <c r="P672" s="1545"/>
      <c r="Q672" s="1545"/>
      <c r="AK672" s="300"/>
      <c r="AL672" s="300"/>
      <c r="AM672" s="300"/>
      <c r="AN672" s="300"/>
      <c r="AO672" s="300"/>
      <c r="AP672" s="300"/>
      <c r="AQ672" s="300"/>
      <c r="AR672" s="300"/>
      <c r="AS672" s="300"/>
      <c r="AT672" s="300"/>
      <c r="AU672" s="300"/>
      <c r="AV672" s="300"/>
      <c r="AW672" s="300"/>
      <c r="AX672" s="300"/>
      <c r="AY672" s="300"/>
      <c r="AZ672" s="300"/>
      <c r="BA672" s="303"/>
      <c r="BB672" s="353"/>
      <c r="BC672" s="303"/>
      <c r="BD672" s="303"/>
      <c r="BE672" s="303"/>
      <c r="BF672" s="303"/>
      <c r="BG672" s="303"/>
      <c r="BH672" s="303"/>
      <c r="BI672" s="303"/>
      <c r="BJ672" s="303"/>
      <c r="BK672" s="303"/>
      <c r="BL672" s="303"/>
      <c r="BM672" s="303"/>
      <c r="BN672" s="303"/>
      <c r="BO672" s="303"/>
      <c r="BP672" s="303"/>
      <c r="BQ672" s="303"/>
      <c r="BR672" s="303"/>
      <c r="BS672" s="303"/>
      <c r="BT672" s="303"/>
      <c r="BU672" s="303"/>
      <c r="BV672" s="303"/>
      <c r="BW672" s="303"/>
      <c r="BX672" s="303"/>
      <c r="BY672" s="303"/>
      <c r="BZ672" s="303"/>
      <c r="CA672" s="303"/>
      <c r="CB672" s="303"/>
      <c r="CC672" s="303"/>
      <c r="CD672" s="303"/>
      <c r="CE672" s="303"/>
      <c r="CF672" s="303"/>
      <c r="CG672" s="303"/>
      <c r="CH672" s="303"/>
      <c r="CI672" s="303"/>
      <c r="CJ672" s="303"/>
      <c r="CK672" s="303"/>
      <c r="CL672" s="303"/>
      <c r="CM672" s="303"/>
      <c r="CN672" s="303"/>
      <c r="CO672" s="303"/>
      <c r="CP672" s="303"/>
      <c r="CQ672" s="303"/>
      <c r="CR672" s="303"/>
      <c r="CS672" s="303"/>
      <c r="CT672" s="303"/>
      <c r="CU672" s="303"/>
      <c r="CV672" s="303"/>
      <c r="CW672" s="303"/>
      <c r="CX672" s="303"/>
      <c r="CY672" s="303"/>
      <c r="CZ672" s="303"/>
    </row>
    <row r="673" s="623" customFormat="true" ht="25.15" customHeight="true" x14ac:dyDescent="0.2">
      <c r="C673" s="1796"/>
      <c r="D673" s="1797"/>
      <c r="E673" s="1545"/>
      <c r="F673" s="1545"/>
      <c r="G673" s="1545"/>
      <c r="H673" s="1796"/>
      <c r="I673" s="1797"/>
      <c r="J673" s="1545"/>
      <c r="K673" s="1545"/>
      <c r="L673" s="1545"/>
      <c r="M673" s="1796"/>
      <c r="N673" s="1797"/>
      <c r="O673" s="1545"/>
      <c r="P673" s="1545"/>
      <c r="Q673" s="1545"/>
      <c r="AK673" s="300"/>
      <c r="AL673" s="300"/>
      <c r="AM673" s="300"/>
      <c r="AN673" s="300"/>
      <c r="AO673" s="300"/>
      <c r="AP673" s="300"/>
      <c r="AQ673" s="300"/>
      <c r="AR673" s="300"/>
      <c r="AS673" s="300"/>
      <c r="AT673" s="300"/>
      <c r="AU673" s="300"/>
      <c r="AV673" s="300"/>
      <c r="AW673" s="300"/>
      <c r="AX673" s="300"/>
      <c r="AY673" s="300"/>
      <c r="AZ673" s="300"/>
      <c r="BA673" s="303"/>
      <c r="BB673" s="353"/>
      <c r="BC673" s="303"/>
      <c r="BD673" s="303"/>
      <c r="BE673" s="303"/>
      <c r="BF673" s="303"/>
      <c r="BG673" s="303"/>
      <c r="BH673" s="303"/>
      <c r="BI673" s="303"/>
      <c r="BJ673" s="303"/>
      <c r="BK673" s="303"/>
      <c r="BL673" s="303"/>
      <c r="BM673" s="303"/>
      <c r="BN673" s="303"/>
      <c r="BO673" s="303"/>
      <c r="BP673" s="303"/>
      <c r="BQ673" s="303"/>
      <c r="BR673" s="303"/>
      <c r="BS673" s="303"/>
      <c r="BT673" s="303"/>
      <c r="BU673" s="303"/>
      <c r="BV673" s="303"/>
      <c r="BW673" s="303"/>
      <c r="BX673" s="303"/>
      <c r="BY673" s="303"/>
      <c r="BZ673" s="303"/>
      <c r="CA673" s="303"/>
      <c r="CB673" s="303"/>
      <c r="CC673" s="303"/>
      <c r="CD673" s="303"/>
      <c r="CE673" s="303"/>
      <c r="CF673" s="303"/>
      <c r="CG673" s="303"/>
      <c r="CH673" s="303"/>
      <c r="CI673" s="303"/>
      <c r="CJ673" s="303"/>
      <c r="CK673" s="303"/>
      <c r="CL673" s="303"/>
      <c r="CM673" s="303"/>
      <c r="CN673" s="303"/>
      <c r="CO673" s="303"/>
      <c r="CP673" s="303"/>
      <c r="CQ673" s="303"/>
      <c r="CR673" s="303"/>
      <c r="CS673" s="303"/>
      <c r="CT673" s="303"/>
      <c r="CU673" s="303"/>
      <c r="CV673" s="303"/>
      <c r="CW673" s="303"/>
      <c r="CX673" s="303"/>
      <c r="CY673" s="303"/>
      <c r="CZ673" s="303"/>
    </row>
    <row r="674" s="623" customFormat="true" ht="25.15" customHeight="true" x14ac:dyDescent="0.2">
      <c r="C674" s="1796"/>
      <c r="D674" s="1797"/>
      <c r="E674" s="1545"/>
      <c r="F674" s="1545"/>
      <c r="G674" s="1545"/>
      <c r="H674" s="1796"/>
      <c r="I674" s="1797"/>
      <c r="J674" s="1545"/>
      <c r="K674" s="1545"/>
      <c r="L674" s="1545"/>
      <c r="M674" s="1796"/>
      <c r="N674" s="1797"/>
      <c r="O674" s="1545"/>
      <c r="P674" s="1545"/>
      <c r="Q674" s="1545"/>
      <c r="AK674" s="300"/>
      <c r="AL674" s="300"/>
      <c r="AM674" s="300"/>
      <c r="AN674" s="300"/>
      <c r="AO674" s="300"/>
      <c r="AP674" s="300"/>
      <c r="AQ674" s="300"/>
      <c r="AR674" s="300"/>
      <c r="AS674" s="300"/>
      <c r="AT674" s="300"/>
      <c r="AU674" s="300"/>
      <c r="AV674" s="300"/>
      <c r="AW674" s="300"/>
      <c r="AX674" s="300"/>
      <c r="AY674" s="300"/>
      <c r="AZ674" s="300"/>
      <c r="BA674" s="303"/>
      <c r="BB674" s="353"/>
      <c r="BC674" s="303"/>
      <c r="BD674" s="303"/>
      <c r="BE674" s="303"/>
      <c r="BF674" s="303"/>
      <c r="BG674" s="303"/>
      <c r="BH674" s="303"/>
      <c r="BI674" s="303"/>
      <c r="BJ674" s="303"/>
      <c r="BK674" s="303"/>
      <c r="BL674" s="303"/>
      <c r="BM674" s="303"/>
      <c r="BN674" s="303"/>
      <c r="BO674" s="303"/>
      <c r="BP674" s="303"/>
      <c r="BQ674" s="303"/>
      <c r="BR674" s="303"/>
      <c r="BS674" s="303"/>
      <c r="BT674" s="303"/>
      <c r="BU674" s="303"/>
      <c r="BV674" s="303"/>
      <c r="BW674" s="303"/>
      <c r="BX674" s="303"/>
      <c r="BY674" s="303"/>
      <c r="BZ674" s="303"/>
      <c r="CA674" s="303"/>
      <c r="CB674" s="303"/>
      <c r="CC674" s="303"/>
      <c r="CD674" s="303"/>
      <c r="CE674" s="303"/>
      <c r="CF674" s="303"/>
      <c r="CG674" s="303"/>
      <c r="CH674" s="303"/>
      <c r="CI674" s="303"/>
      <c r="CJ674" s="303"/>
      <c r="CK674" s="303"/>
      <c r="CL674" s="303"/>
      <c r="CM674" s="303"/>
      <c r="CN674" s="303"/>
      <c r="CO674" s="303"/>
      <c r="CP674" s="303"/>
      <c r="CQ674" s="303"/>
      <c r="CR674" s="303"/>
      <c r="CS674" s="303"/>
      <c r="CT674" s="303"/>
      <c r="CU674" s="303"/>
      <c r="CV674" s="303"/>
      <c r="CW674" s="303"/>
      <c r="CX674" s="303"/>
      <c r="CY674" s="303"/>
      <c r="CZ674" s="303"/>
    </row>
    <row r="675" s="623" customFormat="true" ht="25.15" customHeight="true" x14ac:dyDescent="0.2">
      <c r="C675" s="1796"/>
      <c r="D675" s="1797"/>
      <c r="E675" s="1545"/>
      <c r="F675" s="1545"/>
      <c r="G675" s="1545"/>
      <c r="H675" s="1796"/>
      <c r="I675" s="1797"/>
      <c r="J675" s="1545"/>
      <c r="K675" s="1545"/>
      <c r="L675" s="1545"/>
      <c r="M675" s="1796"/>
      <c r="N675" s="1797"/>
      <c r="O675" s="1545"/>
      <c r="P675" s="1545"/>
      <c r="Q675" s="1545"/>
      <c r="AK675" s="300"/>
      <c r="AL675" s="300"/>
      <c r="AM675" s="300"/>
      <c r="AN675" s="300"/>
      <c r="AO675" s="300"/>
      <c r="AP675" s="300"/>
      <c r="AQ675" s="300"/>
      <c r="AR675" s="300"/>
      <c r="AS675" s="300"/>
      <c r="AT675" s="300"/>
      <c r="AU675" s="300"/>
      <c r="AV675" s="300"/>
      <c r="AW675" s="300"/>
      <c r="AX675" s="300"/>
      <c r="AY675" s="300"/>
      <c r="AZ675" s="300"/>
      <c r="BA675" s="303"/>
      <c r="BB675" s="353"/>
      <c r="BC675" s="303"/>
      <c r="BD675" s="303"/>
      <c r="BE675" s="303"/>
      <c r="BF675" s="303"/>
      <c r="BG675" s="303"/>
      <c r="BH675" s="303"/>
      <c r="BI675" s="303"/>
      <c r="BJ675" s="303"/>
      <c r="BK675" s="303"/>
      <c r="BL675" s="303"/>
      <c r="BM675" s="303"/>
      <c r="BN675" s="303"/>
      <c r="BO675" s="303"/>
      <c r="BP675" s="303"/>
      <c r="BQ675" s="303"/>
      <c r="BR675" s="303"/>
      <c r="BS675" s="303"/>
      <c r="BT675" s="303"/>
      <c r="BU675" s="303"/>
      <c r="BV675" s="303"/>
      <c r="BW675" s="303"/>
      <c r="BX675" s="303"/>
      <c r="BY675" s="303"/>
      <c r="BZ675" s="303"/>
      <c r="CA675" s="303"/>
      <c r="CB675" s="303"/>
      <c r="CC675" s="303"/>
      <c r="CD675" s="303"/>
      <c r="CE675" s="303"/>
      <c r="CF675" s="303"/>
      <c r="CG675" s="303"/>
      <c r="CH675" s="303"/>
      <c r="CI675" s="303"/>
      <c r="CJ675" s="303"/>
      <c r="CK675" s="303"/>
      <c r="CL675" s="303"/>
      <c r="CM675" s="303"/>
      <c r="CN675" s="303"/>
      <c r="CO675" s="303"/>
      <c r="CP675" s="303"/>
      <c r="CQ675" s="303"/>
      <c r="CR675" s="303"/>
      <c r="CS675" s="303"/>
      <c r="CT675" s="303"/>
      <c r="CU675" s="303"/>
      <c r="CV675" s="303"/>
      <c r="CW675" s="303"/>
      <c r="CX675" s="303"/>
      <c r="CY675" s="303"/>
      <c r="CZ675" s="303"/>
    </row>
    <row r="676" s="623" customFormat="true" ht="25.15" customHeight="true" x14ac:dyDescent="0.2">
      <c r="C676" s="1796"/>
      <c r="D676" s="1797"/>
      <c r="E676" s="1545"/>
      <c r="F676" s="1545"/>
      <c r="G676" s="1545"/>
      <c r="H676" s="1796"/>
      <c r="I676" s="1797"/>
      <c r="J676" s="1545"/>
      <c r="K676" s="1545"/>
      <c r="L676" s="1545"/>
      <c r="M676" s="1796"/>
      <c r="N676" s="1797"/>
      <c r="O676" s="1545"/>
      <c r="P676" s="1545"/>
      <c r="Q676" s="1545"/>
      <c r="AK676" s="300"/>
      <c r="AL676" s="300"/>
      <c r="AM676" s="300"/>
      <c r="AN676" s="300"/>
      <c r="AO676" s="300"/>
      <c r="AP676" s="300"/>
      <c r="AQ676" s="300"/>
      <c r="AR676" s="300"/>
      <c r="AS676" s="300"/>
      <c r="AT676" s="300"/>
      <c r="AU676" s="300"/>
      <c r="AV676" s="300"/>
      <c r="AW676" s="300"/>
      <c r="AX676" s="300"/>
      <c r="AY676" s="300"/>
      <c r="AZ676" s="300"/>
      <c r="BA676" s="303"/>
      <c r="BB676" s="353"/>
      <c r="BC676" s="303"/>
      <c r="BD676" s="303"/>
      <c r="BE676" s="303"/>
      <c r="BF676" s="303"/>
      <c r="BG676" s="303"/>
      <c r="BH676" s="303"/>
      <c r="BI676" s="303"/>
      <c r="BJ676" s="303"/>
      <c r="BK676" s="303"/>
      <c r="BL676" s="303"/>
      <c r="BM676" s="303"/>
      <c r="BN676" s="303"/>
      <c r="BO676" s="303"/>
      <c r="BP676" s="303"/>
      <c r="BQ676" s="303"/>
      <c r="BR676" s="303"/>
      <c r="BS676" s="303"/>
      <c r="BT676" s="303"/>
      <c r="BU676" s="303"/>
      <c r="BV676" s="303"/>
      <c r="BW676" s="303"/>
      <c r="BX676" s="303"/>
      <c r="BY676" s="303"/>
      <c r="BZ676" s="303"/>
      <c r="CA676" s="303"/>
      <c r="CB676" s="303"/>
      <c r="CC676" s="303"/>
      <c r="CD676" s="303"/>
      <c r="CE676" s="303"/>
      <c r="CF676" s="303"/>
      <c r="CG676" s="303"/>
      <c r="CH676" s="303"/>
      <c r="CI676" s="303"/>
      <c r="CJ676" s="303"/>
      <c r="CK676" s="303"/>
      <c r="CL676" s="303"/>
      <c r="CM676" s="303"/>
      <c r="CN676" s="303"/>
      <c r="CO676" s="303"/>
      <c r="CP676" s="303"/>
      <c r="CQ676" s="303"/>
      <c r="CR676" s="303"/>
      <c r="CS676" s="303"/>
      <c r="CT676" s="303"/>
      <c r="CU676" s="303"/>
      <c r="CV676" s="303"/>
      <c r="CW676" s="303"/>
      <c r="CX676" s="303"/>
      <c r="CY676" s="303"/>
      <c r="CZ676" s="303"/>
    </row>
    <row r="677" s="623" customFormat="true" ht="25.15" customHeight="true" x14ac:dyDescent="0.2">
      <c r="C677" s="1796"/>
      <c r="D677" s="1797"/>
      <c r="E677" s="1545"/>
      <c r="F677" s="1545"/>
      <c r="G677" s="1545"/>
      <c r="H677" s="1796"/>
      <c r="I677" s="1797"/>
      <c r="J677" s="1545"/>
      <c r="K677" s="1545"/>
      <c r="L677" s="1545"/>
      <c r="M677" s="1796"/>
      <c r="N677" s="1797"/>
      <c r="O677" s="1545"/>
      <c r="P677" s="1545"/>
      <c r="Q677" s="1545"/>
      <c r="AK677" s="300"/>
      <c r="AL677" s="300"/>
      <c r="AM677" s="300"/>
      <c r="AN677" s="300"/>
      <c r="AO677" s="300"/>
      <c r="AP677" s="300"/>
      <c r="AQ677" s="300"/>
      <c r="AR677" s="300"/>
      <c r="AS677" s="300"/>
      <c r="AT677" s="300"/>
      <c r="AU677" s="300"/>
      <c r="AV677" s="300"/>
      <c r="AW677" s="300"/>
      <c r="AX677" s="300"/>
      <c r="AY677" s="300"/>
      <c r="AZ677" s="300"/>
      <c r="BA677" s="303"/>
      <c r="BB677" s="353"/>
      <c r="BC677" s="303"/>
      <c r="BD677" s="303"/>
      <c r="BE677" s="303"/>
      <c r="BF677" s="303"/>
      <c r="BG677" s="303"/>
      <c r="BH677" s="303"/>
      <c r="BI677" s="303"/>
      <c r="BJ677" s="303"/>
      <c r="BK677" s="303"/>
      <c r="BL677" s="303"/>
      <c r="BM677" s="303"/>
      <c r="BN677" s="303"/>
      <c r="BO677" s="303"/>
      <c r="BP677" s="303"/>
      <c r="BQ677" s="303"/>
      <c r="BR677" s="303"/>
      <c r="BS677" s="303"/>
      <c r="BT677" s="303"/>
      <c r="BU677" s="303"/>
      <c r="BV677" s="303"/>
      <c r="BW677" s="303"/>
      <c r="BX677" s="303"/>
      <c r="BY677" s="303"/>
      <c r="BZ677" s="303"/>
      <c r="CA677" s="303"/>
      <c r="CB677" s="303"/>
      <c r="CC677" s="303"/>
      <c r="CD677" s="303"/>
      <c r="CE677" s="303"/>
      <c r="CF677" s="303"/>
      <c r="CG677" s="303"/>
      <c r="CH677" s="303"/>
      <c r="CI677" s="303"/>
      <c r="CJ677" s="303"/>
      <c r="CK677" s="303"/>
      <c r="CL677" s="303"/>
      <c r="CM677" s="303"/>
      <c r="CN677" s="303"/>
      <c r="CO677" s="303"/>
      <c r="CP677" s="303"/>
      <c r="CQ677" s="303"/>
      <c r="CR677" s="303"/>
      <c r="CS677" s="303"/>
      <c r="CT677" s="303"/>
      <c r="CU677" s="303"/>
      <c r="CV677" s="303"/>
      <c r="CW677" s="303"/>
      <c r="CX677" s="303"/>
      <c r="CY677" s="303"/>
      <c r="CZ677" s="303"/>
    </row>
    <row r="678" s="623" customFormat="true" ht="25.15" customHeight="true" x14ac:dyDescent="0.2">
      <c r="C678" s="1796"/>
      <c r="D678" s="1797"/>
      <c r="E678" s="1545"/>
      <c r="F678" s="1545"/>
      <c r="G678" s="1545"/>
      <c r="H678" s="1796"/>
      <c r="I678" s="1797"/>
      <c r="J678" s="1545"/>
      <c r="K678" s="1545"/>
      <c r="L678" s="1545"/>
      <c r="M678" s="1796"/>
      <c r="N678" s="1797"/>
      <c r="O678" s="1545"/>
      <c r="P678" s="1545"/>
      <c r="Q678" s="1545"/>
      <c r="AK678" s="300"/>
      <c r="AL678" s="300"/>
      <c r="AM678" s="300"/>
      <c r="AN678" s="300"/>
      <c r="AO678" s="300"/>
      <c r="AP678" s="300"/>
      <c r="AQ678" s="300"/>
      <c r="AR678" s="300"/>
      <c r="AS678" s="300"/>
      <c r="AT678" s="300"/>
      <c r="AU678" s="300"/>
      <c r="AV678" s="300"/>
      <c r="AW678" s="300"/>
      <c r="AX678" s="300"/>
      <c r="AY678" s="300"/>
      <c r="AZ678" s="300"/>
      <c r="BA678" s="303"/>
      <c r="BB678" s="353"/>
      <c r="BC678" s="303"/>
      <c r="BD678" s="303"/>
      <c r="BE678" s="303"/>
      <c r="BF678" s="303"/>
      <c r="BG678" s="303"/>
      <c r="BH678" s="303"/>
      <c r="BI678" s="303"/>
      <c r="BJ678" s="303"/>
      <c r="BK678" s="303"/>
      <c r="BL678" s="303"/>
      <c r="BM678" s="303"/>
      <c r="BN678" s="303"/>
      <c r="BO678" s="303"/>
      <c r="BP678" s="303"/>
      <c r="BQ678" s="303"/>
      <c r="BR678" s="303"/>
      <c r="BS678" s="303"/>
      <c r="BT678" s="303"/>
      <c r="BU678" s="303"/>
      <c r="BV678" s="303"/>
      <c r="BW678" s="303"/>
      <c r="BX678" s="303"/>
      <c r="BY678" s="303"/>
      <c r="BZ678" s="303"/>
      <c r="CA678" s="303"/>
      <c r="CB678" s="303"/>
      <c r="CC678" s="303"/>
      <c r="CD678" s="303"/>
      <c r="CE678" s="303"/>
      <c r="CF678" s="303"/>
      <c r="CG678" s="303"/>
      <c r="CH678" s="303"/>
      <c r="CI678" s="303"/>
      <c r="CJ678" s="303"/>
      <c r="CK678" s="303"/>
      <c r="CL678" s="303"/>
      <c r="CM678" s="303"/>
      <c r="CN678" s="303"/>
      <c r="CO678" s="303"/>
      <c r="CP678" s="303"/>
      <c r="CQ678" s="303"/>
      <c r="CR678" s="303"/>
      <c r="CS678" s="303"/>
      <c r="CT678" s="303"/>
      <c r="CU678" s="303"/>
      <c r="CV678" s="303"/>
      <c r="CW678" s="303"/>
      <c r="CX678" s="303"/>
      <c r="CY678" s="303"/>
      <c r="CZ678" s="303"/>
    </row>
    <row r="679" s="623" customFormat="true" ht="25.15" customHeight="true" x14ac:dyDescent="0.2">
      <c r="C679" s="1796"/>
      <c r="D679" s="1797"/>
      <c r="E679" s="1545"/>
      <c r="F679" s="1545"/>
      <c r="G679" s="1545"/>
      <c r="H679" s="1796"/>
      <c r="I679" s="1797"/>
      <c r="J679" s="1545"/>
      <c r="K679" s="1545"/>
      <c r="L679" s="1545"/>
      <c r="M679" s="1796"/>
      <c r="N679" s="1797"/>
      <c r="O679" s="1545"/>
      <c r="P679" s="1545"/>
      <c r="Q679" s="1545"/>
      <c r="AK679" s="300"/>
      <c r="AL679" s="300"/>
      <c r="AM679" s="300"/>
      <c r="AN679" s="300"/>
      <c r="AO679" s="300"/>
      <c r="AP679" s="300"/>
      <c r="AQ679" s="300"/>
      <c r="AR679" s="300"/>
      <c r="AS679" s="300"/>
      <c r="AT679" s="300"/>
      <c r="AU679" s="300"/>
      <c r="AV679" s="300"/>
      <c r="AW679" s="300"/>
      <c r="AX679" s="300"/>
      <c r="AY679" s="300"/>
      <c r="AZ679" s="300"/>
      <c r="BA679" s="303"/>
      <c r="BB679" s="353"/>
      <c r="BC679" s="303"/>
      <c r="BD679" s="303"/>
      <c r="BE679" s="303"/>
      <c r="BF679" s="303"/>
      <c r="BG679" s="303"/>
      <c r="BH679" s="303"/>
      <c r="BI679" s="303"/>
      <c r="BJ679" s="303"/>
      <c r="BK679" s="303"/>
      <c r="BL679" s="303"/>
      <c r="BM679" s="303"/>
      <c r="BN679" s="303"/>
      <c r="BO679" s="303"/>
      <c r="BP679" s="303"/>
      <c r="BQ679" s="303"/>
      <c r="BR679" s="303"/>
      <c r="BS679" s="303"/>
      <c r="BT679" s="303"/>
      <c r="BU679" s="303"/>
      <c r="BV679" s="303"/>
      <c r="BW679" s="303"/>
      <c r="BX679" s="303"/>
      <c r="BY679" s="303"/>
      <c r="BZ679" s="303"/>
      <c r="CA679" s="303"/>
      <c r="CB679" s="303"/>
      <c r="CC679" s="303"/>
      <c r="CD679" s="303"/>
      <c r="CE679" s="303"/>
      <c r="CF679" s="303"/>
      <c r="CG679" s="303"/>
      <c r="CH679" s="303"/>
      <c r="CI679" s="303"/>
      <c r="CJ679" s="303"/>
      <c r="CK679" s="303"/>
      <c r="CL679" s="303"/>
      <c r="CM679" s="303"/>
      <c r="CN679" s="303"/>
      <c r="CO679" s="303"/>
      <c r="CP679" s="303"/>
      <c r="CQ679" s="303"/>
      <c r="CR679" s="303"/>
      <c r="CS679" s="303"/>
      <c r="CT679" s="303"/>
      <c r="CU679" s="303"/>
      <c r="CV679" s="303"/>
      <c r="CW679" s="303"/>
      <c r="CX679" s="303"/>
      <c r="CY679" s="303"/>
      <c r="CZ679" s="303"/>
    </row>
    <row r="680" s="623" customFormat="true" ht="25.15" customHeight="true" x14ac:dyDescent="0.2">
      <c r="C680" s="1796"/>
      <c r="D680" s="1797"/>
      <c r="E680" s="1545"/>
      <c r="F680" s="1545"/>
      <c r="G680" s="1545"/>
      <c r="H680" s="1796"/>
      <c r="I680" s="1797"/>
      <c r="J680" s="1545"/>
      <c r="K680" s="1545"/>
      <c r="L680" s="1545"/>
      <c r="M680" s="1796"/>
      <c r="N680" s="1797"/>
      <c r="O680" s="1545"/>
      <c r="P680" s="1545"/>
      <c r="Q680" s="1545"/>
      <c r="AK680" s="300"/>
      <c r="AL680" s="300"/>
      <c r="AM680" s="300"/>
      <c r="AN680" s="300"/>
      <c r="AO680" s="300"/>
      <c r="AP680" s="300"/>
      <c r="AQ680" s="300"/>
      <c r="AR680" s="300"/>
      <c r="AS680" s="300"/>
      <c r="AT680" s="300"/>
      <c r="AU680" s="300"/>
      <c r="AV680" s="300"/>
      <c r="AW680" s="300"/>
      <c r="AX680" s="300"/>
      <c r="AY680" s="300"/>
      <c r="AZ680" s="300"/>
      <c r="BA680" s="303"/>
      <c r="BB680" s="353"/>
      <c r="BC680" s="303"/>
      <c r="BD680" s="303"/>
      <c r="BE680" s="303"/>
      <c r="BF680" s="303"/>
      <c r="BG680" s="303"/>
      <c r="BH680" s="303"/>
      <c r="BI680" s="303"/>
      <c r="BJ680" s="303"/>
      <c r="BK680" s="303"/>
      <c r="BL680" s="303"/>
      <c r="BM680" s="303"/>
      <c r="BN680" s="303"/>
      <c r="BO680" s="303"/>
      <c r="BP680" s="303"/>
      <c r="BQ680" s="303"/>
      <c r="BR680" s="303"/>
      <c r="BS680" s="303"/>
      <c r="BT680" s="303"/>
      <c r="BU680" s="303"/>
      <c r="BV680" s="303"/>
      <c r="BW680" s="303"/>
      <c r="BX680" s="303"/>
      <c r="BY680" s="303"/>
      <c r="BZ680" s="303"/>
      <c r="CA680" s="303"/>
      <c r="CB680" s="303"/>
      <c r="CC680" s="303"/>
      <c r="CD680" s="303"/>
      <c r="CE680" s="303"/>
      <c r="CF680" s="303"/>
      <c r="CG680" s="303"/>
      <c r="CH680" s="303"/>
      <c r="CI680" s="303"/>
      <c r="CJ680" s="303"/>
      <c r="CK680" s="303"/>
      <c r="CL680" s="303"/>
      <c r="CM680" s="303"/>
      <c r="CN680" s="303"/>
      <c r="CO680" s="303"/>
      <c r="CP680" s="303"/>
      <c r="CQ680" s="303"/>
      <c r="CR680" s="303"/>
      <c r="CS680" s="303"/>
      <c r="CT680" s="303"/>
      <c r="CU680" s="303"/>
      <c r="CV680" s="303"/>
      <c r="CW680" s="303"/>
      <c r="CX680" s="303"/>
      <c r="CY680" s="303"/>
      <c r="CZ680" s="303"/>
    </row>
    <row r="681" s="623" customFormat="true" ht="25.15" customHeight="true" x14ac:dyDescent="0.2">
      <c r="C681" s="1796"/>
      <c r="D681" s="1797"/>
      <c r="E681" s="1545"/>
      <c r="F681" s="1545"/>
      <c r="G681" s="1545"/>
      <c r="H681" s="1796"/>
      <c r="I681" s="1797"/>
      <c r="J681" s="1545"/>
      <c r="K681" s="1545"/>
      <c r="L681" s="1545"/>
      <c r="M681" s="1796"/>
      <c r="N681" s="1797"/>
      <c r="O681" s="1545"/>
      <c r="P681" s="1545"/>
      <c r="Q681" s="1545"/>
      <c r="AK681" s="300"/>
      <c r="AL681" s="300"/>
      <c r="AM681" s="300"/>
      <c r="AN681" s="300"/>
      <c r="AO681" s="300"/>
      <c r="AP681" s="300"/>
      <c r="AQ681" s="300"/>
      <c r="AR681" s="300"/>
      <c r="AS681" s="300"/>
      <c r="AT681" s="300"/>
      <c r="AU681" s="300"/>
      <c r="AV681" s="300"/>
      <c r="AW681" s="300"/>
      <c r="AX681" s="300"/>
      <c r="AY681" s="300"/>
      <c r="AZ681" s="300"/>
      <c r="BA681" s="303"/>
      <c r="BB681" s="353"/>
      <c r="BC681" s="303"/>
      <c r="BD681" s="303"/>
      <c r="BE681" s="303"/>
      <c r="BF681" s="303"/>
      <c r="BG681" s="303"/>
      <c r="BH681" s="303"/>
      <c r="BI681" s="303"/>
      <c r="BJ681" s="303"/>
      <c r="BK681" s="303"/>
      <c r="BL681" s="303"/>
      <c r="BM681" s="303"/>
      <c r="BN681" s="303"/>
      <c r="BO681" s="303"/>
      <c r="BP681" s="303"/>
      <c r="BQ681" s="303"/>
      <c r="BR681" s="303"/>
      <c r="BS681" s="303"/>
      <c r="BT681" s="303"/>
      <c r="BU681" s="303"/>
      <c r="BV681" s="303"/>
      <c r="BW681" s="303"/>
      <c r="BX681" s="303"/>
      <c r="BY681" s="303"/>
      <c r="BZ681" s="303"/>
      <c r="CA681" s="303"/>
      <c r="CB681" s="303"/>
      <c r="CC681" s="303"/>
      <c r="CD681" s="303"/>
      <c r="CE681" s="303"/>
      <c r="CF681" s="303"/>
      <c r="CG681" s="303"/>
      <c r="CH681" s="303"/>
      <c r="CI681" s="303"/>
      <c r="CJ681" s="303"/>
      <c r="CK681" s="303"/>
      <c r="CL681" s="303"/>
      <c r="CM681" s="303"/>
      <c r="CN681" s="303"/>
      <c r="CO681" s="303"/>
      <c r="CP681" s="303"/>
      <c r="CQ681" s="303"/>
      <c r="CR681" s="303"/>
      <c r="CS681" s="303"/>
      <c r="CT681" s="303"/>
      <c r="CU681" s="303"/>
      <c r="CV681" s="303"/>
      <c r="CW681" s="303"/>
      <c r="CX681" s="303"/>
      <c r="CY681" s="303"/>
      <c r="CZ681" s="303"/>
    </row>
    <row r="682" s="623" customFormat="true" ht="25.15" customHeight="true" x14ac:dyDescent="0.2">
      <c r="C682" s="1796"/>
      <c r="D682" s="1797"/>
      <c r="E682" s="1545"/>
      <c r="F682" s="1545"/>
      <c r="G682" s="1545"/>
      <c r="H682" s="1796"/>
      <c r="I682" s="1797"/>
      <c r="J682" s="1545"/>
      <c r="K682" s="1545"/>
      <c r="L682" s="1545"/>
      <c r="M682" s="1796"/>
      <c r="N682" s="1797"/>
      <c r="O682" s="1545"/>
      <c r="P682" s="1545"/>
      <c r="Q682" s="1545"/>
      <c r="AK682" s="300"/>
      <c r="AL682" s="300"/>
      <c r="AM682" s="300"/>
      <c r="AN682" s="300"/>
      <c r="AO682" s="300"/>
      <c r="AP682" s="300"/>
      <c r="AQ682" s="300"/>
      <c r="AR682" s="300"/>
      <c r="AS682" s="300"/>
      <c r="AT682" s="300"/>
      <c r="AU682" s="300"/>
      <c r="AV682" s="300"/>
      <c r="AW682" s="300"/>
      <c r="AX682" s="300"/>
      <c r="AY682" s="300"/>
      <c r="AZ682" s="300"/>
      <c r="BA682" s="303"/>
      <c r="BB682" s="353"/>
      <c r="BC682" s="303"/>
      <c r="BD682" s="303"/>
      <c r="BE682" s="303"/>
      <c r="BF682" s="303"/>
      <c r="BG682" s="303"/>
      <c r="BH682" s="303"/>
      <c r="BI682" s="303"/>
      <c r="BJ682" s="303"/>
      <c r="BK682" s="303"/>
      <c r="BL682" s="303"/>
      <c r="BM682" s="303"/>
      <c r="BN682" s="303"/>
      <c r="BO682" s="303"/>
      <c r="BP682" s="303"/>
      <c r="BQ682" s="303"/>
      <c r="BR682" s="303"/>
      <c r="BS682" s="303"/>
      <c r="BT682" s="303"/>
      <c r="BU682" s="303"/>
      <c r="BV682" s="303"/>
      <c r="BW682" s="303"/>
      <c r="BX682" s="303"/>
      <c r="BY682" s="303"/>
      <c r="BZ682" s="303"/>
      <c r="CA682" s="303"/>
      <c r="CB682" s="303"/>
      <c r="CC682" s="303"/>
      <c r="CD682" s="303"/>
      <c r="CE682" s="303"/>
      <c r="CF682" s="303"/>
      <c r="CG682" s="303"/>
      <c r="CH682" s="303"/>
      <c r="CI682" s="303"/>
      <c r="CJ682" s="303"/>
      <c r="CK682" s="303"/>
      <c r="CL682" s="303"/>
      <c r="CM682" s="303"/>
      <c r="CN682" s="303"/>
      <c r="CO682" s="303"/>
      <c r="CP682" s="303"/>
      <c r="CQ682" s="303"/>
      <c r="CR682" s="303"/>
      <c r="CS682" s="303"/>
      <c r="CT682" s="303"/>
      <c r="CU682" s="303"/>
      <c r="CV682" s="303"/>
      <c r="CW682" s="303"/>
      <c r="CX682" s="303"/>
      <c r="CY682" s="303"/>
      <c r="CZ682" s="303"/>
    </row>
    <row r="683" s="623" customFormat="true" ht="25.15" customHeight="true" x14ac:dyDescent="0.2">
      <c r="C683" s="1796"/>
      <c r="D683" s="1797"/>
      <c r="E683" s="1545"/>
      <c r="F683" s="1545"/>
      <c r="G683" s="1545"/>
      <c r="H683" s="1796"/>
      <c r="I683" s="1797"/>
      <c r="J683" s="1545"/>
      <c r="K683" s="1545"/>
      <c r="L683" s="1545"/>
      <c r="M683" s="1796"/>
      <c r="N683" s="1797"/>
      <c r="O683" s="1545"/>
      <c r="P683" s="1545"/>
      <c r="Q683" s="1545"/>
      <c r="AK683" s="300"/>
      <c r="AL683" s="300"/>
      <c r="AM683" s="300"/>
      <c r="AN683" s="300"/>
      <c r="AO683" s="300"/>
      <c r="AP683" s="300"/>
      <c r="AQ683" s="300"/>
      <c r="AR683" s="300"/>
      <c r="AS683" s="300"/>
      <c r="AT683" s="300"/>
      <c r="AU683" s="300"/>
      <c r="AV683" s="300"/>
      <c r="AW683" s="300"/>
      <c r="AX683" s="300"/>
      <c r="AY683" s="300"/>
      <c r="AZ683" s="300"/>
      <c r="BA683" s="303"/>
      <c r="BB683" s="353"/>
      <c r="BC683" s="303"/>
      <c r="BD683" s="303"/>
      <c r="BE683" s="303"/>
      <c r="BF683" s="303"/>
      <c r="BG683" s="303"/>
      <c r="BH683" s="303"/>
      <c r="BI683" s="303"/>
      <c r="BJ683" s="303"/>
      <c r="BK683" s="303"/>
      <c r="BL683" s="303"/>
      <c r="BM683" s="303"/>
      <c r="BN683" s="303"/>
      <c r="BO683" s="303"/>
      <c r="BP683" s="303"/>
      <c r="BQ683" s="303"/>
      <c r="BR683" s="303"/>
      <c r="BS683" s="303"/>
      <c r="BT683" s="303"/>
      <c r="BU683" s="303"/>
      <c r="BV683" s="303"/>
      <c r="BW683" s="303"/>
      <c r="BX683" s="303"/>
      <c r="BY683" s="303"/>
      <c r="BZ683" s="303"/>
      <c r="CA683" s="303"/>
      <c r="CB683" s="303"/>
      <c r="CC683" s="303"/>
      <c r="CD683" s="303"/>
      <c r="CE683" s="303"/>
      <c r="CF683" s="303"/>
      <c r="CG683" s="303"/>
      <c r="CH683" s="303"/>
      <c r="CI683" s="303"/>
      <c r="CJ683" s="303"/>
      <c r="CK683" s="303"/>
      <c r="CL683" s="303"/>
      <c r="CM683" s="303"/>
      <c r="CN683" s="303"/>
      <c r="CO683" s="303"/>
      <c r="CP683" s="303"/>
      <c r="CQ683" s="303"/>
      <c r="CR683" s="303"/>
      <c r="CS683" s="303"/>
      <c r="CT683" s="303"/>
      <c r="CU683" s="303"/>
      <c r="CV683" s="303"/>
      <c r="CW683" s="303"/>
      <c r="CX683" s="303"/>
      <c r="CY683" s="303"/>
      <c r="CZ683" s="303"/>
    </row>
    <row r="684" s="623" customFormat="true" ht="25.15" customHeight="true" x14ac:dyDescent="0.2">
      <c r="C684" s="1796"/>
      <c r="D684" s="1797"/>
      <c r="E684" s="1545"/>
      <c r="F684" s="1545"/>
      <c r="G684" s="1545"/>
      <c r="H684" s="1796"/>
      <c r="I684" s="1797"/>
      <c r="J684" s="1545"/>
      <c r="K684" s="1545"/>
      <c r="L684" s="1545"/>
      <c r="M684" s="1796"/>
      <c r="N684" s="1797"/>
      <c r="O684" s="1545"/>
      <c r="P684" s="1545"/>
      <c r="Q684" s="1545"/>
      <c r="AK684" s="300"/>
      <c r="AL684" s="300"/>
      <c r="AM684" s="300"/>
      <c r="AN684" s="300"/>
      <c r="AO684" s="300"/>
      <c r="AP684" s="300"/>
      <c r="AQ684" s="300"/>
      <c r="AR684" s="300"/>
      <c r="AS684" s="300"/>
      <c r="AT684" s="300"/>
      <c r="AU684" s="300"/>
      <c r="AV684" s="300"/>
      <c r="AW684" s="300"/>
      <c r="AX684" s="300"/>
      <c r="AY684" s="300"/>
      <c r="AZ684" s="300"/>
      <c r="BA684" s="303"/>
      <c r="BB684" s="353"/>
      <c r="BC684" s="303"/>
      <c r="BD684" s="303"/>
      <c r="BE684" s="303"/>
      <c r="BF684" s="303"/>
      <c r="BG684" s="303"/>
      <c r="BH684" s="303"/>
      <c r="BI684" s="303"/>
      <c r="BJ684" s="303"/>
      <c r="BK684" s="303"/>
      <c r="BL684" s="303"/>
      <c r="BM684" s="303"/>
      <c r="BN684" s="303"/>
      <c r="BO684" s="303"/>
      <c r="BP684" s="303"/>
      <c r="BQ684" s="303"/>
      <c r="BR684" s="303"/>
      <c r="BS684" s="303"/>
      <c r="BT684" s="303"/>
      <c r="BU684" s="303"/>
      <c r="BV684" s="303"/>
      <c r="BW684" s="303"/>
      <c r="BX684" s="303"/>
      <c r="BY684" s="303"/>
      <c r="BZ684" s="303"/>
      <c r="CA684" s="303"/>
      <c r="CB684" s="303"/>
      <c r="CC684" s="303"/>
      <c r="CD684" s="303"/>
      <c r="CE684" s="303"/>
      <c r="CF684" s="303"/>
      <c r="CG684" s="303"/>
      <c r="CH684" s="303"/>
      <c r="CI684" s="303"/>
      <c r="CJ684" s="303"/>
      <c r="CK684" s="303"/>
      <c r="CL684" s="303"/>
      <c r="CM684" s="303"/>
      <c r="CN684" s="303"/>
      <c r="CO684" s="303"/>
      <c r="CP684" s="303"/>
      <c r="CQ684" s="303"/>
      <c r="CR684" s="303"/>
      <c r="CS684" s="303"/>
      <c r="CT684" s="303"/>
      <c r="CU684" s="303"/>
      <c r="CV684" s="303"/>
      <c r="CW684" s="303"/>
      <c r="CX684" s="303"/>
      <c r="CY684" s="303"/>
      <c r="CZ684" s="303"/>
    </row>
    <row r="685" s="623" customFormat="true" ht="25.15" customHeight="true" x14ac:dyDescent="0.2">
      <c r="C685" s="1796"/>
      <c r="D685" s="1797"/>
      <c r="E685" s="1545"/>
      <c r="F685" s="1545"/>
      <c r="G685" s="1545"/>
      <c r="H685" s="1796"/>
      <c r="I685" s="1797"/>
      <c r="J685" s="1545"/>
      <c r="K685" s="1545"/>
      <c r="L685" s="1545"/>
      <c r="M685" s="1796"/>
      <c r="N685" s="1797"/>
      <c r="O685" s="1545"/>
      <c r="P685" s="1545"/>
      <c r="Q685" s="1545"/>
      <c r="AK685" s="300"/>
      <c r="AL685" s="300"/>
      <c r="AM685" s="300"/>
      <c r="AN685" s="300"/>
      <c r="AO685" s="300"/>
      <c r="AP685" s="300"/>
      <c r="AQ685" s="300"/>
      <c r="AR685" s="300"/>
      <c r="AS685" s="300"/>
      <c r="AT685" s="300"/>
      <c r="AU685" s="300"/>
      <c r="AV685" s="300"/>
      <c r="AW685" s="300"/>
      <c r="AX685" s="300"/>
      <c r="AY685" s="300"/>
      <c r="AZ685" s="300"/>
      <c r="BA685" s="303"/>
      <c r="BB685" s="353"/>
      <c r="BC685" s="303"/>
      <c r="BD685" s="303"/>
      <c r="BE685" s="303"/>
      <c r="BF685" s="303"/>
      <c r="BG685" s="303"/>
      <c r="BH685" s="303"/>
      <c r="BI685" s="303"/>
      <c r="BJ685" s="303"/>
      <c r="BK685" s="303"/>
      <c r="BL685" s="303"/>
      <c r="BM685" s="303"/>
      <c r="BN685" s="303"/>
      <c r="BO685" s="303"/>
      <c r="BP685" s="303"/>
      <c r="BQ685" s="303"/>
      <c r="BR685" s="303"/>
      <c r="BS685" s="303"/>
      <c r="BT685" s="303"/>
      <c r="BU685" s="303"/>
      <c r="BV685" s="303"/>
      <c r="BW685" s="303"/>
      <c r="BX685" s="303"/>
      <c r="BY685" s="303"/>
      <c r="BZ685" s="303"/>
      <c r="CA685" s="303"/>
      <c r="CB685" s="303"/>
      <c r="CC685" s="303"/>
      <c r="CD685" s="303"/>
      <c r="CE685" s="303"/>
      <c r="CF685" s="303"/>
      <c r="CG685" s="303"/>
      <c r="CH685" s="303"/>
      <c r="CI685" s="303"/>
      <c r="CJ685" s="303"/>
      <c r="CK685" s="303"/>
      <c r="CL685" s="303"/>
      <c r="CM685" s="303"/>
      <c r="CN685" s="303"/>
      <c r="CO685" s="303"/>
      <c r="CP685" s="303"/>
      <c r="CQ685" s="303"/>
      <c r="CR685" s="303"/>
      <c r="CS685" s="303"/>
      <c r="CT685" s="303"/>
      <c r="CU685" s="303"/>
      <c r="CV685" s="303"/>
      <c r="CW685" s="303"/>
      <c r="CX685" s="303"/>
      <c r="CY685" s="303"/>
      <c r="CZ685" s="303"/>
    </row>
    <row r="686" s="623" customFormat="true" ht="25.15" customHeight="true" x14ac:dyDescent="0.2">
      <c r="C686" s="1796"/>
      <c r="D686" s="1797"/>
      <c r="E686" s="1545"/>
      <c r="F686" s="1545"/>
      <c r="G686" s="1545"/>
      <c r="H686" s="1796"/>
      <c r="I686" s="1797"/>
      <c r="J686" s="1545"/>
      <c r="K686" s="1545"/>
      <c r="L686" s="1545"/>
      <c r="M686" s="1796"/>
      <c r="N686" s="1797"/>
      <c r="O686" s="1545"/>
      <c r="P686" s="1545"/>
      <c r="Q686" s="1545"/>
      <c r="AK686" s="300"/>
      <c r="AL686" s="300"/>
      <c r="AM686" s="300"/>
      <c r="AN686" s="300"/>
      <c r="AO686" s="300"/>
      <c r="AP686" s="300"/>
      <c r="AQ686" s="300"/>
      <c r="AR686" s="300"/>
      <c r="AS686" s="300"/>
      <c r="AT686" s="300"/>
      <c r="AU686" s="300"/>
      <c r="AV686" s="300"/>
      <c r="AW686" s="300"/>
      <c r="AX686" s="300"/>
      <c r="AY686" s="300"/>
      <c r="AZ686" s="300"/>
      <c r="BA686" s="303"/>
      <c r="BB686" s="353"/>
      <c r="BC686" s="303"/>
      <c r="BD686" s="303"/>
      <c r="BE686" s="303"/>
      <c r="BF686" s="303"/>
      <c r="BG686" s="303"/>
      <c r="BH686" s="303"/>
      <c r="BI686" s="303"/>
      <c r="BJ686" s="303"/>
      <c r="BK686" s="303"/>
      <c r="BL686" s="303"/>
      <c r="BM686" s="303"/>
      <c r="BN686" s="303"/>
      <c r="BO686" s="303"/>
      <c r="BP686" s="303"/>
      <c r="BQ686" s="303"/>
      <c r="BR686" s="303"/>
      <c r="BS686" s="303"/>
      <c r="BT686" s="303"/>
      <c r="BU686" s="303"/>
      <c r="BV686" s="303"/>
      <c r="BW686" s="303"/>
      <c r="BX686" s="303"/>
      <c r="BY686" s="303"/>
      <c r="BZ686" s="303"/>
      <c r="CA686" s="303"/>
      <c r="CB686" s="303"/>
      <c r="CC686" s="303"/>
      <c r="CD686" s="303"/>
      <c r="CE686" s="303"/>
      <c r="CF686" s="303"/>
      <c r="CG686" s="303"/>
      <c r="CH686" s="303"/>
      <c r="CI686" s="303"/>
      <c r="CJ686" s="303"/>
      <c r="CK686" s="303"/>
      <c r="CL686" s="303"/>
      <c r="CM686" s="303"/>
      <c r="CN686" s="303"/>
      <c r="CO686" s="303"/>
      <c r="CP686" s="303"/>
      <c r="CQ686" s="303"/>
      <c r="CR686" s="303"/>
      <c r="CS686" s="303"/>
      <c r="CT686" s="303"/>
      <c r="CU686" s="303"/>
      <c r="CV686" s="303"/>
      <c r="CW686" s="303"/>
      <c r="CX686" s="303"/>
      <c r="CY686" s="303"/>
      <c r="CZ686" s="303"/>
    </row>
    <row r="687" s="623" customFormat="true" ht="25.15" customHeight="true" x14ac:dyDescent="0.2">
      <c r="C687" s="1796"/>
      <c r="D687" s="1797"/>
      <c r="E687" s="1545"/>
      <c r="F687" s="1545"/>
      <c r="G687" s="1545"/>
      <c r="H687" s="1796"/>
      <c r="I687" s="1797"/>
      <c r="J687" s="1545"/>
      <c r="K687" s="1545"/>
      <c r="L687" s="1545"/>
      <c r="M687" s="1796"/>
      <c r="N687" s="1797"/>
      <c r="O687" s="1545"/>
      <c r="P687" s="1545"/>
      <c r="Q687" s="1545"/>
      <c r="AK687" s="300"/>
      <c r="AL687" s="300"/>
      <c r="AM687" s="300"/>
      <c r="AN687" s="300"/>
      <c r="AO687" s="300"/>
      <c r="AP687" s="300"/>
      <c r="AQ687" s="300"/>
      <c r="AR687" s="300"/>
      <c r="AS687" s="300"/>
      <c r="AT687" s="300"/>
      <c r="AU687" s="300"/>
      <c r="AV687" s="300"/>
      <c r="AW687" s="300"/>
      <c r="AX687" s="300"/>
      <c r="AY687" s="300"/>
      <c r="AZ687" s="300"/>
      <c r="BA687" s="303"/>
      <c r="BB687" s="353"/>
      <c r="BC687" s="303"/>
      <c r="BD687" s="303"/>
      <c r="BE687" s="303"/>
      <c r="BF687" s="303"/>
      <c r="BG687" s="303"/>
      <c r="BH687" s="303"/>
      <c r="BI687" s="303"/>
      <c r="BJ687" s="303"/>
      <c r="BK687" s="303"/>
      <c r="BL687" s="303"/>
      <c r="BM687" s="303"/>
      <c r="BN687" s="303"/>
      <c r="BO687" s="303"/>
      <c r="BP687" s="303"/>
      <c r="BQ687" s="303"/>
      <c r="BR687" s="303"/>
      <c r="BS687" s="303"/>
      <c r="BT687" s="303"/>
      <c r="BU687" s="303"/>
      <c r="BV687" s="303"/>
      <c r="BW687" s="303"/>
      <c r="BX687" s="303"/>
      <c r="BY687" s="303"/>
      <c r="BZ687" s="303"/>
      <c r="CA687" s="303"/>
      <c r="CB687" s="303"/>
      <c r="CC687" s="303"/>
      <c r="CD687" s="303"/>
      <c r="CE687" s="303"/>
      <c r="CF687" s="303"/>
      <c r="CG687" s="303"/>
      <c r="CH687" s="303"/>
      <c r="CI687" s="303"/>
      <c r="CJ687" s="303"/>
      <c r="CK687" s="303"/>
      <c r="CL687" s="303"/>
      <c r="CM687" s="303"/>
      <c r="CN687" s="303"/>
      <c r="CO687" s="303"/>
      <c r="CP687" s="303"/>
      <c r="CQ687" s="303"/>
      <c r="CR687" s="303"/>
      <c r="CS687" s="303"/>
      <c r="CT687" s="303"/>
      <c r="CU687" s="303"/>
      <c r="CV687" s="303"/>
      <c r="CW687" s="303"/>
      <c r="CX687" s="303"/>
      <c r="CY687" s="303"/>
      <c r="CZ687" s="303"/>
    </row>
    <row r="688" s="623" customFormat="true" ht="25.15" customHeight="true" x14ac:dyDescent="0.2">
      <c r="C688" s="1796"/>
      <c r="D688" s="1797"/>
      <c r="E688" s="1545"/>
      <c r="F688" s="1545"/>
      <c r="G688" s="1545"/>
      <c r="H688" s="1796"/>
      <c r="I688" s="1797"/>
      <c r="J688" s="1545"/>
      <c r="K688" s="1545"/>
      <c r="L688" s="1545"/>
      <c r="M688" s="1796"/>
      <c r="N688" s="1797"/>
      <c r="O688" s="1545"/>
      <c r="P688" s="1545"/>
      <c r="Q688" s="1545"/>
      <c r="AK688" s="300"/>
      <c r="AL688" s="300"/>
      <c r="AM688" s="300"/>
      <c r="AN688" s="300"/>
      <c r="AO688" s="300"/>
      <c r="AP688" s="300"/>
      <c r="AQ688" s="300"/>
      <c r="AR688" s="300"/>
      <c r="AS688" s="300"/>
      <c r="AT688" s="300"/>
      <c r="AU688" s="300"/>
      <c r="AV688" s="300"/>
      <c r="AW688" s="300"/>
      <c r="AX688" s="300"/>
      <c r="AY688" s="300"/>
      <c r="AZ688" s="300"/>
      <c r="BA688" s="303"/>
      <c r="BB688" s="353"/>
      <c r="BC688" s="303"/>
      <c r="BD688" s="303"/>
      <c r="BE688" s="303"/>
      <c r="BF688" s="303"/>
      <c r="BG688" s="303"/>
      <c r="BH688" s="303"/>
      <c r="BI688" s="303"/>
      <c r="BJ688" s="303"/>
      <c r="BK688" s="303"/>
      <c r="BL688" s="303"/>
      <c r="BM688" s="303"/>
      <c r="BN688" s="303"/>
      <c r="BO688" s="303"/>
      <c r="BP688" s="303"/>
      <c r="BQ688" s="303"/>
      <c r="BR688" s="303"/>
      <c r="BS688" s="303"/>
      <c r="BT688" s="303"/>
      <c r="BU688" s="303"/>
      <c r="BV688" s="303"/>
      <c r="BW688" s="303"/>
      <c r="BX688" s="303"/>
      <c r="BY688" s="303"/>
      <c r="BZ688" s="303"/>
      <c r="CA688" s="303"/>
      <c r="CB688" s="303"/>
      <c r="CC688" s="303"/>
      <c r="CD688" s="303"/>
      <c r="CE688" s="303"/>
      <c r="CF688" s="303"/>
      <c r="CG688" s="303"/>
      <c r="CH688" s="303"/>
      <c r="CI688" s="303"/>
      <c r="CJ688" s="303"/>
      <c r="CK688" s="303"/>
      <c r="CL688" s="303"/>
      <c r="CM688" s="303"/>
      <c r="CN688" s="303"/>
      <c r="CO688" s="303"/>
      <c r="CP688" s="303"/>
      <c r="CQ688" s="303"/>
      <c r="CR688" s="303"/>
      <c r="CS688" s="303"/>
      <c r="CT688" s="303"/>
      <c r="CU688" s="303"/>
      <c r="CV688" s="303"/>
      <c r="CW688" s="303"/>
      <c r="CX688" s="303"/>
      <c r="CY688" s="303"/>
      <c r="CZ688" s="303"/>
    </row>
    <row r="689" s="623" customFormat="true" ht="25.15" customHeight="true" x14ac:dyDescent="0.2">
      <c r="C689" s="1796"/>
      <c r="D689" s="1797"/>
      <c r="E689" s="1545"/>
      <c r="F689" s="1545"/>
      <c r="G689" s="1545"/>
      <c r="H689" s="1796"/>
      <c r="I689" s="1797"/>
      <c r="J689" s="1545"/>
      <c r="K689" s="1545"/>
      <c r="L689" s="1545"/>
      <c r="M689" s="1796"/>
      <c r="N689" s="1797"/>
      <c r="O689" s="1545"/>
      <c r="P689" s="1545"/>
      <c r="Q689" s="1545"/>
      <c r="AK689" s="300"/>
      <c r="AL689" s="300"/>
      <c r="AM689" s="300"/>
      <c r="AN689" s="300"/>
      <c r="AO689" s="300"/>
      <c r="AP689" s="300"/>
      <c r="AQ689" s="300"/>
      <c r="AR689" s="300"/>
      <c r="AS689" s="300"/>
      <c r="AT689" s="300"/>
      <c r="AU689" s="300"/>
      <c r="AV689" s="300"/>
      <c r="AW689" s="300"/>
      <c r="AX689" s="300"/>
      <c r="AY689" s="300"/>
      <c r="AZ689" s="300"/>
      <c r="BA689" s="303"/>
      <c r="BB689" s="353"/>
      <c r="BC689" s="303"/>
      <c r="BD689" s="303"/>
      <c r="BE689" s="303"/>
      <c r="BF689" s="303"/>
      <c r="BG689" s="303"/>
      <c r="BH689" s="303"/>
      <c r="BI689" s="303"/>
      <c r="BJ689" s="303"/>
      <c r="BK689" s="303"/>
      <c r="BL689" s="303"/>
      <c r="BM689" s="303"/>
      <c r="BN689" s="303"/>
      <c r="BO689" s="303"/>
      <c r="BP689" s="303"/>
      <c r="BQ689" s="303"/>
      <c r="BR689" s="303"/>
      <c r="BS689" s="303"/>
      <c r="BT689" s="303"/>
      <c r="BU689" s="303"/>
      <c r="BV689" s="303"/>
      <c r="BW689" s="303"/>
      <c r="BX689" s="303"/>
      <c r="BY689" s="303"/>
      <c r="BZ689" s="303"/>
      <c r="CA689" s="303"/>
      <c r="CB689" s="303"/>
      <c r="CC689" s="303"/>
      <c r="CD689" s="303"/>
      <c r="CE689" s="303"/>
      <c r="CF689" s="303"/>
      <c r="CG689" s="303"/>
      <c r="CH689" s="303"/>
      <c r="CI689" s="303"/>
      <c r="CJ689" s="303"/>
      <c r="CK689" s="303"/>
      <c r="CL689" s="303"/>
      <c r="CM689" s="303"/>
      <c r="CN689" s="303"/>
      <c r="CO689" s="303"/>
      <c r="CP689" s="303"/>
      <c r="CQ689" s="303"/>
      <c r="CR689" s="303"/>
      <c r="CS689" s="303"/>
      <c r="CT689" s="303"/>
      <c r="CU689" s="303"/>
      <c r="CV689" s="303"/>
      <c r="CW689" s="303"/>
      <c r="CX689" s="303"/>
      <c r="CY689" s="303"/>
      <c r="CZ689" s="303"/>
    </row>
    <row r="690" s="623" customFormat="true" ht="25.15" customHeight="true" x14ac:dyDescent="0.2">
      <c r="C690" s="1796"/>
      <c r="D690" s="1797"/>
      <c r="E690" s="1545"/>
      <c r="F690" s="1545"/>
      <c r="G690" s="1545"/>
      <c r="H690" s="1796"/>
      <c r="I690" s="1797"/>
      <c r="J690" s="1545"/>
      <c r="K690" s="1545"/>
      <c r="L690" s="1545"/>
      <c r="M690" s="1796"/>
      <c r="N690" s="1797"/>
      <c r="O690" s="1545"/>
      <c r="P690" s="1545"/>
      <c r="Q690" s="1545"/>
      <c r="AK690" s="300"/>
      <c r="AL690" s="300"/>
      <c r="AM690" s="300"/>
      <c r="AN690" s="300"/>
      <c r="AO690" s="300"/>
      <c r="AP690" s="300"/>
      <c r="AQ690" s="300"/>
      <c r="AR690" s="300"/>
      <c r="AS690" s="300"/>
      <c r="AT690" s="300"/>
      <c r="AU690" s="300"/>
      <c r="AV690" s="300"/>
      <c r="AW690" s="300"/>
      <c r="AX690" s="300"/>
      <c r="AY690" s="300"/>
      <c r="AZ690" s="300"/>
      <c r="BA690" s="303"/>
      <c r="BB690" s="353"/>
      <c r="BC690" s="303"/>
      <c r="BD690" s="303"/>
      <c r="BE690" s="303"/>
      <c r="BF690" s="303"/>
      <c r="BG690" s="303"/>
      <c r="BH690" s="303"/>
      <c r="BI690" s="303"/>
      <c r="BJ690" s="303"/>
      <c r="BK690" s="303"/>
      <c r="BL690" s="303"/>
      <c r="BM690" s="303"/>
      <c r="BN690" s="303"/>
      <c r="BO690" s="303"/>
      <c r="BP690" s="303"/>
      <c r="BQ690" s="303"/>
      <c r="BR690" s="303"/>
      <c r="BS690" s="303"/>
      <c r="BT690" s="303"/>
      <c r="BU690" s="303"/>
      <c r="BV690" s="303"/>
      <c r="BW690" s="303"/>
      <c r="BX690" s="303"/>
      <c r="BY690" s="303"/>
      <c r="BZ690" s="303"/>
      <c r="CA690" s="303"/>
      <c r="CB690" s="303"/>
      <c r="CC690" s="303"/>
      <c r="CD690" s="303"/>
      <c r="CE690" s="303"/>
      <c r="CF690" s="303"/>
      <c r="CG690" s="303"/>
      <c r="CH690" s="303"/>
      <c r="CI690" s="303"/>
      <c r="CJ690" s="303"/>
      <c r="CK690" s="303"/>
      <c r="CL690" s="303"/>
      <c r="CM690" s="303"/>
      <c r="CN690" s="303"/>
      <c r="CO690" s="303"/>
      <c r="CP690" s="303"/>
      <c r="CQ690" s="303"/>
      <c r="CR690" s="303"/>
      <c r="CS690" s="303"/>
      <c r="CT690" s="303"/>
      <c r="CU690" s="303"/>
      <c r="CV690" s="303"/>
      <c r="CW690" s="303"/>
      <c r="CX690" s="303"/>
      <c r="CY690" s="303"/>
      <c r="CZ690" s="303"/>
    </row>
    <row r="691" s="623" customFormat="true" ht="25.15" customHeight="true" x14ac:dyDescent="0.2">
      <c r="C691" s="1796"/>
      <c r="D691" s="1797"/>
      <c r="E691" s="1545"/>
      <c r="F691" s="1545"/>
      <c r="G691" s="1545"/>
      <c r="H691" s="1796"/>
      <c r="I691" s="1797"/>
      <c r="J691" s="1545"/>
      <c r="K691" s="1545"/>
      <c r="L691" s="1545"/>
      <c r="M691" s="1796"/>
      <c r="N691" s="1797"/>
      <c r="O691" s="1545"/>
      <c r="P691" s="1545"/>
      <c r="Q691" s="1545"/>
      <c r="AK691" s="300"/>
      <c r="AL691" s="300"/>
      <c r="AM691" s="300"/>
      <c r="AN691" s="300"/>
      <c r="AO691" s="300"/>
      <c r="AP691" s="300"/>
      <c r="AQ691" s="300"/>
      <c r="AR691" s="300"/>
      <c r="AS691" s="300"/>
      <c r="AT691" s="300"/>
      <c r="AU691" s="300"/>
      <c r="AV691" s="300"/>
      <c r="AW691" s="300"/>
      <c r="AX691" s="300"/>
      <c r="AY691" s="300"/>
      <c r="AZ691" s="300"/>
      <c r="BA691" s="303"/>
      <c r="BB691" s="353"/>
      <c r="BC691" s="303"/>
      <c r="BD691" s="303"/>
      <c r="BE691" s="303"/>
      <c r="BF691" s="303"/>
      <c r="BG691" s="303"/>
      <c r="BH691" s="303"/>
      <c r="BI691" s="303"/>
      <c r="BJ691" s="303"/>
      <c r="BK691" s="303"/>
      <c r="BL691" s="303"/>
      <c r="BM691" s="303"/>
      <c r="BN691" s="303"/>
      <c r="BO691" s="303"/>
      <c r="BP691" s="303"/>
      <c r="BQ691" s="303"/>
      <c r="BR691" s="303"/>
      <c r="BS691" s="303"/>
      <c r="BT691" s="303"/>
      <c r="BU691" s="303"/>
      <c r="BV691" s="303"/>
      <c r="BW691" s="303"/>
      <c r="BX691" s="303"/>
      <c r="BY691" s="303"/>
      <c r="BZ691" s="303"/>
      <c r="CA691" s="303"/>
      <c r="CB691" s="303"/>
      <c r="CC691" s="303"/>
      <c r="CD691" s="303"/>
      <c r="CE691" s="303"/>
      <c r="CF691" s="303"/>
      <c r="CG691" s="303"/>
      <c r="CH691" s="303"/>
      <c r="CI691" s="303"/>
      <c r="CJ691" s="303"/>
      <c r="CK691" s="303"/>
      <c r="CL691" s="303"/>
      <c r="CM691" s="303"/>
      <c r="CN691" s="303"/>
      <c r="CO691" s="303"/>
      <c r="CP691" s="303"/>
      <c r="CQ691" s="303"/>
      <c r="CR691" s="303"/>
      <c r="CS691" s="303"/>
      <c r="CT691" s="303"/>
      <c r="CU691" s="303"/>
      <c r="CV691" s="303"/>
      <c r="CW691" s="303"/>
      <c r="CX691" s="303"/>
      <c r="CY691" s="303"/>
      <c r="CZ691" s="303"/>
    </row>
    <row r="692" s="623" customFormat="true" ht="25.15" customHeight="true" x14ac:dyDescent="0.2">
      <c r="C692" s="1796"/>
      <c r="D692" s="1797"/>
      <c r="E692" s="1545"/>
      <c r="F692" s="1545"/>
      <c r="G692" s="1545"/>
      <c r="H692" s="1796"/>
      <c r="I692" s="1797"/>
      <c r="J692" s="1545"/>
      <c r="K692" s="1545"/>
      <c r="L692" s="1545"/>
      <c r="M692" s="1796"/>
      <c r="N692" s="1797"/>
      <c r="O692" s="1545"/>
      <c r="P692" s="1545"/>
      <c r="Q692" s="1545"/>
      <c r="AK692" s="300"/>
      <c r="AL692" s="300"/>
      <c r="AM692" s="300"/>
      <c r="AN692" s="300"/>
      <c r="AO692" s="300"/>
      <c r="AP692" s="300"/>
      <c r="AQ692" s="300"/>
      <c r="AR692" s="300"/>
      <c r="AS692" s="300"/>
      <c r="AT692" s="300"/>
      <c r="AU692" s="300"/>
      <c r="AV692" s="300"/>
      <c r="AW692" s="300"/>
      <c r="AX692" s="300"/>
      <c r="AY692" s="300"/>
      <c r="AZ692" s="300"/>
      <c r="BA692" s="303"/>
      <c r="BB692" s="353"/>
      <c r="BC692" s="303"/>
      <c r="BD692" s="303"/>
      <c r="BE692" s="303"/>
      <c r="BF692" s="303"/>
      <c r="BG692" s="303"/>
      <c r="BH692" s="303"/>
      <c r="BI692" s="303"/>
      <c r="BJ692" s="303"/>
      <c r="BK692" s="303"/>
      <c r="BL692" s="303"/>
      <c r="BM692" s="303"/>
      <c r="BN692" s="303"/>
      <c r="BO692" s="303"/>
      <c r="BP692" s="303"/>
      <c r="BQ692" s="303"/>
      <c r="BR692" s="303"/>
      <c r="BS692" s="303"/>
      <c r="BT692" s="303"/>
      <c r="BU692" s="303"/>
      <c r="BV692" s="303"/>
      <c r="BW692" s="303"/>
      <c r="BX692" s="303"/>
      <c r="BY692" s="303"/>
      <c r="BZ692" s="303"/>
      <c r="CA692" s="303"/>
      <c r="CB692" s="303"/>
      <c r="CC692" s="303"/>
      <c r="CD692" s="303"/>
      <c r="CE692" s="303"/>
      <c r="CF692" s="303"/>
      <c r="CG692" s="303"/>
      <c r="CH692" s="303"/>
      <c r="CI692" s="303"/>
      <c r="CJ692" s="303"/>
      <c r="CK692" s="303"/>
      <c r="CL692" s="303"/>
      <c r="CM692" s="303"/>
      <c r="CN692" s="303"/>
      <c r="CO692" s="303"/>
      <c r="CP692" s="303"/>
      <c r="CQ692" s="303"/>
      <c r="CR692" s="303"/>
      <c r="CS692" s="303"/>
      <c r="CT692" s="303"/>
      <c r="CU692" s="303"/>
      <c r="CV692" s="303"/>
      <c r="CW692" s="303"/>
      <c r="CX692" s="303"/>
      <c r="CY692" s="303"/>
      <c r="CZ692" s="303"/>
    </row>
    <row r="693" s="623" customFormat="true" ht="25.15" customHeight="true" x14ac:dyDescent="0.2">
      <c r="C693" s="1796"/>
      <c r="D693" s="1797"/>
      <c r="E693" s="1545"/>
      <c r="F693" s="1545"/>
      <c r="G693" s="1545"/>
      <c r="H693" s="1796"/>
      <c r="I693" s="1797"/>
      <c r="J693" s="1545"/>
      <c r="K693" s="1545"/>
      <c r="L693" s="1545"/>
      <c r="M693" s="1796"/>
      <c r="N693" s="1797"/>
      <c r="O693" s="1545"/>
      <c r="P693" s="1545"/>
      <c r="Q693" s="1545"/>
      <c r="AK693" s="300"/>
      <c r="AL693" s="300"/>
      <c r="AM693" s="300"/>
      <c r="AN693" s="300"/>
      <c r="AO693" s="300"/>
      <c r="AP693" s="300"/>
      <c r="AQ693" s="300"/>
      <c r="AR693" s="300"/>
      <c r="AS693" s="300"/>
      <c r="AT693" s="300"/>
      <c r="AU693" s="300"/>
      <c r="AV693" s="300"/>
      <c r="AW693" s="300"/>
      <c r="AX693" s="300"/>
      <c r="AY693" s="300"/>
      <c r="AZ693" s="300"/>
      <c r="BA693" s="303"/>
      <c r="BB693" s="353"/>
      <c r="BC693" s="303"/>
      <c r="BD693" s="303"/>
      <c r="BE693" s="303"/>
      <c r="BF693" s="303"/>
      <c r="BG693" s="303"/>
      <c r="BH693" s="303"/>
      <c r="BI693" s="303"/>
      <c r="BJ693" s="303"/>
      <c r="BK693" s="303"/>
      <c r="BL693" s="303"/>
      <c r="BM693" s="303"/>
      <c r="BN693" s="303"/>
      <c r="BO693" s="303"/>
      <c r="BP693" s="303"/>
      <c r="BQ693" s="303"/>
      <c r="BR693" s="303"/>
      <c r="BS693" s="303"/>
      <c r="BT693" s="303"/>
      <c r="BU693" s="303"/>
      <c r="BV693" s="303"/>
      <c r="BW693" s="303"/>
      <c r="BX693" s="303"/>
      <c r="BY693" s="303"/>
      <c r="BZ693" s="303"/>
      <c r="CA693" s="303"/>
      <c r="CB693" s="303"/>
      <c r="CC693" s="303"/>
      <c r="CD693" s="303"/>
      <c r="CE693" s="303"/>
      <c r="CF693" s="303"/>
      <c r="CG693" s="303"/>
      <c r="CH693" s="303"/>
      <c r="CI693" s="303"/>
      <c r="CJ693" s="303"/>
      <c r="CK693" s="303"/>
      <c r="CL693" s="303"/>
      <c r="CM693" s="303"/>
      <c r="CN693" s="303"/>
      <c r="CO693" s="303"/>
      <c r="CP693" s="303"/>
      <c r="CQ693" s="303"/>
      <c r="CR693" s="303"/>
      <c r="CS693" s="303"/>
      <c r="CT693" s="303"/>
      <c r="CU693" s="303"/>
      <c r="CV693" s="303"/>
      <c r="CW693" s="303"/>
      <c r="CX693" s="303"/>
      <c r="CY693" s="303"/>
      <c r="CZ693" s="303"/>
    </row>
    <row r="694" s="623" customFormat="true" ht="25.15" customHeight="true" x14ac:dyDescent="0.2">
      <c r="C694" s="1796"/>
      <c r="D694" s="1797"/>
      <c r="E694" s="1545"/>
      <c r="F694" s="1545"/>
      <c r="G694" s="1545"/>
      <c r="H694" s="1796"/>
      <c r="I694" s="1797"/>
      <c r="J694" s="1545"/>
      <c r="K694" s="1545"/>
      <c r="L694" s="1545"/>
      <c r="M694" s="1796"/>
      <c r="N694" s="1797"/>
      <c r="O694" s="1545"/>
      <c r="P694" s="1545"/>
      <c r="Q694" s="1545"/>
      <c r="AK694" s="300"/>
      <c r="AL694" s="300"/>
      <c r="AM694" s="300"/>
      <c r="AN694" s="300"/>
      <c r="AO694" s="300"/>
      <c r="AP694" s="300"/>
      <c r="AQ694" s="300"/>
      <c r="AR694" s="300"/>
      <c r="AS694" s="300"/>
      <c r="AT694" s="300"/>
      <c r="AU694" s="300"/>
      <c r="AV694" s="300"/>
      <c r="AW694" s="300"/>
      <c r="AX694" s="300"/>
      <c r="AY694" s="300"/>
      <c r="AZ694" s="300"/>
      <c r="BA694" s="303"/>
      <c r="BB694" s="353"/>
      <c r="BC694" s="303"/>
      <c r="BD694" s="303"/>
      <c r="BE694" s="303"/>
      <c r="BF694" s="303"/>
      <c r="BG694" s="303"/>
      <c r="BH694" s="303"/>
      <c r="BI694" s="303"/>
      <c r="BJ694" s="303"/>
      <c r="BK694" s="303"/>
      <c r="BL694" s="303"/>
      <c r="BM694" s="303"/>
      <c r="BN694" s="303"/>
      <c r="BO694" s="303"/>
      <c r="BP694" s="303"/>
      <c r="BQ694" s="303"/>
      <c r="BR694" s="303"/>
      <c r="BS694" s="303"/>
      <c r="BT694" s="303"/>
      <c r="BU694" s="303"/>
      <c r="BV694" s="303"/>
      <c r="BW694" s="303"/>
      <c r="BX694" s="303"/>
      <c r="BY694" s="303"/>
      <c r="BZ694" s="303"/>
      <c r="CA694" s="303"/>
      <c r="CB694" s="303"/>
      <c r="CC694" s="303"/>
      <c r="CD694" s="303"/>
      <c r="CE694" s="303"/>
      <c r="CF694" s="303"/>
      <c r="CG694" s="303"/>
      <c r="CH694" s="303"/>
      <c r="CI694" s="303"/>
      <c r="CJ694" s="303"/>
      <c r="CK694" s="303"/>
      <c r="CL694" s="303"/>
      <c r="CM694" s="303"/>
      <c r="CN694" s="303"/>
      <c r="CO694" s="303"/>
      <c r="CP694" s="303"/>
      <c r="CQ694" s="303"/>
      <c r="CR694" s="303"/>
      <c r="CS694" s="303"/>
      <c r="CT694" s="303"/>
      <c r="CU694" s="303"/>
      <c r="CV694" s="303"/>
      <c r="CW694" s="303"/>
      <c r="CX694" s="303"/>
      <c r="CY694" s="303"/>
      <c r="CZ694" s="303"/>
    </row>
    <row r="695" s="307" customFormat="true" ht="25.15" customHeight="true" x14ac:dyDescent="0.2">
      <c r="C695" s="1561"/>
      <c r="D695" s="1561"/>
      <c r="E695" s="1561"/>
      <c r="F695" s="1561"/>
      <c r="G695" s="1561"/>
      <c r="H695" s="1561"/>
      <c r="I695" s="1561"/>
      <c r="J695" s="1561"/>
      <c r="K695" s="1561"/>
      <c r="L695" s="1561"/>
      <c r="M695" s="1561"/>
      <c r="N695" s="1561"/>
      <c r="O695" s="1561"/>
      <c r="P695" s="1561"/>
      <c r="Q695" s="1561"/>
      <c r="AK695" s="300"/>
      <c r="AL695" s="300"/>
      <c r="AM695" s="300"/>
      <c r="AN695" s="300"/>
      <c r="AO695" s="300"/>
      <c r="AP695" s="300"/>
      <c r="AQ695" s="300"/>
      <c r="AR695" s="300"/>
      <c r="AS695" s="300"/>
      <c r="AT695" s="300"/>
      <c r="AU695" s="300"/>
      <c r="AV695" s="300"/>
      <c r="AW695" s="300"/>
      <c r="AX695" s="300"/>
      <c r="AY695" s="300"/>
      <c r="AZ695" s="300"/>
      <c r="BA695" s="303"/>
      <c r="BB695" s="353"/>
      <c r="BC695" s="303"/>
      <c r="BD695" s="303"/>
      <c r="BE695" s="303"/>
      <c r="BF695" s="303"/>
      <c r="BG695" s="303"/>
      <c r="BH695" s="303"/>
      <c r="BI695" s="303"/>
      <c r="BJ695" s="303"/>
      <c r="BK695" s="303"/>
      <c r="BL695" s="303"/>
      <c r="BM695" s="303"/>
      <c r="BN695" s="303"/>
      <c r="BO695" s="303"/>
      <c r="BP695" s="303"/>
      <c r="BQ695" s="303"/>
      <c r="BR695" s="303"/>
      <c r="BS695" s="303"/>
      <c r="BT695" s="303"/>
      <c r="BU695" s="303"/>
      <c r="BV695" s="303"/>
      <c r="BW695" s="303"/>
      <c r="BX695" s="303"/>
      <c r="BY695" s="303"/>
      <c r="BZ695" s="303"/>
      <c r="CA695" s="303"/>
      <c r="CB695" s="303"/>
      <c r="CC695" s="303"/>
      <c r="CD695" s="303"/>
      <c r="CE695" s="303"/>
      <c r="CF695" s="303"/>
      <c r="CG695" s="303"/>
      <c r="CH695" s="303"/>
      <c r="CI695" s="303"/>
      <c r="CJ695" s="303"/>
      <c r="CK695" s="303"/>
      <c r="CL695" s="303"/>
      <c r="CM695" s="303"/>
      <c r="CN695" s="303"/>
      <c r="CO695" s="303"/>
      <c r="CP695" s="303"/>
      <c r="CQ695" s="303"/>
      <c r="CR695" s="303"/>
      <c r="CS695" s="303"/>
      <c r="CT695" s="303"/>
      <c r="CU695" s="303"/>
      <c r="CV695" s="303"/>
      <c r="CW695" s="303"/>
      <c r="CX695" s="303"/>
      <c r="CY695" s="303"/>
      <c r="CZ695" s="303"/>
    </row>
    <row r="696" s="307" customFormat="true" ht="25.15" customHeight="true" x14ac:dyDescent="0.2">
      <c r="C696" s="1561"/>
      <c r="D696" s="1561"/>
      <c r="E696" s="1561"/>
      <c r="F696" s="1561"/>
      <c r="G696" s="1561"/>
      <c r="H696" s="1561"/>
      <c r="I696" s="1561"/>
      <c r="J696" s="1561"/>
      <c r="K696" s="1561"/>
      <c r="L696" s="1561"/>
      <c r="M696" s="1561"/>
      <c r="N696" s="1561"/>
      <c r="O696" s="1561"/>
      <c r="P696" s="1561"/>
      <c r="Q696" s="1561"/>
      <c r="AK696" s="300"/>
      <c r="AL696" s="300"/>
      <c r="AM696" s="300"/>
      <c r="AN696" s="300"/>
      <c r="AO696" s="300"/>
      <c r="AP696" s="300"/>
      <c r="AQ696" s="300"/>
      <c r="AR696" s="300"/>
      <c r="AS696" s="300"/>
      <c r="AT696" s="300"/>
      <c r="AU696" s="300"/>
      <c r="AV696" s="300"/>
      <c r="AW696" s="300"/>
      <c r="AX696" s="300"/>
      <c r="AY696" s="300"/>
      <c r="AZ696" s="300"/>
      <c r="BA696" s="303"/>
      <c r="BB696" s="353"/>
      <c r="BC696" s="303"/>
      <c r="BD696" s="303"/>
      <c r="BE696" s="303"/>
      <c r="BF696" s="303"/>
      <c r="BG696" s="303"/>
      <c r="BH696" s="303"/>
      <c r="BI696" s="303"/>
      <c r="BJ696" s="303"/>
      <c r="BK696" s="303"/>
      <c r="BL696" s="303"/>
      <c r="BM696" s="303"/>
      <c r="BN696" s="303"/>
      <c r="BO696" s="303"/>
      <c r="BP696" s="303"/>
      <c r="BQ696" s="303"/>
      <c r="BR696" s="303"/>
      <c r="BS696" s="303"/>
      <c r="BT696" s="303"/>
      <c r="BU696" s="303"/>
      <c r="BV696" s="303"/>
      <c r="BW696" s="303"/>
      <c r="BX696" s="303"/>
      <c r="BY696" s="303"/>
      <c r="BZ696" s="303"/>
      <c r="CA696" s="303"/>
      <c r="CB696" s="303"/>
      <c r="CC696" s="303"/>
      <c r="CD696" s="303"/>
      <c r="CE696" s="303"/>
      <c r="CF696" s="303"/>
      <c r="CG696" s="303"/>
      <c r="CH696" s="303"/>
      <c r="CI696" s="303"/>
      <c r="CJ696" s="303"/>
      <c r="CK696" s="303"/>
      <c r="CL696" s="303"/>
      <c r="CM696" s="303"/>
      <c r="CN696" s="303"/>
      <c r="CO696" s="303"/>
      <c r="CP696" s="303"/>
      <c r="CQ696" s="303"/>
      <c r="CR696" s="303"/>
      <c r="CS696" s="303"/>
      <c r="CT696" s="303"/>
      <c r="CU696" s="303"/>
      <c r="CV696" s="303"/>
      <c r="CW696" s="303"/>
      <c r="CX696" s="303"/>
      <c r="CY696" s="303"/>
      <c r="CZ696" s="303"/>
    </row>
    <row r="697" s="307" customFormat="true" ht="25.15" customHeight="true" x14ac:dyDescent="0.2">
      <c r="C697" s="1561"/>
      <c r="D697" s="1561"/>
      <c r="E697" s="1561"/>
      <c r="F697" s="1561"/>
      <c r="G697" s="1561"/>
      <c r="H697" s="1561"/>
      <c r="I697" s="1561"/>
      <c r="J697" s="1561"/>
      <c r="K697" s="1561"/>
      <c r="L697" s="1561"/>
      <c r="M697" s="1561"/>
      <c r="N697" s="1561"/>
      <c r="O697" s="1561"/>
      <c r="P697" s="1561"/>
      <c r="Q697" s="1561"/>
      <c r="AK697" s="300"/>
      <c r="AL697" s="300"/>
      <c r="AM697" s="300"/>
      <c r="AN697" s="300"/>
      <c r="AO697" s="300"/>
      <c r="AP697" s="300"/>
      <c r="AQ697" s="300"/>
      <c r="AR697" s="300"/>
      <c r="AS697" s="300"/>
      <c r="AT697" s="300"/>
      <c r="AU697" s="300"/>
      <c r="AV697" s="300"/>
      <c r="AW697" s="300"/>
      <c r="AX697" s="300"/>
      <c r="AY697" s="300"/>
      <c r="AZ697" s="300"/>
      <c r="BA697" s="303"/>
      <c r="BB697" s="353"/>
      <c r="BC697" s="303"/>
      <c r="BD697" s="303"/>
      <c r="BE697" s="303"/>
      <c r="BF697" s="303"/>
      <c r="BG697" s="303"/>
      <c r="BH697" s="303"/>
      <c r="BI697" s="303"/>
      <c r="BJ697" s="303"/>
      <c r="BK697" s="303"/>
      <c r="BL697" s="303"/>
      <c r="BM697" s="303"/>
      <c r="BN697" s="303"/>
      <c r="BO697" s="303"/>
      <c r="BP697" s="303"/>
      <c r="BQ697" s="303"/>
      <c r="BR697" s="303"/>
      <c r="BS697" s="303"/>
      <c r="BT697" s="303"/>
      <c r="BU697" s="303"/>
      <c r="BV697" s="303"/>
      <c r="BW697" s="303"/>
      <c r="BX697" s="303"/>
      <c r="BY697" s="303"/>
      <c r="BZ697" s="303"/>
      <c r="CA697" s="303"/>
      <c r="CB697" s="303"/>
      <c r="CC697" s="303"/>
      <c r="CD697" s="303"/>
      <c r="CE697" s="303"/>
      <c r="CF697" s="303"/>
      <c r="CG697" s="303"/>
      <c r="CH697" s="303"/>
      <c r="CI697" s="303"/>
      <c r="CJ697" s="303"/>
      <c r="CK697" s="303"/>
      <c r="CL697" s="303"/>
      <c r="CM697" s="303"/>
      <c r="CN697" s="303"/>
      <c r="CO697" s="303"/>
      <c r="CP697" s="303"/>
      <c r="CQ697" s="303"/>
      <c r="CR697" s="303"/>
      <c r="CS697" s="303"/>
      <c r="CT697" s="303"/>
      <c r="CU697" s="303"/>
      <c r="CV697" s="303"/>
      <c r="CW697" s="303"/>
      <c r="CX697" s="303"/>
      <c r="CY697" s="303"/>
      <c r="CZ697" s="303"/>
    </row>
    <row r="698" s="307" customFormat="true" ht="25.15" customHeight="true" x14ac:dyDescent="0.2">
      <c r="C698" s="1561"/>
      <c r="D698" s="1561"/>
      <c r="E698" s="1561"/>
      <c r="F698" s="1561"/>
      <c r="G698" s="1561"/>
      <c r="H698" s="1561"/>
      <c r="I698" s="1561"/>
      <c r="J698" s="1561"/>
      <c r="K698" s="1561"/>
      <c r="L698" s="1561"/>
      <c r="M698" s="1561"/>
      <c r="N698" s="1561"/>
      <c r="O698" s="1561"/>
      <c r="P698" s="1561"/>
      <c r="Q698" s="1561"/>
      <c r="AK698" s="300"/>
      <c r="AL698" s="300"/>
      <c r="AM698" s="300"/>
      <c r="AN698" s="300"/>
      <c r="AO698" s="300"/>
      <c r="AP698" s="300"/>
      <c r="AQ698" s="300"/>
      <c r="AR698" s="300"/>
      <c r="AS698" s="300"/>
      <c r="AT698" s="300"/>
      <c r="AU698" s="300"/>
      <c r="AV698" s="300"/>
      <c r="AW698" s="300"/>
      <c r="AX698" s="300"/>
      <c r="AY698" s="300"/>
      <c r="AZ698" s="300"/>
      <c r="BA698" s="303"/>
      <c r="BB698" s="353"/>
      <c r="BC698" s="303"/>
      <c r="BD698" s="303"/>
      <c r="BE698" s="303"/>
      <c r="BF698" s="303"/>
      <c r="BG698" s="303"/>
      <c r="BH698" s="303"/>
      <c r="BI698" s="303"/>
      <c r="BJ698" s="303"/>
      <c r="BK698" s="303"/>
      <c r="BL698" s="303"/>
      <c r="BM698" s="303"/>
      <c r="BN698" s="303"/>
      <c r="BO698" s="303"/>
      <c r="BP698" s="303"/>
      <c r="BQ698" s="303"/>
      <c r="BR698" s="303"/>
      <c r="BS698" s="303"/>
      <c r="BT698" s="303"/>
      <c r="BU698" s="303"/>
      <c r="BV698" s="303"/>
      <c r="BW698" s="303"/>
      <c r="BX698" s="303"/>
      <c r="BY698" s="303"/>
      <c r="BZ698" s="303"/>
      <c r="CA698" s="303"/>
      <c r="CB698" s="303"/>
      <c r="CC698" s="303"/>
      <c r="CD698" s="303"/>
      <c r="CE698" s="303"/>
      <c r="CF698" s="303"/>
      <c r="CG698" s="303"/>
      <c r="CH698" s="303"/>
      <c r="CI698" s="303"/>
      <c r="CJ698" s="303"/>
      <c r="CK698" s="303"/>
      <c r="CL698" s="303"/>
      <c r="CM698" s="303"/>
      <c r="CN698" s="303"/>
      <c r="CO698" s="303"/>
      <c r="CP698" s="303"/>
      <c r="CQ698" s="303"/>
      <c r="CR698" s="303"/>
      <c r="CS698" s="303"/>
      <c r="CT698" s="303"/>
      <c r="CU698" s="303"/>
      <c r="CV698" s="303"/>
      <c r="CW698" s="303"/>
      <c r="CX698" s="303"/>
      <c r="CY698" s="303"/>
      <c r="CZ698" s="303"/>
    </row>
    <row r="699" s="307" customFormat="true" ht="25.15" customHeight="true" x14ac:dyDescent="0.2">
      <c r="C699" s="1561"/>
      <c r="D699" s="1561"/>
      <c r="E699" s="1561"/>
      <c r="F699" s="1561"/>
      <c r="G699" s="1561"/>
      <c r="H699" s="1561"/>
      <c r="I699" s="1561"/>
      <c r="J699" s="1561"/>
      <c r="K699" s="1561"/>
      <c r="L699" s="1561"/>
      <c r="M699" s="1561"/>
      <c r="N699" s="1561"/>
      <c r="O699" s="1561"/>
      <c r="P699" s="1561"/>
      <c r="Q699" s="1561"/>
      <c r="AK699" s="300"/>
      <c r="AL699" s="300"/>
      <c r="AM699" s="300"/>
      <c r="AN699" s="300"/>
      <c r="AO699" s="300"/>
      <c r="AP699" s="300"/>
      <c r="AQ699" s="300"/>
      <c r="AR699" s="300"/>
      <c r="AS699" s="300"/>
      <c r="AT699" s="300"/>
      <c r="AU699" s="300"/>
      <c r="AV699" s="300"/>
      <c r="AW699" s="300"/>
      <c r="AX699" s="300"/>
      <c r="AY699" s="300"/>
      <c r="AZ699" s="300"/>
      <c r="BA699" s="303"/>
      <c r="BB699" s="353"/>
      <c r="BC699" s="303"/>
      <c r="BD699" s="303"/>
      <c r="BE699" s="303"/>
      <c r="BF699" s="303"/>
      <c r="BG699" s="303"/>
      <c r="BH699" s="303"/>
      <c r="BI699" s="303"/>
      <c r="BJ699" s="303"/>
      <c r="BK699" s="303"/>
      <c r="BL699" s="303"/>
      <c r="BM699" s="303"/>
      <c r="BN699" s="303"/>
      <c r="BO699" s="303"/>
      <c r="BP699" s="303"/>
      <c r="BQ699" s="303"/>
      <c r="BR699" s="303"/>
      <c r="BS699" s="303"/>
      <c r="BT699" s="303"/>
      <c r="BU699" s="303"/>
      <c r="BV699" s="303"/>
      <c r="BW699" s="303"/>
      <c r="BX699" s="303"/>
      <c r="BY699" s="303"/>
      <c r="BZ699" s="303"/>
      <c r="CA699" s="303"/>
      <c r="CB699" s="303"/>
      <c r="CC699" s="303"/>
      <c r="CD699" s="303"/>
      <c r="CE699" s="303"/>
      <c r="CF699" s="303"/>
      <c r="CG699" s="303"/>
      <c r="CH699" s="303"/>
      <c r="CI699" s="303"/>
      <c r="CJ699" s="303"/>
      <c r="CK699" s="303"/>
      <c r="CL699" s="303"/>
      <c r="CM699" s="303"/>
      <c r="CN699" s="303"/>
      <c r="CO699" s="303"/>
      <c r="CP699" s="303"/>
      <c r="CQ699" s="303"/>
      <c r="CR699" s="303"/>
      <c r="CS699" s="303"/>
      <c r="CT699" s="303"/>
      <c r="CU699" s="303"/>
      <c r="CV699" s="303"/>
      <c r="CW699" s="303"/>
      <c r="CX699" s="303"/>
      <c r="CY699" s="303"/>
      <c r="CZ699" s="303"/>
    </row>
    <row r="700" s="307" customFormat="true" ht="25.15" customHeight="true" x14ac:dyDescent="0.2">
      <c r="C700" s="1561"/>
      <c r="D700" s="1561"/>
      <c r="E700" s="1561"/>
      <c r="F700" s="1561"/>
      <c r="G700" s="1561"/>
      <c r="H700" s="1561"/>
      <c r="I700" s="1561"/>
      <c r="J700" s="1561"/>
      <c r="K700" s="1561"/>
      <c r="L700" s="1561"/>
      <c r="M700" s="1561"/>
      <c r="N700" s="1561"/>
      <c r="O700" s="1561"/>
      <c r="P700" s="1561"/>
      <c r="Q700" s="1561"/>
      <c r="AK700" s="300"/>
      <c r="AL700" s="300"/>
      <c r="AM700" s="300"/>
      <c r="AN700" s="300"/>
      <c r="AO700" s="300"/>
      <c r="AP700" s="300"/>
      <c r="AQ700" s="300"/>
      <c r="AR700" s="300"/>
      <c r="AS700" s="300"/>
      <c r="AT700" s="300"/>
      <c r="AU700" s="300"/>
      <c r="AV700" s="300"/>
      <c r="AW700" s="300"/>
      <c r="AX700" s="300"/>
      <c r="AY700" s="300"/>
      <c r="AZ700" s="300"/>
      <c r="BA700" s="303"/>
      <c r="BB700" s="353"/>
      <c r="BC700" s="303"/>
      <c r="BD700" s="303"/>
      <c r="BE700" s="303"/>
      <c r="BF700" s="303"/>
      <c r="BG700" s="303"/>
      <c r="BH700" s="303"/>
      <c r="BI700" s="303"/>
      <c r="BJ700" s="303"/>
      <c r="BK700" s="303"/>
      <c r="BL700" s="303"/>
      <c r="BM700" s="303"/>
      <c r="BN700" s="303"/>
      <c r="BO700" s="303"/>
      <c r="BP700" s="303"/>
      <c r="BQ700" s="303"/>
      <c r="BR700" s="303"/>
      <c r="BS700" s="303"/>
      <c r="BT700" s="303"/>
      <c r="BU700" s="303"/>
      <c r="BV700" s="303"/>
      <c r="BW700" s="303"/>
      <c r="BX700" s="303"/>
      <c r="BY700" s="303"/>
      <c r="BZ700" s="303"/>
      <c r="CA700" s="303"/>
      <c r="CB700" s="303"/>
      <c r="CC700" s="303"/>
      <c r="CD700" s="303"/>
      <c r="CE700" s="303"/>
      <c r="CF700" s="303"/>
      <c r="CG700" s="303"/>
      <c r="CH700" s="303"/>
      <c r="CI700" s="303"/>
      <c r="CJ700" s="303"/>
      <c r="CK700" s="303"/>
      <c r="CL700" s="303"/>
      <c r="CM700" s="303"/>
      <c r="CN700" s="303"/>
      <c r="CO700" s="303"/>
      <c r="CP700" s="303"/>
      <c r="CQ700" s="303"/>
      <c r="CR700" s="303"/>
      <c r="CS700" s="303"/>
      <c r="CT700" s="303"/>
      <c r="CU700" s="303"/>
      <c r="CV700" s="303"/>
      <c r="CW700" s="303"/>
      <c r="CX700" s="303"/>
      <c r="CY700" s="303"/>
      <c r="CZ700" s="303"/>
    </row>
    <row r="701" ht="25.15" customHeight="true" x14ac:dyDescent="0.2">
      <c r="C701" s="1562"/>
      <c r="D701" s="1562"/>
      <c r="E701" s="1562"/>
      <c r="F701" s="1562"/>
      <c r="G701" s="1562"/>
      <c r="H701" s="1562"/>
      <c r="I701" s="1562"/>
      <c r="J701" s="1562"/>
      <c r="K701" s="1562"/>
      <c r="L701" s="1562"/>
      <c r="M701" s="1562"/>
      <c r="N701" s="1562"/>
      <c r="O701" s="1562"/>
      <c r="P701" s="1562"/>
      <c r="Q701" s="1562"/>
      <c r="BA701" s="303"/>
      <c r="BB701" s="353"/>
      <c r="BC701" s="303"/>
      <c r="BD701" s="303"/>
      <c r="BE701" s="303"/>
      <c r="BF701" s="303"/>
      <c r="BG701" s="303"/>
      <c r="BH701" s="303"/>
      <c r="BI701" s="303"/>
      <c r="BJ701" s="303"/>
      <c r="BK701" s="303"/>
      <c r="BL701" s="303"/>
      <c r="BM701" s="303"/>
      <c r="BN701" s="303"/>
      <c r="BO701" s="303"/>
      <c r="BP701" s="303"/>
      <c r="BQ701" s="303"/>
      <c r="BR701" s="303"/>
      <c r="BS701" s="303"/>
      <c r="BT701" s="303"/>
      <c r="BU701" s="303"/>
      <c r="BV701" s="303"/>
      <c r="BW701" s="303"/>
      <c r="BX701" s="303"/>
      <c r="BY701" s="303"/>
      <c r="BZ701" s="303"/>
      <c r="CA701" s="303"/>
      <c r="CB701" s="303"/>
      <c r="CC701" s="303"/>
      <c r="CD701" s="303"/>
      <c r="CE701" s="303"/>
      <c r="CF701" s="303"/>
      <c r="CG701" s="303"/>
      <c r="CH701" s="303"/>
      <c r="CI701" s="303"/>
      <c r="CJ701" s="303"/>
      <c r="CK701" s="303"/>
      <c r="CL701" s="303"/>
      <c r="CM701" s="303"/>
      <c r="CN701" s="303"/>
      <c r="CO701" s="303"/>
      <c r="CP701" s="303"/>
      <c r="CQ701" s="303"/>
      <c r="CR701" s="303"/>
      <c r="CS701" s="303"/>
      <c r="CT701" s="303"/>
      <c r="CU701" s="303"/>
      <c r="CV701" s="303"/>
      <c r="CW701" s="303"/>
      <c r="CX701" s="303"/>
      <c r="CY701" s="303"/>
      <c r="CZ701" s="303"/>
    </row>
    <row r="702" ht="25.15" customHeight="true" x14ac:dyDescent="0.2">
      <c r="C702" s="1562"/>
      <c r="D702" s="1562"/>
      <c r="E702" s="1562"/>
      <c r="F702" s="1562"/>
      <c r="G702" s="1562"/>
      <c r="H702" s="1562"/>
      <c r="I702" s="1562"/>
      <c r="J702" s="1562"/>
      <c r="K702" s="1562"/>
      <c r="L702" s="1562"/>
      <c r="M702" s="1562"/>
      <c r="N702" s="1562"/>
      <c r="O702" s="1562"/>
      <c r="P702" s="1562"/>
      <c r="Q702" s="1562"/>
      <c r="BA702" s="303"/>
      <c r="BB702" s="353"/>
      <c r="BC702" s="303"/>
      <c r="BD702" s="303"/>
      <c r="BE702" s="303"/>
      <c r="BF702" s="303"/>
      <c r="BG702" s="303"/>
      <c r="BH702" s="303"/>
      <c r="BI702" s="303"/>
      <c r="BJ702" s="303"/>
      <c r="BK702" s="303"/>
      <c r="BL702" s="303"/>
      <c r="BM702" s="303"/>
      <c r="BN702" s="303"/>
      <c r="BO702" s="303"/>
      <c r="BP702" s="303"/>
      <c r="BQ702" s="303"/>
      <c r="BR702" s="303"/>
      <c r="BS702" s="303"/>
      <c r="BT702" s="303"/>
      <c r="BU702" s="303"/>
      <c r="BV702" s="303"/>
      <c r="BW702" s="303"/>
      <c r="BX702" s="303"/>
      <c r="BY702" s="303"/>
      <c r="BZ702" s="303"/>
      <c r="CA702" s="303"/>
      <c r="CB702" s="303"/>
      <c r="CC702" s="303"/>
      <c r="CD702" s="303"/>
      <c r="CE702" s="303"/>
      <c r="CF702" s="303"/>
      <c r="CG702" s="303"/>
      <c r="CH702" s="303"/>
      <c r="CI702" s="303"/>
      <c r="CJ702" s="303"/>
      <c r="CK702" s="303"/>
      <c r="CL702" s="303"/>
      <c r="CM702" s="303"/>
      <c r="CN702" s="303"/>
      <c r="CO702" s="303"/>
      <c r="CP702" s="303"/>
      <c r="CQ702" s="303"/>
      <c r="CR702" s="303"/>
      <c r="CS702" s="303"/>
      <c r="CT702" s="303"/>
      <c r="CU702" s="303"/>
      <c r="CV702" s="303"/>
      <c r="CW702" s="303"/>
      <c r="CX702" s="303"/>
      <c r="CY702" s="303"/>
      <c r="CZ702" s="303"/>
    </row>
    <row r="703" ht="25.15" customHeight="true" x14ac:dyDescent="0.2">
      <c r="C703" s="1562"/>
      <c r="D703" s="1562"/>
      <c r="E703" s="1562"/>
      <c r="F703" s="1562"/>
      <c r="G703" s="1562"/>
      <c r="H703" s="1562"/>
      <c r="I703" s="1562"/>
      <c r="J703" s="1562"/>
      <c r="K703" s="1562"/>
      <c r="L703" s="1562"/>
      <c r="M703" s="1562"/>
      <c r="N703" s="1562"/>
      <c r="O703" s="1562"/>
      <c r="P703" s="1562"/>
      <c r="Q703" s="1562"/>
      <c r="BA703" s="303"/>
      <c r="BB703" s="353"/>
      <c r="BC703" s="303"/>
      <c r="BD703" s="303"/>
      <c r="BE703" s="303"/>
      <c r="BF703" s="303"/>
      <c r="BG703" s="303"/>
      <c r="BH703" s="303"/>
      <c r="BI703" s="303"/>
      <c r="BJ703" s="303"/>
      <c r="BK703" s="303"/>
      <c r="BL703" s="303"/>
      <c r="BM703" s="303"/>
      <c r="BN703" s="303"/>
      <c r="BO703" s="303"/>
      <c r="BP703" s="303"/>
      <c r="BQ703" s="303"/>
      <c r="BR703" s="303"/>
      <c r="BS703" s="303"/>
      <c r="BT703" s="303"/>
      <c r="BU703" s="303"/>
      <c r="BV703" s="303"/>
      <c r="BW703" s="303"/>
      <c r="BX703" s="303"/>
      <c r="BY703" s="303"/>
      <c r="BZ703" s="303"/>
      <c r="CA703" s="303"/>
      <c r="CB703" s="303"/>
      <c r="CC703" s="303"/>
      <c r="CD703" s="303"/>
      <c r="CE703" s="303"/>
      <c r="CF703" s="303"/>
      <c r="CG703" s="303"/>
      <c r="CH703" s="303"/>
      <c r="CI703" s="303"/>
      <c r="CJ703" s="303"/>
      <c r="CK703" s="303"/>
      <c r="CL703" s="303"/>
      <c r="CM703" s="303"/>
      <c r="CN703" s="303"/>
      <c r="CO703" s="303"/>
      <c r="CP703" s="303"/>
      <c r="CQ703" s="303"/>
      <c r="CR703" s="303"/>
      <c r="CS703" s="303"/>
      <c r="CT703" s="303"/>
      <c r="CU703" s="303"/>
      <c r="CV703" s="303"/>
      <c r="CW703" s="303"/>
      <c r="CX703" s="303"/>
      <c r="CY703" s="303"/>
      <c r="CZ703" s="303"/>
    </row>
    <row r="704" ht="25.15" customHeight="true" x14ac:dyDescent="0.2">
      <c r="C704" s="1562"/>
      <c r="D704" s="1562"/>
      <c r="E704" s="1562"/>
      <c r="F704" s="1562"/>
      <c r="G704" s="1562"/>
      <c r="H704" s="1562"/>
      <c r="I704" s="1562"/>
      <c r="J704" s="1562"/>
      <c r="K704" s="1562"/>
      <c r="L704" s="1562"/>
      <c r="M704" s="1562"/>
      <c r="N704" s="1562"/>
      <c r="O704" s="1562"/>
      <c r="P704" s="1562"/>
      <c r="Q704" s="1562"/>
      <c r="BA704" s="303"/>
      <c r="BB704" s="353"/>
      <c r="BC704" s="303"/>
      <c r="BD704" s="303"/>
      <c r="BE704" s="303"/>
      <c r="BF704" s="303"/>
      <c r="BG704" s="303"/>
      <c r="BH704" s="303"/>
      <c r="BI704" s="303"/>
      <c r="BJ704" s="303"/>
      <c r="BK704" s="303"/>
      <c r="BL704" s="303"/>
      <c r="BM704" s="303"/>
      <c r="BN704" s="303"/>
      <c r="BO704" s="303"/>
      <c r="BP704" s="303"/>
      <c r="BQ704" s="303"/>
      <c r="BR704" s="303"/>
      <c r="BS704" s="303"/>
      <c r="BT704" s="303"/>
      <c r="BU704" s="303"/>
      <c r="BV704" s="303"/>
      <c r="BW704" s="303"/>
      <c r="BX704" s="303"/>
      <c r="BY704" s="303"/>
      <c r="BZ704" s="303"/>
      <c r="CA704" s="303"/>
      <c r="CB704" s="303"/>
      <c r="CC704" s="303"/>
      <c r="CD704" s="303"/>
      <c r="CE704" s="303"/>
      <c r="CF704" s="303"/>
      <c r="CG704" s="303"/>
      <c r="CH704" s="303"/>
      <c r="CI704" s="303"/>
      <c r="CJ704" s="303"/>
      <c r="CK704" s="303"/>
      <c r="CL704" s="303"/>
      <c r="CM704" s="303"/>
      <c r="CN704" s="303"/>
      <c r="CO704" s="303"/>
      <c r="CP704" s="303"/>
      <c r="CQ704" s="303"/>
      <c r="CR704" s="303"/>
      <c r="CS704" s="303"/>
      <c r="CT704" s="303"/>
      <c r="CU704" s="303"/>
      <c r="CV704" s="303"/>
      <c r="CW704" s="303"/>
      <c r="CX704" s="303"/>
      <c r="CY704" s="303"/>
      <c r="CZ704" s="303"/>
    </row>
    <row r="705" ht="25.15" customHeight="true" x14ac:dyDescent="0.2">
      <c r="C705" s="1562"/>
      <c r="D705" s="1562"/>
      <c r="E705" s="1562"/>
      <c r="F705" s="1562"/>
      <c r="G705" s="1562"/>
      <c r="H705" s="1562"/>
      <c r="I705" s="1562"/>
      <c r="J705" s="1562"/>
      <c r="K705" s="1562"/>
      <c r="L705" s="1562"/>
      <c r="M705" s="1562"/>
      <c r="N705" s="1562"/>
      <c r="O705" s="1562"/>
      <c r="P705" s="1562"/>
      <c r="Q705" s="1562"/>
      <c r="BA705" s="303"/>
      <c r="BB705" s="353"/>
      <c r="BC705" s="303"/>
      <c r="BD705" s="303"/>
      <c r="BE705" s="303"/>
      <c r="BF705" s="303"/>
      <c r="BG705" s="303"/>
      <c r="BH705" s="303"/>
      <c r="BI705" s="303"/>
      <c r="BJ705" s="303"/>
      <c r="BK705" s="303"/>
      <c r="BL705" s="303"/>
      <c r="BM705" s="303"/>
      <c r="BN705" s="303"/>
      <c r="BO705" s="303"/>
      <c r="BP705" s="303"/>
      <c r="BQ705" s="303"/>
      <c r="BR705" s="303"/>
      <c r="BS705" s="303"/>
      <c r="BT705" s="303"/>
      <c r="BU705" s="303"/>
      <c r="BV705" s="303"/>
      <c r="BW705" s="303"/>
      <c r="BX705" s="303"/>
      <c r="BY705" s="303"/>
      <c r="BZ705" s="303"/>
      <c r="CA705" s="303"/>
      <c r="CB705" s="303"/>
      <c r="CC705" s="303"/>
      <c r="CD705" s="303"/>
      <c r="CE705" s="303"/>
      <c r="CF705" s="303"/>
      <c r="CG705" s="303"/>
      <c r="CH705" s="303"/>
      <c r="CI705" s="303"/>
      <c r="CJ705" s="303"/>
      <c r="CK705" s="303"/>
      <c r="CL705" s="303"/>
      <c r="CM705" s="303"/>
      <c r="CN705" s="303"/>
      <c r="CO705" s="303"/>
      <c r="CP705" s="303"/>
      <c r="CQ705" s="303"/>
      <c r="CR705" s="303"/>
      <c r="CS705" s="303"/>
      <c r="CT705" s="303"/>
      <c r="CU705" s="303"/>
      <c r="CV705" s="303"/>
      <c r="CW705" s="303"/>
      <c r="CX705" s="303"/>
      <c r="CY705" s="303"/>
      <c r="CZ705" s="303"/>
    </row>
    <row r="706" ht="25.15" customHeight="true" x14ac:dyDescent="0.2">
      <c r="C706" s="1562"/>
      <c r="D706" s="1562"/>
      <c r="E706" s="1562"/>
      <c r="F706" s="1562"/>
      <c r="G706" s="1562"/>
      <c r="H706" s="1562"/>
      <c r="I706" s="1562"/>
      <c r="J706" s="1562"/>
      <c r="K706" s="1562"/>
      <c r="L706" s="1562"/>
      <c r="M706" s="1562"/>
      <c r="N706" s="1562"/>
      <c r="O706" s="1562"/>
      <c r="P706" s="1562"/>
      <c r="Q706" s="1562"/>
      <c r="BA706" s="303"/>
      <c r="BB706" s="353"/>
      <c r="BC706" s="303"/>
      <c r="BD706" s="303"/>
      <c r="BE706" s="303"/>
      <c r="BF706" s="303"/>
      <c r="BG706" s="303"/>
      <c r="BH706" s="303"/>
      <c r="BI706" s="303"/>
      <c r="BJ706" s="303"/>
      <c r="BK706" s="303"/>
      <c r="BL706" s="303"/>
      <c r="BM706" s="303"/>
      <c r="BN706" s="303"/>
      <c r="BO706" s="303"/>
      <c r="BP706" s="303"/>
      <c r="BQ706" s="303"/>
      <c r="BR706" s="303"/>
      <c r="BS706" s="303"/>
      <c r="BT706" s="303"/>
      <c r="BU706" s="303"/>
      <c r="BV706" s="303"/>
      <c r="BW706" s="303"/>
      <c r="BX706" s="303"/>
      <c r="BY706" s="303"/>
      <c r="BZ706" s="303"/>
      <c r="CA706" s="303"/>
      <c r="CB706" s="303"/>
      <c r="CC706" s="303"/>
      <c r="CD706" s="303"/>
      <c r="CE706" s="303"/>
      <c r="CF706" s="303"/>
      <c r="CG706" s="303"/>
      <c r="CH706" s="303"/>
      <c r="CI706" s="303"/>
      <c r="CJ706" s="303"/>
      <c r="CK706" s="303"/>
      <c r="CL706" s="303"/>
      <c r="CM706" s="303"/>
      <c r="CN706" s="303"/>
      <c r="CO706" s="303"/>
      <c r="CP706" s="303"/>
      <c r="CQ706" s="303"/>
      <c r="CR706" s="303"/>
      <c r="CS706" s="303"/>
      <c r="CT706" s="303"/>
      <c r="CU706" s="303"/>
      <c r="CV706" s="303"/>
      <c r="CW706" s="303"/>
      <c r="CX706" s="303"/>
      <c r="CY706" s="303"/>
      <c r="CZ706" s="303"/>
    </row>
    <row r="707" ht="25.15" customHeight="true" x14ac:dyDescent="0.2">
      <c r="C707" s="1562"/>
      <c r="D707" s="1562"/>
      <c r="E707" s="1562"/>
      <c r="F707" s="1562"/>
      <c r="G707" s="1562"/>
      <c r="H707" s="1562"/>
      <c r="I707" s="1562"/>
      <c r="J707" s="1562"/>
      <c r="K707" s="1562"/>
      <c r="L707" s="1562"/>
      <c r="M707" s="1562"/>
      <c r="N707" s="1562"/>
      <c r="O707" s="1562"/>
      <c r="P707" s="1562"/>
      <c r="Q707" s="1562"/>
      <c r="BA707" s="303"/>
      <c r="BB707" s="353"/>
      <c r="BC707" s="303"/>
      <c r="BD707" s="303"/>
      <c r="BE707" s="303"/>
      <c r="BF707" s="303"/>
      <c r="BG707" s="303"/>
      <c r="BH707" s="303"/>
      <c r="BI707" s="303"/>
      <c r="BJ707" s="303"/>
      <c r="BK707" s="303"/>
      <c r="BL707" s="303"/>
      <c r="BM707" s="303"/>
      <c r="BN707" s="303"/>
      <c r="BO707" s="303"/>
      <c r="BP707" s="303"/>
      <c r="BQ707" s="303"/>
      <c r="BR707" s="303"/>
      <c r="BS707" s="303"/>
      <c r="BT707" s="303"/>
      <c r="BU707" s="303"/>
      <c r="BV707" s="303"/>
      <c r="BW707" s="303"/>
      <c r="BX707" s="303"/>
      <c r="BY707" s="303"/>
      <c r="BZ707" s="303"/>
      <c r="CA707" s="303"/>
      <c r="CB707" s="303"/>
      <c r="CC707" s="303"/>
      <c r="CD707" s="303"/>
      <c r="CE707" s="303"/>
      <c r="CF707" s="303"/>
      <c r="CG707" s="303"/>
      <c r="CH707" s="303"/>
      <c r="CI707" s="303"/>
      <c r="CJ707" s="303"/>
      <c r="CK707" s="303"/>
      <c r="CL707" s="303"/>
      <c r="CM707" s="303"/>
      <c r="CN707" s="303"/>
      <c r="CO707" s="303"/>
      <c r="CP707" s="303"/>
      <c r="CQ707" s="303"/>
      <c r="CR707" s="303"/>
      <c r="CS707" s="303"/>
      <c r="CT707" s="303"/>
      <c r="CU707" s="303"/>
      <c r="CV707" s="303"/>
      <c r="CW707" s="303"/>
      <c r="CX707" s="303"/>
      <c r="CY707" s="303"/>
      <c r="CZ707" s="303"/>
    </row>
    <row r="708" ht="25.15" customHeight="true" x14ac:dyDescent="0.2">
      <c r="C708" s="1562"/>
      <c r="D708" s="1562"/>
      <c r="E708" s="1562"/>
      <c r="F708" s="1562"/>
      <c r="G708" s="1562"/>
      <c r="H708" s="1562"/>
      <c r="I708" s="1562"/>
      <c r="J708" s="1562"/>
      <c r="K708" s="1562"/>
      <c r="L708" s="1562"/>
      <c r="M708" s="1562"/>
      <c r="N708" s="1562"/>
      <c r="O708" s="1562"/>
      <c r="P708" s="1562"/>
      <c r="Q708" s="1562"/>
      <c r="BA708" s="303"/>
      <c r="BB708" s="353"/>
      <c r="BC708" s="303"/>
      <c r="BD708" s="303"/>
      <c r="BE708" s="303"/>
      <c r="BF708" s="303"/>
      <c r="BG708" s="303"/>
      <c r="BH708" s="303"/>
      <c r="BI708" s="303"/>
      <c r="BJ708" s="303"/>
      <c r="BK708" s="303"/>
      <c r="BL708" s="303"/>
      <c r="BM708" s="303"/>
      <c r="BN708" s="303"/>
      <c r="BO708" s="303"/>
      <c r="BP708" s="303"/>
      <c r="BQ708" s="303"/>
      <c r="BR708" s="303"/>
      <c r="BS708" s="303"/>
      <c r="BT708" s="303"/>
      <c r="BU708" s="303"/>
      <c r="BV708" s="303"/>
      <c r="BW708" s="303"/>
      <c r="BX708" s="303"/>
      <c r="BY708" s="303"/>
      <c r="BZ708" s="303"/>
      <c r="CA708" s="303"/>
      <c r="CB708" s="303"/>
      <c r="CC708" s="303"/>
      <c r="CD708" s="303"/>
      <c r="CE708" s="303"/>
      <c r="CF708" s="303"/>
      <c r="CG708" s="303"/>
      <c r="CH708" s="303"/>
      <c r="CI708" s="303"/>
      <c r="CJ708" s="303"/>
      <c r="CK708" s="303"/>
      <c r="CL708" s="303"/>
      <c r="CM708" s="303"/>
      <c r="CN708" s="303"/>
      <c r="CO708" s="303"/>
      <c r="CP708" s="303"/>
      <c r="CQ708" s="303"/>
      <c r="CR708" s="303"/>
      <c r="CS708" s="303"/>
      <c r="CT708" s="303"/>
      <c r="CU708" s="303"/>
      <c r="CV708" s="303"/>
      <c r="CW708" s="303"/>
      <c r="CX708" s="303"/>
      <c r="CY708" s="303"/>
      <c r="CZ708" s="303"/>
    </row>
    <row r="709" ht="25.15" customHeight="true" x14ac:dyDescent="0.2">
      <c r="C709" s="1562"/>
      <c r="D709" s="1562"/>
      <c r="E709" s="1562"/>
      <c r="F709" s="1562"/>
      <c r="G709" s="1562"/>
      <c r="H709" s="1562"/>
      <c r="I709" s="1562"/>
      <c r="J709" s="1562"/>
      <c r="K709" s="1562"/>
      <c r="L709" s="1562"/>
      <c r="M709" s="1562"/>
      <c r="N709" s="1562"/>
      <c r="O709" s="1562"/>
      <c r="P709" s="1562"/>
      <c r="Q709" s="1562"/>
      <c r="BA709" s="303"/>
      <c r="BB709" s="353"/>
      <c r="BC709" s="303"/>
      <c r="BD709" s="303"/>
      <c r="BE709" s="303"/>
      <c r="BF709" s="303"/>
      <c r="BG709" s="303"/>
      <c r="BH709" s="303"/>
      <c r="BI709" s="303"/>
      <c r="BJ709" s="303"/>
      <c r="BK709" s="303"/>
      <c r="BL709" s="303"/>
      <c r="BM709" s="303"/>
      <c r="BN709" s="303"/>
      <c r="BO709" s="303"/>
      <c r="BP709" s="303"/>
      <c r="BQ709" s="303"/>
      <c r="BR709" s="303"/>
      <c r="BS709" s="303"/>
      <c r="BT709" s="303"/>
      <c r="BU709" s="303"/>
      <c r="BV709" s="303"/>
      <c r="BW709" s="303"/>
      <c r="BX709" s="303"/>
      <c r="BY709" s="303"/>
      <c r="BZ709" s="303"/>
      <c r="CA709" s="303"/>
      <c r="CB709" s="303"/>
      <c r="CC709" s="303"/>
      <c r="CD709" s="303"/>
      <c r="CE709" s="303"/>
      <c r="CF709" s="303"/>
      <c r="CG709" s="303"/>
      <c r="CH709" s="303"/>
      <c r="CI709" s="303"/>
      <c r="CJ709" s="303"/>
      <c r="CK709" s="303"/>
      <c r="CL709" s="303"/>
      <c r="CM709" s="303"/>
      <c r="CN709" s="303"/>
      <c r="CO709" s="303"/>
      <c r="CP709" s="303"/>
      <c r="CQ709" s="303"/>
      <c r="CR709" s="303"/>
      <c r="CS709" s="303"/>
      <c r="CT709" s="303"/>
      <c r="CU709" s="303"/>
      <c r="CV709" s="303"/>
      <c r="CW709" s="303"/>
      <c r="CX709" s="303"/>
      <c r="CY709" s="303"/>
      <c r="CZ709" s="303"/>
    </row>
    <row r="710" ht="25.15" customHeight="true" x14ac:dyDescent="0.2">
      <c r="C710" s="1562"/>
      <c r="D710" s="1562"/>
      <c r="E710" s="1562"/>
      <c r="F710" s="1562"/>
      <c r="G710" s="1562"/>
      <c r="H710" s="1562"/>
      <c r="I710" s="1562"/>
      <c r="J710" s="1562"/>
      <c r="K710" s="1562"/>
      <c r="L710" s="1562"/>
      <c r="M710" s="1562"/>
      <c r="N710" s="1562"/>
      <c r="O710" s="1562"/>
      <c r="P710" s="1562"/>
      <c r="Q710" s="1562"/>
      <c r="BA710" s="303"/>
      <c r="BB710" s="353"/>
      <c r="BC710" s="303"/>
      <c r="BD710" s="303"/>
      <c r="BE710" s="303"/>
      <c r="BF710" s="303"/>
      <c r="BG710" s="303"/>
      <c r="BH710" s="303"/>
      <c r="BI710" s="303"/>
      <c r="BJ710" s="303"/>
      <c r="BK710" s="303"/>
      <c r="BL710" s="303"/>
      <c r="BM710" s="303"/>
      <c r="BN710" s="303"/>
      <c r="BO710" s="303"/>
      <c r="BP710" s="303"/>
      <c r="BQ710" s="303"/>
      <c r="BR710" s="303"/>
      <c r="BS710" s="303"/>
      <c r="BT710" s="303"/>
      <c r="BU710" s="303"/>
      <c r="BV710" s="303"/>
      <c r="BW710" s="303"/>
      <c r="BX710" s="303"/>
      <c r="BY710" s="303"/>
      <c r="BZ710" s="303"/>
      <c r="CA710" s="303"/>
      <c r="CB710" s="303"/>
      <c r="CC710" s="303"/>
      <c r="CD710" s="303"/>
      <c r="CE710" s="303"/>
      <c r="CF710" s="303"/>
      <c r="CG710" s="303"/>
      <c r="CH710" s="303"/>
      <c r="CI710" s="303"/>
      <c r="CJ710" s="303"/>
      <c r="CK710" s="303"/>
      <c r="CL710" s="303"/>
      <c r="CM710" s="303"/>
      <c r="CN710" s="303"/>
      <c r="CO710" s="303"/>
      <c r="CP710" s="303"/>
      <c r="CQ710" s="303"/>
      <c r="CR710" s="303"/>
      <c r="CS710" s="303"/>
      <c r="CT710" s="303"/>
      <c r="CU710" s="303"/>
      <c r="CV710" s="303"/>
      <c r="CW710" s="303"/>
      <c r="CX710" s="303"/>
      <c r="CY710" s="303"/>
      <c r="CZ710" s="303"/>
    </row>
    <row r="711" ht="25.15" customHeight="true" x14ac:dyDescent="0.2">
      <c r="C711" s="1562"/>
      <c r="D711" s="1562"/>
      <c r="E711" s="1562"/>
      <c r="F711" s="1562"/>
      <c r="G711" s="1562"/>
      <c r="H711" s="1562"/>
      <c r="I711" s="1562"/>
      <c r="J711" s="1562"/>
      <c r="K711" s="1562"/>
      <c r="L711" s="1562"/>
      <c r="M711" s="1562"/>
      <c r="N711" s="1562"/>
      <c r="O711" s="1562"/>
      <c r="P711" s="1562"/>
      <c r="Q711" s="1562"/>
      <c r="BA711" s="303"/>
      <c r="BB711" s="353"/>
      <c r="BC711" s="303"/>
      <c r="BD711" s="303"/>
      <c r="BE711" s="303"/>
      <c r="BF711" s="303"/>
      <c r="BG711" s="303"/>
      <c r="BH711" s="303"/>
      <c r="BI711" s="303"/>
      <c r="BJ711" s="303"/>
      <c r="BK711" s="303"/>
      <c r="BL711" s="303"/>
      <c r="BM711" s="303"/>
      <c r="BN711" s="303"/>
      <c r="BO711" s="303"/>
      <c r="BP711" s="303"/>
      <c r="BQ711" s="303"/>
      <c r="BR711" s="303"/>
      <c r="BS711" s="303"/>
      <c r="BT711" s="303"/>
      <c r="BU711" s="303"/>
      <c r="BV711" s="303"/>
      <c r="BW711" s="303"/>
      <c r="BX711" s="303"/>
      <c r="BY711" s="303"/>
      <c r="BZ711" s="303"/>
      <c r="CA711" s="303"/>
      <c r="CB711" s="303"/>
      <c r="CC711" s="303"/>
      <c r="CD711" s="303"/>
      <c r="CE711" s="303"/>
      <c r="CF711" s="303"/>
      <c r="CG711" s="303"/>
      <c r="CH711" s="303"/>
      <c r="CI711" s="303"/>
      <c r="CJ711" s="303"/>
      <c r="CK711" s="303"/>
      <c r="CL711" s="303"/>
      <c r="CM711" s="303"/>
      <c r="CN711" s="303"/>
      <c r="CO711" s="303"/>
      <c r="CP711" s="303"/>
      <c r="CQ711" s="303"/>
      <c r="CR711" s="303"/>
      <c r="CS711" s="303"/>
      <c r="CT711" s="303"/>
      <c r="CU711" s="303"/>
      <c r="CV711" s="303"/>
      <c r="CW711" s="303"/>
      <c r="CX711" s="303"/>
      <c r="CY711" s="303"/>
      <c r="CZ711" s="303"/>
    </row>
    <row r="712" ht="25.15" customHeight="true" x14ac:dyDescent="0.2">
      <c r="C712" s="1562"/>
      <c r="D712" s="1562"/>
      <c r="E712" s="1562"/>
      <c r="F712" s="1562"/>
      <c r="G712" s="1562"/>
      <c r="H712" s="1562"/>
      <c r="I712" s="1562"/>
      <c r="J712" s="1562"/>
      <c r="K712" s="1562"/>
      <c r="L712" s="1562"/>
      <c r="M712" s="1562"/>
      <c r="N712" s="1562"/>
      <c r="O712" s="1562"/>
      <c r="P712" s="1562"/>
      <c r="Q712" s="1562"/>
      <c r="BA712" s="303"/>
      <c r="BB712" s="353"/>
      <c r="BC712" s="303"/>
      <c r="BD712" s="303"/>
      <c r="BE712" s="303"/>
      <c r="BF712" s="303"/>
      <c r="BG712" s="303"/>
      <c r="BH712" s="303"/>
      <c r="BI712" s="303"/>
      <c r="BJ712" s="303"/>
      <c r="BK712" s="303"/>
      <c r="BL712" s="303"/>
      <c r="BM712" s="303"/>
      <c r="BN712" s="303"/>
      <c r="BO712" s="303"/>
      <c r="BP712" s="303"/>
      <c r="BQ712" s="303"/>
      <c r="BR712" s="303"/>
      <c r="BS712" s="303"/>
      <c r="BT712" s="303"/>
      <c r="BU712" s="303"/>
      <c r="BV712" s="303"/>
      <c r="BW712" s="303"/>
      <c r="BX712" s="303"/>
      <c r="BY712" s="303"/>
      <c r="BZ712" s="303"/>
      <c r="CA712" s="303"/>
      <c r="CB712" s="303"/>
      <c r="CC712" s="303"/>
      <c r="CD712" s="303"/>
      <c r="CE712" s="303"/>
      <c r="CF712" s="303"/>
      <c r="CG712" s="303"/>
      <c r="CH712" s="303"/>
      <c r="CI712" s="303"/>
      <c r="CJ712" s="303"/>
      <c r="CK712" s="303"/>
      <c r="CL712" s="303"/>
      <c r="CM712" s="303"/>
      <c r="CN712" s="303"/>
      <c r="CO712" s="303"/>
      <c r="CP712" s="303"/>
      <c r="CQ712" s="303"/>
      <c r="CR712" s="303"/>
      <c r="CS712" s="303"/>
      <c r="CT712" s="303"/>
      <c r="CU712" s="303"/>
      <c r="CV712" s="303"/>
      <c r="CW712" s="303"/>
      <c r="CX712" s="303"/>
      <c r="CY712" s="303"/>
      <c r="CZ712" s="303"/>
    </row>
    <row r="713" ht="25.15" customHeight="true" x14ac:dyDescent="0.2">
      <c r="C713" s="1562"/>
      <c r="D713" s="1562"/>
      <c r="E713" s="1562"/>
      <c r="F713" s="1562"/>
      <c r="G713" s="1562"/>
      <c r="H713" s="1562"/>
      <c r="I713" s="1562"/>
      <c r="J713" s="1562"/>
      <c r="K713" s="1562"/>
      <c r="L713" s="1562"/>
      <c r="M713" s="1562"/>
      <c r="N713" s="1562"/>
      <c r="O713" s="1562"/>
      <c r="P713" s="1562"/>
      <c r="Q713" s="1562"/>
      <c r="BA713" s="303"/>
      <c r="BB713" s="353"/>
      <c r="BC713" s="303"/>
      <c r="BD713" s="303"/>
      <c r="BE713" s="303"/>
      <c r="BF713" s="303"/>
      <c r="BG713" s="303"/>
      <c r="BH713" s="303"/>
      <c r="BI713" s="303"/>
      <c r="BJ713" s="303"/>
      <c r="BK713" s="303"/>
      <c r="BL713" s="303"/>
      <c r="BM713" s="303"/>
      <c r="BN713" s="303"/>
      <c r="BO713" s="303"/>
      <c r="BP713" s="303"/>
      <c r="BQ713" s="303"/>
      <c r="BR713" s="303"/>
      <c r="BS713" s="303"/>
      <c r="BT713" s="303"/>
      <c r="BU713" s="303"/>
      <c r="BV713" s="303"/>
      <c r="BW713" s="303"/>
      <c r="BX713" s="303"/>
      <c r="BY713" s="303"/>
      <c r="BZ713" s="303"/>
      <c r="CA713" s="303"/>
      <c r="CB713" s="303"/>
      <c r="CC713" s="303"/>
      <c r="CD713" s="303"/>
      <c r="CE713" s="303"/>
      <c r="CF713" s="303"/>
      <c r="CG713" s="303"/>
      <c r="CH713" s="303"/>
      <c r="CI713" s="303"/>
      <c r="CJ713" s="303"/>
      <c r="CK713" s="303"/>
      <c r="CL713" s="303"/>
      <c r="CM713" s="303"/>
      <c r="CN713" s="303"/>
      <c r="CO713" s="303"/>
      <c r="CP713" s="303"/>
      <c r="CQ713" s="303"/>
      <c r="CR713" s="303"/>
      <c r="CS713" s="303"/>
      <c r="CT713" s="303"/>
      <c r="CU713" s="303"/>
      <c r="CV713" s="303"/>
      <c r="CW713" s="303"/>
      <c r="CX713" s="303"/>
      <c r="CY713" s="303"/>
      <c r="CZ713" s="303"/>
    </row>
    <row r="714" ht="25.15" customHeight="true" x14ac:dyDescent="0.2">
      <c r="C714" s="1562"/>
      <c r="D714" s="1562"/>
      <c r="E714" s="1562"/>
      <c r="F714" s="1562"/>
      <c r="G714" s="1562"/>
      <c r="H714" s="1562"/>
      <c r="I714" s="1562"/>
      <c r="J714" s="1562"/>
      <c r="K714" s="1562"/>
      <c r="L714" s="1562"/>
      <c r="M714" s="1562"/>
      <c r="N714" s="1562"/>
      <c r="O714" s="1562"/>
      <c r="P714" s="1562"/>
      <c r="Q714" s="1562"/>
      <c r="BA714" s="303"/>
      <c r="BB714" s="353"/>
      <c r="BC714" s="303"/>
      <c r="BD714" s="303"/>
      <c r="BE714" s="303"/>
      <c r="BF714" s="303"/>
      <c r="BG714" s="303"/>
      <c r="BH714" s="303"/>
      <c r="BI714" s="303"/>
      <c r="BJ714" s="303"/>
      <c r="BK714" s="303"/>
      <c r="BL714" s="303"/>
      <c r="BM714" s="303"/>
      <c r="BN714" s="303"/>
      <c r="BO714" s="303"/>
      <c r="BP714" s="303"/>
      <c r="BQ714" s="303"/>
      <c r="BR714" s="303"/>
      <c r="BS714" s="303"/>
      <c r="BT714" s="303"/>
      <c r="BU714" s="303"/>
      <c r="BV714" s="303"/>
      <c r="BW714" s="303"/>
      <c r="BX714" s="303"/>
      <c r="BY714" s="303"/>
      <c r="BZ714" s="303"/>
      <c r="CA714" s="303"/>
      <c r="CB714" s="303"/>
      <c r="CC714" s="303"/>
      <c r="CD714" s="303"/>
      <c r="CE714" s="303"/>
      <c r="CF714" s="303"/>
      <c r="CG714" s="303"/>
      <c r="CH714" s="303"/>
      <c r="CI714" s="303"/>
      <c r="CJ714" s="303"/>
      <c r="CK714" s="303"/>
      <c r="CL714" s="303"/>
      <c r="CM714" s="303"/>
      <c r="CN714" s="303"/>
      <c r="CO714" s="303"/>
      <c r="CP714" s="303"/>
      <c r="CQ714" s="303"/>
      <c r="CR714" s="303"/>
      <c r="CS714" s="303"/>
      <c r="CT714" s="303"/>
      <c r="CU714" s="303"/>
      <c r="CV714" s="303"/>
      <c r="CW714" s="303"/>
      <c r="CX714" s="303"/>
      <c r="CY714" s="303"/>
      <c r="CZ714" s="303"/>
    </row>
    <row r="715" ht="25.15" customHeight="true" x14ac:dyDescent="0.2">
      <c r="C715" s="1562"/>
      <c r="D715" s="1562"/>
      <c r="E715" s="1562"/>
      <c r="F715" s="1562"/>
      <c r="G715" s="1562"/>
      <c r="H715" s="1562"/>
      <c r="I715" s="1562"/>
      <c r="J715" s="1562"/>
      <c r="K715" s="1562"/>
      <c r="L715" s="1562"/>
      <c r="M715" s="1562"/>
      <c r="N715" s="1562"/>
      <c r="O715" s="1562"/>
      <c r="P715" s="1562"/>
      <c r="Q715" s="1562"/>
      <c r="BA715" s="303"/>
      <c r="BB715" s="353"/>
      <c r="BC715" s="303"/>
      <c r="BD715" s="303"/>
      <c r="BE715" s="303"/>
      <c r="BF715" s="303"/>
      <c r="BG715" s="303"/>
      <c r="BH715" s="303"/>
      <c r="BI715" s="303"/>
      <c r="BJ715" s="303"/>
      <c r="BK715" s="303"/>
      <c r="BL715" s="303"/>
      <c r="BM715" s="303"/>
      <c r="BN715" s="303"/>
      <c r="BO715" s="303"/>
      <c r="BP715" s="303"/>
      <c r="BQ715" s="303"/>
      <c r="BR715" s="303"/>
      <c r="BS715" s="303"/>
      <c r="BT715" s="303"/>
      <c r="BU715" s="303"/>
      <c r="BV715" s="303"/>
      <c r="BW715" s="303"/>
      <c r="BX715" s="303"/>
      <c r="BY715" s="303"/>
      <c r="BZ715" s="303"/>
      <c r="CA715" s="303"/>
      <c r="CB715" s="303"/>
      <c r="CC715" s="303"/>
      <c r="CD715" s="303"/>
      <c r="CE715" s="303"/>
      <c r="CF715" s="303"/>
      <c r="CG715" s="303"/>
      <c r="CH715" s="303"/>
      <c r="CI715" s="303"/>
      <c r="CJ715" s="303"/>
      <c r="CK715" s="303"/>
      <c r="CL715" s="303"/>
      <c r="CM715" s="303"/>
      <c r="CN715" s="303"/>
      <c r="CO715" s="303"/>
      <c r="CP715" s="303"/>
      <c r="CQ715" s="303"/>
      <c r="CR715" s="303"/>
      <c r="CS715" s="303"/>
      <c r="CT715" s="303"/>
      <c r="CU715" s="303"/>
      <c r="CV715" s="303"/>
      <c r="CW715" s="303"/>
      <c r="CX715" s="303"/>
      <c r="CY715" s="303"/>
      <c r="CZ715" s="303"/>
    </row>
    <row r="716" ht="25.15" customHeight="true" x14ac:dyDescent="0.2">
      <c r="C716" s="1562"/>
      <c r="D716" s="1562"/>
      <c r="E716" s="1562"/>
      <c r="F716" s="1562"/>
      <c r="G716" s="1562"/>
      <c r="H716" s="1562"/>
      <c r="I716" s="1562"/>
      <c r="J716" s="1562"/>
      <c r="K716" s="1562"/>
      <c r="L716" s="1562"/>
      <c r="M716" s="1562"/>
      <c r="N716" s="1562"/>
      <c r="O716" s="1562"/>
      <c r="P716" s="1562"/>
      <c r="Q716" s="1562"/>
      <c r="BA716" s="303"/>
      <c r="BB716" s="353"/>
      <c r="BC716" s="303"/>
      <c r="BD716" s="303"/>
      <c r="BE716" s="303"/>
      <c r="BF716" s="303"/>
      <c r="BG716" s="303"/>
      <c r="BH716" s="303"/>
      <c r="BI716" s="303"/>
      <c r="BJ716" s="303"/>
      <c r="BK716" s="303"/>
      <c r="BL716" s="303"/>
      <c r="BM716" s="303"/>
      <c r="BN716" s="303"/>
      <c r="BO716" s="303"/>
      <c r="BP716" s="303"/>
      <c r="BQ716" s="303"/>
      <c r="BR716" s="303"/>
      <c r="BS716" s="303"/>
      <c r="BT716" s="303"/>
      <c r="BU716" s="303"/>
      <c r="BV716" s="303"/>
      <c r="BW716" s="303"/>
      <c r="BX716" s="303"/>
      <c r="BY716" s="303"/>
      <c r="BZ716" s="303"/>
      <c r="CA716" s="303"/>
      <c r="CB716" s="303"/>
      <c r="CC716" s="303"/>
      <c r="CD716" s="303"/>
      <c r="CE716" s="303"/>
      <c r="CF716" s="303"/>
      <c r="CG716" s="303"/>
      <c r="CH716" s="303"/>
      <c r="CI716" s="303"/>
      <c r="CJ716" s="303"/>
      <c r="CK716" s="303"/>
      <c r="CL716" s="303"/>
      <c r="CM716" s="303"/>
      <c r="CN716" s="303"/>
      <c r="CO716" s="303"/>
      <c r="CP716" s="303"/>
      <c r="CQ716" s="303"/>
      <c r="CR716" s="303"/>
      <c r="CS716" s="303"/>
      <c r="CT716" s="303"/>
      <c r="CU716" s="303"/>
      <c r="CV716" s="303"/>
      <c r="CW716" s="303"/>
      <c r="CX716" s="303"/>
      <c r="CY716" s="303"/>
      <c r="CZ716" s="303"/>
    </row>
    <row r="717" ht="25.15" customHeight="true" x14ac:dyDescent="0.2">
      <c r="C717" s="1562"/>
      <c r="D717" s="1562"/>
      <c r="E717" s="1562"/>
      <c r="F717" s="1562"/>
      <c r="G717" s="1562"/>
      <c r="H717" s="1562"/>
      <c r="I717" s="1562"/>
      <c r="J717" s="1562"/>
      <c r="K717" s="1562"/>
      <c r="L717" s="1562"/>
      <c r="M717" s="1562"/>
      <c r="N717" s="1562"/>
      <c r="O717" s="1562"/>
      <c r="P717" s="1562"/>
      <c r="Q717" s="1562"/>
      <c r="BA717" s="303"/>
      <c r="BB717" s="353"/>
      <c r="BC717" s="303"/>
      <c r="BD717" s="303"/>
      <c r="BE717" s="303"/>
      <c r="BF717" s="303"/>
      <c r="BG717" s="303"/>
      <c r="BH717" s="303"/>
      <c r="BI717" s="303"/>
      <c r="BJ717" s="303"/>
      <c r="BK717" s="303"/>
      <c r="BL717" s="303"/>
      <c r="BM717" s="303"/>
      <c r="BN717" s="303"/>
      <c r="BO717" s="303"/>
      <c r="BP717" s="303"/>
      <c r="BQ717" s="303"/>
      <c r="BR717" s="303"/>
      <c r="BS717" s="303"/>
      <c r="BT717" s="303"/>
      <c r="BU717" s="303"/>
      <c r="BV717" s="303"/>
      <c r="BW717" s="303"/>
      <c r="BX717" s="303"/>
      <c r="BY717" s="303"/>
      <c r="BZ717" s="303"/>
      <c r="CA717" s="303"/>
      <c r="CB717" s="303"/>
      <c r="CC717" s="303"/>
      <c r="CD717" s="303"/>
      <c r="CE717" s="303"/>
      <c r="CF717" s="303"/>
      <c r="CG717" s="303"/>
      <c r="CH717" s="303"/>
      <c r="CI717" s="303"/>
      <c r="CJ717" s="303"/>
      <c r="CK717" s="303"/>
      <c r="CL717" s="303"/>
      <c r="CM717" s="303"/>
      <c r="CN717" s="303"/>
      <c r="CO717" s="303"/>
      <c r="CP717" s="303"/>
      <c r="CQ717" s="303"/>
      <c r="CR717" s="303"/>
      <c r="CS717" s="303"/>
      <c r="CT717" s="303"/>
      <c r="CU717" s="303"/>
      <c r="CV717" s="303"/>
      <c r="CW717" s="303"/>
      <c r="CX717" s="303"/>
      <c r="CY717" s="303"/>
      <c r="CZ717" s="303"/>
    </row>
    <row r="718" ht="25.15" customHeight="true" x14ac:dyDescent="0.2">
      <c r="C718" s="1562"/>
      <c r="D718" s="1562"/>
      <c r="E718" s="1562"/>
      <c r="F718" s="1562"/>
      <c r="G718" s="1562"/>
      <c r="H718" s="1562"/>
      <c r="I718" s="1562"/>
      <c r="J718" s="1562"/>
      <c r="K718" s="1562"/>
      <c r="L718" s="1562"/>
      <c r="M718" s="1562"/>
      <c r="N718" s="1562"/>
      <c r="O718" s="1562"/>
      <c r="P718" s="1562"/>
      <c r="Q718" s="1562"/>
      <c r="BA718" s="303"/>
      <c r="BB718" s="353"/>
      <c r="BC718" s="303"/>
      <c r="BD718" s="303"/>
      <c r="BE718" s="303"/>
      <c r="BF718" s="303"/>
      <c r="BG718" s="303"/>
      <c r="BH718" s="303"/>
      <c r="BI718" s="303"/>
      <c r="BJ718" s="303"/>
      <c r="BK718" s="303"/>
      <c r="BL718" s="303"/>
      <c r="BM718" s="303"/>
      <c r="BN718" s="303"/>
      <c r="BO718" s="303"/>
      <c r="BP718" s="303"/>
      <c r="BQ718" s="303"/>
      <c r="BR718" s="303"/>
      <c r="BS718" s="303"/>
      <c r="BT718" s="303"/>
      <c r="BU718" s="303"/>
      <c r="BV718" s="303"/>
      <c r="BW718" s="303"/>
      <c r="BX718" s="303"/>
      <c r="BY718" s="303"/>
      <c r="BZ718" s="303"/>
      <c r="CA718" s="303"/>
      <c r="CB718" s="303"/>
      <c r="CC718" s="303"/>
      <c r="CD718" s="303"/>
      <c r="CE718" s="303"/>
      <c r="CF718" s="303"/>
      <c r="CG718" s="303"/>
      <c r="CH718" s="303"/>
      <c r="CI718" s="303"/>
      <c r="CJ718" s="303"/>
      <c r="CK718" s="303"/>
      <c r="CL718" s="303"/>
      <c r="CM718" s="303"/>
      <c r="CN718" s="303"/>
      <c r="CO718" s="303"/>
      <c r="CP718" s="303"/>
      <c r="CQ718" s="303"/>
      <c r="CR718" s="303"/>
      <c r="CS718" s="303"/>
      <c r="CT718" s="303"/>
      <c r="CU718" s="303"/>
      <c r="CV718" s="303"/>
      <c r="CW718" s="303"/>
      <c r="CX718" s="303"/>
      <c r="CY718" s="303"/>
      <c r="CZ718" s="303"/>
    </row>
    <row r="719" ht="25.15" customHeight="true" x14ac:dyDescent="0.2">
      <c r="C719" s="1562"/>
      <c r="D719" s="1562"/>
      <c r="E719" s="1562"/>
      <c r="F719" s="1562"/>
      <c r="G719" s="1562"/>
      <c r="H719" s="1562"/>
      <c r="I719" s="1562"/>
      <c r="J719" s="1562"/>
      <c r="K719" s="1562"/>
      <c r="L719" s="1562"/>
      <c r="M719" s="1562"/>
      <c r="N719" s="1562"/>
      <c r="O719" s="1562"/>
      <c r="P719" s="1562"/>
      <c r="Q719" s="1562"/>
      <c r="BA719" s="303"/>
      <c r="BB719" s="353"/>
      <c r="BC719" s="303"/>
      <c r="BD719" s="303"/>
      <c r="BE719" s="303"/>
      <c r="BF719" s="303"/>
      <c r="BG719" s="303"/>
      <c r="BH719" s="303"/>
      <c r="BI719" s="303"/>
      <c r="BJ719" s="303"/>
      <c r="BK719" s="303"/>
      <c r="BL719" s="303"/>
      <c r="BM719" s="303"/>
      <c r="BN719" s="303"/>
      <c r="BO719" s="303"/>
      <c r="BP719" s="303"/>
      <c r="BQ719" s="303"/>
      <c r="BR719" s="303"/>
      <c r="BS719" s="303"/>
      <c r="BT719" s="303"/>
      <c r="BU719" s="303"/>
      <c r="BV719" s="303"/>
      <c r="BW719" s="303"/>
      <c r="BX719" s="303"/>
      <c r="BY719" s="303"/>
      <c r="BZ719" s="303"/>
      <c r="CA719" s="303"/>
      <c r="CB719" s="303"/>
      <c r="CC719" s="303"/>
      <c r="CD719" s="303"/>
      <c r="CE719" s="303"/>
      <c r="CF719" s="303"/>
      <c r="CG719" s="303"/>
      <c r="CH719" s="303"/>
      <c r="CI719" s="303"/>
      <c r="CJ719" s="303"/>
      <c r="CK719" s="303"/>
      <c r="CL719" s="303"/>
      <c r="CM719" s="303"/>
      <c r="CN719" s="303"/>
      <c r="CO719" s="303"/>
      <c r="CP719" s="303"/>
      <c r="CQ719" s="303"/>
      <c r="CR719" s="303"/>
      <c r="CS719" s="303"/>
      <c r="CT719" s="303"/>
      <c r="CU719" s="303"/>
      <c r="CV719" s="303"/>
      <c r="CW719" s="303"/>
      <c r="CX719" s="303"/>
      <c r="CY719" s="303"/>
      <c r="CZ719" s="303"/>
    </row>
    <row r="720" ht="25.15" customHeight="true" x14ac:dyDescent="0.2">
      <c r="C720" s="1562"/>
      <c r="D720" s="1562"/>
      <c r="E720" s="1562"/>
      <c r="F720" s="1562"/>
      <c r="G720" s="1562"/>
      <c r="H720" s="1562"/>
      <c r="I720" s="1562"/>
      <c r="J720" s="1562"/>
      <c r="K720" s="1562"/>
      <c r="L720" s="1562"/>
      <c r="M720" s="1562"/>
      <c r="N720" s="1562"/>
      <c r="O720" s="1562"/>
      <c r="P720" s="1562"/>
      <c r="Q720" s="1562"/>
      <c r="BA720" s="303"/>
      <c r="BB720" s="353"/>
      <c r="BC720" s="303"/>
      <c r="BD720" s="303"/>
      <c r="BE720" s="303"/>
      <c r="BF720" s="303"/>
      <c r="BG720" s="303"/>
      <c r="BH720" s="303"/>
      <c r="BI720" s="303"/>
      <c r="BJ720" s="303"/>
      <c r="BK720" s="303"/>
      <c r="BL720" s="303"/>
      <c r="BM720" s="303"/>
      <c r="BN720" s="303"/>
      <c r="BO720" s="303"/>
      <c r="BP720" s="303"/>
      <c r="BQ720" s="303"/>
      <c r="BR720" s="303"/>
      <c r="BS720" s="303"/>
      <c r="BT720" s="303"/>
      <c r="BU720" s="303"/>
      <c r="BV720" s="303"/>
      <c r="BW720" s="303"/>
      <c r="BX720" s="303"/>
      <c r="BY720" s="303"/>
      <c r="BZ720" s="303"/>
      <c r="CA720" s="303"/>
      <c r="CB720" s="303"/>
      <c r="CC720" s="303"/>
      <c r="CD720" s="303"/>
      <c r="CE720" s="303"/>
      <c r="CF720" s="303"/>
      <c r="CG720" s="303"/>
      <c r="CH720" s="303"/>
      <c r="CI720" s="303"/>
      <c r="CJ720" s="303"/>
      <c r="CK720" s="303"/>
      <c r="CL720" s="303"/>
      <c r="CM720" s="303"/>
      <c r="CN720" s="303"/>
      <c r="CO720" s="303"/>
      <c r="CP720" s="303"/>
      <c r="CQ720" s="303"/>
      <c r="CR720" s="303"/>
      <c r="CS720" s="303"/>
      <c r="CT720" s="303"/>
      <c r="CU720" s="303"/>
      <c r="CV720" s="303"/>
      <c r="CW720" s="303"/>
      <c r="CX720" s="303"/>
      <c r="CY720" s="303"/>
      <c r="CZ720" s="303"/>
    </row>
    <row r="721" ht="25.15" customHeight="true" x14ac:dyDescent="0.2">
      <c r="C721" s="1562"/>
      <c r="D721" s="1562"/>
      <c r="E721" s="1562"/>
      <c r="F721" s="1562"/>
      <c r="G721" s="1562"/>
      <c r="H721" s="1562"/>
      <c r="I721" s="1562"/>
      <c r="J721" s="1562"/>
      <c r="K721" s="1562"/>
      <c r="L721" s="1562"/>
      <c r="M721" s="1562"/>
      <c r="N721" s="1562"/>
      <c r="O721" s="1562"/>
      <c r="P721" s="1562"/>
      <c r="Q721" s="1562"/>
      <c r="BA721" s="303"/>
      <c r="BB721" s="353"/>
      <c r="BC721" s="303"/>
      <c r="BD721" s="303"/>
      <c r="BE721" s="303"/>
      <c r="BF721" s="303"/>
      <c r="BG721" s="303"/>
      <c r="BH721" s="303"/>
      <c r="BI721" s="303"/>
      <c r="BJ721" s="303"/>
      <c r="BK721" s="303"/>
      <c r="BL721" s="303"/>
      <c r="BM721" s="303"/>
      <c r="BN721" s="303"/>
      <c r="BO721" s="303"/>
      <c r="BP721" s="303"/>
      <c r="BQ721" s="303"/>
      <c r="BR721" s="303"/>
      <c r="BS721" s="303"/>
      <c r="BT721" s="303"/>
      <c r="BU721" s="303"/>
      <c r="BV721" s="303"/>
      <c r="BW721" s="303"/>
      <c r="BX721" s="303"/>
      <c r="BY721" s="303"/>
      <c r="BZ721" s="303"/>
      <c r="CA721" s="303"/>
      <c r="CB721" s="303"/>
      <c r="CC721" s="303"/>
      <c r="CD721" s="303"/>
      <c r="CE721" s="303"/>
      <c r="CF721" s="303"/>
      <c r="CG721" s="303"/>
      <c r="CH721" s="303"/>
      <c r="CI721" s="303"/>
      <c r="CJ721" s="303"/>
      <c r="CK721" s="303"/>
      <c r="CL721" s="303"/>
      <c r="CM721" s="303"/>
      <c r="CN721" s="303"/>
      <c r="CO721" s="303"/>
      <c r="CP721" s="303"/>
      <c r="CQ721" s="303"/>
      <c r="CR721" s="303"/>
      <c r="CS721" s="303"/>
      <c r="CT721" s="303"/>
      <c r="CU721" s="303"/>
      <c r="CV721" s="303"/>
      <c r="CW721" s="303"/>
      <c r="CX721" s="303"/>
      <c r="CY721" s="303"/>
      <c r="CZ721" s="303"/>
    </row>
    <row r="722" ht="25.15" customHeight="true" x14ac:dyDescent="0.2">
      <c r="C722" s="1562"/>
      <c r="D722" s="1562"/>
      <c r="E722" s="1562"/>
      <c r="F722" s="1562"/>
      <c r="G722" s="1562"/>
      <c r="H722" s="1562"/>
      <c r="I722" s="1562"/>
      <c r="J722" s="1562"/>
      <c r="K722" s="1562"/>
      <c r="L722" s="1562"/>
      <c r="M722" s="1562"/>
      <c r="N722" s="1562"/>
      <c r="O722" s="1562"/>
      <c r="P722" s="1562"/>
      <c r="Q722" s="1562"/>
      <c r="BA722" s="303"/>
      <c r="BB722" s="353"/>
      <c r="BC722" s="303"/>
      <c r="BD722" s="303"/>
      <c r="BE722" s="303"/>
      <c r="BF722" s="303"/>
      <c r="BG722" s="303"/>
      <c r="BH722" s="303"/>
      <c r="BI722" s="303"/>
      <c r="BJ722" s="303"/>
      <c r="BK722" s="303"/>
      <c r="BL722" s="303"/>
      <c r="BM722" s="303"/>
      <c r="BN722" s="303"/>
      <c r="BO722" s="303"/>
      <c r="BP722" s="303"/>
      <c r="BQ722" s="303"/>
      <c r="BR722" s="303"/>
      <c r="BS722" s="303"/>
      <c r="BT722" s="303"/>
      <c r="BU722" s="303"/>
      <c r="BV722" s="303"/>
      <c r="BW722" s="303"/>
      <c r="BX722" s="303"/>
      <c r="BY722" s="303"/>
      <c r="BZ722" s="303"/>
      <c r="CA722" s="303"/>
      <c r="CB722" s="303"/>
      <c r="CC722" s="303"/>
      <c r="CD722" s="303"/>
      <c r="CE722" s="303"/>
      <c r="CF722" s="303"/>
      <c r="CG722" s="303"/>
      <c r="CH722" s="303"/>
      <c r="CI722" s="303"/>
      <c r="CJ722" s="303"/>
      <c r="CK722" s="303"/>
      <c r="CL722" s="303"/>
      <c r="CM722" s="303"/>
      <c r="CN722" s="303"/>
      <c r="CO722" s="303"/>
      <c r="CP722" s="303"/>
      <c r="CQ722" s="303"/>
      <c r="CR722" s="303"/>
      <c r="CS722" s="303"/>
      <c r="CT722" s="303"/>
      <c r="CU722" s="303"/>
      <c r="CV722" s="303"/>
      <c r="CW722" s="303"/>
      <c r="CX722" s="303"/>
      <c r="CY722" s="303"/>
      <c r="CZ722" s="303"/>
    </row>
    <row r="723" ht="25.15" customHeight="true" x14ac:dyDescent="0.2">
      <c r="C723" s="1562"/>
      <c r="D723" s="1562"/>
      <c r="E723" s="1562"/>
      <c r="F723" s="1562"/>
      <c r="G723" s="1562"/>
      <c r="H723" s="1562"/>
      <c r="I723" s="1562"/>
      <c r="J723" s="1562"/>
      <c r="K723" s="1562"/>
      <c r="L723" s="1562"/>
      <c r="M723" s="1562"/>
      <c r="N723" s="1562"/>
      <c r="O723" s="1562"/>
      <c r="P723" s="1562"/>
      <c r="Q723" s="1562"/>
      <c r="BA723" s="303"/>
      <c r="BB723" s="353"/>
      <c r="BC723" s="303"/>
      <c r="BD723" s="303"/>
      <c r="BE723" s="303"/>
      <c r="BF723" s="303"/>
      <c r="BG723" s="303"/>
      <c r="BH723" s="303"/>
      <c r="BI723" s="303"/>
      <c r="BJ723" s="303"/>
      <c r="BK723" s="303"/>
      <c r="BL723" s="303"/>
      <c r="BM723" s="303"/>
      <c r="BN723" s="303"/>
      <c r="BO723" s="303"/>
      <c r="BP723" s="303"/>
      <c r="BQ723" s="303"/>
      <c r="BR723" s="303"/>
      <c r="BS723" s="303"/>
      <c r="BT723" s="303"/>
      <c r="BU723" s="303"/>
      <c r="BV723" s="303"/>
      <c r="BW723" s="303"/>
      <c r="BX723" s="303"/>
      <c r="BY723" s="303"/>
      <c r="BZ723" s="303"/>
      <c r="CA723" s="303"/>
      <c r="CB723" s="303"/>
      <c r="CC723" s="303"/>
      <c r="CD723" s="303"/>
      <c r="CE723" s="303"/>
      <c r="CF723" s="303"/>
      <c r="CG723" s="303"/>
      <c r="CH723" s="303"/>
      <c r="CI723" s="303"/>
      <c r="CJ723" s="303"/>
      <c r="CK723" s="303"/>
      <c r="CL723" s="303"/>
      <c r="CM723" s="303"/>
      <c r="CN723" s="303"/>
      <c r="CO723" s="303"/>
      <c r="CP723" s="303"/>
      <c r="CQ723" s="303"/>
      <c r="CR723" s="303"/>
      <c r="CS723" s="303"/>
      <c r="CT723" s="303"/>
      <c r="CU723" s="303"/>
      <c r="CV723" s="303"/>
      <c r="CW723" s="303"/>
      <c r="CX723" s="303"/>
      <c r="CY723" s="303"/>
      <c r="CZ723" s="303"/>
    </row>
    <row r="724" ht="25.15" customHeight="true" x14ac:dyDescent="0.2">
      <c r="C724" s="1562"/>
      <c r="D724" s="1562"/>
      <c r="E724" s="1562"/>
      <c r="F724" s="1562"/>
      <c r="G724" s="1562"/>
      <c r="H724" s="1562"/>
      <c r="I724" s="1562"/>
      <c r="J724" s="1562"/>
      <c r="K724" s="1562"/>
      <c r="L724" s="1562"/>
      <c r="M724" s="1562"/>
      <c r="N724" s="1562"/>
      <c r="O724" s="1562"/>
      <c r="P724" s="1562"/>
      <c r="Q724" s="1562"/>
      <c r="BA724" s="303"/>
      <c r="BB724" s="353"/>
      <c r="BC724" s="303"/>
      <c r="BD724" s="303"/>
      <c r="BE724" s="303"/>
      <c r="BF724" s="303"/>
      <c r="BG724" s="303"/>
      <c r="BH724" s="303"/>
      <c r="BI724" s="303"/>
      <c r="BJ724" s="303"/>
      <c r="BK724" s="303"/>
      <c r="BL724" s="303"/>
      <c r="BM724" s="303"/>
      <c r="BN724" s="303"/>
      <c r="BO724" s="303"/>
      <c r="BP724" s="303"/>
      <c r="BQ724" s="303"/>
      <c r="BR724" s="303"/>
      <c r="BS724" s="303"/>
      <c r="BT724" s="303"/>
      <c r="BU724" s="303"/>
      <c r="BV724" s="303"/>
      <c r="BW724" s="303"/>
      <c r="BX724" s="303"/>
      <c r="BY724" s="303"/>
      <c r="BZ724" s="303"/>
      <c r="CA724" s="303"/>
      <c r="CB724" s="303"/>
      <c r="CC724" s="303"/>
      <c r="CD724" s="303"/>
      <c r="CE724" s="303"/>
      <c r="CF724" s="303"/>
      <c r="CG724" s="303"/>
      <c r="CH724" s="303"/>
      <c r="CI724" s="303"/>
      <c r="CJ724" s="303"/>
      <c r="CK724" s="303"/>
      <c r="CL724" s="303"/>
      <c r="CM724" s="303"/>
      <c r="CN724" s="303"/>
      <c r="CO724" s="303"/>
      <c r="CP724" s="303"/>
      <c r="CQ724" s="303"/>
      <c r="CR724" s="303"/>
      <c r="CS724" s="303"/>
      <c r="CT724" s="303"/>
      <c r="CU724" s="303"/>
      <c r="CV724" s="303"/>
      <c r="CW724" s="303"/>
      <c r="CX724" s="303"/>
      <c r="CY724" s="303"/>
      <c r="CZ724" s="303"/>
    </row>
    <row r="725" ht="25.15" customHeight="true" x14ac:dyDescent="0.2">
      <c r="C725" s="1562"/>
      <c r="D725" s="1562"/>
      <c r="E725" s="1562"/>
      <c r="F725" s="1562"/>
      <c r="G725" s="1562"/>
      <c r="H725" s="1562"/>
      <c r="I725" s="1562"/>
      <c r="J725" s="1562"/>
      <c r="K725" s="1562"/>
      <c r="L725" s="1562"/>
      <c r="M725" s="1562"/>
      <c r="N725" s="1562"/>
      <c r="O725" s="1562"/>
      <c r="P725" s="1562"/>
      <c r="Q725" s="1562"/>
      <c r="BA725" s="303"/>
      <c r="BB725" s="353"/>
      <c r="BC725" s="303"/>
      <c r="BD725" s="303"/>
      <c r="BE725" s="303"/>
      <c r="BF725" s="303"/>
      <c r="BG725" s="303"/>
      <c r="BH725" s="303"/>
      <c r="BI725" s="303"/>
      <c r="BJ725" s="303"/>
      <c r="BK725" s="303"/>
      <c r="BL725" s="303"/>
      <c r="BM725" s="303"/>
      <c r="BN725" s="303"/>
      <c r="BO725" s="303"/>
      <c r="BP725" s="303"/>
      <c r="BQ725" s="303"/>
      <c r="BR725" s="303"/>
      <c r="BS725" s="303"/>
      <c r="BT725" s="303"/>
      <c r="BU725" s="303"/>
      <c r="BV725" s="303"/>
      <c r="BW725" s="303"/>
      <c r="BX725" s="303"/>
      <c r="BY725" s="303"/>
      <c r="BZ725" s="303"/>
      <c r="CA725" s="303"/>
      <c r="CB725" s="303"/>
      <c r="CC725" s="303"/>
      <c r="CD725" s="303"/>
      <c r="CE725" s="303"/>
      <c r="CF725" s="303"/>
      <c r="CG725" s="303"/>
      <c r="CH725" s="303"/>
      <c r="CI725" s="303"/>
      <c r="CJ725" s="303"/>
      <c r="CK725" s="303"/>
      <c r="CL725" s="303"/>
      <c r="CM725" s="303"/>
      <c r="CN725" s="303"/>
      <c r="CO725" s="303"/>
      <c r="CP725" s="303"/>
      <c r="CQ725" s="303"/>
      <c r="CR725" s="303"/>
      <c r="CS725" s="303"/>
      <c r="CT725" s="303"/>
      <c r="CU725" s="303"/>
      <c r="CV725" s="303"/>
      <c r="CW725" s="303"/>
      <c r="CX725" s="303"/>
      <c r="CY725" s="303"/>
      <c r="CZ725" s="303"/>
    </row>
    <row r="726" ht="25.15" customHeight="true" x14ac:dyDescent="0.2">
      <c r="C726" s="1562"/>
      <c r="D726" s="1562"/>
      <c r="E726" s="1562"/>
      <c r="F726" s="1562"/>
      <c r="G726" s="1562"/>
      <c r="H726" s="1562"/>
      <c r="I726" s="1562"/>
      <c r="J726" s="1562"/>
      <c r="K726" s="1562"/>
      <c r="L726" s="1562"/>
      <c r="M726" s="1562"/>
      <c r="N726" s="1562"/>
      <c r="O726" s="1562"/>
      <c r="P726" s="1562"/>
      <c r="Q726" s="1562"/>
      <c r="BA726" s="303"/>
      <c r="BB726" s="353"/>
      <c r="BC726" s="303"/>
      <c r="BD726" s="303"/>
      <c r="BE726" s="303"/>
      <c r="BF726" s="303"/>
      <c r="BG726" s="303"/>
      <c r="BH726" s="303"/>
      <c r="BI726" s="303"/>
      <c r="BJ726" s="303"/>
      <c r="BK726" s="303"/>
      <c r="BL726" s="303"/>
      <c r="BM726" s="303"/>
      <c r="BN726" s="303"/>
      <c r="BO726" s="303"/>
      <c r="BP726" s="303"/>
      <c r="BQ726" s="303"/>
      <c r="BR726" s="303"/>
      <c r="BS726" s="303"/>
      <c r="BT726" s="303"/>
      <c r="BU726" s="303"/>
      <c r="BV726" s="303"/>
      <c r="BW726" s="303"/>
      <c r="BX726" s="303"/>
      <c r="BY726" s="303"/>
      <c r="BZ726" s="303"/>
      <c r="CA726" s="303"/>
      <c r="CB726" s="303"/>
      <c r="CC726" s="303"/>
      <c r="CD726" s="303"/>
      <c r="CE726" s="303"/>
      <c r="CF726" s="303"/>
      <c r="CG726" s="303"/>
      <c r="CH726" s="303"/>
      <c r="CI726" s="303"/>
      <c r="CJ726" s="303"/>
      <c r="CK726" s="303"/>
      <c r="CL726" s="303"/>
      <c r="CM726" s="303"/>
      <c r="CN726" s="303"/>
      <c r="CO726" s="303"/>
      <c r="CP726" s="303"/>
      <c r="CQ726" s="303"/>
      <c r="CR726" s="303"/>
      <c r="CS726" s="303"/>
      <c r="CT726" s="303"/>
      <c r="CU726" s="303"/>
      <c r="CV726" s="303"/>
      <c r="CW726" s="303"/>
      <c r="CX726" s="303"/>
      <c r="CY726" s="303"/>
      <c r="CZ726" s="303"/>
    </row>
    <row r="727" ht="25.15" customHeight="true" x14ac:dyDescent="0.2">
      <c r="C727" s="1562"/>
      <c r="D727" s="1562"/>
      <c r="E727" s="1562"/>
      <c r="F727" s="1562"/>
      <c r="G727" s="1562"/>
      <c r="H727" s="1562"/>
      <c r="I727" s="1562"/>
      <c r="J727" s="1562"/>
      <c r="K727" s="1562"/>
      <c r="L727" s="1562"/>
      <c r="M727" s="1562"/>
      <c r="N727" s="1562"/>
      <c r="O727" s="1562"/>
      <c r="P727" s="1562"/>
      <c r="Q727" s="1562"/>
      <c r="BA727" s="303"/>
      <c r="BB727" s="353"/>
      <c r="BC727" s="303"/>
      <c r="BD727" s="303"/>
      <c r="BE727" s="303"/>
      <c r="BF727" s="303"/>
      <c r="BG727" s="303"/>
      <c r="BH727" s="303"/>
      <c r="BI727" s="303"/>
      <c r="BJ727" s="303"/>
      <c r="BK727" s="303"/>
      <c r="BL727" s="303"/>
      <c r="BM727" s="303"/>
      <c r="BN727" s="303"/>
      <c r="BO727" s="303"/>
      <c r="BP727" s="303"/>
      <c r="BQ727" s="303"/>
      <c r="BR727" s="303"/>
      <c r="BS727" s="303"/>
      <c r="BT727" s="303"/>
      <c r="BU727" s="303"/>
      <c r="BV727" s="303"/>
      <c r="BW727" s="303"/>
      <c r="BX727" s="303"/>
      <c r="BY727" s="303"/>
      <c r="BZ727" s="303"/>
      <c r="CA727" s="303"/>
      <c r="CB727" s="303"/>
      <c r="CC727" s="303"/>
      <c r="CD727" s="303"/>
      <c r="CE727" s="303"/>
      <c r="CF727" s="303"/>
      <c r="CG727" s="303"/>
      <c r="CH727" s="303"/>
      <c r="CI727" s="303"/>
      <c r="CJ727" s="303"/>
      <c r="CK727" s="303"/>
      <c r="CL727" s="303"/>
      <c r="CM727" s="303"/>
      <c r="CN727" s="303"/>
      <c r="CO727" s="303"/>
      <c r="CP727" s="303"/>
      <c r="CQ727" s="303"/>
      <c r="CR727" s="303"/>
      <c r="CS727" s="303"/>
      <c r="CT727" s="303"/>
      <c r="CU727" s="303"/>
      <c r="CV727" s="303"/>
      <c r="CW727" s="303"/>
      <c r="CX727" s="303"/>
      <c r="CY727" s="303"/>
      <c r="CZ727" s="303"/>
    </row>
    <row r="728" ht="25.15" customHeight="true" x14ac:dyDescent="0.2">
      <c r="C728" s="1562"/>
      <c r="D728" s="1562"/>
      <c r="E728" s="1562"/>
      <c r="F728" s="1562"/>
      <c r="G728" s="1562"/>
      <c r="H728" s="1562"/>
      <c r="I728" s="1562"/>
      <c r="J728" s="1562"/>
      <c r="K728" s="1562"/>
      <c r="L728" s="1562"/>
      <c r="M728" s="1562"/>
      <c r="N728" s="1562"/>
      <c r="O728" s="1562"/>
      <c r="P728" s="1562"/>
      <c r="Q728" s="1562"/>
      <c r="BA728" s="303"/>
      <c r="BB728" s="353"/>
      <c r="BC728" s="303"/>
      <c r="BD728" s="303"/>
      <c r="BE728" s="303"/>
      <c r="BF728" s="303"/>
      <c r="BG728" s="303"/>
      <c r="BH728" s="303"/>
      <c r="BI728" s="303"/>
      <c r="BJ728" s="303"/>
      <c r="BK728" s="303"/>
      <c r="BL728" s="303"/>
      <c r="BM728" s="303"/>
      <c r="BN728" s="303"/>
      <c r="BO728" s="303"/>
      <c r="BP728" s="303"/>
      <c r="BQ728" s="303"/>
      <c r="BR728" s="303"/>
      <c r="BS728" s="303"/>
      <c r="BT728" s="303"/>
      <c r="BU728" s="303"/>
      <c r="BV728" s="303"/>
      <c r="BW728" s="303"/>
      <c r="BX728" s="303"/>
      <c r="BY728" s="303"/>
      <c r="BZ728" s="303"/>
      <c r="CA728" s="303"/>
      <c r="CB728" s="303"/>
      <c r="CC728" s="303"/>
      <c r="CD728" s="303"/>
      <c r="CE728" s="303"/>
      <c r="CF728" s="303"/>
      <c r="CG728" s="303"/>
      <c r="CH728" s="303"/>
      <c r="CI728" s="303"/>
      <c r="CJ728" s="303"/>
      <c r="CK728" s="303"/>
      <c r="CL728" s="303"/>
      <c r="CM728" s="303"/>
      <c r="CN728" s="303"/>
      <c r="CO728" s="303"/>
      <c r="CP728" s="303"/>
      <c r="CQ728" s="303"/>
      <c r="CR728" s="303"/>
      <c r="CS728" s="303"/>
      <c r="CT728" s="303"/>
      <c r="CU728" s="303"/>
      <c r="CV728" s="303"/>
      <c r="CW728" s="303"/>
      <c r="CX728" s="303"/>
      <c r="CY728" s="303"/>
      <c r="CZ728" s="303"/>
    </row>
    <row r="729" ht="25.15" customHeight="true" x14ac:dyDescent="0.2">
      <c r="C729" s="1562"/>
      <c r="D729" s="1562"/>
      <c r="E729" s="1562"/>
      <c r="F729" s="1562"/>
      <c r="G729" s="1562"/>
      <c r="H729" s="1562"/>
      <c r="I729" s="1562"/>
      <c r="J729" s="1562"/>
      <c r="K729" s="1562"/>
      <c r="L729" s="1562"/>
      <c r="M729" s="1562"/>
      <c r="N729" s="1562"/>
      <c r="O729" s="1562"/>
      <c r="P729" s="1562"/>
      <c r="Q729" s="1562"/>
      <c r="BA729" s="303"/>
      <c r="BB729" s="353"/>
      <c r="BC729" s="303"/>
      <c r="BD729" s="303"/>
      <c r="BE729" s="303"/>
      <c r="BF729" s="303"/>
      <c r="BG729" s="303"/>
      <c r="BH729" s="303"/>
      <c r="BI729" s="303"/>
      <c r="BJ729" s="303"/>
      <c r="BK729" s="303"/>
      <c r="BL729" s="303"/>
      <c r="BM729" s="303"/>
      <c r="BN729" s="303"/>
      <c r="BO729" s="303"/>
      <c r="BP729" s="303"/>
      <c r="BQ729" s="303"/>
      <c r="BR729" s="303"/>
      <c r="BS729" s="303"/>
      <c r="BT729" s="303"/>
      <c r="BU729" s="303"/>
      <c r="BV729" s="303"/>
      <c r="BW729" s="303"/>
      <c r="BX729" s="303"/>
      <c r="BY729" s="303"/>
      <c r="BZ729" s="303"/>
      <c r="CA729" s="303"/>
      <c r="CB729" s="303"/>
      <c r="CC729" s="303"/>
      <c r="CD729" s="303"/>
      <c r="CE729" s="303"/>
      <c r="CF729" s="303"/>
      <c r="CG729" s="303"/>
      <c r="CH729" s="303"/>
      <c r="CI729" s="303"/>
      <c r="CJ729" s="303"/>
      <c r="CK729" s="303"/>
      <c r="CL729" s="303"/>
      <c r="CM729" s="303"/>
      <c r="CN729" s="303"/>
      <c r="CO729" s="303"/>
      <c r="CP729" s="303"/>
      <c r="CQ729" s="303"/>
      <c r="CR729" s="303"/>
      <c r="CS729" s="303"/>
      <c r="CT729" s="303"/>
      <c r="CU729" s="303"/>
      <c r="CV729" s="303"/>
      <c r="CW729" s="303"/>
      <c r="CX729" s="303"/>
      <c r="CY729" s="303"/>
      <c r="CZ729" s="303"/>
    </row>
    <row r="730" ht="25.15" customHeight="true" x14ac:dyDescent="0.2">
      <c r="C730" s="1562"/>
      <c r="D730" s="1562"/>
      <c r="E730" s="1562"/>
      <c r="F730" s="1562"/>
      <c r="G730" s="1562"/>
      <c r="H730" s="1562"/>
      <c r="I730" s="1562"/>
      <c r="J730" s="1562"/>
      <c r="K730" s="1562"/>
      <c r="L730" s="1562"/>
      <c r="M730" s="1562"/>
      <c r="N730" s="1562"/>
      <c r="O730" s="1562"/>
      <c r="P730" s="1562"/>
      <c r="Q730" s="1562"/>
      <c r="BA730" s="303"/>
      <c r="BB730" s="353"/>
      <c r="BC730" s="303"/>
      <c r="BD730" s="303"/>
      <c r="BE730" s="303"/>
      <c r="BF730" s="303"/>
      <c r="BG730" s="303"/>
      <c r="BH730" s="303"/>
      <c r="BI730" s="303"/>
      <c r="BJ730" s="303"/>
      <c r="BK730" s="303"/>
      <c r="BL730" s="303"/>
      <c r="BM730" s="303"/>
      <c r="BN730" s="303"/>
      <c r="BO730" s="303"/>
      <c r="BP730" s="303"/>
      <c r="BQ730" s="303"/>
      <c r="BR730" s="303"/>
      <c r="BS730" s="303"/>
      <c r="BT730" s="303"/>
      <c r="BU730" s="303"/>
      <c r="BV730" s="303"/>
      <c r="BW730" s="303"/>
      <c r="BX730" s="303"/>
      <c r="BY730" s="303"/>
      <c r="BZ730" s="303"/>
      <c r="CA730" s="303"/>
      <c r="CB730" s="303"/>
      <c r="CC730" s="303"/>
      <c r="CD730" s="303"/>
      <c r="CE730" s="303"/>
      <c r="CF730" s="303"/>
      <c r="CG730" s="303"/>
      <c r="CH730" s="303"/>
      <c r="CI730" s="303"/>
      <c r="CJ730" s="303"/>
      <c r="CK730" s="303"/>
      <c r="CL730" s="303"/>
      <c r="CM730" s="303"/>
      <c r="CN730" s="303"/>
      <c r="CO730" s="303"/>
      <c r="CP730" s="303"/>
      <c r="CQ730" s="303"/>
      <c r="CR730" s="303"/>
      <c r="CS730" s="303"/>
      <c r="CT730" s="303"/>
      <c r="CU730" s="303"/>
      <c r="CV730" s="303"/>
      <c r="CW730" s="303"/>
      <c r="CX730" s="303"/>
      <c r="CY730" s="303"/>
      <c r="CZ730" s="303"/>
    </row>
    <row r="731" ht="25.15" customHeight="true" x14ac:dyDescent="0.2">
      <c r="C731" s="1562"/>
      <c r="D731" s="1562"/>
      <c r="E731" s="1562"/>
      <c r="F731" s="1562"/>
      <c r="G731" s="1562"/>
      <c r="H731" s="1562"/>
      <c r="I731" s="1562"/>
      <c r="J731" s="1562"/>
      <c r="K731" s="1562"/>
      <c r="L731" s="1562"/>
      <c r="M731" s="1562"/>
      <c r="N731" s="1562"/>
      <c r="O731" s="1562"/>
      <c r="P731" s="1562"/>
      <c r="Q731" s="1562"/>
      <c r="BA731" s="303"/>
      <c r="BB731" s="353"/>
      <c r="BC731" s="303"/>
      <c r="BD731" s="303"/>
      <c r="BE731" s="303"/>
      <c r="BF731" s="303"/>
      <c r="BG731" s="303"/>
      <c r="BH731" s="303"/>
      <c r="BI731" s="303"/>
      <c r="BJ731" s="303"/>
      <c r="BK731" s="303"/>
      <c r="BL731" s="303"/>
      <c r="BM731" s="303"/>
      <c r="BN731" s="303"/>
      <c r="BO731" s="303"/>
      <c r="BP731" s="303"/>
      <c r="BQ731" s="303"/>
      <c r="BR731" s="303"/>
      <c r="BS731" s="303"/>
      <c r="BT731" s="303"/>
      <c r="BU731" s="303"/>
      <c r="BV731" s="303"/>
      <c r="BW731" s="303"/>
      <c r="BX731" s="303"/>
      <c r="BY731" s="303"/>
      <c r="BZ731" s="303"/>
      <c r="CA731" s="303"/>
      <c r="CB731" s="303"/>
      <c r="CC731" s="303"/>
      <c r="CD731" s="303"/>
      <c r="CE731" s="303"/>
      <c r="CF731" s="303"/>
      <c r="CG731" s="303"/>
      <c r="CH731" s="303"/>
      <c r="CI731" s="303"/>
      <c r="CJ731" s="303"/>
      <c r="CK731" s="303"/>
      <c r="CL731" s="303"/>
      <c r="CM731" s="303"/>
      <c r="CN731" s="303"/>
      <c r="CO731" s="303"/>
      <c r="CP731" s="303"/>
      <c r="CQ731" s="303"/>
      <c r="CR731" s="303"/>
      <c r="CS731" s="303"/>
      <c r="CT731" s="303"/>
      <c r="CU731" s="303"/>
      <c r="CV731" s="303"/>
      <c r="CW731" s="303"/>
      <c r="CX731" s="303"/>
      <c r="CY731" s="303"/>
      <c r="CZ731" s="303"/>
    </row>
    <row r="732" ht="25.15" customHeight="true" x14ac:dyDescent="0.2">
      <c r="C732" s="1562"/>
      <c r="D732" s="1562"/>
      <c r="E732" s="1562"/>
      <c r="F732" s="1562"/>
      <c r="G732" s="1562"/>
      <c r="H732" s="1562"/>
      <c r="I732" s="1562"/>
      <c r="J732" s="1562"/>
      <c r="K732" s="1562"/>
      <c r="L732" s="1562"/>
      <c r="M732" s="1562"/>
      <c r="N732" s="1562"/>
      <c r="O732" s="1562"/>
      <c r="P732" s="1562"/>
      <c r="Q732" s="1562"/>
      <c r="BA732" s="303"/>
      <c r="BB732" s="353"/>
      <c r="BC732" s="303"/>
      <c r="BD732" s="303"/>
      <c r="BE732" s="303"/>
      <c r="BF732" s="303"/>
      <c r="BG732" s="303"/>
      <c r="BH732" s="303"/>
      <c r="BI732" s="303"/>
      <c r="BJ732" s="303"/>
      <c r="BK732" s="303"/>
      <c r="BL732" s="303"/>
      <c r="BM732" s="303"/>
      <c r="BN732" s="303"/>
      <c r="BO732" s="303"/>
      <c r="BP732" s="303"/>
      <c r="BQ732" s="303"/>
      <c r="BR732" s="303"/>
      <c r="BS732" s="303"/>
      <c r="BT732" s="303"/>
      <c r="BU732" s="303"/>
      <c r="BV732" s="303"/>
      <c r="BW732" s="303"/>
      <c r="BX732" s="303"/>
      <c r="BY732" s="303"/>
      <c r="BZ732" s="303"/>
      <c r="CA732" s="303"/>
      <c r="CB732" s="303"/>
      <c r="CC732" s="303"/>
      <c r="CD732" s="303"/>
      <c r="CE732" s="303"/>
      <c r="CF732" s="303"/>
      <c r="CG732" s="303"/>
      <c r="CH732" s="303"/>
      <c r="CI732" s="303"/>
      <c r="CJ732" s="303"/>
      <c r="CK732" s="303"/>
      <c r="CL732" s="303"/>
      <c r="CM732" s="303"/>
      <c r="CN732" s="303"/>
      <c r="CO732" s="303"/>
      <c r="CP732" s="303"/>
      <c r="CQ732" s="303"/>
      <c r="CR732" s="303"/>
      <c r="CS732" s="303"/>
      <c r="CT732" s="303"/>
      <c r="CU732" s="303"/>
      <c r="CV732" s="303"/>
      <c r="CW732" s="303"/>
      <c r="CX732" s="303"/>
      <c r="CY732" s="303"/>
      <c r="CZ732" s="303"/>
    </row>
    <row r="733" ht="25.15" customHeight="true" x14ac:dyDescent="0.2">
      <c r="C733" s="1562"/>
      <c r="D733" s="1562"/>
      <c r="E733" s="1562"/>
      <c r="F733" s="1562"/>
      <c r="G733" s="1562"/>
      <c r="H733" s="1562"/>
      <c r="I733" s="1562"/>
      <c r="J733" s="1562"/>
      <c r="K733" s="1562"/>
      <c r="L733" s="1562"/>
      <c r="M733" s="1562"/>
      <c r="N733" s="1562"/>
      <c r="O733" s="1562"/>
      <c r="P733" s="1562"/>
      <c r="Q733" s="1562"/>
      <c r="BA733" s="303"/>
      <c r="BB733" s="353"/>
      <c r="BC733" s="303"/>
      <c r="BD733" s="303"/>
      <c r="BE733" s="303"/>
      <c r="BF733" s="303"/>
      <c r="BG733" s="303"/>
      <c r="BH733" s="303"/>
      <c r="BI733" s="303"/>
      <c r="BJ733" s="303"/>
      <c r="BK733" s="303"/>
      <c r="BL733" s="303"/>
      <c r="BM733" s="303"/>
      <c r="BN733" s="303"/>
      <c r="BO733" s="303"/>
      <c r="BP733" s="303"/>
      <c r="BQ733" s="303"/>
      <c r="BR733" s="303"/>
      <c r="BS733" s="303"/>
      <c r="BT733" s="303"/>
      <c r="BU733" s="303"/>
      <c r="BV733" s="303"/>
      <c r="BW733" s="303"/>
      <c r="BX733" s="303"/>
      <c r="BY733" s="303"/>
      <c r="BZ733" s="303"/>
      <c r="CA733" s="303"/>
      <c r="CB733" s="303"/>
      <c r="CC733" s="303"/>
      <c r="CD733" s="303"/>
      <c r="CE733" s="303"/>
      <c r="CF733" s="303"/>
      <c r="CG733" s="303"/>
      <c r="CH733" s="303"/>
      <c r="CI733" s="303"/>
      <c r="CJ733" s="303"/>
      <c r="CK733" s="303"/>
      <c r="CL733" s="303"/>
      <c r="CM733" s="303"/>
      <c r="CN733" s="303"/>
      <c r="CO733" s="303"/>
      <c r="CP733" s="303"/>
      <c r="CQ733" s="303"/>
      <c r="CR733" s="303"/>
      <c r="CS733" s="303"/>
      <c r="CT733" s="303"/>
      <c r="CU733" s="303"/>
      <c r="CV733" s="303"/>
      <c r="CW733" s="303"/>
      <c r="CX733" s="303"/>
      <c r="CY733" s="303"/>
      <c r="CZ733" s="303"/>
    </row>
    <row r="734" ht="25.15" customHeight="true" x14ac:dyDescent="0.2">
      <c r="C734" s="1562"/>
      <c r="D734" s="1562"/>
      <c r="E734" s="1562"/>
      <c r="F734" s="1562"/>
      <c r="G734" s="1562"/>
      <c r="H734" s="1562"/>
      <c r="I734" s="1562"/>
      <c r="J734" s="1562"/>
      <c r="K734" s="1562"/>
      <c r="L734" s="1562"/>
      <c r="M734" s="1562"/>
      <c r="N734" s="1562"/>
      <c r="O734" s="1562"/>
      <c r="P734" s="1562"/>
      <c r="Q734" s="1562"/>
      <c r="BA734" s="303"/>
      <c r="BB734" s="353"/>
      <c r="BC734" s="303"/>
      <c r="BD734" s="303"/>
      <c r="BE734" s="303"/>
      <c r="BF734" s="303"/>
      <c r="BG734" s="303"/>
      <c r="BH734" s="303"/>
      <c r="BI734" s="303"/>
      <c r="BJ734" s="303"/>
      <c r="BK734" s="303"/>
      <c r="BL734" s="303"/>
      <c r="BM734" s="303"/>
      <c r="BN734" s="303"/>
      <c r="BO734" s="303"/>
      <c r="BP734" s="303"/>
      <c r="BQ734" s="303"/>
      <c r="BR734" s="303"/>
      <c r="BS734" s="303"/>
      <c r="BT734" s="303"/>
      <c r="BU734" s="303"/>
      <c r="BV734" s="303"/>
      <c r="BW734" s="303"/>
      <c r="BX734" s="303"/>
      <c r="BY734" s="303"/>
      <c r="BZ734" s="303"/>
      <c r="CA734" s="303"/>
      <c r="CB734" s="303"/>
      <c r="CC734" s="303"/>
      <c r="CD734" s="303"/>
      <c r="CE734" s="303"/>
      <c r="CF734" s="303"/>
      <c r="CG734" s="303"/>
      <c r="CH734" s="303"/>
      <c r="CI734" s="303"/>
      <c r="CJ734" s="303"/>
      <c r="CK734" s="303"/>
      <c r="CL734" s="303"/>
      <c r="CM734" s="303"/>
      <c r="CN734" s="303"/>
      <c r="CO734" s="303"/>
      <c r="CP734" s="303"/>
      <c r="CQ734" s="303"/>
      <c r="CR734" s="303"/>
      <c r="CS734" s="303"/>
      <c r="CT734" s="303"/>
      <c r="CU734" s="303"/>
      <c r="CV734" s="303"/>
      <c r="CW734" s="303"/>
      <c r="CX734" s="303"/>
      <c r="CY734" s="303"/>
      <c r="CZ734" s="303"/>
    </row>
    <row r="735" ht="25.15" customHeight="true" x14ac:dyDescent="0.2">
      <c r="C735" s="1562"/>
      <c r="D735" s="1562"/>
      <c r="E735" s="1562"/>
      <c r="F735" s="1562"/>
      <c r="G735" s="1562"/>
      <c r="H735" s="1562"/>
      <c r="I735" s="1562"/>
      <c r="J735" s="1562"/>
      <c r="K735" s="1562"/>
      <c r="L735" s="1562"/>
      <c r="M735" s="1562"/>
      <c r="N735" s="1562"/>
      <c r="O735" s="1562"/>
      <c r="P735" s="1562"/>
      <c r="Q735" s="1562"/>
      <c r="BA735" s="303"/>
      <c r="BB735" s="353"/>
      <c r="BC735" s="303"/>
      <c r="BD735" s="303"/>
      <c r="BE735" s="303"/>
      <c r="BF735" s="303"/>
      <c r="BG735" s="303"/>
      <c r="BH735" s="303"/>
      <c r="BI735" s="303"/>
      <c r="BJ735" s="303"/>
      <c r="BK735" s="303"/>
      <c r="BL735" s="303"/>
      <c r="BM735" s="303"/>
      <c r="BN735" s="303"/>
      <c r="BO735" s="303"/>
      <c r="BP735" s="303"/>
      <c r="BQ735" s="303"/>
      <c r="BR735" s="303"/>
      <c r="BS735" s="303"/>
      <c r="BT735" s="303"/>
      <c r="BU735" s="303"/>
      <c r="BV735" s="303"/>
      <c r="BW735" s="303"/>
      <c r="BX735" s="303"/>
      <c r="BY735" s="303"/>
      <c r="BZ735" s="303"/>
      <c r="CA735" s="303"/>
      <c r="CB735" s="303"/>
      <c r="CC735" s="303"/>
      <c r="CD735" s="303"/>
      <c r="CE735" s="303"/>
      <c r="CF735" s="303"/>
      <c r="CG735" s="303"/>
      <c r="CH735" s="303"/>
      <c r="CI735" s="303"/>
      <c r="CJ735" s="303"/>
      <c r="CK735" s="303"/>
      <c r="CL735" s="303"/>
      <c r="CM735" s="303"/>
      <c r="CN735" s="303"/>
      <c r="CO735" s="303"/>
      <c r="CP735" s="303"/>
      <c r="CQ735" s="303"/>
      <c r="CR735" s="303"/>
      <c r="CS735" s="303"/>
      <c r="CT735" s="303"/>
      <c r="CU735" s="303"/>
      <c r="CV735" s="303"/>
      <c r="CW735" s="303"/>
      <c r="CX735" s="303"/>
      <c r="CY735" s="303"/>
      <c r="CZ735" s="303"/>
    </row>
    <row r="736" ht="25.15" customHeight="true" x14ac:dyDescent="0.2">
      <c r="C736" s="1562"/>
      <c r="D736" s="1562"/>
      <c r="E736" s="1562"/>
      <c r="F736" s="1562"/>
      <c r="G736" s="1562"/>
      <c r="H736" s="1562"/>
      <c r="I736" s="1562"/>
      <c r="J736" s="1562"/>
      <c r="K736" s="1562"/>
      <c r="L736" s="1562"/>
      <c r="M736" s="1562"/>
      <c r="N736" s="1562"/>
      <c r="O736" s="1562"/>
      <c r="P736" s="1562"/>
      <c r="Q736" s="1562"/>
      <c r="BA736" s="303"/>
      <c r="BB736" s="353"/>
      <c r="BC736" s="303"/>
      <c r="BD736" s="303"/>
      <c r="BE736" s="303"/>
      <c r="BF736" s="303"/>
      <c r="BG736" s="303"/>
      <c r="BH736" s="303"/>
      <c r="BI736" s="303"/>
      <c r="BJ736" s="303"/>
      <c r="BK736" s="303"/>
      <c r="BL736" s="303"/>
      <c r="BM736" s="303"/>
      <c r="BN736" s="303"/>
      <c r="BO736" s="303"/>
      <c r="BP736" s="303"/>
      <c r="BQ736" s="303"/>
      <c r="BR736" s="303"/>
      <c r="BS736" s="303"/>
      <c r="BT736" s="303"/>
      <c r="BU736" s="303"/>
      <c r="BV736" s="303"/>
      <c r="BW736" s="303"/>
      <c r="BX736" s="303"/>
      <c r="BY736" s="303"/>
      <c r="BZ736" s="303"/>
      <c r="CA736" s="303"/>
      <c r="CB736" s="303"/>
      <c r="CC736" s="303"/>
      <c r="CD736" s="303"/>
      <c r="CE736" s="303"/>
      <c r="CF736" s="303"/>
      <c r="CG736" s="303"/>
      <c r="CH736" s="303"/>
      <c r="CI736" s="303"/>
      <c r="CJ736" s="303"/>
      <c r="CK736" s="303"/>
      <c r="CL736" s="303"/>
      <c r="CM736" s="303"/>
      <c r="CN736" s="303"/>
      <c r="CO736" s="303"/>
      <c r="CP736" s="303"/>
      <c r="CQ736" s="303"/>
      <c r="CR736" s="303"/>
      <c r="CS736" s="303"/>
      <c r="CT736" s="303"/>
      <c r="CU736" s="303"/>
      <c r="CV736" s="303"/>
      <c r="CW736" s="303"/>
      <c r="CX736" s="303"/>
      <c r="CY736" s="303"/>
      <c r="CZ736" s="303"/>
    </row>
    <row r="737" ht="25.15" customHeight="true" x14ac:dyDescent="0.2">
      <c r="C737" s="1562"/>
      <c r="D737" s="1562"/>
      <c r="E737" s="1562"/>
      <c r="F737" s="1562"/>
      <c r="G737" s="1562"/>
      <c r="H737" s="1562"/>
      <c r="I737" s="1562"/>
      <c r="J737" s="1562"/>
      <c r="K737" s="1562"/>
      <c r="L737" s="1562"/>
      <c r="M737" s="1562"/>
      <c r="N737" s="1562"/>
      <c r="O737" s="1562"/>
      <c r="P737" s="1562"/>
      <c r="Q737" s="1562"/>
      <c r="BA737" s="303"/>
      <c r="BB737" s="353"/>
      <c r="BC737" s="303"/>
      <c r="BD737" s="303"/>
      <c r="BE737" s="303"/>
      <c r="BF737" s="303"/>
      <c r="BG737" s="303"/>
      <c r="BH737" s="303"/>
      <c r="BI737" s="303"/>
      <c r="BJ737" s="303"/>
      <c r="BK737" s="303"/>
      <c r="BL737" s="303"/>
      <c r="BM737" s="303"/>
      <c r="BN737" s="303"/>
      <c r="BO737" s="303"/>
      <c r="BP737" s="303"/>
      <c r="BQ737" s="303"/>
      <c r="BR737" s="303"/>
      <c r="BS737" s="303"/>
      <c r="BT737" s="303"/>
      <c r="BU737" s="303"/>
      <c r="BV737" s="303"/>
      <c r="BW737" s="303"/>
      <c r="BX737" s="303"/>
      <c r="BY737" s="303"/>
      <c r="BZ737" s="303"/>
      <c r="CA737" s="303"/>
      <c r="CB737" s="303"/>
      <c r="CC737" s="303"/>
      <c r="CD737" s="303"/>
      <c r="CE737" s="303"/>
      <c r="CF737" s="303"/>
      <c r="CG737" s="303"/>
      <c r="CH737" s="303"/>
      <c r="CI737" s="303"/>
      <c r="CJ737" s="303"/>
      <c r="CK737" s="303"/>
      <c r="CL737" s="303"/>
      <c r="CM737" s="303"/>
      <c r="CN737" s="303"/>
      <c r="CO737" s="303"/>
      <c r="CP737" s="303"/>
      <c r="CQ737" s="303"/>
      <c r="CR737" s="303"/>
      <c r="CS737" s="303"/>
      <c r="CT737" s="303"/>
      <c r="CU737" s="303"/>
      <c r="CV737" s="303"/>
      <c r="CW737" s="303"/>
      <c r="CX737" s="303"/>
      <c r="CY737" s="303"/>
      <c r="CZ737" s="303"/>
    </row>
    <row r="738" ht="25.15" customHeight="true" x14ac:dyDescent="0.2">
      <c r="C738" s="1562"/>
      <c r="D738" s="1562"/>
      <c r="E738" s="1562"/>
      <c r="F738" s="1562"/>
      <c r="G738" s="1562"/>
      <c r="H738" s="1562"/>
      <c r="I738" s="1562"/>
      <c r="J738" s="1562"/>
      <c r="K738" s="1562"/>
      <c r="L738" s="1562"/>
      <c r="M738" s="1562"/>
      <c r="N738" s="1562"/>
      <c r="O738" s="1562"/>
      <c r="P738" s="1562"/>
      <c r="Q738" s="1562"/>
      <c r="BA738" s="303"/>
      <c r="BB738" s="353"/>
      <c r="BC738" s="303"/>
      <c r="BD738" s="303"/>
      <c r="BE738" s="303"/>
      <c r="BF738" s="303"/>
      <c r="BG738" s="303"/>
      <c r="BH738" s="303"/>
      <c r="BI738" s="303"/>
      <c r="BJ738" s="303"/>
      <c r="BK738" s="303"/>
      <c r="BL738" s="303"/>
      <c r="BM738" s="303"/>
      <c r="BN738" s="303"/>
      <c r="BO738" s="303"/>
      <c r="BP738" s="303"/>
      <c r="BQ738" s="303"/>
      <c r="BR738" s="303"/>
      <c r="BS738" s="303"/>
      <c r="BT738" s="303"/>
      <c r="BU738" s="303"/>
      <c r="BV738" s="303"/>
      <c r="BW738" s="303"/>
      <c r="BX738" s="303"/>
      <c r="BY738" s="303"/>
      <c r="BZ738" s="303"/>
      <c r="CA738" s="303"/>
      <c r="CB738" s="303"/>
      <c r="CC738" s="303"/>
      <c r="CD738" s="303"/>
      <c r="CE738" s="303"/>
      <c r="CF738" s="303"/>
      <c r="CG738" s="303"/>
      <c r="CH738" s="303"/>
      <c r="CI738" s="303"/>
      <c r="CJ738" s="303"/>
      <c r="CK738" s="303"/>
      <c r="CL738" s="303"/>
      <c r="CM738" s="303"/>
      <c r="CN738" s="303"/>
      <c r="CO738" s="303"/>
      <c r="CP738" s="303"/>
      <c r="CQ738" s="303"/>
      <c r="CR738" s="303"/>
      <c r="CS738" s="303"/>
      <c r="CT738" s="303"/>
      <c r="CU738" s="303"/>
      <c r="CV738" s="303"/>
      <c r="CW738" s="303"/>
      <c r="CX738" s="303"/>
      <c r="CY738" s="303"/>
      <c r="CZ738" s="303"/>
    </row>
    <row r="739" ht="25.15" customHeight="true" x14ac:dyDescent="0.2">
      <c r="C739" s="1562"/>
      <c r="D739" s="1562"/>
      <c r="E739" s="1562"/>
      <c r="F739" s="1562"/>
      <c r="G739" s="1562"/>
      <c r="H739" s="1562"/>
      <c r="I739" s="1562"/>
      <c r="J739" s="1562"/>
      <c r="K739" s="1562"/>
      <c r="L739" s="1562"/>
      <c r="M739" s="1562"/>
      <c r="N739" s="1562"/>
      <c r="O739" s="1562"/>
      <c r="P739" s="1562"/>
      <c r="Q739" s="1562"/>
      <c r="BA739" s="303"/>
      <c r="BB739" s="353"/>
      <c r="BC739" s="303"/>
      <c r="BD739" s="303"/>
      <c r="BE739" s="303"/>
      <c r="BF739" s="303"/>
      <c r="BG739" s="303"/>
      <c r="BH739" s="303"/>
      <c r="BI739" s="303"/>
      <c r="BJ739" s="303"/>
      <c r="BK739" s="303"/>
      <c r="BL739" s="303"/>
      <c r="BM739" s="303"/>
      <c r="BN739" s="303"/>
      <c r="BO739" s="303"/>
      <c r="BP739" s="303"/>
      <c r="BQ739" s="303"/>
      <c r="BR739" s="303"/>
      <c r="BS739" s="303"/>
      <c r="BT739" s="303"/>
      <c r="BU739" s="303"/>
      <c r="BV739" s="303"/>
      <c r="BW739" s="303"/>
      <c r="BX739" s="303"/>
      <c r="BY739" s="303"/>
      <c r="BZ739" s="303"/>
      <c r="CA739" s="303"/>
      <c r="CB739" s="303"/>
      <c r="CC739" s="303"/>
      <c r="CD739" s="303"/>
      <c r="CE739" s="303"/>
      <c r="CF739" s="303"/>
      <c r="CG739" s="303"/>
      <c r="CH739" s="303"/>
      <c r="CI739" s="303"/>
      <c r="CJ739" s="303"/>
      <c r="CK739" s="303"/>
      <c r="CL739" s="303"/>
      <c r="CM739" s="303"/>
      <c r="CN739" s="303"/>
      <c r="CO739" s="303"/>
      <c r="CP739" s="303"/>
      <c r="CQ739" s="303"/>
      <c r="CR739" s="303"/>
      <c r="CS739" s="303"/>
      <c r="CT739" s="303"/>
      <c r="CU739" s="303"/>
      <c r="CV739" s="303"/>
      <c r="CW739" s="303"/>
      <c r="CX739" s="303"/>
      <c r="CY739" s="303"/>
      <c r="CZ739" s="303"/>
    </row>
    <row r="740" ht="25.15" customHeight="true" x14ac:dyDescent="0.2">
      <c r="C740" s="1562"/>
      <c r="D740" s="1562"/>
      <c r="E740" s="1562"/>
      <c r="F740" s="1562"/>
      <c r="G740" s="1562"/>
      <c r="H740" s="1562"/>
      <c r="I740" s="1562"/>
      <c r="J740" s="1562"/>
      <c r="K740" s="1562"/>
      <c r="L740" s="1562"/>
      <c r="M740" s="1562"/>
      <c r="N740" s="1562"/>
      <c r="O740" s="1562"/>
      <c r="P740" s="1562"/>
      <c r="Q740" s="1562"/>
      <c r="BA740" s="303"/>
      <c r="BB740" s="353"/>
      <c r="BC740" s="303"/>
      <c r="BD740" s="303"/>
      <c r="BE740" s="303"/>
      <c r="BF740" s="303"/>
      <c r="BG740" s="303"/>
      <c r="BH740" s="303"/>
      <c r="BI740" s="303"/>
      <c r="BJ740" s="303"/>
      <c r="BK740" s="303"/>
      <c r="BL740" s="303"/>
      <c r="BM740" s="303"/>
      <c r="BN740" s="303"/>
      <c r="BO740" s="303"/>
      <c r="BP740" s="303"/>
      <c r="BQ740" s="303"/>
      <c r="BR740" s="303"/>
      <c r="BS740" s="303"/>
      <c r="BT740" s="303"/>
      <c r="BU740" s="303"/>
      <c r="BV740" s="303"/>
      <c r="BW740" s="303"/>
      <c r="BX740" s="303"/>
      <c r="BY740" s="303"/>
      <c r="BZ740" s="303"/>
      <c r="CA740" s="303"/>
      <c r="CB740" s="303"/>
      <c r="CC740" s="303"/>
      <c r="CD740" s="303"/>
      <c r="CE740" s="303"/>
      <c r="CF740" s="303"/>
      <c r="CG740" s="303"/>
      <c r="CH740" s="303"/>
      <c r="CI740" s="303"/>
      <c r="CJ740" s="303"/>
      <c r="CK740" s="303"/>
      <c r="CL740" s="303"/>
      <c r="CM740" s="303"/>
      <c r="CN740" s="303"/>
      <c r="CO740" s="303"/>
      <c r="CP740" s="303"/>
      <c r="CQ740" s="303"/>
      <c r="CR740" s="303"/>
      <c r="CS740" s="303"/>
      <c r="CT740" s="303"/>
      <c r="CU740" s="303"/>
      <c r="CV740" s="303"/>
      <c r="CW740" s="303"/>
      <c r="CX740" s="303"/>
      <c r="CY740" s="303"/>
      <c r="CZ740" s="303"/>
    </row>
    <row r="741" ht="25.15" customHeight="true" x14ac:dyDescent="0.2">
      <c r="C741" s="1562"/>
      <c r="D741" s="1562"/>
      <c r="E741" s="1562"/>
      <c r="F741" s="1562"/>
      <c r="G741" s="1562"/>
      <c r="H741" s="1562"/>
      <c r="I741" s="1562"/>
      <c r="J741" s="1562"/>
      <c r="K741" s="1562"/>
      <c r="L741" s="1562"/>
      <c r="M741" s="1562"/>
      <c r="N741" s="1562"/>
      <c r="O741" s="1562"/>
      <c r="P741" s="1562"/>
      <c r="Q741" s="1562"/>
      <c r="BA741" s="303"/>
      <c r="BB741" s="353"/>
      <c r="BC741" s="303"/>
      <c r="BD741" s="303"/>
      <c r="BE741" s="303"/>
      <c r="BF741" s="303"/>
      <c r="BG741" s="303"/>
      <c r="BH741" s="303"/>
      <c r="BI741" s="303"/>
      <c r="BJ741" s="303"/>
      <c r="BK741" s="303"/>
      <c r="BL741" s="303"/>
      <c r="BM741" s="303"/>
      <c r="BN741" s="303"/>
      <c r="BO741" s="303"/>
      <c r="BP741" s="303"/>
      <c r="BQ741" s="303"/>
      <c r="BR741" s="303"/>
      <c r="BS741" s="303"/>
      <c r="BT741" s="303"/>
      <c r="BU741" s="303"/>
      <c r="BV741" s="303"/>
      <c r="BW741" s="303"/>
      <c r="BX741" s="303"/>
      <c r="BY741" s="303"/>
      <c r="BZ741" s="303"/>
      <c r="CA741" s="303"/>
      <c r="CB741" s="303"/>
      <c r="CC741" s="303"/>
      <c r="CD741" s="303"/>
      <c r="CE741" s="303"/>
      <c r="CF741" s="303"/>
      <c r="CG741" s="303"/>
      <c r="CH741" s="303"/>
      <c r="CI741" s="303"/>
      <c r="CJ741" s="303"/>
      <c r="CK741" s="303"/>
      <c r="CL741" s="303"/>
      <c r="CM741" s="303"/>
      <c r="CN741" s="303"/>
      <c r="CO741" s="303"/>
      <c r="CP741" s="303"/>
      <c r="CQ741" s="303"/>
      <c r="CR741" s="303"/>
      <c r="CS741" s="303"/>
      <c r="CT741" s="303"/>
      <c r="CU741" s="303"/>
      <c r="CV741" s="303"/>
      <c r="CW741" s="303"/>
      <c r="CX741" s="303"/>
      <c r="CY741" s="303"/>
      <c r="CZ741" s="303"/>
    </row>
    <row r="742" ht="25.15" customHeight="true" x14ac:dyDescent="0.2">
      <c r="C742" s="1562"/>
      <c r="D742" s="1562"/>
      <c r="E742" s="1562"/>
      <c r="F742" s="1562"/>
      <c r="G742" s="1562"/>
      <c r="H742" s="1562"/>
      <c r="I742" s="1562"/>
      <c r="J742" s="1562"/>
      <c r="K742" s="1562"/>
      <c r="L742" s="1562"/>
      <c r="M742" s="1562"/>
      <c r="N742" s="1562"/>
      <c r="O742" s="1562"/>
      <c r="P742" s="1562"/>
      <c r="Q742" s="1562"/>
      <c r="BA742" s="303"/>
      <c r="BB742" s="353"/>
      <c r="BC742" s="303"/>
      <c r="BD742" s="303"/>
      <c r="BE742" s="303"/>
      <c r="BF742" s="303"/>
      <c r="BG742" s="303"/>
      <c r="BH742" s="303"/>
      <c r="BI742" s="303"/>
      <c r="BJ742" s="303"/>
      <c r="BK742" s="303"/>
      <c r="BL742" s="303"/>
      <c r="BM742" s="303"/>
      <c r="BN742" s="303"/>
      <c r="BO742" s="303"/>
      <c r="BP742" s="303"/>
      <c r="BQ742" s="303"/>
      <c r="BR742" s="303"/>
      <c r="BS742" s="303"/>
      <c r="BT742" s="303"/>
      <c r="BU742" s="303"/>
      <c r="BV742" s="303"/>
      <c r="BW742" s="303"/>
      <c r="BX742" s="303"/>
      <c r="BY742" s="303"/>
      <c r="BZ742" s="303"/>
      <c r="CA742" s="303"/>
      <c r="CB742" s="303"/>
      <c r="CC742" s="303"/>
      <c r="CD742" s="303"/>
      <c r="CE742" s="303"/>
      <c r="CF742" s="303"/>
      <c r="CG742" s="303"/>
      <c r="CH742" s="303"/>
      <c r="CI742" s="303"/>
      <c r="CJ742" s="303"/>
      <c r="CK742" s="303"/>
      <c r="CL742" s="303"/>
      <c r="CM742" s="303"/>
      <c r="CN742" s="303"/>
      <c r="CO742" s="303"/>
      <c r="CP742" s="303"/>
      <c r="CQ742" s="303"/>
      <c r="CR742" s="303"/>
      <c r="CS742" s="303"/>
      <c r="CT742" s="303"/>
      <c r="CU742" s="303"/>
      <c r="CV742" s="303"/>
      <c r="CW742" s="303"/>
      <c r="CX742" s="303"/>
      <c r="CY742" s="303"/>
      <c r="CZ742" s="303"/>
    </row>
    <row r="743" ht="25.15" customHeight="true" x14ac:dyDescent="0.2">
      <c r="C743" s="1562"/>
      <c r="D743" s="1562"/>
      <c r="E743" s="1562"/>
      <c r="F743" s="1562"/>
      <c r="G743" s="1562"/>
      <c r="H743" s="1562"/>
      <c r="I743" s="1562"/>
      <c r="J743" s="1562"/>
      <c r="K743" s="1562"/>
      <c r="L743" s="1562"/>
      <c r="M743" s="1562"/>
      <c r="N743" s="1562"/>
      <c r="O743" s="1562"/>
      <c r="P743" s="1562"/>
      <c r="Q743" s="1562"/>
      <c r="BA743" s="303"/>
      <c r="BB743" s="353"/>
      <c r="BC743" s="303"/>
      <c r="BD743" s="303"/>
      <c r="BE743" s="303"/>
      <c r="BF743" s="303"/>
      <c r="BG743" s="303"/>
      <c r="BH743" s="303"/>
      <c r="BI743" s="303"/>
      <c r="BJ743" s="303"/>
      <c r="BK743" s="303"/>
      <c r="BL743" s="303"/>
      <c r="BM743" s="303"/>
      <c r="BN743" s="303"/>
      <c r="BO743" s="303"/>
      <c r="BP743" s="303"/>
      <c r="BQ743" s="303"/>
      <c r="BR743" s="303"/>
      <c r="BS743" s="303"/>
      <c r="BT743" s="303"/>
      <c r="BU743" s="303"/>
      <c r="BV743" s="303"/>
      <c r="BW743" s="303"/>
      <c r="BX743" s="303"/>
      <c r="BY743" s="303"/>
      <c r="BZ743" s="303"/>
      <c r="CA743" s="303"/>
      <c r="CB743" s="303"/>
      <c r="CC743" s="303"/>
      <c r="CD743" s="303"/>
      <c r="CE743" s="303"/>
      <c r="CF743" s="303"/>
      <c r="CG743" s="303"/>
      <c r="CH743" s="303"/>
      <c r="CI743" s="303"/>
      <c r="CJ743" s="303"/>
      <c r="CK743" s="303"/>
      <c r="CL743" s="303"/>
      <c r="CM743" s="303"/>
      <c r="CN743" s="303"/>
      <c r="CO743" s="303"/>
      <c r="CP743" s="303"/>
      <c r="CQ743" s="303"/>
      <c r="CR743" s="303"/>
      <c r="CS743" s="303"/>
      <c r="CT743" s="303"/>
      <c r="CU743" s="303"/>
      <c r="CV743" s="303"/>
      <c r="CW743" s="303"/>
      <c r="CX743" s="303"/>
      <c r="CY743" s="303"/>
      <c r="CZ743" s="303"/>
    </row>
    <row r="744" ht="25.15" customHeight="true" x14ac:dyDescent="0.2">
      <c r="C744" s="1562"/>
      <c r="D744" s="1562"/>
      <c r="E744" s="1562"/>
      <c r="F744" s="1562"/>
      <c r="G744" s="1562"/>
      <c r="H744" s="1562"/>
      <c r="I744" s="1562"/>
      <c r="J744" s="1562"/>
      <c r="K744" s="1562"/>
      <c r="L744" s="1562"/>
      <c r="M744" s="1562"/>
      <c r="N744" s="1562"/>
      <c r="O744" s="1562"/>
      <c r="P744" s="1562"/>
      <c r="Q744" s="1562"/>
      <c r="BA744" s="303"/>
      <c r="BB744" s="353"/>
      <c r="BC744" s="303"/>
      <c r="BD744" s="303"/>
      <c r="BE744" s="303"/>
      <c r="BF744" s="303"/>
      <c r="BG744" s="303"/>
      <c r="BH744" s="303"/>
      <c r="BI744" s="303"/>
      <c r="BJ744" s="303"/>
      <c r="BK744" s="303"/>
      <c r="BL744" s="303"/>
      <c r="BM744" s="303"/>
      <c r="BN744" s="303"/>
      <c r="BO744" s="303"/>
      <c r="BP744" s="303"/>
      <c r="BQ744" s="303"/>
      <c r="BR744" s="303"/>
      <c r="BS744" s="303"/>
      <c r="BT744" s="303"/>
      <c r="BU744" s="303"/>
      <c r="BV744" s="303"/>
      <c r="BW744" s="303"/>
      <c r="BX744" s="303"/>
      <c r="BY744" s="303"/>
      <c r="BZ744" s="303"/>
      <c r="CA744" s="303"/>
      <c r="CB744" s="303"/>
      <c r="CC744" s="303"/>
      <c r="CD744" s="303"/>
      <c r="CE744" s="303"/>
      <c r="CF744" s="303"/>
      <c r="CG744" s="303"/>
      <c r="CH744" s="303"/>
      <c r="CI744" s="303"/>
      <c r="CJ744" s="303"/>
      <c r="CK744" s="303"/>
      <c r="CL744" s="303"/>
      <c r="CM744" s="303"/>
      <c r="CN744" s="303"/>
      <c r="CO744" s="303"/>
      <c r="CP744" s="303"/>
      <c r="CQ744" s="303"/>
      <c r="CR744" s="303"/>
      <c r="CS744" s="303"/>
      <c r="CT744" s="303"/>
      <c r="CU744" s="303"/>
      <c r="CV744" s="303"/>
      <c r="CW744" s="303"/>
      <c r="CX744" s="303"/>
      <c r="CY744" s="303"/>
      <c r="CZ744" s="303"/>
    </row>
    <row r="745" ht="25.15" customHeight="true" x14ac:dyDescent="0.2">
      <c r="C745" s="1562"/>
      <c r="D745" s="1562"/>
      <c r="E745" s="1562"/>
      <c r="F745" s="1562"/>
      <c r="G745" s="1562"/>
      <c r="H745" s="1562"/>
      <c r="I745" s="1562"/>
      <c r="J745" s="1562"/>
      <c r="K745" s="1562"/>
      <c r="L745" s="1562"/>
      <c r="M745" s="1562"/>
      <c r="N745" s="1562"/>
      <c r="O745" s="1562"/>
      <c r="P745" s="1562"/>
      <c r="Q745" s="1562"/>
      <c r="BA745" s="303"/>
      <c r="BB745" s="353"/>
      <c r="BC745" s="303"/>
      <c r="BD745" s="303"/>
      <c r="BE745" s="303"/>
      <c r="BF745" s="303"/>
      <c r="BG745" s="303"/>
      <c r="BH745" s="303"/>
      <c r="BI745" s="303"/>
      <c r="BJ745" s="303"/>
      <c r="BK745" s="303"/>
      <c r="BL745" s="303"/>
      <c r="BM745" s="303"/>
      <c r="BN745" s="303"/>
      <c r="BO745" s="303"/>
      <c r="BP745" s="303"/>
      <c r="BQ745" s="303"/>
      <c r="BR745" s="303"/>
      <c r="BS745" s="303"/>
      <c r="BT745" s="303"/>
      <c r="BU745" s="303"/>
      <c r="BV745" s="303"/>
      <c r="BW745" s="303"/>
      <c r="BX745" s="303"/>
      <c r="BY745" s="303"/>
      <c r="BZ745" s="303"/>
      <c r="CA745" s="303"/>
      <c r="CB745" s="303"/>
      <c r="CC745" s="303"/>
      <c r="CD745" s="303"/>
      <c r="CE745" s="303"/>
      <c r="CF745" s="303"/>
      <c r="CG745" s="303"/>
      <c r="CH745" s="303"/>
      <c r="CI745" s="303"/>
      <c r="CJ745" s="303"/>
      <c r="CK745" s="303"/>
      <c r="CL745" s="303"/>
      <c r="CM745" s="303"/>
      <c r="CN745" s="303"/>
      <c r="CO745" s="303"/>
      <c r="CP745" s="303"/>
      <c r="CQ745" s="303"/>
      <c r="CR745" s="303"/>
      <c r="CS745" s="303"/>
      <c r="CT745" s="303"/>
      <c r="CU745" s="303"/>
      <c r="CV745" s="303"/>
      <c r="CW745" s="303"/>
      <c r="CX745" s="303"/>
      <c r="CY745" s="303"/>
      <c r="CZ745" s="303"/>
    </row>
    <row r="746" ht="25.15" customHeight="true" x14ac:dyDescent="0.2">
      <c r="C746" s="1562"/>
      <c r="D746" s="1562"/>
      <c r="E746" s="1562"/>
      <c r="F746" s="1562"/>
      <c r="G746" s="1562"/>
      <c r="H746" s="1562"/>
      <c r="I746" s="1562"/>
      <c r="J746" s="1562"/>
      <c r="K746" s="1562"/>
      <c r="L746" s="1562"/>
      <c r="M746" s="1562"/>
      <c r="N746" s="1562"/>
      <c r="O746" s="1562"/>
      <c r="P746" s="1562"/>
      <c r="Q746" s="1562"/>
      <c r="BA746" s="303"/>
      <c r="BB746" s="353"/>
      <c r="BC746" s="303"/>
      <c r="BD746" s="303"/>
      <c r="BE746" s="303"/>
      <c r="BF746" s="303"/>
      <c r="BG746" s="303"/>
      <c r="BH746" s="303"/>
      <c r="BI746" s="303"/>
      <c r="BJ746" s="303"/>
      <c r="BK746" s="303"/>
      <c r="BL746" s="303"/>
      <c r="BM746" s="303"/>
      <c r="BN746" s="303"/>
      <c r="BO746" s="303"/>
      <c r="BP746" s="303"/>
      <c r="BQ746" s="303"/>
      <c r="BR746" s="303"/>
      <c r="BS746" s="303"/>
      <c r="BT746" s="303"/>
      <c r="BU746" s="303"/>
      <c r="BV746" s="303"/>
      <c r="BW746" s="303"/>
      <c r="BX746" s="303"/>
      <c r="BY746" s="303"/>
      <c r="BZ746" s="303"/>
      <c r="CA746" s="303"/>
      <c r="CB746" s="303"/>
      <c r="CC746" s="303"/>
      <c r="CD746" s="303"/>
      <c r="CE746" s="303"/>
      <c r="CF746" s="303"/>
      <c r="CG746" s="303"/>
      <c r="CH746" s="303"/>
      <c r="CI746" s="303"/>
      <c r="CJ746" s="303"/>
      <c r="CK746" s="303"/>
      <c r="CL746" s="303"/>
      <c r="CM746" s="303"/>
      <c r="CN746" s="303"/>
      <c r="CO746" s="303"/>
      <c r="CP746" s="303"/>
      <c r="CQ746" s="303"/>
      <c r="CR746" s="303"/>
      <c r="CS746" s="303"/>
      <c r="CT746" s="303"/>
      <c r="CU746" s="303"/>
      <c r="CV746" s="303"/>
      <c r="CW746" s="303"/>
      <c r="CX746" s="303"/>
      <c r="CY746" s="303"/>
      <c r="CZ746" s="303"/>
    </row>
    <row r="747" ht="25.15" customHeight="true" x14ac:dyDescent="0.2">
      <c r="C747" s="1562"/>
      <c r="D747" s="1562"/>
      <c r="E747" s="1562"/>
      <c r="F747" s="1562"/>
      <c r="G747" s="1562"/>
      <c r="H747" s="1562"/>
      <c r="I747" s="1562"/>
      <c r="J747" s="1562"/>
      <c r="K747" s="1562"/>
      <c r="L747" s="1562"/>
      <c r="M747" s="1562"/>
      <c r="N747" s="1562"/>
      <c r="O747" s="1562"/>
      <c r="P747" s="1562"/>
      <c r="Q747" s="1562"/>
      <c r="BA747" s="303"/>
      <c r="BB747" s="353"/>
      <c r="BC747" s="303"/>
      <c r="BD747" s="303"/>
      <c r="BE747" s="303"/>
      <c r="BF747" s="303"/>
      <c r="BG747" s="303"/>
      <c r="BH747" s="303"/>
      <c r="BI747" s="303"/>
      <c r="BJ747" s="303"/>
      <c r="BK747" s="303"/>
      <c r="BL747" s="303"/>
      <c r="BM747" s="303"/>
      <c r="BN747" s="303"/>
      <c r="BO747" s="303"/>
      <c r="BP747" s="303"/>
      <c r="BQ747" s="303"/>
      <c r="BR747" s="303"/>
      <c r="BS747" s="303"/>
      <c r="BT747" s="303"/>
      <c r="BU747" s="303"/>
      <c r="BV747" s="303"/>
      <c r="BW747" s="303"/>
      <c r="BX747" s="303"/>
      <c r="BY747" s="303"/>
      <c r="BZ747" s="303"/>
      <c r="CA747" s="303"/>
      <c r="CB747" s="303"/>
      <c r="CC747" s="303"/>
      <c r="CD747" s="303"/>
      <c r="CE747" s="303"/>
      <c r="CF747" s="303"/>
      <c r="CG747" s="303"/>
      <c r="CH747" s="303"/>
      <c r="CI747" s="303"/>
      <c r="CJ747" s="303"/>
      <c r="CK747" s="303"/>
      <c r="CL747" s="303"/>
      <c r="CM747" s="303"/>
      <c r="CN747" s="303"/>
      <c r="CO747" s="303"/>
      <c r="CP747" s="303"/>
      <c r="CQ747" s="303"/>
      <c r="CR747" s="303"/>
      <c r="CS747" s="303"/>
      <c r="CT747" s="303"/>
      <c r="CU747" s="303"/>
      <c r="CV747" s="303"/>
      <c r="CW747" s="303"/>
      <c r="CX747" s="303"/>
      <c r="CY747" s="303"/>
      <c r="CZ747" s="303"/>
    </row>
    <row r="748" ht="25.15" customHeight="true" x14ac:dyDescent="0.2">
      <c r="C748" s="1562"/>
      <c r="D748" s="1562"/>
      <c r="E748" s="1562"/>
      <c r="F748" s="1562"/>
      <c r="G748" s="1562"/>
      <c r="H748" s="1562"/>
      <c r="I748" s="1562"/>
      <c r="J748" s="1562"/>
      <c r="K748" s="1562"/>
      <c r="L748" s="1562"/>
      <c r="M748" s="1562"/>
      <c r="N748" s="1562"/>
      <c r="O748" s="1562"/>
      <c r="P748" s="1562"/>
      <c r="Q748" s="1562"/>
      <c r="BA748" s="303"/>
      <c r="BB748" s="353"/>
      <c r="BC748" s="303"/>
      <c r="BD748" s="303"/>
      <c r="BE748" s="303"/>
      <c r="BF748" s="303"/>
      <c r="BG748" s="303"/>
      <c r="BH748" s="303"/>
      <c r="BI748" s="303"/>
      <c r="BJ748" s="303"/>
      <c r="BK748" s="303"/>
      <c r="BL748" s="303"/>
      <c r="BM748" s="303"/>
      <c r="BN748" s="303"/>
      <c r="BO748" s="303"/>
      <c r="BP748" s="303"/>
      <c r="BQ748" s="303"/>
      <c r="BR748" s="303"/>
      <c r="BS748" s="303"/>
      <c r="BT748" s="303"/>
      <c r="BU748" s="303"/>
      <c r="BV748" s="303"/>
      <c r="BW748" s="303"/>
      <c r="BX748" s="303"/>
      <c r="BY748" s="303"/>
      <c r="BZ748" s="303"/>
      <c r="CA748" s="303"/>
      <c r="CB748" s="303"/>
      <c r="CC748" s="303"/>
      <c r="CD748" s="303"/>
      <c r="CE748" s="303"/>
      <c r="CF748" s="303"/>
      <c r="CG748" s="303"/>
      <c r="CH748" s="303"/>
      <c r="CI748" s="303"/>
      <c r="CJ748" s="303"/>
      <c r="CK748" s="303"/>
      <c r="CL748" s="303"/>
      <c r="CM748" s="303"/>
      <c r="CN748" s="303"/>
      <c r="CO748" s="303"/>
      <c r="CP748" s="303"/>
      <c r="CQ748" s="303"/>
      <c r="CR748" s="303"/>
      <c r="CS748" s="303"/>
      <c r="CT748" s="303"/>
      <c r="CU748" s="303"/>
      <c r="CV748" s="303"/>
      <c r="CW748" s="303"/>
      <c r="CX748" s="303"/>
      <c r="CY748" s="303"/>
      <c r="CZ748" s="303"/>
    </row>
    <row r="749" ht="25.15" customHeight="true" x14ac:dyDescent="0.2">
      <c r="C749" s="1562"/>
      <c r="D749" s="1562"/>
      <c r="E749" s="1562"/>
      <c r="F749" s="1562"/>
      <c r="G749" s="1562"/>
      <c r="H749" s="1562"/>
      <c r="I749" s="1562"/>
      <c r="J749" s="1562"/>
      <c r="K749" s="1562"/>
      <c r="L749" s="1562"/>
      <c r="M749" s="1562"/>
      <c r="N749" s="1562"/>
      <c r="O749" s="1562"/>
      <c r="P749" s="1562"/>
      <c r="Q749" s="1562"/>
      <c r="BA749" s="303"/>
      <c r="BB749" s="353"/>
      <c r="BC749" s="303"/>
      <c r="BD749" s="303"/>
      <c r="BE749" s="303"/>
      <c r="BF749" s="303"/>
      <c r="BG749" s="303"/>
      <c r="BH749" s="303"/>
      <c r="BI749" s="303"/>
      <c r="BJ749" s="303"/>
      <c r="BK749" s="303"/>
      <c r="BL749" s="303"/>
      <c r="BM749" s="303"/>
      <c r="BN749" s="303"/>
      <c r="BO749" s="303"/>
      <c r="BP749" s="303"/>
      <c r="BQ749" s="303"/>
      <c r="BR749" s="303"/>
      <c r="BS749" s="303"/>
      <c r="BT749" s="303"/>
      <c r="BU749" s="303"/>
      <c r="BV749" s="303"/>
      <c r="BW749" s="303"/>
      <c r="BX749" s="303"/>
      <c r="BY749" s="303"/>
      <c r="BZ749" s="303"/>
      <c r="CA749" s="303"/>
      <c r="CB749" s="303"/>
      <c r="CC749" s="303"/>
      <c r="CD749" s="303"/>
      <c r="CE749" s="303"/>
      <c r="CF749" s="303"/>
      <c r="CG749" s="303"/>
      <c r="CH749" s="303"/>
      <c r="CI749" s="303"/>
      <c r="CJ749" s="303"/>
      <c r="CK749" s="303"/>
      <c r="CL749" s="303"/>
      <c r="CM749" s="303"/>
      <c r="CN749" s="303"/>
      <c r="CO749" s="303"/>
      <c r="CP749" s="303"/>
      <c r="CQ749" s="303"/>
      <c r="CR749" s="303"/>
      <c r="CS749" s="303"/>
      <c r="CT749" s="303"/>
      <c r="CU749" s="303"/>
      <c r="CV749" s="303"/>
      <c r="CW749" s="303"/>
      <c r="CX749" s="303"/>
      <c r="CY749" s="303"/>
      <c r="CZ749" s="303"/>
    </row>
    <row r="750" ht="25.15" customHeight="true" x14ac:dyDescent="0.2">
      <c r="C750" s="1562"/>
      <c r="D750" s="1562"/>
      <c r="E750" s="1562"/>
      <c r="F750" s="1562"/>
      <c r="G750" s="1562"/>
      <c r="H750" s="1562"/>
      <c r="I750" s="1562"/>
      <c r="J750" s="1562"/>
      <c r="K750" s="1562"/>
      <c r="L750" s="1562"/>
      <c r="M750" s="1562"/>
      <c r="N750" s="1562"/>
      <c r="O750" s="1562"/>
      <c r="P750" s="1562"/>
      <c r="Q750" s="1562"/>
      <c r="BA750" s="303"/>
      <c r="BB750" s="353"/>
      <c r="BC750" s="303"/>
      <c r="BD750" s="303"/>
      <c r="BE750" s="303"/>
      <c r="BF750" s="303"/>
      <c r="BG750" s="303"/>
      <c r="BH750" s="303"/>
      <c r="BI750" s="303"/>
      <c r="BJ750" s="303"/>
      <c r="BK750" s="303"/>
      <c r="BL750" s="303"/>
      <c r="BM750" s="303"/>
      <c r="BN750" s="303"/>
      <c r="BO750" s="303"/>
      <c r="BP750" s="303"/>
      <c r="BQ750" s="303"/>
      <c r="BR750" s="303"/>
      <c r="BS750" s="303"/>
      <c r="BT750" s="303"/>
      <c r="BU750" s="303"/>
      <c r="BV750" s="303"/>
      <c r="BW750" s="303"/>
      <c r="BX750" s="303"/>
      <c r="BY750" s="303"/>
      <c r="BZ750" s="303"/>
      <c r="CA750" s="303"/>
      <c r="CB750" s="303"/>
      <c r="CC750" s="303"/>
      <c r="CD750" s="303"/>
      <c r="CE750" s="303"/>
      <c r="CF750" s="303"/>
      <c r="CG750" s="303"/>
      <c r="CH750" s="303"/>
      <c r="CI750" s="303"/>
      <c r="CJ750" s="303"/>
      <c r="CK750" s="303"/>
      <c r="CL750" s="303"/>
      <c r="CM750" s="303"/>
      <c r="CN750" s="303"/>
      <c r="CO750" s="303"/>
      <c r="CP750" s="303"/>
      <c r="CQ750" s="303"/>
      <c r="CR750" s="303"/>
      <c r="CS750" s="303"/>
      <c r="CT750" s="303"/>
      <c r="CU750" s="303"/>
      <c r="CV750" s="303"/>
      <c r="CW750" s="303"/>
      <c r="CX750" s="303"/>
      <c r="CY750" s="303"/>
      <c r="CZ750" s="303"/>
    </row>
    <row r="751" ht="25.15" customHeight="true" x14ac:dyDescent="0.2">
      <c r="C751" s="1562"/>
      <c r="D751" s="1562"/>
      <c r="E751" s="1562"/>
      <c r="F751" s="1562"/>
      <c r="G751" s="1562"/>
      <c r="H751" s="1562"/>
      <c r="I751" s="1562"/>
      <c r="J751" s="1562"/>
      <c r="K751" s="1562"/>
      <c r="L751" s="1562"/>
      <c r="M751" s="1562"/>
      <c r="N751" s="1562"/>
      <c r="O751" s="1562"/>
      <c r="P751" s="1562"/>
      <c r="Q751" s="1562"/>
      <c r="BA751" s="303"/>
      <c r="BB751" s="353"/>
      <c r="BC751" s="303"/>
      <c r="BD751" s="303"/>
      <c r="BE751" s="303"/>
      <c r="BF751" s="303"/>
      <c r="BG751" s="303"/>
      <c r="BH751" s="303"/>
      <c r="BI751" s="303"/>
      <c r="BJ751" s="303"/>
      <c r="BK751" s="303"/>
      <c r="BL751" s="303"/>
      <c r="BM751" s="303"/>
      <c r="BN751" s="303"/>
      <c r="BO751" s="303"/>
      <c r="BP751" s="303"/>
      <c r="BQ751" s="303"/>
      <c r="BR751" s="303"/>
      <c r="BS751" s="303"/>
      <c r="BT751" s="303"/>
      <c r="BU751" s="303"/>
      <c r="BV751" s="303"/>
      <c r="BW751" s="303"/>
      <c r="BX751" s="303"/>
      <c r="BY751" s="303"/>
      <c r="BZ751" s="303"/>
      <c r="CA751" s="303"/>
      <c r="CB751" s="303"/>
      <c r="CC751" s="303"/>
      <c r="CD751" s="303"/>
      <c r="CE751" s="303"/>
      <c r="CF751" s="303"/>
      <c r="CG751" s="303"/>
      <c r="CH751" s="303"/>
      <c r="CI751" s="303"/>
      <c r="CJ751" s="303"/>
      <c r="CK751" s="303"/>
      <c r="CL751" s="303"/>
      <c r="CM751" s="303"/>
      <c r="CN751" s="303"/>
      <c r="CO751" s="303"/>
      <c r="CP751" s="303"/>
      <c r="CQ751" s="303"/>
      <c r="CR751" s="303"/>
      <c r="CS751" s="303"/>
      <c r="CT751" s="303"/>
      <c r="CU751" s="303"/>
      <c r="CV751" s="303"/>
      <c r="CW751" s="303"/>
      <c r="CX751" s="303"/>
      <c r="CY751" s="303"/>
      <c r="CZ751" s="303"/>
    </row>
    <row r="752" ht="25.15" customHeight="true" x14ac:dyDescent="0.2">
      <c r="C752" s="1562"/>
      <c r="D752" s="1562"/>
      <c r="E752" s="1562"/>
      <c r="F752" s="1562"/>
      <c r="G752" s="1562"/>
      <c r="H752" s="1562"/>
      <c r="I752" s="1562"/>
      <c r="J752" s="1562"/>
      <c r="K752" s="1562"/>
      <c r="L752" s="1562"/>
      <c r="M752" s="1562"/>
      <c r="N752" s="1562"/>
      <c r="O752" s="1562"/>
      <c r="P752" s="1562"/>
      <c r="Q752" s="1562"/>
      <c r="BA752" s="303"/>
      <c r="BB752" s="353"/>
      <c r="BC752" s="303"/>
      <c r="BD752" s="303"/>
      <c r="BE752" s="303"/>
      <c r="BF752" s="303"/>
      <c r="BG752" s="303"/>
      <c r="BH752" s="303"/>
      <c r="BI752" s="303"/>
      <c r="BJ752" s="303"/>
      <c r="BK752" s="303"/>
      <c r="BL752" s="303"/>
      <c r="BM752" s="303"/>
      <c r="BN752" s="303"/>
      <c r="BO752" s="303"/>
      <c r="BP752" s="303"/>
      <c r="BQ752" s="303"/>
      <c r="BR752" s="303"/>
      <c r="BS752" s="303"/>
      <c r="BT752" s="303"/>
      <c r="BU752" s="303"/>
      <c r="BV752" s="303"/>
      <c r="BW752" s="303"/>
      <c r="BX752" s="303"/>
      <c r="BY752" s="303"/>
      <c r="BZ752" s="303"/>
      <c r="CA752" s="303"/>
      <c r="CB752" s="303"/>
      <c r="CC752" s="303"/>
      <c r="CD752" s="303"/>
      <c r="CE752" s="303"/>
      <c r="CF752" s="303"/>
      <c r="CG752" s="303"/>
      <c r="CH752" s="303"/>
      <c r="CI752" s="303"/>
      <c r="CJ752" s="303"/>
      <c r="CK752" s="303"/>
      <c r="CL752" s="303"/>
      <c r="CM752" s="303"/>
      <c r="CN752" s="303"/>
      <c r="CO752" s="303"/>
      <c r="CP752" s="303"/>
      <c r="CQ752" s="303"/>
      <c r="CR752" s="303"/>
      <c r="CS752" s="303"/>
      <c r="CT752" s="303"/>
      <c r="CU752" s="303"/>
      <c r="CV752" s="303"/>
      <c r="CW752" s="303"/>
      <c r="CX752" s="303"/>
      <c r="CY752" s="303"/>
      <c r="CZ752" s="303"/>
    </row>
    <row r="753" ht="25.15" customHeight="true" x14ac:dyDescent="0.2">
      <c r="C753" s="1562"/>
      <c r="D753" s="1562"/>
      <c r="E753" s="1562"/>
      <c r="F753" s="1562"/>
      <c r="G753" s="1562"/>
      <c r="H753" s="1562"/>
      <c r="I753" s="1562"/>
      <c r="J753" s="1562"/>
      <c r="K753" s="1562"/>
      <c r="L753" s="1562"/>
      <c r="M753" s="1562"/>
      <c r="N753" s="1562"/>
      <c r="O753" s="1562"/>
      <c r="P753" s="1562"/>
      <c r="Q753" s="1562"/>
      <c r="BA753" s="303"/>
      <c r="BB753" s="353"/>
      <c r="BC753" s="303"/>
      <c r="BD753" s="303"/>
      <c r="BE753" s="303"/>
      <c r="BF753" s="303"/>
      <c r="BG753" s="303"/>
      <c r="BH753" s="303"/>
      <c r="BI753" s="303"/>
      <c r="BJ753" s="303"/>
      <c r="BK753" s="303"/>
      <c r="BL753" s="303"/>
      <c r="BM753" s="303"/>
      <c r="BN753" s="303"/>
      <c r="BO753" s="303"/>
      <c r="BP753" s="303"/>
      <c r="BQ753" s="303"/>
      <c r="BR753" s="303"/>
      <c r="BS753" s="303"/>
      <c r="BT753" s="303"/>
      <c r="BU753" s="303"/>
      <c r="BV753" s="303"/>
      <c r="BW753" s="303"/>
      <c r="BX753" s="303"/>
      <c r="BY753" s="303"/>
      <c r="BZ753" s="303"/>
      <c r="CA753" s="303"/>
      <c r="CB753" s="303"/>
      <c r="CC753" s="303"/>
      <c r="CD753" s="303"/>
      <c r="CE753" s="303"/>
      <c r="CF753" s="303"/>
      <c r="CG753" s="303"/>
      <c r="CH753" s="303"/>
      <c r="CI753" s="303"/>
      <c r="CJ753" s="303"/>
      <c r="CK753" s="303"/>
      <c r="CL753" s="303"/>
      <c r="CM753" s="303"/>
      <c r="CN753" s="303"/>
      <c r="CO753" s="303"/>
      <c r="CP753" s="303"/>
      <c r="CQ753" s="303"/>
      <c r="CR753" s="303"/>
      <c r="CS753" s="303"/>
      <c r="CT753" s="303"/>
      <c r="CU753" s="303"/>
      <c r="CV753" s="303"/>
      <c r="CW753" s="303"/>
      <c r="CX753" s="303"/>
      <c r="CY753" s="303"/>
      <c r="CZ753" s="303"/>
    </row>
    <row r="754" ht="25.15" customHeight="true" x14ac:dyDescent="0.2">
      <c r="C754" s="1562"/>
      <c r="D754" s="1562"/>
      <c r="E754" s="1562"/>
      <c r="F754" s="1562"/>
      <c r="G754" s="1562"/>
      <c r="H754" s="1562"/>
      <c r="I754" s="1562"/>
      <c r="J754" s="1562"/>
      <c r="K754" s="1562"/>
      <c r="L754" s="1562"/>
      <c r="M754" s="1562"/>
      <c r="N754" s="1562"/>
      <c r="O754" s="1562"/>
      <c r="P754" s="1562"/>
      <c r="Q754" s="1562"/>
      <c r="BA754" s="303"/>
      <c r="BB754" s="353"/>
      <c r="BC754" s="303"/>
      <c r="BD754" s="303"/>
      <c r="BE754" s="303"/>
      <c r="BF754" s="303"/>
      <c r="BG754" s="303"/>
      <c r="BH754" s="303"/>
      <c r="BI754" s="303"/>
      <c r="BJ754" s="303"/>
      <c r="BK754" s="303"/>
      <c r="BL754" s="303"/>
      <c r="BM754" s="303"/>
      <c r="BN754" s="303"/>
      <c r="BO754" s="303"/>
      <c r="BP754" s="303"/>
      <c r="BQ754" s="303"/>
      <c r="BR754" s="303"/>
      <c r="BS754" s="303"/>
      <c r="BT754" s="303"/>
      <c r="BU754" s="303"/>
      <c r="BV754" s="303"/>
      <c r="BW754" s="303"/>
      <c r="BX754" s="303"/>
      <c r="BY754" s="303"/>
      <c r="BZ754" s="303"/>
      <c r="CA754" s="303"/>
      <c r="CB754" s="303"/>
      <c r="CC754" s="303"/>
      <c r="CD754" s="303"/>
      <c r="CE754" s="303"/>
      <c r="CF754" s="303"/>
      <c r="CG754" s="303"/>
      <c r="CH754" s="303"/>
      <c r="CI754" s="303"/>
      <c r="CJ754" s="303"/>
      <c r="CK754" s="303"/>
      <c r="CL754" s="303"/>
      <c r="CM754" s="303"/>
      <c r="CN754" s="303"/>
      <c r="CO754" s="303"/>
      <c r="CP754" s="303"/>
      <c r="CQ754" s="303"/>
      <c r="CR754" s="303"/>
      <c r="CS754" s="303"/>
      <c r="CT754" s="303"/>
      <c r="CU754" s="303"/>
      <c r="CV754" s="303"/>
      <c r="CW754" s="303"/>
      <c r="CX754" s="303"/>
      <c r="CY754" s="303"/>
      <c r="CZ754" s="303"/>
    </row>
    <row r="755" ht="25.15" customHeight="true" x14ac:dyDescent="0.2">
      <c r="C755" s="1562"/>
      <c r="D755" s="1562"/>
      <c r="E755" s="1562"/>
      <c r="F755" s="1562"/>
      <c r="G755" s="1562"/>
      <c r="H755" s="1562"/>
      <c r="I755" s="1562"/>
      <c r="J755" s="1562"/>
      <c r="K755" s="1562"/>
      <c r="L755" s="1562"/>
      <c r="M755" s="1562"/>
      <c r="N755" s="1562"/>
      <c r="O755" s="1562"/>
      <c r="P755" s="1562"/>
      <c r="Q755" s="1562"/>
      <c r="BA755" s="303"/>
      <c r="BB755" s="353"/>
      <c r="BC755" s="303"/>
      <c r="BD755" s="303"/>
      <c r="BE755" s="303"/>
      <c r="BF755" s="303"/>
      <c r="BG755" s="303"/>
      <c r="BH755" s="303"/>
      <c r="BI755" s="303"/>
      <c r="BJ755" s="303"/>
      <c r="BK755" s="303"/>
      <c r="BL755" s="303"/>
      <c r="BM755" s="303"/>
      <c r="BN755" s="303"/>
      <c r="BO755" s="303"/>
      <c r="BP755" s="303"/>
      <c r="BQ755" s="303"/>
      <c r="BR755" s="303"/>
      <c r="BS755" s="303"/>
      <c r="BT755" s="303"/>
      <c r="BU755" s="303"/>
      <c r="BV755" s="303"/>
      <c r="BW755" s="303"/>
      <c r="BX755" s="303"/>
      <c r="BY755" s="303"/>
      <c r="BZ755" s="303"/>
      <c r="CA755" s="303"/>
      <c r="CB755" s="303"/>
      <c r="CC755" s="303"/>
      <c r="CD755" s="303"/>
      <c r="CE755" s="303"/>
      <c r="CF755" s="303"/>
      <c r="CG755" s="303"/>
      <c r="CH755" s="303"/>
      <c r="CI755" s="303"/>
      <c r="CJ755" s="303"/>
      <c r="CK755" s="303"/>
      <c r="CL755" s="303"/>
      <c r="CM755" s="303"/>
      <c r="CN755" s="303"/>
      <c r="CO755" s="303"/>
      <c r="CP755" s="303"/>
      <c r="CQ755" s="303"/>
      <c r="CR755" s="303"/>
      <c r="CS755" s="303"/>
      <c r="CT755" s="303"/>
      <c r="CU755" s="303"/>
      <c r="CV755" s="303"/>
      <c r="CW755" s="303"/>
      <c r="CX755" s="303"/>
      <c r="CY755" s="303"/>
      <c r="CZ755" s="303"/>
    </row>
    <row r="756" ht="25.15" customHeight="true" x14ac:dyDescent="0.2">
      <c r="C756" s="1562"/>
      <c r="D756" s="1562"/>
      <c r="E756" s="1562"/>
      <c r="F756" s="1562"/>
      <c r="G756" s="1562"/>
      <c r="H756" s="1562"/>
      <c r="I756" s="1562"/>
      <c r="J756" s="1562"/>
      <c r="K756" s="1562"/>
      <c r="L756" s="1562"/>
      <c r="M756" s="1562"/>
      <c r="N756" s="1562"/>
      <c r="O756" s="1562"/>
      <c r="P756" s="1562"/>
      <c r="Q756" s="1562"/>
      <c r="BA756" s="303"/>
      <c r="BB756" s="353"/>
      <c r="BC756" s="303"/>
      <c r="BD756" s="303"/>
      <c r="BE756" s="303"/>
      <c r="BF756" s="303"/>
      <c r="BG756" s="303"/>
      <c r="BH756" s="303"/>
      <c r="BI756" s="303"/>
      <c r="BJ756" s="303"/>
      <c r="BK756" s="303"/>
      <c r="BL756" s="303"/>
      <c r="BM756" s="303"/>
      <c r="BN756" s="303"/>
      <c r="BO756" s="303"/>
      <c r="BP756" s="303"/>
      <c r="BQ756" s="303"/>
      <c r="BR756" s="303"/>
      <c r="BS756" s="303"/>
      <c r="BT756" s="303"/>
      <c r="BU756" s="303"/>
      <c r="BV756" s="303"/>
      <c r="BW756" s="303"/>
      <c r="BX756" s="303"/>
      <c r="BY756" s="303"/>
      <c r="BZ756" s="303"/>
      <c r="CA756" s="303"/>
      <c r="CB756" s="303"/>
      <c r="CC756" s="303"/>
      <c r="CD756" s="303"/>
      <c r="CE756" s="303"/>
      <c r="CF756" s="303"/>
      <c r="CG756" s="303"/>
      <c r="CH756" s="303"/>
      <c r="CI756" s="303"/>
      <c r="CJ756" s="303"/>
      <c r="CK756" s="303"/>
      <c r="CL756" s="303"/>
      <c r="CM756" s="303"/>
      <c r="CN756" s="303"/>
      <c r="CO756" s="303"/>
      <c r="CP756" s="303"/>
      <c r="CQ756" s="303"/>
      <c r="CR756" s="303"/>
      <c r="CS756" s="303"/>
      <c r="CT756" s="303"/>
      <c r="CU756" s="303"/>
      <c r="CV756" s="303"/>
      <c r="CW756" s="303"/>
      <c r="CX756" s="303"/>
      <c r="CY756" s="303"/>
      <c r="CZ756" s="303"/>
    </row>
    <row r="757" ht="25.15" customHeight="true" x14ac:dyDescent="0.2">
      <c r="C757" s="1562"/>
      <c r="D757" s="1562"/>
      <c r="E757" s="1562"/>
      <c r="F757" s="1562"/>
      <c r="G757" s="1562"/>
      <c r="H757" s="1562"/>
      <c r="I757" s="1562"/>
      <c r="J757" s="1562"/>
      <c r="K757" s="1562"/>
      <c r="L757" s="1562"/>
      <c r="M757" s="1562"/>
      <c r="N757" s="1562"/>
      <c r="O757" s="1562"/>
      <c r="P757" s="1562"/>
      <c r="Q757" s="1562"/>
      <c r="BA757" s="303"/>
      <c r="BB757" s="353"/>
      <c r="BC757" s="303"/>
      <c r="BD757" s="303"/>
      <c r="BE757" s="303"/>
      <c r="BF757" s="303"/>
      <c r="BG757" s="303"/>
      <c r="BH757" s="303"/>
      <c r="BI757" s="303"/>
      <c r="BJ757" s="303"/>
      <c r="BK757" s="303"/>
      <c r="BL757" s="303"/>
      <c r="BM757" s="303"/>
      <c r="BN757" s="303"/>
      <c r="BO757" s="303"/>
      <c r="BP757" s="303"/>
      <c r="BQ757" s="303"/>
      <c r="BR757" s="303"/>
      <c r="BS757" s="303"/>
      <c r="BT757" s="303"/>
      <c r="BU757" s="303"/>
      <c r="BV757" s="303"/>
      <c r="BW757" s="303"/>
      <c r="BX757" s="303"/>
      <c r="BY757" s="303"/>
      <c r="BZ757" s="303"/>
      <c r="CA757" s="303"/>
      <c r="CB757" s="303"/>
      <c r="CC757" s="303"/>
      <c r="CD757" s="303"/>
      <c r="CE757" s="303"/>
      <c r="CF757" s="303"/>
      <c r="CG757" s="303"/>
      <c r="CH757" s="303"/>
      <c r="CI757" s="303"/>
      <c r="CJ757" s="303"/>
      <c r="CK757" s="303"/>
      <c r="CL757" s="303"/>
      <c r="CM757" s="303"/>
      <c r="CN757" s="303"/>
      <c r="CO757" s="303"/>
      <c r="CP757" s="303"/>
      <c r="CQ757" s="303"/>
      <c r="CR757" s="303"/>
      <c r="CS757" s="303"/>
      <c r="CT757" s="303"/>
      <c r="CU757" s="303"/>
      <c r="CV757" s="303"/>
      <c r="CW757" s="303"/>
      <c r="CX757" s="303"/>
      <c r="CY757" s="303"/>
      <c r="CZ757" s="303"/>
    </row>
    <row r="758" ht="25.15" customHeight="true" x14ac:dyDescent="0.2">
      <c r="C758" s="1562"/>
      <c r="D758" s="1562"/>
      <c r="E758" s="1562"/>
      <c r="F758" s="1562"/>
      <c r="G758" s="1562"/>
      <c r="H758" s="1562"/>
      <c r="I758" s="1562"/>
      <c r="J758" s="1562"/>
      <c r="K758" s="1562"/>
      <c r="L758" s="1562"/>
      <c r="M758" s="1562"/>
      <c r="N758" s="1562"/>
      <c r="O758" s="1562"/>
      <c r="P758" s="1562"/>
      <c r="Q758" s="1562"/>
      <c r="BA758" s="303"/>
      <c r="BB758" s="353"/>
      <c r="BC758" s="303"/>
      <c r="BD758" s="303"/>
      <c r="BE758" s="303"/>
      <c r="BF758" s="303"/>
      <c r="BG758" s="303"/>
      <c r="BH758" s="303"/>
      <c r="BI758" s="303"/>
      <c r="BJ758" s="303"/>
      <c r="BK758" s="303"/>
      <c r="BL758" s="303"/>
      <c r="BM758" s="303"/>
      <c r="BN758" s="303"/>
      <c r="BO758" s="303"/>
      <c r="BP758" s="303"/>
      <c r="BQ758" s="303"/>
      <c r="BR758" s="303"/>
      <c r="BS758" s="303"/>
      <c r="BT758" s="303"/>
      <c r="BU758" s="303"/>
      <c r="BV758" s="303"/>
      <c r="BW758" s="303"/>
      <c r="BX758" s="303"/>
      <c r="BY758" s="303"/>
      <c r="BZ758" s="303"/>
      <c r="CA758" s="303"/>
      <c r="CB758" s="303"/>
      <c r="CC758" s="303"/>
      <c r="CD758" s="303"/>
      <c r="CE758" s="303"/>
      <c r="CF758" s="303"/>
      <c r="CG758" s="303"/>
      <c r="CH758" s="303"/>
      <c r="CI758" s="303"/>
      <c r="CJ758" s="303"/>
      <c r="CK758" s="303"/>
      <c r="CL758" s="303"/>
      <c r="CM758" s="303"/>
      <c r="CN758" s="303"/>
      <c r="CO758" s="303"/>
      <c r="CP758" s="303"/>
      <c r="CQ758" s="303"/>
      <c r="CR758" s="303"/>
      <c r="CS758" s="303"/>
      <c r="CT758" s="303"/>
      <c r="CU758" s="303"/>
      <c r="CV758" s="303"/>
      <c r="CW758" s="303"/>
      <c r="CX758" s="303"/>
      <c r="CY758" s="303"/>
      <c r="CZ758" s="303"/>
    </row>
    <row r="759" ht="25.15" customHeight="true" x14ac:dyDescent="0.2">
      <c r="C759" s="1562"/>
      <c r="D759" s="1562"/>
      <c r="E759" s="1562"/>
      <c r="F759" s="1562"/>
      <c r="G759" s="1562"/>
      <c r="H759" s="1562"/>
      <c r="I759" s="1562"/>
      <c r="J759" s="1562"/>
      <c r="K759" s="1562"/>
      <c r="L759" s="1562"/>
      <c r="M759" s="1562"/>
      <c r="N759" s="1562"/>
      <c r="O759" s="1562"/>
      <c r="P759" s="1562"/>
      <c r="Q759" s="1562"/>
      <c r="BA759" s="303"/>
      <c r="BB759" s="353"/>
      <c r="BC759" s="303"/>
      <c r="BD759" s="303"/>
      <c r="BE759" s="303"/>
      <c r="BF759" s="303"/>
      <c r="BG759" s="303"/>
      <c r="BH759" s="303"/>
      <c r="BI759" s="303"/>
      <c r="BJ759" s="303"/>
      <c r="BK759" s="303"/>
      <c r="BL759" s="303"/>
      <c r="BM759" s="303"/>
      <c r="BN759" s="303"/>
      <c r="BO759" s="303"/>
      <c r="BP759" s="303"/>
      <c r="BQ759" s="303"/>
      <c r="BR759" s="303"/>
      <c r="BS759" s="303"/>
      <c r="BT759" s="303"/>
      <c r="BU759" s="303"/>
      <c r="BV759" s="303"/>
      <c r="BW759" s="303"/>
      <c r="BX759" s="303"/>
      <c r="BY759" s="303"/>
      <c r="BZ759" s="303"/>
      <c r="CA759" s="303"/>
      <c r="CB759" s="303"/>
      <c r="CC759" s="303"/>
      <c r="CD759" s="303"/>
      <c r="CE759" s="303"/>
      <c r="CF759" s="303"/>
      <c r="CG759" s="303"/>
      <c r="CH759" s="303"/>
      <c r="CI759" s="303"/>
      <c r="CJ759" s="303"/>
      <c r="CK759" s="303"/>
      <c r="CL759" s="303"/>
      <c r="CM759" s="303"/>
      <c r="CN759" s="303"/>
      <c r="CO759" s="303"/>
      <c r="CP759" s="303"/>
      <c r="CQ759" s="303"/>
      <c r="CR759" s="303"/>
      <c r="CS759" s="303"/>
      <c r="CT759" s="303"/>
      <c r="CU759" s="303"/>
      <c r="CV759" s="303"/>
      <c r="CW759" s="303"/>
      <c r="CX759" s="303"/>
      <c r="CY759" s="303"/>
      <c r="CZ759" s="303"/>
    </row>
    <row r="760" ht="25.15" customHeight="true" x14ac:dyDescent="0.2">
      <c r="C760" s="1562"/>
      <c r="D760" s="1562"/>
      <c r="E760" s="1562"/>
      <c r="F760" s="1562"/>
      <c r="G760" s="1562"/>
      <c r="H760" s="1562"/>
      <c r="I760" s="1562"/>
      <c r="J760" s="1562"/>
      <c r="K760" s="1562"/>
      <c r="L760" s="1562"/>
      <c r="M760" s="1562"/>
      <c r="N760" s="1562"/>
      <c r="O760" s="1562"/>
      <c r="P760" s="1562"/>
      <c r="Q760" s="1562"/>
      <c r="BA760" s="303"/>
      <c r="BB760" s="353"/>
      <c r="BC760" s="303"/>
      <c r="BD760" s="303"/>
      <c r="BE760" s="303"/>
      <c r="BF760" s="303"/>
      <c r="BG760" s="303"/>
      <c r="BH760" s="303"/>
      <c r="BI760" s="303"/>
      <c r="BJ760" s="303"/>
      <c r="BK760" s="303"/>
      <c r="BL760" s="303"/>
      <c r="BM760" s="303"/>
      <c r="BN760" s="303"/>
      <c r="BO760" s="303"/>
      <c r="BP760" s="303"/>
      <c r="BQ760" s="303"/>
      <c r="BR760" s="303"/>
      <c r="BS760" s="303"/>
      <c r="BT760" s="303"/>
      <c r="BU760" s="303"/>
      <c r="BV760" s="303"/>
      <c r="BW760" s="303"/>
      <c r="BX760" s="303"/>
      <c r="BY760" s="303"/>
      <c r="BZ760" s="303"/>
      <c r="CA760" s="303"/>
      <c r="CB760" s="303"/>
      <c r="CC760" s="303"/>
      <c r="CD760" s="303"/>
      <c r="CE760" s="303"/>
      <c r="CF760" s="303"/>
      <c r="CG760" s="303"/>
      <c r="CH760" s="303"/>
      <c r="CI760" s="303"/>
      <c r="CJ760" s="303"/>
      <c r="CK760" s="303"/>
      <c r="CL760" s="303"/>
      <c r="CM760" s="303"/>
      <c r="CN760" s="303"/>
      <c r="CO760" s="303"/>
      <c r="CP760" s="303"/>
      <c r="CQ760" s="303"/>
      <c r="CR760" s="303"/>
      <c r="CS760" s="303"/>
      <c r="CT760" s="303"/>
      <c r="CU760" s="303"/>
      <c r="CV760" s="303"/>
      <c r="CW760" s="303"/>
      <c r="CX760" s="303"/>
      <c r="CY760" s="303"/>
      <c r="CZ760" s="303"/>
    </row>
    <row r="761" ht="25.15" customHeight="true" x14ac:dyDescent="0.2">
      <c r="C761" s="1562"/>
      <c r="D761" s="1562"/>
      <c r="E761" s="1562"/>
      <c r="F761" s="1562"/>
      <c r="G761" s="1562"/>
      <c r="H761" s="1562"/>
      <c r="I761" s="1562"/>
      <c r="J761" s="1562"/>
      <c r="K761" s="1562"/>
      <c r="L761" s="1562"/>
      <c r="M761" s="1562"/>
      <c r="N761" s="1562"/>
      <c r="O761" s="1562"/>
      <c r="P761" s="1562"/>
      <c r="Q761" s="1562"/>
      <c r="BA761" s="303"/>
      <c r="BB761" s="353"/>
      <c r="BC761" s="303"/>
      <c r="BD761" s="303"/>
      <c r="BE761" s="303"/>
      <c r="BF761" s="303"/>
      <c r="BG761" s="303"/>
      <c r="BH761" s="303"/>
      <c r="BI761" s="303"/>
      <c r="BJ761" s="303"/>
      <c r="BK761" s="303"/>
      <c r="BL761" s="303"/>
      <c r="BM761" s="303"/>
      <c r="BN761" s="303"/>
      <c r="BO761" s="303"/>
      <c r="BP761" s="303"/>
      <c r="BQ761" s="303"/>
      <c r="BR761" s="303"/>
      <c r="BS761" s="303"/>
      <c r="BT761" s="303"/>
      <c r="BU761" s="303"/>
      <c r="BV761" s="303"/>
      <c r="BW761" s="303"/>
      <c r="BX761" s="303"/>
      <c r="BY761" s="303"/>
      <c r="BZ761" s="303"/>
      <c r="CA761" s="303"/>
      <c r="CB761" s="303"/>
      <c r="CC761" s="303"/>
      <c r="CD761" s="303"/>
      <c r="CE761" s="303"/>
      <c r="CF761" s="303"/>
      <c r="CG761" s="303"/>
      <c r="CH761" s="303"/>
      <c r="CI761" s="303"/>
      <c r="CJ761" s="303"/>
      <c r="CK761" s="303"/>
      <c r="CL761" s="303"/>
      <c r="CM761" s="303"/>
      <c r="CN761" s="303"/>
      <c r="CO761" s="303"/>
      <c r="CP761" s="303"/>
      <c r="CQ761" s="303"/>
      <c r="CR761" s="303"/>
      <c r="CS761" s="303"/>
      <c r="CT761" s="303"/>
      <c r="CU761" s="303"/>
      <c r="CV761" s="303"/>
      <c r="CW761" s="303"/>
      <c r="CX761" s="303"/>
      <c r="CY761" s="303"/>
      <c r="CZ761" s="303"/>
    </row>
    <row r="762" ht="25.15" customHeight="true" x14ac:dyDescent="0.2">
      <c r="C762" s="1562"/>
      <c r="D762" s="1562"/>
      <c r="E762" s="1562"/>
      <c r="F762" s="1562"/>
      <c r="G762" s="1562"/>
      <c r="H762" s="1562"/>
      <c r="I762" s="1562"/>
      <c r="J762" s="1562"/>
      <c r="K762" s="1562"/>
      <c r="L762" s="1562"/>
      <c r="M762" s="1562"/>
      <c r="N762" s="1562"/>
      <c r="O762" s="1562"/>
      <c r="P762" s="1562"/>
      <c r="Q762" s="1562"/>
      <c r="BA762" s="303"/>
      <c r="BB762" s="353"/>
      <c r="BC762" s="303"/>
      <c r="BD762" s="303"/>
      <c r="BE762" s="303"/>
      <c r="BF762" s="303"/>
      <c r="BG762" s="303"/>
      <c r="BH762" s="303"/>
      <c r="BI762" s="303"/>
      <c r="BJ762" s="303"/>
      <c r="BK762" s="303"/>
      <c r="BL762" s="303"/>
      <c r="BM762" s="303"/>
      <c r="BN762" s="303"/>
      <c r="BO762" s="303"/>
      <c r="BP762" s="303"/>
      <c r="BQ762" s="303"/>
      <c r="BR762" s="303"/>
      <c r="BS762" s="303"/>
      <c r="BT762" s="303"/>
      <c r="BU762" s="303"/>
      <c r="BV762" s="303"/>
      <c r="BW762" s="303"/>
      <c r="BX762" s="303"/>
      <c r="BY762" s="303"/>
      <c r="BZ762" s="303"/>
      <c r="CA762" s="303"/>
      <c r="CB762" s="303"/>
      <c r="CC762" s="303"/>
      <c r="CD762" s="303"/>
      <c r="CE762" s="303"/>
      <c r="CF762" s="303"/>
      <c r="CG762" s="303"/>
      <c r="CH762" s="303"/>
      <c r="CI762" s="303"/>
      <c r="CJ762" s="303"/>
      <c r="CK762" s="303"/>
      <c r="CL762" s="303"/>
      <c r="CM762" s="303"/>
      <c r="CN762" s="303"/>
      <c r="CO762" s="303"/>
      <c r="CP762" s="303"/>
      <c r="CQ762" s="303"/>
      <c r="CR762" s="303"/>
      <c r="CS762" s="303"/>
      <c r="CT762" s="303"/>
      <c r="CU762" s="303"/>
      <c r="CV762" s="303"/>
      <c r="CW762" s="303"/>
      <c r="CX762" s="303"/>
      <c r="CY762" s="303"/>
      <c r="CZ762" s="303"/>
    </row>
    <row r="763" ht="25.15" customHeight="true" x14ac:dyDescent="0.2">
      <c r="C763" s="1562"/>
      <c r="D763" s="1562"/>
      <c r="E763" s="1562"/>
      <c r="F763" s="1562"/>
      <c r="G763" s="1562"/>
      <c r="H763" s="1562"/>
      <c r="I763" s="1562"/>
      <c r="J763" s="1562"/>
      <c r="K763" s="1562"/>
      <c r="L763" s="1562"/>
      <c r="M763" s="1562"/>
      <c r="N763" s="1562"/>
      <c r="O763" s="1562"/>
      <c r="P763" s="1562"/>
      <c r="Q763" s="1562"/>
      <c r="BA763" s="303"/>
      <c r="BB763" s="353"/>
      <c r="BC763" s="303"/>
      <c r="BD763" s="303"/>
      <c r="BE763" s="303"/>
      <c r="BF763" s="303"/>
      <c r="BG763" s="303"/>
      <c r="BH763" s="303"/>
      <c r="BI763" s="303"/>
      <c r="BJ763" s="303"/>
      <c r="BK763" s="303"/>
      <c r="BL763" s="303"/>
      <c r="BM763" s="303"/>
      <c r="BN763" s="303"/>
      <c r="BO763" s="303"/>
      <c r="BP763" s="303"/>
      <c r="BQ763" s="303"/>
      <c r="BR763" s="303"/>
      <c r="BS763" s="303"/>
      <c r="BT763" s="303"/>
      <c r="BU763" s="303"/>
      <c r="BV763" s="303"/>
      <c r="BW763" s="303"/>
      <c r="BX763" s="303"/>
      <c r="BY763" s="303"/>
      <c r="BZ763" s="303"/>
      <c r="CA763" s="303"/>
      <c r="CB763" s="303"/>
      <c r="CC763" s="303"/>
      <c r="CD763" s="303"/>
      <c r="CE763" s="303"/>
      <c r="CF763" s="303"/>
      <c r="CG763" s="303"/>
      <c r="CH763" s="303"/>
      <c r="CI763" s="303"/>
      <c r="CJ763" s="303"/>
      <c r="CK763" s="303"/>
      <c r="CL763" s="303"/>
      <c r="CM763" s="303"/>
      <c r="CN763" s="303"/>
      <c r="CO763" s="303"/>
      <c r="CP763" s="303"/>
      <c r="CQ763" s="303"/>
      <c r="CR763" s="303"/>
      <c r="CS763" s="303"/>
      <c r="CT763" s="303"/>
      <c r="CU763" s="303"/>
      <c r="CV763" s="303"/>
      <c r="CW763" s="303"/>
      <c r="CX763" s="303"/>
      <c r="CY763" s="303"/>
      <c r="CZ763" s="303"/>
    </row>
    <row r="764" ht="25.15" customHeight="true" x14ac:dyDescent="0.2">
      <c r="C764" s="1562"/>
      <c r="D764" s="1562"/>
      <c r="E764" s="1562"/>
      <c r="F764" s="1562"/>
      <c r="G764" s="1562"/>
      <c r="H764" s="1562"/>
      <c r="I764" s="1562"/>
      <c r="J764" s="1562"/>
      <c r="K764" s="1562"/>
      <c r="L764" s="1562"/>
      <c r="M764" s="1562"/>
      <c r="N764" s="1562"/>
      <c r="O764" s="1562"/>
      <c r="P764" s="1562"/>
      <c r="Q764" s="1562"/>
      <c r="BA764" s="303"/>
      <c r="BB764" s="353"/>
      <c r="BC764" s="303"/>
      <c r="BD764" s="303"/>
      <c r="BE764" s="303"/>
      <c r="BF764" s="303"/>
      <c r="BG764" s="303"/>
      <c r="BH764" s="303"/>
      <c r="BI764" s="303"/>
      <c r="BJ764" s="303"/>
      <c r="BK764" s="303"/>
      <c r="BL764" s="303"/>
      <c r="BM764" s="303"/>
      <c r="BN764" s="303"/>
      <c r="BO764" s="303"/>
      <c r="BP764" s="303"/>
      <c r="BQ764" s="303"/>
      <c r="BR764" s="303"/>
      <c r="BS764" s="303"/>
      <c r="BT764" s="303"/>
      <c r="BU764" s="303"/>
      <c r="BV764" s="303"/>
      <c r="BW764" s="303"/>
      <c r="BX764" s="303"/>
      <c r="BY764" s="303"/>
      <c r="BZ764" s="303"/>
      <c r="CA764" s="303"/>
      <c r="CB764" s="303"/>
      <c r="CC764" s="303"/>
      <c r="CD764" s="303"/>
      <c r="CE764" s="303"/>
      <c r="CF764" s="303"/>
      <c r="CG764" s="303"/>
      <c r="CH764" s="303"/>
      <c r="CI764" s="303"/>
      <c r="CJ764" s="303"/>
      <c r="CK764" s="303"/>
      <c r="CL764" s="303"/>
      <c r="CM764" s="303"/>
      <c r="CN764" s="303"/>
      <c r="CO764" s="303"/>
      <c r="CP764" s="303"/>
      <c r="CQ764" s="303"/>
      <c r="CR764" s="303"/>
      <c r="CS764" s="303"/>
      <c r="CT764" s="303"/>
      <c r="CU764" s="303"/>
      <c r="CV764" s="303"/>
      <c r="CW764" s="303"/>
      <c r="CX764" s="303"/>
      <c r="CY764" s="303"/>
      <c r="CZ764" s="303"/>
    </row>
    <row r="765" ht="25.15" customHeight="true" x14ac:dyDescent="0.2">
      <c r="C765" s="1562"/>
      <c r="D765" s="1562"/>
      <c r="E765" s="1562"/>
      <c r="F765" s="1562"/>
      <c r="G765" s="1562"/>
      <c r="H765" s="1562"/>
      <c r="I765" s="1562"/>
      <c r="J765" s="1562"/>
      <c r="K765" s="1562"/>
      <c r="L765" s="1562"/>
      <c r="M765" s="1562"/>
      <c r="N765" s="1562"/>
      <c r="O765" s="1562"/>
      <c r="P765" s="1562"/>
      <c r="Q765" s="1562"/>
      <c r="BA765" s="303"/>
      <c r="BB765" s="353"/>
      <c r="BC765" s="303"/>
      <c r="BD765" s="303"/>
      <c r="BE765" s="303"/>
      <c r="BF765" s="303"/>
      <c r="BG765" s="303"/>
      <c r="BH765" s="303"/>
      <c r="BI765" s="303"/>
      <c r="BJ765" s="303"/>
      <c r="BK765" s="303"/>
      <c r="BL765" s="303"/>
      <c r="BM765" s="303"/>
      <c r="BN765" s="303"/>
      <c r="BO765" s="303"/>
      <c r="BP765" s="303"/>
      <c r="BQ765" s="303"/>
      <c r="BR765" s="303"/>
      <c r="BS765" s="303"/>
      <c r="BT765" s="303"/>
      <c r="BU765" s="303"/>
      <c r="BV765" s="303"/>
      <c r="BW765" s="303"/>
      <c r="BX765" s="303"/>
      <c r="BY765" s="303"/>
      <c r="BZ765" s="303"/>
      <c r="CA765" s="303"/>
      <c r="CB765" s="303"/>
      <c r="CC765" s="303"/>
      <c r="CD765" s="303"/>
      <c r="CE765" s="303"/>
      <c r="CF765" s="303"/>
      <c r="CG765" s="303"/>
      <c r="CH765" s="303"/>
      <c r="CI765" s="303"/>
      <c r="CJ765" s="303"/>
      <c r="CK765" s="303"/>
      <c r="CL765" s="303"/>
      <c r="CM765" s="303"/>
      <c r="CN765" s="303"/>
      <c r="CO765" s="303"/>
      <c r="CP765" s="303"/>
      <c r="CQ765" s="303"/>
      <c r="CR765" s="303"/>
      <c r="CS765" s="303"/>
      <c r="CT765" s="303"/>
      <c r="CU765" s="303"/>
      <c r="CV765" s="303"/>
      <c r="CW765" s="303"/>
      <c r="CX765" s="303"/>
      <c r="CY765" s="303"/>
      <c r="CZ765" s="303"/>
    </row>
    <row r="766" ht="25.15" customHeight="true" x14ac:dyDescent="0.2">
      <c r="C766" s="1562"/>
      <c r="D766" s="1562"/>
      <c r="E766" s="1562"/>
      <c r="F766" s="1562"/>
      <c r="G766" s="1562"/>
      <c r="H766" s="1562"/>
      <c r="I766" s="1562"/>
      <c r="J766" s="1562"/>
      <c r="K766" s="1562"/>
      <c r="L766" s="1562"/>
      <c r="M766" s="1562"/>
      <c r="N766" s="1562"/>
      <c r="O766" s="1562"/>
      <c r="P766" s="1562"/>
      <c r="Q766" s="1562"/>
      <c r="BA766" s="303"/>
      <c r="BB766" s="353"/>
      <c r="BC766" s="303"/>
      <c r="BD766" s="303"/>
      <c r="BE766" s="303"/>
      <c r="BF766" s="303"/>
      <c r="BG766" s="303"/>
      <c r="BH766" s="303"/>
      <c r="BI766" s="303"/>
      <c r="BJ766" s="303"/>
      <c r="BK766" s="303"/>
      <c r="BL766" s="303"/>
      <c r="BM766" s="303"/>
      <c r="BN766" s="303"/>
      <c r="BO766" s="303"/>
      <c r="BP766" s="303"/>
      <c r="BQ766" s="303"/>
      <c r="BR766" s="303"/>
      <c r="BS766" s="303"/>
      <c r="BT766" s="303"/>
      <c r="BU766" s="303"/>
      <c r="BV766" s="303"/>
      <c r="BW766" s="303"/>
      <c r="BX766" s="303"/>
      <c r="BY766" s="303"/>
      <c r="BZ766" s="303"/>
      <c r="CA766" s="303"/>
      <c r="CB766" s="303"/>
      <c r="CC766" s="303"/>
      <c r="CD766" s="303"/>
      <c r="CE766" s="303"/>
      <c r="CF766" s="303"/>
      <c r="CG766" s="303"/>
      <c r="CH766" s="303"/>
      <c r="CI766" s="303"/>
      <c r="CJ766" s="303"/>
      <c r="CK766" s="303"/>
      <c r="CL766" s="303"/>
      <c r="CM766" s="303"/>
      <c r="CN766" s="303"/>
      <c r="CO766" s="303"/>
      <c r="CP766" s="303"/>
      <c r="CQ766" s="303"/>
      <c r="CR766" s="303"/>
      <c r="CS766" s="303"/>
      <c r="CT766" s="303"/>
      <c r="CU766" s="303"/>
      <c r="CV766" s="303"/>
      <c r="CW766" s="303"/>
      <c r="CX766" s="303"/>
      <c r="CY766" s="303"/>
      <c r="CZ766" s="303"/>
    </row>
    <row r="767" ht="25.15" customHeight="true" x14ac:dyDescent="0.2">
      <c r="C767" s="1562"/>
      <c r="D767" s="1562"/>
      <c r="E767" s="1562"/>
      <c r="F767" s="1562"/>
      <c r="G767" s="1562"/>
      <c r="H767" s="1562"/>
      <c r="I767" s="1562"/>
      <c r="J767" s="1562"/>
      <c r="K767" s="1562"/>
      <c r="L767" s="1562"/>
      <c r="M767" s="1562"/>
      <c r="N767" s="1562"/>
      <c r="O767" s="1562"/>
      <c r="P767" s="1562"/>
      <c r="Q767" s="1562"/>
      <c r="BA767" s="303"/>
      <c r="BB767" s="353"/>
      <c r="BC767" s="303"/>
      <c r="BD767" s="303"/>
      <c r="BE767" s="303"/>
      <c r="BF767" s="303"/>
      <c r="BG767" s="303"/>
      <c r="BH767" s="303"/>
      <c r="BI767" s="303"/>
      <c r="BJ767" s="303"/>
      <c r="BK767" s="303"/>
      <c r="BL767" s="303"/>
      <c r="BM767" s="303"/>
      <c r="BN767" s="303"/>
      <c r="BO767" s="303"/>
      <c r="BP767" s="303"/>
      <c r="BQ767" s="303"/>
      <c r="BR767" s="303"/>
      <c r="BS767" s="303"/>
      <c r="BT767" s="303"/>
      <c r="BU767" s="303"/>
      <c r="BV767" s="303"/>
      <c r="BW767" s="303"/>
      <c r="BX767" s="303"/>
      <c r="BY767" s="303"/>
      <c r="BZ767" s="303"/>
      <c r="CA767" s="303"/>
      <c r="CB767" s="303"/>
      <c r="CC767" s="303"/>
      <c r="CD767" s="303"/>
      <c r="CE767" s="303"/>
      <c r="CF767" s="303"/>
      <c r="CG767" s="303"/>
      <c r="CH767" s="303"/>
      <c r="CI767" s="303"/>
      <c r="CJ767" s="303"/>
      <c r="CK767" s="303"/>
      <c r="CL767" s="303"/>
      <c r="CM767" s="303"/>
      <c r="CN767" s="303"/>
      <c r="CO767" s="303"/>
      <c r="CP767" s="303"/>
      <c r="CQ767" s="303"/>
      <c r="CR767" s="303"/>
      <c r="CS767" s="303"/>
      <c r="CT767" s="303"/>
      <c r="CU767" s="303"/>
      <c r="CV767" s="303"/>
      <c r="CW767" s="303"/>
      <c r="CX767" s="303"/>
      <c r="CY767" s="303"/>
      <c r="CZ767" s="303"/>
    </row>
    <row r="768" ht="25.15" customHeight="true" x14ac:dyDescent="0.2">
      <c r="C768" s="1562"/>
      <c r="D768" s="1562"/>
      <c r="E768" s="1562"/>
      <c r="F768" s="1562"/>
      <c r="G768" s="1562"/>
      <c r="H768" s="1562"/>
      <c r="I768" s="1562"/>
      <c r="J768" s="1562"/>
      <c r="K768" s="1562"/>
      <c r="L768" s="1562"/>
      <c r="M768" s="1562"/>
      <c r="N768" s="1562"/>
      <c r="O768" s="1562"/>
      <c r="P768" s="1562"/>
      <c r="Q768" s="1562"/>
      <c r="BA768" s="301"/>
      <c r="BB768" s="354"/>
      <c r="BC768" s="301"/>
      <c r="BD768" s="301"/>
      <c r="BE768" s="301"/>
      <c r="BF768" s="301"/>
      <c r="BG768" s="301"/>
      <c r="BH768" s="301"/>
      <c r="BI768" s="301"/>
      <c r="BJ768" s="301"/>
      <c r="BK768" s="301"/>
      <c r="BL768" s="301"/>
      <c r="BM768" s="301"/>
      <c r="BN768" s="301"/>
      <c r="BO768" s="301"/>
      <c r="BP768" s="301"/>
      <c r="BQ768" s="301"/>
      <c r="BR768" s="301"/>
      <c r="BS768" s="301"/>
      <c r="BT768" s="301"/>
      <c r="BU768" s="301"/>
      <c r="BV768" s="301"/>
      <c r="BW768" s="301"/>
      <c r="BX768" s="301"/>
      <c r="BY768" s="301"/>
      <c r="BZ768" s="301"/>
      <c r="CA768" s="301"/>
      <c r="CB768" s="301"/>
      <c r="CC768" s="301"/>
      <c r="CD768" s="301"/>
      <c r="CE768" s="301"/>
      <c r="CF768" s="301"/>
      <c r="CG768" s="301"/>
      <c r="CH768" s="301"/>
      <c r="CI768" s="301"/>
      <c r="CJ768" s="301"/>
      <c r="CK768" s="301"/>
      <c r="CL768" s="301"/>
      <c r="CM768" s="301"/>
      <c r="CN768" s="301"/>
      <c r="CO768" s="301"/>
      <c r="CP768" s="301"/>
      <c r="CQ768" s="301"/>
      <c r="CR768" s="301"/>
      <c r="CS768" s="301"/>
      <c r="CT768" s="301"/>
      <c r="CU768" s="301"/>
      <c r="CV768" s="301"/>
      <c r="CW768" s="301"/>
      <c r="CX768" s="301"/>
      <c r="CY768" s="301"/>
      <c r="CZ768" s="301"/>
    </row>
    <row r="769" ht="25.15" customHeight="true" x14ac:dyDescent="0.2">
      <c r="C769" s="1562"/>
      <c r="D769" s="1562"/>
      <c r="E769" s="1562"/>
      <c r="F769" s="1562"/>
      <c r="G769" s="1562"/>
      <c r="H769" s="1562"/>
      <c r="I769" s="1562"/>
      <c r="J769" s="1562"/>
      <c r="K769" s="1562"/>
      <c r="L769" s="1562"/>
      <c r="M769" s="1562"/>
      <c r="N769" s="1562"/>
      <c r="O769" s="1562"/>
      <c r="P769" s="1562"/>
      <c r="Q769" s="1562"/>
      <c r="BA769" s="301"/>
      <c r="BB769" s="354"/>
      <c r="BC769" s="301"/>
      <c r="BD769" s="301"/>
      <c r="BE769" s="301"/>
      <c r="BF769" s="301"/>
      <c r="BG769" s="301"/>
      <c r="BH769" s="301"/>
      <c r="BI769" s="301"/>
      <c r="BJ769" s="301"/>
      <c r="BK769" s="301"/>
      <c r="BL769" s="301"/>
      <c r="BM769" s="301"/>
      <c r="BN769" s="301"/>
      <c r="BO769" s="301"/>
      <c r="BP769" s="301"/>
      <c r="BQ769" s="301"/>
      <c r="BR769" s="301"/>
      <c r="BS769" s="301"/>
      <c r="BT769" s="301"/>
      <c r="BU769" s="301"/>
      <c r="BV769" s="301"/>
      <c r="BW769" s="301"/>
      <c r="BX769" s="301"/>
      <c r="BY769" s="301"/>
      <c r="BZ769" s="301"/>
      <c r="CA769" s="301"/>
      <c r="CB769" s="301"/>
      <c r="CC769" s="301"/>
      <c r="CD769" s="301"/>
      <c r="CE769" s="301"/>
      <c r="CF769" s="301"/>
      <c r="CG769" s="301"/>
      <c r="CH769" s="301"/>
      <c r="CI769" s="301"/>
      <c r="CJ769" s="301"/>
      <c r="CK769" s="301"/>
      <c r="CL769" s="301"/>
      <c r="CM769" s="301"/>
      <c r="CN769" s="301"/>
      <c r="CO769" s="301"/>
      <c r="CP769" s="301"/>
      <c r="CQ769" s="301"/>
      <c r="CR769" s="301"/>
      <c r="CS769" s="301"/>
      <c r="CT769" s="301"/>
      <c r="CU769" s="301"/>
      <c r="CV769" s="301"/>
      <c r="CW769" s="301"/>
      <c r="CX769" s="301"/>
      <c r="CY769" s="301"/>
      <c r="CZ769" s="301"/>
    </row>
    <row r="770" ht="25.15" customHeight="true" x14ac:dyDescent="0.2">
      <c r="C770" s="1562"/>
      <c r="D770" s="1562"/>
      <c r="E770" s="1562"/>
      <c r="F770" s="1562"/>
      <c r="G770" s="1562"/>
      <c r="H770" s="1562"/>
      <c r="I770" s="1562"/>
      <c r="J770" s="1562"/>
      <c r="K770" s="1562"/>
      <c r="L770" s="1562"/>
      <c r="M770" s="1562"/>
      <c r="N770" s="1562"/>
      <c r="O770" s="1562"/>
      <c r="P770" s="1562"/>
      <c r="Q770" s="1562"/>
      <c r="BA770" s="301"/>
      <c r="BB770" s="354"/>
      <c r="BC770" s="301"/>
      <c r="BD770" s="301"/>
      <c r="BE770" s="301"/>
      <c r="BF770" s="301"/>
      <c r="BG770" s="301"/>
      <c r="BH770" s="301"/>
      <c r="BI770" s="301"/>
      <c r="BJ770" s="301"/>
      <c r="BK770" s="301"/>
      <c r="BL770" s="301"/>
      <c r="BM770" s="301"/>
      <c r="BN770" s="301"/>
      <c r="BO770" s="301"/>
      <c r="BP770" s="301"/>
      <c r="BQ770" s="301"/>
      <c r="BR770" s="301"/>
      <c r="BS770" s="301"/>
      <c r="BT770" s="301"/>
      <c r="BU770" s="301"/>
      <c r="BV770" s="301"/>
      <c r="BW770" s="301"/>
      <c r="BX770" s="301"/>
      <c r="BY770" s="301"/>
      <c r="BZ770" s="301"/>
      <c r="CA770" s="301"/>
      <c r="CB770" s="301"/>
      <c r="CC770" s="301"/>
      <c r="CD770" s="301"/>
      <c r="CE770" s="301"/>
      <c r="CF770" s="301"/>
      <c r="CG770" s="301"/>
      <c r="CH770" s="301"/>
      <c r="CI770" s="301"/>
      <c r="CJ770" s="301"/>
      <c r="CK770" s="301"/>
      <c r="CL770" s="301"/>
      <c r="CM770" s="301"/>
      <c r="CN770" s="301"/>
      <c r="CO770" s="301"/>
      <c r="CP770" s="301"/>
      <c r="CQ770" s="301"/>
      <c r="CR770" s="301"/>
      <c r="CS770" s="301"/>
      <c r="CT770" s="301"/>
      <c r="CU770" s="301"/>
      <c r="CV770" s="301"/>
      <c r="CW770" s="301"/>
      <c r="CX770" s="301"/>
      <c r="CY770" s="301"/>
      <c r="CZ770" s="301"/>
    </row>
    <row r="771" ht="25.15" customHeight="true" x14ac:dyDescent="0.2">
      <c r="C771" s="1562"/>
      <c r="D771" s="1562"/>
      <c r="E771" s="1562"/>
      <c r="F771" s="1562"/>
      <c r="G771" s="1562"/>
      <c r="H771" s="1562"/>
      <c r="I771" s="1562"/>
      <c r="J771" s="1562"/>
      <c r="K771" s="1562"/>
      <c r="L771" s="1562"/>
      <c r="M771" s="1562"/>
      <c r="N771" s="1562"/>
      <c r="O771" s="1562"/>
      <c r="P771" s="1562"/>
      <c r="Q771" s="1562"/>
      <c r="BA771" s="301"/>
      <c r="BB771" s="354"/>
      <c r="BC771" s="301"/>
      <c r="BD771" s="301"/>
      <c r="BE771" s="301"/>
      <c r="BF771" s="301"/>
      <c r="BG771" s="301"/>
      <c r="BH771" s="301"/>
      <c r="BI771" s="301"/>
      <c r="BJ771" s="301"/>
      <c r="BK771" s="301"/>
      <c r="BL771" s="301"/>
      <c r="BM771" s="301"/>
      <c r="BN771" s="301"/>
      <c r="BO771" s="301"/>
      <c r="BP771" s="301"/>
      <c r="BQ771" s="301"/>
      <c r="BR771" s="301"/>
      <c r="BS771" s="301"/>
      <c r="BT771" s="301"/>
      <c r="BU771" s="301"/>
      <c r="BV771" s="301"/>
      <c r="BW771" s="301"/>
      <c r="BX771" s="301"/>
      <c r="BY771" s="301"/>
      <c r="BZ771" s="301"/>
      <c r="CA771" s="301"/>
      <c r="CB771" s="301"/>
      <c r="CC771" s="301"/>
      <c r="CD771" s="301"/>
      <c r="CE771" s="301"/>
      <c r="CF771" s="301"/>
      <c r="CG771" s="301"/>
      <c r="CH771" s="301"/>
      <c r="CI771" s="301"/>
      <c r="CJ771" s="301"/>
      <c r="CK771" s="301"/>
      <c r="CL771" s="301"/>
      <c r="CM771" s="301"/>
      <c r="CN771" s="301"/>
      <c r="CO771" s="301"/>
      <c r="CP771" s="301"/>
      <c r="CQ771" s="301"/>
      <c r="CR771" s="301"/>
      <c r="CS771" s="301"/>
      <c r="CT771" s="301"/>
      <c r="CU771" s="301"/>
      <c r="CV771" s="301"/>
      <c r="CW771" s="301"/>
      <c r="CX771" s="301"/>
      <c r="CY771" s="301"/>
      <c r="CZ771" s="301"/>
    </row>
    <row r="772" ht="25.15" customHeight="true" x14ac:dyDescent="0.2">
      <c r="C772" s="1562"/>
      <c r="D772" s="1562"/>
      <c r="E772" s="1562"/>
      <c r="F772" s="1562"/>
      <c r="G772" s="1562"/>
      <c r="H772" s="1562"/>
      <c r="I772" s="1562"/>
      <c r="J772" s="1562"/>
      <c r="K772" s="1562"/>
      <c r="L772" s="1562"/>
      <c r="M772" s="1562"/>
      <c r="N772" s="1562"/>
      <c r="O772" s="1562"/>
      <c r="P772" s="1562"/>
      <c r="Q772" s="1562"/>
      <c r="BA772" s="301"/>
      <c r="BB772" s="354"/>
      <c r="BC772" s="301"/>
      <c r="BD772" s="301"/>
      <c r="BE772" s="301"/>
      <c r="BF772" s="301"/>
      <c r="BG772" s="301"/>
      <c r="BH772" s="301"/>
      <c r="BI772" s="301"/>
      <c r="BJ772" s="301"/>
      <c r="BK772" s="301"/>
      <c r="BL772" s="301"/>
      <c r="BM772" s="301"/>
      <c r="BN772" s="301"/>
      <c r="BO772" s="301"/>
      <c r="BP772" s="301"/>
      <c r="BQ772" s="301"/>
      <c r="BR772" s="301"/>
      <c r="BS772" s="301"/>
      <c r="BT772" s="301"/>
      <c r="BU772" s="301"/>
      <c r="BV772" s="301"/>
      <c r="BW772" s="301"/>
      <c r="BX772" s="301"/>
      <c r="BY772" s="301"/>
      <c r="BZ772" s="301"/>
      <c r="CA772" s="301"/>
      <c r="CB772" s="301"/>
      <c r="CC772" s="301"/>
      <c r="CD772" s="301"/>
      <c r="CE772" s="301"/>
      <c r="CF772" s="301"/>
      <c r="CG772" s="301"/>
      <c r="CH772" s="301"/>
      <c r="CI772" s="301"/>
      <c r="CJ772" s="301"/>
      <c r="CK772" s="301"/>
      <c r="CL772" s="301"/>
      <c r="CM772" s="301"/>
      <c r="CN772" s="301"/>
      <c r="CO772" s="301"/>
      <c r="CP772" s="301"/>
      <c r="CQ772" s="301"/>
      <c r="CR772" s="301"/>
      <c r="CS772" s="301"/>
      <c r="CT772" s="301"/>
      <c r="CU772" s="301"/>
      <c r="CV772" s="301"/>
      <c r="CW772" s="301"/>
      <c r="CX772" s="301"/>
      <c r="CY772" s="301"/>
      <c r="CZ772" s="301"/>
    </row>
    <row r="773" ht="25.15" customHeight="true" x14ac:dyDescent="0.2">
      <c r="C773" s="1562"/>
      <c r="D773" s="1562"/>
      <c r="E773" s="1562"/>
      <c r="F773" s="1562"/>
      <c r="G773" s="1562"/>
      <c r="H773" s="1562"/>
      <c r="I773" s="1562"/>
      <c r="J773" s="1562"/>
      <c r="K773" s="1562"/>
      <c r="L773" s="1562"/>
      <c r="M773" s="1562"/>
      <c r="N773" s="1562"/>
      <c r="O773" s="1562"/>
      <c r="P773" s="1562"/>
      <c r="Q773" s="1562"/>
      <c r="BA773" s="301"/>
      <c r="BB773" s="354"/>
      <c r="BC773" s="301"/>
      <c r="BD773" s="301"/>
      <c r="BE773" s="301"/>
      <c r="BF773" s="301"/>
      <c r="BG773" s="301"/>
      <c r="BH773" s="301"/>
      <c r="BI773" s="301"/>
      <c r="BJ773" s="301"/>
      <c r="BK773" s="301"/>
      <c r="BL773" s="301"/>
      <c r="BM773" s="301"/>
      <c r="BN773" s="301"/>
      <c r="BO773" s="301"/>
      <c r="BP773" s="301"/>
      <c r="BQ773" s="301"/>
      <c r="BR773" s="301"/>
      <c r="BS773" s="301"/>
      <c r="BT773" s="301"/>
      <c r="BU773" s="301"/>
      <c r="BV773" s="301"/>
      <c r="BW773" s="301"/>
      <c r="BX773" s="301"/>
      <c r="BY773" s="301"/>
      <c r="BZ773" s="301"/>
      <c r="CA773" s="301"/>
      <c r="CB773" s="301"/>
      <c r="CC773" s="301"/>
      <c r="CD773" s="301"/>
      <c r="CE773" s="301"/>
      <c r="CF773" s="301"/>
      <c r="CG773" s="301"/>
      <c r="CH773" s="301"/>
      <c r="CI773" s="301"/>
      <c r="CJ773" s="301"/>
      <c r="CK773" s="301"/>
      <c r="CL773" s="301"/>
      <c r="CM773" s="301"/>
      <c r="CN773" s="301"/>
      <c r="CO773" s="301"/>
      <c r="CP773" s="301"/>
      <c r="CQ773" s="301"/>
      <c r="CR773" s="301"/>
      <c r="CS773" s="301"/>
      <c r="CT773" s="301"/>
      <c r="CU773" s="301"/>
      <c r="CV773" s="301"/>
      <c r="CW773" s="301"/>
      <c r="CX773" s="301"/>
      <c r="CY773" s="301"/>
      <c r="CZ773" s="301"/>
    </row>
    <row r="774" ht="25.15" customHeight="true" x14ac:dyDescent="0.2">
      <c r="C774" s="1562"/>
      <c r="D774" s="1562"/>
      <c r="E774" s="1562"/>
      <c r="F774" s="1562"/>
      <c r="G774" s="1562"/>
      <c r="H774" s="1562"/>
      <c r="I774" s="1562"/>
      <c r="J774" s="1562"/>
      <c r="K774" s="1562"/>
      <c r="L774" s="1562"/>
      <c r="M774" s="1562"/>
      <c r="N774" s="1562"/>
      <c r="O774" s="1562"/>
      <c r="P774" s="1562"/>
      <c r="Q774" s="1562"/>
      <c r="BA774" s="301"/>
      <c r="BB774" s="354"/>
      <c r="BC774" s="301"/>
      <c r="BD774" s="301"/>
      <c r="BE774" s="301"/>
      <c r="BF774" s="301"/>
      <c r="BG774" s="301"/>
      <c r="BH774" s="301"/>
      <c r="BI774" s="301"/>
      <c r="BJ774" s="301"/>
      <c r="BK774" s="301"/>
      <c r="BL774" s="301"/>
      <c r="BM774" s="301"/>
      <c r="BN774" s="301"/>
      <c r="BO774" s="301"/>
      <c r="BP774" s="301"/>
      <c r="BQ774" s="301"/>
      <c r="BR774" s="301"/>
      <c r="BS774" s="301"/>
      <c r="BT774" s="301"/>
      <c r="BU774" s="301"/>
      <c r="BV774" s="301"/>
      <c r="BW774" s="301"/>
      <c r="BX774" s="301"/>
      <c r="BY774" s="301"/>
      <c r="BZ774" s="301"/>
      <c r="CA774" s="301"/>
      <c r="CB774" s="301"/>
      <c r="CC774" s="301"/>
      <c r="CD774" s="301"/>
      <c r="CE774" s="301"/>
      <c r="CF774" s="301"/>
      <c r="CG774" s="301"/>
      <c r="CH774" s="301"/>
      <c r="CI774" s="301"/>
      <c r="CJ774" s="301"/>
      <c r="CK774" s="301"/>
      <c r="CL774" s="301"/>
      <c r="CM774" s="301"/>
      <c r="CN774" s="301"/>
      <c r="CO774" s="301"/>
      <c r="CP774" s="301"/>
      <c r="CQ774" s="301"/>
      <c r="CR774" s="301"/>
      <c r="CS774" s="301"/>
      <c r="CT774" s="301"/>
      <c r="CU774" s="301"/>
      <c r="CV774" s="301"/>
      <c r="CW774" s="301"/>
      <c r="CX774" s="301"/>
      <c r="CY774" s="301"/>
      <c r="CZ774" s="301"/>
    </row>
    <row r="775" ht="25.15" customHeight="true" x14ac:dyDescent="0.2">
      <c r="C775" s="1562"/>
      <c r="D775" s="1562"/>
      <c r="E775" s="1562"/>
      <c r="F775" s="1562"/>
      <c r="G775" s="1562"/>
      <c r="H775" s="1562"/>
      <c r="I775" s="1562"/>
      <c r="J775" s="1562"/>
      <c r="K775" s="1562"/>
      <c r="L775" s="1562"/>
      <c r="M775" s="1562"/>
      <c r="N775" s="1562"/>
      <c r="O775" s="1562"/>
      <c r="P775" s="1562"/>
      <c r="Q775" s="1562"/>
      <c r="BA775" s="301"/>
      <c r="BB775" s="354"/>
      <c r="BC775" s="301"/>
      <c r="BD775" s="301"/>
      <c r="BE775" s="301"/>
      <c r="BF775" s="301"/>
      <c r="BG775" s="301"/>
      <c r="BH775" s="301"/>
      <c r="BI775" s="301"/>
      <c r="BJ775" s="301"/>
      <c r="BK775" s="301"/>
      <c r="BL775" s="301"/>
      <c r="BM775" s="301"/>
      <c r="BN775" s="301"/>
      <c r="BO775" s="301"/>
      <c r="BP775" s="301"/>
      <c r="BQ775" s="301"/>
      <c r="BR775" s="301"/>
      <c r="BS775" s="301"/>
      <c r="BT775" s="301"/>
      <c r="BU775" s="301"/>
      <c r="BV775" s="301"/>
      <c r="BW775" s="301"/>
      <c r="BX775" s="301"/>
      <c r="BY775" s="301"/>
      <c r="BZ775" s="301"/>
      <c r="CA775" s="301"/>
      <c r="CB775" s="301"/>
      <c r="CC775" s="301"/>
      <c r="CD775" s="301"/>
      <c r="CE775" s="301"/>
      <c r="CF775" s="301"/>
      <c r="CG775" s="301"/>
      <c r="CH775" s="301"/>
      <c r="CI775" s="301"/>
      <c r="CJ775" s="301"/>
      <c r="CK775" s="301"/>
      <c r="CL775" s="301"/>
      <c r="CM775" s="301"/>
      <c r="CN775" s="301"/>
      <c r="CO775" s="301"/>
      <c r="CP775" s="301"/>
      <c r="CQ775" s="301"/>
      <c r="CR775" s="301"/>
      <c r="CS775" s="301"/>
      <c r="CT775" s="301"/>
      <c r="CU775" s="301"/>
      <c r="CV775" s="301"/>
      <c r="CW775" s="301"/>
      <c r="CX775" s="301"/>
      <c r="CY775" s="301"/>
      <c r="CZ775" s="301"/>
    </row>
    <row r="776" ht="25.15" customHeight="true" x14ac:dyDescent="0.2">
      <c r="C776" s="1562"/>
      <c r="D776" s="1562"/>
      <c r="E776" s="1562"/>
      <c r="F776" s="1562"/>
      <c r="G776" s="1562"/>
      <c r="H776" s="1562"/>
      <c r="I776" s="1562"/>
      <c r="J776" s="1562"/>
      <c r="K776" s="1562"/>
      <c r="L776" s="1562"/>
      <c r="M776" s="1562"/>
      <c r="N776" s="1562"/>
      <c r="O776" s="1562"/>
      <c r="P776" s="1562"/>
      <c r="Q776" s="1562"/>
      <c r="BA776" s="301"/>
      <c r="BB776" s="354"/>
      <c r="BC776" s="301"/>
      <c r="BD776" s="301"/>
      <c r="BE776" s="301"/>
      <c r="BF776" s="301"/>
      <c r="BG776" s="301"/>
      <c r="BH776" s="301"/>
      <c r="BI776" s="301"/>
      <c r="BJ776" s="301"/>
      <c r="BK776" s="301"/>
      <c r="BL776" s="301"/>
      <c r="BM776" s="301"/>
      <c r="BN776" s="301"/>
      <c r="BO776" s="301"/>
      <c r="BP776" s="301"/>
      <c r="BQ776" s="301"/>
      <c r="BR776" s="301"/>
      <c r="BS776" s="301"/>
      <c r="BT776" s="301"/>
      <c r="BU776" s="301"/>
      <c r="BV776" s="301"/>
      <c r="BW776" s="301"/>
      <c r="BX776" s="301"/>
      <c r="BY776" s="301"/>
      <c r="BZ776" s="301"/>
      <c r="CA776" s="301"/>
      <c r="CB776" s="301"/>
      <c r="CC776" s="301"/>
      <c r="CD776" s="301"/>
      <c r="CE776" s="301"/>
      <c r="CF776" s="301"/>
      <c r="CG776" s="301"/>
      <c r="CH776" s="301"/>
      <c r="CI776" s="301"/>
      <c r="CJ776" s="301"/>
      <c r="CK776" s="301"/>
      <c r="CL776" s="301"/>
      <c r="CM776" s="301"/>
      <c r="CN776" s="301"/>
      <c r="CO776" s="301"/>
      <c r="CP776" s="301"/>
      <c r="CQ776" s="301"/>
      <c r="CR776" s="301"/>
      <c r="CS776" s="301"/>
      <c r="CT776" s="301"/>
      <c r="CU776" s="301"/>
      <c r="CV776" s="301"/>
      <c r="CW776" s="301"/>
      <c r="CX776" s="301"/>
      <c r="CY776" s="301"/>
      <c r="CZ776" s="301"/>
    </row>
    <row r="777" ht="25.15" customHeight="true" x14ac:dyDescent="0.2">
      <c r="C777" s="1562"/>
      <c r="D777" s="1562"/>
      <c r="E777" s="1562"/>
      <c r="F777" s="1562"/>
      <c r="G777" s="1562"/>
      <c r="H777" s="1562"/>
      <c r="I777" s="1562"/>
      <c r="J777" s="1562"/>
      <c r="K777" s="1562"/>
      <c r="L777" s="1562"/>
      <c r="M777" s="1562"/>
      <c r="N777" s="1562"/>
      <c r="O777" s="1562"/>
      <c r="P777" s="1562"/>
      <c r="Q777" s="1562"/>
      <c r="BA777" s="301"/>
      <c r="BB777" s="354"/>
      <c r="BC777" s="301"/>
      <c r="BD777" s="301"/>
      <c r="BE777" s="301"/>
      <c r="BF777" s="301"/>
      <c r="BG777" s="301"/>
      <c r="BH777" s="301"/>
      <c r="BI777" s="301"/>
      <c r="BJ777" s="301"/>
      <c r="BK777" s="301"/>
      <c r="BL777" s="301"/>
      <c r="BM777" s="301"/>
      <c r="BN777" s="301"/>
      <c r="BO777" s="301"/>
      <c r="BP777" s="301"/>
      <c r="BQ777" s="301"/>
      <c r="BR777" s="301"/>
      <c r="BS777" s="301"/>
      <c r="BT777" s="301"/>
      <c r="BU777" s="301"/>
      <c r="BV777" s="301"/>
      <c r="BW777" s="301"/>
      <c r="BX777" s="301"/>
      <c r="BY777" s="301"/>
      <c r="BZ777" s="301"/>
      <c r="CA777" s="301"/>
      <c r="CB777" s="301"/>
      <c r="CC777" s="301"/>
      <c r="CD777" s="301"/>
      <c r="CE777" s="301"/>
      <c r="CF777" s="301"/>
      <c r="CG777" s="301"/>
      <c r="CH777" s="301"/>
      <c r="CI777" s="301"/>
      <c r="CJ777" s="301"/>
      <c r="CK777" s="301"/>
      <c r="CL777" s="301"/>
      <c r="CM777" s="301"/>
      <c r="CN777" s="301"/>
      <c r="CO777" s="301"/>
      <c r="CP777" s="301"/>
      <c r="CQ777" s="301"/>
      <c r="CR777" s="301"/>
      <c r="CS777" s="301"/>
      <c r="CT777" s="301"/>
      <c r="CU777" s="301"/>
      <c r="CV777" s="301"/>
      <c r="CW777" s="301"/>
      <c r="CX777" s="301"/>
      <c r="CY777" s="301"/>
      <c r="CZ777" s="301"/>
    </row>
    <row r="778" ht="25.15" customHeight="true" x14ac:dyDescent="0.2">
      <c r="C778" s="1562"/>
      <c r="D778" s="1562"/>
      <c r="E778" s="1562"/>
      <c r="F778" s="1562"/>
      <c r="G778" s="1562"/>
      <c r="H778" s="1562"/>
      <c r="I778" s="1562"/>
      <c r="J778" s="1562"/>
      <c r="K778" s="1562"/>
      <c r="L778" s="1562"/>
      <c r="M778" s="1562"/>
      <c r="N778" s="1562"/>
      <c r="O778" s="1562"/>
      <c r="P778" s="1562"/>
      <c r="Q778" s="1562"/>
      <c r="BA778" s="301"/>
      <c r="BB778" s="354"/>
      <c r="BC778" s="301"/>
      <c r="BD778" s="301"/>
      <c r="BE778" s="301"/>
      <c r="BF778" s="301"/>
      <c r="BG778" s="301"/>
      <c r="BH778" s="301"/>
      <c r="BI778" s="301"/>
      <c r="BJ778" s="301"/>
      <c r="BK778" s="301"/>
      <c r="BL778" s="301"/>
      <c r="BM778" s="301"/>
      <c r="BN778" s="301"/>
      <c r="BO778" s="301"/>
      <c r="BP778" s="301"/>
      <c r="BQ778" s="301"/>
      <c r="BR778" s="301"/>
      <c r="BS778" s="301"/>
      <c r="BT778" s="301"/>
      <c r="BU778" s="301"/>
      <c r="BV778" s="301"/>
      <c r="BW778" s="301"/>
      <c r="BX778" s="301"/>
      <c r="BY778" s="301"/>
      <c r="BZ778" s="301"/>
      <c r="CA778" s="301"/>
      <c r="CB778" s="301"/>
      <c r="CC778" s="301"/>
      <c r="CD778" s="301"/>
      <c r="CE778" s="301"/>
      <c r="CF778" s="301"/>
      <c r="CG778" s="301"/>
      <c r="CH778" s="301"/>
      <c r="CI778" s="301"/>
      <c r="CJ778" s="301"/>
      <c r="CK778" s="301"/>
      <c r="CL778" s="301"/>
      <c r="CM778" s="301"/>
      <c r="CN778" s="301"/>
      <c r="CO778" s="301"/>
      <c r="CP778" s="301"/>
      <c r="CQ778" s="301"/>
      <c r="CR778" s="301"/>
      <c r="CS778" s="301"/>
      <c r="CT778" s="301"/>
      <c r="CU778" s="301"/>
      <c r="CV778" s="301"/>
      <c r="CW778" s="301"/>
      <c r="CX778" s="301"/>
      <c r="CY778" s="301"/>
      <c r="CZ778" s="301"/>
    </row>
    <row r="779" ht="25.15" customHeight="true" x14ac:dyDescent="0.2">
      <c r="C779" s="1562"/>
      <c r="D779" s="1562"/>
      <c r="E779" s="1562"/>
      <c r="F779" s="1562"/>
      <c r="G779" s="1562"/>
      <c r="H779" s="1562"/>
      <c r="I779" s="1562"/>
      <c r="J779" s="1562"/>
      <c r="K779" s="1562"/>
      <c r="L779" s="1562"/>
      <c r="M779" s="1562"/>
      <c r="N779" s="1562"/>
      <c r="O779" s="1562"/>
      <c r="P779" s="1562"/>
      <c r="Q779" s="1562"/>
      <c r="BA779" s="301"/>
      <c r="BB779" s="354"/>
      <c r="BC779" s="301"/>
      <c r="BD779" s="301"/>
      <c r="BE779" s="301"/>
      <c r="BF779" s="301"/>
      <c r="BG779" s="301"/>
      <c r="BH779" s="301"/>
      <c r="BI779" s="301"/>
      <c r="BJ779" s="301"/>
      <c r="BK779" s="301"/>
      <c r="BL779" s="301"/>
      <c r="BM779" s="301"/>
      <c r="BN779" s="301"/>
      <c r="BO779" s="301"/>
      <c r="BP779" s="301"/>
      <c r="BQ779" s="301"/>
      <c r="BR779" s="301"/>
      <c r="BS779" s="301"/>
      <c r="BT779" s="301"/>
      <c r="BU779" s="301"/>
      <c r="BV779" s="301"/>
      <c r="BW779" s="301"/>
      <c r="BX779" s="301"/>
      <c r="BY779" s="301"/>
      <c r="BZ779" s="301"/>
      <c r="CA779" s="301"/>
      <c r="CB779" s="301"/>
      <c r="CC779" s="301"/>
      <c r="CD779" s="301"/>
      <c r="CE779" s="301"/>
      <c r="CF779" s="301"/>
      <c r="CG779" s="301"/>
      <c r="CH779" s="301"/>
      <c r="CI779" s="301"/>
      <c r="CJ779" s="301"/>
      <c r="CK779" s="301"/>
      <c r="CL779" s="301"/>
      <c r="CM779" s="301"/>
      <c r="CN779" s="301"/>
      <c r="CO779" s="301"/>
      <c r="CP779" s="301"/>
      <c r="CQ779" s="301"/>
      <c r="CR779" s="301"/>
      <c r="CS779" s="301"/>
      <c r="CT779" s="301"/>
      <c r="CU779" s="301"/>
      <c r="CV779" s="301"/>
      <c r="CW779" s="301"/>
      <c r="CX779" s="301"/>
      <c r="CY779" s="301"/>
      <c r="CZ779" s="301"/>
    </row>
    <row r="780" ht="25.15" customHeight="true" x14ac:dyDescent="0.2">
      <c r="C780" s="1562"/>
      <c r="D780" s="1562"/>
      <c r="E780" s="1562"/>
      <c r="F780" s="1562"/>
      <c r="G780" s="1562"/>
      <c r="H780" s="1562"/>
      <c r="I780" s="1562"/>
      <c r="J780" s="1562"/>
      <c r="K780" s="1562"/>
      <c r="L780" s="1562"/>
      <c r="M780" s="1562"/>
      <c r="N780" s="1562"/>
      <c r="O780" s="1562"/>
      <c r="P780" s="1562"/>
      <c r="Q780" s="1562"/>
      <c r="BA780" s="301"/>
      <c r="BB780" s="354"/>
      <c r="BC780" s="301"/>
      <c r="BD780" s="301"/>
      <c r="BE780" s="301"/>
      <c r="BF780" s="301"/>
      <c r="BG780" s="301"/>
      <c r="BH780" s="301"/>
      <c r="BI780" s="301"/>
      <c r="BJ780" s="301"/>
      <c r="BK780" s="301"/>
      <c r="BL780" s="301"/>
      <c r="BM780" s="301"/>
      <c r="BN780" s="301"/>
      <c r="BO780" s="301"/>
      <c r="BP780" s="301"/>
      <c r="BQ780" s="301"/>
      <c r="BR780" s="301"/>
      <c r="BS780" s="301"/>
      <c r="BT780" s="301"/>
      <c r="BU780" s="301"/>
      <c r="BV780" s="301"/>
      <c r="BW780" s="301"/>
      <c r="BX780" s="301"/>
      <c r="BY780" s="301"/>
      <c r="BZ780" s="301"/>
      <c r="CA780" s="301"/>
      <c r="CB780" s="301"/>
      <c r="CC780" s="301"/>
      <c r="CD780" s="301"/>
      <c r="CE780" s="301"/>
      <c r="CF780" s="301"/>
      <c r="CG780" s="301"/>
      <c r="CH780" s="301"/>
      <c r="CI780" s="301"/>
      <c r="CJ780" s="301"/>
      <c r="CK780" s="301"/>
      <c r="CL780" s="301"/>
      <c r="CM780" s="301"/>
      <c r="CN780" s="301"/>
      <c r="CO780" s="301"/>
      <c r="CP780" s="301"/>
      <c r="CQ780" s="301"/>
      <c r="CR780" s="301"/>
      <c r="CS780" s="301"/>
      <c r="CT780" s="301"/>
      <c r="CU780" s="301"/>
      <c r="CV780" s="301"/>
      <c r="CW780" s="301"/>
      <c r="CX780" s="301"/>
      <c r="CY780" s="301"/>
      <c r="CZ780" s="301"/>
    </row>
    <row r="781" ht="25.15" customHeight="true" x14ac:dyDescent="0.2">
      <c r="C781" s="1562"/>
      <c r="D781" s="1562"/>
      <c r="E781" s="1562"/>
      <c r="F781" s="1562"/>
      <c r="G781" s="1562"/>
      <c r="H781" s="1562"/>
      <c r="I781" s="1562"/>
      <c r="J781" s="1562"/>
      <c r="K781" s="1562"/>
      <c r="L781" s="1562"/>
      <c r="M781" s="1562"/>
      <c r="N781" s="1562"/>
      <c r="O781" s="1562"/>
      <c r="P781" s="1562"/>
      <c r="Q781" s="1562"/>
      <c r="BA781" s="301"/>
      <c r="BB781" s="354"/>
      <c r="BC781" s="301"/>
      <c r="BD781" s="301"/>
      <c r="BE781" s="301"/>
      <c r="BF781" s="301"/>
      <c r="BG781" s="301"/>
      <c r="BH781" s="301"/>
      <c r="BI781" s="301"/>
      <c r="BJ781" s="301"/>
      <c r="BK781" s="301"/>
      <c r="BL781" s="301"/>
      <c r="BM781" s="301"/>
      <c r="BN781" s="301"/>
      <c r="BO781" s="301"/>
      <c r="BP781" s="301"/>
      <c r="BQ781" s="301"/>
      <c r="BR781" s="301"/>
      <c r="BS781" s="301"/>
      <c r="BT781" s="301"/>
      <c r="BU781" s="301"/>
      <c r="BV781" s="301"/>
      <c r="BW781" s="301"/>
      <c r="BX781" s="301"/>
      <c r="BY781" s="301"/>
      <c r="BZ781" s="301"/>
      <c r="CA781" s="301"/>
      <c r="CB781" s="301"/>
      <c r="CC781" s="301"/>
      <c r="CD781" s="301"/>
      <c r="CE781" s="301"/>
      <c r="CF781" s="301"/>
      <c r="CG781" s="301"/>
      <c r="CH781" s="301"/>
      <c r="CI781" s="301"/>
      <c r="CJ781" s="301"/>
      <c r="CK781" s="301"/>
      <c r="CL781" s="301"/>
      <c r="CM781" s="301"/>
      <c r="CN781" s="301"/>
      <c r="CO781" s="301"/>
      <c r="CP781" s="301"/>
      <c r="CQ781" s="301"/>
      <c r="CR781" s="301"/>
      <c r="CS781" s="301"/>
      <c r="CT781" s="301"/>
      <c r="CU781" s="301"/>
      <c r="CV781" s="301"/>
      <c r="CW781" s="301"/>
      <c r="CX781" s="301"/>
      <c r="CY781" s="301"/>
      <c r="CZ781" s="301"/>
    </row>
    <row r="782" ht="25.15" customHeight="true" x14ac:dyDescent="0.2">
      <c r="C782" s="1562"/>
      <c r="D782" s="1562"/>
      <c r="E782" s="1562"/>
      <c r="F782" s="1562"/>
      <c r="G782" s="1562"/>
      <c r="H782" s="1562"/>
      <c r="I782" s="1562"/>
      <c r="J782" s="1562"/>
      <c r="K782" s="1562"/>
      <c r="L782" s="1562"/>
      <c r="M782" s="1562"/>
      <c r="N782" s="1562"/>
      <c r="O782" s="1562"/>
      <c r="P782" s="1562"/>
      <c r="Q782" s="1562"/>
      <c r="BA782" s="301"/>
      <c r="BB782" s="354"/>
      <c r="BC782" s="301"/>
      <c r="BD782" s="301"/>
      <c r="BE782" s="301"/>
      <c r="BF782" s="301"/>
      <c r="BG782" s="301"/>
      <c r="BH782" s="301"/>
      <c r="BI782" s="301"/>
      <c r="BJ782" s="301"/>
      <c r="BK782" s="301"/>
      <c r="BL782" s="301"/>
      <c r="BM782" s="301"/>
      <c r="BN782" s="301"/>
      <c r="BO782" s="301"/>
      <c r="BP782" s="301"/>
      <c r="BQ782" s="301"/>
      <c r="BR782" s="301"/>
      <c r="BS782" s="301"/>
      <c r="BT782" s="301"/>
      <c r="BU782" s="301"/>
      <c r="BV782" s="301"/>
      <c r="BW782" s="301"/>
      <c r="BX782" s="301"/>
      <c r="BY782" s="301"/>
      <c r="BZ782" s="301"/>
      <c r="CA782" s="301"/>
      <c r="CB782" s="301"/>
      <c r="CC782" s="301"/>
      <c r="CD782" s="301"/>
      <c r="CE782" s="301"/>
      <c r="CF782" s="301"/>
      <c r="CG782" s="301"/>
      <c r="CH782" s="301"/>
      <c r="CI782" s="301"/>
      <c r="CJ782" s="301"/>
      <c r="CK782" s="301"/>
      <c r="CL782" s="301"/>
      <c r="CM782" s="301"/>
      <c r="CN782" s="301"/>
      <c r="CO782" s="301"/>
      <c r="CP782" s="301"/>
      <c r="CQ782" s="301"/>
      <c r="CR782" s="301"/>
      <c r="CS782" s="301"/>
      <c r="CT782" s="301"/>
      <c r="CU782" s="301"/>
      <c r="CV782" s="301"/>
      <c r="CW782" s="301"/>
      <c r="CX782" s="301"/>
      <c r="CY782" s="301"/>
      <c r="CZ782" s="301"/>
    </row>
    <row r="783" ht="25.15" customHeight="true" x14ac:dyDescent="0.2">
      <c r="C783" s="1562"/>
      <c r="D783" s="1562"/>
      <c r="E783" s="1562"/>
      <c r="F783" s="1562"/>
      <c r="G783" s="1562"/>
      <c r="H783" s="1562"/>
      <c r="I783" s="1562"/>
      <c r="J783" s="1562"/>
      <c r="K783" s="1562"/>
      <c r="L783" s="1562"/>
      <c r="M783" s="1562"/>
      <c r="N783" s="1562"/>
      <c r="O783" s="1562"/>
      <c r="P783" s="1562"/>
      <c r="Q783" s="1562"/>
      <c r="BA783" s="301"/>
      <c r="BB783" s="354"/>
      <c r="BC783" s="301"/>
      <c r="BD783" s="301"/>
      <c r="BE783" s="301"/>
      <c r="BF783" s="301"/>
      <c r="BG783" s="301"/>
      <c r="BH783" s="301"/>
      <c r="BI783" s="301"/>
      <c r="BJ783" s="301"/>
      <c r="BK783" s="301"/>
      <c r="BL783" s="301"/>
      <c r="BM783" s="301"/>
      <c r="BN783" s="301"/>
      <c r="BO783" s="301"/>
      <c r="BP783" s="301"/>
      <c r="BQ783" s="301"/>
      <c r="BR783" s="301"/>
      <c r="BS783" s="301"/>
      <c r="BT783" s="301"/>
      <c r="BU783" s="301"/>
      <c r="BV783" s="301"/>
      <c r="BW783" s="301"/>
      <c r="BX783" s="301"/>
      <c r="BY783" s="301"/>
      <c r="BZ783" s="301"/>
      <c r="CA783" s="301"/>
      <c r="CB783" s="301"/>
      <c r="CC783" s="301"/>
      <c r="CD783" s="301"/>
      <c r="CE783" s="301"/>
      <c r="CF783" s="301"/>
      <c r="CG783" s="301"/>
      <c r="CH783" s="301"/>
      <c r="CI783" s="301"/>
      <c r="CJ783" s="301"/>
      <c r="CK783" s="301"/>
      <c r="CL783" s="301"/>
      <c r="CM783" s="301"/>
      <c r="CN783" s="301"/>
      <c r="CO783" s="301"/>
      <c r="CP783" s="301"/>
      <c r="CQ783" s="301"/>
      <c r="CR783" s="301"/>
      <c r="CS783" s="301"/>
      <c r="CT783" s="301"/>
      <c r="CU783" s="301"/>
      <c r="CV783" s="301"/>
      <c r="CW783" s="301"/>
      <c r="CX783" s="301"/>
      <c r="CY783" s="301"/>
      <c r="CZ783" s="301"/>
    </row>
    <row r="784" ht="25.15" customHeight="true" x14ac:dyDescent="0.2">
      <c r="C784" s="1562"/>
      <c r="D784" s="1562"/>
      <c r="E784" s="1562"/>
      <c r="F784" s="1562"/>
      <c r="G784" s="1562"/>
      <c r="H784" s="1562"/>
      <c r="I784" s="1562"/>
      <c r="J784" s="1562"/>
      <c r="K784" s="1562"/>
      <c r="L784" s="1562"/>
      <c r="M784" s="1562"/>
      <c r="N784" s="1562"/>
      <c r="O784" s="1562"/>
      <c r="P784" s="1562"/>
      <c r="Q784" s="1562"/>
      <c r="BA784" s="301"/>
      <c r="BB784" s="354"/>
      <c r="BC784" s="301"/>
      <c r="BD784" s="301"/>
      <c r="BE784" s="301"/>
      <c r="BF784" s="301"/>
      <c r="BG784" s="301"/>
      <c r="BH784" s="301"/>
      <c r="BI784" s="301"/>
      <c r="BJ784" s="301"/>
      <c r="BK784" s="301"/>
      <c r="BL784" s="301"/>
      <c r="BM784" s="301"/>
      <c r="BN784" s="301"/>
      <c r="BO784" s="301"/>
      <c r="BP784" s="301"/>
      <c r="BQ784" s="301"/>
      <c r="BR784" s="301"/>
      <c r="BS784" s="301"/>
      <c r="BT784" s="301"/>
      <c r="BU784" s="301"/>
      <c r="BV784" s="301"/>
      <c r="BW784" s="301"/>
      <c r="BX784" s="301"/>
      <c r="BY784" s="301"/>
      <c r="BZ784" s="301"/>
      <c r="CA784" s="301"/>
      <c r="CB784" s="301"/>
      <c r="CC784" s="301"/>
      <c r="CD784" s="301"/>
      <c r="CE784" s="301"/>
      <c r="CF784" s="301"/>
      <c r="CG784" s="301"/>
      <c r="CH784" s="301"/>
      <c r="CI784" s="301"/>
      <c r="CJ784" s="301"/>
      <c r="CK784" s="301"/>
      <c r="CL784" s="301"/>
      <c r="CM784" s="301"/>
      <c r="CN784" s="301"/>
      <c r="CO784" s="301"/>
      <c r="CP784" s="301"/>
      <c r="CQ784" s="301"/>
      <c r="CR784" s="301"/>
      <c r="CS784" s="301"/>
      <c r="CT784" s="301"/>
      <c r="CU784" s="301"/>
      <c r="CV784" s="301"/>
      <c r="CW784" s="301"/>
      <c r="CX784" s="301"/>
      <c r="CY784" s="301"/>
      <c r="CZ784" s="301"/>
    </row>
    <row r="785" ht="25.15" customHeight="true" x14ac:dyDescent="0.2">
      <c r="C785" s="1562"/>
      <c r="D785" s="1562"/>
      <c r="E785" s="1562"/>
      <c r="F785" s="1562"/>
      <c r="G785" s="1562"/>
      <c r="H785" s="1562"/>
      <c r="I785" s="1562"/>
      <c r="J785" s="1562"/>
      <c r="K785" s="1562"/>
      <c r="L785" s="1562"/>
      <c r="M785" s="1562"/>
      <c r="N785" s="1562"/>
      <c r="O785" s="1562"/>
      <c r="P785" s="1562"/>
      <c r="Q785" s="1562"/>
      <c r="BA785" s="301"/>
      <c r="BB785" s="354"/>
      <c r="BC785" s="301"/>
      <c r="BD785" s="301"/>
      <c r="BE785" s="301"/>
      <c r="BF785" s="301"/>
      <c r="BG785" s="301"/>
      <c r="BH785" s="301"/>
      <c r="BI785" s="301"/>
      <c r="BJ785" s="301"/>
      <c r="BK785" s="301"/>
      <c r="BL785" s="301"/>
      <c r="BM785" s="301"/>
      <c r="BN785" s="301"/>
      <c r="BO785" s="301"/>
      <c r="BP785" s="301"/>
      <c r="BQ785" s="301"/>
      <c r="BR785" s="301"/>
      <c r="BS785" s="301"/>
      <c r="BT785" s="301"/>
      <c r="BU785" s="301"/>
      <c r="BV785" s="301"/>
      <c r="BW785" s="301"/>
      <c r="BX785" s="301"/>
      <c r="BY785" s="301"/>
      <c r="BZ785" s="301"/>
      <c r="CA785" s="301"/>
      <c r="CB785" s="301"/>
      <c r="CC785" s="301"/>
      <c r="CD785" s="301"/>
      <c r="CE785" s="301"/>
      <c r="CF785" s="301"/>
      <c r="CG785" s="301"/>
      <c r="CH785" s="301"/>
      <c r="CI785" s="301"/>
      <c r="CJ785" s="301"/>
      <c r="CK785" s="301"/>
      <c r="CL785" s="301"/>
      <c r="CM785" s="301"/>
      <c r="CN785" s="301"/>
      <c r="CO785" s="301"/>
      <c r="CP785" s="301"/>
      <c r="CQ785" s="301"/>
      <c r="CR785" s="301"/>
      <c r="CS785" s="301"/>
      <c r="CT785" s="301"/>
      <c r="CU785" s="301"/>
      <c r="CV785" s="301"/>
      <c r="CW785" s="301"/>
      <c r="CX785" s="301"/>
      <c r="CY785" s="301"/>
      <c r="CZ785" s="301"/>
    </row>
    <row r="786" ht="25.15" customHeight="true" x14ac:dyDescent="0.2">
      <c r="C786" s="1562"/>
      <c r="D786" s="1562"/>
      <c r="E786" s="1562"/>
      <c r="F786" s="1562"/>
      <c r="G786" s="1562"/>
      <c r="H786" s="1562"/>
      <c r="I786" s="1562"/>
      <c r="J786" s="1562"/>
      <c r="K786" s="1562"/>
      <c r="L786" s="1562"/>
      <c r="M786" s="1562"/>
      <c r="N786" s="1562"/>
      <c r="O786" s="1562"/>
      <c r="P786" s="1562"/>
      <c r="Q786" s="1562"/>
      <c r="BA786" s="301"/>
      <c r="BB786" s="354"/>
      <c r="BC786" s="301"/>
      <c r="BD786" s="301"/>
      <c r="BE786" s="301"/>
      <c r="BF786" s="301"/>
      <c r="BG786" s="301"/>
      <c r="BH786" s="301"/>
      <c r="BI786" s="301"/>
      <c r="BJ786" s="301"/>
      <c r="BK786" s="301"/>
      <c r="BL786" s="301"/>
      <c r="BM786" s="301"/>
      <c r="BN786" s="301"/>
      <c r="BO786" s="301"/>
      <c r="BP786" s="301"/>
      <c r="BQ786" s="301"/>
      <c r="BR786" s="301"/>
      <c r="BS786" s="301"/>
      <c r="BT786" s="301"/>
      <c r="BU786" s="301"/>
      <c r="BV786" s="301"/>
      <c r="BW786" s="301"/>
      <c r="BX786" s="301"/>
      <c r="BY786" s="301"/>
      <c r="BZ786" s="301"/>
      <c r="CA786" s="301"/>
      <c r="CB786" s="301"/>
      <c r="CC786" s="301"/>
      <c r="CD786" s="301"/>
      <c r="CE786" s="301"/>
      <c r="CF786" s="301"/>
      <c r="CG786" s="301"/>
      <c r="CH786" s="301"/>
      <c r="CI786" s="301"/>
      <c r="CJ786" s="301"/>
      <c r="CK786" s="301"/>
      <c r="CL786" s="301"/>
      <c r="CM786" s="301"/>
      <c r="CN786" s="301"/>
      <c r="CO786" s="301"/>
      <c r="CP786" s="301"/>
      <c r="CQ786" s="301"/>
      <c r="CR786" s="301"/>
      <c r="CS786" s="301"/>
      <c r="CT786" s="301"/>
      <c r="CU786" s="301"/>
      <c r="CV786" s="301"/>
      <c r="CW786" s="301"/>
      <c r="CX786" s="301"/>
      <c r="CY786" s="301"/>
      <c r="CZ786" s="301"/>
    </row>
    <row r="787" ht="25.15" customHeight="true" x14ac:dyDescent="0.2">
      <c r="C787" s="1562"/>
      <c r="D787" s="1562"/>
      <c r="E787" s="1562"/>
      <c r="F787" s="1562"/>
      <c r="G787" s="1562"/>
      <c r="H787" s="1562"/>
      <c r="I787" s="1562"/>
      <c r="J787" s="1562"/>
      <c r="K787" s="1562"/>
      <c r="L787" s="1562"/>
      <c r="M787" s="1562"/>
      <c r="N787" s="1562"/>
      <c r="O787" s="1562"/>
      <c r="P787" s="1562"/>
      <c r="Q787" s="1562"/>
      <c r="BA787" s="301"/>
      <c r="BB787" s="354"/>
      <c r="BC787" s="301"/>
      <c r="BD787" s="301"/>
      <c r="BE787" s="301"/>
      <c r="BF787" s="301"/>
      <c r="BG787" s="301"/>
      <c r="BH787" s="301"/>
      <c r="BI787" s="301"/>
      <c r="BJ787" s="301"/>
      <c r="BK787" s="301"/>
      <c r="BL787" s="301"/>
      <c r="BM787" s="301"/>
      <c r="BN787" s="301"/>
      <c r="BO787" s="301"/>
      <c r="BP787" s="301"/>
      <c r="BQ787" s="301"/>
      <c r="BR787" s="301"/>
      <c r="BS787" s="301"/>
      <c r="BT787" s="301"/>
      <c r="BU787" s="301"/>
      <c r="BV787" s="301"/>
      <c r="BW787" s="301"/>
      <c r="BX787" s="301"/>
      <c r="BY787" s="301"/>
      <c r="BZ787" s="301"/>
      <c r="CA787" s="301"/>
      <c r="CB787" s="301"/>
      <c r="CC787" s="301"/>
      <c r="CD787" s="301"/>
      <c r="CE787" s="301"/>
      <c r="CF787" s="301"/>
      <c r="CG787" s="301"/>
      <c r="CH787" s="301"/>
      <c r="CI787" s="301"/>
      <c r="CJ787" s="301"/>
      <c r="CK787" s="301"/>
      <c r="CL787" s="301"/>
      <c r="CM787" s="301"/>
      <c r="CN787" s="301"/>
      <c r="CO787" s="301"/>
      <c r="CP787" s="301"/>
      <c r="CQ787" s="301"/>
      <c r="CR787" s="301"/>
      <c r="CS787" s="301"/>
      <c r="CT787" s="301"/>
      <c r="CU787" s="301"/>
      <c r="CV787" s="301"/>
      <c r="CW787" s="301"/>
      <c r="CX787" s="301"/>
      <c r="CY787" s="301"/>
      <c r="CZ787" s="301"/>
    </row>
    <row r="788" ht="25.15" customHeight="true" x14ac:dyDescent="0.2">
      <c r="C788" s="1562"/>
      <c r="D788" s="1562"/>
      <c r="E788" s="1562"/>
      <c r="F788" s="1562"/>
      <c r="G788" s="1562"/>
      <c r="H788" s="1562"/>
      <c r="I788" s="1562"/>
      <c r="J788" s="1562"/>
      <c r="K788" s="1562"/>
      <c r="L788" s="1562"/>
      <c r="M788" s="1562"/>
      <c r="N788" s="1562"/>
      <c r="O788" s="1562"/>
      <c r="P788" s="1562"/>
      <c r="Q788" s="1562"/>
      <c r="BA788" s="301"/>
      <c r="BB788" s="354"/>
      <c r="BC788" s="301"/>
      <c r="BD788" s="301"/>
      <c r="BE788" s="301"/>
      <c r="BF788" s="301"/>
      <c r="BG788" s="301"/>
      <c r="BH788" s="301"/>
      <c r="BI788" s="301"/>
      <c r="BJ788" s="301"/>
      <c r="BK788" s="301"/>
      <c r="BL788" s="301"/>
      <c r="BM788" s="301"/>
      <c r="BN788" s="301"/>
      <c r="BO788" s="301"/>
      <c r="BP788" s="301"/>
      <c r="BQ788" s="301"/>
      <c r="BR788" s="301"/>
      <c r="BS788" s="301"/>
      <c r="BT788" s="301"/>
      <c r="BU788" s="301"/>
      <c r="BV788" s="301"/>
      <c r="BW788" s="301"/>
      <c r="BX788" s="301"/>
      <c r="BY788" s="301"/>
      <c r="BZ788" s="301"/>
      <c r="CA788" s="301"/>
      <c r="CB788" s="301"/>
      <c r="CC788" s="301"/>
      <c r="CD788" s="301"/>
      <c r="CE788" s="301"/>
      <c r="CF788" s="301"/>
      <c r="CG788" s="301"/>
      <c r="CH788" s="301"/>
      <c r="CI788" s="301"/>
      <c r="CJ788" s="301"/>
      <c r="CK788" s="301"/>
      <c r="CL788" s="301"/>
      <c r="CM788" s="301"/>
      <c r="CN788" s="301"/>
      <c r="CO788" s="301"/>
      <c r="CP788" s="301"/>
      <c r="CQ788" s="301"/>
      <c r="CR788" s="301"/>
      <c r="CS788" s="301"/>
      <c r="CT788" s="301"/>
      <c r="CU788" s="301"/>
      <c r="CV788" s="301"/>
      <c r="CW788" s="301"/>
      <c r="CX788" s="301"/>
      <c r="CY788" s="301"/>
      <c r="CZ788" s="301"/>
    </row>
    <row r="789" ht="25.15" customHeight="true" x14ac:dyDescent="0.2">
      <c r="C789" s="1562"/>
      <c r="D789" s="1562"/>
      <c r="E789" s="1562"/>
      <c r="F789" s="1562"/>
      <c r="G789" s="1562"/>
      <c r="H789" s="1562"/>
      <c r="I789" s="1562"/>
      <c r="J789" s="1562"/>
      <c r="K789" s="1562"/>
      <c r="L789" s="1562"/>
      <c r="M789" s="1562"/>
      <c r="N789" s="1562"/>
      <c r="O789" s="1562"/>
      <c r="P789" s="1562"/>
      <c r="Q789" s="1562"/>
      <c r="BA789" s="301"/>
      <c r="BB789" s="354"/>
      <c r="BC789" s="301"/>
      <c r="BD789" s="301"/>
      <c r="BE789" s="301"/>
      <c r="BF789" s="301"/>
      <c r="BG789" s="301"/>
      <c r="BH789" s="301"/>
      <c r="BI789" s="301"/>
      <c r="BJ789" s="301"/>
      <c r="BK789" s="301"/>
      <c r="BL789" s="301"/>
      <c r="BM789" s="301"/>
      <c r="BN789" s="301"/>
      <c r="BO789" s="301"/>
      <c r="BP789" s="301"/>
      <c r="BQ789" s="301"/>
      <c r="BR789" s="301"/>
      <c r="BS789" s="301"/>
      <c r="BT789" s="301"/>
      <c r="BU789" s="301"/>
      <c r="BV789" s="301"/>
      <c r="BW789" s="301"/>
      <c r="BX789" s="301"/>
      <c r="BY789" s="301"/>
      <c r="BZ789" s="301"/>
      <c r="CA789" s="301"/>
      <c r="CB789" s="301"/>
      <c r="CC789" s="301"/>
      <c r="CD789" s="301"/>
      <c r="CE789" s="301"/>
      <c r="CF789" s="301"/>
      <c r="CG789" s="301"/>
      <c r="CH789" s="301"/>
      <c r="CI789" s="301"/>
      <c r="CJ789" s="301"/>
      <c r="CK789" s="301"/>
      <c r="CL789" s="301"/>
      <c r="CM789" s="301"/>
      <c r="CN789" s="301"/>
      <c r="CO789" s="301"/>
      <c r="CP789" s="301"/>
      <c r="CQ789" s="301"/>
      <c r="CR789" s="301"/>
      <c r="CS789" s="301"/>
      <c r="CT789" s="301"/>
      <c r="CU789" s="301"/>
      <c r="CV789" s="301"/>
      <c r="CW789" s="301"/>
      <c r="CX789" s="301"/>
      <c r="CY789" s="301"/>
      <c r="CZ789" s="301"/>
    </row>
    <row r="790" ht="25.15" customHeight="true" x14ac:dyDescent="0.2">
      <c r="C790" s="1562"/>
      <c r="D790" s="1562"/>
      <c r="E790" s="1562"/>
      <c r="F790" s="1562"/>
      <c r="G790" s="1562"/>
      <c r="H790" s="1562"/>
      <c r="I790" s="1562"/>
      <c r="J790" s="1562"/>
      <c r="K790" s="1562"/>
      <c r="L790" s="1562"/>
      <c r="M790" s="1562"/>
      <c r="N790" s="1562"/>
      <c r="O790" s="1562"/>
      <c r="P790" s="1562"/>
      <c r="Q790" s="1562"/>
      <c r="BA790" s="301"/>
      <c r="BB790" s="354"/>
      <c r="BC790" s="301"/>
      <c r="BD790" s="301"/>
      <c r="BE790" s="301"/>
      <c r="BF790" s="301"/>
      <c r="BG790" s="301"/>
      <c r="BH790" s="301"/>
      <c r="BI790" s="301"/>
      <c r="BJ790" s="301"/>
      <c r="BK790" s="301"/>
      <c r="BL790" s="301"/>
      <c r="BM790" s="301"/>
      <c r="BN790" s="301"/>
      <c r="BO790" s="301"/>
      <c r="BP790" s="301"/>
      <c r="BQ790" s="301"/>
      <c r="BR790" s="301"/>
      <c r="BS790" s="301"/>
      <c r="BT790" s="301"/>
      <c r="BU790" s="301"/>
      <c r="BV790" s="301"/>
      <c r="BW790" s="301"/>
      <c r="BX790" s="301"/>
      <c r="BY790" s="301"/>
      <c r="BZ790" s="301"/>
      <c r="CA790" s="301"/>
      <c r="CB790" s="301"/>
      <c r="CC790" s="301"/>
      <c r="CD790" s="301"/>
      <c r="CE790" s="301"/>
      <c r="CF790" s="301"/>
      <c r="CG790" s="301"/>
      <c r="CH790" s="301"/>
      <c r="CI790" s="301"/>
      <c r="CJ790" s="301"/>
      <c r="CK790" s="301"/>
      <c r="CL790" s="301"/>
      <c r="CM790" s="301"/>
      <c r="CN790" s="301"/>
      <c r="CO790" s="301"/>
      <c r="CP790" s="301"/>
      <c r="CQ790" s="301"/>
      <c r="CR790" s="301"/>
      <c r="CS790" s="301"/>
      <c r="CT790" s="301"/>
      <c r="CU790" s="301"/>
      <c r="CV790" s="301"/>
      <c r="CW790" s="301"/>
      <c r="CX790" s="301"/>
      <c r="CY790" s="301"/>
      <c r="CZ790" s="301"/>
    </row>
    <row r="791" ht="25.15" customHeight="true" x14ac:dyDescent="0.2">
      <c r="C791" s="1562"/>
      <c r="D791" s="1562"/>
      <c r="E791" s="1562"/>
      <c r="F791" s="1562"/>
      <c r="G791" s="1562"/>
      <c r="H791" s="1562"/>
      <c r="I791" s="1562"/>
      <c r="J791" s="1562"/>
      <c r="K791" s="1562"/>
      <c r="L791" s="1562"/>
      <c r="M791" s="1562"/>
      <c r="N791" s="1562"/>
      <c r="O791" s="1562"/>
      <c r="P791" s="1562"/>
      <c r="Q791" s="1562"/>
      <c r="BA791" s="301"/>
      <c r="BB791" s="354"/>
      <c r="BC791" s="301"/>
      <c r="BD791" s="301"/>
      <c r="BE791" s="301"/>
      <c r="BF791" s="301"/>
      <c r="BG791" s="301"/>
      <c r="BH791" s="301"/>
      <c r="BI791" s="301"/>
      <c r="BJ791" s="301"/>
      <c r="BK791" s="301"/>
      <c r="BL791" s="301"/>
      <c r="BM791" s="301"/>
      <c r="BN791" s="301"/>
      <c r="BO791" s="301"/>
      <c r="BP791" s="301"/>
      <c r="BQ791" s="301"/>
      <c r="BR791" s="301"/>
      <c r="BS791" s="301"/>
      <c r="BT791" s="301"/>
      <c r="BU791" s="301"/>
      <c r="BV791" s="301"/>
      <c r="BW791" s="301"/>
      <c r="BX791" s="301"/>
      <c r="BY791" s="301"/>
      <c r="BZ791" s="301"/>
      <c r="CA791" s="301"/>
      <c r="CB791" s="301"/>
      <c r="CC791" s="301"/>
      <c r="CD791" s="301"/>
      <c r="CE791" s="301"/>
      <c r="CF791" s="301"/>
      <c r="CG791" s="301"/>
      <c r="CH791" s="301"/>
      <c r="CI791" s="301"/>
      <c r="CJ791" s="301"/>
      <c r="CK791" s="301"/>
      <c r="CL791" s="301"/>
      <c r="CM791" s="301"/>
      <c r="CN791" s="301"/>
      <c r="CO791" s="301"/>
      <c r="CP791" s="301"/>
      <c r="CQ791" s="301"/>
      <c r="CR791" s="301"/>
      <c r="CS791" s="301"/>
      <c r="CT791" s="301"/>
      <c r="CU791" s="301"/>
      <c r="CV791" s="301"/>
      <c r="CW791" s="301"/>
      <c r="CX791" s="301"/>
      <c r="CY791" s="301"/>
      <c r="CZ791" s="301"/>
    </row>
    <row r="792" ht="25.15" customHeight="true" x14ac:dyDescent="0.2">
      <c r="C792" s="1562"/>
      <c r="D792" s="1562"/>
      <c r="E792" s="1562"/>
      <c r="F792" s="1562"/>
      <c r="G792" s="1562"/>
      <c r="H792" s="1562"/>
      <c r="I792" s="1562"/>
      <c r="J792" s="1562"/>
      <c r="K792" s="1562"/>
      <c r="L792" s="1562"/>
      <c r="M792" s="1562"/>
      <c r="N792" s="1562"/>
      <c r="O792" s="1562"/>
      <c r="P792" s="1562"/>
      <c r="Q792" s="1562"/>
      <c r="BA792" s="301"/>
      <c r="BB792" s="354"/>
      <c r="BC792" s="301"/>
      <c r="BD792" s="301"/>
      <c r="BE792" s="301"/>
      <c r="BF792" s="301"/>
      <c r="BG792" s="301"/>
      <c r="BH792" s="301"/>
      <c r="BI792" s="301"/>
      <c r="BJ792" s="301"/>
      <c r="BK792" s="301"/>
      <c r="BL792" s="301"/>
      <c r="BM792" s="301"/>
      <c r="BN792" s="301"/>
      <c r="BO792" s="301"/>
      <c r="BP792" s="301"/>
      <c r="BQ792" s="301"/>
      <c r="BR792" s="301"/>
      <c r="BS792" s="301"/>
      <c r="BT792" s="301"/>
      <c r="BU792" s="301"/>
      <c r="BV792" s="301"/>
      <c r="BW792" s="301"/>
      <c r="BX792" s="301"/>
      <c r="BY792" s="301"/>
      <c r="BZ792" s="301"/>
      <c r="CA792" s="301"/>
      <c r="CB792" s="301"/>
      <c r="CC792" s="301"/>
      <c r="CD792" s="301"/>
      <c r="CE792" s="301"/>
      <c r="CF792" s="301"/>
      <c r="CG792" s="301"/>
      <c r="CH792" s="301"/>
      <c r="CI792" s="301"/>
      <c r="CJ792" s="301"/>
      <c r="CK792" s="301"/>
      <c r="CL792" s="301"/>
      <c r="CM792" s="301"/>
      <c r="CN792" s="301"/>
      <c r="CO792" s="301"/>
      <c r="CP792" s="301"/>
      <c r="CQ792" s="301"/>
      <c r="CR792" s="301"/>
      <c r="CS792" s="301"/>
      <c r="CT792" s="301"/>
      <c r="CU792" s="301"/>
      <c r="CV792" s="301"/>
      <c r="CW792" s="301"/>
      <c r="CX792" s="301"/>
      <c r="CY792" s="301"/>
      <c r="CZ792" s="301"/>
    </row>
    <row r="793" ht="25.15" customHeight="true" x14ac:dyDescent="0.2">
      <c r="C793" s="1562"/>
      <c r="D793" s="1562"/>
      <c r="E793" s="1562"/>
      <c r="F793" s="1562"/>
      <c r="G793" s="1562"/>
      <c r="H793" s="1562"/>
      <c r="I793" s="1562"/>
      <c r="J793" s="1562"/>
      <c r="K793" s="1562"/>
      <c r="L793" s="1562"/>
      <c r="M793" s="1562"/>
      <c r="N793" s="1562"/>
      <c r="O793" s="1562"/>
      <c r="P793" s="1562"/>
      <c r="Q793" s="1562"/>
      <c r="BA793" s="301"/>
      <c r="BB793" s="354"/>
      <c r="BC793" s="301"/>
      <c r="BD793" s="301"/>
      <c r="BE793" s="301"/>
      <c r="BF793" s="301"/>
      <c r="BG793" s="301"/>
      <c r="BH793" s="301"/>
      <c r="BI793" s="301"/>
      <c r="BJ793" s="301"/>
      <c r="BK793" s="301"/>
      <c r="BL793" s="301"/>
      <c r="BM793" s="301"/>
      <c r="BN793" s="301"/>
      <c r="BO793" s="301"/>
      <c r="BP793" s="301"/>
      <c r="BQ793" s="301"/>
      <c r="BR793" s="301"/>
      <c r="BS793" s="301"/>
      <c r="BT793" s="301"/>
      <c r="BU793" s="301"/>
      <c r="BV793" s="301"/>
      <c r="BW793" s="301"/>
      <c r="BX793" s="301"/>
      <c r="BY793" s="301"/>
      <c r="BZ793" s="301"/>
      <c r="CA793" s="301"/>
      <c r="CB793" s="301"/>
      <c r="CC793" s="301"/>
      <c r="CD793" s="301"/>
      <c r="CE793" s="301"/>
      <c r="CF793" s="301"/>
      <c r="CG793" s="301"/>
      <c r="CH793" s="301"/>
      <c r="CI793" s="301"/>
      <c r="CJ793" s="301"/>
      <c r="CK793" s="301"/>
      <c r="CL793" s="301"/>
      <c r="CM793" s="301"/>
      <c r="CN793" s="301"/>
      <c r="CO793" s="301"/>
      <c r="CP793" s="301"/>
      <c r="CQ793" s="301"/>
      <c r="CR793" s="301"/>
      <c r="CS793" s="301"/>
      <c r="CT793" s="301"/>
      <c r="CU793" s="301"/>
      <c r="CV793" s="301"/>
      <c r="CW793" s="301"/>
      <c r="CX793" s="301"/>
      <c r="CY793" s="301"/>
      <c r="CZ793" s="301"/>
    </row>
    <row r="794" ht="25.15" customHeight="true" x14ac:dyDescent="0.2">
      <c r="C794" s="1562"/>
      <c r="D794" s="1562"/>
      <c r="E794" s="1562"/>
      <c r="F794" s="1562"/>
      <c r="G794" s="1562"/>
      <c r="H794" s="1562"/>
      <c r="I794" s="1562"/>
      <c r="J794" s="1562"/>
      <c r="K794" s="1562"/>
      <c r="L794" s="1562"/>
      <c r="M794" s="1562"/>
      <c r="N794" s="1562"/>
      <c r="O794" s="1562"/>
      <c r="P794" s="1562"/>
      <c r="Q794" s="1562"/>
      <c r="BA794" s="301"/>
      <c r="BB794" s="354"/>
      <c r="BC794" s="301"/>
      <c r="BD794" s="301"/>
      <c r="BE794" s="301"/>
      <c r="BF794" s="301"/>
      <c r="BG794" s="301"/>
      <c r="BH794" s="301"/>
      <c r="BI794" s="301"/>
      <c r="BJ794" s="301"/>
      <c r="BK794" s="301"/>
      <c r="BL794" s="301"/>
      <c r="BM794" s="301"/>
      <c r="BN794" s="301"/>
      <c r="BO794" s="301"/>
      <c r="BP794" s="301"/>
      <c r="BQ794" s="301"/>
      <c r="BR794" s="301"/>
      <c r="BS794" s="301"/>
      <c r="BT794" s="301"/>
      <c r="BU794" s="301"/>
      <c r="BV794" s="301"/>
      <c r="BW794" s="301"/>
      <c r="BX794" s="301"/>
      <c r="BY794" s="301"/>
      <c r="BZ794" s="301"/>
      <c r="CA794" s="301"/>
      <c r="CB794" s="301"/>
      <c r="CC794" s="301"/>
      <c r="CD794" s="301"/>
      <c r="CE794" s="301"/>
      <c r="CF794" s="301"/>
      <c r="CG794" s="301"/>
      <c r="CH794" s="301"/>
      <c r="CI794" s="301"/>
      <c r="CJ794" s="301"/>
      <c r="CK794" s="301"/>
      <c r="CL794" s="301"/>
      <c r="CM794" s="301"/>
      <c r="CN794" s="301"/>
      <c r="CO794" s="301"/>
      <c r="CP794" s="301"/>
      <c r="CQ794" s="301"/>
      <c r="CR794" s="301"/>
      <c r="CS794" s="301"/>
      <c r="CT794" s="301"/>
      <c r="CU794" s="301"/>
      <c r="CV794" s="301"/>
      <c r="CW794" s="301"/>
      <c r="CX794" s="301"/>
      <c r="CY794" s="301"/>
      <c r="CZ794" s="301"/>
    </row>
    <row r="795" ht="25.15" customHeight="true" x14ac:dyDescent="0.2">
      <c r="C795" s="1562"/>
      <c r="D795" s="1562"/>
      <c r="E795" s="1562"/>
      <c r="F795" s="1562"/>
      <c r="G795" s="1562"/>
      <c r="H795" s="1562"/>
      <c r="I795" s="1562"/>
      <c r="J795" s="1562"/>
      <c r="K795" s="1562"/>
      <c r="L795" s="1562"/>
      <c r="M795" s="1562"/>
      <c r="N795" s="1562"/>
      <c r="O795" s="1562"/>
      <c r="P795" s="1562"/>
      <c r="Q795" s="1562"/>
      <c r="BA795" s="301"/>
      <c r="BB795" s="354"/>
      <c r="BC795" s="301"/>
      <c r="BD795" s="301"/>
      <c r="BE795" s="301"/>
      <c r="BF795" s="301"/>
      <c r="BG795" s="301"/>
      <c r="BH795" s="301"/>
      <c r="BI795" s="301"/>
      <c r="BJ795" s="301"/>
      <c r="BK795" s="301"/>
      <c r="BL795" s="301"/>
      <c r="BM795" s="301"/>
      <c r="BN795" s="301"/>
      <c r="BO795" s="301"/>
      <c r="BP795" s="301"/>
      <c r="BQ795" s="301"/>
      <c r="BR795" s="301"/>
      <c r="BS795" s="301"/>
      <c r="BT795" s="301"/>
      <c r="BU795" s="301"/>
      <c r="BV795" s="301"/>
      <c r="BW795" s="301"/>
      <c r="BX795" s="301"/>
      <c r="BY795" s="301"/>
      <c r="BZ795" s="301"/>
      <c r="CA795" s="301"/>
      <c r="CB795" s="301"/>
      <c r="CC795" s="301"/>
      <c r="CD795" s="301"/>
      <c r="CE795" s="301"/>
      <c r="CF795" s="301"/>
      <c r="CG795" s="301"/>
      <c r="CH795" s="301"/>
      <c r="CI795" s="301"/>
      <c r="CJ795" s="301"/>
      <c r="CK795" s="301"/>
      <c r="CL795" s="301"/>
      <c r="CM795" s="301"/>
      <c r="CN795" s="301"/>
      <c r="CO795" s="301"/>
      <c r="CP795" s="301"/>
      <c r="CQ795" s="301"/>
      <c r="CR795" s="301"/>
      <c r="CS795" s="301"/>
      <c r="CT795" s="301"/>
      <c r="CU795" s="301"/>
      <c r="CV795" s="301"/>
      <c r="CW795" s="301"/>
      <c r="CX795" s="301"/>
      <c r="CY795" s="301"/>
      <c r="CZ795" s="301"/>
    </row>
    <row r="796" ht="25.15" customHeight="true" x14ac:dyDescent="0.2">
      <c r="C796" s="1562"/>
      <c r="D796" s="1562"/>
      <c r="E796" s="1562"/>
      <c r="F796" s="1562"/>
      <c r="G796" s="1562"/>
      <c r="H796" s="1562"/>
      <c r="I796" s="1562"/>
      <c r="J796" s="1562"/>
      <c r="K796" s="1562"/>
      <c r="L796" s="1562"/>
      <c r="M796" s="1562"/>
      <c r="N796" s="1562"/>
      <c r="O796" s="1562"/>
      <c r="P796" s="1562"/>
      <c r="Q796" s="1562"/>
      <c r="BA796" s="301"/>
      <c r="BB796" s="354"/>
      <c r="BC796" s="301"/>
      <c r="BD796" s="301"/>
      <c r="BE796" s="301"/>
      <c r="BF796" s="301"/>
      <c r="BG796" s="301"/>
      <c r="BH796" s="301"/>
      <c r="BI796" s="301"/>
      <c r="BJ796" s="301"/>
      <c r="BK796" s="301"/>
      <c r="BL796" s="301"/>
      <c r="BM796" s="301"/>
      <c r="BN796" s="301"/>
      <c r="BO796" s="301"/>
      <c r="BP796" s="301"/>
      <c r="BQ796" s="301"/>
      <c r="BR796" s="301"/>
      <c r="BS796" s="301"/>
      <c r="BT796" s="301"/>
      <c r="BU796" s="301"/>
      <c r="BV796" s="301"/>
      <c r="BW796" s="301"/>
      <c r="BX796" s="301"/>
      <c r="BY796" s="301"/>
      <c r="BZ796" s="301"/>
      <c r="CA796" s="301"/>
      <c r="CB796" s="301"/>
      <c r="CC796" s="301"/>
      <c r="CD796" s="301"/>
      <c r="CE796" s="301"/>
      <c r="CF796" s="301"/>
      <c r="CG796" s="301"/>
      <c r="CH796" s="301"/>
      <c r="CI796" s="301"/>
      <c r="CJ796" s="301"/>
      <c r="CK796" s="301"/>
      <c r="CL796" s="301"/>
      <c r="CM796" s="301"/>
      <c r="CN796" s="301"/>
      <c r="CO796" s="301"/>
      <c r="CP796" s="301"/>
      <c r="CQ796" s="301"/>
      <c r="CR796" s="301"/>
      <c r="CS796" s="301"/>
      <c r="CT796" s="301"/>
      <c r="CU796" s="301"/>
      <c r="CV796" s="301"/>
      <c r="CW796" s="301"/>
      <c r="CX796" s="301"/>
      <c r="CY796" s="301"/>
      <c r="CZ796" s="301"/>
    </row>
    <row r="797" ht="25.15" customHeight="true" x14ac:dyDescent="0.2">
      <c r="C797" s="1562"/>
      <c r="D797" s="1562"/>
      <c r="E797" s="1562"/>
      <c r="F797" s="1562"/>
      <c r="G797" s="1562"/>
      <c r="H797" s="1562"/>
      <c r="I797" s="1562"/>
      <c r="J797" s="1562"/>
      <c r="K797" s="1562"/>
      <c r="L797" s="1562"/>
      <c r="M797" s="1562"/>
      <c r="N797" s="1562"/>
      <c r="O797" s="1562"/>
      <c r="P797" s="1562"/>
      <c r="Q797" s="1562"/>
      <c r="BA797" s="301"/>
      <c r="BB797" s="354"/>
      <c r="BC797" s="301"/>
      <c r="BD797" s="301"/>
      <c r="BE797" s="301"/>
      <c r="BF797" s="301"/>
      <c r="BG797" s="301"/>
      <c r="BH797" s="301"/>
      <c r="BI797" s="301"/>
      <c r="BJ797" s="301"/>
      <c r="BK797" s="301"/>
      <c r="BL797" s="301"/>
      <c r="BM797" s="301"/>
      <c r="BN797" s="301"/>
      <c r="BO797" s="301"/>
      <c r="BP797" s="301"/>
      <c r="BQ797" s="301"/>
      <c r="BR797" s="301"/>
      <c r="BS797" s="301"/>
      <c r="BT797" s="301"/>
      <c r="BU797" s="301"/>
      <c r="BV797" s="301"/>
      <c r="BW797" s="301"/>
      <c r="BX797" s="301"/>
      <c r="BY797" s="301"/>
      <c r="BZ797" s="301"/>
      <c r="CA797" s="301"/>
      <c r="CB797" s="301"/>
      <c r="CC797" s="301"/>
      <c r="CD797" s="301"/>
      <c r="CE797" s="301"/>
      <c r="CF797" s="301"/>
      <c r="CG797" s="301"/>
      <c r="CH797" s="301"/>
      <c r="CI797" s="301"/>
      <c r="CJ797" s="301"/>
      <c r="CK797" s="301"/>
      <c r="CL797" s="301"/>
      <c r="CM797" s="301"/>
      <c r="CN797" s="301"/>
      <c r="CO797" s="301"/>
      <c r="CP797" s="301"/>
      <c r="CQ797" s="301"/>
      <c r="CR797" s="301"/>
      <c r="CS797" s="301"/>
      <c r="CT797" s="301"/>
      <c r="CU797" s="301"/>
      <c r="CV797" s="301"/>
      <c r="CW797" s="301"/>
      <c r="CX797" s="301"/>
      <c r="CY797" s="301"/>
      <c r="CZ797" s="301"/>
    </row>
    <row r="798" ht="25.15" customHeight="true" x14ac:dyDescent="0.2">
      <c r="C798" s="1562"/>
      <c r="D798" s="1562"/>
      <c r="E798" s="1562"/>
      <c r="F798" s="1562"/>
      <c r="G798" s="1562"/>
      <c r="H798" s="1562"/>
      <c r="I798" s="1562"/>
      <c r="J798" s="1562"/>
      <c r="K798" s="1562"/>
      <c r="L798" s="1562"/>
      <c r="M798" s="1562"/>
      <c r="N798" s="1562"/>
      <c r="O798" s="1562"/>
      <c r="P798" s="1562"/>
      <c r="Q798" s="1562"/>
      <c r="BA798" s="301"/>
      <c r="BB798" s="354"/>
      <c r="BC798" s="301"/>
      <c r="BD798" s="301"/>
      <c r="BE798" s="301"/>
      <c r="BF798" s="301"/>
      <c r="BG798" s="301"/>
      <c r="BH798" s="301"/>
      <c r="BI798" s="301"/>
      <c r="BJ798" s="301"/>
      <c r="BK798" s="301"/>
      <c r="BL798" s="301"/>
      <c r="BM798" s="301"/>
      <c r="BN798" s="301"/>
      <c r="BO798" s="301"/>
      <c r="BP798" s="301"/>
      <c r="BQ798" s="301"/>
      <c r="BR798" s="301"/>
      <c r="BS798" s="301"/>
      <c r="BT798" s="301"/>
      <c r="BU798" s="301"/>
      <c r="BV798" s="301"/>
      <c r="BW798" s="301"/>
      <c r="BX798" s="301"/>
      <c r="BY798" s="301"/>
      <c r="BZ798" s="301"/>
      <c r="CA798" s="301"/>
      <c r="CB798" s="301"/>
      <c r="CC798" s="301"/>
      <c r="CD798" s="301"/>
      <c r="CE798" s="301"/>
      <c r="CF798" s="301"/>
      <c r="CG798" s="301"/>
      <c r="CH798" s="301"/>
      <c r="CI798" s="301"/>
      <c r="CJ798" s="301"/>
      <c r="CK798" s="301"/>
      <c r="CL798" s="301"/>
      <c r="CM798" s="301"/>
      <c r="CN798" s="301"/>
      <c r="CO798" s="301"/>
      <c r="CP798" s="301"/>
      <c r="CQ798" s="301"/>
      <c r="CR798" s="301"/>
      <c r="CS798" s="301"/>
      <c r="CT798" s="301"/>
      <c r="CU798" s="301"/>
      <c r="CV798" s="301"/>
      <c r="CW798" s="301"/>
      <c r="CX798" s="301"/>
      <c r="CY798" s="301"/>
      <c r="CZ798" s="301"/>
    </row>
    <row r="799" ht="25.15" customHeight="true" x14ac:dyDescent="0.2">
      <c r="C799" s="1562"/>
      <c r="D799" s="1562"/>
      <c r="E799" s="1562"/>
      <c r="F799" s="1562"/>
      <c r="G799" s="1562"/>
      <c r="H799" s="1562"/>
      <c r="I799" s="1562"/>
      <c r="J799" s="1562"/>
      <c r="K799" s="1562"/>
      <c r="L799" s="1562"/>
      <c r="M799" s="1562"/>
      <c r="N799" s="1562"/>
      <c r="O799" s="1562"/>
      <c r="P799" s="1562"/>
      <c r="Q799" s="1562"/>
      <c r="BA799" s="301"/>
      <c r="BB799" s="354"/>
      <c r="BC799" s="301"/>
      <c r="BD799" s="301"/>
      <c r="BE799" s="301"/>
      <c r="BF799" s="301"/>
      <c r="BG799" s="301"/>
      <c r="BH799" s="301"/>
      <c r="BI799" s="301"/>
      <c r="BJ799" s="301"/>
      <c r="BK799" s="301"/>
      <c r="BL799" s="301"/>
      <c r="BM799" s="301"/>
      <c r="BN799" s="301"/>
      <c r="BO799" s="301"/>
      <c r="BP799" s="301"/>
      <c r="BQ799" s="301"/>
      <c r="BR799" s="301"/>
      <c r="BS799" s="301"/>
      <c r="BT799" s="301"/>
      <c r="BU799" s="301"/>
      <c r="BV799" s="301"/>
      <c r="BW799" s="301"/>
      <c r="BX799" s="301"/>
      <c r="BY799" s="301"/>
      <c r="BZ799" s="301"/>
      <c r="CA799" s="301"/>
      <c r="CB799" s="301"/>
      <c r="CC799" s="301"/>
      <c r="CD799" s="301"/>
      <c r="CE799" s="301"/>
      <c r="CF799" s="301"/>
      <c r="CG799" s="301"/>
      <c r="CH799" s="301"/>
      <c r="CI799" s="301"/>
      <c r="CJ799" s="301"/>
      <c r="CK799" s="301"/>
      <c r="CL799" s="301"/>
      <c r="CM799" s="301"/>
      <c r="CN799" s="301"/>
      <c r="CO799" s="301"/>
      <c r="CP799" s="301"/>
      <c r="CQ799" s="301"/>
      <c r="CR799" s="301"/>
      <c r="CS799" s="301"/>
      <c r="CT799" s="301"/>
      <c r="CU799" s="301"/>
      <c r="CV799" s="301"/>
      <c r="CW799" s="301"/>
      <c r="CX799" s="301"/>
      <c r="CY799" s="301"/>
      <c r="CZ799" s="301"/>
    </row>
    <row r="800" ht="25.15" customHeight="true" x14ac:dyDescent="0.2">
      <c r="C800" s="1562"/>
      <c r="D800" s="1562"/>
      <c r="E800" s="1562"/>
      <c r="F800" s="1562"/>
      <c r="G800" s="1562"/>
      <c r="H800" s="1562"/>
      <c r="I800" s="1562"/>
      <c r="J800" s="1562"/>
      <c r="K800" s="1562"/>
      <c r="L800" s="1562"/>
      <c r="M800" s="1562"/>
      <c r="N800" s="1562"/>
      <c r="O800" s="1562"/>
      <c r="P800" s="1562"/>
      <c r="Q800" s="1562"/>
      <c r="BA800" s="301"/>
      <c r="BB800" s="354"/>
      <c r="BC800" s="301"/>
      <c r="BD800" s="301"/>
      <c r="BE800" s="301"/>
      <c r="BF800" s="301"/>
      <c r="BG800" s="301"/>
      <c r="BH800" s="301"/>
      <c r="BI800" s="301"/>
      <c r="BJ800" s="301"/>
      <c r="BK800" s="301"/>
      <c r="BL800" s="301"/>
      <c r="BM800" s="301"/>
      <c r="BN800" s="301"/>
      <c r="BO800" s="301"/>
      <c r="BP800" s="301"/>
      <c r="BQ800" s="301"/>
      <c r="BR800" s="301"/>
      <c r="BS800" s="301"/>
      <c r="BT800" s="301"/>
      <c r="BU800" s="301"/>
      <c r="BV800" s="301"/>
      <c r="BW800" s="301"/>
      <c r="BX800" s="301"/>
      <c r="BY800" s="301"/>
      <c r="BZ800" s="301"/>
      <c r="CA800" s="301"/>
      <c r="CB800" s="301"/>
      <c r="CC800" s="301"/>
      <c r="CD800" s="301"/>
      <c r="CE800" s="301"/>
      <c r="CF800" s="301"/>
      <c r="CG800" s="301"/>
      <c r="CH800" s="301"/>
      <c r="CI800" s="301"/>
      <c r="CJ800" s="301"/>
      <c r="CK800" s="301"/>
      <c r="CL800" s="301"/>
      <c r="CM800" s="301"/>
      <c r="CN800" s="301"/>
      <c r="CO800" s="301"/>
      <c r="CP800" s="301"/>
      <c r="CQ800" s="301"/>
      <c r="CR800" s="301"/>
      <c r="CS800" s="301"/>
      <c r="CT800" s="301"/>
      <c r="CU800" s="301"/>
      <c r="CV800" s="301"/>
      <c r="CW800" s="301"/>
      <c r="CX800" s="301"/>
      <c r="CY800" s="301"/>
      <c r="CZ800" s="301"/>
    </row>
    <row r="801" ht="25.15" customHeight="true" x14ac:dyDescent="0.2">
      <c r="C801" s="1562"/>
      <c r="D801" s="1562"/>
      <c r="E801" s="1562"/>
      <c r="F801" s="1562"/>
      <c r="G801" s="1562"/>
      <c r="H801" s="1562"/>
      <c r="I801" s="1562"/>
      <c r="J801" s="1562"/>
      <c r="K801" s="1562"/>
      <c r="L801" s="1562"/>
      <c r="M801" s="1562"/>
      <c r="N801" s="1562"/>
      <c r="O801" s="1562"/>
      <c r="P801" s="1562"/>
      <c r="Q801" s="1562"/>
    </row>
    <row r="802" ht="25.15" customHeight="true" x14ac:dyDescent="0.2">
      <c r="C802" s="1562"/>
      <c r="D802" s="1562"/>
      <c r="E802" s="1562"/>
      <c r="F802" s="1562"/>
      <c r="G802" s="1562"/>
      <c r="H802" s="1562"/>
      <c r="I802" s="1562"/>
      <c r="J802" s="1562"/>
      <c r="K802" s="1562"/>
      <c r="L802" s="1562"/>
      <c r="M802" s="1562"/>
      <c r="N802" s="1562"/>
      <c r="O802" s="1562"/>
      <c r="P802" s="1562"/>
      <c r="Q802" s="1562"/>
    </row>
    <row r="803" ht="25.15" customHeight="true" x14ac:dyDescent="0.2">
      <c r="C803" s="1562"/>
      <c r="D803" s="1562"/>
      <c r="E803" s="1562"/>
      <c r="F803" s="1562"/>
      <c r="G803" s="1562"/>
      <c r="H803" s="1562"/>
      <c r="I803" s="1562"/>
      <c r="J803" s="1562"/>
      <c r="K803" s="1562"/>
      <c r="L803" s="1562"/>
      <c r="M803" s="1562"/>
      <c r="N803" s="1562"/>
      <c r="O803" s="1562"/>
      <c r="P803" s="1562"/>
      <c r="Q803" s="1562"/>
    </row>
    <row r="804" ht="25.15" customHeight="true" x14ac:dyDescent="0.2">
      <c r="C804" s="1562"/>
      <c r="D804" s="1562"/>
      <c r="E804" s="1562"/>
      <c r="F804" s="1562"/>
      <c r="G804" s="1562"/>
      <c r="H804" s="1562"/>
      <c r="I804" s="1562"/>
      <c r="J804" s="1562"/>
      <c r="K804" s="1562"/>
      <c r="L804" s="1562"/>
      <c r="M804" s="1562"/>
      <c r="N804" s="1562"/>
      <c r="O804" s="1562"/>
      <c r="P804" s="1562"/>
      <c r="Q804" s="1562"/>
    </row>
    <row r="805" ht="25.15" customHeight="true" x14ac:dyDescent="0.2">
      <c r="C805" s="1562"/>
      <c r="D805" s="1562"/>
      <c r="E805" s="1562"/>
      <c r="F805" s="1562"/>
      <c r="G805" s="1562"/>
      <c r="H805" s="1562"/>
      <c r="I805" s="1562"/>
      <c r="J805" s="1562"/>
      <c r="K805" s="1562"/>
      <c r="L805" s="1562"/>
      <c r="M805" s="1562"/>
      <c r="N805" s="1562"/>
      <c r="O805" s="1562"/>
      <c r="P805" s="1562"/>
      <c r="Q805" s="1562"/>
    </row>
    <row r="806" ht="25.15" customHeight="true" x14ac:dyDescent="0.2">
      <c r="C806" s="1562"/>
      <c r="D806" s="1562"/>
      <c r="E806" s="1562"/>
      <c r="F806" s="1562"/>
      <c r="G806" s="1562"/>
      <c r="H806" s="1562"/>
      <c r="I806" s="1562"/>
      <c r="J806" s="1562"/>
      <c r="K806" s="1562"/>
      <c r="L806" s="1562"/>
      <c r="M806" s="1562"/>
      <c r="N806" s="1562"/>
      <c r="O806" s="1562"/>
      <c r="P806" s="1562"/>
      <c r="Q806" s="1562"/>
    </row>
    <row r="807" ht="25.15" customHeight="true" x14ac:dyDescent="0.2">
      <c r="C807" s="1562"/>
      <c r="D807" s="1562"/>
      <c r="E807" s="1562"/>
      <c r="F807" s="1562"/>
      <c r="G807" s="1562"/>
      <c r="H807" s="1562"/>
      <c r="I807" s="1562"/>
      <c r="J807" s="1562"/>
      <c r="K807" s="1562"/>
      <c r="L807" s="1562"/>
      <c r="M807" s="1562"/>
      <c r="N807" s="1562"/>
      <c r="O807" s="1562"/>
      <c r="P807" s="1562"/>
      <c r="Q807" s="1562"/>
    </row>
    <row r="808" ht="25.15" customHeight="true" x14ac:dyDescent="0.2">
      <c r="C808" s="1562"/>
      <c r="D808" s="1562"/>
      <c r="E808" s="1562"/>
      <c r="F808" s="1562"/>
      <c r="G808" s="1562"/>
      <c r="H808" s="1562"/>
      <c r="I808" s="1562"/>
      <c r="J808" s="1562"/>
      <c r="K808" s="1562"/>
      <c r="L808" s="1562"/>
      <c r="M808" s="1562"/>
      <c r="N808" s="1562"/>
      <c r="O808" s="1562"/>
      <c r="P808" s="1562"/>
      <c r="Q808" s="1562"/>
    </row>
    <row r="809" ht="25.15" customHeight="true" x14ac:dyDescent="0.2">
      <c r="C809" s="1562"/>
      <c r="D809" s="1562"/>
      <c r="E809" s="1562"/>
      <c r="F809" s="1562"/>
      <c r="G809" s="1562"/>
      <c r="H809" s="1562"/>
      <c r="I809" s="1562"/>
      <c r="J809" s="1562"/>
      <c r="K809" s="1562"/>
      <c r="L809" s="1562"/>
      <c r="M809" s="1562"/>
      <c r="N809" s="1562"/>
      <c r="O809" s="1562"/>
      <c r="P809" s="1562"/>
      <c r="Q809" s="1562"/>
    </row>
    <row r="810" ht="25.15" customHeight="true" x14ac:dyDescent="0.2">
      <c r="C810" s="1562"/>
      <c r="D810" s="1562"/>
      <c r="E810" s="1562"/>
      <c r="F810" s="1562"/>
      <c r="G810" s="1562"/>
      <c r="H810" s="1562"/>
      <c r="I810" s="1562"/>
      <c r="J810" s="1562"/>
      <c r="K810" s="1562"/>
      <c r="L810" s="1562"/>
      <c r="M810" s="1562"/>
      <c r="N810" s="1562"/>
      <c r="O810" s="1562"/>
      <c r="P810" s="1562"/>
      <c r="Q810" s="1562"/>
    </row>
    <row r="811" ht="25.15" customHeight="true" x14ac:dyDescent="0.2">
      <c r="C811" s="1562"/>
      <c r="D811" s="1562"/>
      <c r="E811" s="1562"/>
      <c r="F811" s="1562"/>
      <c r="G811" s="1562"/>
      <c r="H811" s="1562"/>
      <c r="I811" s="1562"/>
      <c r="J811" s="1562"/>
      <c r="K811" s="1562"/>
      <c r="L811" s="1562"/>
      <c r="M811" s="1562"/>
      <c r="N811" s="1562"/>
      <c r="O811" s="1562"/>
      <c r="P811" s="1562"/>
      <c r="Q811" s="1562"/>
    </row>
    <row r="812" ht="25.15" customHeight="true" x14ac:dyDescent="0.2">
      <c r="C812" s="1562"/>
      <c r="D812" s="1562"/>
      <c r="E812" s="1562"/>
      <c r="F812" s="1562"/>
      <c r="G812" s="1562"/>
      <c r="H812" s="1562"/>
      <c r="I812" s="1562"/>
      <c r="J812" s="1562"/>
      <c r="K812" s="1562"/>
      <c r="L812" s="1562"/>
      <c r="M812" s="1562"/>
      <c r="N812" s="1562"/>
      <c r="O812" s="1562"/>
      <c r="P812" s="1562"/>
      <c r="Q812" s="1562"/>
    </row>
    <row r="813" ht="25.15" customHeight="true" x14ac:dyDescent="0.2">
      <c r="C813" s="1562"/>
      <c r="D813" s="1562"/>
      <c r="E813" s="1562"/>
      <c r="F813" s="1562"/>
      <c r="G813" s="1562"/>
      <c r="H813" s="1562"/>
      <c r="I813" s="1562"/>
      <c r="J813" s="1562"/>
      <c r="K813" s="1562"/>
      <c r="L813" s="1562"/>
      <c r="M813" s="1562"/>
      <c r="N813" s="1562"/>
      <c r="O813" s="1562"/>
      <c r="P813" s="1562"/>
      <c r="Q813" s="1562"/>
    </row>
    <row r="814" ht="25.15" customHeight="true" x14ac:dyDescent="0.2">
      <c r="C814" s="1562"/>
      <c r="D814" s="1562"/>
      <c r="E814" s="1562"/>
      <c r="F814" s="1562"/>
      <c r="G814" s="1562"/>
      <c r="H814" s="1562"/>
      <c r="I814" s="1562"/>
      <c r="J814" s="1562"/>
      <c r="K814" s="1562"/>
      <c r="L814" s="1562"/>
      <c r="M814" s="1562"/>
      <c r="N814" s="1562"/>
      <c r="O814" s="1562"/>
      <c r="P814" s="1562"/>
      <c r="Q814" s="1562"/>
    </row>
    <row r="815" ht="25.15" customHeight="true" x14ac:dyDescent="0.2">
      <c r="C815" s="1562"/>
      <c r="D815" s="1562"/>
      <c r="E815" s="1562"/>
      <c r="F815" s="1562"/>
      <c r="G815" s="1562"/>
      <c r="H815" s="1562"/>
      <c r="I815" s="1562"/>
      <c r="J815" s="1562"/>
      <c r="K815" s="1562"/>
      <c r="L815" s="1562"/>
      <c r="M815" s="1562"/>
      <c r="N815" s="1562"/>
      <c r="O815" s="1562"/>
      <c r="P815" s="1562"/>
      <c r="Q815" s="1562"/>
    </row>
    <row r="816" ht="25.15" customHeight="true" x14ac:dyDescent="0.2">
      <c r="C816" s="1562"/>
      <c r="D816" s="1562"/>
      <c r="E816" s="1562"/>
      <c r="F816" s="1562"/>
      <c r="G816" s="1562"/>
      <c r="H816" s="1562"/>
      <c r="I816" s="1562"/>
      <c r="J816" s="1562"/>
      <c r="K816" s="1562"/>
      <c r="L816" s="1562"/>
      <c r="M816" s="1562"/>
      <c r="N816" s="1562"/>
      <c r="O816" s="1562"/>
      <c r="P816" s="1562"/>
      <c r="Q816" s="1562"/>
    </row>
    <row r="817" ht="25.15" customHeight="true" x14ac:dyDescent="0.2">
      <c r="C817" s="1562"/>
      <c r="D817" s="1562"/>
      <c r="E817" s="1562"/>
      <c r="F817" s="1562"/>
      <c r="G817" s="1562"/>
      <c r="H817" s="1562"/>
      <c r="I817" s="1562"/>
      <c r="J817" s="1562"/>
      <c r="K817" s="1562"/>
      <c r="L817" s="1562"/>
      <c r="M817" s="1562"/>
      <c r="N817" s="1562"/>
      <c r="O817" s="1562"/>
      <c r="P817" s="1562"/>
      <c r="Q817" s="1562"/>
    </row>
    <row r="818" ht="25.15" customHeight="true" x14ac:dyDescent="0.2">
      <c r="C818" s="1562"/>
      <c r="D818" s="1562"/>
      <c r="E818" s="1562"/>
      <c r="F818" s="1562"/>
      <c r="G818" s="1562"/>
      <c r="H818" s="1562"/>
      <c r="I818" s="1562"/>
      <c r="J818" s="1562"/>
      <c r="K818" s="1562"/>
      <c r="L818" s="1562"/>
      <c r="M818" s="1562"/>
      <c r="N818" s="1562"/>
      <c r="O818" s="1562"/>
      <c r="P818" s="1562"/>
      <c r="Q818" s="1562"/>
    </row>
    <row r="819" ht="25.15" customHeight="true" x14ac:dyDescent="0.2">
      <c r="C819" s="1562"/>
      <c r="D819" s="1562"/>
      <c r="E819" s="1562"/>
      <c r="F819" s="1562"/>
      <c r="G819" s="1562"/>
      <c r="H819" s="1562"/>
      <c r="I819" s="1562"/>
      <c r="J819" s="1562"/>
      <c r="K819" s="1562"/>
      <c r="L819" s="1562"/>
      <c r="M819" s="1562"/>
      <c r="N819" s="1562"/>
      <c r="O819" s="1562"/>
      <c r="P819" s="1562"/>
      <c r="Q819" s="1562"/>
    </row>
    <row r="820" ht="25.15" customHeight="true" x14ac:dyDescent="0.2">
      <c r="C820" s="1562"/>
      <c r="D820" s="1562"/>
      <c r="E820" s="1562"/>
      <c r="F820" s="1562"/>
      <c r="G820" s="1562"/>
      <c r="H820" s="1562"/>
      <c r="I820" s="1562"/>
      <c r="J820" s="1562"/>
      <c r="K820" s="1562"/>
      <c r="L820" s="1562"/>
      <c r="M820" s="1562"/>
      <c r="N820" s="1562"/>
      <c r="O820" s="1562"/>
      <c r="P820" s="1562"/>
      <c r="Q820" s="1562"/>
    </row>
    <row r="821" ht="25.15" customHeight="true" x14ac:dyDescent="0.2">
      <c r="C821" s="1562"/>
      <c r="D821" s="1562"/>
      <c r="E821" s="1562"/>
      <c r="F821" s="1562"/>
      <c r="G821" s="1562"/>
      <c r="H821" s="1562"/>
      <c r="I821" s="1562"/>
      <c r="J821" s="1562"/>
      <c r="K821" s="1562"/>
      <c r="L821" s="1562"/>
      <c r="M821" s="1562"/>
      <c r="N821" s="1562"/>
      <c r="O821" s="1562"/>
      <c r="P821" s="1562"/>
      <c r="Q821" s="1562"/>
    </row>
    <row r="822" ht="25.15" customHeight="true" x14ac:dyDescent="0.2">
      <c r="C822" s="1562"/>
      <c r="D822" s="1562"/>
      <c r="E822" s="1562"/>
      <c r="F822" s="1562"/>
      <c r="G822" s="1562"/>
      <c r="H822" s="1562"/>
      <c r="I822" s="1562"/>
      <c r="J822" s="1562"/>
      <c r="K822" s="1562"/>
      <c r="L822" s="1562"/>
      <c r="M822" s="1562"/>
      <c r="N822" s="1562"/>
      <c r="O822" s="1562"/>
      <c r="P822" s="1562"/>
      <c r="Q822" s="1562"/>
    </row>
    <row r="823" ht="25.15" customHeight="true" x14ac:dyDescent="0.2">
      <c r="C823" s="1562"/>
      <c r="D823" s="1562"/>
      <c r="E823" s="1562"/>
      <c r="F823" s="1562"/>
      <c r="G823" s="1562"/>
      <c r="H823" s="1562"/>
      <c r="I823" s="1562"/>
      <c r="J823" s="1562"/>
      <c r="K823" s="1562"/>
      <c r="L823" s="1562"/>
      <c r="M823" s="1562"/>
      <c r="N823" s="1562"/>
      <c r="O823" s="1562"/>
      <c r="P823" s="1562"/>
      <c r="Q823" s="1562"/>
    </row>
    <row r="824" ht="25.15" customHeight="true" x14ac:dyDescent="0.2">
      <c r="C824" s="1562"/>
      <c r="D824" s="1562"/>
      <c r="E824" s="1562"/>
      <c r="F824" s="1562"/>
      <c r="G824" s="1562"/>
      <c r="H824" s="1562"/>
      <c r="I824" s="1562"/>
      <c r="J824" s="1562"/>
      <c r="K824" s="1562"/>
      <c r="L824" s="1562"/>
      <c r="M824" s="1562"/>
      <c r="N824" s="1562"/>
      <c r="O824" s="1562"/>
      <c r="P824" s="1562"/>
      <c r="Q824" s="1562"/>
    </row>
    <row r="825" ht="25.15" customHeight="true" x14ac:dyDescent="0.2">
      <c r="C825" s="1562"/>
      <c r="D825" s="1562"/>
      <c r="E825" s="1562"/>
      <c r="F825" s="1562"/>
      <c r="G825" s="1562"/>
      <c r="H825" s="1562"/>
      <c r="I825" s="1562"/>
      <c r="J825" s="1562"/>
      <c r="K825" s="1562"/>
      <c r="L825" s="1562"/>
      <c r="M825" s="1562"/>
      <c r="N825" s="1562"/>
      <c r="O825" s="1562"/>
      <c r="P825" s="1562"/>
      <c r="Q825" s="1562"/>
    </row>
    <row r="826" ht="25.15" customHeight="true" x14ac:dyDescent="0.2">
      <c r="C826" s="1562"/>
      <c r="D826" s="1562"/>
      <c r="E826" s="1562"/>
      <c r="F826" s="1562"/>
      <c r="G826" s="1562"/>
      <c r="H826" s="1562"/>
      <c r="I826" s="1562"/>
      <c r="J826" s="1562"/>
      <c r="K826" s="1562"/>
      <c r="L826" s="1562"/>
      <c r="M826" s="1562"/>
      <c r="N826" s="1562"/>
      <c r="O826" s="1562"/>
      <c r="P826" s="1562"/>
      <c r="Q826" s="1562"/>
    </row>
    <row r="827" ht="25.15" customHeight="true" x14ac:dyDescent="0.2">
      <c r="C827" s="1562"/>
      <c r="D827" s="1562"/>
      <c r="E827" s="1562"/>
      <c r="F827" s="1562"/>
      <c r="G827" s="1562"/>
      <c r="H827" s="1562"/>
      <c r="I827" s="1562"/>
      <c r="J827" s="1562"/>
      <c r="K827" s="1562"/>
      <c r="L827" s="1562"/>
      <c r="M827" s="1562"/>
      <c r="N827" s="1562"/>
      <c r="O827" s="1562"/>
      <c r="P827" s="1562"/>
      <c r="Q827" s="1562"/>
    </row>
    <row r="828" ht="25.15" customHeight="true" x14ac:dyDescent="0.2">
      <c r="C828" s="1562"/>
      <c r="D828" s="1562"/>
      <c r="E828" s="1562"/>
      <c r="F828" s="1562"/>
      <c r="G828" s="1562"/>
      <c r="H828" s="1562"/>
      <c r="I828" s="1562"/>
      <c r="J828" s="1562"/>
      <c r="K828" s="1562"/>
      <c r="L828" s="1562"/>
      <c r="M828" s="1562"/>
      <c r="N828" s="1562"/>
      <c r="O828" s="1562"/>
      <c r="P828" s="1562"/>
      <c r="Q828" s="1562"/>
    </row>
    <row r="829" ht="25.15" customHeight="true" x14ac:dyDescent="0.2">
      <c r="C829" s="1562"/>
      <c r="D829" s="1562"/>
      <c r="E829" s="1562"/>
      <c r="F829" s="1562"/>
      <c r="G829" s="1562"/>
      <c r="H829" s="1562"/>
      <c r="I829" s="1562"/>
      <c r="J829" s="1562"/>
      <c r="K829" s="1562"/>
      <c r="L829" s="1562"/>
      <c r="M829" s="1562"/>
      <c r="N829" s="1562"/>
      <c r="O829" s="1562"/>
      <c r="P829" s="1562"/>
      <c r="Q829" s="1562"/>
    </row>
    <row r="830" ht="25.15" customHeight="true" x14ac:dyDescent="0.2">
      <c r="C830" s="1562"/>
      <c r="D830" s="1562"/>
      <c r="E830" s="1562"/>
      <c r="F830" s="1562"/>
      <c r="G830" s="1562"/>
      <c r="H830" s="1562"/>
      <c r="I830" s="1562"/>
      <c r="J830" s="1562"/>
      <c r="K830" s="1562"/>
      <c r="L830" s="1562"/>
      <c r="M830" s="1562"/>
      <c r="N830" s="1562"/>
      <c r="O830" s="1562"/>
      <c r="P830" s="1562"/>
      <c r="Q830" s="1562"/>
    </row>
    <row r="831" ht="25.15" customHeight="true" x14ac:dyDescent="0.2">
      <c r="C831" s="1562"/>
      <c r="D831" s="1562"/>
      <c r="E831" s="1562"/>
      <c r="F831" s="1562"/>
      <c r="G831" s="1562"/>
      <c r="H831" s="1562"/>
      <c r="I831" s="1562"/>
      <c r="J831" s="1562"/>
      <c r="K831" s="1562"/>
      <c r="L831" s="1562"/>
      <c r="M831" s="1562"/>
      <c r="N831" s="1562"/>
      <c r="O831" s="1562"/>
      <c r="P831" s="1562"/>
      <c r="Q831" s="1562"/>
    </row>
    <row r="832" ht="25.15" customHeight="true" x14ac:dyDescent="0.2">
      <c r="C832" s="1562"/>
      <c r="D832" s="1562"/>
      <c r="E832" s="1562"/>
      <c r="F832" s="1562"/>
      <c r="G832" s="1562"/>
      <c r="H832" s="1562"/>
      <c r="I832" s="1562"/>
      <c r="J832" s="1562"/>
      <c r="K832" s="1562"/>
      <c r="L832" s="1562"/>
      <c r="M832" s="1562"/>
      <c r="N832" s="1562"/>
      <c r="O832" s="1562"/>
      <c r="P832" s="1562"/>
      <c r="Q832" s="1562"/>
    </row>
    <row r="833" ht="25.15" customHeight="true" x14ac:dyDescent="0.2">
      <c r="C833" s="1562"/>
      <c r="D833" s="1562"/>
      <c r="E833" s="1562"/>
      <c r="F833" s="1562"/>
      <c r="G833" s="1562"/>
      <c r="H833" s="1562"/>
      <c r="I833" s="1562"/>
      <c r="J833" s="1562"/>
      <c r="K833" s="1562"/>
      <c r="L833" s="1562"/>
      <c r="M833" s="1562"/>
      <c r="N833" s="1562"/>
      <c r="O833" s="1562"/>
      <c r="P833" s="1562"/>
      <c r="Q833" s="1562"/>
    </row>
    <row r="834" ht="25.15" customHeight="true" x14ac:dyDescent="0.2">
      <c r="C834" s="1562"/>
      <c r="D834" s="1562"/>
      <c r="E834" s="1562"/>
      <c r="F834" s="1562"/>
      <c r="G834" s="1562"/>
      <c r="H834" s="1562"/>
      <c r="I834" s="1562"/>
      <c r="J834" s="1562"/>
      <c r="K834" s="1562"/>
      <c r="L834" s="1562"/>
      <c r="M834" s="1562"/>
      <c r="N834" s="1562"/>
      <c r="O834" s="1562"/>
      <c r="P834" s="1562"/>
      <c r="Q834" s="1562"/>
    </row>
    <row r="835" ht="25.15" customHeight="true" x14ac:dyDescent="0.2">
      <c r="C835" s="1562"/>
      <c r="D835" s="1562"/>
      <c r="E835" s="1562"/>
      <c r="F835" s="1562"/>
      <c r="G835" s="1562"/>
      <c r="H835" s="1562"/>
      <c r="I835" s="1562"/>
      <c r="J835" s="1562"/>
      <c r="K835" s="1562"/>
      <c r="L835" s="1562"/>
      <c r="M835" s="1562"/>
      <c r="N835" s="1562"/>
      <c r="O835" s="1562"/>
      <c r="P835" s="1562"/>
      <c r="Q835" s="1562"/>
    </row>
    <row r="836" ht="25.15" customHeight="true" x14ac:dyDescent="0.2">
      <c r="C836" s="1562"/>
      <c r="D836" s="1562"/>
      <c r="E836" s="1562"/>
      <c r="F836" s="1562"/>
      <c r="G836" s="1562"/>
      <c r="H836" s="1562"/>
      <c r="I836" s="1562"/>
      <c r="J836" s="1562"/>
      <c r="K836" s="1562"/>
      <c r="L836" s="1562"/>
      <c r="M836" s="1562"/>
      <c r="N836" s="1562"/>
      <c r="O836" s="1562"/>
      <c r="P836" s="1562"/>
      <c r="Q836" s="1562"/>
    </row>
    <row r="837" ht="25.15" customHeight="true" x14ac:dyDescent="0.2">
      <c r="C837" s="1562"/>
      <c r="D837" s="1562"/>
      <c r="E837" s="1562"/>
      <c r="F837" s="1562"/>
      <c r="G837" s="1562"/>
      <c r="H837" s="1562"/>
      <c r="I837" s="1562"/>
      <c r="J837" s="1562"/>
      <c r="K837" s="1562"/>
      <c r="L837" s="1562"/>
      <c r="M837" s="1562"/>
      <c r="N837" s="1562"/>
      <c r="O837" s="1562"/>
      <c r="P837" s="1562"/>
      <c r="Q837" s="1562"/>
    </row>
    <row r="838" ht="25.15" customHeight="true" x14ac:dyDescent="0.2">
      <c r="C838" s="1562"/>
      <c r="D838" s="1562"/>
      <c r="E838" s="1562"/>
      <c r="F838" s="1562"/>
      <c r="G838" s="1562"/>
      <c r="H838" s="1562"/>
      <c r="I838" s="1562"/>
      <c r="J838" s="1562"/>
      <c r="K838" s="1562"/>
      <c r="L838" s="1562"/>
      <c r="M838" s="1562"/>
      <c r="N838" s="1562"/>
      <c r="O838" s="1562"/>
      <c r="P838" s="1562"/>
      <c r="Q838" s="1562"/>
    </row>
    <row r="839" ht="25.15" customHeight="true" x14ac:dyDescent="0.2">
      <c r="C839" s="1562"/>
      <c r="D839" s="1562"/>
      <c r="E839" s="1562"/>
      <c r="F839" s="1562"/>
      <c r="G839" s="1562"/>
      <c r="H839" s="1562"/>
      <c r="I839" s="1562"/>
      <c r="J839" s="1562"/>
      <c r="K839" s="1562"/>
      <c r="L839" s="1562"/>
      <c r="M839" s="1562"/>
      <c r="N839" s="1562"/>
      <c r="O839" s="1562"/>
      <c r="P839" s="1562"/>
      <c r="Q839" s="1562"/>
    </row>
    <row r="840" ht="25.15" customHeight="true" x14ac:dyDescent="0.2">
      <c r="C840" s="1562"/>
      <c r="D840" s="1562"/>
      <c r="E840" s="1562"/>
      <c r="F840" s="1562"/>
      <c r="G840" s="1562"/>
      <c r="H840" s="1562"/>
      <c r="I840" s="1562"/>
      <c r="J840" s="1562"/>
      <c r="K840" s="1562"/>
      <c r="L840" s="1562"/>
      <c r="M840" s="1562"/>
      <c r="N840" s="1562"/>
      <c r="O840" s="1562"/>
      <c r="P840" s="1562"/>
      <c r="Q840" s="1562"/>
    </row>
    <row r="841" ht="25.15" customHeight="true" x14ac:dyDescent="0.2">
      <c r="C841" s="1562"/>
      <c r="D841" s="1562"/>
      <c r="E841" s="1562"/>
      <c r="F841" s="1562"/>
      <c r="G841" s="1562"/>
      <c r="H841" s="1562"/>
      <c r="I841" s="1562"/>
      <c r="J841" s="1562"/>
      <c r="K841" s="1562"/>
      <c r="L841" s="1562"/>
      <c r="M841" s="1562"/>
      <c r="N841" s="1562"/>
      <c r="O841" s="1562"/>
      <c r="P841" s="1562"/>
      <c r="Q841" s="1562"/>
    </row>
    <row r="842" ht="25.15" customHeight="true" x14ac:dyDescent="0.2">
      <c r="C842" s="1562"/>
      <c r="D842" s="1562"/>
      <c r="E842" s="1562"/>
      <c r="F842" s="1562"/>
      <c r="G842" s="1562"/>
      <c r="H842" s="1562"/>
      <c r="I842" s="1562"/>
      <c r="J842" s="1562"/>
      <c r="K842" s="1562"/>
      <c r="L842" s="1562"/>
      <c r="M842" s="1562"/>
      <c r="N842" s="1562"/>
      <c r="O842" s="1562"/>
      <c r="P842" s="1562"/>
      <c r="Q842" s="1562"/>
    </row>
    <row r="843" ht="25.15" customHeight="true" x14ac:dyDescent="0.2">
      <c r="C843" s="1562"/>
      <c r="D843" s="1562"/>
      <c r="E843" s="1562"/>
      <c r="F843" s="1562"/>
      <c r="G843" s="1562"/>
      <c r="H843" s="1562"/>
      <c r="I843" s="1562"/>
      <c r="J843" s="1562"/>
      <c r="K843" s="1562"/>
      <c r="L843" s="1562"/>
      <c r="M843" s="1562"/>
      <c r="N843" s="1562"/>
      <c r="O843" s="1562"/>
      <c r="P843" s="1562"/>
      <c r="Q843" s="1562"/>
    </row>
    <row r="844" ht="25.15" customHeight="true" x14ac:dyDescent="0.2">
      <c r="C844" s="1562"/>
      <c r="D844" s="1562"/>
      <c r="E844" s="1562"/>
      <c r="F844" s="1562"/>
      <c r="G844" s="1562"/>
      <c r="H844" s="1562"/>
      <c r="I844" s="1562"/>
      <c r="J844" s="1562"/>
      <c r="K844" s="1562"/>
      <c r="L844" s="1562"/>
      <c r="M844" s="1562"/>
      <c r="N844" s="1562"/>
      <c r="O844" s="1562"/>
      <c r="P844" s="1562"/>
      <c r="Q844" s="1562"/>
    </row>
    <row r="845" ht="25.15" customHeight="true" x14ac:dyDescent="0.2">
      <c r="C845" s="1562"/>
      <c r="D845" s="1562"/>
      <c r="E845" s="1562"/>
      <c r="F845" s="1562"/>
      <c r="G845" s="1562"/>
      <c r="H845" s="1562"/>
      <c r="I845" s="1562"/>
      <c r="J845" s="1562"/>
      <c r="K845" s="1562"/>
      <c r="L845" s="1562"/>
      <c r="M845" s="1562"/>
      <c r="N845" s="1562"/>
      <c r="O845" s="1562"/>
      <c r="P845" s="1562"/>
      <c r="Q845" s="1562"/>
    </row>
    <row r="846" ht="25.15" customHeight="true" x14ac:dyDescent="0.2">
      <c r="C846" s="1562"/>
      <c r="D846" s="1562"/>
      <c r="E846" s="1562"/>
      <c r="F846" s="1562"/>
      <c r="G846" s="1562"/>
      <c r="H846" s="1562"/>
      <c r="I846" s="1562"/>
      <c r="J846" s="1562"/>
      <c r="K846" s="1562"/>
      <c r="L846" s="1562"/>
      <c r="M846" s="1562"/>
      <c r="N846" s="1562"/>
      <c r="O846" s="1562"/>
      <c r="P846" s="1562"/>
      <c r="Q846" s="1562"/>
    </row>
    <row r="847" ht="25.15" customHeight="true" x14ac:dyDescent="0.2">
      <c r="C847" s="1562"/>
      <c r="D847" s="1562"/>
      <c r="E847" s="1562"/>
      <c r="F847" s="1562"/>
      <c r="G847" s="1562"/>
      <c r="H847" s="1562"/>
      <c r="I847" s="1562"/>
      <c r="J847" s="1562"/>
      <c r="K847" s="1562"/>
      <c r="L847" s="1562"/>
      <c r="M847" s="1562"/>
      <c r="N847" s="1562"/>
      <c r="O847" s="1562"/>
      <c r="P847" s="1562"/>
      <c r="Q847" s="1562"/>
    </row>
    <row r="848" ht="25.15" customHeight="true" x14ac:dyDescent="0.2">
      <c r="C848" s="1562"/>
      <c r="D848" s="1562"/>
      <c r="E848" s="1562"/>
      <c r="F848" s="1562"/>
      <c r="G848" s="1562"/>
      <c r="H848" s="1562"/>
      <c r="I848" s="1562"/>
      <c r="J848" s="1562"/>
      <c r="K848" s="1562"/>
      <c r="L848" s="1562"/>
      <c r="M848" s="1562"/>
      <c r="N848" s="1562"/>
      <c r="O848" s="1562"/>
      <c r="P848" s="1562"/>
      <c r="Q848" s="1562"/>
    </row>
    <row r="849" ht="25.15" customHeight="true" x14ac:dyDescent="0.2">
      <c r="C849" s="1562"/>
      <c r="D849" s="1562"/>
      <c r="E849" s="1562"/>
      <c r="F849" s="1562"/>
      <c r="G849" s="1562"/>
      <c r="H849" s="1562"/>
      <c r="I849" s="1562"/>
      <c r="J849" s="1562"/>
      <c r="K849" s="1562"/>
      <c r="L849" s="1562"/>
      <c r="M849" s="1562"/>
      <c r="N849" s="1562"/>
      <c r="O849" s="1562"/>
      <c r="P849" s="1562"/>
      <c r="Q849" s="1562"/>
    </row>
    <row r="850" ht="25.15" customHeight="true" x14ac:dyDescent="0.2">
      <c r="C850" s="1562"/>
      <c r="D850" s="1562"/>
      <c r="E850" s="1562"/>
      <c r="F850" s="1562"/>
      <c r="G850" s="1562"/>
      <c r="H850" s="1562"/>
      <c r="I850" s="1562"/>
      <c r="J850" s="1562"/>
      <c r="K850" s="1562"/>
      <c r="L850" s="1562"/>
      <c r="M850" s="1562"/>
      <c r="N850" s="1562"/>
      <c r="O850" s="1562"/>
      <c r="P850" s="1562"/>
      <c r="Q850" s="1562"/>
    </row>
    <row r="851" ht="25.15" customHeight="true" x14ac:dyDescent="0.2">
      <c r="C851" s="1562"/>
      <c r="D851" s="1562"/>
      <c r="E851" s="1562"/>
      <c r="F851" s="1562"/>
      <c r="G851" s="1562"/>
      <c r="H851" s="1562"/>
      <c r="I851" s="1562"/>
      <c r="J851" s="1562"/>
      <c r="K851" s="1562"/>
      <c r="L851" s="1562"/>
      <c r="M851" s="1562"/>
      <c r="N851" s="1562"/>
      <c r="O851" s="1562"/>
      <c r="P851" s="1562"/>
      <c r="Q851" s="1562"/>
    </row>
    <row r="852" ht="25.15" customHeight="true" x14ac:dyDescent="0.2">
      <c r="C852" s="1562"/>
      <c r="D852" s="1562"/>
      <c r="E852" s="1562"/>
      <c r="F852" s="1562"/>
      <c r="G852" s="1562"/>
      <c r="H852" s="1562"/>
      <c r="I852" s="1562"/>
      <c r="J852" s="1562"/>
      <c r="K852" s="1562"/>
      <c r="L852" s="1562"/>
      <c r="M852" s="1562"/>
      <c r="N852" s="1562"/>
      <c r="O852" s="1562"/>
      <c r="P852" s="1562"/>
      <c r="Q852" s="1562"/>
    </row>
    <row r="853" ht="25.15" customHeight="true" x14ac:dyDescent="0.2">
      <c r="C853" s="1562"/>
      <c r="D853" s="1562"/>
      <c r="E853" s="1562"/>
      <c r="F853" s="1562"/>
      <c r="G853" s="1562"/>
      <c r="H853" s="1562"/>
      <c r="I853" s="1562"/>
      <c r="J853" s="1562"/>
      <c r="K853" s="1562"/>
      <c r="L853" s="1562"/>
      <c r="M853" s="1562"/>
      <c r="N853" s="1562"/>
      <c r="O853" s="1562"/>
      <c r="P853" s="1562"/>
      <c r="Q853" s="1562"/>
    </row>
    <row r="854" ht="25.15" customHeight="true" x14ac:dyDescent="0.2">
      <c r="C854" s="1562"/>
      <c r="D854" s="1562"/>
      <c r="E854" s="1562"/>
      <c r="F854" s="1562"/>
      <c r="G854" s="1562"/>
      <c r="H854" s="1562"/>
      <c r="I854" s="1562"/>
      <c r="J854" s="1562"/>
      <c r="K854" s="1562"/>
      <c r="L854" s="1562"/>
      <c r="M854" s="1562"/>
      <c r="N854" s="1562"/>
      <c r="O854" s="1562"/>
      <c r="P854" s="1562"/>
      <c r="Q854" s="1562"/>
    </row>
    <row r="855" ht="25.15" customHeight="true" x14ac:dyDescent="0.2">
      <c r="C855" s="1562"/>
      <c r="D855" s="1562"/>
      <c r="E855" s="1562"/>
      <c r="F855" s="1562"/>
      <c r="G855" s="1562"/>
      <c r="H855" s="1562"/>
      <c r="I855" s="1562"/>
      <c r="J855" s="1562"/>
      <c r="K855" s="1562"/>
      <c r="L855" s="1562"/>
      <c r="M855" s="1562"/>
      <c r="N855" s="1562"/>
      <c r="O855" s="1562"/>
      <c r="P855" s="1562"/>
      <c r="Q855" s="1562"/>
    </row>
    <row r="856" ht="25.15" customHeight="true" x14ac:dyDescent="0.2">
      <c r="C856" s="1562"/>
      <c r="D856" s="1562"/>
      <c r="E856" s="1562"/>
      <c r="F856" s="1562"/>
      <c r="G856" s="1562"/>
      <c r="H856" s="1562"/>
      <c r="I856" s="1562"/>
      <c r="J856" s="1562"/>
      <c r="K856" s="1562"/>
      <c r="L856" s="1562"/>
      <c r="M856" s="1562"/>
      <c r="N856" s="1562"/>
      <c r="O856" s="1562"/>
      <c r="P856" s="1562"/>
      <c r="Q856" s="1562"/>
    </row>
    <row r="857" ht="25.15" customHeight="true" x14ac:dyDescent="0.2">
      <c r="C857" s="1562"/>
      <c r="D857" s="1562"/>
      <c r="E857" s="1562"/>
      <c r="F857" s="1562"/>
      <c r="G857" s="1562"/>
      <c r="H857" s="1562"/>
      <c r="I857" s="1562"/>
      <c r="J857" s="1562"/>
      <c r="K857" s="1562"/>
      <c r="L857" s="1562"/>
      <c r="M857" s="1562"/>
      <c r="N857" s="1562"/>
      <c r="O857" s="1562"/>
      <c r="P857" s="1562"/>
      <c r="Q857" s="1562"/>
    </row>
    <row r="858" ht="25.15" customHeight="true" x14ac:dyDescent="0.2">
      <c r="C858" s="1562"/>
      <c r="D858" s="1562"/>
      <c r="E858" s="1562"/>
      <c r="F858" s="1562"/>
      <c r="G858" s="1562"/>
      <c r="H858" s="1562"/>
      <c r="I858" s="1562"/>
      <c r="J858" s="1562"/>
      <c r="K858" s="1562"/>
      <c r="L858" s="1562"/>
      <c r="M858" s="1562"/>
      <c r="N858" s="1562"/>
      <c r="O858" s="1562"/>
      <c r="P858" s="1562"/>
      <c r="Q858" s="1562"/>
    </row>
    <row r="859" ht="25.15" customHeight="true" x14ac:dyDescent="0.2">
      <c r="C859" s="1562"/>
      <c r="D859" s="1562"/>
      <c r="E859" s="1562"/>
      <c r="F859" s="1562"/>
      <c r="G859" s="1562"/>
      <c r="H859" s="1562"/>
      <c r="I859" s="1562"/>
      <c r="J859" s="1562"/>
      <c r="K859" s="1562"/>
      <c r="L859" s="1562"/>
      <c r="M859" s="1562"/>
      <c r="N859" s="1562"/>
      <c r="O859" s="1562"/>
      <c r="P859" s="1562"/>
      <c r="Q859" s="1562"/>
    </row>
    <row r="860" ht="25.15" customHeight="true" x14ac:dyDescent="0.2">
      <c r="C860" s="1562"/>
      <c r="D860" s="1562"/>
      <c r="E860" s="1562"/>
      <c r="F860" s="1562"/>
      <c r="G860" s="1562"/>
      <c r="H860" s="1562"/>
      <c r="I860" s="1562"/>
      <c r="J860" s="1562"/>
      <c r="K860" s="1562"/>
      <c r="L860" s="1562"/>
      <c r="M860" s="1562"/>
      <c r="N860" s="1562"/>
      <c r="O860" s="1562"/>
      <c r="P860" s="1562"/>
      <c r="Q860" s="1562"/>
    </row>
    <row r="861" ht="25.15" customHeight="true" x14ac:dyDescent="0.2">
      <c r="C861" s="1562"/>
      <c r="D861" s="1562"/>
      <c r="E861" s="1562"/>
      <c r="F861" s="1562"/>
      <c r="G861" s="1562"/>
      <c r="H861" s="1562"/>
      <c r="I861" s="1562"/>
      <c r="J861" s="1562"/>
      <c r="K861" s="1562"/>
      <c r="L861" s="1562"/>
      <c r="M861" s="1562"/>
      <c r="N861" s="1562"/>
      <c r="O861" s="1562"/>
      <c r="P861" s="1562"/>
      <c r="Q861" s="1562"/>
    </row>
    <row r="862" ht="25.15" customHeight="true" x14ac:dyDescent="0.2">
      <c r="C862" s="1562"/>
      <c r="D862" s="1562"/>
      <c r="E862" s="1562"/>
      <c r="F862" s="1562"/>
      <c r="G862" s="1562"/>
      <c r="H862" s="1562"/>
      <c r="I862" s="1562"/>
      <c r="J862" s="1562"/>
      <c r="K862" s="1562"/>
      <c r="L862" s="1562"/>
      <c r="M862" s="1562"/>
      <c r="N862" s="1562"/>
      <c r="O862" s="1562"/>
      <c r="P862" s="1562"/>
      <c r="Q862" s="1562"/>
    </row>
    <row r="863" ht="25.15" customHeight="true" x14ac:dyDescent="0.2">
      <c r="C863" s="1562"/>
      <c r="D863" s="1562"/>
      <c r="E863" s="1562"/>
      <c r="F863" s="1562"/>
      <c r="G863" s="1562"/>
      <c r="H863" s="1562"/>
      <c r="I863" s="1562"/>
      <c r="J863" s="1562"/>
      <c r="K863" s="1562"/>
      <c r="L863" s="1562"/>
      <c r="M863" s="1562"/>
      <c r="N863" s="1562"/>
      <c r="O863" s="1562"/>
      <c r="P863" s="1562"/>
      <c r="Q863" s="1562"/>
    </row>
    <row r="864" ht="25.15" customHeight="true" x14ac:dyDescent="0.2">
      <c r="C864" s="1562"/>
      <c r="D864" s="1562"/>
      <c r="E864" s="1562"/>
      <c r="F864" s="1562"/>
      <c r="G864" s="1562"/>
      <c r="H864" s="1562"/>
      <c r="I864" s="1562"/>
      <c r="J864" s="1562"/>
      <c r="K864" s="1562"/>
      <c r="L864" s="1562"/>
      <c r="M864" s="1562"/>
      <c r="N864" s="1562"/>
      <c r="O864" s="1562"/>
      <c r="P864" s="1562"/>
      <c r="Q864" s="1562"/>
    </row>
    <row r="865" ht="25.15" customHeight="true" x14ac:dyDescent="0.2">
      <c r="C865" s="1562"/>
      <c r="D865" s="1562"/>
      <c r="E865" s="1562"/>
      <c r="F865" s="1562"/>
      <c r="G865" s="1562"/>
      <c r="H865" s="1562"/>
      <c r="I865" s="1562"/>
      <c r="J865" s="1562"/>
      <c r="K865" s="1562"/>
      <c r="L865" s="1562"/>
      <c r="M865" s="1562"/>
      <c r="N865" s="1562"/>
      <c r="O865" s="1562"/>
      <c r="P865" s="1562"/>
      <c r="Q865" s="1562"/>
    </row>
    <row r="866" ht="25.15" customHeight="true" x14ac:dyDescent="0.2">
      <c r="C866" s="1562"/>
      <c r="D866" s="1562"/>
      <c r="E866" s="1562"/>
      <c r="F866" s="1562"/>
      <c r="G866" s="1562"/>
      <c r="H866" s="1562"/>
      <c r="I866" s="1562"/>
      <c r="J866" s="1562"/>
      <c r="K866" s="1562"/>
      <c r="L866" s="1562"/>
      <c r="M866" s="1562"/>
      <c r="N866" s="1562"/>
      <c r="O866" s="1562"/>
      <c r="P866" s="1562"/>
      <c r="Q866" s="1562"/>
    </row>
    <row r="867" ht="25.15" customHeight="true" x14ac:dyDescent="0.2">
      <c r="C867" s="1562"/>
      <c r="D867" s="1562"/>
      <c r="E867" s="1562"/>
      <c r="F867" s="1562"/>
      <c r="G867" s="1562"/>
      <c r="H867" s="1562"/>
      <c r="I867" s="1562"/>
      <c r="J867" s="1562"/>
      <c r="K867" s="1562"/>
      <c r="L867" s="1562"/>
      <c r="M867" s="1562"/>
      <c r="N867" s="1562"/>
      <c r="O867" s="1562"/>
      <c r="P867" s="1562"/>
      <c r="Q867" s="1562"/>
    </row>
    <row r="868" ht="25.15" customHeight="true" x14ac:dyDescent="0.2">
      <c r="C868" s="1562"/>
      <c r="D868" s="1562"/>
      <c r="E868" s="1562"/>
      <c r="F868" s="1562"/>
      <c r="G868" s="1562"/>
      <c r="H868" s="1562"/>
      <c r="I868" s="1562"/>
      <c r="J868" s="1562"/>
      <c r="K868" s="1562"/>
      <c r="L868" s="1562"/>
      <c r="M868" s="1562"/>
      <c r="N868" s="1562"/>
      <c r="O868" s="1562"/>
      <c r="P868" s="1562"/>
      <c r="Q868" s="1562"/>
    </row>
    <row r="869" ht="25.15" customHeight="true" x14ac:dyDescent="0.2">
      <c r="C869" s="1562"/>
      <c r="D869" s="1562"/>
      <c r="E869" s="1562"/>
      <c r="F869" s="1562"/>
      <c r="G869" s="1562"/>
      <c r="H869" s="1562"/>
      <c r="I869" s="1562"/>
      <c r="J869" s="1562"/>
      <c r="K869" s="1562"/>
      <c r="L869" s="1562"/>
      <c r="M869" s="1562"/>
      <c r="N869" s="1562"/>
      <c r="O869" s="1562"/>
      <c r="P869" s="1562"/>
      <c r="Q869" s="1562"/>
    </row>
    <row r="870" ht="25.15" customHeight="true" x14ac:dyDescent="0.2">
      <c r="C870" s="1562"/>
      <c r="D870" s="1562"/>
      <c r="E870" s="1562"/>
      <c r="F870" s="1562"/>
      <c r="G870" s="1562"/>
      <c r="H870" s="1562"/>
      <c r="I870" s="1562"/>
      <c r="J870" s="1562"/>
      <c r="K870" s="1562"/>
      <c r="L870" s="1562"/>
      <c r="M870" s="1562"/>
      <c r="N870" s="1562"/>
      <c r="O870" s="1562"/>
      <c r="P870" s="1562"/>
      <c r="Q870" s="1562"/>
    </row>
    <row r="871" ht="25.15" customHeight="true" x14ac:dyDescent="0.2">
      <c r="C871" s="1562"/>
      <c r="D871" s="1562"/>
      <c r="E871" s="1562"/>
      <c r="F871" s="1562"/>
      <c r="G871" s="1562"/>
      <c r="H871" s="1562"/>
      <c r="I871" s="1562"/>
      <c r="J871" s="1562"/>
      <c r="K871" s="1562"/>
      <c r="L871" s="1562"/>
      <c r="M871" s="1562"/>
      <c r="N871" s="1562"/>
      <c r="O871" s="1562"/>
      <c r="P871" s="1562"/>
      <c r="Q871" s="1562"/>
    </row>
    <row r="872" ht="25.15" customHeight="true" x14ac:dyDescent="0.2">
      <c r="C872" s="1562"/>
      <c r="D872" s="1562"/>
      <c r="E872" s="1562"/>
      <c r="F872" s="1562"/>
      <c r="G872" s="1562"/>
      <c r="H872" s="1562"/>
      <c r="I872" s="1562"/>
      <c r="J872" s="1562"/>
      <c r="K872" s="1562"/>
      <c r="L872" s="1562"/>
      <c r="M872" s="1562"/>
      <c r="N872" s="1562"/>
      <c r="O872" s="1562"/>
      <c r="P872" s="1562"/>
      <c r="Q872" s="1562"/>
    </row>
    <row r="873" ht="25.15" customHeight="true" x14ac:dyDescent="0.2">
      <c r="C873" s="1562"/>
      <c r="D873" s="1562"/>
      <c r="E873" s="1562"/>
      <c r="F873" s="1562"/>
      <c r="G873" s="1562"/>
      <c r="H873" s="1562"/>
      <c r="I873" s="1562"/>
      <c r="J873" s="1562"/>
      <c r="K873" s="1562"/>
      <c r="L873" s="1562"/>
      <c r="M873" s="1562"/>
      <c r="N873" s="1562"/>
      <c r="O873" s="1562"/>
      <c r="P873" s="1562"/>
      <c r="Q873" s="1562"/>
    </row>
    <row r="874" ht="25.15" customHeight="true" x14ac:dyDescent="0.2">
      <c r="C874" s="1562"/>
      <c r="D874" s="1562"/>
      <c r="E874" s="1562"/>
      <c r="F874" s="1562"/>
      <c r="G874" s="1562"/>
      <c r="H874" s="1562"/>
      <c r="I874" s="1562"/>
      <c r="J874" s="1562"/>
      <c r="K874" s="1562"/>
      <c r="L874" s="1562"/>
      <c r="M874" s="1562"/>
      <c r="N874" s="1562"/>
      <c r="O874" s="1562"/>
      <c r="P874" s="1562"/>
      <c r="Q874" s="1562"/>
    </row>
    <row r="875" ht="25.15" customHeight="true" x14ac:dyDescent="0.2">
      <c r="C875" s="1562"/>
      <c r="D875" s="1562"/>
      <c r="E875" s="1562"/>
      <c r="F875" s="1562"/>
      <c r="G875" s="1562"/>
      <c r="H875" s="1562"/>
      <c r="I875" s="1562"/>
      <c r="J875" s="1562"/>
      <c r="K875" s="1562"/>
      <c r="L875" s="1562"/>
      <c r="M875" s="1562"/>
      <c r="N875" s="1562"/>
      <c r="O875" s="1562"/>
      <c r="P875" s="1562"/>
      <c r="Q875" s="1562"/>
    </row>
    <row r="876" ht="25.15" customHeight="true" x14ac:dyDescent="0.2">
      <c r="C876" s="1562"/>
      <c r="D876" s="1562"/>
      <c r="E876" s="1562"/>
      <c r="F876" s="1562"/>
      <c r="G876" s="1562"/>
      <c r="H876" s="1562"/>
      <c r="I876" s="1562"/>
      <c r="J876" s="1562"/>
      <c r="K876" s="1562"/>
      <c r="L876" s="1562"/>
      <c r="M876" s="1562"/>
      <c r="N876" s="1562"/>
      <c r="O876" s="1562"/>
      <c r="P876" s="1562"/>
      <c r="Q876" s="1562"/>
    </row>
    <row r="877" ht="25.15" customHeight="true" x14ac:dyDescent="0.2">
      <c r="C877" s="1562"/>
      <c r="D877" s="1562"/>
      <c r="E877" s="1562"/>
      <c r="F877" s="1562"/>
      <c r="G877" s="1562"/>
      <c r="H877" s="1562"/>
      <c r="I877" s="1562"/>
      <c r="J877" s="1562"/>
      <c r="K877" s="1562"/>
      <c r="L877" s="1562"/>
      <c r="M877" s="1562"/>
      <c r="N877" s="1562"/>
      <c r="O877" s="1562"/>
      <c r="P877" s="1562"/>
      <c r="Q877" s="1562"/>
    </row>
    <row r="878" ht="25.15" customHeight="true" x14ac:dyDescent="0.2">
      <c r="C878" s="1562"/>
      <c r="D878" s="1562"/>
      <c r="E878" s="1562"/>
      <c r="F878" s="1562"/>
      <c r="G878" s="1562"/>
      <c r="H878" s="1562"/>
      <c r="I878" s="1562"/>
      <c r="J878" s="1562"/>
      <c r="K878" s="1562"/>
      <c r="L878" s="1562"/>
      <c r="M878" s="1562"/>
      <c r="N878" s="1562"/>
      <c r="O878" s="1562"/>
      <c r="P878" s="1562"/>
      <c r="Q878" s="1562"/>
    </row>
    <row r="879" ht="25.15" customHeight="true" x14ac:dyDescent="0.2">
      <c r="C879" s="1562"/>
      <c r="D879" s="1562"/>
      <c r="E879" s="1562"/>
      <c r="F879" s="1562"/>
      <c r="G879" s="1562"/>
      <c r="H879" s="1562"/>
      <c r="I879" s="1562"/>
      <c r="J879" s="1562"/>
      <c r="K879" s="1562"/>
      <c r="L879" s="1562"/>
      <c r="M879" s="1562"/>
      <c r="N879" s="1562"/>
      <c r="O879" s="1562"/>
      <c r="P879" s="1562"/>
      <c r="Q879" s="1562"/>
    </row>
    <row r="880" ht="25.15" customHeight="true" x14ac:dyDescent="0.2">
      <c r="C880" s="1562"/>
      <c r="D880" s="1562"/>
      <c r="E880" s="1562"/>
      <c r="F880" s="1562"/>
      <c r="G880" s="1562"/>
      <c r="H880" s="1562"/>
      <c r="I880" s="1562"/>
      <c r="J880" s="1562"/>
      <c r="K880" s="1562"/>
      <c r="L880" s="1562"/>
      <c r="M880" s="1562"/>
      <c r="N880" s="1562"/>
      <c r="O880" s="1562"/>
      <c r="P880" s="1562"/>
      <c r="Q880" s="1562"/>
    </row>
    <row r="881" ht="25.15" customHeight="true" x14ac:dyDescent="0.2">
      <c r="C881" s="1562"/>
      <c r="D881" s="1562"/>
      <c r="E881" s="1562"/>
      <c r="F881" s="1562"/>
      <c r="G881" s="1562"/>
      <c r="H881" s="1562"/>
      <c r="I881" s="1562"/>
      <c r="J881" s="1562"/>
      <c r="K881" s="1562"/>
      <c r="L881" s="1562"/>
      <c r="M881" s="1562"/>
      <c r="N881" s="1562"/>
      <c r="O881" s="1562"/>
      <c r="P881" s="1562"/>
      <c r="Q881" s="1562"/>
    </row>
    <row r="882" ht="25.15" customHeight="true" x14ac:dyDescent="0.2">
      <c r="C882" s="1562"/>
      <c r="D882" s="1562"/>
      <c r="E882" s="1562"/>
      <c r="F882" s="1562"/>
      <c r="G882" s="1562"/>
      <c r="H882" s="1562"/>
      <c r="I882" s="1562"/>
      <c r="J882" s="1562"/>
      <c r="K882" s="1562"/>
      <c r="L882" s="1562"/>
      <c r="M882" s="1562"/>
      <c r="N882" s="1562"/>
      <c r="O882" s="1562"/>
      <c r="P882" s="1562"/>
      <c r="Q882" s="1562"/>
    </row>
    <row r="883" ht="25.15" customHeight="true" x14ac:dyDescent="0.2">
      <c r="C883" s="1562"/>
      <c r="D883" s="1562"/>
      <c r="E883" s="1562"/>
      <c r="F883" s="1562"/>
      <c r="G883" s="1562"/>
      <c r="H883" s="1562"/>
      <c r="I883" s="1562"/>
      <c r="J883" s="1562"/>
      <c r="K883" s="1562"/>
      <c r="L883" s="1562"/>
      <c r="M883" s="1562"/>
      <c r="N883" s="1562"/>
      <c r="O883" s="1562"/>
      <c r="P883" s="1562"/>
      <c r="Q883" s="1562"/>
    </row>
    <row r="884" ht="25.15" customHeight="true" x14ac:dyDescent="0.2">
      <c r="C884" s="1562"/>
      <c r="D884" s="1562"/>
      <c r="E884" s="1562"/>
      <c r="F884" s="1562"/>
      <c r="G884" s="1562"/>
      <c r="H884" s="1562"/>
      <c r="I884" s="1562"/>
      <c r="J884" s="1562"/>
      <c r="K884" s="1562"/>
      <c r="L884" s="1562"/>
      <c r="M884" s="1562"/>
      <c r="N884" s="1562"/>
      <c r="O884" s="1562"/>
      <c r="P884" s="1562"/>
      <c r="Q884" s="1562"/>
    </row>
    <row r="885" ht="25.15" customHeight="true" x14ac:dyDescent="0.2">
      <c r="C885" s="1562"/>
      <c r="D885" s="1562"/>
      <c r="E885" s="1562"/>
      <c r="F885" s="1562"/>
      <c r="G885" s="1562"/>
      <c r="H885" s="1562"/>
      <c r="I885" s="1562"/>
      <c r="J885" s="1562"/>
      <c r="K885" s="1562"/>
      <c r="L885" s="1562"/>
      <c r="M885" s="1562"/>
      <c r="N885" s="1562"/>
      <c r="O885" s="1562"/>
      <c r="P885" s="1562"/>
      <c r="Q885" s="1562"/>
    </row>
    <row r="886" ht="25.15" customHeight="true" x14ac:dyDescent="0.2">
      <c r="C886" s="1562"/>
      <c r="D886" s="1562"/>
      <c r="E886" s="1562"/>
      <c r="F886" s="1562"/>
      <c r="G886" s="1562"/>
      <c r="H886" s="1562"/>
      <c r="I886" s="1562"/>
      <c r="J886" s="1562"/>
      <c r="K886" s="1562"/>
      <c r="L886" s="1562"/>
      <c r="M886" s="1562"/>
      <c r="N886" s="1562"/>
      <c r="O886" s="1562"/>
      <c r="P886" s="1562"/>
      <c r="Q886" s="1562"/>
    </row>
    <row r="887" ht="25.15" customHeight="true" x14ac:dyDescent="0.2">
      <c r="C887" s="1562"/>
      <c r="D887" s="1562"/>
      <c r="E887" s="1562"/>
      <c r="F887" s="1562"/>
      <c r="G887" s="1562"/>
      <c r="H887" s="1562"/>
      <c r="I887" s="1562"/>
      <c r="J887" s="1562"/>
      <c r="K887" s="1562"/>
      <c r="L887" s="1562"/>
      <c r="M887" s="1562"/>
      <c r="N887" s="1562"/>
      <c r="O887" s="1562"/>
      <c r="P887" s="1562"/>
      <c r="Q887" s="1562"/>
    </row>
    <row r="888" ht="25.15" customHeight="true" x14ac:dyDescent="0.2">
      <c r="C888" s="1562"/>
      <c r="D888" s="1562"/>
      <c r="E888" s="1562"/>
      <c r="F888" s="1562"/>
      <c r="G888" s="1562"/>
      <c r="H888" s="1562"/>
      <c r="I888" s="1562"/>
      <c r="J888" s="1562"/>
      <c r="K888" s="1562"/>
      <c r="L888" s="1562"/>
      <c r="M888" s="1562"/>
      <c r="N888" s="1562"/>
      <c r="O888" s="1562"/>
      <c r="P888" s="1562"/>
      <c r="Q888" s="1562"/>
    </row>
    <row r="889" ht="25.15" customHeight="true" x14ac:dyDescent="0.2">
      <c r="C889" s="1562"/>
      <c r="D889" s="1562"/>
      <c r="E889" s="1562"/>
      <c r="F889" s="1562"/>
      <c r="G889" s="1562"/>
      <c r="H889" s="1562"/>
      <c r="I889" s="1562"/>
      <c r="J889" s="1562"/>
      <c r="K889" s="1562"/>
      <c r="L889" s="1562"/>
      <c r="M889" s="1562"/>
      <c r="N889" s="1562"/>
      <c r="O889" s="1562"/>
      <c r="P889" s="1562"/>
      <c r="Q889" s="1562"/>
    </row>
    <row r="890" ht="25.15" customHeight="true" x14ac:dyDescent="0.2">
      <c r="C890" s="1562"/>
      <c r="D890" s="1562"/>
      <c r="E890" s="1562"/>
      <c r="F890" s="1562"/>
      <c r="G890" s="1562"/>
      <c r="H890" s="1562"/>
      <c r="I890" s="1562"/>
      <c r="J890" s="1562"/>
      <c r="K890" s="1562"/>
      <c r="L890" s="1562"/>
      <c r="M890" s="1562"/>
      <c r="N890" s="1562"/>
      <c r="O890" s="1562"/>
      <c r="P890" s="1562"/>
      <c r="Q890" s="1562"/>
    </row>
    <row r="891" ht="25.15" customHeight="true" x14ac:dyDescent="0.2">
      <c r="C891" s="1562"/>
      <c r="D891" s="1562"/>
      <c r="E891" s="1562"/>
      <c r="F891" s="1562"/>
      <c r="G891" s="1562"/>
      <c r="H891" s="1562"/>
      <c r="I891" s="1562"/>
      <c r="J891" s="1562"/>
      <c r="K891" s="1562"/>
      <c r="L891" s="1562"/>
      <c r="M891" s="1562"/>
      <c r="N891" s="1562"/>
      <c r="O891" s="1562"/>
      <c r="P891" s="1562"/>
      <c r="Q891" s="1562"/>
    </row>
    <row r="892" ht="25.15" customHeight="true" x14ac:dyDescent="0.2">
      <c r="C892" s="1562"/>
      <c r="D892" s="1562"/>
      <c r="E892" s="1562"/>
      <c r="F892" s="1562"/>
      <c r="G892" s="1562"/>
      <c r="H892" s="1562"/>
      <c r="I892" s="1562"/>
      <c r="J892" s="1562"/>
      <c r="K892" s="1562"/>
      <c r="L892" s="1562"/>
      <c r="M892" s="1562"/>
      <c r="N892" s="1562"/>
      <c r="O892" s="1562"/>
      <c r="P892" s="1562"/>
      <c r="Q892" s="1562"/>
    </row>
    <row r="893" ht="25.15" customHeight="true" x14ac:dyDescent="0.2">
      <c r="C893" s="1562"/>
      <c r="D893" s="1562"/>
      <c r="E893" s="1562"/>
      <c r="F893" s="1562"/>
      <c r="G893" s="1562"/>
      <c r="H893" s="1562"/>
      <c r="I893" s="1562"/>
      <c r="J893" s="1562"/>
      <c r="K893" s="1562"/>
      <c r="L893" s="1562"/>
      <c r="M893" s="1562"/>
      <c r="N893" s="1562"/>
      <c r="O893" s="1562"/>
      <c r="P893" s="1562"/>
      <c r="Q893" s="1562"/>
    </row>
    <row r="894" ht="25.15" customHeight="true" x14ac:dyDescent="0.2">
      <c r="C894" s="1562"/>
      <c r="D894" s="1562"/>
      <c r="E894" s="1562"/>
      <c r="F894" s="1562"/>
      <c r="G894" s="1562"/>
      <c r="H894" s="1562"/>
      <c r="I894" s="1562"/>
      <c r="J894" s="1562"/>
      <c r="K894" s="1562"/>
      <c r="L894" s="1562"/>
      <c r="M894" s="1562"/>
      <c r="N894" s="1562"/>
      <c r="O894" s="1562"/>
      <c r="P894" s="1562"/>
      <c r="Q894" s="1562"/>
    </row>
    <row r="895" ht="25.15" customHeight="true" x14ac:dyDescent="0.2">
      <c r="C895" s="1562"/>
      <c r="D895" s="1562"/>
      <c r="E895" s="1562"/>
      <c r="F895" s="1562"/>
      <c r="G895" s="1562"/>
      <c r="H895" s="1562"/>
      <c r="I895" s="1562"/>
      <c r="J895" s="1562"/>
      <c r="K895" s="1562"/>
      <c r="L895" s="1562"/>
      <c r="M895" s="1562"/>
      <c r="N895" s="1562"/>
      <c r="O895" s="1562"/>
      <c r="P895" s="1562"/>
      <c r="Q895" s="1562"/>
    </row>
    <row r="896" ht="25.15" customHeight="true" x14ac:dyDescent="0.2">
      <c r="C896" s="1562"/>
      <c r="D896" s="1562"/>
      <c r="E896" s="1562"/>
      <c r="F896" s="1562"/>
      <c r="G896" s="1562"/>
      <c r="H896" s="1562"/>
      <c r="I896" s="1562"/>
      <c r="J896" s="1562"/>
      <c r="K896" s="1562"/>
      <c r="L896" s="1562"/>
      <c r="M896" s="1562"/>
      <c r="N896" s="1562"/>
      <c r="O896" s="1562"/>
      <c r="P896" s="1562"/>
      <c r="Q896" s="1562"/>
    </row>
    <row r="897" ht="25.15" customHeight="true" x14ac:dyDescent="0.2">
      <c r="C897" s="1562"/>
      <c r="D897" s="1562"/>
      <c r="E897" s="1562"/>
      <c r="F897" s="1562"/>
      <c r="G897" s="1562"/>
      <c r="H897" s="1562"/>
      <c r="I897" s="1562"/>
      <c r="J897" s="1562"/>
      <c r="K897" s="1562"/>
      <c r="L897" s="1562"/>
      <c r="M897" s="1562"/>
      <c r="N897" s="1562"/>
      <c r="O897" s="1562"/>
      <c r="P897" s="1562"/>
      <c r="Q897" s="1562"/>
    </row>
    <row r="898" ht="25.15" customHeight="true" x14ac:dyDescent="0.2">
      <c r="C898" s="1562"/>
      <c r="D898" s="1562"/>
      <c r="E898" s="1562"/>
      <c r="F898" s="1562"/>
      <c r="G898" s="1562"/>
      <c r="H898" s="1562"/>
      <c r="I898" s="1562"/>
      <c r="J898" s="1562"/>
      <c r="K898" s="1562"/>
      <c r="L898" s="1562"/>
      <c r="M898" s="1562"/>
      <c r="N898" s="1562"/>
      <c r="O898" s="1562"/>
      <c r="P898" s="1562"/>
      <c r="Q898" s="1562"/>
    </row>
    <row r="899" ht="25.15" customHeight="true" x14ac:dyDescent="0.2">
      <c r="C899" s="1562"/>
      <c r="D899" s="1562"/>
      <c r="E899" s="1562"/>
      <c r="F899" s="1562"/>
      <c r="G899" s="1562"/>
      <c r="H899" s="1562"/>
      <c r="I899" s="1562"/>
      <c r="J899" s="1562"/>
      <c r="K899" s="1562"/>
      <c r="L899" s="1562"/>
      <c r="M899" s="1562"/>
      <c r="N899" s="1562"/>
      <c r="O899" s="1562"/>
      <c r="P899" s="1562"/>
      <c r="Q899" s="1562"/>
    </row>
    <row r="900" ht="25.15" customHeight="true" x14ac:dyDescent="0.2">
      <c r="C900" s="1562"/>
      <c r="D900" s="1562"/>
      <c r="E900" s="1562"/>
      <c r="F900" s="1562"/>
      <c r="G900" s="1562"/>
      <c r="H900" s="1562"/>
      <c r="I900" s="1562"/>
      <c r="J900" s="1562"/>
      <c r="K900" s="1562"/>
      <c r="L900" s="1562"/>
      <c r="M900" s="1562"/>
      <c r="N900" s="1562"/>
      <c r="O900" s="1562"/>
      <c r="P900" s="1562"/>
      <c r="Q900" s="1562"/>
    </row>
    <row r="901" ht="25.15" customHeight="true" x14ac:dyDescent="0.2">
      <c r="C901" s="1562"/>
      <c r="D901" s="1562"/>
      <c r="E901" s="1562"/>
      <c r="F901" s="1562"/>
      <c r="G901" s="1562"/>
      <c r="H901" s="1562"/>
      <c r="I901" s="1562"/>
      <c r="J901" s="1562"/>
      <c r="K901" s="1562"/>
      <c r="L901" s="1562"/>
      <c r="M901" s="1562"/>
      <c r="N901" s="1562"/>
      <c r="O901" s="1562"/>
      <c r="P901" s="1562"/>
      <c r="Q901" s="1562"/>
    </row>
    <row r="902" ht="25.15" customHeight="true" x14ac:dyDescent="0.2">
      <c r="C902" s="1562"/>
      <c r="D902" s="1562"/>
      <c r="E902" s="1562"/>
      <c r="F902" s="1562"/>
      <c r="G902" s="1562"/>
      <c r="H902" s="1562"/>
      <c r="I902" s="1562"/>
      <c r="J902" s="1562"/>
      <c r="K902" s="1562"/>
      <c r="L902" s="1562"/>
      <c r="M902" s="1562"/>
      <c r="N902" s="1562"/>
      <c r="O902" s="1562"/>
      <c r="P902" s="1562"/>
      <c r="Q902" s="1562"/>
    </row>
    <row r="903" ht="25.15" customHeight="true" x14ac:dyDescent="0.2">
      <c r="C903" s="1562"/>
      <c r="D903" s="1562"/>
      <c r="E903" s="1562"/>
      <c r="F903" s="1562"/>
      <c r="G903" s="1562"/>
      <c r="H903" s="1562"/>
      <c r="I903" s="1562"/>
      <c r="J903" s="1562"/>
      <c r="K903" s="1562"/>
      <c r="L903" s="1562"/>
      <c r="M903" s="1562"/>
      <c r="N903" s="1562"/>
      <c r="O903" s="1562"/>
      <c r="P903" s="1562"/>
      <c r="Q903" s="1562"/>
    </row>
    <row r="904" ht="25.15" customHeight="true" x14ac:dyDescent="0.2">
      <c r="C904" s="1562"/>
      <c r="D904" s="1562"/>
      <c r="E904" s="1562"/>
      <c r="F904" s="1562"/>
      <c r="G904" s="1562"/>
      <c r="H904" s="1562"/>
      <c r="I904" s="1562"/>
      <c r="J904" s="1562"/>
      <c r="K904" s="1562"/>
      <c r="L904" s="1562"/>
      <c r="M904" s="1562"/>
      <c r="N904" s="1562"/>
      <c r="O904" s="1562"/>
      <c r="P904" s="1562"/>
      <c r="Q904" s="1562"/>
    </row>
    <row r="905" ht="25.15" customHeight="true" x14ac:dyDescent="0.2">
      <c r="C905" s="1562"/>
      <c r="D905" s="1562"/>
      <c r="E905" s="1562"/>
      <c r="F905" s="1562"/>
      <c r="G905" s="1562"/>
      <c r="H905" s="1562"/>
      <c r="I905" s="1562"/>
      <c r="J905" s="1562"/>
      <c r="K905" s="1562"/>
      <c r="L905" s="1562"/>
      <c r="M905" s="1562"/>
      <c r="N905" s="1562"/>
      <c r="O905" s="1562"/>
      <c r="P905" s="1562"/>
      <c r="Q905" s="1562"/>
    </row>
    <row r="906" ht="25.15" customHeight="true" x14ac:dyDescent="0.2">
      <c r="C906" s="1562"/>
      <c r="D906" s="1562"/>
      <c r="E906" s="1562"/>
      <c r="F906" s="1562"/>
      <c r="G906" s="1562"/>
      <c r="H906" s="1562"/>
      <c r="I906" s="1562"/>
      <c r="J906" s="1562"/>
      <c r="K906" s="1562"/>
      <c r="L906" s="1562"/>
      <c r="M906" s="1562"/>
      <c r="N906" s="1562"/>
      <c r="O906" s="1562"/>
      <c r="P906" s="1562"/>
      <c r="Q906" s="1562"/>
    </row>
    <row r="907" ht="25.15" customHeight="true" x14ac:dyDescent="0.2">
      <c r="C907" s="1562"/>
      <c r="D907" s="1562"/>
      <c r="E907" s="1562"/>
      <c r="F907" s="1562"/>
      <c r="G907" s="1562"/>
      <c r="H907" s="1562"/>
      <c r="I907" s="1562"/>
      <c r="J907" s="1562"/>
      <c r="K907" s="1562"/>
      <c r="L907" s="1562"/>
      <c r="M907" s="1562"/>
      <c r="N907" s="1562"/>
      <c r="O907" s="1562"/>
      <c r="P907" s="1562"/>
      <c r="Q907" s="1562"/>
    </row>
    <row r="908" ht="25.15" customHeight="true" x14ac:dyDescent="0.2">
      <c r="C908" s="1562"/>
      <c r="D908" s="1562"/>
      <c r="E908" s="1562"/>
      <c r="F908" s="1562"/>
      <c r="G908" s="1562"/>
      <c r="H908" s="1562"/>
      <c r="I908" s="1562"/>
      <c r="J908" s="1562"/>
      <c r="K908" s="1562"/>
      <c r="L908" s="1562"/>
      <c r="M908" s="1562"/>
      <c r="N908" s="1562"/>
      <c r="O908" s="1562"/>
      <c r="P908" s="1562"/>
      <c r="Q908" s="1562"/>
    </row>
    <row r="909" ht="25.15" customHeight="true" x14ac:dyDescent="0.2">
      <c r="C909" s="1562"/>
      <c r="D909" s="1562"/>
      <c r="E909" s="1562"/>
      <c r="F909" s="1562"/>
      <c r="G909" s="1562"/>
      <c r="H909" s="1562"/>
      <c r="I909" s="1562"/>
      <c r="J909" s="1562"/>
      <c r="K909" s="1562"/>
      <c r="L909" s="1562"/>
      <c r="M909" s="1562"/>
      <c r="N909" s="1562"/>
      <c r="O909" s="1562"/>
      <c r="P909" s="1562"/>
      <c r="Q909" s="1562"/>
    </row>
    <row r="910" ht="25.15" customHeight="true" x14ac:dyDescent="0.2">
      <c r="C910" s="1562"/>
      <c r="D910" s="1562"/>
      <c r="E910" s="1562"/>
      <c r="F910" s="1562"/>
      <c r="G910" s="1562"/>
      <c r="H910" s="1562"/>
      <c r="I910" s="1562"/>
      <c r="J910" s="1562"/>
      <c r="K910" s="1562"/>
      <c r="L910" s="1562"/>
      <c r="M910" s="1562"/>
      <c r="N910" s="1562"/>
      <c r="O910" s="1562"/>
      <c r="P910" s="1562"/>
      <c r="Q910" s="1562"/>
    </row>
    <row r="911" ht="25.15" customHeight="true" x14ac:dyDescent="0.2">
      <c r="C911" s="1562"/>
      <c r="D911" s="1562"/>
      <c r="E911" s="1562"/>
      <c r="F911" s="1562"/>
      <c r="G911" s="1562"/>
      <c r="H911" s="1562"/>
      <c r="I911" s="1562"/>
      <c r="J911" s="1562"/>
      <c r="K911" s="1562"/>
      <c r="L911" s="1562"/>
      <c r="M911" s="1562"/>
      <c r="N911" s="1562"/>
      <c r="O911" s="1562"/>
      <c r="P911" s="1562"/>
      <c r="Q911" s="1562"/>
    </row>
    <row r="912" ht="25.15" customHeight="true" x14ac:dyDescent="0.2">
      <c r="C912" s="1562"/>
      <c r="D912" s="1562"/>
      <c r="E912" s="1562"/>
      <c r="F912" s="1562"/>
      <c r="G912" s="1562"/>
      <c r="H912" s="1562"/>
      <c r="I912" s="1562"/>
      <c r="J912" s="1562"/>
      <c r="K912" s="1562"/>
      <c r="L912" s="1562"/>
      <c r="M912" s="1562"/>
      <c r="N912" s="1562"/>
      <c r="O912" s="1562"/>
      <c r="P912" s="1562"/>
      <c r="Q912" s="1562"/>
    </row>
    <row r="913" ht="25.15" customHeight="true" x14ac:dyDescent="0.2">
      <c r="C913" s="1562"/>
      <c r="D913" s="1562"/>
      <c r="E913" s="1562"/>
      <c r="F913" s="1562"/>
      <c r="G913" s="1562"/>
      <c r="H913" s="1562"/>
      <c r="I913" s="1562"/>
      <c r="J913" s="1562"/>
      <c r="K913" s="1562"/>
      <c r="L913" s="1562"/>
      <c r="M913" s="1562"/>
      <c r="N913" s="1562"/>
      <c r="O913" s="1562"/>
      <c r="P913" s="1562"/>
      <c r="Q913" s="1562"/>
    </row>
    <row r="914" ht="25.15" customHeight="true" x14ac:dyDescent="0.2">
      <c r="C914" s="1562"/>
      <c r="D914" s="1562"/>
      <c r="E914" s="1562"/>
      <c r="F914" s="1562"/>
      <c r="G914" s="1562"/>
      <c r="H914" s="1562"/>
      <c r="I914" s="1562"/>
      <c r="J914" s="1562"/>
      <c r="K914" s="1562"/>
      <c r="L914" s="1562"/>
      <c r="M914" s="1562"/>
      <c r="N914" s="1562"/>
      <c r="O914" s="1562"/>
      <c r="P914" s="1562"/>
      <c r="Q914" s="1562"/>
    </row>
    <row r="915" ht="25.15" customHeight="true" x14ac:dyDescent="0.2">
      <c r="C915" s="1562"/>
      <c r="D915" s="1562"/>
      <c r="E915" s="1562"/>
      <c r="F915" s="1562"/>
      <c r="G915" s="1562"/>
      <c r="H915" s="1562"/>
      <c r="I915" s="1562"/>
      <c r="J915" s="1562"/>
      <c r="K915" s="1562"/>
      <c r="L915" s="1562"/>
      <c r="M915" s="1562"/>
      <c r="N915" s="1562"/>
      <c r="O915" s="1562"/>
      <c r="P915" s="1562"/>
      <c r="Q915" s="1562"/>
    </row>
    <row r="916" ht="25.15" customHeight="true" x14ac:dyDescent="0.2">
      <c r="C916" s="1562"/>
      <c r="D916" s="1562"/>
      <c r="E916" s="1562"/>
      <c r="F916" s="1562"/>
      <c r="G916" s="1562"/>
      <c r="H916" s="1562"/>
      <c r="I916" s="1562"/>
      <c r="J916" s="1562"/>
      <c r="K916" s="1562"/>
      <c r="L916" s="1562"/>
      <c r="M916" s="1562"/>
      <c r="N916" s="1562"/>
      <c r="O916" s="1562"/>
      <c r="P916" s="1562"/>
      <c r="Q916" s="1562"/>
    </row>
    <row r="917" ht="25.15" customHeight="true" x14ac:dyDescent="0.2">
      <c r="C917" s="1562"/>
      <c r="D917" s="1562"/>
      <c r="E917" s="1562"/>
      <c r="F917" s="1562"/>
      <c r="G917" s="1562"/>
      <c r="H917" s="1562"/>
      <c r="I917" s="1562"/>
      <c r="J917" s="1562"/>
      <c r="K917" s="1562"/>
      <c r="L917" s="1562"/>
      <c r="M917" s="1562"/>
      <c r="N917" s="1562"/>
      <c r="O917" s="1562"/>
      <c r="P917" s="1562"/>
      <c r="Q917" s="1562"/>
    </row>
    <row r="918" ht="25.15" customHeight="true" x14ac:dyDescent="0.2">
      <c r="C918" s="1562"/>
      <c r="D918" s="1562"/>
      <c r="E918" s="1562"/>
      <c r="F918" s="1562"/>
      <c r="G918" s="1562"/>
      <c r="H918" s="1562"/>
      <c r="I918" s="1562"/>
      <c r="J918" s="1562"/>
      <c r="K918" s="1562"/>
      <c r="L918" s="1562"/>
      <c r="M918" s="1562"/>
      <c r="N918" s="1562"/>
      <c r="O918" s="1562"/>
      <c r="P918" s="1562"/>
      <c r="Q918" s="1562"/>
    </row>
    <row r="919" ht="25.15" customHeight="true" x14ac:dyDescent="0.2">
      <c r="C919" s="1562"/>
      <c r="D919" s="1562"/>
      <c r="E919" s="1562"/>
      <c r="F919" s="1562"/>
      <c r="G919" s="1562"/>
      <c r="H919" s="1562"/>
      <c r="I919" s="1562"/>
      <c r="J919" s="1562"/>
      <c r="K919" s="1562"/>
      <c r="L919" s="1562"/>
      <c r="M919" s="1562"/>
      <c r="N919" s="1562"/>
      <c r="O919" s="1562"/>
      <c r="P919" s="1562"/>
      <c r="Q919" s="1562"/>
    </row>
    <row r="920" ht="25.15" customHeight="true" x14ac:dyDescent="0.2">
      <c r="C920" s="1562"/>
      <c r="D920" s="1562"/>
      <c r="E920" s="1562"/>
      <c r="F920" s="1562"/>
      <c r="G920" s="1562"/>
      <c r="H920" s="1562"/>
      <c r="I920" s="1562"/>
      <c r="J920" s="1562"/>
      <c r="K920" s="1562"/>
      <c r="L920" s="1562"/>
      <c r="M920" s="1562"/>
      <c r="N920" s="1562"/>
      <c r="O920" s="1562"/>
      <c r="P920" s="1562"/>
      <c r="Q920" s="1562"/>
    </row>
    <row r="921" ht="25.15" customHeight="true" x14ac:dyDescent="0.2">
      <c r="C921" s="1562"/>
      <c r="D921" s="1562"/>
      <c r="E921" s="1562"/>
      <c r="F921" s="1562"/>
      <c r="G921" s="1562"/>
      <c r="H921" s="1562"/>
      <c r="I921" s="1562"/>
      <c r="J921" s="1562"/>
      <c r="K921" s="1562"/>
      <c r="L921" s="1562"/>
      <c r="M921" s="1562"/>
      <c r="N921" s="1562"/>
      <c r="O921" s="1562"/>
      <c r="P921" s="1562"/>
      <c r="Q921" s="1562"/>
    </row>
    <row r="922" ht="25.15" customHeight="true" x14ac:dyDescent="0.2">
      <c r="C922" s="1562"/>
      <c r="D922" s="1562"/>
      <c r="E922" s="1562"/>
      <c r="F922" s="1562"/>
      <c r="G922" s="1562"/>
      <c r="H922" s="1562"/>
      <c r="I922" s="1562"/>
      <c r="J922" s="1562"/>
      <c r="K922" s="1562"/>
      <c r="L922" s="1562"/>
      <c r="M922" s="1562"/>
      <c r="N922" s="1562"/>
      <c r="O922" s="1562"/>
      <c r="P922" s="1562"/>
      <c r="Q922" s="1562"/>
    </row>
    <row r="923" ht="25.15" customHeight="true" x14ac:dyDescent="0.2">
      <c r="C923" s="1562"/>
      <c r="D923" s="1562"/>
      <c r="E923" s="1562"/>
      <c r="F923" s="1562"/>
      <c r="G923" s="1562"/>
      <c r="H923" s="1562"/>
      <c r="I923" s="1562"/>
      <c r="J923" s="1562"/>
      <c r="K923" s="1562"/>
      <c r="L923" s="1562"/>
      <c r="M923" s="1562"/>
      <c r="N923" s="1562"/>
      <c r="O923" s="1562"/>
      <c r="P923" s="1562"/>
      <c r="Q923" s="1562"/>
    </row>
    <row r="924" ht="25.15" customHeight="true" x14ac:dyDescent="0.2">
      <c r="C924" s="1562"/>
      <c r="D924" s="1562"/>
      <c r="E924" s="1562"/>
      <c r="F924" s="1562"/>
      <c r="G924" s="1562"/>
      <c r="H924" s="1562"/>
      <c r="I924" s="1562"/>
      <c r="J924" s="1562"/>
      <c r="K924" s="1562"/>
      <c r="L924" s="1562"/>
      <c r="M924" s="1562"/>
      <c r="N924" s="1562"/>
      <c r="O924" s="1562"/>
      <c r="P924" s="1562"/>
      <c r="Q924" s="1562"/>
    </row>
    <row r="925" ht="25.15" customHeight="true" x14ac:dyDescent="0.2">
      <c r="C925" s="1562"/>
      <c r="D925" s="1562"/>
      <c r="E925" s="1562"/>
      <c r="F925" s="1562"/>
      <c r="G925" s="1562"/>
      <c r="H925" s="1562"/>
      <c r="I925" s="1562"/>
      <c r="J925" s="1562"/>
      <c r="K925" s="1562"/>
      <c r="L925" s="1562"/>
      <c r="M925" s="1562"/>
      <c r="N925" s="1562"/>
      <c r="O925" s="1562"/>
      <c r="P925" s="1562"/>
      <c r="Q925" s="1562"/>
    </row>
    <row r="926" ht="25.15" customHeight="true" x14ac:dyDescent="0.2">
      <c r="C926" s="1562"/>
      <c r="D926" s="1562"/>
      <c r="E926" s="1562"/>
      <c r="F926" s="1562"/>
      <c r="G926" s="1562"/>
      <c r="H926" s="1562"/>
      <c r="I926" s="1562"/>
      <c r="J926" s="1562"/>
      <c r="K926" s="1562"/>
      <c r="L926" s="1562"/>
      <c r="M926" s="1562"/>
      <c r="N926" s="1562"/>
      <c r="O926" s="1562"/>
      <c r="P926" s="1562"/>
      <c r="Q926" s="1562"/>
    </row>
    <row r="927" ht="25.15" customHeight="true" x14ac:dyDescent="0.2">
      <c r="C927" s="1562"/>
      <c r="D927" s="1562"/>
      <c r="E927" s="1562"/>
      <c r="F927" s="1562"/>
      <c r="G927" s="1562"/>
      <c r="H927" s="1562"/>
      <c r="I927" s="1562"/>
      <c r="J927" s="1562"/>
      <c r="K927" s="1562"/>
      <c r="L927" s="1562"/>
      <c r="M927" s="1562"/>
      <c r="N927" s="1562"/>
      <c r="O927" s="1562"/>
      <c r="P927" s="1562"/>
      <c r="Q927" s="1562"/>
    </row>
    <row r="928" ht="25.15" customHeight="true" x14ac:dyDescent="0.2">
      <c r="C928" s="1562"/>
      <c r="D928" s="1562"/>
      <c r="E928" s="1562"/>
      <c r="F928" s="1562"/>
      <c r="G928" s="1562"/>
      <c r="H928" s="1562"/>
      <c r="I928" s="1562"/>
      <c r="J928" s="1562"/>
      <c r="K928" s="1562"/>
      <c r="L928" s="1562"/>
      <c r="M928" s="1562"/>
      <c r="N928" s="1562"/>
      <c r="O928" s="1562"/>
      <c r="P928" s="1562"/>
      <c r="Q928" s="1562"/>
    </row>
    <row r="929" ht="25.15" customHeight="true" x14ac:dyDescent="0.2">
      <c r="C929" s="1562"/>
      <c r="D929" s="1562"/>
      <c r="E929" s="1562"/>
      <c r="F929" s="1562"/>
      <c r="G929" s="1562"/>
      <c r="H929" s="1562"/>
      <c r="I929" s="1562"/>
      <c r="J929" s="1562"/>
      <c r="K929" s="1562"/>
      <c r="L929" s="1562"/>
      <c r="M929" s="1562"/>
      <c r="N929" s="1562"/>
      <c r="O929" s="1562"/>
      <c r="P929" s="1562"/>
      <c r="Q929" s="1562"/>
    </row>
    <row r="930" ht="25.15" customHeight="true" x14ac:dyDescent="0.2">
      <c r="C930" s="1562"/>
      <c r="D930" s="1562"/>
      <c r="E930" s="1562"/>
      <c r="F930" s="1562"/>
      <c r="G930" s="1562"/>
      <c r="H930" s="1562"/>
      <c r="I930" s="1562"/>
      <c r="J930" s="1562"/>
      <c r="K930" s="1562"/>
      <c r="L930" s="1562"/>
      <c r="M930" s="1562"/>
      <c r="N930" s="1562"/>
      <c r="O930" s="1562"/>
      <c r="P930" s="1562"/>
      <c r="Q930" s="1562"/>
    </row>
    <row r="931" ht="25.15" customHeight="true" x14ac:dyDescent="0.2">
      <c r="C931" s="1562"/>
      <c r="D931" s="1562"/>
      <c r="E931" s="1562"/>
      <c r="F931" s="1562"/>
      <c r="G931" s="1562"/>
      <c r="H931" s="1562"/>
      <c r="I931" s="1562"/>
      <c r="J931" s="1562"/>
      <c r="K931" s="1562"/>
      <c r="L931" s="1562"/>
      <c r="M931" s="1562"/>
      <c r="N931" s="1562"/>
      <c r="O931" s="1562"/>
      <c r="P931" s="1562"/>
      <c r="Q931" s="1562"/>
    </row>
    <row r="932" ht="25.15" customHeight="true" x14ac:dyDescent="0.2">
      <c r="C932" s="1562"/>
      <c r="D932" s="1562"/>
      <c r="E932" s="1562"/>
      <c r="F932" s="1562"/>
      <c r="G932" s="1562"/>
      <c r="H932" s="1562"/>
      <c r="I932" s="1562"/>
      <c r="J932" s="1562"/>
      <c r="K932" s="1562"/>
      <c r="L932" s="1562"/>
      <c r="M932" s="1562"/>
      <c r="N932" s="1562"/>
      <c r="O932" s="1562"/>
      <c r="P932" s="1562"/>
      <c r="Q932" s="1562"/>
    </row>
    <row r="933" ht="25.15" customHeight="true" x14ac:dyDescent="0.2">
      <c r="C933" s="1562"/>
      <c r="D933" s="1562"/>
      <c r="E933" s="1562"/>
      <c r="F933" s="1562"/>
      <c r="G933" s="1562"/>
      <c r="H933" s="1562"/>
      <c r="I933" s="1562"/>
      <c r="J933" s="1562"/>
      <c r="K933" s="1562"/>
      <c r="L933" s="1562"/>
      <c r="M933" s="1562"/>
      <c r="N933" s="1562"/>
      <c r="O933" s="1562"/>
      <c r="P933" s="1562"/>
      <c r="Q933" s="1562"/>
    </row>
    <row r="934" ht="25.15" customHeight="true" x14ac:dyDescent="0.2">
      <c r="C934" s="1562"/>
      <c r="D934" s="1562"/>
      <c r="E934" s="1562"/>
      <c r="F934" s="1562"/>
      <c r="G934" s="1562"/>
      <c r="H934" s="1562"/>
      <c r="I934" s="1562"/>
      <c r="J934" s="1562"/>
      <c r="K934" s="1562"/>
      <c r="L934" s="1562"/>
      <c r="M934" s="1562"/>
      <c r="N934" s="1562"/>
      <c r="O934" s="1562"/>
      <c r="P934" s="1562"/>
      <c r="Q934" s="1562"/>
    </row>
    <row r="935" ht="25.15" customHeight="true" x14ac:dyDescent="0.2">
      <c r="C935" s="1562"/>
      <c r="D935" s="1562"/>
      <c r="E935" s="1562"/>
      <c r="F935" s="1562"/>
      <c r="G935" s="1562"/>
      <c r="H935" s="1562"/>
      <c r="I935" s="1562"/>
      <c r="J935" s="1562"/>
      <c r="K935" s="1562"/>
      <c r="L935" s="1562"/>
      <c r="M935" s="1562"/>
      <c r="N935" s="1562"/>
      <c r="O935" s="1562"/>
      <c r="P935" s="1562"/>
      <c r="Q935" s="1562"/>
    </row>
    <row r="936" ht="25.15" customHeight="true" x14ac:dyDescent="0.2">
      <c r="C936" s="1562"/>
      <c r="D936" s="1562"/>
      <c r="E936" s="1562"/>
      <c r="F936" s="1562"/>
      <c r="G936" s="1562"/>
      <c r="H936" s="1562"/>
      <c r="I936" s="1562"/>
      <c r="J936" s="1562"/>
      <c r="K936" s="1562"/>
      <c r="L936" s="1562"/>
      <c r="M936" s="1562"/>
      <c r="N936" s="1562"/>
      <c r="O936" s="1562"/>
      <c r="P936" s="1562"/>
      <c r="Q936" s="1562"/>
    </row>
    <row r="937" ht="25.15" customHeight="true" x14ac:dyDescent="0.2">
      <c r="C937" s="1562"/>
      <c r="D937" s="1562"/>
      <c r="E937" s="1562"/>
      <c r="F937" s="1562"/>
      <c r="G937" s="1562"/>
      <c r="H937" s="1562"/>
      <c r="I937" s="1562"/>
      <c r="J937" s="1562"/>
      <c r="K937" s="1562"/>
      <c r="L937" s="1562"/>
      <c r="M937" s="1562"/>
      <c r="N937" s="1562"/>
      <c r="O937" s="1562"/>
      <c r="P937" s="1562"/>
      <c r="Q937" s="1562"/>
    </row>
    <row r="938" ht="25.15" customHeight="true" x14ac:dyDescent="0.2">
      <c r="C938" s="1562"/>
      <c r="D938" s="1562"/>
      <c r="E938" s="1562"/>
      <c r="F938" s="1562"/>
      <c r="G938" s="1562"/>
      <c r="H938" s="1562"/>
      <c r="I938" s="1562"/>
      <c r="J938" s="1562"/>
      <c r="K938" s="1562"/>
      <c r="L938" s="1562"/>
      <c r="M938" s="1562"/>
      <c r="N938" s="1562"/>
      <c r="O938" s="1562"/>
      <c r="P938" s="1562"/>
      <c r="Q938" s="1562"/>
    </row>
    <row r="939" ht="25.15" customHeight="true" x14ac:dyDescent="0.2">
      <c r="C939" s="1562"/>
      <c r="D939" s="1562"/>
      <c r="E939" s="1562"/>
      <c r="F939" s="1562"/>
      <c r="G939" s="1562"/>
      <c r="H939" s="1562"/>
      <c r="I939" s="1562"/>
      <c r="J939" s="1562"/>
      <c r="K939" s="1562"/>
      <c r="L939" s="1562"/>
      <c r="M939" s="1562"/>
      <c r="N939" s="1562"/>
      <c r="O939" s="1562"/>
      <c r="P939" s="1562"/>
      <c r="Q939" s="1562"/>
    </row>
    <row r="940" ht="25.15" customHeight="true" x14ac:dyDescent="0.2">
      <c r="C940" s="1562"/>
      <c r="D940" s="1562"/>
      <c r="E940" s="1562"/>
      <c r="F940" s="1562"/>
      <c r="G940" s="1562"/>
      <c r="H940" s="1562"/>
      <c r="I940" s="1562"/>
      <c r="J940" s="1562"/>
      <c r="K940" s="1562"/>
      <c r="L940" s="1562"/>
      <c r="M940" s="1562"/>
      <c r="N940" s="1562"/>
      <c r="O940" s="1562"/>
      <c r="P940" s="1562"/>
      <c r="Q940" s="1562"/>
    </row>
    <row r="941" ht="25.15" customHeight="true" x14ac:dyDescent="0.2">
      <c r="C941" s="1562"/>
      <c r="D941" s="1562"/>
      <c r="E941" s="1562"/>
      <c r="F941" s="1562"/>
      <c r="G941" s="1562"/>
      <c r="H941" s="1562"/>
      <c r="I941" s="1562"/>
      <c r="J941" s="1562"/>
      <c r="K941" s="1562"/>
      <c r="L941" s="1562"/>
      <c r="M941" s="1562"/>
      <c r="N941" s="1562"/>
      <c r="O941" s="1562"/>
      <c r="P941" s="1562"/>
      <c r="Q941" s="1562"/>
    </row>
    <row r="942" ht="25.15" customHeight="true" x14ac:dyDescent="0.2">
      <c r="C942" s="1562"/>
      <c r="D942" s="1562"/>
      <c r="E942" s="1562"/>
      <c r="F942" s="1562"/>
      <c r="G942" s="1562"/>
      <c r="H942" s="1562"/>
      <c r="I942" s="1562"/>
      <c r="J942" s="1562"/>
      <c r="K942" s="1562"/>
      <c r="L942" s="1562"/>
      <c r="M942" s="1562"/>
      <c r="N942" s="1562"/>
      <c r="O942" s="1562"/>
      <c r="P942" s="1562"/>
      <c r="Q942" s="1562"/>
    </row>
    <row r="943" ht="25.15" customHeight="true" x14ac:dyDescent="0.2">
      <c r="C943" s="1562"/>
      <c r="D943" s="1562"/>
      <c r="E943" s="1562"/>
      <c r="F943" s="1562"/>
      <c r="G943" s="1562"/>
      <c r="H943" s="1562"/>
      <c r="I943" s="1562"/>
      <c r="J943" s="1562"/>
      <c r="K943" s="1562"/>
      <c r="L943" s="1562"/>
      <c r="M943" s="1562"/>
      <c r="N943" s="1562"/>
      <c r="O943" s="1562"/>
      <c r="P943" s="1562"/>
      <c r="Q943" s="1562"/>
    </row>
    <row r="944" ht="25.15" customHeight="true" x14ac:dyDescent="0.2">
      <c r="C944" s="1562"/>
      <c r="D944" s="1562"/>
      <c r="E944" s="1562"/>
      <c r="F944" s="1562"/>
      <c r="G944" s="1562"/>
      <c r="H944" s="1562"/>
      <c r="I944" s="1562"/>
      <c r="J944" s="1562"/>
      <c r="K944" s="1562"/>
      <c r="L944" s="1562"/>
      <c r="M944" s="1562"/>
      <c r="N944" s="1562"/>
      <c r="O944" s="1562"/>
      <c r="P944" s="1562"/>
      <c r="Q944" s="1562"/>
    </row>
    <row r="945" ht="25.15" customHeight="true" x14ac:dyDescent="0.2">
      <c r="C945" s="1562"/>
      <c r="D945" s="1562"/>
      <c r="E945" s="1562"/>
      <c r="F945" s="1562"/>
      <c r="G945" s="1562"/>
      <c r="H945" s="1562"/>
      <c r="I945" s="1562"/>
      <c r="J945" s="1562"/>
      <c r="K945" s="1562"/>
      <c r="L945" s="1562"/>
      <c r="M945" s="1562"/>
      <c r="N945" s="1562"/>
      <c r="O945" s="1562"/>
      <c r="P945" s="1562"/>
      <c r="Q945" s="1562"/>
    </row>
    <row r="946" ht="25.15" customHeight="true" x14ac:dyDescent="0.2">
      <c r="C946" s="1562"/>
      <c r="D946" s="1562"/>
      <c r="E946" s="1562"/>
      <c r="F946" s="1562"/>
      <c r="G946" s="1562"/>
      <c r="H946" s="1562"/>
      <c r="I946" s="1562"/>
      <c r="J946" s="1562"/>
      <c r="K946" s="1562"/>
      <c r="L946" s="1562"/>
      <c r="M946" s="1562"/>
      <c r="N946" s="1562"/>
      <c r="O946" s="1562"/>
      <c r="P946" s="1562"/>
      <c r="Q946" s="1562"/>
    </row>
    <row r="947" ht="25.15" customHeight="true" x14ac:dyDescent="0.2">
      <c r="C947" s="1562"/>
      <c r="D947" s="1562"/>
      <c r="E947" s="1562"/>
      <c r="F947" s="1562"/>
      <c r="G947" s="1562"/>
      <c r="H947" s="1562"/>
      <c r="I947" s="1562"/>
      <c r="J947" s="1562"/>
      <c r="K947" s="1562"/>
      <c r="L947" s="1562"/>
      <c r="M947" s="1562"/>
      <c r="N947" s="1562"/>
      <c r="O947" s="1562"/>
      <c r="P947" s="1562"/>
      <c r="Q947" s="1562"/>
    </row>
    <row r="948" ht="25.15" customHeight="true" x14ac:dyDescent="0.2">
      <c r="C948" s="1562"/>
      <c r="D948" s="1562"/>
      <c r="E948" s="1562"/>
      <c r="F948" s="1562"/>
      <c r="G948" s="1562"/>
      <c r="H948" s="1562"/>
      <c r="I948" s="1562"/>
      <c r="J948" s="1562"/>
      <c r="K948" s="1562"/>
      <c r="L948" s="1562"/>
      <c r="M948" s="1562"/>
      <c r="N948" s="1562"/>
      <c r="O948" s="1562"/>
      <c r="P948" s="1562"/>
      <c r="Q948" s="1562"/>
    </row>
    <row r="949" ht="25.15" customHeight="true" x14ac:dyDescent="0.2">
      <c r="C949" s="1562"/>
      <c r="D949" s="1562"/>
      <c r="E949" s="1562"/>
      <c r="F949" s="1562"/>
      <c r="G949" s="1562"/>
      <c r="H949" s="1562"/>
      <c r="I949" s="1562"/>
      <c r="J949" s="1562"/>
      <c r="K949" s="1562"/>
      <c r="L949" s="1562"/>
      <c r="M949" s="1562"/>
      <c r="N949" s="1562"/>
      <c r="O949" s="1562"/>
      <c r="P949" s="1562"/>
      <c r="Q949" s="1562"/>
    </row>
    <row r="950" ht="25.15" customHeight="true" x14ac:dyDescent="0.2">
      <c r="C950" s="1562"/>
      <c r="D950" s="1562"/>
      <c r="E950" s="1562"/>
      <c r="F950" s="1562"/>
      <c r="G950" s="1562"/>
      <c r="H950" s="1562"/>
      <c r="I950" s="1562"/>
      <c r="J950" s="1562"/>
      <c r="K950" s="1562"/>
      <c r="L950" s="1562"/>
      <c r="M950" s="1562"/>
      <c r="N950" s="1562"/>
      <c r="O950" s="1562"/>
      <c r="P950" s="1562"/>
      <c r="Q950" s="1562"/>
    </row>
    <row r="951" ht="25.15" customHeight="true" x14ac:dyDescent="0.2">
      <c r="C951" s="1562"/>
      <c r="D951" s="1562"/>
      <c r="E951" s="1562"/>
      <c r="F951" s="1562"/>
      <c r="G951" s="1562"/>
      <c r="H951" s="1562"/>
      <c r="I951" s="1562"/>
      <c r="J951" s="1562"/>
      <c r="K951" s="1562"/>
      <c r="L951" s="1562"/>
      <c r="M951" s="1562"/>
      <c r="N951" s="1562"/>
      <c r="O951" s="1562"/>
      <c r="P951" s="1562"/>
      <c r="Q951" s="1562"/>
    </row>
    <row r="952" ht="25.15" customHeight="true" x14ac:dyDescent="0.2">
      <c r="C952" s="1562"/>
      <c r="D952" s="1562"/>
      <c r="E952" s="1562"/>
      <c r="F952" s="1562"/>
      <c r="G952" s="1562"/>
      <c r="H952" s="1562"/>
      <c r="I952" s="1562"/>
      <c r="J952" s="1562"/>
      <c r="K952" s="1562"/>
      <c r="L952" s="1562"/>
      <c r="M952" s="1562"/>
      <c r="N952" s="1562"/>
      <c r="O952" s="1562"/>
      <c r="P952" s="1562"/>
      <c r="Q952" s="1562"/>
    </row>
    <row r="953" ht="25.15" customHeight="true" x14ac:dyDescent="0.2">
      <c r="C953" s="1562"/>
      <c r="D953" s="1562"/>
      <c r="E953" s="1562"/>
      <c r="F953" s="1562"/>
      <c r="G953" s="1562"/>
      <c r="H953" s="1562"/>
      <c r="I953" s="1562"/>
      <c r="J953" s="1562"/>
      <c r="K953" s="1562"/>
      <c r="L953" s="1562"/>
      <c r="M953" s="1562"/>
      <c r="N953" s="1562"/>
      <c r="O953" s="1562"/>
      <c r="P953" s="1562"/>
      <c r="Q953" s="1562"/>
    </row>
    <row r="954" ht="25.15" customHeight="true" x14ac:dyDescent="0.2">
      <c r="C954" s="1562"/>
      <c r="D954" s="1562"/>
      <c r="E954" s="1562"/>
      <c r="F954" s="1562"/>
      <c r="G954" s="1562"/>
      <c r="H954" s="1562"/>
      <c r="I954" s="1562"/>
      <c r="J954" s="1562"/>
      <c r="K954" s="1562"/>
      <c r="L954" s="1562"/>
      <c r="M954" s="1562"/>
      <c r="N954" s="1562"/>
      <c r="O954" s="1562"/>
      <c r="P954" s="1562"/>
      <c r="Q954" s="1562"/>
    </row>
    <row r="955" ht="25.15" customHeight="true" x14ac:dyDescent="0.2">
      <c r="C955" s="1562"/>
      <c r="D955" s="1562"/>
      <c r="E955" s="1562"/>
      <c r="F955" s="1562"/>
      <c r="G955" s="1562"/>
      <c r="H955" s="1562"/>
      <c r="I955" s="1562"/>
      <c r="J955" s="1562"/>
      <c r="K955" s="1562"/>
      <c r="L955" s="1562"/>
      <c r="M955" s="1562"/>
      <c r="N955" s="1562"/>
      <c r="O955" s="1562"/>
      <c r="P955" s="1562"/>
      <c r="Q955" s="1562"/>
    </row>
    <row r="956" ht="25.15" customHeight="true" x14ac:dyDescent="0.2">
      <c r="C956" s="1562"/>
      <c r="D956" s="1562"/>
      <c r="E956" s="1562"/>
      <c r="F956" s="1562"/>
      <c r="G956" s="1562"/>
      <c r="H956" s="1562"/>
      <c r="I956" s="1562"/>
      <c r="J956" s="1562"/>
      <c r="K956" s="1562"/>
      <c r="L956" s="1562"/>
      <c r="M956" s="1562"/>
      <c r="N956" s="1562"/>
      <c r="O956" s="1562"/>
      <c r="P956" s="1562"/>
      <c r="Q956" s="1562"/>
    </row>
    <row r="957" ht="25.15" customHeight="true" x14ac:dyDescent="0.2">
      <c r="C957" s="1562"/>
      <c r="D957" s="1562"/>
      <c r="E957" s="1562"/>
      <c r="F957" s="1562"/>
      <c r="G957" s="1562"/>
      <c r="H957" s="1562"/>
      <c r="I957" s="1562"/>
      <c r="J957" s="1562"/>
      <c r="K957" s="1562"/>
      <c r="L957" s="1562"/>
      <c r="M957" s="1562"/>
      <c r="N957" s="1562"/>
      <c r="O957" s="1562"/>
      <c r="P957" s="1562"/>
      <c r="Q957" s="1562"/>
    </row>
    <row r="958" ht="25.15" customHeight="true" x14ac:dyDescent="0.2">
      <c r="C958" s="1562"/>
      <c r="D958" s="1562"/>
      <c r="E958" s="1562"/>
      <c r="F958" s="1562"/>
      <c r="G958" s="1562"/>
      <c r="H958" s="1562"/>
      <c r="I958" s="1562"/>
      <c r="J958" s="1562"/>
      <c r="K958" s="1562"/>
      <c r="L958" s="1562"/>
      <c r="M958" s="1562"/>
      <c r="N958" s="1562"/>
      <c r="O958" s="1562"/>
      <c r="P958" s="1562"/>
      <c r="Q958" s="1562"/>
    </row>
    <row r="959" ht="25.15" customHeight="true" x14ac:dyDescent="0.2">
      <c r="C959" s="1562"/>
      <c r="D959" s="1562"/>
      <c r="E959" s="1562"/>
      <c r="F959" s="1562"/>
      <c r="G959" s="1562"/>
      <c r="H959" s="1562"/>
      <c r="I959" s="1562"/>
      <c r="J959" s="1562"/>
      <c r="K959" s="1562"/>
      <c r="L959" s="1562"/>
      <c r="M959" s="1562"/>
      <c r="N959" s="1562"/>
      <c r="O959" s="1562"/>
      <c r="P959" s="1562"/>
      <c r="Q959" s="1562"/>
    </row>
    <row r="960" ht="25.15" customHeight="true" x14ac:dyDescent="0.2">
      <c r="C960" s="1562"/>
      <c r="D960" s="1562"/>
      <c r="E960" s="1562"/>
      <c r="F960" s="1562"/>
      <c r="G960" s="1562"/>
      <c r="H960" s="1562"/>
      <c r="I960" s="1562"/>
      <c r="J960" s="1562"/>
      <c r="K960" s="1562"/>
      <c r="L960" s="1562"/>
      <c r="M960" s="1562"/>
      <c r="N960" s="1562"/>
      <c r="O960" s="1562"/>
      <c r="P960" s="1562"/>
      <c r="Q960" s="1562"/>
    </row>
    <row r="961" ht="25.15" customHeight="true" x14ac:dyDescent="0.2">
      <c r="C961" s="1562"/>
      <c r="D961" s="1562"/>
      <c r="E961" s="1562"/>
      <c r="F961" s="1562"/>
      <c r="G961" s="1562"/>
      <c r="H961" s="1562"/>
      <c r="I961" s="1562"/>
      <c r="J961" s="1562"/>
      <c r="K961" s="1562"/>
      <c r="L961" s="1562"/>
      <c r="M961" s="1562"/>
      <c r="N961" s="1562"/>
      <c r="O961" s="1562"/>
      <c r="P961" s="1562"/>
      <c r="Q961" s="1562"/>
    </row>
    <row r="962" ht="25.15" customHeight="true" x14ac:dyDescent="0.2">
      <c r="C962" s="1562"/>
      <c r="D962" s="1562"/>
      <c r="E962" s="1562"/>
      <c r="F962" s="1562"/>
      <c r="G962" s="1562"/>
      <c r="H962" s="1562"/>
      <c r="I962" s="1562"/>
      <c r="J962" s="1562"/>
      <c r="K962" s="1562"/>
      <c r="L962" s="1562"/>
      <c r="M962" s="1562"/>
      <c r="N962" s="1562"/>
      <c r="O962" s="1562"/>
      <c r="P962" s="1562"/>
      <c r="Q962" s="1562"/>
    </row>
    <row r="963" ht="25.15" customHeight="true" x14ac:dyDescent="0.2">
      <c r="C963" s="1562"/>
      <c r="D963" s="1562"/>
      <c r="E963" s="1562"/>
      <c r="F963" s="1562"/>
      <c r="G963" s="1562"/>
      <c r="H963" s="1562"/>
      <c r="I963" s="1562"/>
      <c r="J963" s="1562"/>
      <c r="K963" s="1562"/>
      <c r="L963" s="1562"/>
      <c r="M963" s="1562"/>
      <c r="N963" s="1562"/>
      <c r="O963" s="1562"/>
      <c r="P963" s="1562"/>
      <c r="Q963" s="1562"/>
    </row>
    <row r="964" ht="25.15" customHeight="true" x14ac:dyDescent="0.2">
      <c r="C964" s="1562"/>
      <c r="D964" s="1562"/>
      <c r="E964" s="1562"/>
      <c r="F964" s="1562"/>
      <c r="G964" s="1562"/>
      <c r="H964" s="1562"/>
      <c r="I964" s="1562"/>
      <c r="J964" s="1562"/>
      <c r="K964" s="1562"/>
      <c r="L964" s="1562"/>
      <c r="M964" s="1562"/>
      <c r="N964" s="1562"/>
      <c r="O964" s="1562"/>
      <c r="P964" s="1562"/>
      <c r="Q964" s="1562"/>
    </row>
    <row r="965" ht="25.15" customHeight="true" x14ac:dyDescent="0.2">
      <c r="C965" s="1562"/>
      <c r="D965" s="1562"/>
      <c r="E965" s="1562"/>
      <c r="F965" s="1562"/>
      <c r="G965" s="1562"/>
      <c r="H965" s="1562"/>
      <c r="I965" s="1562"/>
      <c r="J965" s="1562"/>
      <c r="K965" s="1562"/>
      <c r="L965" s="1562"/>
      <c r="M965" s="1562"/>
      <c r="N965" s="1562"/>
      <c r="O965" s="1562"/>
      <c r="P965" s="1562"/>
      <c r="Q965" s="1562"/>
    </row>
    <row r="966" ht="25.15" customHeight="true" x14ac:dyDescent="0.2">
      <c r="C966" s="1562"/>
      <c r="D966" s="1562"/>
      <c r="E966" s="1562"/>
      <c r="F966" s="1562"/>
      <c r="G966" s="1562"/>
      <c r="H966" s="1562"/>
      <c r="I966" s="1562"/>
      <c r="J966" s="1562"/>
      <c r="K966" s="1562"/>
      <c r="L966" s="1562"/>
      <c r="M966" s="1562"/>
      <c r="N966" s="1562"/>
      <c r="O966" s="1562"/>
      <c r="P966" s="1562"/>
      <c r="Q966" s="1562"/>
    </row>
    <row r="967" ht="25.15" customHeight="true" x14ac:dyDescent="0.2">
      <c r="C967" s="1562"/>
      <c r="D967" s="1562"/>
      <c r="E967" s="1562"/>
      <c r="F967" s="1562"/>
      <c r="G967" s="1562"/>
      <c r="H967" s="1562"/>
      <c r="I967" s="1562"/>
      <c r="J967" s="1562"/>
      <c r="K967" s="1562"/>
      <c r="L967" s="1562"/>
      <c r="M967" s="1562"/>
      <c r="N967" s="1562"/>
      <c r="O967" s="1562"/>
      <c r="P967" s="1562"/>
      <c r="Q967" s="1562"/>
    </row>
    <row r="968" ht="25.15" customHeight="true" x14ac:dyDescent="0.2">
      <c r="C968" s="1562"/>
      <c r="D968" s="1562"/>
      <c r="E968" s="1562"/>
      <c r="F968" s="1562"/>
      <c r="G968" s="1562"/>
      <c r="H968" s="1562"/>
      <c r="I968" s="1562"/>
      <c r="J968" s="1562"/>
      <c r="K968" s="1562"/>
      <c r="L968" s="1562"/>
      <c r="M968" s="1562"/>
      <c r="N968" s="1562"/>
      <c r="O968" s="1562"/>
      <c r="P968" s="1562"/>
      <c r="Q968" s="1562"/>
    </row>
    <row r="969" ht="25.15" customHeight="true" x14ac:dyDescent="0.2">
      <c r="C969" s="1562"/>
      <c r="D969" s="1562"/>
      <c r="E969" s="1562"/>
      <c r="F969" s="1562"/>
      <c r="G969" s="1562"/>
      <c r="H969" s="1562"/>
      <c r="I969" s="1562"/>
      <c r="J969" s="1562"/>
      <c r="K969" s="1562"/>
      <c r="L969" s="1562"/>
      <c r="M969" s="1562"/>
      <c r="N969" s="1562"/>
      <c r="O969" s="1562"/>
      <c r="P969" s="1562"/>
      <c r="Q969" s="1562"/>
    </row>
    <row r="970" ht="25.15" customHeight="true" x14ac:dyDescent="0.2">
      <c r="C970" s="1562"/>
      <c r="D970" s="1562"/>
      <c r="E970" s="1562"/>
      <c r="F970" s="1562"/>
      <c r="G970" s="1562"/>
      <c r="H970" s="1562"/>
      <c r="I970" s="1562"/>
      <c r="J970" s="1562"/>
      <c r="K970" s="1562"/>
      <c r="L970" s="1562"/>
      <c r="M970" s="1562"/>
      <c r="N970" s="1562"/>
      <c r="O970" s="1562"/>
      <c r="P970" s="1562"/>
      <c r="Q970" s="1562"/>
    </row>
    <row r="971" ht="25.15" customHeight="true" x14ac:dyDescent="0.2">
      <c r="C971" s="1562"/>
      <c r="D971" s="1562"/>
      <c r="E971" s="1562"/>
      <c r="F971" s="1562"/>
      <c r="G971" s="1562"/>
      <c r="H971" s="1562"/>
      <c r="I971" s="1562"/>
      <c r="J971" s="1562"/>
      <c r="K971" s="1562"/>
      <c r="L971" s="1562"/>
      <c r="M971" s="1562"/>
      <c r="N971" s="1562"/>
      <c r="O971" s="1562"/>
      <c r="P971" s="1562"/>
      <c r="Q971" s="1562"/>
    </row>
    <row r="972" ht="25.15" customHeight="true" x14ac:dyDescent="0.2">
      <c r="C972" s="1562"/>
      <c r="D972" s="1562"/>
      <c r="E972" s="1562"/>
      <c r="F972" s="1562"/>
      <c r="G972" s="1562"/>
      <c r="H972" s="1562"/>
      <c r="I972" s="1562"/>
      <c r="J972" s="1562"/>
      <c r="K972" s="1562"/>
      <c r="L972" s="1562"/>
      <c r="M972" s="1562"/>
      <c r="N972" s="1562"/>
      <c r="O972" s="1562"/>
      <c r="P972" s="1562"/>
      <c r="Q972" s="1562"/>
    </row>
    <row r="973" ht="25.15" customHeight="true" x14ac:dyDescent="0.2">
      <c r="C973" s="1562"/>
      <c r="D973" s="1562"/>
      <c r="E973" s="1562"/>
      <c r="F973" s="1562"/>
      <c r="G973" s="1562"/>
      <c r="H973" s="1562"/>
      <c r="I973" s="1562"/>
      <c r="J973" s="1562"/>
      <c r="K973" s="1562"/>
      <c r="L973" s="1562"/>
      <c r="M973" s="1562"/>
      <c r="N973" s="1562"/>
      <c r="O973" s="1562"/>
      <c r="P973" s="1562"/>
      <c r="Q973" s="1562"/>
    </row>
    <row r="974" ht="25.15" customHeight="true" x14ac:dyDescent="0.2">
      <c r="C974" s="1562"/>
      <c r="D974" s="1562"/>
      <c r="E974" s="1562"/>
      <c r="F974" s="1562"/>
      <c r="G974" s="1562"/>
      <c r="H974" s="1562"/>
      <c r="I974" s="1562"/>
      <c r="J974" s="1562"/>
      <c r="K974" s="1562"/>
      <c r="L974" s="1562"/>
      <c r="M974" s="1562"/>
      <c r="N974" s="1562"/>
      <c r="O974" s="1562"/>
      <c r="P974" s="1562"/>
      <c r="Q974" s="1562"/>
    </row>
    <row r="975" ht="25.15" customHeight="true" x14ac:dyDescent="0.2">
      <c r="C975" s="1562"/>
      <c r="D975" s="1562"/>
      <c r="E975" s="1562"/>
      <c r="F975" s="1562"/>
      <c r="G975" s="1562"/>
      <c r="H975" s="1562"/>
      <c r="I975" s="1562"/>
      <c r="J975" s="1562"/>
      <c r="K975" s="1562"/>
      <c r="L975" s="1562"/>
      <c r="M975" s="1562"/>
      <c r="N975" s="1562"/>
      <c r="O975" s="1562"/>
      <c r="P975" s="1562"/>
      <c r="Q975" s="1562"/>
    </row>
    <row r="976" ht="25.15" customHeight="true" x14ac:dyDescent="0.2">
      <c r="C976" s="1562"/>
      <c r="D976" s="1562"/>
      <c r="E976" s="1562"/>
      <c r="F976" s="1562"/>
      <c r="G976" s="1562"/>
      <c r="H976" s="1562"/>
      <c r="I976" s="1562"/>
      <c r="J976" s="1562"/>
      <c r="K976" s="1562"/>
      <c r="L976" s="1562"/>
      <c r="M976" s="1562"/>
      <c r="N976" s="1562"/>
      <c r="O976" s="1562"/>
      <c r="P976" s="1562"/>
      <c r="Q976" s="1562"/>
    </row>
    <row r="977" ht="25.15" customHeight="true" x14ac:dyDescent="0.2">
      <c r="C977" s="1562"/>
      <c r="D977" s="1562"/>
      <c r="E977" s="1562"/>
      <c r="F977" s="1562"/>
      <c r="G977" s="1562"/>
      <c r="H977" s="1562"/>
      <c r="I977" s="1562"/>
      <c r="J977" s="1562"/>
      <c r="K977" s="1562"/>
      <c r="L977" s="1562"/>
      <c r="M977" s="1562"/>
      <c r="N977" s="1562"/>
      <c r="O977" s="1562"/>
      <c r="P977" s="1562"/>
      <c r="Q977" s="1562"/>
    </row>
    <row r="978" ht="25.15" customHeight="true" x14ac:dyDescent="0.2">
      <c r="C978" s="1562"/>
      <c r="D978" s="1562"/>
      <c r="E978" s="1562"/>
      <c r="F978" s="1562"/>
      <c r="G978" s="1562"/>
      <c r="H978" s="1562"/>
      <c r="I978" s="1562"/>
      <c r="J978" s="1562"/>
      <c r="K978" s="1562"/>
      <c r="L978" s="1562"/>
      <c r="M978" s="1562"/>
      <c r="N978" s="1562"/>
      <c r="O978" s="1562"/>
      <c r="P978" s="1562"/>
      <c r="Q978" s="1562"/>
    </row>
    <row r="979" ht="25.15" customHeight="true" x14ac:dyDescent="0.2">
      <c r="C979" s="1562"/>
      <c r="D979" s="1562"/>
      <c r="E979" s="1562"/>
      <c r="F979" s="1562"/>
      <c r="G979" s="1562"/>
      <c r="H979" s="1562"/>
      <c r="I979" s="1562"/>
      <c r="J979" s="1562"/>
      <c r="K979" s="1562"/>
      <c r="L979" s="1562"/>
      <c r="M979" s="1562"/>
      <c r="N979" s="1562"/>
      <c r="O979" s="1562"/>
      <c r="P979" s="1562"/>
      <c r="Q979" s="1562"/>
    </row>
    <row r="980" ht="25.15" customHeight="true" x14ac:dyDescent="0.2">
      <c r="C980" s="1562"/>
      <c r="D980" s="1562"/>
      <c r="E980" s="1562"/>
      <c r="F980" s="1562"/>
      <c r="G980" s="1562"/>
      <c r="H980" s="1562"/>
      <c r="I980" s="1562"/>
      <c r="J980" s="1562"/>
      <c r="K980" s="1562"/>
      <c r="L980" s="1562"/>
      <c r="M980" s="1562"/>
      <c r="N980" s="1562"/>
      <c r="O980" s="1562"/>
      <c r="P980" s="1562"/>
      <c r="Q980" s="1562"/>
    </row>
    <row r="981" ht="25.15" customHeight="true" x14ac:dyDescent="0.2">
      <c r="C981" s="1562"/>
      <c r="D981" s="1562"/>
      <c r="E981" s="1562"/>
      <c r="F981" s="1562"/>
      <c r="G981" s="1562"/>
      <c r="H981" s="1562"/>
      <c r="I981" s="1562"/>
      <c r="J981" s="1562"/>
      <c r="K981" s="1562"/>
      <c r="L981" s="1562"/>
      <c r="M981" s="1562"/>
      <c r="N981" s="1562"/>
      <c r="O981" s="1562"/>
      <c r="P981" s="1562"/>
      <c r="Q981" s="1562"/>
    </row>
    <row r="982" ht="25.15" customHeight="true" x14ac:dyDescent="0.2">
      <c r="C982" s="1562"/>
      <c r="D982" s="1562"/>
      <c r="E982" s="1562"/>
      <c r="F982" s="1562"/>
      <c r="G982" s="1562"/>
      <c r="H982" s="1562"/>
      <c r="I982" s="1562"/>
      <c r="J982" s="1562"/>
      <c r="K982" s="1562"/>
      <c r="L982" s="1562"/>
      <c r="M982" s="1562"/>
      <c r="N982" s="1562"/>
      <c r="O982" s="1562"/>
      <c r="P982" s="1562"/>
      <c r="Q982" s="1562"/>
    </row>
    <row r="983" ht="25.15" customHeight="true" x14ac:dyDescent="0.2">
      <c r="C983" s="1562"/>
      <c r="D983" s="1562"/>
      <c r="E983" s="1562"/>
      <c r="F983" s="1562"/>
      <c r="G983" s="1562"/>
      <c r="H983" s="1562"/>
      <c r="I983" s="1562"/>
      <c r="J983" s="1562"/>
      <c r="K983" s="1562"/>
      <c r="L983" s="1562"/>
      <c r="M983" s="1562"/>
      <c r="N983" s="1562"/>
      <c r="O983" s="1562"/>
      <c r="P983" s="1562"/>
      <c r="Q983" s="1562"/>
    </row>
    <row r="984" ht="25.15" customHeight="true" x14ac:dyDescent="0.2">
      <c r="C984" s="1562"/>
      <c r="D984" s="1562"/>
      <c r="E984" s="1562"/>
      <c r="F984" s="1562"/>
      <c r="G984" s="1562"/>
      <c r="H984" s="1562"/>
      <c r="I984" s="1562"/>
      <c r="J984" s="1562"/>
      <c r="K984" s="1562"/>
      <c r="L984" s="1562"/>
      <c r="M984" s="1562"/>
      <c r="N984" s="1562"/>
      <c r="O984" s="1562"/>
      <c r="P984" s="1562"/>
      <c r="Q984" s="1562"/>
    </row>
    <row r="985" ht="25.15" customHeight="true" x14ac:dyDescent="0.2">
      <c r="C985" s="1562"/>
      <c r="D985" s="1562"/>
      <c r="E985" s="1562"/>
      <c r="F985" s="1562"/>
      <c r="G985" s="1562"/>
      <c r="H985" s="1562"/>
      <c r="I985" s="1562"/>
      <c r="J985" s="1562"/>
      <c r="K985" s="1562"/>
      <c r="L985" s="1562"/>
      <c r="M985" s="1562"/>
      <c r="N985" s="1562"/>
      <c r="O985" s="1562"/>
      <c r="P985" s="1562"/>
      <c r="Q985" s="1562"/>
    </row>
    <row r="986" ht="25.15" customHeight="true" x14ac:dyDescent="0.2">
      <c r="C986" s="1562"/>
      <c r="D986" s="1562"/>
      <c r="E986" s="1562"/>
      <c r="F986" s="1562"/>
      <c r="G986" s="1562"/>
      <c r="H986" s="1562"/>
      <c r="I986" s="1562"/>
      <c r="J986" s="1562"/>
      <c r="K986" s="1562"/>
      <c r="L986" s="1562"/>
      <c r="M986" s="1562"/>
      <c r="N986" s="1562"/>
      <c r="O986" s="1562"/>
      <c r="P986" s="1562"/>
      <c r="Q986" s="1562"/>
    </row>
    <row r="987" ht="25.15" customHeight="true" x14ac:dyDescent="0.2">
      <c r="C987" s="1562"/>
      <c r="D987" s="1562"/>
      <c r="E987" s="1562"/>
      <c r="F987" s="1562"/>
      <c r="G987" s="1562"/>
      <c r="H987" s="1562"/>
      <c r="I987" s="1562"/>
      <c r="J987" s="1562"/>
      <c r="K987" s="1562"/>
      <c r="L987" s="1562"/>
      <c r="M987" s="1562"/>
      <c r="N987" s="1562"/>
      <c r="O987" s="1562"/>
      <c r="P987" s="1562"/>
      <c r="Q987" s="1562"/>
    </row>
    <row r="988" ht="25.15" customHeight="true" x14ac:dyDescent="0.2">
      <c r="C988" s="1562"/>
      <c r="D988" s="1562"/>
      <c r="E988" s="1562"/>
      <c r="F988" s="1562"/>
      <c r="G988" s="1562"/>
      <c r="H988" s="1562"/>
      <c r="I988" s="1562"/>
      <c r="J988" s="1562"/>
      <c r="K988" s="1562"/>
      <c r="L988" s="1562"/>
      <c r="M988" s="1562"/>
      <c r="N988" s="1562"/>
      <c r="O988" s="1562"/>
      <c r="P988" s="1562"/>
      <c r="Q988" s="1562"/>
    </row>
    <row r="989" ht="25.15" customHeight="true" x14ac:dyDescent="0.2">
      <c r="C989" s="1562"/>
      <c r="D989" s="1562"/>
      <c r="E989" s="1562"/>
      <c r="F989" s="1562"/>
      <c r="G989" s="1562"/>
      <c r="H989" s="1562"/>
      <c r="I989" s="1562"/>
      <c r="J989" s="1562"/>
      <c r="K989" s="1562"/>
      <c r="L989" s="1562"/>
      <c r="M989" s="1562"/>
      <c r="N989" s="1562"/>
      <c r="O989" s="1562"/>
      <c r="P989" s="1562"/>
      <c r="Q989" s="1562"/>
    </row>
    <row r="990" ht="25.15" customHeight="true" x14ac:dyDescent="0.2">
      <c r="C990" s="1562"/>
      <c r="D990" s="1562"/>
      <c r="E990" s="1562"/>
      <c r="F990" s="1562"/>
      <c r="G990" s="1562"/>
      <c r="H990" s="1562"/>
      <c r="I990" s="1562"/>
      <c r="J990" s="1562"/>
      <c r="K990" s="1562"/>
      <c r="L990" s="1562"/>
      <c r="M990" s="1562"/>
      <c r="N990" s="1562"/>
      <c r="O990" s="1562"/>
      <c r="P990" s="1562"/>
      <c r="Q990" s="1562"/>
    </row>
    <row r="991" ht="25.15" customHeight="true" x14ac:dyDescent="0.2">
      <c r="C991" s="1562"/>
      <c r="D991" s="1562"/>
      <c r="E991" s="1562"/>
      <c r="F991" s="1562"/>
      <c r="G991" s="1562"/>
      <c r="H991" s="1562"/>
      <c r="I991" s="1562"/>
      <c r="J991" s="1562"/>
      <c r="K991" s="1562"/>
      <c r="L991" s="1562"/>
      <c r="M991" s="1562"/>
      <c r="N991" s="1562"/>
      <c r="O991" s="1562"/>
      <c r="P991" s="1562"/>
      <c r="Q991" s="1562"/>
    </row>
    <row r="992" ht="25.15" customHeight="true" x14ac:dyDescent="0.2">
      <c r="C992" s="1562"/>
      <c r="D992" s="1562"/>
      <c r="E992" s="1562"/>
      <c r="F992" s="1562"/>
      <c r="G992" s="1562"/>
      <c r="H992" s="1562"/>
      <c r="I992" s="1562"/>
      <c r="J992" s="1562"/>
      <c r="K992" s="1562"/>
      <c r="L992" s="1562"/>
      <c r="M992" s="1562"/>
      <c r="N992" s="1562"/>
      <c r="O992" s="1562"/>
      <c r="P992" s="1562"/>
      <c r="Q992" s="1562"/>
    </row>
    <row r="993" ht="25.15" customHeight="true" x14ac:dyDescent="0.2">
      <c r="C993" s="1562"/>
      <c r="D993" s="1562"/>
      <c r="E993" s="1562"/>
      <c r="F993" s="1562"/>
      <c r="G993" s="1562"/>
      <c r="H993" s="1562"/>
      <c r="I993" s="1562"/>
      <c r="J993" s="1562"/>
      <c r="K993" s="1562"/>
      <c r="L993" s="1562"/>
      <c r="M993" s="1562"/>
      <c r="N993" s="1562"/>
      <c r="O993" s="1562"/>
      <c r="P993" s="1562"/>
      <c r="Q993" s="1562"/>
    </row>
    <row r="994" ht="25.15" customHeight="true" x14ac:dyDescent="0.2">
      <c r="C994" s="1562"/>
      <c r="D994" s="1562"/>
      <c r="E994" s="1562"/>
      <c r="F994" s="1562"/>
      <c r="G994" s="1562"/>
      <c r="H994" s="1562"/>
      <c r="I994" s="1562"/>
      <c r="J994" s="1562"/>
      <c r="K994" s="1562"/>
      <c r="L994" s="1562"/>
      <c r="M994" s="1562"/>
      <c r="N994" s="1562"/>
      <c r="O994" s="1562"/>
      <c r="P994" s="1562"/>
      <c r="Q994" s="1562"/>
    </row>
    <row r="995" ht="25.15" customHeight="true" x14ac:dyDescent="0.2">
      <c r="C995" s="1562"/>
      <c r="D995" s="1562"/>
      <c r="E995" s="1562"/>
      <c r="F995" s="1562"/>
      <c r="G995" s="1562"/>
      <c r="H995" s="1562"/>
      <c r="I995" s="1562"/>
      <c r="J995" s="1562"/>
      <c r="K995" s="1562"/>
      <c r="L995" s="1562"/>
      <c r="M995" s="1562"/>
      <c r="N995" s="1562"/>
      <c r="O995" s="1562"/>
      <c r="P995" s="1562"/>
      <c r="Q995" s="1562"/>
    </row>
    <row r="996" ht="25.15" customHeight="true" x14ac:dyDescent="0.2">
      <c r="C996" s="1562"/>
      <c r="D996" s="1562"/>
      <c r="E996" s="1562"/>
      <c r="F996" s="1562"/>
      <c r="G996" s="1562"/>
      <c r="H996" s="1562"/>
      <c r="I996" s="1562"/>
      <c r="J996" s="1562"/>
      <c r="K996" s="1562"/>
      <c r="L996" s="1562"/>
      <c r="M996" s="1562"/>
      <c r="N996" s="1562"/>
      <c r="O996" s="1562"/>
      <c r="P996" s="1562"/>
      <c r="Q996" s="1562"/>
    </row>
    <row r="997" ht="25.15" customHeight="true" x14ac:dyDescent="0.2">
      <c r="C997" s="1562"/>
      <c r="D997" s="1562"/>
      <c r="E997" s="1562"/>
      <c r="F997" s="1562"/>
      <c r="G997" s="1562"/>
      <c r="H997" s="1562"/>
      <c r="I997" s="1562"/>
      <c r="J997" s="1562"/>
      <c r="K997" s="1562"/>
      <c r="L997" s="1562"/>
      <c r="M997" s="1562"/>
      <c r="N997" s="1562"/>
      <c r="O997" s="1562"/>
      <c r="P997" s="1562"/>
      <c r="Q997" s="1562"/>
    </row>
    <row r="998" ht="25.15" customHeight="true" x14ac:dyDescent="0.2">
      <c r="C998" s="1562"/>
      <c r="D998" s="1562"/>
      <c r="E998" s="1562"/>
      <c r="F998" s="1562"/>
      <c r="G998" s="1562"/>
      <c r="H998" s="1562"/>
      <c r="I998" s="1562"/>
      <c r="J998" s="1562"/>
      <c r="K998" s="1562"/>
      <c r="L998" s="1562"/>
      <c r="M998" s="1562"/>
      <c r="N998" s="1562"/>
      <c r="O998" s="1562"/>
      <c r="P998" s="1562"/>
      <c r="Q998" s="1562"/>
    </row>
    <row r="999" ht="25.15" customHeight="true" x14ac:dyDescent="0.2">
      <c r="C999" s="1562"/>
      <c r="D999" s="1562"/>
      <c r="E999" s="1562"/>
      <c r="F999" s="1562"/>
      <c r="G999" s="1562"/>
      <c r="H999" s="1562"/>
      <c r="I999" s="1562"/>
      <c r="J999" s="1562"/>
      <c r="K999" s="1562"/>
      <c r="L999" s="1562"/>
      <c r="M999" s="1562"/>
      <c r="N999" s="1562"/>
      <c r="O999" s="1562"/>
      <c r="P999" s="1562"/>
      <c r="Q999" s="1562"/>
    </row>
    <row r="1000" ht="25.15" customHeight="true" x14ac:dyDescent="0.2">
      <c r="C1000" s="1562"/>
      <c r="D1000" s="1562"/>
      <c r="E1000" s="1562"/>
      <c r="F1000" s="1562"/>
      <c r="G1000" s="1562"/>
      <c r="H1000" s="1562"/>
      <c r="I1000" s="1562"/>
      <c r="J1000" s="1562"/>
      <c r="K1000" s="1562"/>
      <c r="L1000" s="1562"/>
      <c r="M1000" s="1562"/>
      <c r="N1000" s="1562"/>
      <c r="O1000" s="1562"/>
      <c r="P1000" s="1562"/>
      <c r="Q1000" s="1562"/>
    </row>
    <row r="1001" ht="25.15" customHeight="true" x14ac:dyDescent="0.2">
      <c r="C1001" s="1562"/>
      <c r="D1001" s="1562"/>
      <c r="E1001" s="1562"/>
      <c r="F1001" s="1562"/>
      <c r="G1001" s="1562"/>
      <c r="H1001" s="1562"/>
      <c r="I1001" s="1562"/>
      <c r="J1001" s="1562"/>
      <c r="K1001" s="1562"/>
      <c r="L1001" s="1562"/>
      <c r="M1001" s="1562"/>
      <c r="N1001" s="1562"/>
      <c r="O1001" s="1562"/>
      <c r="P1001" s="1562"/>
      <c r="Q1001" s="1562"/>
    </row>
    <row r="1002" ht="25.15" customHeight="true" x14ac:dyDescent="0.2">
      <c r="C1002" s="1562"/>
      <c r="D1002" s="1562"/>
      <c r="E1002" s="1562"/>
      <c r="F1002" s="1562"/>
      <c r="G1002" s="1562"/>
      <c r="H1002" s="1562"/>
      <c r="I1002" s="1562"/>
      <c r="J1002" s="1562"/>
      <c r="K1002" s="1562"/>
      <c r="L1002" s="1562"/>
      <c r="M1002" s="1562"/>
      <c r="N1002" s="1562"/>
      <c r="O1002" s="1562"/>
      <c r="P1002" s="1562"/>
      <c r="Q1002" s="1562"/>
    </row>
    <row r="1003" ht="25.15" customHeight="true" x14ac:dyDescent="0.2">
      <c r="C1003" s="1562"/>
      <c r="D1003" s="1562"/>
      <c r="E1003" s="1562"/>
      <c r="F1003" s="1562"/>
      <c r="G1003" s="1562"/>
      <c r="H1003" s="1562"/>
      <c r="I1003" s="1562"/>
      <c r="J1003" s="1562"/>
      <c r="K1003" s="1562"/>
      <c r="L1003" s="1562"/>
      <c r="M1003" s="1562"/>
      <c r="N1003" s="1562"/>
      <c r="O1003" s="1562"/>
      <c r="P1003" s="1562"/>
      <c r="Q1003" s="1562"/>
    </row>
    <row r="1004" ht="25.15" customHeight="true" x14ac:dyDescent="0.2">
      <c r="C1004" s="1562"/>
      <c r="D1004" s="1562"/>
      <c r="E1004" s="1562"/>
      <c r="F1004" s="1562"/>
      <c r="G1004" s="1562"/>
      <c r="H1004" s="1562"/>
      <c r="I1004" s="1562"/>
      <c r="J1004" s="1562"/>
      <c r="K1004" s="1562"/>
      <c r="L1004" s="1562"/>
      <c r="M1004" s="1562"/>
      <c r="N1004" s="1562"/>
      <c r="O1004" s="1562"/>
      <c r="P1004" s="1562"/>
      <c r="Q1004" s="1562"/>
    </row>
    <row r="1005" ht="25.15" customHeight="true" x14ac:dyDescent="0.2">
      <c r="C1005" s="1562"/>
      <c r="D1005" s="1562"/>
      <c r="E1005" s="1562"/>
      <c r="F1005" s="1562"/>
      <c r="G1005" s="1562"/>
      <c r="H1005" s="1562"/>
      <c r="I1005" s="1562"/>
      <c r="J1005" s="1562"/>
      <c r="K1005" s="1562"/>
      <c r="L1005" s="1562"/>
      <c r="M1005" s="1562"/>
      <c r="N1005" s="1562"/>
      <c r="O1005" s="1562"/>
      <c r="P1005" s="1562"/>
      <c r="Q1005" s="1562"/>
    </row>
    <row r="1006" ht="25.15" customHeight="true" x14ac:dyDescent="0.2">
      <c r="C1006" s="1562"/>
      <c r="D1006" s="1562"/>
      <c r="E1006" s="1562"/>
      <c r="F1006" s="1562"/>
      <c r="G1006" s="1562"/>
      <c r="H1006" s="1562"/>
      <c r="I1006" s="1562"/>
      <c r="J1006" s="1562"/>
      <c r="K1006" s="1562"/>
      <c r="L1006" s="1562"/>
      <c r="M1006" s="1562"/>
      <c r="N1006" s="1562"/>
      <c r="O1006" s="1562"/>
      <c r="P1006" s="1562"/>
      <c r="Q1006" s="1562"/>
    </row>
    <row r="1007" ht="25.15" customHeight="true" x14ac:dyDescent="0.2">
      <c r="C1007" s="1562"/>
      <c r="D1007" s="1562"/>
      <c r="E1007" s="1562"/>
      <c r="F1007" s="1562"/>
      <c r="G1007" s="1562"/>
      <c r="H1007" s="1562"/>
      <c r="I1007" s="1562"/>
      <c r="J1007" s="1562"/>
      <c r="K1007" s="1562"/>
      <c r="L1007" s="1562"/>
      <c r="M1007" s="1562"/>
      <c r="N1007" s="1562"/>
      <c r="O1007" s="1562"/>
      <c r="P1007" s="1562"/>
      <c r="Q1007" s="1562"/>
    </row>
    <row r="1008" ht="25.15" customHeight="true" x14ac:dyDescent="0.2">
      <c r="C1008" s="1562"/>
      <c r="D1008" s="1562"/>
      <c r="E1008" s="1562"/>
      <c r="F1008" s="1562"/>
      <c r="G1008" s="1562"/>
      <c r="H1008" s="1562"/>
      <c r="I1008" s="1562"/>
      <c r="J1008" s="1562"/>
      <c r="K1008" s="1562"/>
      <c r="L1008" s="1562"/>
      <c r="M1008" s="1562"/>
      <c r="N1008" s="1562"/>
      <c r="O1008" s="1562"/>
      <c r="P1008" s="1562"/>
      <c r="Q1008" s="1562"/>
    </row>
    <row r="1009" ht="25.15" customHeight="true" x14ac:dyDescent="0.2">
      <c r="C1009" s="1562"/>
      <c r="D1009" s="1562"/>
      <c r="E1009" s="1562"/>
      <c r="F1009" s="1562"/>
      <c r="G1009" s="1562"/>
      <c r="H1009" s="1562"/>
      <c r="I1009" s="1562"/>
      <c r="J1009" s="1562"/>
      <c r="K1009" s="1562"/>
      <c r="L1009" s="1562"/>
      <c r="M1009" s="1562"/>
      <c r="N1009" s="1562"/>
      <c r="O1009" s="1562"/>
      <c r="P1009" s="1562"/>
      <c r="Q1009" s="1562"/>
    </row>
    <row r="1010" ht="25.15" customHeight="true" x14ac:dyDescent="0.2">
      <c r="C1010" s="1562"/>
      <c r="D1010" s="1562"/>
      <c r="E1010" s="1562"/>
      <c r="F1010" s="1562"/>
      <c r="G1010" s="1562"/>
      <c r="H1010" s="1562"/>
      <c r="I1010" s="1562"/>
      <c r="J1010" s="1562"/>
      <c r="K1010" s="1562"/>
      <c r="L1010" s="1562"/>
      <c r="M1010" s="1562"/>
      <c r="N1010" s="1562"/>
      <c r="O1010" s="1562"/>
      <c r="P1010" s="1562"/>
      <c r="Q1010" s="1562"/>
    </row>
    <row r="1011" ht="25.15" customHeight="true" x14ac:dyDescent="0.2">
      <c r="C1011" s="1562"/>
      <c r="D1011" s="1562"/>
      <c r="E1011" s="1562"/>
      <c r="F1011" s="1562"/>
      <c r="G1011" s="1562"/>
      <c r="H1011" s="1562"/>
      <c r="I1011" s="1562"/>
      <c r="J1011" s="1562"/>
      <c r="K1011" s="1562"/>
      <c r="L1011" s="1562"/>
      <c r="M1011" s="1562"/>
      <c r="N1011" s="1562"/>
      <c r="O1011" s="1562"/>
      <c r="P1011" s="1562"/>
      <c r="Q1011" s="1562"/>
    </row>
    <row r="1012" ht="25.15" customHeight="true" x14ac:dyDescent="0.2">
      <c r="C1012" s="1562"/>
      <c r="D1012" s="1562"/>
      <c r="E1012" s="1562"/>
      <c r="F1012" s="1562"/>
      <c r="G1012" s="1562"/>
      <c r="H1012" s="1562"/>
      <c r="I1012" s="1562"/>
      <c r="J1012" s="1562"/>
      <c r="K1012" s="1562"/>
      <c r="L1012" s="1562"/>
      <c r="M1012" s="1562"/>
      <c r="N1012" s="1562"/>
      <c r="O1012" s="1562"/>
      <c r="P1012" s="1562"/>
      <c r="Q1012" s="1562"/>
    </row>
    <row r="1013" ht="25.15" customHeight="true" x14ac:dyDescent="0.2">
      <c r="C1013" s="1562"/>
      <c r="D1013" s="1562"/>
      <c r="E1013" s="1562"/>
      <c r="F1013" s="1562"/>
      <c r="G1013" s="1562"/>
      <c r="H1013" s="1562"/>
      <c r="I1013" s="1562"/>
      <c r="J1013" s="1562"/>
      <c r="K1013" s="1562"/>
      <c r="L1013" s="1562"/>
      <c r="M1013" s="1562"/>
      <c r="N1013" s="1562"/>
      <c r="O1013" s="1562"/>
      <c r="P1013" s="1562"/>
      <c r="Q1013" s="1562"/>
    </row>
    <row r="1014" ht="25.15" customHeight="true" x14ac:dyDescent="0.2">
      <c r="C1014" s="1562"/>
      <c r="D1014" s="1562"/>
      <c r="E1014" s="1562"/>
      <c r="F1014" s="1562"/>
      <c r="G1014" s="1562"/>
      <c r="H1014" s="1562"/>
      <c r="I1014" s="1562"/>
      <c r="J1014" s="1562"/>
      <c r="K1014" s="1562"/>
      <c r="L1014" s="1562"/>
      <c r="M1014" s="1562"/>
      <c r="N1014" s="1562"/>
      <c r="O1014" s="1562"/>
      <c r="P1014" s="1562"/>
      <c r="Q1014" s="1562"/>
    </row>
    <row r="1015" ht="25.15" customHeight="true" x14ac:dyDescent="0.2">
      <c r="C1015" s="1562"/>
      <c r="D1015" s="1562"/>
      <c r="E1015" s="1562"/>
      <c r="F1015" s="1562"/>
      <c r="G1015" s="1562"/>
      <c r="H1015" s="1562"/>
      <c r="I1015" s="1562"/>
      <c r="J1015" s="1562"/>
      <c r="K1015" s="1562"/>
      <c r="L1015" s="1562"/>
      <c r="M1015" s="1562"/>
      <c r="N1015" s="1562"/>
      <c r="O1015" s="1562"/>
      <c r="P1015" s="1562"/>
      <c r="Q1015" s="1562"/>
    </row>
    <row r="1016" ht="25.15" customHeight="true" x14ac:dyDescent="0.2">
      <c r="C1016" s="1562"/>
      <c r="D1016" s="1562"/>
      <c r="E1016" s="1562"/>
      <c r="F1016" s="1562"/>
      <c r="G1016" s="1562"/>
      <c r="H1016" s="1562"/>
      <c r="I1016" s="1562"/>
      <c r="J1016" s="1562"/>
      <c r="K1016" s="1562"/>
      <c r="L1016" s="1562"/>
      <c r="M1016" s="1562"/>
      <c r="N1016" s="1562"/>
      <c r="O1016" s="1562"/>
      <c r="P1016" s="1562"/>
      <c r="Q1016" s="1562"/>
    </row>
    <row r="1017" ht="25.15" customHeight="true" x14ac:dyDescent="0.2">
      <c r="C1017" s="1562"/>
      <c r="D1017" s="1562"/>
      <c r="E1017" s="1562"/>
      <c r="F1017" s="1562"/>
      <c r="G1017" s="1562"/>
      <c r="H1017" s="1562"/>
      <c r="I1017" s="1562"/>
      <c r="J1017" s="1562"/>
      <c r="K1017" s="1562"/>
      <c r="L1017" s="1562"/>
      <c r="M1017" s="1562"/>
      <c r="N1017" s="1562"/>
      <c r="O1017" s="1562"/>
      <c r="P1017" s="1562"/>
      <c r="Q1017" s="1562"/>
    </row>
    <row r="1018" ht="25.15" customHeight="true" x14ac:dyDescent="0.2">
      <c r="C1018" s="1562"/>
      <c r="D1018" s="1562"/>
      <c r="E1018" s="1562"/>
      <c r="F1018" s="1562"/>
      <c r="G1018" s="1562"/>
      <c r="H1018" s="1562"/>
      <c r="I1018" s="1562"/>
      <c r="J1018" s="1562"/>
      <c r="K1018" s="1562"/>
      <c r="L1018" s="1562"/>
      <c r="M1018" s="1562"/>
      <c r="N1018" s="1562"/>
      <c r="O1018" s="1562"/>
      <c r="P1018" s="1562"/>
      <c r="Q1018" s="1562"/>
    </row>
    <row r="1019" ht="25.15" customHeight="true" x14ac:dyDescent="0.2">
      <c r="C1019" s="1562"/>
      <c r="D1019" s="1562"/>
      <c r="E1019" s="1562"/>
      <c r="F1019" s="1562"/>
      <c r="G1019" s="1562"/>
      <c r="H1019" s="1562"/>
      <c r="I1019" s="1562"/>
      <c r="J1019" s="1562"/>
      <c r="K1019" s="1562"/>
      <c r="L1019" s="1562"/>
      <c r="M1019" s="1562"/>
      <c r="N1019" s="1562"/>
      <c r="O1019" s="1562"/>
      <c r="P1019" s="1562"/>
      <c r="Q1019" s="1562"/>
    </row>
    <row r="1020" ht="25.15" customHeight="true" x14ac:dyDescent="0.2">
      <c r="C1020" s="1562"/>
      <c r="D1020" s="1562"/>
      <c r="E1020" s="1562"/>
      <c r="F1020" s="1562"/>
      <c r="G1020" s="1562"/>
      <c r="H1020" s="1562"/>
      <c r="I1020" s="1562"/>
      <c r="J1020" s="1562"/>
      <c r="K1020" s="1562"/>
      <c r="L1020" s="1562"/>
      <c r="M1020" s="1562"/>
      <c r="N1020" s="1562"/>
      <c r="O1020" s="1562"/>
      <c r="P1020" s="1562"/>
      <c r="Q1020" s="1562"/>
    </row>
    <row r="1021" ht="25.15" customHeight="true" x14ac:dyDescent="0.2">
      <c r="C1021" s="1562"/>
      <c r="D1021" s="1562"/>
      <c r="E1021" s="1562"/>
      <c r="F1021" s="1562"/>
      <c r="G1021" s="1562"/>
      <c r="H1021" s="1562"/>
      <c r="I1021" s="1562"/>
      <c r="J1021" s="1562"/>
      <c r="K1021" s="1562"/>
      <c r="L1021" s="1562"/>
      <c r="M1021" s="1562"/>
      <c r="N1021" s="1562"/>
      <c r="O1021" s="1562"/>
      <c r="P1021" s="1562"/>
      <c r="Q1021" s="1562"/>
    </row>
    <row r="1022" ht="25.15" customHeight="true" x14ac:dyDescent="0.2">
      <c r="C1022" s="1562"/>
      <c r="D1022" s="1562"/>
      <c r="E1022" s="1562"/>
      <c r="F1022" s="1562"/>
      <c r="G1022" s="1562"/>
      <c r="H1022" s="1562"/>
      <c r="I1022" s="1562"/>
      <c r="J1022" s="1562"/>
      <c r="K1022" s="1562"/>
      <c r="L1022" s="1562"/>
      <c r="M1022" s="1562"/>
      <c r="N1022" s="1562"/>
      <c r="O1022" s="1562"/>
      <c r="P1022" s="1562"/>
      <c r="Q1022" s="1562"/>
    </row>
    <row r="1023" ht="25.15" customHeight="true" x14ac:dyDescent="0.2">
      <c r="C1023" s="1562"/>
      <c r="D1023" s="1562"/>
      <c r="E1023" s="1562"/>
      <c r="F1023" s="1562"/>
      <c r="G1023" s="1562"/>
      <c r="H1023" s="1562"/>
      <c r="I1023" s="1562"/>
      <c r="J1023" s="1562"/>
      <c r="K1023" s="1562"/>
      <c r="L1023" s="1562"/>
      <c r="M1023" s="1562"/>
      <c r="N1023" s="1562"/>
      <c r="O1023" s="1562"/>
      <c r="P1023" s="1562"/>
      <c r="Q1023" s="1562"/>
    </row>
    <row r="1024" ht="25.15" customHeight="true" x14ac:dyDescent="0.2">
      <c r="C1024" s="1562"/>
      <c r="D1024" s="1562"/>
      <c r="E1024" s="1562"/>
      <c r="F1024" s="1562"/>
      <c r="G1024" s="1562"/>
      <c r="H1024" s="1562"/>
      <c r="I1024" s="1562"/>
      <c r="J1024" s="1562"/>
      <c r="K1024" s="1562"/>
      <c r="L1024" s="1562"/>
      <c r="M1024" s="1562"/>
      <c r="N1024" s="1562"/>
      <c r="O1024" s="1562"/>
      <c r="P1024" s="1562"/>
      <c r="Q1024" s="1562"/>
    </row>
    <row r="1025" s="307" customFormat="true" ht="21" customHeight="true" x14ac:dyDescent="0.2">
      <c r="A1025" s="1820" t="s">
        <v>210</v>
      </c>
      <c r="B1025" s="1820"/>
      <c r="C1025" s="1820"/>
      <c r="AK1025" s="300"/>
      <c r="AL1025" s="300"/>
      <c r="AM1025" s="300"/>
      <c r="AN1025" s="300"/>
      <c r="AO1025" s="300"/>
      <c r="AP1025" s="300"/>
      <c r="AQ1025" s="300"/>
      <c r="AR1025" s="300"/>
      <c r="AS1025" s="300"/>
      <c r="AT1025" s="300"/>
      <c r="AU1025" s="300"/>
      <c r="AV1025" s="300"/>
      <c r="AW1025" s="300"/>
      <c r="AX1025" s="300"/>
      <c r="AY1025" s="300"/>
      <c r="AZ1025" s="300"/>
      <c r="BA1025" s="312"/>
      <c r="BB1025" s="355"/>
      <c r="BC1025"/>
      <c r="BD1025"/>
      <c r="BE1025"/>
      <c r="BF1025"/>
      <c r="BG1025"/>
      <c r="BH1025"/>
      <c r="BI1025"/>
      <c r="BJ1025"/>
      <c r="BK1025"/>
      <c r="BL1025"/>
      <c r="BM1025"/>
      <c r="BN1025"/>
      <c r="BO1025"/>
      <c r="BP1025"/>
      <c r="BQ1025"/>
      <c r="BR1025"/>
      <c r="BS1025"/>
      <c r="BT1025"/>
      <c r="BU1025"/>
      <c r="BV1025"/>
      <c r="BW1025"/>
      <c r="BX1025"/>
      <c r="BY1025" s="312"/>
      <c r="BZ1025" s="313"/>
      <c r="CA1025" s="313"/>
      <c r="CB1025" s="313"/>
      <c r="CC1025" s="313"/>
      <c r="CD1025" s="313"/>
      <c r="CE1025" s="313"/>
      <c r="CF1025" s="313"/>
      <c r="CG1025" s="313"/>
      <c r="CH1025" s="313"/>
      <c r="CI1025" s="313"/>
      <c r="CJ1025" s="313"/>
      <c r="CK1025" s="313"/>
      <c r="CL1025" s="313"/>
      <c r="CM1025" s="313"/>
      <c r="CN1025" s="313"/>
      <c r="CO1025" s="313"/>
      <c r="CP1025" s="313"/>
      <c r="CQ1025" s="313"/>
      <c r="CR1025" s="313"/>
      <c r="CS1025" s="313"/>
      <c r="CT1025" s="313"/>
      <c r="CU1025" s="313"/>
      <c r="CV1025" s="313"/>
      <c r="CW1025" s="313"/>
      <c r="CX1025" s="313"/>
      <c r="CY1025" s="313"/>
      <c r="CZ1025" s="313"/>
    </row>
    <row r="1026" s="307" customFormat="true" ht="15.95" customHeight="true" x14ac:dyDescent="0.2">
      <c r="A1026" s="1821" t="s">
        <v>211</v>
      </c>
      <c r="B1026" s="1821"/>
      <c r="C1026" s="564" t="s">
        <v>212</v>
      </c>
      <c r="AK1026" s="300"/>
      <c r="AL1026" s="300"/>
      <c r="AM1026" s="300"/>
      <c r="AN1026" s="300"/>
      <c r="AO1026" s="300"/>
      <c r="AP1026" s="300"/>
      <c r="AQ1026" s="300"/>
      <c r="AR1026" s="300"/>
      <c r="AS1026" s="300"/>
      <c r="AT1026" s="300"/>
      <c r="AU1026" s="300"/>
      <c r="AV1026" s="300"/>
      <c r="AW1026" s="300"/>
      <c r="AX1026" s="300"/>
      <c r="AY1026" s="300"/>
      <c r="AZ1026" s="300"/>
      <c r="BA1026" s="312"/>
      <c r="BB1026" s="355"/>
      <c r="BC1026"/>
      <c r="BD1026"/>
      <c r="BE1026"/>
      <c r="BF1026"/>
      <c r="BG1026"/>
      <c r="BH1026"/>
      <c r="BI1026"/>
      <c r="BJ1026"/>
      <c r="BK1026"/>
      <c r="BL1026"/>
      <c r="BM1026"/>
      <c r="BN1026"/>
      <c r="BO1026"/>
      <c r="BP1026"/>
      <c r="BQ1026"/>
      <c r="BR1026"/>
      <c r="BS1026"/>
      <c r="BT1026"/>
      <c r="BU1026"/>
      <c r="BV1026"/>
      <c r="BW1026"/>
      <c r="BX1026"/>
      <c r="BY1026" s="312"/>
      <c r="BZ1026" s="313"/>
      <c r="CA1026" s="313"/>
      <c r="CB1026" s="313"/>
      <c r="CC1026" s="313"/>
      <c r="CD1026" s="313"/>
      <c r="CE1026" s="313"/>
      <c r="CF1026" s="313"/>
      <c r="CG1026" s="313"/>
      <c r="CH1026" s="313"/>
      <c r="CI1026" s="313"/>
      <c r="CJ1026" s="313"/>
      <c r="CK1026" s="313"/>
      <c r="CL1026" s="313"/>
      <c r="CM1026" s="313"/>
      <c r="CN1026" s="313"/>
      <c r="CO1026" s="313"/>
      <c r="CP1026" s="313"/>
      <c r="CQ1026" s="313"/>
      <c r="CR1026" s="313"/>
      <c r="CS1026" s="313"/>
      <c r="CT1026" s="313"/>
      <c r="CU1026" s="313"/>
      <c r="CV1026" s="313"/>
      <c r="CW1026" s="313"/>
      <c r="CX1026" s="313"/>
      <c r="CY1026" s="313"/>
      <c r="CZ1026" s="313"/>
    </row>
    <row r="1027" s="307" customFormat="true" ht="17.1" hidden="true" customHeight="true" x14ac:dyDescent="0.2">
      <c r="A1027" s="565" t="s">
        <v>213</v>
      </c>
      <c r="B1027" s="566" t="s">
        <v>214</v>
      </c>
      <c r="C1027" s="567">
        <v>14243</v>
      </c>
      <c r="AK1027" s="300"/>
      <c r="AL1027" s="300"/>
      <c r="AM1027" s="300"/>
      <c r="AN1027" s="300"/>
      <c r="AO1027" s="300"/>
      <c r="AP1027" s="300"/>
      <c r="AQ1027" s="300"/>
      <c r="AR1027" s="300"/>
      <c r="AS1027" s="300"/>
      <c r="AT1027" s="300"/>
      <c r="AU1027" s="300"/>
      <c r="AV1027" s="300"/>
      <c r="AW1027" s="300"/>
      <c r="AX1027" s="300"/>
      <c r="AY1027" s="300"/>
      <c r="AZ1027" s="300"/>
      <c r="BA1027" s="312"/>
      <c r="BB1027" s="355"/>
      <c r="BC1027"/>
      <c r="BD1027"/>
      <c r="BE1027"/>
      <c r="BF1027"/>
      <c r="BG1027"/>
      <c r="BH1027"/>
      <c r="BI1027"/>
      <c r="BJ1027"/>
      <c r="BK1027"/>
      <c r="BL1027"/>
      <c r="BM1027"/>
      <c r="BN1027"/>
      <c r="BO1027"/>
      <c r="BP1027"/>
      <c r="BQ1027"/>
      <c r="BR1027"/>
      <c r="BS1027"/>
      <c r="BT1027"/>
      <c r="BU1027"/>
      <c r="BV1027"/>
      <c r="BW1027"/>
      <c r="BX1027"/>
      <c r="BY1027" s="312"/>
      <c r="BZ1027" s="313"/>
      <c r="CA1027" s="313"/>
      <c r="CB1027" s="313"/>
      <c r="CC1027" s="313"/>
      <c r="CD1027" s="313"/>
      <c r="CE1027" s="313"/>
      <c r="CF1027" s="313"/>
      <c r="CG1027" s="313"/>
      <c r="CH1027" s="313"/>
      <c r="CI1027" s="313"/>
      <c r="CJ1027" s="313"/>
      <c r="CK1027" s="313"/>
      <c r="CL1027" s="313"/>
      <c r="CM1027" s="313"/>
      <c r="CN1027" s="313"/>
      <c r="CO1027" s="313"/>
      <c r="CP1027" s="313"/>
      <c r="CQ1027" s="313"/>
      <c r="CR1027" s="313"/>
      <c r="CS1027" s="313"/>
      <c r="CT1027" s="313"/>
      <c r="CU1027" s="313"/>
      <c r="CV1027" s="313"/>
      <c r="CW1027" s="313"/>
      <c r="CX1027" s="313"/>
      <c r="CY1027" s="313"/>
      <c r="CZ1027" s="313"/>
    </row>
    <row r="1028" s="307" customFormat="true" ht="17.1" hidden="true" customHeight="true" x14ac:dyDescent="0.2">
      <c r="A1028" s="568" t="s">
        <v>215</v>
      </c>
      <c r="B1028" s="569" t="s">
        <v>214</v>
      </c>
      <c r="C1028" s="570">
        <v>14243</v>
      </c>
      <c r="AK1028" s="300"/>
      <c r="AL1028" s="300"/>
      <c r="AM1028" s="300"/>
      <c r="AN1028" s="300"/>
      <c r="AO1028" s="300"/>
      <c r="AP1028" s="300"/>
      <c r="AQ1028" s="300"/>
      <c r="AR1028" s="300"/>
      <c r="AS1028" s="300"/>
      <c r="AT1028" s="300"/>
      <c r="AU1028" s="300"/>
      <c r="AV1028" s="300"/>
      <c r="AW1028" s="300"/>
      <c r="AX1028" s="300"/>
      <c r="AY1028" s="300"/>
      <c r="AZ1028" s="300"/>
      <c r="BA1028" s="312"/>
      <c r="BB1028" s="355"/>
      <c r="BC1028"/>
      <c r="BD1028"/>
      <c r="BE1028"/>
      <c r="BF1028"/>
      <c r="BG1028"/>
      <c r="BH1028"/>
      <c r="BI1028"/>
      <c r="BJ1028"/>
      <c r="BK1028"/>
      <c r="BL1028"/>
      <c r="BM1028"/>
      <c r="BN1028"/>
      <c r="BO1028"/>
      <c r="BP1028"/>
      <c r="BQ1028"/>
      <c r="BR1028"/>
      <c r="BS1028"/>
      <c r="BT1028"/>
      <c r="BU1028"/>
      <c r="BV1028"/>
      <c r="BW1028"/>
      <c r="BX1028"/>
      <c r="BY1028" s="312"/>
      <c r="BZ1028" s="313"/>
      <c r="CA1028" s="313"/>
      <c r="CB1028" s="313"/>
      <c r="CC1028" s="313"/>
      <c r="CD1028" s="313"/>
      <c r="CE1028" s="313"/>
      <c r="CF1028" s="313"/>
      <c r="CG1028" s="313"/>
      <c r="CH1028" s="313"/>
      <c r="CI1028" s="313"/>
      <c r="CJ1028" s="313"/>
      <c r="CK1028" s="313"/>
      <c r="CL1028" s="313"/>
      <c r="CM1028" s="313"/>
      <c r="CN1028" s="313"/>
      <c r="CO1028" s="313"/>
      <c r="CP1028" s="313"/>
      <c r="CQ1028" s="313"/>
      <c r="CR1028" s="313"/>
      <c r="CS1028" s="313"/>
      <c r="CT1028" s="313"/>
      <c r="CU1028" s="313"/>
      <c r="CV1028" s="313"/>
      <c r="CW1028" s="313"/>
      <c r="CX1028" s="313"/>
      <c r="CY1028" s="313"/>
      <c r="CZ1028" s="313"/>
    </row>
    <row r="1029" s="307" customFormat="true" ht="17.1" hidden="true" customHeight="true" x14ac:dyDescent="0.2">
      <c r="A1029" s="568" t="s">
        <v>216</v>
      </c>
      <c r="B1029" s="569" t="s">
        <v>214</v>
      </c>
      <c r="C1029" s="570">
        <v>14243</v>
      </c>
      <c r="AK1029" s="300"/>
      <c r="AL1029" s="300"/>
      <c r="AM1029" s="300"/>
      <c r="AN1029" s="300"/>
      <c r="AO1029" s="300"/>
      <c r="AP1029" s="300"/>
      <c r="AQ1029" s="300"/>
      <c r="AR1029" s="300"/>
      <c r="AS1029" s="300"/>
      <c r="AT1029" s="300"/>
      <c r="AU1029" s="300"/>
      <c r="AV1029" s="300"/>
      <c r="AW1029" s="300"/>
      <c r="AX1029" s="300"/>
      <c r="AY1029" s="300"/>
      <c r="AZ1029" s="300"/>
      <c r="BA1029" s="312"/>
      <c r="BB1029" s="355"/>
      <c r="BC1029"/>
      <c r="BD1029"/>
      <c r="BE1029"/>
      <c r="BF1029"/>
      <c r="BG1029"/>
      <c r="BH1029"/>
      <c r="BI1029"/>
      <c r="BJ1029"/>
      <c r="BK1029"/>
      <c r="BL1029"/>
      <c r="BM1029"/>
      <c r="BN1029"/>
      <c r="BO1029"/>
      <c r="BP1029"/>
      <c r="BQ1029"/>
      <c r="BR1029"/>
      <c r="BS1029"/>
      <c r="BT1029"/>
      <c r="BU1029"/>
      <c r="BV1029"/>
      <c r="BW1029"/>
      <c r="BX1029"/>
      <c r="BY1029" s="312"/>
      <c r="BZ1029" s="313"/>
      <c r="CA1029" s="313"/>
      <c r="CB1029" s="313"/>
      <c r="CC1029" s="313"/>
      <c r="CD1029" s="313"/>
      <c r="CE1029" s="313"/>
      <c r="CF1029" s="313"/>
      <c r="CG1029" s="313"/>
      <c r="CH1029" s="313"/>
      <c r="CI1029" s="313"/>
      <c r="CJ1029" s="313"/>
      <c r="CK1029" s="313"/>
      <c r="CL1029" s="313"/>
      <c r="CM1029" s="313"/>
      <c r="CN1029" s="313"/>
      <c r="CO1029" s="313"/>
      <c r="CP1029" s="313"/>
      <c r="CQ1029" s="313"/>
      <c r="CR1029" s="313"/>
      <c r="CS1029" s="313"/>
      <c r="CT1029" s="313"/>
      <c r="CU1029" s="313"/>
      <c r="CV1029" s="313"/>
      <c r="CW1029" s="313"/>
      <c r="CX1029" s="313"/>
      <c r="CY1029" s="313"/>
      <c r="CZ1029" s="313"/>
    </row>
    <row r="1030" s="307" customFormat="true" ht="17.1" hidden="true" customHeight="true" x14ac:dyDescent="0.2">
      <c r="A1030" s="568" t="s">
        <v>217</v>
      </c>
      <c r="B1030" s="569" t="s">
        <v>214</v>
      </c>
      <c r="C1030" s="570">
        <v>14243</v>
      </c>
      <c r="AK1030" s="300"/>
      <c r="AL1030" s="300"/>
      <c r="AM1030" s="300"/>
      <c r="AN1030" s="300"/>
      <c r="AO1030" s="300"/>
      <c r="AP1030" s="300"/>
      <c r="AQ1030" s="300"/>
      <c r="AR1030" s="300"/>
      <c r="AS1030" s="300"/>
      <c r="AT1030" s="300"/>
      <c r="AU1030" s="300"/>
      <c r="AV1030" s="300"/>
      <c r="AW1030" s="300"/>
      <c r="AX1030" s="300"/>
      <c r="AY1030" s="300"/>
      <c r="AZ1030" s="300"/>
      <c r="BA1030" s="312"/>
      <c r="BB1030" s="355"/>
      <c r="BC1030"/>
      <c r="BD1030"/>
      <c r="BE1030"/>
      <c r="BF1030"/>
      <c r="BG1030"/>
      <c r="BH1030"/>
      <c r="BI1030"/>
      <c r="BJ1030"/>
      <c r="BK1030"/>
      <c r="BL1030"/>
      <c r="BM1030"/>
      <c r="BN1030"/>
      <c r="BO1030"/>
      <c r="BP1030"/>
      <c r="BQ1030"/>
      <c r="BR1030"/>
      <c r="BS1030"/>
      <c r="BT1030"/>
      <c r="BU1030"/>
      <c r="BV1030"/>
      <c r="BW1030"/>
      <c r="BX1030"/>
      <c r="BY1030" s="312"/>
      <c r="BZ1030" s="313"/>
      <c r="CA1030" s="313"/>
      <c r="CB1030" s="313"/>
      <c r="CC1030" s="313"/>
      <c r="CD1030" s="313"/>
      <c r="CE1030" s="313"/>
      <c r="CF1030" s="313"/>
      <c r="CG1030" s="313"/>
      <c r="CH1030" s="313"/>
      <c r="CI1030" s="313"/>
      <c r="CJ1030" s="313"/>
      <c r="CK1030" s="313"/>
      <c r="CL1030" s="313"/>
      <c r="CM1030" s="313"/>
      <c r="CN1030" s="313"/>
      <c r="CO1030" s="313"/>
      <c r="CP1030" s="313"/>
      <c r="CQ1030" s="313"/>
      <c r="CR1030" s="313"/>
      <c r="CS1030" s="313"/>
      <c r="CT1030" s="313"/>
      <c r="CU1030" s="313"/>
      <c r="CV1030" s="313"/>
      <c r="CW1030" s="313"/>
      <c r="CX1030" s="313"/>
      <c r="CY1030" s="313"/>
      <c r="CZ1030" s="313"/>
    </row>
    <row r="1031" s="307" customFormat="true" ht="17.1" customHeight="true" x14ac:dyDescent="0.2">
      <c r="A1031" s="1822" t="s">
        <v>218</v>
      </c>
      <c r="B1031" s="569" t="s">
        <v>219</v>
      </c>
      <c r="C1031" s="570">
        <v>3101</v>
      </c>
      <c r="AK1031" s="300"/>
      <c r="AL1031" s="300"/>
      <c r="AM1031" s="300"/>
      <c r="AN1031" s="300"/>
      <c r="AO1031" s="300"/>
      <c r="AP1031" s="300"/>
      <c r="AQ1031" s="300"/>
      <c r="AR1031" s="300"/>
      <c r="AS1031" s="300"/>
      <c r="AT1031" s="300"/>
      <c r="AU1031" s="300"/>
      <c r="AV1031" s="300"/>
      <c r="AW1031" s="300"/>
      <c r="AX1031" s="300"/>
      <c r="AY1031" s="300"/>
      <c r="AZ1031" s="300"/>
      <c r="BA1031" s="312"/>
      <c r="BB1031" s="355"/>
      <c r="BC1031"/>
      <c r="BD1031"/>
      <c r="BE1031"/>
      <c r="BF1031"/>
      <c r="BG1031"/>
      <c r="BH1031"/>
      <c r="BI1031"/>
      <c r="BJ1031"/>
      <c r="BK1031"/>
      <c r="BL1031"/>
      <c r="BM1031"/>
      <c r="BN1031"/>
      <c r="BO1031"/>
      <c r="BP1031"/>
      <c r="BQ1031"/>
      <c r="BR1031"/>
      <c r="BS1031"/>
      <c r="BT1031"/>
      <c r="BU1031"/>
      <c r="BV1031"/>
      <c r="BW1031"/>
      <c r="BX1031"/>
      <c r="BY1031" s="312"/>
      <c r="BZ1031" s="313"/>
      <c r="CA1031" s="313"/>
      <c r="CB1031" s="313"/>
      <c r="CC1031" s="313"/>
      <c r="CD1031" s="313"/>
      <c r="CE1031" s="313"/>
      <c r="CF1031" s="313"/>
      <c r="CG1031" s="313"/>
      <c r="CH1031" s="313"/>
      <c r="CI1031" s="313"/>
      <c r="CJ1031" s="313"/>
      <c r="CK1031" s="313"/>
      <c r="CL1031" s="313"/>
      <c r="CM1031" s="313"/>
      <c r="CN1031" s="313"/>
      <c r="CO1031" s="313"/>
      <c r="CP1031" s="313"/>
      <c r="CQ1031" s="313"/>
      <c r="CR1031" s="313"/>
      <c r="CS1031" s="313"/>
      <c r="CT1031" s="313"/>
      <c r="CU1031" s="313"/>
      <c r="CV1031" s="313"/>
      <c r="CW1031" s="313"/>
      <c r="CX1031" s="313"/>
      <c r="CY1031" s="313"/>
      <c r="CZ1031" s="313"/>
    </row>
    <row r="1032" s="307" customFormat="true" ht="17.1" customHeight="true" x14ac:dyDescent="0.2">
      <c r="A1032" s="1822"/>
      <c r="B1032" s="569" t="s">
        <v>220</v>
      </c>
      <c r="C1032" s="570">
        <v>11142</v>
      </c>
      <c r="AK1032" s="300"/>
      <c r="AL1032" s="300"/>
      <c r="AM1032" s="300"/>
      <c r="AN1032" s="300"/>
      <c r="AO1032" s="300"/>
      <c r="AP1032" s="300"/>
      <c r="AQ1032" s="300"/>
      <c r="AR1032" s="300"/>
      <c r="AS1032" s="300"/>
      <c r="AT1032" s="300"/>
      <c r="AU1032" s="300"/>
      <c r="AV1032" s="300"/>
      <c r="AW1032" s="300"/>
      <c r="AX1032" s="300"/>
      <c r="AY1032" s="300"/>
      <c r="AZ1032" s="300"/>
      <c r="BA1032" s="312"/>
      <c r="BB1032" s="355"/>
      <c r="BC1032"/>
      <c r="BD1032"/>
      <c r="BE1032"/>
      <c r="BF1032"/>
      <c r="BG1032"/>
      <c r="BH1032"/>
      <c r="BI1032"/>
      <c r="BJ1032"/>
      <c r="BK1032"/>
      <c r="BL1032"/>
      <c r="BM1032"/>
      <c r="BN1032"/>
      <c r="BO1032"/>
      <c r="BP1032"/>
      <c r="BQ1032"/>
      <c r="BR1032"/>
      <c r="BS1032"/>
      <c r="BT1032"/>
      <c r="BU1032"/>
      <c r="BV1032"/>
      <c r="BW1032"/>
      <c r="BX1032"/>
      <c r="BY1032" s="312"/>
      <c r="BZ1032" s="313"/>
      <c r="CA1032" s="313"/>
      <c r="CB1032" s="313"/>
      <c r="CC1032" s="313"/>
      <c r="CD1032" s="313"/>
      <c r="CE1032" s="313"/>
      <c r="CF1032" s="313"/>
      <c r="CG1032" s="313"/>
      <c r="CH1032" s="313"/>
      <c r="CI1032" s="313"/>
      <c r="CJ1032" s="313"/>
      <c r="CK1032" s="313"/>
      <c r="CL1032" s="313"/>
      <c r="CM1032" s="313"/>
      <c r="CN1032" s="313"/>
      <c r="CO1032" s="313"/>
      <c r="CP1032" s="313"/>
      <c r="CQ1032" s="313"/>
      <c r="CR1032" s="313"/>
      <c r="CS1032" s="313"/>
      <c r="CT1032" s="313"/>
      <c r="CU1032" s="313"/>
      <c r="CV1032" s="313"/>
      <c r="CW1032" s="313"/>
      <c r="CX1032" s="313"/>
      <c r="CY1032" s="313"/>
      <c r="CZ1032" s="313"/>
    </row>
    <row r="1033" s="307" customFormat="true" ht="17.1" customHeight="true" x14ac:dyDescent="0.2">
      <c r="A1033" s="1823"/>
      <c r="B1033" s="571" t="s">
        <v>221</v>
      </c>
      <c r="C1033" s="572">
        <v>0</v>
      </c>
      <c r="AK1033" s="300"/>
      <c r="AL1033" s="300"/>
      <c r="AM1033" s="300"/>
      <c r="AN1033" s="300"/>
      <c r="AO1033" s="300"/>
      <c r="AP1033" s="300"/>
      <c r="AQ1033" s="300"/>
      <c r="AR1033" s="300"/>
      <c r="AS1033" s="300"/>
      <c r="AT1033" s="300"/>
      <c r="AU1033" s="300"/>
      <c r="AV1033" s="300"/>
      <c r="AW1033" s="300"/>
      <c r="AX1033" s="300"/>
      <c r="AY1033" s="300"/>
      <c r="AZ1033" s="300"/>
      <c r="BB1033" s="282"/>
      <c r="BZ1033" s="300"/>
      <c r="CA1033" s="300"/>
      <c r="CB1033" s="300"/>
      <c r="CC1033" s="300"/>
      <c r="CD1033" s="300"/>
      <c r="CE1033" s="300"/>
      <c r="CF1033" s="300"/>
      <c r="CG1033" s="300"/>
      <c r="CH1033" s="300"/>
      <c r="CI1033" s="300"/>
      <c r="CJ1033" s="300"/>
      <c r="CK1033" s="300"/>
      <c r="CL1033" s="300"/>
      <c r="CM1033" s="300"/>
      <c r="CN1033" s="300"/>
      <c r="CO1033" s="300"/>
      <c r="CP1033" s="300"/>
      <c r="CQ1033" s="300"/>
      <c r="CR1033" s="300"/>
      <c r="CS1033" s="300"/>
      <c r="CT1033" s="300"/>
      <c r="CU1033" s="300"/>
      <c r="CV1033" s="300"/>
      <c r="CW1033" s="300"/>
      <c r="CX1033" s="300"/>
      <c r="CY1033" s="300"/>
      <c r="CZ1033" s="300"/>
    </row>
    <row r="1034" s="307" customFormat="true" ht="12.95" customHeight="true" x14ac:dyDescent="0.2">
      <c r="A1034" s="1824" t="s">
        <v>222</v>
      </c>
      <c r="B1034" s="1824"/>
      <c r="C1034" s="1824"/>
      <c r="AK1034" s="300"/>
      <c r="AL1034" s="300"/>
      <c r="AM1034" s="300"/>
      <c r="AN1034" s="300"/>
      <c r="AO1034" s="300"/>
      <c r="AP1034" s="300"/>
      <c r="AQ1034" s="300"/>
      <c r="AR1034" s="300"/>
      <c r="AS1034" s="300"/>
      <c r="AT1034" s="300"/>
      <c r="AU1034" s="300"/>
      <c r="AV1034" s="300"/>
      <c r="AW1034" s="300"/>
      <c r="AX1034" s="300"/>
      <c r="AY1034" s="300"/>
      <c r="AZ1034" s="300"/>
      <c r="BA1034" s="312"/>
      <c r="BB1034" s="355"/>
      <c r="BC1034"/>
      <c r="BD1034"/>
      <c r="BE1034"/>
      <c r="BF1034"/>
      <c r="BG1034"/>
      <c r="BH1034"/>
      <c r="BI1034"/>
      <c r="BJ1034"/>
      <c r="BK1034"/>
      <c r="BL1034"/>
      <c r="BM1034"/>
      <c r="BN1034"/>
      <c r="BO1034"/>
      <c r="BP1034"/>
      <c r="BQ1034"/>
      <c r="BR1034"/>
      <c r="BS1034"/>
      <c r="BT1034"/>
      <c r="BU1034"/>
      <c r="BV1034"/>
      <c r="BW1034"/>
      <c r="BX1034"/>
      <c r="BY1034" s="312"/>
      <c r="BZ1034" s="313"/>
      <c r="CA1034" s="313"/>
      <c r="CB1034" s="313"/>
      <c r="CC1034" s="313"/>
      <c r="CD1034" s="313"/>
      <c r="CE1034" s="313"/>
      <c r="CF1034" s="313"/>
      <c r="CG1034" s="313"/>
      <c r="CH1034" s="313"/>
      <c r="CI1034" s="313"/>
      <c r="CJ1034" s="313"/>
      <c r="CK1034" s="313"/>
      <c r="CL1034" s="313"/>
      <c r="CM1034" s="313"/>
      <c r="CN1034" s="313"/>
      <c r="CO1034" s="313"/>
      <c r="CP1034" s="313"/>
      <c r="CQ1034" s="313"/>
      <c r="CR1034" s="313"/>
      <c r="CS1034" s="313"/>
      <c r="CT1034" s="313"/>
      <c r="CU1034" s="313"/>
      <c r="CV1034" s="313"/>
      <c r="CW1034" s="313"/>
      <c r="CX1034" s="313"/>
      <c r="CY1034" s="313"/>
      <c r="CZ1034" s="313"/>
    </row>
    <row r="1035" s="307" customFormat="true" ht="15" customHeight="true" x14ac:dyDescent="0.2">
      <c r="B1035" s="406"/>
      <c r="AK1035" s="300"/>
      <c r="AL1035" s="300"/>
      <c r="AM1035" s="300"/>
      <c r="AN1035" s="300"/>
      <c r="AO1035" s="300"/>
      <c r="AP1035" s="300"/>
      <c r="AQ1035" s="300"/>
      <c r="AR1035" s="300"/>
      <c r="AS1035" s="300"/>
      <c r="AT1035" s="300"/>
      <c r="AU1035" s="300"/>
      <c r="AV1035" s="300"/>
      <c r="AW1035" s="300"/>
      <c r="AX1035" s="300"/>
      <c r="AY1035" s="300"/>
      <c r="AZ1035" s="300"/>
      <c r="BA1035" s="395"/>
      <c r="BB1035" s="324"/>
      <c r="BC1035" s="395"/>
      <c r="BD1035" s="395"/>
      <c r="BE1035" s="395"/>
      <c r="BF1035" s="395"/>
      <c r="BG1035" s="395"/>
      <c r="BH1035" s="395"/>
      <c r="BI1035" s="395"/>
      <c r="BJ1035" s="395"/>
      <c r="BK1035" s="395"/>
      <c r="BL1035" s="395"/>
      <c r="BM1035" s="395"/>
      <c r="BN1035" s="395"/>
      <c r="BO1035" s="395"/>
      <c r="BP1035" s="395"/>
      <c r="BQ1035" s="395"/>
      <c r="BR1035" s="395"/>
      <c r="BS1035" s="395"/>
      <c r="BT1035" s="395"/>
      <c r="BU1035" s="395"/>
      <c r="BV1035" s="395"/>
      <c r="BW1035" s="395"/>
      <c r="BX1035" s="395"/>
      <c r="BY1035" s="395"/>
      <c r="BZ1035" s="300"/>
      <c r="CA1035" s="300"/>
      <c r="CB1035" s="300"/>
      <c r="CC1035" s="300"/>
      <c r="CD1035" s="300"/>
      <c r="CE1035" s="300"/>
      <c r="CF1035" s="300"/>
      <c r="CG1035" s="300"/>
      <c r="CH1035" s="300"/>
      <c r="CI1035" s="300"/>
      <c r="CJ1035" s="300"/>
      <c r="CK1035" s="300"/>
      <c r="CL1035" s="300"/>
      <c r="CM1035" s="300"/>
      <c r="CN1035" s="300"/>
      <c r="CO1035" s="300"/>
      <c r="CP1035" s="300"/>
      <c r="CQ1035" s="300"/>
      <c r="CR1035" s="300"/>
      <c r="CS1035" s="300"/>
      <c r="CT1035" s="300"/>
      <c r="CU1035" s="300"/>
      <c r="CV1035" s="300"/>
      <c r="CW1035" s="300"/>
      <c r="CX1035" s="300"/>
      <c r="CY1035" s="300"/>
      <c r="CZ1035" s="300"/>
    </row>
    <row r="1036" ht="15" customHeight="true" x14ac:dyDescent="0.25">
      <c r="A1036" s="356" t="s">
        <v>120</v>
      </c>
      <c r="B1036" s="264" t="s">
        <v>121</v>
      </c>
    </row>
    <row r="1037" ht="15" customHeight="true" x14ac:dyDescent="0.2">
      <c r="A1037" s="357" t="str">
        <f>R15</f>
        <v>Banteay Mean Chey</v>
      </c>
      <c r="B1037" s="357">
        <f>BR122+BR123</f>
        <v>2893.3434539999998</v>
      </c>
    </row>
    <row r="1038" ht="15" customHeight="true" x14ac:dyDescent="0.2">
      <c r="A1038" s="357" t="str">
        <f>S15</f>
        <v>Battambang &amp; Krong Pailin</v>
      </c>
      <c r="B1038" s="357">
        <f>BS122+BS123</f>
        <v>5329.7417530000012</v>
      </c>
    </row>
    <row r="1039" ht="15" customHeight="true" x14ac:dyDescent="0.2">
      <c r="A1039" s="357" t="str">
        <f>T15</f>
        <v>Kampong Cham</v>
      </c>
      <c r="B1039" s="357">
        <f>BT122+BT123</f>
        <v>9266.7832039999903</v>
      </c>
    </row>
    <row r="1040" ht="15" customHeight="true" x14ac:dyDescent="0.2">
      <c r="A1040" s="357" t="str">
        <f>U15</f>
        <v>Kampong Chhnang</v>
      </c>
      <c r="B1040" s="357">
        <f>BU122+BU123</f>
        <v>2605.6068519999999</v>
      </c>
    </row>
    <row r="1041" ht="15" customHeight="true" x14ac:dyDescent="0.2">
      <c r="A1041" s="357" t="str">
        <f>V15</f>
        <v>Kampong Speu</v>
      </c>
      <c r="B1041" s="357">
        <f>BV122+BV123</f>
        <v>3851.4561099999964</v>
      </c>
    </row>
    <row r="1042" ht="15" customHeight="true" x14ac:dyDescent="0.2">
      <c r="A1042" s="357" t="str">
        <f>W15</f>
        <v>Kampong Thom</v>
      </c>
      <c r="B1042" s="357">
        <f>BW122+BW123</f>
        <v>3523.5459260000016</v>
      </c>
    </row>
    <row r="1043" ht="15" customHeight="true" x14ac:dyDescent="0.2">
      <c r="A1043" s="357" t="str">
        <f>X15</f>
        <v>Kampot &amp; Krong Kep</v>
      </c>
      <c r="B1043" s="357">
        <f>BX122+XR123</f>
        <v>585.2702319999994</v>
      </c>
    </row>
    <row r="1044" ht="15" customHeight="true" x14ac:dyDescent="0.2">
      <c r="A1044" s="357" t="str">
        <f>Y15</f>
        <v>Kandal</v>
      </c>
      <c r="B1044" s="357">
        <f>BY122+BY123</f>
        <v>6993.2219170000026</v>
      </c>
    </row>
    <row r="1045" ht="15" customHeight="true" x14ac:dyDescent="0.2">
      <c r="A1045" s="357" t="str">
        <f>Z15</f>
        <v>Kratie</v>
      </c>
      <c r="B1045" s="357">
        <f>BZ122+BZ123</f>
        <v>1488.5033439999988</v>
      </c>
    </row>
    <row r="1046" ht="15" customHeight="true" x14ac:dyDescent="0.2">
      <c r="A1046" s="324" t="str">
        <f>AA15</f>
        <v>Krong Preah Sihanouk &amp; Kaoh Kong</v>
      </c>
      <c r="B1046" s="357">
        <f>CA122+CA123</f>
        <v>1611.6157669999998</v>
      </c>
    </row>
    <row r="1047" ht="15" customHeight="true" x14ac:dyDescent="0.2">
      <c r="A1047" s="324" t="str">
        <f>AB15</f>
        <v>Mondol Kiri &amp; Rattanak Kiri</v>
      </c>
      <c r="B1047" s="357">
        <f>CB122+CB123</f>
        <v>1127.3211810000007</v>
      </c>
    </row>
    <row r="1048" ht="15" customHeight="true" x14ac:dyDescent="0.2">
      <c r="A1048" s="324" t="str">
        <f>AC15</f>
        <v>Otdar Mean Chey</v>
      </c>
      <c r="B1048" s="357">
        <f>CC122+CC123</f>
        <v>781.32096500000171</v>
      </c>
    </row>
    <row r="1049" ht="15" customHeight="true" x14ac:dyDescent="0.2">
      <c r="A1049" s="324" t="str">
        <f>AD15</f>
        <v>Phnom Penh</v>
      </c>
      <c r="B1049" s="357">
        <f>CD122+CD123</f>
        <v>6319.939894999985</v>
      </c>
    </row>
    <row r="1050" ht="15" customHeight="true" x14ac:dyDescent="0.2">
      <c r="A1050" s="324" t="str">
        <f>AE15</f>
        <v>Preah Vihear &amp; Steung Treng</v>
      </c>
      <c r="B1050" s="357">
        <f>CE122+CE123</f>
        <v>1478.848139000002</v>
      </c>
    </row>
    <row r="1051" ht="15" customHeight="true" x14ac:dyDescent="0.2">
      <c r="A1051" s="324" t="str">
        <f>AF15</f>
        <v>Prey Veng</v>
      </c>
      <c r="B1051" s="357">
        <f>CF122+CF123</f>
        <v>5948.3941679999989</v>
      </c>
    </row>
    <row r="1052" ht="15" customHeight="true" x14ac:dyDescent="0.2">
      <c r="A1052" s="324" t="str">
        <f>AG15</f>
        <v>Pursat</v>
      </c>
      <c r="B1052" s="357">
        <f>CG122+CG123</f>
        <v>2104.3181780000032</v>
      </c>
    </row>
    <row r="1053" ht="15" customHeight="true" x14ac:dyDescent="0.2">
      <c r="A1053" s="324" t="str">
        <f>AH15</f>
        <v>Siem Reap</v>
      </c>
      <c r="B1053" s="357">
        <f>CH122+CH123</f>
        <v>4826.4178290000027</v>
      </c>
    </row>
    <row r="1054" ht="15" customHeight="true" x14ac:dyDescent="0.2">
      <c r="A1054" s="324" t="str">
        <f>AI15</f>
        <v>Svay Rieng</v>
      </c>
      <c r="B1054" s="357">
        <f>CI122+CI123</f>
        <v>2808.5955859999985</v>
      </c>
    </row>
    <row r="1055" ht="15" customHeight="true" x14ac:dyDescent="0.2">
      <c r="A1055" s="324" t="str">
        <f>AJ15</f>
        <v>Takeo</v>
      </c>
      <c r="B1055" s="357">
        <f>CJ122+CJ123</f>
        <v>4847.7807200000007</v>
      </c>
    </row>
    <row r="1056" ht="15" customHeight="true" x14ac:dyDescent="0.2">
      <c r="A1056" s="324">
        <f>AK15</f>
        <v>0</v>
      </c>
      <c r="B1056" s="357">
        <f>CK122+CK123</f>
        <v>0</v>
      </c>
    </row>
    <row r="1057" ht="15" customHeight="true" x14ac:dyDescent="0.2">
      <c r="A1057" s="324">
        <f>AL15</f>
        <v>0</v>
      </c>
      <c r="B1057" s="357">
        <f>CL122+CL123</f>
        <v>0</v>
      </c>
    </row>
    <row r="1058" ht="15" customHeight="true" x14ac:dyDescent="0.2">
      <c r="A1058" s="324">
        <f>AM15</f>
        <v>0</v>
      </c>
      <c r="B1058" s="357">
        <f>CM122+CM123</f>
        <v>0</v>
      </c>
    </row>
    <row r="1059" ht="15" customHeight="true" x14ac:dyDescent="0.2">
      <c r="A1059" s="324">
        <f>AN15</f>
        <v>0</v>
      </c>
      <c r="B1059" s="357">
        <f>CN122+CN123</f>
        <v>0</v>
      </c>
    </row>
    <row r="1060" ht="15" customHeight="true" x14ac:dyDescent="0.2">
      <c r="A1060" s="324">
        <f>AO15</f>
        <v>0</v>
      </c>
      <c r="B1060" s="357">
        <f>CO122+CO123</f>
        <v>0</v>
      </c>
    </row>
    <row r="1061" ht="15" customHeight="true" x14ac:dyDescent="0.2">
      <c r="A1061" s="324">
        <f>AP15</f>
        <v>0</v>
      </c>
      <c r="B1061" s="357">
        <f>CP122+CP123</f>
        <v>0</v>
      </c>
    </row>
    <row r="1062" ht="15" customHeight="true" x14ac:dyDescent="0.2">
      <c r="A1062" s="324">
        <f>AQ15</f>
        <v>0</v>
      </c>
      <c r="B1062" s="357">
        <f>CQ122+CQ123</f>
        <v>0</v>
      </c>
    </row>
    <row r="1063" ht="15" customHeight="true" x14ac:dyDescent="0.2">
      <c r="A1063" s="324">
        <f>AR15</f>
        <v>0</v>
      </c>
      <c r="B1063" s="357">
        <f>CR122+CR123</f>
        <v>0</v>
      </c>
    </row>
    <row r="1064" ht="15" customHeight="true" x14ac:dyDescent="0.2">
      <c r="A1064" s="324">
        <f>AS15</f>
        <v>0</v>
      </c>
      <c r="B1064" s="357">
        <f>CS122+CS123</f>
        <v>0</v>
      </c>
    </row>
    <row r="1065" ht="15" customHeight="true" x14ac:dyDescent="0.2">
      <c r="A1065" s="324">
        <f>AT15</f>
        <v>0</v>
      </c>
      <c r="B1065" s="357">
        <f>CT122+CT123</f>
        <v>0</v>
      </c>
    </row>
    <row r="1066" ht="15" customHeight="true" x14ac:dyDescent="0.2">
      <c r="A1066" s="324">
        <f>AU15</f>
        <v>0</v>
      </c>
      <c r="B1066" s="357">
        <f>CU122+CU123</f>
        <v>0</v>
      </c>
    </row>
    <row r="1067" ht="15" customHeight="true" x14ac:dyDescent="0.2">
      <c r="A1067" s="324">
        <f>AV15</f>
        <v>0</v>
      </c>
      <c r="B1067" s="357">
        <f>CV122+CV123</f>
        <v>0</v>
      </c>
    </row>
    <row r="1068" ht="15" customHeight="true" x14ac:dyDescent="0.2">
      <c r="A1068" s="324">
        <f>AW15</f>
        <v>0</v>
      </c>
      <c r="B1068" s="357">
        <f>CW122+CW123</f>
        <v>0</v>
      </c>
    </row>
    <row r="1069" ht="15" customHeight="true" x14ac:dyDescent="0.2">
      <c r="A1069" s="324">
        <f>AX15</f>
        <v>0</v>
      </c>
      <c r="B1069" s="357">
        <f>CX122+CX123</f>
        <v>0</v>
      </c>
    </row>
    <row r="1070" ht="15" customHeight="true" x14ac:dyDescent="0.2">
      <c r="A1070" s="324">
        <f>AY15</f>
        <v>0</v>
      </c>
      <c r="B1070" s="357">
        <f>CY122+CY123</f>
        <v>0</v>
      </c>
    </row>
    <row r="1071" ht="15" customHeight="true" x14ac:dyDescent="0.2">
      <c r="A1071" s="324"/>
      <c r="B1071" s="357"/>
    </row>
    <row r="1072" ht="15" customHeight="true" x14ac:dyDescent="0.2">
      <c r="A1072" s="357">
        <f>34-COUNTIF(A1037:A1071,"0")</f>
        <v>19</v>
      </c>
      <c r="B1072" s="324" t="s">
        <v>136</v>
      </c>
    </row>
    <row r="1100" s="300" customFormat="true" ht="17.1" customHeight="true" x14ac:dyDescent="0.2">
      <c r="A1100" s="1694"/>
      <c r="B1100" s="1684"/>
      <c r="BA1100" s="395"/>
      <c r="BB1100" s="324"/>
      <c r="BC1100" s="395"/>
      <c r="BD1100" s="395"/>
      <c r="BE1100" s="395"/>
      <c r="BF1100" s="395"/>
      <c r="BG1100" s="395"/>
      <c r="BH1100" s="395"/>
      <c r="BI1100" s="395"/>
      <c r="BJ1100" s="395"/>
      <c r="BK1100" s="395"/>
      <c r="BL1100" s="395"/>
      <c r="BM1100" s="395"/>
      <c r="BN1100" s="395"/>
      <c r="BO1100" s="395"/>
      <c r="BP1100" s="395"/>
      <c r="BQ1100" s="395"/>
      <c r="BR1100" s="395"/>
      <c r="BS1100" s="395"/>
      <c r="BT1100" s="395"/>
      <c r="BU1100" s="395"/>
      <c r="BV1100" s="395"/>
      <c r="BW1100" s="395"/>
      <c r="BX1100" s="395"/>
      <c r="BY1100" s="395"/>
    </row>
    <row r="1101" s="300" customFormat="true" ht="17.1" customHeight="true" x14ac:dyDescent="0.2">
      <c r="A1101" s="1695"/>
      <c r="B1101" s="1685"/>
      <c r="BA1101" s="395"/>
      <c r="BB1101" s="324"/>
      <c r="BC1101" s="395"/>
      <c r="BD1101" s="395"/>
      <c r="BE1101" s="395"/>
      <c r="BF1101" s="395"/>
      <c r="BG1101" s="395"/>
      <c r="BH1101" s="395"/>
      <c r="BI1101" s="395"/>
      <c r="BJ1101" s="395"/>
      <c r="BK1101" s="395"/>
      <c r="BL1101" s="395"/>
      <c r="BM1101" s="395"/>
      <c r="BN1101" s="395"/>
      <c r="BO1101" s="395"/>
      <c r="BP1101" s="395"/>
      <c r="BQ1101" s="395"/>
      <c r="BR1101" s="395"/>
      <c r="BS1101" s="395"/>
      <c r="BT1101" s="395"/>
      <c r="BU1101" s="395"/>
      <c r="BV1101" s="395"/>
      <c r="BW1101" s="395"/>
      <c r="BX1101" s="395"/>
      <c r="BY1101" s="395"/>
    </row>
    <row r="1102" s="300" customFormat="true" ht="15" customHeight="true" x14ac:dyDescent="0.2">
      <c r="BA1102" s="395"/>
      <c r="BB1102" s="324"/>
      <c r="BC1102" s="395"/>
      <c r="BD1102" s="395"/>
      <c r="BE1102" s="395"/>
      <c r="BF1102" s="395"/>
      <c r="BG1102" s="395"/>
      <c r="BH1102" s="395"/>
      <c r="BI1102" s="395"/>
      <c r="BJ1102" s="395"/>
      <c r="BK1102" s="395"/>
      <c r="BL1102" s="395"/>
      <c r="BM1102" s="395"/>
      <c r="BN1102" s="395"/>
      <c r="BO1102" s="395"/>
      <c r="BP1102" s="395"/>
      <c r="BQ1102" s="395"/>
      <c r="BR1102" s="395"/>
      <c r="BS1102" s="395"/>
      <c r="BT1102" s="395"/>
      <c r="BU1102" s="395"/>
      <c r="BV1102" s="395"/>
      <c r="BW1102" s="395"/>
      <c r="BX1102" s="395"/>
      <c r="BY1102" s="395"/>
    </row>
    <row r="1103" s="300" customFormat="true" ht="15" customHeight="true" x14ac:dyDescent="0.2">
      <c r="BA1103" s="395"/>
      <c r="BB1103" s="324"/>
      <c r="BC1103" s="395"/>
      <c r="BD1103" s="395"/>
      <c r="BE1103" s="395"/>
      <c r="BF1103" s="395"/>
      <c r="BG1103" s="395"/>
      <c r="BH1103" s="395"/>
      <c r="BI1103" s="395"/>
      <c r="BJ1103" s="395"/>
      <c r="BK1103" s="395"/>
      <c r="BL1103" s="395"/>
      <c r="BM1103" s="395"/>
      <c r="BN1103" s="395"/>
      <c r="BO1103" s="395"/>
      <c r="BP1103" s="395"/>
      <c r="BQ1103" s="395"/>
      <c r="BR1103" s="395"/>
      <c r="BS1103" s="395"/>
      <c r="BT1103" s="395"/>
      <c r="BU1103" s="395"/>
      <c r="BV1103" s="395"/>
      <c r="BW1103" s="395"/>
      <c r="BX1103" s="395"/>
      <c r="BY1103" s="395"/>
    </row>
    <row r="1104" s="300" customFormat="true" ht="15" customHeight="true" x14ac:dyDescent="0.2">
      <c r="BA1104" s="395"/>
      <c r="BB1104" s="324"/>
      <c r="BC1104" s="395"/>
      <c r="BD1104" s="395"/>
      <c r="BE1104" s="395"/>
      <c r="BF1104" s="395"/>
      <c r="BG1104" s="395"/>
      <c r="BH1104" s="395"/>
      <c r="BI1104" s="395"/>
      <c r="BJ1104" s="395"/>
      <c r="BK1104" s="395"/>
      <c r="BL1104" s="395"/>
      <c r="BM1104" s="395"/>
      <c r="BN1104" s="395"/>
      <c r="BO1104" s="395"/>
      <c r="BP1104" s="395"/>
      <c r="BQ1104" s="395"/>
      <c r="BR1104" s="395"/>
      <c r="BS1104" s="395"/>
      <c r="BT1104" s="395"/>
      <c r="BU1104" s="395"/>
      <c r="BV1104" s="395"/>
      <c r="BW1104" s="395"/>
      <c r="BX1104" s="395"/>
      <c r="BY1104" s="395"/>
    </row>
    <row r="1105" s="300" customFormat="true" ht="15" customHeight="true" x14ac:dyDescent="0.2">
      <c r="BA1105" s="395"/>
      <c r="BB1105" s="324"/>
      <c r="BC1105" s="395"/>
      <c r="BD1105" s="395"/>
      <c r="BE1105" s="395"/>
      <c r="BF1105" s="395"/>
      <c r="BG1105" s="395"/>
      <c r="BH1105" s="395"/>
      <c r="BI1105" s="395"/>
      <c r="BJ1105" s="395"/>
      <c r="BK1105" s="395"/>
      <c r="BL1105" s="395"/>
      <c r="BM1105" s="395"/>
      <c r="BN1105" s="395"/>
      <c r="BO1105" s="395"/>
      <c r="BP1105" s="395"/>
      <c r="BQ1105" s="395"/>
      <c r="BR1105" s="395"/>
      <c r="BS1105" s="395"/>
      <c r="BT1105" s="395"/>
      <c r="BU1105" s="395"/>
      <c r="BV1105" s="395"/>
      <c r="BW1105" s="395"/>
      <c r="BX1105" s="395"/>
      <c r="BY1105" s="395"/>
    </row>
    <row r="1106" s="300" customFormat="true" ht="15" customHeight="true" x14ac:dyDescent="0.2">
      <c r="BA1106" s="395"/>
      <c r="BB1106" s="324"/>
      <c r="BC1106" s="395"/>
      <c r="BD1106" s="395"/>
      <c r="BE1106" s="395"/>
      <c r="BF1106" s="395"/>
      <c r="BG1106" s="395"/>
      <c r="BH1106" s="395"/>
      <c r="BI1106" s="395"/>
      <c r="BJ1106" s="395"/>
      <c r="BK1106" s="395"/>
      <c r="BL1106" s="395"/>
      <c r="BM1106" s="395"/>
      <c r="BN1106" s="395"/>
      <c r="BO1106" s="395"/>
      <c r="BP1106" s="395"/>
      <c r="BQ1106" s="395"/>
      <c r="BR1106" s="395"/>
      <c r="BS1106" s="395"/>
      <c r="BT1106" s="395"/>
      <c r="BU1106" s="395"/>
      <c r="BV1106" s="395"/>
      <c r="BW1106" s="395"/>
      <c r="BX1106" s="395"/>
      <c r="BY1106" s="395"/>
    </row>
    <row r="1107" s="300" customFormat="true" ht="15" customHeight="true" x14ac:dyDescent="0.2">
      <c r="BA1107" s="395"/>
      <c r="BB1107" s="324"/>
      <c r="BC1107" s="395"/>
      <c r="BD1107" s="395"/>
      <c r="BE1107" s="395"/>
      <c r="BF1107" s="395"/>
      <c r="BG1107" s="395"/>
      <c r="BH1107" s="395"/>
      <c r="BI1107" s="395"/>
      <c r="BJ1107" s="395"/>
      <c r="BK1107" s="395"/>
      <c r="BL1107" s="395"/>
      <c r="BM1107" s="395"/>
      <c r="BN1107" s="395"/>
      <c r="BO1107" s="395"/>
      <c r="BP1107" s="395"/>
      <c r="BQ1107" s="395"/>
      <c r="BR1107" s="395"/>
      <c r="BS1107" s="395"/>
      <c r="BT1107" s="395"/>
      <c r="BU1107" s="395"/>
      <c r="BV1107" s="395"/>
      <c r="BW1107" s="395"/>
      <c r="BX1107" s="395"/>
      <c r="BY1107" s="395"/>
    </row>
    <row r="1108" s="300" customFormat="true" ht="15" customHeight="true" x14ac:dyDescent="0.2">
      <c r="BA1108" s="395"/>
      <c r="BB1108" s="324"/>
      <c r="BC1108" s="395"/>
      <c r="BD1108" s="395"/>
      <c r="BE1108" s="395"/>
      <c r="BF1108" s="395"/>
      <c r="BG1108" s="395"/>
      <c r="BH1108" s="395"/>
      <c r="BI1108" s="395"/>
      <c r="BJ1108" s="395"/>
      <c r="BK1108" s="395"/>
      <c r="BL1108" s="395"/>
      <c r="BM1108" s="395"/>
      <c r="BN1108" s="395"/>
      <c r="BO1108" s="395"/>
      <c r="BP1108" s="395"/>
      <c r="BQ1108" s="395"/>
      <c r="BR1108" s="395"/>
      <c r="BS1108" s="395"/>
      <c r="BT1108" s="395"/>
      <c r="BU1108" s="395"/>
      <c r="BV1108" s="395"/>
      <c r="BW1108" s="395"/>
      <c r="BX1108" s="395"/>
      <c r="BY1108" s="395"/>
    </row>
    <row r="1109" s="300" customFormat="true" ht="15" customHeight="true" x14ac:dyDescent="0.2">
      <c r="BA1109" s="395"/>
      <c r="BB1109" s="324"/>
      <c r="BC1109" s="395"/>
      <c r="BD1109" s="395"/>
      <c r="BE1109" s="395"/>
      <c r="BF1109" s="395"/>
      <c r="BG1109" s="395"/>
      <c r="BH1109" s="395"/>
      <c r="BI1109" s="395"/>
      <c r="BJ1109" s="395"/>
      <c r="BK1109" s="395"/>
      <c r="BL1109" s="395"/>
      <c r="BM1109" s="395"/>
      <c r="BN1109" s="395"/>
      <c r="BO1109" s="395"/>
      <c r="BP1109" s="395"/>
      <c r="BQ1109" s="395"/>
      <c r="BR1109" s="395"/>
      <c r="BS1109" s="395"/>
      <c r="BT1109" s="395"/>
      <c r="BU1109" s="395"/>
      <c r="BV1109" s="395"/>
      <c r="BW1109" s="395"/>
      <c r="BX1109" s="395"/>
      <c r="BY1109" s="395"/>
    </row>
    <row r="1110" s="300" customFormat="true" ht="15" customHeight="true" x14ac:dyDescent="0.2">
      <c r="BA1110" s="395"/>
      <c r="BB1110" s="324"/>
      <c r="BC1110" s="395"/>
      <c r="BD1110" s="395"/>
      <c r="BE1110" s="395"/>
      <c r="BF1110" s="395"/>
      <c r="BG1110" s="395"/>
      <c r="BH1110" s="395"/>
      <c r="BI1110" s="395"/>
      <c r="BJ1110" s="395"/>
      <c r="BK1110" s="395"/>
      <c r="BL1110" s="395"/>
      <c r="BM1110" s="395"/>
      <c r="BN1110" s="395"/>
      <c r="BO1110" s="395"/>
      <c r="BP1110" s="395"/>
      <c r="BQ1110" s="395"/>
      <c r="BR1110" s="395"/>
      <c r="BS1110" s="395"/>
      <c r="BT1110" s="395"/>
      <c r="BU1110" s="395"/>
      <c r="BV1110" s="395"/>
      <c r="BW1110" s="395"/>
      <c r="BX1110" s="395"/>
      <c r="BY1110" s="395"/>
    </row>
    <row r="1111" s="300" customFormat="true" ht="15" customHeight="true" x14ac:dyDescent="0.2">
      <c r="BA1111" s="395"/>
      <c r="BB1111" s="324"/>
      <c r="BC1111" s="395"/>
      <c r="BD1111" s="395"/>
      <c r="BE1111" s="395"/>
      <c r="BF1111" s="395"/>
      <c r="BG1111" s="395"/>
      <c r="BH1111" s="395"/>
      <c r="BI1111" s="395"/>
      <c r="BJ1111" s="395"/>
      <c r="BK1111" s="395"/>
      <c r="BL1111" s="395"/>
      <c r="BM1111" s="395"/>
      <c r="BN1111" s="395"/>
      <c r="BO1111" s="395"/>
      <c r="BP1111" s="395"/>
      <c r="BQ1111" s="395"/>
      <c r="BR1111" s="395"/>
      <c r="BS1111" s="395"/>
      <c r="BT1111" s="395"/>
      <c r="BU1111" s="395"/>
      <c r="BV1111" s="395"/>
      <c r="BW1111" s="395"/>
      <c r="BX1111" s="395"/>
      <c r="BY1111" s="395"/>
    </row>
    <row r="1112" s="300" customFormat="true" ht="15" customHeight="true" x14ac:dyDescent="0.2">
      <c r="BA1112" s="395"/>
      <c r="BB1112" s="324"/>
      <c r="BC1112" s="395"/>
      <c r="BD1112" s="395"/>
      <c r="BE1112" s="395"/>
      <c r="BF1112" s="395"/>
      <c r="BG1112" s="395"/>
      <c r="BH1112" s="395"/>
      <c r="BI1112" s="395"/>
      <c r="BJ1112" s="395"/>
      <c r="BK1112" s="395"/>
      <c r="BL1112" s="395"/>
      <c r="BM1112" s="395"/>
      <c r="BN1112" s="395"/>
      <c r="BO1112" s="395"/>
      <c r="BP1112" s="395"/>
      <c r="BQ1112" s="395"/>
      <c r="BR1112" s="395"/>
      <c r="BS1112" s="395"/>
      <c r="BT1112" s="395"/>
      <c r="BU1112" s="395"/>
      <c r="BV1112" s="395"/>
      <c r="BW1112" s="395"/>
      <c r="BX1112" s="395"/>
      <c r="BY1112" s="395"/>
    </row>
    <row r="1113" s="300" customFormat="true" ht="15" customHeight="true" x14ac:dyDescent="0.2">
      <c r="BA1113" s="395"/>
      <c r="BB1113" s="324"/>
      <c r="BC1113" s="395"/>
      <c r="BD1113" s="395"/>
      <c r="BE1113" s="395"/>
      <c r="BF1113" s="395"/>
      <c r="BG1113" s="395"/>
      <c r="BH1113" s="395"/>
      <c r="BI1113" s="395"/>
      <c r="BJ1113" s="395"/>
      <c r="BK1113" s="395"/>
      <c r="BL1113" s="395"/>
      <c r="BM1113" s="395"/>
      <c r="BN1113" s="395"/>
      <c r="BO1113" s="395"/>
      <c r="BP1113" s="395"/>
      <c r="BQ1113" s="395"/>
      <c r="BR1113" s="395"/>
      <c r="BS1113" s="395"/>
      <c r="BT1113" s="395"/>
      <c r="BU1113" s="395"/>
      <c r="BV1113" s="395"/>
      <c r="BW1113" s="395"/>
      <c r="BX1113" s="395"/>
      <c r="BY1113" s="395"/>
    </row>
    <row r="1114" s="300" customFormat="true" ht="17.1" customHeight="true" x14ac:dyDescent="0.2">
      <c r="A1114" s="1695"/>
      <c r="B1114" s="1685"/>
      <c r="C1114" s="1686"/>
      <c r="D1114" s="1686"/>
      <c r="E1114" s="1686"/>
      <c r="F1114" s="1686"/>
      <c r="G1114" s="1686"/>
      <c r="H1114" s="1686"/>
      <c r="I1114" s="1686"/>
      <c r="J1114" s="1686"/>
      <c r="K1114" s="1686"/>
      <c r="L1114" s="1686"/>
      <c r="M1114" s="1686"/>
      <c r="N1114" s="1686"/>
      <c r="O1114" s="1686"/>
      <c r="P1114" s="1686"/>
      <c r="Q1114" s="1686"/>
      <c r="R1114" s="1686"/>
      <c r="S1114" s="1686"/>
      <c r="T1114" s="1686"/>
      <c r="U1114" s="1686"/>
      <c r="V1114" s="1686"/>
      <c r="W1114" s="1686"/>
      <c r="X1114" s="1686"/>
      <c r="Y1114" s="1686"/>
      <c r="Z1114" s="1686"/>
      <c r="AA1114" s="1686"/>
      <c r="AB1114" s="1686"/>
      <c r="AC1114" s="1686"/>
      <c r="AD1114" s="1686"/>
      <c r="AE1114" s="1686"/>
      <c r="AF1114" s="1686"/>
      <c r="AG1114" s="1686"/>
      <c r="AH1114" s="1686"/>
      <c r="AI1114" s="1686"/>
      <c r="AJ1114" s="1686"/>
      <c r="BA1114" s="395"/>
      <c r="BB1114" s="324"/>
      <c r="BC1114" s="395"/>
      <c r="BD1114" s="395"/>
      <c r="BE1114" s="395"/>
      <c r="BF1114" s="395"/>
      <c r="BG1114" s="395"/>
      <c r="BH1114" s="395"/>
      <c r="BI1114" s="395"/>
      <c r="BJ1114" s="395"/>
      <c r="BK1114" s="395"/>
      <c r="BL1114" s="395"/>
      <c r="BM1114" s="395"/>
      <c r="BN1114" s="395"/>
      <c r="BO1114" s="395"/>
      <c r="BP1114" s="395"/>
      <c r="BQ1114" s="395"/>
      <c r="BR1114" s="395"/>
      <c r="BS1114" s="395"/>
      <c r="BT1114" s="395"/>
      <c r="BU1114" s="395"/>
      <c r="BV1114" s="395"/>
      <c r="BW1114" s="395"/>
      <c r="BX1114" s="395"/>
      <c r="BY1114" s="395"/>
    </row>
    <row r="1115" s="300" customFormat="true" ht="17.1" customHeight="true" x14ac:dyDescent="0.2">
      <c r="A1115" s="1695"/>
      <c r="B1115" s="1685"/>
      <c r="C1115" s="1686"/>
      <c r="D1115" s="1686"/>
      <c r="E1115" s="1686"/>
      <c r="F1115" s="1686"/>
      <c r="G1115" s="1686"/>
      <c r="H1115" s="1686"/>
      <c r="I1115" s="1686"/>
      <c r="J1115" s="1686"/>
      <c r="K1115" s="1686"/>
      <c r="L1115" s="1686"/>
      <c r="M1115" s="1686"/>
      <c r="N1115" s="1686"/>
      <c r="O1115" s="1686"/>
      <c r="P1115" s="1686"/>
      <c r="Q1115" s="1686"/>
      <c r="R1115" s="1686"/>
      <c r="S1115" s="1686"/>
      <c r="T1115" s="1686"/>
      <c r="U1115" s="1686"/>
      <c r="V1115" s="1686"/>
      <c r="W1115" s="1686"/>
      <c r="X1115" s="1686"/>
      <c r="Y1115" s="1686"/>
      <c r="Z1115" s="1686"/>
      <c r="AA1115" s="1686"/>
      <c r="AB1115" s="1686"/>
      <c r="AC1115" s="1686"/>
      <c r="AD1115" s="1686"/>
      <c r="AE1115" s="1686"/>
      <c r="AF1115" s="1686"/>
      <c r="AG1115" s="1686"/>
      <c r="AH1115" s="1686"/>
      <c r="AI1115" s="1686"/>
      <c r="AJ1115" s="1686"/>
      <c r="BA1115" s="395"/>
      <c r="BB1115" s="324"/>
      <c r="BC1115" s="395"/>
      <c r="BD1115" s="395"/>
      <c r="BE1115" s="395"/>
      <c r="BF1115" s="395"/>
      <c r="BG1115" s="395"/>
      <c r="BH1115" s="395"/>
      <c r="BI1115" s="395"/>
      <c r="BJ1115" s="395"/>
      <c r="BK1115" s="395"/>
      <c r="BL1115" s="395"/>
      <c r="BM1115" s="395"/>
      <c r="BN1115" s="395"/>
      <c r="BO1115" s="395"/>
      <c r="BP1115" s="395"/>
      <c r="BQ1115" s="395"/>
      <c r="BR1115" s="395"/>
      <c r="BS1115" s="395"/>
      <c r="BT1115" s="395"/>
      <c r="BU1115" s="395"/>
      <c r="BV1115" s="395"/>
      <c r="BW1115" s="395"/>
      <c r="BX1115" s="395"/>
      <c r="BY1115" s="395"/>
    </row>
    <row r="1116" s="300" customFormat="true" ht="17.1" customHeight="true" x14ac:dyDescent="0.2">
      <c r="A1116" s="1695"/>
      <c r="B1116" s="1685"/>
      <c r="C1116" s="1686"/>
      <c r="D1116" s="1686"/>
      <c r="E1116" s="1686"/>
      <c r="F1116" s="1686"/>
      <c r="G1116" s="1686"/>
      <c r="H1116" s="1686"/>
      <c r="I1116" s="1686"/>
      <c r="J1116" s="1686"/>
      <c r="K1116" s="1686"/>
      <c r="L1116" s="1686"/>
      <c r="M1116" s="1686"/>
      <c r="N1116" s="1686"/>
      <c r="O1116" s="1686"/>
      <c r="P1116" s="1686"/>
      <c r="Q1116" s="1686"/>
      <c r="R1116" s="1686"/>
      <c r="S1116" s="1686"/>
      <c r="T1116" s="1686"/>
      <c r="U1116" s="1686"/>
      <c r="V1116" s="1686"/>
      <c r="W1116" s="1686"/>
      <c r="X1116" s="1686"/>
      <c r="Y1116" s="1686"/>
      <c r="Z1116" s="1686"/>
      <c r="AA1116" s="1686"/>
      <c r="AB1116" s="1686"/>
      <c r="AC1116" s="1686"/>
      <c r="AD1116" s="1686"/>
      <c r="AE1116" s="1686"/>
      <c r="AF1116" s="1686"/>
      <c r="AG1116" s="1686"/>
      <c r="AH1116" s="1686"/>
      <c r="AI1116" s="1686"/>
      <c r="AJ1116" s="1686"/>
      <c r="BA1116" s="395"/>
      <c r="BB1116" s="324"/>
      <c r="BC1116" s="395"/>
      <c r="BD1116" s="395"/>
      <c r="BE1116" s="395"/>
      <c r="BF1116" s="395"/>
      <c r="BG1116" s="395"/>
      <c r="BH1116" s="395"/>
      <c r="BI1116" s="395"/>
      <c r="BJ1116" s="395"/>
      <c r="BK1116" s="395"/>
      <c r="BL1116" s="395"/>
      <c r="BM1116" s="395"/>
      <c r="BN1116" s="395"/>
      <c r="BO1116" s="395"/>
      <c r="BP1116" s="395"/>
      <c r="BQ1116" s="395"/>
      <c r="BR1116" s="395"/>
      <c r="BS1116" s="395"/>
      <c r="BT1116" s="395"/>
      <c r="BU1116" s="395"/>
      <c r="BV1116" s="395"/>
      <c r="BW1116" s="395"/>
      <c r="BX1116" s="395"/>
      <c r="BY1116" s="395"/>
    </row>
    <row r="1117" s="300" customFormat="true" ht="17.1" customHeight="true" x14ac:dyDescent="0.2">
      <c r="A1117" s="1696"/>
      <c r="B1117" s="1687"/>
      <c r="C1117" s="1688"/>
      <c r="D1117" s="1688"/>
      <c r="E1117" s="1688"/>
      <c r="F1117" s="1688"/>
      <c r="G1117" s="1688"/>
      <c r="H1117" s="1688"/>
      <c r="I1117" s="1688"/>
      <c r="J1117" s="1688"/>
      <c r="K1117" s="1688"/>
      <c r="L1117" s="1688"/>
      <c r="M1117" s="1688"/>
      <c r="N1117" s="1688"/>
      <c r="O1117" s="1688"/>
      <c r="P1117" s="1688"/>
      <c r="Q1117" s="1688"/>
      <c r="R1117" s="1688"/>
      <c r="S1117" s="1688"/>
      <c r="T1117" s="1688"/>
      <c r="U1117" s="1688"/>
      <c r="V1117" s="1688"/>
      <c r="W1117" s="1688"/>
      <c r="X1117" s="1688"/>
      <c r="Y1117" s="1688"/>
      <c r="Z1117" s="1688"/>
      <c r="AA1117" s="1688"/>
      <c r="AB1117" s="1688"/>
      <c r="AC1117" s="1688"/>
      <c r="AD1117" s="1688"/>
      <c r="AE1117" s="1688"/>
      <c r="AF1117" s="1688"/>
      <c r="AG1117" s="1688"/>
      <c r="AH1117" s="1688"/>
      <c r="AI1117" s="1688"/>
      <c r="AJ1117" s="1688"/>
      <c r="BA1117" s="395"/>
      <c r="BB1117" s="324"/>
      <c r="BC1117" s="395"/>
      <c r="BD1117" s="395"/>
      <c r="BE1117" s="395"/>
      <c r="BF1117" s="395"/>
      <c r="BG1117" s="395"/>
      <c r="BH1117" s="395"/>
      <c r="BI1117" s="395"/>
      <c r="BJ1117" s="395"/>
      <c r="BK1117" s="395"/>
      <c r="BL1117" s="395"/>
      <c r="BM1117" s="395"/>
      <c r="BN1117" s="395"/>
      <c r="BO1117" s="395"/>
      <c r="BP1117" s="395"/>
      <c r="BQ1117" s="395"/>
      <c r="BR1117" s="395"/>
      <c r="BS1117" s="395"/>
      <c r="BT1117" s="395"/>
      <c r="BU1117" s="395"/>
      <c r="BV1117" s="395"/>
      <c r="BW1117" s="395"/>
      <c r="BX1117" s="395"/>
      <c r="BY1117" s="395"/>
    </row>
    <row r="1118" s="300" customFormat="true" ht="15" customHeight="true" x14ac:dyDescent="0.2">
      <c r="BA1118" s="395"/>
      <c r="BB1118" s="324"/>
      <c r="BC1118" s="395"/>
      <c r="BD1118" s="395"/>
      <c r="BE1118" s="395"/>
      <c r="BF1118" s="395"/>
      <c r="BG1118" s="395"/>
      <c r="BH1118" s="395"/>
      <c r="BI1118" s="395"/>
      <c r="BJ1118" s="395"/>
      <c r="BK1118" s="395"/>
      <c r="BL1118" s="395"/>
      <c r="BM1118" s="395"/>
      <c r="BN1118" s="395"/>
      <c r="BO1118" s="395"/>
      <c r="BP1118" s="395"/>
      <c r="BQ1118" s="395"/>
      <c r="BR1118" s="395"/>
      <c r="BS1118" s="395"/>
      <c r="BT1118" s="395"/>
      <c r="BU1118" s="395"/>
      <c r="BV1118" s="395"/>
      <c r="BW1118" s="395"/>
      <c r="BX1118" s="395"/>
      <c r="BY1118" s="395"/>
    </row>
    <row r="1119" s="300" customFormat="true" ht="15" customHeight="true" x14ac:dyDescent="0.2">
      <c r="BA1119" s="395"/>
      <c r="BB1119" s="324"/>
      <c r="BC1119" s="395"/>
      <c r="BD1119" s="395"/>
      <c r="BE1119" s="395"/>
      <c r="BF1119" s="395"/>
      <c r="BG1119" s="395"/>
      <c r="BH1119" s="395"/>
      <c r="BI1119" s="395"/>
      <c r="BJ1119" s="395"/>
      <c r="BK1119" s="395"/>
      <c r="BL1119" s="395"/>
      <c r="BM1119" s="395"/>
      <c r="BN1119" s="395"/>
      <c r="BO1119" s="395"/>
      <c r="BP1119" s="395"/>
      <c r="BQ1119" s="395"/>
      <c r="BR1119" s="395"/>
      <c r="BS1119" s="395"/>
      <c r="BT1119" s="395"/>
      <c r="BU1119" s="395"/>
      <c r="BV1119" s="395"/>
      <c r="BW1119" s="395"/>
      <c r="BX1119" s="395"/>
      <c r="BY1119" s="395"/>
    </row>
    <row r="1120" s="300" customFormat="true" ht="15" customHeight="true" x14ac:dyDescent="0.2">
      <c r="BA1120" s="395"/>
      <c r="BB1120" s="324"/>
      <c r="BC1120" s="395"/>
      <c r="BD1120" s="395"/>
      <c r="BE1120" s="395"/>
      <c r="BF1120" s="395"/>
      <c r="BG1120" s="395"/>
      <c r="BH1120" s="395"/>
      <c r="BI1120" s="395"/>
      <c r="BJ1120" s="395"/>
      <c r="BK1120" s="395"/>
      <c r="BL1120" s="395"/>
      <c r="BM1120" s="395"/>
      <c r="BN1120" s="395"/>
      <c r="BO1120" s="395"/>
      <c r="BP1120" s="395"/>
      <c r="BQ1120" s="395"/>
      <c r="BR1120" s="395"/>
      <c r="BS1120" s="395"/>
      <c r="BT1120" s="395"/>
      <c r="BU1120" s="395"/>
      <c r="BV1120" s="395"/>
      <c r="BW1120" s="395"/>
      <c r="BX1120" s="395"/>
      <c r="BY1120" s="395"/>
    </row>
    <row r="1121" s="300" customFormat="true" ht="15" customHeight="true" x14ac:dyDescent="0.2">
      <c r="BA1121" s="395"/>
      <c r="BB1121" s="324"/>
      <c r="BC1121" s="395"/>
      <c r="BD1121" s="395"/>
      <c r="BE1121" s="395"/>
      <c r="BF1121" s="395"/>
      <c r="BG1121" s="395"/>
      <c r="BH1121" s="395"/>
      <c r="BI1121" s="395"/>
      <c r="BJ1121" s="395"/>
      <c r="BK1121" s="395"/>
      <c r="BL1121" s="395"/>
      <c r="BM1121" s="395"/>
      <c r="BN1121" s="395"/>
      <c r="BO1121" s="395"/>
      <c r="BP1121" s="395"/>
      <c r="BQ1121" s="395"/>
      <c r="BR1121" s="395"/>
      <c r="BS1121" s="395"/>
      <c r="BT1121" s="395"/>
      <c r="BU1121" s="395"/>
      <c r="BV1121" s="395"/>
      <c r="BW1121" s="395"/>
      <c r="BX1121" s="395"/>
      <c r="BY1121" s="395"/>
    </row>
    <row r="1122" s="300" customFormat="true" ht="15" customHeight="true" x14ac:dyDescent="0.2">
      <c r="BA1122" s="395"/>
      <c r="BB1122" s="324"/>
      <c r="BC1122" s="395"/>
      <c r="BD1122" s="395"/>
      <c r="BE1122" s="395"/>
      <c r="BF1122" s="395"/>
      <c r="BG1122" s="395"/>
      <c r="BH1122" s="395"/>
      <c r="BI1122" s="395"/>
      <c r="BJ1122" s="395"/>
      <c r="BK1122" s="395"/>
      <c r="BL1122" s="395"/>
      <c r="BM1122" s="395"/>
      <c r="BN1122" s="395"/>
      <c r="BO1122" s="395"/>
      <c r="BP1122" s="395"/>
      <c r="BQ1122" s="395"/>
      <c r="BR1122" s="395"/>
      <c r="BS1122" s="395"/>
      <c r="BT1122" s="395"/>
      <c r="BU1122" s="395"/>
      <c r="BV1122" s="395"/>
      <c r="BW1122" s="395"/>
      <c r="BX1122" s="395"/>
      <c r="BY1122" s="395"/>
    </row>
    <row r="1123" s="300" customFormat="true" ht="15" customHeight="true" x14ac:dyDescent="0.2">
      <c r="BA1123" s="395"/>
      <c r="BB1123" s="324"/>
      <c r="BC1123" s="395"/>
      <c r="BD1123" s="395"/>
      <c r="BE1123" s="395"/>
      <c r="BF1123" s="395"/>
      <c r="BG1123" s="395"/>
      <c r="BH1123" s="395"/>
      <c r="BI1123" s="395"/>
      <c r="BJ1123" s="395"/>
      <c r="BK1123" s="395"/>
      <c r="BL1123" s="395"/>
      <c r="BM1123" s="395"/>
      <c r="BN1123" s="395"/>
      <c r="BO1123" s="395"/>
      <c r="BP1123" s="395"/>
      <c r="BQ1123" s="395"/>
      <c r="BR1123" s="395"/>
      <c r="BS1123" s="395"/>
      <c r="BT1123" s="395"/>
      <c r="BU1123" s="395"/>
      <c r="BV1123" s="395"/>
      <c r="BW1123" s="395"/>
      <c r="BX1123" s="395"/>
      <c r="BY1123" s="395"/>
    </row>
    <row r="1124" s="300" customFormat="true" ht="15" customHeight="true" x14ac:dyDescent="0.2">
      <c r="BA1124" s="395"/>
      <c r="BB1124" s="324"/>
      <c r="BC1124" s="395"/>
      <c r="BD1124" s="395"/>
      <c r="BE1124" s="395"/>
      <c r="BF1124" s="395"/>
      <c r="BG1124" s="395"/>
      <c r="BH1124" s="395"/>
      <c r="BI1124" s="395"/>
      <c r="BJ1124" s="395"/>
      <c r="BK1124" s="395"/>
      <c r="BL1124" s="395"/>
      <c r="BM1124" s="395"/>
      <c r="BN1124" s="395"/>
      <c r="BO1124" s="395"/>
      <c r="BP1124" s="395"/>
      <c r="BQ1124" s="395"/>
      <c r="BR1124" s="395"/>
      <c r="BS1124" s="395"/>
      <c r="BT1124" s="395"/>
      <c r="BU1124" s="395"/>
      <c r="BV1124" s="395"/>
      <c r="BW1124" s="395"/>
      <c r="BX1124" s="395"/>
      <c r="BY1124" s="395"/>
    </row>
    <row r="1125" s="300" customFormat="true" ht="15" customHeight="true" x14ac:dyDescent="0.2">
      <c r="BA1125" s="395"/>
      <c r="BB1125" s="324"/>
      <c r="BC1125" s="395"/>
      <c r="BD1125" s="395"/>
      <c r="BE1125" s="395"/>
      <c r="BF1125" s="395"/>
      <c r="BG1125" s="395"/>
      <c r="BH1125" s="395"/>
      <c r="BI1125" s="395"/>
      <c r="BJ1125" s="395"/>
      <c r="BK1125" s="395"/>
      <c r="BL1125" s="395"/>
      <c r="BM1125" s="395"/>
      <c r="BN1125" s="395"/>
      <c r="BO1125" s="395"/>
      <c r="BP1125" s="395"/>
      <c r="BQ1125" s="395"/>
      <c r="BR1125" s="395"/>
      <c r="BS1125" s="395"/>
      <c r="BT1125" s="395"/>
      <c r="BU1125" s="395"/>
      <c r="BV1125" s="395"/>
      <c r="BW1125" s="395"/>
      <c r="BX1125" s="395"/>
      <c r="BY1125" s="395"/>
    </row>
    <row r="1126" s="300" customFormat="true" ht="15" customHeight="true" x14ac:dyDescent="0.2">
      <c r="BA1126" s="395"/>
      <c r="BB1126" s="324"/>
      <c r="BC1126" s="395"/>
      <c r="BD1126" s="395"/>
      <c r="BE1126" s="395"/>
      <c r="BF1126" s="395"/>
      <c r="BG1126" s="395"/>
      <c r="BH1126" s="395"/>
      <c r="BI1126" s="395"/>
      <c r="BJ1126" s="395"/>
      <c r="BK1126" s="395"/>
      <c r="BL1126" s="395"/>
      <c r="BM1126" s="395"/>
      <c r="BN1126" s="395"/>
      <c r="BO1126" s="395"/>
      <c r="BP1126" s="395"/>
      <c r="BQ1126" s="395"/>
      <c r="BR1126" s="395"/>
      <c r="BS1126" s="395"/>
      <c r="BT1126" s="395"/>
      <c r="BU1126" s="395"/>
      <c r="BV1126" s="395"/>
      <c r="BW1126" s="395"/>
      <c r="BX1126" s="395"/>
      <c r="BY1126" s="395"/>
    </row>
    <row r="1127" s="300" customFormat="true" ht="15" customHeight="true" x14ac:dyDescent="0.2">
      <c r="BA1127" s="395"/>
      <c r="BB1127" s="324"/>
      <c r="BC1127" s="395"/>
      <c r="BD1127" s="395"/>
      <c r="BE1127" s="395"/>
      <c r="BF1127" s="395"/>
      <c r="BG1127" s="395"/>
      <c r="BH1127" s="395"/>
      <c r="BI1127" s="395"/>
      <c r="BJ1127" s="395"/>
      <c r="BK1127" s="395"/>
      <c r="BL1127" s="395"/>
      <c r="BM1127" s="395"/>
      <c r="BN1127" s="395"/>
      <c r="BO1127" s="395"/>
      <c r="BP1127" s="395"/>
      <c r="BQ1127" s="395"/>
      <c r="BR1127" s="395"/>
      <c r="BS1127" s="395"/>
      <c r="BT1127" s="395"/>
      <c r="BU1127" s="395"/>
      <c r="BV1127" s="395"/>
      <c r="BW1127" s="395"/>
      <c r="BX1127" s="395"/>
      <c r="BY1127" s="395"/>
    </row>
    <row r="1128" s="300" customFormat="true" ht="15" customHeight="true" x14ac:dyDescent="0.2">
      <c r="BA1128" s="395"/>
      <c r="BB1128" s="324"/>
      <c r="BC1128" s="395"/>
      <c r="BD1128" s="395"/>
      <c r="BE1128" s="395"/>
      <c r="BF1128" s="395"/>
      <c r="BG1128" s="395"/>
      <c r="BH1128" s="395"/>
      <c r="BI1128" s="395"/>
      <c r="BJ1128" s="395"/>
      <c r="BK1128" s="395"/>
      <c r="BL1128" s="395"/>
      <c r="BM1128" s="395"/>
      <c r="BN1128" s="395"/>
      <c r="BO1128" s="395"/>
      <c r="BP1128" s="395"/>
      <c r="BQ1128" s="395"/>
      <c r="BR1128" s="395"/>
      <c r="BS1128" s="395"/>
      <c r="BT1128" s="395"/>
      <c r="BU1128" s="395"/>
      <c r="BV1128" s="395"/>
      <c r="BW1128" s="395"/>
      <c r="BX1128" s="395"/>
      <c r="BY1128" s="395"/>
    </row>
    <row r="1129" s="300" customFormat="true" ht="15" customHeight="true" x14ac:dyDescent="0.2">
      <c r="BA1129" s="395"/>
      <c r="BB1129" s="324"/>
      <c r="BC1129" s="395"/>
      <c r="BD1129" s="395"/>
      <c r="BE1129" s="395"/>
      <c r="BF1129" s="395"/>
      <c r="BG1129" s="395"/>
      <c r="BH1129" s="395"/>
      <c r="BI1129" s="395"/>
      <c r="BJ1129" s="395"/>
      <c r="BK1129" s="395"/>
      <c r="BL1129" s="395"/>
      <c r="BM1129" s="395"/>
      <c r="BN1129" s="395"/>
      <c r="BO1129" s="395"/>
      <c r="BP1129" s="395"/>
      <c r="BQ1129" s="395"/>
      <c r="BR1129" s="395"/>
      <c r="BS1129" s="395"/>
      <c r="BT1129" s="395"/>
      <c r="BU1129" s="395"/>
      <c r="BV1129" s="395"/>
      <c r="BW1129" s="395"/>
      <c r="BX1129" s="395"/>
      <c r="BY1129" s="395"/>
    </row>
    <row r="1130" s="300" customFormat="true" ht="15" customHeight="true" x14ac:dyDescent="0.2">
      <c r="BA1130" s="395"/>
      <c r="BB1130" s="324"/>
      <c r="BC1130" s="395"/>
      <c r="BD1130" s="395"/>
      <c r="BE1130" s="395"/>
      <c r="BF1130" s="395"/>
      <c r="BG1130" s="395"/>
      <c r="BH1130" s="395"/>
      <c r="BI1130" s="395"/>
      <c r="BJ1130" s="395"/>
      <c r="BK1130" s="395"/>
      <c r="BL1130" s="395"/>
      <c r="BM1130" s="395"/>
      <c r="BN1130" s="395"/>
      <c r="BO1130" s="395"/>
      <c r="BP1130" s="395"/>
      <c r="BQ1130" s="395"/>
      <c r="BR1130" s="395"/>
      <c r="BS1130" s="395"/>
      <c r="BT1130" s="395"/>
      <c r="BU1130" s="395"/>
      <c r="BV1130" s="395"/>
      <c r="BW1130" s="395"/>
      <c r="BX1130" s="395"/>
      <c r="BY1130" s="395"/>
    </row>
    <row r="1131" s="300" customFormat="true" ht="15" customHeight="true" x14ac:dyDescent="0.2">
      <c r="BA1131" s="395"/>
      <c r="BB1131" s="324"/>
      <c r="BC1131" s="395"/>
      <c r="BD1131" s="395"/>
      <c r="BE1131" s="395"/>
      <c r="BF1131" s="395"/>
      <c r="BG1131" s="395"/>
      <c r="BH1131" s="395"/>
      <c r="BI1131" s="395"/>
      <c r="BJ1131" s="395"/>
      <c r="BK1131" s="395"/>
      <c r="BL1131" s="395"/>
      <c r="BM1131" s="395"/>
      <c r="BN1131" s="395"/>
      <c r="BO1131" s="395"/>
      <c r="BP1131" s="395"/>
      <c r="BQ1131" s="395"/>
      <c r="BR1131" s="395"/>
      <c r="BS1131" s="395"/>
      <c r="BT1131" s="395"/>
      <c r="BU1131" s="395"/>
      <c r="BV1131" s="395"/>
      <c r="BW1131" s="395"/>
      <c r="BX1131" s="395"/>
      <c r="BY1131" s="395"/>
    </row>
    <row r="1132" s="300" customFormat="true" ht="15" customHeight="true" x14ac:dyDescent="0.2">
      <c r="BA1132" s="395"/>
      <c r="BB1132" s="324"/>
      <c r="BC1132" s="395"/>
      <c r="BD1132" s="395"/>
      <c r="BE1132" s="395"/>
      <c r="BF1132" s="395"/>
      <c r="BG1132" s="395"/>
      <c r="BH1132" s="395"/>
      <c r="BI1132" s="395"/>
      <c r="BJ1132" s="395"/>
      <c r="BK1132" s="395"/>
      <c r="BL1132" s="395"/>
      <c r="BM1132" s="395"/>
      <c r="BN1132" s="395"/>
      <c r="BO1132" s="395"/>
      <c r="BP1132" s="395"/>
      <c r="BQ1132" s="395"/>
      <c r="BR1132" s="395"/>
      <c r="BS1132" s="395"/>
      <c r="BT1132" s="395"/>
      <c r="BU1132" s="395"/>
      <c r="BV1132" s="395"/>
      <c r="BW1132" s="395"/>
      <c r="BX1132" s="395"/>
      <c r="BY1132" s="395"/>
    </row>
    <row r="1133" s="300" customFormat="true" ht="15" customHeight="true" x14ac:dyDescent="0.2">
      <c r="BA1133" s="395"/>
      <c r="BB1133" s="324"/>
      <c r="BC1133" s="395"/>
      <c r="BD1133" s="395"/>
      <c r="BE1133" s="395"/>
      <c r="BF1133" s="395"/>
      <c r="BG1133" s="395"/>
      <c r="BH1133" s="395"/>
      <c r="BI1133" s="395"/>
      <c r="BJ1133" s="395"/>
      <c r="BK1133" s="395"/>
      <c r="BL1133" s="395"/>
      <c r="BM1133" s="395"/>
      <c r="BN1133" s="395"/>
      <c r="BO1133" s="395"/>
      <c r="BP1133" s="395"/>
      <c r="BQ1133" s="395"/>
      <c r="BR1133" s="395"/>
      <c r="BS1133" s="395"/>
      <c r="BT1133" s="395"/>
      <c r="BU1133" s="395"/>
      <c r="BV1133" s="395"/>
      <c r="BW1133" s="395"/>
      <c r="BX1133" s="395"/>
      <c r="BY1133" s="395"/>
    </row>
    <row r="1134" s="300" customFormat="true" ht="15" customHeight="true" x14ac:dyDescent="0.2">
      <c r="BA1134" s="395"/>
      <c r="BB1134" s="324"/>
      <c r="BC1134" s="395"/>
      <c r="BD1134" s="395"/>
      <c r="BE1134" s="395"/>
      <c r="BF1134" s="395"/>
      <c r="BG1134" s="395"/>
      <c r="BH1134" s="395"/>
      <c r="BI1134" s="395"/>
      <c r="BJ1134" s="395"/>
      <c r="BK1134" s="395"/>
      <c r="BL1134" s="395"/>
      <c r="BM1134" s="395"/>
      <c r="BN1134" s="395"/>
      <c r="BO1134" s="395"/>
      <c r="BP1134" s="395"/>
      <c r="BQ1134" s="395"/>
      <c r="BR1134" s="395"/>
      <c r="BS1134" s="395"/>
      <c r="BT1134" s="395"/>
      <c r="BU1134" s="395"/>
      <c r="BV1134" s="395"/>
      <c r="BW1134" s="395"/>
      <c r="BX1134" s="395"/>
      <c r="BY1134" s="395"/>
    </row>
    <row r="1135" s="300" customFormat="true" ht="15" customHeight="true" x14ac:dyDescent="0.2">
      <c r="BA1135" s="395"/>
      <c r="BB1135" s="324"/>
      <c r="BC1135" s="395"/>
      <c r="BD1135" s="395"/>
      <c r="BE1135" s="395"/>
      <c r="BF1135" s="395"/>
      <c r="BG1135" s="395"/>
      <c r="BH1135" s="395"/>
      <c r="BI1135" s="395"/>
      <c r="BJ1135" s="395"/>
      <c r="BK1135" s="395"/>
      <c r="BL1135" s="395"/>
      <c r="BM1135" s="395"/>
      <c r="BN1135" s="395"/>
      <c r="BO1135" s="395"/>
      <c r="BP1135" s="395"/>
      <c r="BQ1135" s="395"/>
      <c r="BR1135" s="395"/>
      <c r="BS1135" s="395"/>
      <c r="BT1135" s="395"/>
      <c r="BU1135" s="395"/>
      <c r="BV1135" s="395"/>
      <c r="BW1135" s="395"/>
      <c r="BX1135" s="395"/>
      <c r="BY1135" s="395"/>
    </row>
    <row r="1136" s="300" customFormat="true" ht="15" customHeight="true" x14ac:dyDescent="0.2">
      <c r="BA1136" s="395"/>
      <c r="BB1136" s="324"/>
      <c r="BC1136" s="395"/>
      <c r="BD1136" s="395"/>
      <c r="BE1136" s="395"/>
      <c r="BF1136" s="395"/>
      <c r="BG1136" s="395"/>
      <c r="BH1136" s="395"/>
      <c r="BI1136" s="395"/>
      <c r="BJ1136" s="395"/>
      <c r="BK1136" s="395"/>
      <c r="BL1136" s="395"/>
      <c r="BM1136" s="395"/>
      <c r="BN1136" s="395"/>
      <c r="BO1136" s="395"/>
      <c r="BP1136" s="395"/>
      <c r="BQ1136" s="395"/>
      <c r="BR1136" s="395"/>
      <c r="BS1136" s="395"/>
      <c r="BT1136" s="395"/>
      <c r="BU1136" s="395"/>
      <c r="BV1136" s="395"/>
      <c r="BW1136" s="395"/>
      <c r="BX1136" s="395"/>
      <c r="BY1136" s="395"/>
    </row>
    <row r="1137" s="300" customFormat="true" ht="15" customHeight="true" x14ac:dyDescent="0.2">
      <c r="BA1137" s="395"/>
      <c r="BB1137" s="324"/>
      <c r="BC1137" s="395"/>
      <c r="BD1137" s="395"/>
      <c r="BE1137" s="395"/>
      <c r="BF1137" s="395"/>
      <c r="BG1137" s="395"/>
      <c r="BH1137" s="395"/>
      <c r="BI1137" s="395"/>
      <c r="BJ1137" s="395"/>
      <c r="BK1137" s="395"/>
      <c r="BL1137" s="395"/>
      <c r="BM1137" s="395"/>
      <c r="BN1137" s="395"/>
      <c r="BO1137" s="395"/>
      <c r="BP1137" s="395"/>
      <c r="BQ1137" s="395"/>
      <c r="BR1137" s="395"/>
      <c r="BS1137" s="395"/>
      <c r="BT1137" s="395"/>
      <c r="BU1137" s="395"/>
      <c r="BV1137" s="395"/>
      <c r="BW1137" s="395"/>
      <c r="BX1137" s="395"/>
      <c r="BY1137" s="395"/>
    </row>
    <row r="1138" s="300" customFormat="true" ht="15" customHeight="true" x14ac:dyDescent="0.2">
      <c r="BA1138" s="395"/>
      <c r="BB1138" s="324"/>
      <c r="BC1138" s="395"/>
      <c r="BD1138" s="395"/>
      <c r="BE1138" s="395"/>
      <c r="BF1138" s="395"/>
      <c r="BG1138" s="395"/>
      <c r="BH1138" s="395"/>
      <c r="BI1138" s="395"/>
      <c r="BJ1138" s="395"/>
      <c r="BK1138" s="395"/>
      <c r="BL1138" s="395"/>
      <c r="BM1138" s="395"/>
      <c r="BN1138" s="395"/>
      <c r="BO1138" s="395"/>
      <c r="BP1138" s="395"/>
      <c r="BQ1138" s="395"/>
      <c r="BR1138" s="395"/>
      <c r="BS1138" s="395"/>
      <c r="BT1138" s="395"/>
      <c r="BU1138" s="395"/>
      <c r="BV1138" s="395"/>
      <c r="BW1138" s="395"/>
      <c r="BX1138" s="395"/>
      <c r="BY1138" s="395"/>
    </row>
    <row r="1139" s="300" customFormat="true" ht="15" customHeight="true" x14ac:dyDescent="0.2">
      <c r="BA1139" s="395"/>
      <c r="BB1139" s="324"/>
      <c r="BC1139" s="395"/>
      <c r="BD1139" s="395"/>
      <c r="BE1139" s="395"/>
      <c r="BF1139" s="395"/>
      <c r="BG1139" s="395"/>
      <c r="BH1139" s="395"/>
      <c r="BI1139" s="395"/>
      <c r="BJ1139" s="395"/>
      <c r="BK1139" s="395"/>
      <c r="BL1139" s="395"/>
      <c r="BM1139" s="395"/>
      <c r="BN1139" s="395"/>
      <c r="BO1139" s="395"/>
      <c r="BP1139" s="395"/>
      <c r="BQ1139" s="395"/>
      <c r="BR1139" s="395"/>
      <c r="BS1139" s="395"/>
      <c r="BT1139" s="395"/>
      <c r="BU1139" s="395"/>
      <c r="BV1139" s="395"/>
      <c r="BW1139" s="395"/>
      <c r="BX1139" s="395"/>
      <c r="BY1139" s="395"/>
    </row>
    <row r="1140" s="300" customFormat="true" ht="15" customHeight="true" x14ac:dyDescent="0.2">
      <c r="BA1140" s="395"/>
      <c r="BB1140" s="324"/>
      <c r="BC1140" s="395"/>
      <c r="BD1140" s="395"/>
      <c r="BE1140" s="395"/>
      <c r="BF1140" s="395"/>
      <c r="BG1140" s="395"/>
      <c r="BH1140" s="395"/>
      <c r="BI1140" s="395"/>
      <c r="BJ1140" s="395"/>
      <c r="BK1140" s="395"/>
      <c r="BL1140" s="395"/>
      <c r="BM1140" s="395"/>
      <c r="BN1140" s="395"/>
      <c r="BO1140" s="395"/>
      <c r="BP1140" s="395"/>
      <c r="BQ1140" s="395"/>
      <c r="BR1140" s="395"/>
      <c r="BS1140" s="395"/>
      <c r="BT1140" s="395"/>
      <c r="BU1140" s="395"/>
      <c r="BV1140" s="395"/>
      <c r="BW1140" s="395"/>
      <c r="BX1140" s="395"/>
      <c r="BY1140" s="395"/>
    </row>
    <row r="1141" s="300" customFormat="true" ht="15" customHeight="true" x14ac:dyDescent="0.2">
      <c r="BA1141" s="395"/>
      <c r="BB1141" s="324"/>
      <c r="BC1141" s="395"/>
      <c r="BD1141" s="395"/>
      <c r="BE1141" s="395"/>
      <c r="BF1141" s="395"/>
      <c r="BG1141" s="395"/>
      <c r="BH1141" s="395"/>
      <c r="BI1141" s="395"/>
      <c r="BJ1141" s="395"/>
      <c r="BK1141" s="395"/>
      <c r="BL1141" s="395"/>
      <c r="BM1141" s="395"/>
      <c r="BN1141" s="395"/>
      <c r="BO1141" s="395"/>
      <c r="BP1141" s="395"/>
      <c r="BQ1141" s="395"/>
      <c r="BR1141" s="395"/>
      <c r="BS1141" s="395"/>
      <c r="BT1141" s="395"/>
      <c r="BU1141" s="395"/>
      <c r="BV1141" s="395"/>
      <c r="BW1141" s="395"/>
      <c r="BX1141" s="395"/>
      <c r="BY1141" s="395"/>
    </row>
    <row r="1142" s="300" customFormat="true" ht="15" customHeight="true" x14ac:dyDescent="0.2">
      <c r="BA1142" s="395"/>
      <c r="BB1142" s="324"/>
      <c r="BC1142" s="395"/>
      <c r="BD1142" s="395"/>
      <c r="BE1142" s="395"/>
      <c r="BF1142" s="395"/>
      <c r="BG1142" s="395"/>
      <c r="BH1142" s="395"/>
      <c r="BI1142" s="395"/>
      <c r="BJ1142" s="395"/>
      <c r="BK1142" s="395"/>
      <c r="BL1142" s="395"/>
      <c r="BM1142" s="395"/>
      <c r="BN1142" s="395"/>
      <c r="BO1142" s="395"/>
      <c r="BP1142" s="395"/>
      <c r="BQ1142" s="395"/>
      <c r="BR1142" s="395"/>
      <c r="BS1142" s="395"/>
      <c r="BT1142" s="395"/>
      <c r="BU1142" s="395"/>
      <c r="BV1142" s="395"/>
      <c r="BW1142" s="395"/>
      <c r="BX1142" s="395"/>
      <c r="BY1142" s="395"/>
    </row>
    <row r="1143" s="300" customFormat="true" ht="15" customHeight="true" x14ac:dyDescent="0.2">
      <c r="BA1143" s="395"/>
      <c r="BB1143" s="324"/>
      <c r="BC1143" s="395"/>
      <c r="BD1143" s="395"/>
      <c r="BE1143" s="395"/>
      <c r="BF1143" s="395"/>
      <c r="BG1143" s="395"/>
      <c r="BH1143" s="395"/>
      <c r="BI1143" s="395"/>
      <c r="BJ1143" s="395"/>
      <c r="BK1143" s="395"/>
      <c r="BL1143" s="395"/>
      <c r="BM1143" s="395"/>
      <c r="BN1143" s="395"/>
      <c r="BO1143" s="395"/>
      <c r="BP1143" s="395"/>
      <c r="BQ1143" s="395"/>
      <c r="BR1143" s="395"/>
      <c r="BS1143" s="395"/>
      <c r="BT1143" s="395"/>
      <c r="BU1143" s="395"/>
      <c r="BV1143" s="395"/>
      <c r="BW1143" s="395"/>
      <c r="BX1143" s="395"/>
      <c r="BY1143" s="395"/>
    </row>
    <row r="1144" s="300" customFormat="true" ht="15" customHeight="true" x14ac:dyDescent="0.2">
      <c r="BA1144" s="395"/>
      <c r="BB1144" s="324"/>
      <c r="BC1144" s="395"/>
      <c r="BD1144" s="395"/>
      <c r="BE1144" s="395"/>
      <c r="BF1144" s="395"/>
      <c r="BG1144" s="395"/>
      <c r="BH1144" s="395"/>
      <c r="BI1144" s="395"/>
      <c r="BJ1144" s="395"/>
      <c r="BK1144" s="395"/>
      <c r="BL1144" s="395"/>
      <c r="BM1144" s="395"/>
      <c r="BN1144" s="395"/>
      <c r="BO1144" s="395"/>
      <c r="BP1144" s="395"/>
      <c r="BQ1144" s="395"/>
      <c r="BR1144" s="395"/>
      <c r="BS1144" s="395"/>
      <c r="BT1144" s="395"/>
      <c r="BU1144" s="395"/>
      <c r="BV1144" s="395"/>
      <c r="BW1144" s="395"/>
      <c r="BX1144" s="395"/>
      <c r="BY1144" s="395"/>
    </row>
    <row r="1145" s="300" customFormat="true" ht="15" customHeight="true" x14ac:dyDescent="0.2">
      <c r="BA1145" s="395"/>
      <c r="BB1145" s="324"/>
      <c r="BC1145" s="395"/>
      <c r="BD1145" s="395"/>
      <c r="BE1145" s="395"/>
      <c r="BF1145" s="395"/>
      <c r="BG1145" s="395"/>
      <c r="BH1145" s="395"/>
      <c r="BI1145" s="395"/>
      <c r="BJ1145" s="395"/>
      <c r="BK1145" s="395"/>
      <c r="BL1145" s="395"/>
      <c r="BM1145" s="395"/>
      <c r="BN1145" s="395"/>
      <c r="BO1145" s="395"/>
      <c r="BP1145" s="395"/>
      <c r="BQ1145" s="395"/>
      <c r="BR1145" s="395"/>
      <c r="BS1145" s="395"/>
      <c r="BT1145" s="395"/>
      <c r="BU1145" s="395"/>
      <c r="BV1145" s="395"/>
      <c r="BW1145" s="395"/>
      <c r="BX1145" s="395"/>
      <c r="BY1145" s="395"/>
    </row>
    <row r="1146" s="300" customFormat="true" ht="15" customHeight="true" x14ac:dyDescent="0.2">
      <c r="BA1146" s="395"/>
      <c r="BB1146" s="324"/>
      <c r="BC1146" s="395"/>
      <c r="BD1146" s="395"/>
      <c r="BE1146" s="395"/>
      <c r="BF1146" s="395"/>
      <c r="BG1146" s="395"/>
      <c r="BH1146" s="395"/>
      <c r="BI1146" s="395"/>
      <c r="BJ1146" s="395"/>
      <c r="BK1146" s="395"/>
      <c r="BL1146" s="395"/>
      <c r="BM1146" s="395"/>
      <c r="BN1146" s="395"/>
      <c r="BO1146" s="395"/>
      <c r="BP1146" s="395"/>
      <c r="BQ1146" s="395"/>
      <c r="BR1146" s="395"/>
      <c r="BS1146" s="395"/>
      <c r="BT1146" s="395"/>
      <c r="BU1146" s="395"/>
      <c r="BV1146" s="395"/>
      <c r="BW1146" s="395"/>
      <c r="BX1146" s="395"/>
      <c r="BY1146" s="395"/>
    </row>
    <row r="1147" s="300" customFormat="true" ht="15" customHeight="true" x14ac:dyDescent="0.2">
      <c r="BA1147" s="395"/>
      <c r="BB1147" s="324"/>
      <c r="BC1147" s="395"/>
      <c r="BD1147" s="395"/>
      <c r="BE1147" s="395"/>
      <c r="BF1147" s="395"/>
      <c r="BG1147" s="395"/>
      <c r="BH1147" s="395"/>
      <c r="BI1147" s="395"/>
      <c r="BJ1147" s="395"/>
      <c r="BK1147" s="395"/>
      <c r="BL1147" s="395"/>
      <c r="BM1147" s="395"/>
      <c r="BN1147" s="395"/>
      <c r="BO1147" s="395"/>
      <c r="BP1147" s="395"/>
      <c r="BQ1147" s="395"/>
      <c r="BR1147" s="395"/>
      <c r="BS1147" s="395"/>
      <c r="BT1147" s="395"/>
      <c r="BU1147" s="395"/>
      <c r="BV1147" s="395"/>
      <c r="BW1147" s="395"/>
      <c r="BX1147" s="395"/>
      <c r="BY1147" s="395"/>
    </row>
    <row r="1148" s="300" customFormat="true" ht="15" customHeight="true" x14ac:dyDescent="0.2">
      <c r="BA1148" s="395"/>
      <c r="BB1148" s="324"/>
      <c r="BC1148" s="395"/>
      <c r="BD1148" s="395"/>
      <c r="BE1148" s="395"/>
      <c r="BF1148" s="395"/>
      <c r="BG1148" s="395"/>
      <c r="BH1148" s="395"/>
      <c r="BI1148" s="395"/>
      <c r="BJ1148" s="395"/>
      <c r="BK1148" s="395"/>
      <c r="BL1148" s="395"/>
      <c r="BM1148" s="395"/>
      <c r="BN1148" s="395"/>
      <c r="BO1148" s="395"/>
      <c r="BP1148" s="395"/>
      <c r="BQ1148" s="395"/>
      <c r="BR1148" s="395"/>
      <c r="BS1148" s="395"/>
      <c r="BT1148" s="395"/>
      <c r="BU1148" s="395"/>
      <c r="BV1148" s="395"/>
      <c r="BW1148" s="395"/>
      <c r="BX1148" s="395"/>
      <c r="BY1148" s="395"/>
    </row>
    <row r="1149" s="300" customFormat="true" ht="15" customHeight="true" x14ac:dyDescent="0.2">
      <c r="BA1149" s="395"/>
      <c r="BB1149" s="324"/>
      <c r="BC1149" s="395"/>
      <c r="BD1149" s="395"/>
      <c r="BE1149" s="395"/>
      <c r="BF1149" s="395"/>
      <c r="BG1149" s="395"/>
      <c r="BH1149" s="395"/>
      <c r="BI1149" s="395"/>
      <c r="BJ1149" s="395"/>
      <c r="BK1149" s="395"/>
      <c r="BL1149" s="395"/>
      <c r="BM1149" s="395"/>
      <c r="BN1149" s="395"/>
      <c r="BO1149" s="395"/>
      <c r="BP1149" s="395"/>
      <c r="BQ1149" s="395"/>
      <c r="BR1149" s="395"/>
      <c r="BS1149" s="395"/>
      <c r="BT1149" s="395"/>
      <c r="BU1149" s="395"/>
      <c r="BV1149" s="395"/>
      <c r="BW1149" s="395"/>
      <c r="BX1149" s="395"/>
      <c r="BY1149" s="395"/>
    </row>
    <row r="1150" s="300" customFormat="true" ht="15" customHeight="true" x14ac:dyDescent="0.2">
      <c r="BA1150" s="395"/>
      <c r="BB1150" s="324"/>
      <c r="BC1150" s="395"/>
      <c r="BD1150" s="395"/>
      <c r="BE1150" s="395"/>
      <c r="BF1150" s="395"/>
      <c r="BG1150" s="395"/>
      <c r="BH1150" s="395"/>
      <c r="BI1150" s="395"/>
      <c r="BJ1150" s="395"/>
      <c r="BK1150" s="395"/>
      <c r="BL1150" s="395"/>
      <c r="BM1150" s="395"/>
      <c r="BN1150" s="395"/>
      <c r="BO1150" s="395"/>
      <c r="BP1150" s="395"/>
      <c r="BQ1150" s="395"/>
      <c r="BR1150" s="395"/>
      <c r="BS1150" s="395"/>
      <c r="BT1150" s="395"/>
      <c r="BU1150" s="395"/>
      <c r="BV1150" s="395"/>
      <c r="BW1150" s="395"/>
      <c r="BX1150" s="395"/>
      <c r="BY1150" s="395"/>
    </row>
    <row r="1151" s="300" customFormat="true" ht="15" customHeight="true" x14ac:dyDescent="0.2">
      <c r="BA1151" s="395"/>
      <c r="BB1151" s="324"/>
      <c r="BC1151" s="395"/>
      <c r="BD1151" s="395"/>
      <c r="BE1151" s="395"/>
      <c r="BF1151" s="395"/>
      <c r="BG1151" s="395"/>
      <c r="BH1151" s="395"/>
      <c r="BI1151" s="395"/>
      <c r="BJ1151" s="395"/>
      <c r="BK1151" s="395"/>
      <c r="BL1151" s="395"/>
      <c r="BM1151" s="395"/>
      <c r="BN1151" s="395"/>
      <c r="BO1151" s="395"/>
      <c r="BP1151" s="395"/>
      <c r="BQ1151" s="395"/>
      <c r="BR1151" s="395"/>
      <c r="BS1151" s="395"/>
      <c r="BT1151" s="395"/>
      <c r="BU1151" s="395"/>
      <c r="BV1151" s="395"/>
      <c r="BW1151" s="395"/>
      <c r="BX1151" s="395"/>
      <c r="BY1151" s="395"/>
    </row>
    <row r="1152" s="300" customFormat="true" ht="15" customHeight="true" x14ac:dyDescent="0.2">
      <c r="BA1152" s="395"/>
      <c r="BB1152" s="324"/>
      <c r="BC1152" s="395"/>
      <c r="BD1152" s="395"/>
      <c r="BE1152" s="395"/>
      <c r="BF1152" s="395"/>
      <c r="BG1152" s="395"/>
      <c r="BH1152" s="395"/>
      <c r="BI1152" s="395"/>
      <c r="BJ1152" s="395"/>
      <c r="BK1152" s="395"/>
      <c r="BL1152" s="395"/>
      <c r="BM1152" s="395"/>
      <c r="BN1152" s="395"/>
      <c r="BO1152" s="395"/>
      <c r="BP1152" s="395"/>
      <c r="BQ1152" s="395"/>
      <c r="BR1152" s="395"/>
      <c r="BS1152" s="395"/>
      <c r="BT1152" s="395"/>
      <c r="BU1152" s="395"/>
      <c r="BV1152" s="395"/>
      <c r="BW1152" s="395"/>
      <c r="BX1152" s="395"/>
      <c r="BY1152" s="395"/>
    </row>
    <row r="1153" s="300" customFormat="true" ht="15" customHeight="true" x14ac:dyDescent="0.2">
      <c r="BA1153" s="395"/>
      <c r="BB1153" s="324"/>
      <c r="BC1153" s="395"/>
      <c r="BD1153" s="395"/>
      <c r="BE1153" s="395"/>
      <c r="BF1153" s="395"/>
      <c r="BG1153" s="395"/>
      <c r="BH1153" s="395"/>
      <c r="BI1153" s="395"/>
      <c r="BJ1153" s="395"/>
      <c r="BK1153" s="395"/>
      <c r="BL1153" s="395"/>
      <c r="BM1153" s="395"/>
      <c r="BN1153" s="395"/>
      <c r="BO1153" s="395"/>
      <c r="BP1153" s="395"/>
      <c r="BQ1153" s="395"/>
      <c r="BR1153" s="395"/>
      <c r="BS1153" s="395"/>
      <c r="BT1153" s="395"/>
      <c r="BU1153" s="395"/>
      <c r="BV1153" s="395"/>
      <c r="BW1153" s="395"/>
      <c r="BX1153" s="395"/>
      <c r="BY1153" s="395"/>
    </row>
    <row r="1154" s="300" customFormat="true" ht="15" customHeight="true" x14ac:dyDescent="0.2">
      <c r="BA1154" s="395"/>
      <c r="BB1154" s="324"/>
      <c r="BC1154" s="395"/>
      <c r="BD1154" s="395"/>
      <c r="BE1154" s="395"/>
      <c r="BF1154" s="395"/>
      <c r="BG1154" s="395"/>
      <c r="BH1154" s="395"/>
      <c r="BI1154" s="395"/>
      <c r="BJ1154" s="395"/>
      <c r="BK1154" s="395"/>
      <c r="BL1154" s="395"/>
      <c r="BM1154" s="395"/>
      <c r="BN1154" s="395"/>
      <c r="BO1154" s="395"/>
      <c r="BP1154" s="395"/>
      <c r="BQ1154" s="395"/>
      <c r="BR1154" s="395"/>
      <c r="BS1154" s="395"/>
      <c r="BT1154" s="395"/>
      <c r="BU1154" s="395"/>
      <c r="BV1154" s="395"/>
      <c r="BW1154" s="395"/>
      <c r="BX1154" s="395"/>
      <c r="BY1154" s="395"/>
    </row>
    <row r="1155" s="300" customFormat="true" ht="15" customHeight="true" x14ac:dyDescent="0.2">
      <c r="BA1155" s="395"/>
      <c r="BB1155" s="324"/>
      <c r="BC1155" s="395"/>
      <c r="BD1155" s="395"/>
      <c r="BE1155" s="395"/>
      <c r="BF1155" s="395"/>
      <c r="BG1155" s="395"/>
      <c r="BH1155" s="395"/>
      <c r="BI1155" s="395"/>
      <c r="BJ1155" s="395"/>
      <c r="BK1155" s="395"/>
      <c r="BL1155" s="395"/>
      <c r="BM1155" s="395"/>
      <c r="BN1155" s="395"/>
      <c r="BO1155" s="395"/>
      <c r="BP1155" s="395"/>
      <c r="BQ1155" s="395"/>
      <c r="BR1155" s="395"/>
      <c r="BS1155" s="395"/>
      <c r="BT1155" s="395"/>
      <c r="BU1155" s="395"/>
      <c r="BV1155" s="395"/>
      <c r="BW1155" s="395"/>
      <c r="BX1155" s="395"/>
      <c r="BY1155" s="395"/>
    </row>
    <row r="1156" s="300" customFormat="true" ht="15" customHeight="true" x14ac:dyDescent="0.2">
      <c r="BA1156" s="395"/>
      <c r="BB1156" s="324"/>
      <c r="BC1156" s="395"/>
      <c r="BD1156" s="395"/>
      <c r="BE1156" s="395"/>
      <c r="BF1156" s="395"/>
      <c r="BG1156" s="395"/>
      <c r="BH1156" s="395"/>
      <c r="BI1156" s="395"/>
      <c r="BJ1156" s="395"/>
      <c r="BK1156" s="395"/>
      <c r="BL1156" s="395"/>
      <c r="BM1156" s="395"/>
      <c r="BN1156" s="395"/>
      <c r="BO1156" s="395"/>
      <c r="BP1156" s="395"/>
      <c r="BQ1156" s="395"/>
      <c r="BR1156" s="395"/>
      <c r="BS1156" s="395"/>
      <c r="BT1156" s="395"/>
      <c r="BU1156" s="395"/>
      <c r="BV1156" s="395"/>
      <c r="BW1156" s="395"/>
      <c r="BX1156" s="395"/>
      <c r="BY1156" s="395"/>
    </row>
    <row r="1157" s="300" customFormat="true" ht="15" customHeight="true" x14ac:dyDescent="0.2">
      <c r="BA1157" s="395"/>
      <c r="BB1157" s="324"/>
      <c r="BC1157" s="395"/>
      <c r="BD1157" s="395"/>
      <c r="BE1157" s="395"/>
      <c r="BF1157" s="395"/>
      <c r="BG1157" s="395"/>
      <c r="BH1157" s="395"/>
      <c r="BI1157" s="395"/>
      <c r="BJ1157" s="395"/>
      <c r="BK1157" s="395"/>
      <c r="BL1157" s="395"/>
      <c r="BM1157" s="395"/>
      <c r="BN1157" s="395"/>
      <c r="BO1157" s="395"/>
      <c r="BP1157" s="395"/>
      <c r="BQ1157" s="395"/>
      <c r="BR1157" s="395"/>
      <c r="BS1157" s="395"/>
      <c r="BT1157" s="395"/>
      <c r="BU1157" s="395"/>
      <c r="BV1157" s="395"/>
      <c r="BW1157" s="395"/>
      <c r="BX1157" s="395"/>
      <c r="BY1157" s="395"/>
    </row>
    <row r="1158" s="300" customFormat="true" ht="15" customHeight="true" x14ac:dyDescent="0.2">
      <c r="BA1158" s="395"/>
      <c r="BB1158" s="324"/>
      <c r="BC1158" s="395"/>
      <c r="BD1158" s="395"/>
      <c r="BE1158" s="395"/>
      <c r="BF1158" s="395"/>
      <c r="BG1158" s="395"/>
      <c r="BH1158" s="395"/>
      <c r="BI1158" s="395"/>
      <c r="BJ1158" s="395"/>
      <c r="BK1158" s="395"/>
      <c r="BL1158" s="395"/>
      <c r="BM1158" s="395"/>
      <c r="BN1158" s="395"/>
      <c r="BO1158" s="395"/>
      <c r="BP1158" s="395"/>
      <c r="BQ1158" s="395"/>
      <c r="BR1158" s="395"/>
      <c r="BS1158" s="395"/>
      <c r="BT1158" s="395"/>
      <c r="BU1158" s="395"/>
      <c r="BV1158" s="395"/>
      <c r="BW1158" s="395"/>
      <c r="BX1158" s="395"/>
      <c r="BY1158" s="395"/>
    </row>
    <row r="1159" s="300" customFormat="true" ht="15" customHeight="true" x14ac:dyDescent="0.2">
      <c r="BA1159" s="395"/>
      <c r="BB1159" s="324"/>
      <c r="BC1159" s="395"/>
      <c r="BD1159" s="395"/>
      <c r="BE1159" s="395"/>
      <c r="BF1159" s="395"/>
      <c r="BG1159" s="395"/>
      <c r="BH1159" s="395"/>
      <c r="BI1159" s="395"/>
      <c r="BJ1159" s="395"/>
      <c r="BK1159" s="395"/>
      <c r="BL1159" s="395"/>
      <c r="BM1159" s="395"/>
      <c r="BN1159" s="395"/>
      <c r="BO1159" s="395"/>
      <c r="BP1159" s="395"/>
      <c r="BQ1159" s="395"/>
      <c r="BR1159" s="395"/>
      <c r="BS1159" s="395"/>
      <c r="BT1159" s="395"/>
      <c r="BU1159" s="395"/>
      <c r="BV1159" s="395"/>
      <c r="BW1159" s="395"/>
      <c r="BX1159" s="395"/>
      <c r="BY1159" s="395"/>
    </row>
    <row r="1160" s="300" customFormat="true" ht="15" customHeight="true" x14ac:dyDescent="0.2">
      <c r="BA1160" s="395"/>
      <c r="BB1160" s="324"/>
      <c r="BC1160" s="395"/>
      <c r="BD1160" s="395"/>
      <c r="BE1160" s="395"/>
      <c r="BF1160" s="395"/>
      <c r="BG1160" s="395"/>
      <c r="BH1160" s="395"/>
      <c r="BI1160" s="395"/>
      <c r="BJ1160" s="395"/>
      <c r="BK1160" s="395"/>
      <c r="BL1160" s="395"/>
      <c r="BM1160" s="395"/>
      <c r="BN1160" s="395"/>
      <c r="BO1160" s="395"/>
      <c r="BP1160" s="395"/>
      <c r="BQ1160" s="395"/>
      <c r="BR1160" s="395"/>
      <c r="BS1160" s="395"/>
      <c r="BT1160" s="395"/>
      <c r="BU1160" s="395"/>
      <c r="BV1160" s="395"/>
      <c r="BW1160" s="395"/>
      <c r="BX1160" s="395"/>
      <c r="BY1160" s="395"/>
    </row>
    <row r="1161" s="300" customFormat="true" ht="15" customHeight="true" x14ac:dyDescent="0.2">
      <c r="BA1161" s="395"/>
      <c r="BB1161" s="324"/>
      <c r="BC1161" s="395"/>
      <c r="BD1161" s="395"/>
      <c r="BE1161" s="395"/>
      <c r="BF1161" s="395"/>
      <c r="BG1161" s="395"/>
      <c r="BH1161" s="395"/>
      <c r="BI1161" s="395"/>
      <c r="BJ1161" s="395"/>
      <c r="BK1161" s="395"/>
      <c r="BL1161" s="395"/>
      <c r="BM1161" s="395"/>
      <c r="BN1161" s="395"/>
      <c r="BO1161" s="395"/>
      <c r="BP1161" s="395"/>
      <c r="BQ1161" s="395"/>
      <c r="BR1161" s="395"/>
      <c r="BS1161" s="395"/>
      <c r="BT1161" s="395"/>
      <c r="BU1161" s="395"/>
      <c r="BV1161" s="395"/>
      <c r="BW1161" s="395"/>
      <c r="BX1161" s="395"/>
      <c r="BY1161" s="395"/>
    </row>
    <row r="1162" s="300" customFormat="true" ht="15" customHeight="true" x14ac:dyDescent="0.2">
      <c r="BA1162" s="395"/>
      <c r="BB1162" s="324"/>
      <c r="BC1162" s="395"/>
      <c r="BD1162" s="395"/>
      <c r="BE1162" s="395"/>
      <c r="BF1162" s="395"/>
      <c r="BG1162" s="395"/>
      <c r="BH1162" s="395"/>
      <c r="BI1162" s="395"/>
      <c r="BJ1162" s="395"/>
      <c r="BK1162" s="395"/>
      <c r="BL1162" s="395"/>
      <c r="BM1162" s="395"/>
      <c r="BN1162" s="395"/>
      <c r="BO1162" s="395"/>
      <c r="BP1162" s="395"/>
      <c r="BQ1162" s="395"/>
      <c r="BR1162" s="395"/>
      <c r="BS1162" s="395"/>
      <c r="BT1162" s="395"/>
      <c r="BU1162" s="395"/>
      <c r="BV1162" s="395"/>
      <c r="BW1162" s="395"/>
      <c r="BX1162" s="395"/>
      <c r="BY1162" s="395"/>
    </row>
    <row r="1163" s="300" customFormat="true" ht="15" customHeight="true" x14ac:dyDescent="0.2">
      <c r="BA1163" s="395"/>
      <c r="BB1163" s="324"/>
      <c r="BC1163" s="395"/>
      <c r="BD1163" s="395"/>
      <c r="BE1163" s="395"/>
      <c r="BF1163" s="395"/>
      <c r="BG1163" s="395"/>
      <c r="BH1163" s="395"/>
      <c r="BI1163" s="395"/>
      <c r="BJ1163" s="395"/>
      <c r="BK1163" s="395"/>
      <c r="BL1163" s="395"/>
      <c r="BM1163" s="395"/>
      <c r="BN1163" s="395"/>
      <c r="BO1163" s="395"/>
      <c r="BP1163" s="395"/>
      <c r="BQ1163" s="395"/>
      <c r="BR1163" s="395"/>
      <c r="BS1163" s="395"/>
      <c r="BT1163" s="395"/>
      <c r="BU1163" s="395"/>
      <c r="BV1163" s="395"/>
      <c r="BW1163" s="395"/>
      <c r="BX1163" s="395"/>
      <c r="BY1163" s="395"/>
    </row>
    <row r="1164" s="300" customFormat="true" ht="15" customHeight="true" x14ac:dyDescent="0.2">
      <c r="BA1164" s="395"/>
      <c r="BB1164" s="324"/>
      <c r="BC1164" s="395"/>
      <c r="BD1164" s="395"/>
      <c r="BE1164" s="395"/>
      <c r="BF1164" s="395"/>
      <c r="BG1164" s="395"/>
      <c r="BH1164" s="395"/>
      <c r="BI1164" s="395"/>
      <c r="BJ1164" s="395"/>
      <c r="BK1164" s="395"/>
      <c r="BL1164" s="395"/>
      <c r="BM1164" s="395"/>
      <c r="BN1164" s="395"/>
      <c r="BO1164" s="395"/>
      <c r="BP1164" s="395"/>
      <c r="BQ1164" s="395"/>
      <c r="BR1164" s="395"/>
      <c r="BS1164" s="395"/>
      <c r="BT1164" s="395"/>
      <c r="BU1164" s="395"/>
      <c r="BV1164" s="395"/>
      <c r="BW1164" s="395"/>
      <c r="BX1164" s="395"/>
      <c r="BY1164" s="395"/>
    </row>
    <row r="1165" s="300" customFormat="true" ht="15" customHeight="true" x14ac:dyDescent="0.2">
      <c r="BA1165" s="395"/>
      <c r="BB1165" s="324"/>
      <c r="BC1165" s="395"/>
      <c r="BD1165" s="395"/>
      <c r="BE1165" s="395"/>
      <c r="BF1165" s="395"/>
      <c r="BG1165" s="395"/>
      <c r="BH1165" s="395"/>
      <c r="BI1165" s="395"/>
      <c r="BJ1165" s="395"/>
      <c r="BK1165" s="395"/>
      <c r="BL1165" s="395"/>
      <c r="BM1165" s="395"/>
      <c r="BN1165" s="395"/>
      <c r="BO1165" s="395"/>
      <c r="BP1165" s="395"/>
      <c r="BQ1165" s="395"/>
      <c r="BR1165" s="395"/>
      <c r="BS1165" s="395"/>
      <c r="BT1165" s="395"/>
      <c r="BU1165" s="395"/>
      <c r="BV1165" s="395"/>
      <c r="BW1165" s="395"/>
      <c r="BX1165" s="395"/>
      <c r="BY1165" s="395"/>
    </row>
    <row r="1166" s="300" customFormat="true" ht="15" customHeight="true" x14ac:dyDescent="0.2">
      <c r="BA1166" s="395"/>
      <c r="BB1166" s="324"/>
      <c r="BC1166" s="395"/>
      <c r="BD1166" s="395"/>
      <c r="BE1166" s="395"/>
      <c r="BF1166" s="395"/>
      <c r="BG1166" s="395"/>
      <c r="BH1166" s="395"/>
      <c r="BI1166" s="395"/>
      <c r="BJ1166" s="395"/>
      <c r="BK1166" s="395"/>
      <c r="BL1166" s="395"/>
      <c r="BM1166" s="395"/>
      <c r="BN1166" s="395"/>
      <c r="BO1166" s="395"/>
      <c r="BP1166" s="395"/>
      <c r="BQ1166" s="395"/>
      <c r="BR1166" s="395"/>
      <c r="BS1166" s="395"/>
      <c r="BT1166" s="395"/>
      <c r="BU1166" s="395"/>
      <c r="BV1166" s="395"/>
      <c r="BW1166" s="395"/>
      <c r="BX1166" s="395"/>
      <c r="BY1166" s="395"/>
    </row>
    <row r="1167" s="300" customFormat="true" ht="15" customHeight="true" x14ac:dyDescent="0.2">
      <c r="BA1167" s="395"/>
      <c r="BB1167" s="324"/>
      <c r="BC1167" s="395"/>
      <c r="BD1167" s="395"/>
      <c r="BE1167" s="395"/>
      <c r="BF1167" s="395"/>
      <c r="BG1167" s="395"/>
      <c r="BH1167" s="395"/>
      <c r="BI1167" s="395"/>
      <c r="BJ1167" s="395"/>
      <c r="BK1167" s="395"/>
      <c r="BL1167" s="395"/>
      <c r="BM1167" s="395"/>
      <c r="BN1167" s="395"/>
      <c r="BO1167" s="395"/>
      <c r="BP1167" s="395"/>
      <c r="BQ1167" s="395"/>
      <c r="BR1167" s="395"/>
      <c r="BS1167" s="395"/>
      <c r="BT1167" s="395"/>
      <c r="BU1167" s="395"/>
      <c r="BV1167" s="395"/>
      <c r="BW1167" s="395"/>
      <c r="BX1167" s="395"/>
      <c r="BY1167" s="395"/>
    </row>
    <row r="1168" s="300" customFormat="true" ht="15" customHeight="true" x14ac:dyDescent="0.2">
      <c r="BA1168" s="395"/>
      <c r="BB1168" s="324"/>
      <c r="BC1168" s="395"/>
      <c r="BD1168" s="395"/>
      <c r="BE1168" s="395"/>
      <c r="BF1168" s="395"/>
      <c r="BG1168" s="395"/>
      <c r="BH1168" s="395"/>
      <c r="BI1168" s="395"/>
      <c r="BJ1168" s="395"/>
      <c r="BK1168" s="395"/>
      <c r="BL1168" s="395"/>
      <c r="BM1168" s="395"/>
      <c r="BN1168" s="395"/>
      <c r="BO1168" s="395"/>
      <c r="BP1168" s="395"/>
      <c r="BQ1168" s="395"/>
      <c r="BR1168" s="395"/>
      <c r="BS1168" s="395"/>
      <c r="BT1168" s="395"/>
      <c r="BU1168" s="395"/>
      <c r="BV1168" s="395"/>
      <c r="BW1168" s="395"/>
      <c r="BX1168" s="395"/>
      <c r="BY1168" s="395"/>
    </row>
    <row r="1169" s="300" customFormat="true" ht="15" customHeight="true" x14ac:dyDescent="0.2">
      <c r="BA1169" s="395"/>
      <c r="BB1169" s="324"/>
      <c r="BC1169" s="395"/>
      <c r="BD1169" s="395"/>
      <c r="BE1169" s="395"/>
      <c r="BF1169" s="395"/>
      <c r="BG1169" s="395"/>
      <c r="BH1169" s="395"/>
      <c r="BI1169" s="395"/>
      <c r="BJ1169" s="395"/>
      <c r="BK1169" s="395"/>
      <c r="BL1169" s="395"/>
      <c r="BM1169" s="395"/>
      <c r="BN1169" s="395"/>
      <c r="BO1169" s="395"/>
      <c r="BP1169" s="395"/>
      <c r="BQ1169" s="395"/>
      <c r="BR1169" s="395"/>
      <c r="BS1169" s="395"/>
      <c r="BT1169" s="395"/>
      <c r="BU1169" s="395"/>
      <c r="BV1169" s="395"/>
      <c r="BW1169" s="395"/>
      <c r="BX1169" s="395"/>
      <c r="BY1169" s="395"/>
    </row>
    <row r="1170" s="300" customFormat="true" ht="15" customHeight="true" x14ac:dyDescent="0.2">
      <c r="A1170" s="369"/>
      <c r="B1170" s="1689"/>
      <c r="C1170" s="1690"/>
      <c r="D1170" s="1690"/>
      <c r="E1170" s="1690"/>
      <c r="F1170" s="1690"/>
      <c r="G1170" s="1690"/>
      <c r="H1170" s="1690"/>
      <c r="I1170" s="1690"/>
      <c r="J1170" s="1690"/>
      <c r="K1170" s="1690"/>
      <c r="L1170" s="1690"/>
      <c r="M1170" s="1690"/>
      <c r="N1170" s="1690"/>
      <c r="O1170" s="1690"/>
      <c r="P1170" s="1690"/>
      <c r="Q1170" s="1690"/>
      <c r="R1170" s="1690"/>
      <c r="S1170" s="1690"/>
      <c r="T1170" s="1690"/>
      <c r="U1170" s="1690"/>
      <c r="V1170" s="1690"/>
      <c r="W1170" s="1690"/>
      <c r="X1170" s="1690"/>
      <c r="Y1170" s="1690"/>
      <c r="Z1170" s="1690"/>
      <c r="AA1170" s="1690"/>
      <c r="AB1170" s="1690"/>
      <c r="BA1170" s="395"/>
      <c r="BB1170" s="324"/>
      <c r="BC1170" s="395"/>
      <c r="BD1170" s="395"/>
      <c r="BE1170" s="395"/>
      <c r="BF1170" s="395"/>
      <c r="BG1170" s="395"/>
      <c r="BH1170" s="395"/>
      <c r="BI1170" s="395"/>
      <c r="BJ1170" s="395"/>
      <c r="BK1170" s="395"/>
      <c r="BL1170" s="395"/>
      <c r="BM1170" s="395"/>
      <c r="BN1170" s="395"/>
      <c r="BO1170" s="395"/>
      <c r="BP1170" s="395"/>
      <c r="BQ1170" s="395"/>
      <c r="BR1170" s="395"/>
      <c r="BS1170" s="395"/>
      <c r="BT1170" s="395"/>
      <c r="BU1170" s="395"/>
      <c r="BV1170" s="395"/>
      <c r="BW1170" s="395"/>
      <c r="BX1170" s="395"/>
      <c r="BY1170" s="395"/>
    </row>
    <row r="1171" s="300" customFormat="true" ht="15" customHeight="true" x14ac:dyDescent="0.2">
      <c r="A1171" s="369"/>
      <c r="B1171" s="1689"/>
      <c r="C1171" s="1690"/>
      <c r="D1171" s="1690"/>
      <c r="E1171" s="1690"/>
      <c r="F1171" s="1690"/>
      <c r="G1171" s="1690"/>
      <c r="H1171" s="1690"/>
      <c r="I1171" s="1690"/>
      <c r="J1171" s="1690"/>
      <c r="K1171" s="1690"/>
      <c r="L1171" s="1690"/>
      <c r="M1171" s="1690"/>
      <c r="N1171" s="1690"/>
      <c r="O1171" s="1690"/>
      <c r="P1171" s="1690"/>
      <c r="Q1171" s="1690"/>
      <c r="R1171" s="1690"/>
      <c r="S1171" s="1690"/>
      <c r="T1171" s="1690"/>
      <c r="U1171" s="1690"/>
      <c r="V1171" s="1690"/>
      <c r="W1171" s="1690"/>
      <c r="X1171" s="1690"/>
      <c r="Y1171" s="1690"/>
      <c r="Z1171" s="1690"/>
      <c r="AA1171" s="1690"/>
      <c r="AB1171" s="1690"/>
      <c r="BA1171" s="395"/>
      <c r="BB1171" s="324"/>
      <c r="BC1171" s="395"/>
      <c r="BD1171" s="395"/>
      <c r="BE1171" s="395"/>
      <c r="BF1171" s="395"/>
      <c r="BG1171" s="395"/>
      <c r="BH1171" s="395"/>
      <c r="BI1171" s="395"/>
      <c r="BJ1171" s="395"/>
      <c r="BK1171" s="395"/>
      <c r="BL1171" s="395"/>
      <c r="BM1171" s="395"/>
      <c r="BN1171" s="395"/>
      <c r="BO1171" s="395"/>
      <c r="BP1171" s="395"/>
      <c r="BQ1171" s="395"/>
      <c r="BR1171" s="395"/>
      <c r="BS1171" s="395"/>
      <c r="BT1171" s="395"/>
      <c r="BU1171" s="395"/>
      <c r="BV1171" s="395"/>
      <c r="BW1171" s="395"/>
      <c r="BX1171" s="395"/>
      <c r="BY1171" s="395"/>
    </row>
    <row r="1172" s="300" customFormat="true" ht="15" customHeight="true" x14ac:dyDescent="0.2">
      <c r="A1172" s="369"/>
      <c r="B1172" s="1689"/>
      <c r="C1172" s="1690"/>
      <c r="D1172" s="1690"/>
      <c r="E1172" s="1690"/>
      <c r="F1172" s="1690"/>
      <c r="G1172" s="1690"/>
      <c r="H1172" s="1690"/>
      <c r="I1172" s="1690"/>
      <c r="J1172" s="1690"/>
      <c r="K1172" s="1690"/>
      <c r="L1172" s="1690"/>
      <c r="M1172" s="1690"/>
      <c r="N1172" s="1690"/>
      <c r="O1172" s="1690"/>
      <c r="P1172" s="1690"/>
      <c r="Q1172" s="1690"/>
      <c r="R1172" s="1690"/>
      <c r="S1172" s="1690"/>
      <c r="T1172" s="1690"/>
      <c r="U1172" s="1690"/>
      <c r="V1172" s="1690"/>
      <c r="W1172" s="1690"/>
      <c r="X1172" s="1690"/>
      <c r="Y1172" s="1690"/>
      <c r="Z1172" s="1690"/>
      <c r="AA1172" s="1690"/>
      <c r="AB1172" s="1690"/>
      <c r="BA1172" s="395"/>
      <c r="BB1172" s="324"/>
      <c r="BC1172" s="395"/>
      <c r="BD1172" s="395"/>
      <c r="BE1172" s="395"/>
      <c r="BF1172" s="395"/>
      <c r="BG1172" s="395"/>
      <c r="BH1172" s="395"/>
      <c r="BI1172" s="395"/>
      <c r="BJ1172" s="395"/>
      <c r="BK1172" s="395"/>
      <c r="BL1172" s="395"/>
      <c r="BM1172" s="395"/>
      <c r="BN1172" s="395"/>
      <c r="BO1172" s="395"/>
      <c r="BP1172" s="395"/>
      <c r="BQ1172" s="395"/>
      <c r="BR1172" s="395"/>
      <c r="BS1172" s="395"/>
      <c r="BT1172" s="395"/>
      <c r="BU1172" s="395"/>
      <c r="BV1172" s="395"/>
      <c r="BW1172" s="395"/>
      <c r="BX1172" s="395"/>
      <c r="BY1172" s="395"/>
    </row>
    <row r="1173" s="300" customFormat="true" ht="15" customHeight="true" x14ac:dyDescent="0.2">
      <c r="A1173" s="369"/>
      <c r="B1173" s="1689"/>
      <c r="C1173" s="1690"/>
      <c r="D1173" s="1690"/>
      <c r="E1173" s="1690"/>
      <c r="F1173" s="1690"/>
      <c r="G1173" s="1690"/>
      <c r="H1173" s="1690"/>
      <c r="I1173" s="1690"/>
      <c r="J1173" s="1690"/>
      <c r="K1173" s="1690"/>
      <c r="L1173" s="1690"/>
      <c r="M1173" s="1690"/>
      <c r="N1173" s="1690"/>
      <c r="O1173" s="1690"/>
      <c r="P1173" s="1690"/>
      <c r="Q1173" s="1690"/>
      <c r="R1173" s="1690"/>
      <c r="S1173" s="1690"/>
      <c r="T1173" s="1690"/>
      <c r="U1173" s="1690"/>
      <c r="V1173" s="1690"/>
      <c r="W1173" s="1690"/>
      <c r="X1173" s="1690"/>
      <c r="Y1173" s="1690"/>
      <c r="Z1173" s="1690"/>
      <c r="AA1173" s="1690"/>
      <c r="AB1173" s="1690"/>
      <c r="BA1173" s="395"/>
      <c r="BB1173" s="324"/>
      <c r="BC1173" s="395"/>
      <c r="BD1173" s="395"/>
      <c r="BE1173" s="395"/>
      <c r="BF1173" s="395"/>
      <c r="BG1173" s="395"/>
      <c r="BH1173" s="395"/>
      <c r="BI1173" s="395"/>
      <c r="BJ1173" s="395"/>
      <c r="BK1173" s="395"/>
      <c r="BL1173" s="395"/>
      <c r="BM1173" s="395"/>
      <c r="BN1173" s="395"/>
      <c r="BO1173" s="395"/>
      <c r="BP1173" s="395"/>
      <c r="BQ1173" s="395"/>
      <c r="BR1173" s="395"/>
      <c r="BS1173" s="395"/>
      <c r="BT1173" s="395"/>
      <c r="BU1173" s="395"/>
      <c r="BV1173" s="395"/>
      <c r="BW1173" s="395"/>
      <c r="BX1173" s="395"/>
      <c r="BY1173" s="395"/>
    </row>
    <row r="1174" s="300" customFormat="true" ht="15" customHeight="true" x14ac:dyDescent="0.2">
      <c r="A1174" s="369"/>
      <c r="B1174" s="1689"/>
      <c r="C1174" s="1690"/>
      <c r="D1174" s="1690"/>
      <c r="E1174" s="1690"/>
      <c r="F1174" s="1690"/>
      <c r="G1174" s="1690"/>
      <c r="H1174" s="1690"/>
      <c r="I1174" s="1690"/>
      <c r="J1174" s="1690"/>
      <c r="K1174" s="1690"/>
      <c r="L1174" s="1690"/>
      <c r="M1174" s="1690"/>
      <c r="N1174" s="1690"/>
      <c r="O1174" s="1690"/>
      <c r="P1174" s="1690"/>
      <c r="Q1174" s="1690"/>
      <c r="R1174" s="1690"/>
      <c r="S1174" s="1690"/>
      <c r="T1174" s="1690"/>
      <c r="U1174" s="1690"/>
      <c r="V1174" s="1690"/>
      <c r="W1174" s="1690"/>
      <c r="X1174" s="1690"/>
      <c r="Y1174" s="1690"/>
      <c r="Z1174" s="1690"/>
      <c r="AA1174" s="1690"/>
      <c r="AB1174" s="1690"/>
      <c r="BA1174" s="395"/>
      <c r="BB1174" s="324"/>
      <c r="BC1174" s="395"/>
      <c r="BD1174" s="395"/>
      <c r="BE1174" s="395"/>
      <c r="BF1174" s="395"/>
      <c r="BG1174" s="395"/>
      <c r="BH1174" s="395"/>
      <c r="BI1174" s="395"/>
      <c r="BJ1174" s="395"/>
      <c r="BK1174" s="395"/>
      <c r="BL1174" s="395"/>
      <c r="BM1174" s="395"/>
      <c r="BN1174" s="395"/>
      <c r="BO1174" s="395"/>
      <c r="BP1174" s="395"/>
      <c r="BQ1174" s="395"/>
      <c r="BR1174" s="395"/>
      <c r="BS1174" s="395"/>
      <c r="BT1174" s="395"/>
      <c r="BU1174" s="395"/>
      <c r="BV1174" s="395"/>
      <c r="BW1174" s="395"/>
      <c r="BX1174" s="395"/>
      <c r="BY1174" s="395"/>
    </row>
    <row r="1175" s="300" customFormat="true" ht="15" customHeight="true" x14ac:dyDescent="0.2">
      <c r="A1175" s="369"/>
      <c r="B1175" s="1689"/>
      <c r="C1175" s="1690"/>
      <c r="D1175" s="1690"/>
      <c r="E1175" s="1690"/>
      <c r="F1175" s="1690"/>
      <c r="G1175" s="1690"/>
      <c r="H1175" s="1690"/>
      <c r="I1175" s="1690"/>
      <c r="J1175" s="1690"/>
      <c r="K1175" s="1690"/>
      <c r="L1175" s="1690"/>
      <c r="M1175" s="1690"/>
      <c r="N1175" s="1690"/>
      <c r="O1175" s="1690"/>
      <c r="P1175" s="1690"/>
      <c r="Q1175" s="1690"/>
      <c r="R1175" s="1690"/>
      <c r="S1175" s="1690"/>
      <c r="T1175" s="1690"/>
      <c r="U1175" s="1690"/>
      <c r="V1175" s="1690"/>
      <c r="W1175" s="1690"/>
      <c r="X1175" s="1690"/>
      <c r="Y1175" s="1690"/>
      <c r="Z1175" s="1690"/>
      <c r="AA1175" s="1690"/>
      <c r="AB1175" s="1690"/>
      <c r="BA1175" s="395"/>
      <c r="BB1175" s="324"/>
      <c r="BC1175" s="395"/>
      <c r="BD1175" s="395"/>
      <c r="BE1175" s="395"/>
      <c r="BF1175" s="395"/>
      <c r="BG1175" s="395"/>
      <c r="BH1175" s="395"/>
      <c r="BI1175" s="395"/>
      <c r="BJ1175" s="395"/>
      <c r="BK1175" s="395"/>
      <c r="BL1175" s="395"/>
      <c r="BM1175" s="395"/>
      <c r="BN1175" s="395"/>
      <c r="BO1175" s="395"/>
      <c r="BP1175" s="395"/>
      <c r="BQ1175" s="395"/>
      <c r="BR1175" s="395"/>
      <c r="BS1175" s="395"/>
      <c r="BT1175" s="395"/>
      <c r="BU1175" s="395"/>
      <c r="BV1175" s="395"/>
      <c r="BW1175" s="395"/>
      <c r="BX1175" s="395"/>
      <c r="BY1175" s="395"/>
    </row>
    <row r="1176" s="300" customFormat="true" ht="15" customHeight="true" x14ac:dyDescent="0.2">
      <c r="A1176" s="1691"/>
      <c r="B1176" s="369"/>
      <c r="C1176" s="1692"/>
      <c r="D1176" s="1693"/>
      <c r="E1176" s="1693"/>
      <c r="F1176" s="1693"/>
      <c r="G1176" s="1693"/>
      <c r="H1176" s="1692"/>
      <c r="I1176" s="1693"/>
      <c r="J1176" s="1693"/>
      <c r="K1176" s="1693"/>
      <c r="L1176" s="1693"/>
      <c r="M1176" s="1692"/>
      <c r="N1176" s="1693"/>
      <c r="O1176" s="1693"/>
      <c r="P1176" s="1693"/>
      <c r="Q1176" s="1693"/>
      <c r="R1176" s="1692"/>
      <c r="S1176" s="1693"/>
      <c r="T1176" s="1693"/>
      <c r="U1176" s="1693"/>
      <c r="BA1176" s="395"/>
      <c r="BB1176" s="324"/>
      <c r="BC1176" s="395"/>
      <c r="BD1176" s="395"/>
      <c r="BE1176" s="395"/>
      <c r="BF1176" s="395"/>
      <c r="BG1176" s="395"/>
      <c r="BH1176" s="395"/>
      <c r="BI1176" s="395"/>
      <c r="BJ1176" s="395"/>
      <c r="BK1176" s="395"/>
      <c r="BL1176" s="395"/>
      <c r="BM1176" s="395"/>
      <c r="BN1176" s="395"/>
      <c r="BO1176" s="395"/>
      <c r="BP1176" s="395"/>
      <c r="BQ1176" s="395"/>
      <c r="BR1176" s="395"/>
      <c r="BS1176" s="395"/>
      <c r="BT1176" s="395"/>
      <c r="BU1176" s="395"/>
      <c r="BV1176" s="395"/>
      <c r="BW1176" s="395"/>
      <c r="BX1176" s="395"/>
      <c r="BY1176" s="395"/>
    </row>
    <row r="1177" s="300" customFormat="true" ht="15" customHeight="true" x14ac:dyDescent="0.2">
      <c r="A1177" s="1693"/>
      <c r="B1177" s="1693"/>
      <c r="C1177" s="1692"/>
      <c r="D1177" s="1692"/>
      <c r="E1177" s="1692"/>
      <c r="F1177" s="1692"/>
      <c r="G1177" s="1692"/>
      <c r="H1177" s="1692"/>
      <c r="I1177" s="1692"/>
      <c r="J1177" s="1692"/>
      <c r="K1177" s="1692"/>
      <c r="L1177" s="1692"/>
      <c r="M1177" s="1692"/>
      <c r="N1177" s="1692"/>
      <c r="O1177" s="1692"/>
      <c r="P1177" s="1692"/>
      <c r="Q1177" s="1692"/>
      <c r="R1177" s="1692"/>
      <c r="S1177" s="1692"/>
      <c r="T1177" s="1692"/>
      <c r="U1177" s="1692"/>
      <c r="BA1177" s="395"/>
      <c r="BB1177" s="324"/>
      <c r="BC1177" s="395"/>
      <c r="BD1177" s="395"/>
      <c r="BE1177" s="395"/>
      <c r="BF1177" s="395"/>
      <c r="BG1177" s="395"/>
      <c r="BH1177" s="395"/>
      <c r="BI1177" s="395"/>
      <c r="BJ1177" s="395"/>
      <c r="BK1177" s="395"/>
      <c r="BL1177" s="395"/>
      <c r="BM1177" s="395"/>
      <c r="BN1177" s="395"/>
      <c r="BO1177" s="395"/>
      <c r="BP1177" s="395"/>
      <c r="BQ1177" s="395"/>
      <c r="BR1177" s="395"/>
      <c r="BS1177" s="395"/>
      <c r="BT1177" s="395"/>
      <c r="BU1177" s="395"/>
      <c r="BV1177" s="395"/>
      <c r="BW1177" s="395"/>
      <c r="BX1177" s="395"/>
      <c r="BY1177" s="395"/>
    </row>
    <row r="1178" s="300" customFormat="true" ht="15" customHeight="true" x14ac:dyDescent="0.2">
      <c r="BA1178" s="395"/>
      <c r="BB1178" s="324"/>
      <c r="BC1178" s="395"/>
      <c r="BD1178" s="395"/>
      <c r="BE1178" s="395"/>
      <c r="BF1178" s="395"/>
      <c r="BG1178" s="395"/>
      <c r="BH1178" s="395"/>
      <c r="BI1178" s="395"/>
      <c r="BJ1178" s="395"/>
      <c r="BK1178" s="395"/>
      <c r="BL1178" s="395"/>
      <c r="BM1178" s="395"/>
      <c r="BN1178" s="395"/>
      <c r="BO1178" s="395"/>
      <c r="BP1178" s="395"/>
      <c r="BQ1178" s="395"/>
      <c r="BR1178" s="395"/>
      <c r="BS1178" s="395"/>
      <c r="BT1178" s="395"/>
      <c r="BU1178" s="395"/>
      <c r="BV1178" s="395"/>
      <c r="BW1178" s="395"/>
      <c r="BX1178" s="395"/>
      <c r="BY1178" s="395"/>
    </row>
    <row r="1179" s="300" customFormat="true" ht="15" customHeight="true" x14ac:dyDescent="0.2">
      <c r="BA1179" s="395"/>
      <c r="BB1179" s="324"/>
      <c r="BC1179" s="395"/>
      <c r="BD1179" s="395"/>
      <c r="BE1179" s="395"/>
      <c r="BF1179" s="395"/>
      <c r="BG1179" s="395"/>
      <c r="BH1179" s="395"/>
      <c r="BI1179" s="395"/>
      <c r="BJ1179" s="395"/>
      <c r="BK1179" s="395"/>
      <c r="BL1179" s="395"/>
      <c r="BM1179" s="395"/>
      <c r="BN1179" s="395"/>
      <c r="BO1179" s="395"/>
      <c r="BP1179" s="395"/>
      <c r="BQ1179" s="395"/>
      <c r="BR1179" s="395"/>
      <c r="BS1179" s="395"/>
      <c r="BT1179" s="395"/>
      <c r="BU1179" s="395"/>
      <c r="BV1179" s="395"/>
      <c r="BW1179" s="395"/>
      <c r="BX1179" s="395"/>
      <c r="BY1179" s="395"/>
    </row>
    <row r="1180" s="300" customFormat="true" ht="15" customHeight="true" x14ac:dyDescent="0.2">
      <c r="BA1180" s="395"/>
      <c r="BB1180" s="324"/>
      <c r="BC1180" s="395"/>
      <c r="BD1180" s="395"/>
      <c r="BE1180" s="395"/>
      <c r="BF1180" s="395"/>
      <c r="BG1180" s="395"/>
      <c r="BH1180" s="395"/>
      <c r="BI1180" s="395"/>
      <c r="BJ1180" s="395"/>
      <c r="BK1180" s="395"/>
      <c r="BL1180" s="395"/>
      <c r="BM1180" s="395"/>
      <c r="BN1180" s="395"/>
      <c r="BO1180" s="395"/>
      <c r="BP1180" s="395"/>
      <c r="BQ1180" s="395"/>
      <c r="BR1180" s="395"/>
      <c r="BS1180" s="395"/>
      <c r="BT1180" s="395"/>
      <c r="BU1180" s="395"/>
      <c r="BV1180" s="395"/>
      <c r="BW1180" s="395"/>
      <c r="BX1180" s="395"/>
      <c r="BY1180" s="395"/>
    </row>
    <row r="1181" s="300" customFormat="true" ht="15" customHeight="true" x14ac:dyDescent="0.2">
      <c r="BA1181" s="395"/>
      <c r="BB1181" s="324"/>
      <c r="BC1181" s="395"/>
      <c r="BD1181" s="395"/>
      <c r="BE1181" s="395"/>
      <c r="BF1181" s="395"/>
      <c r="BG1181" s="395"/>
      <c r="BH1181" s="395"/>
      <c r="BI1181" s="395"/>
      <c r="BJ1181" s="395"/>
      <c r="BK1181" s="395"/>
      <c r="BL1181" s="395"/>
      <c r="BM1181" s="395"/>
      <c r="BN1181" s="395"/>
      <c r="BO1181" s="395"/>
      <c r="BP1181" s="395"/>
      <c r="BQ1181" s="395"/>
      <c r="BR1181" s="395"/>
      <c r="BS1181" s="395"/>
      <c r="BT1181" s="395"/>
      <c r="BU1181" s="395"/>
      <c r="BV1181" s="395"/>
      <c r="BW1181" s="395"/>
      <c r="BX1181" s="395"/>
      <c r="BY1181" s="395"/>
    </row>
    <row r="1182" s="300" customFormat="true" ht="15" customHeight="true" x14ac:dyDescent="0.2">
      <c r="BA1182" s="395"/>
      <c r="BB1182" s="324"/>
      <c r="BC1182" s="395"/>
      <c r="BD1182" s="395"/>
      <c r="BE1182" s="395"/>
      <c r="BF1182" s="395"/>
      <c r="BG1182" s="395"/>
      <c r="BH1182" s="395"/>
      <c r="BI1182" s="395"/>
      <c r="BJ1182" s="395"/>
      <c r="BK1182" s="395"/>
      <c r="BL1182" s="395"/>
      <c r="BM1182" s="395"/>
      <c r="BN1182" s="395"/>
      <c r="BO1182" s="395"/>
      <c r="BP1182" s="395"/>
      <c r="BQ1182" s="395"/>
      <c r="BR1182" s="395"/>
      <c r="BS1182" s="395"/>
      <c r="BT1182" s="395"/>
      <c r="BU1182" s="395"/>
      <c r="BV1182" s="395"/>
      <c r="BW1182" s="395"/>
      <c r="BX1182" s="395"/>
      <c r="BY1182" s="395"/>
    </row>
    <row r="1183" s="300" customFormat="true" ht="15" customHeight="true" x14ac:dyDescent="0.2">
      <c r="BA1183" s="395"/>
      <c r="BB1183" s="324"/>
      <c r="BC1183" s="395"/>
      <c r="BD1183" s="395"/>
      <c r="BE1183" s="395"/>
      <c r="BF1183" s="395"/>
      <c r="BG1183" s="395"/>
      <c r="BH1183" s="395"/>
      <c r="BI1183" s="395"/>
      <c r="BJ1183" s="395"/>
      <c r="BK1183" s="395"/>
      <c r="BL1183" s="395"/>
      <c r="BM1183" s="395"/>
      <c r="BN1183" s="395"/>
      <c r="BO1183" s="395"/>
      <c r="BP1183" s="395"/>
      <c r="BQ1183" s="395"/>
      <c r="BR1183" s="395"/>
      <c r="BS1183" s="395"/>
      <c r="BT1183" s="395"/>
      <c r="BU1183" s="395"/>
      <c r="BV1183" s="395"/>
      <c r="BW1183" s="395"/>
      <c r="BX1183" s="395"/>
      <c r="BY1183" s="395"/>
    </row>
    <row r="1184" s="300" customFormat="true" ht="15" customHeight="true" x14ac:dyDescent="0.2">
      <c r="BA1184" s="395"/>
      <c r="BB1184" s="324"/>
      <c r="BC1184" s="395"/>
      <c r="BD1184" s="395"/>
      <c r="BE1184" s="395"/>
      <c r="BF1184" s="395"/>
      <c r="BG1184" s="395"/>
      <c r="BH1184" s="395"/>
      <c r="BI1184" s="395"/>
      <c r="BJ1184" s="395"/>
      <c r="BK1184" s="395"/>
      <c r="BL1184" s="395"/>
      <c r="BM1184" s="395"/>
      <c r="BN1184" s="395"/>
      <c r="BO1184" s="395"/>
      <c r="BP1184" s="395"/>
      <c r="BQ1184" s="395"/>
      <c r="BR1184" s="395"/>
      <c r="BS1184" s="395"/>
      <c r="BT1184" s="395"/>
      <c r="BU1184" s="395"/>
      <c r="BV1184" s="395"/>
      <c r="BW1184" s="395"/>
      <c r="BX1184" s="395"/>
      <c r="BY1184" s="395"/>
    </row>
    <row r="1185" s="300" customFormat="true" ht="15" customHeight="true" x14ac:dyDescent="0.2">
      <c r="BA1185" s="395"/>
      <c r="BB1185" s="324"/>
      <c r="BC1185" s="395"/>
      <c r="BD1185" s="395"/>
      <c r="BE1185" s="395"/>
      <c r="BF1185" s="395"/>
      <c r="BG1185" s="395"/>
      <c r="BH1185" s="395"/>
      <c r="BI1185" s="395"/>
      <c r="BJ1185" s="395"/>
      <c r="BK1185" s="395"/>
      <c r="BL1185" s="395"/>
      <c r="BM1185" s="395"/>
      <c r="BN1185" s="395"/>
      <c r="BO1185" s="395"/>
      <c r="BP1185" s="395"/>
      <c r="BQ1185" s="395"/>
      <c r="BR1185" s="395"/>
      <c r="BS1185" s="395"/>
      <c r="BT1185" s="395"/>
      <c r="BU1185" s="395"/>
      <c r="BV1185" s="395"/>
      <c r="BW1185" s="395"/>
      <c r="BX1185" s="395"/>
      <c r="BY1185" s="395"/>
    </row>
    <row r="1186" s="300" customFormat="true" ht="15" customHeight="true" x14ac:dyDescent="0.2">
      <c r="BA1186" s="395"/>
      <c r="BB1186" s="324"/>
      <c r="BC1186" s="395"/>
      <c r="BD1186" s="395"/>
      <c r="BE1186" s="395"/>
      <c r="BF1186" s="395"/>
      <c r="BG1186" s="395"/>
      <c r="BH1186" s="395"/>
      <c r="BI1186" s="395"/>
      <c r="BJ1186" s="395"/>
      <c r="BK1186" s="395"/>
      <c r="BL1186" s="395"/>
      <c r="BM1186" s="395"/>
      <c r="BN1186" s="395"/>
      <c r="BO1186" s="395"/>
      <c r="BP1186" s="395"/>
      <c r="BQ1186" s="395"/>
      <c r="BR1186" s="395"/>
      <c r="BS1186" s="395"/>
      <c r="BT1186" s="395"/>
      <c r="BU1186" s="395"/>
      <c r="BV1186" s="395"/>
      <c r="BW1186" s="395"/>
      <c r="BX1186" s="395"/>
      <c r="BY1186" s="395"/>
    </row>
    <row r="1187" s="300" customFormat="true" ht="15" customHeight="true" x14ac:dyDescent="0.2">
      <c r="BA1187" s="395"/>
      <c r="BB1187" s="324"/>
      <c r="BC1187" s="395"/>
      <c r="BD1187" s="395"/>
      <c r="BE1187" s="395"/>
      <c r="BF1187" s="395"/>
      <c r="BG1187" s="395"/>
      <c r="BH1187" s="395"/>
      <c r="BI1187" s="395"/>
      <c r="BJ1187" s="395"/>
      <c r="BK1187" s="395"/>
      <c r="BL1187" s="395"/>
      <c r="BM1187" s="395"/>
      <c r="BN1187" s="395"/>
      <c r="BO1187" s="395"/>
      <c r="BP1187" s="395"/>
      <c r="BQ1187" s="395"/>
      <c r="BR1187" s="395"/>
      <c r="BS1187" s="395"/>
      <c r="BT1187" s="395"/>
      <c r="BU1187" s="395"/>
      <c r="BV1187" s="395"/>
      <c r="BW1187" s="395"/>
      <c r="BX1187" s="395"/>
      <c r="BY1187" s="395"/>
    </row>
    <row r="1188" s="300" customFormat="true" ht="15" customHeight="true" x14ac:dyDescent="0.2">
      <c r="BA1188" s="395"/>
      <c r="BB1188" s="324"/>
      <c r="BC1188" s="395"/>
      <c r="BD1188" s="395"/>
      <c r="BE1188" s="395"/>
      <c r="BF1188" s="395"/>
      <c r="BG1188" s="395"/>
      <c r="BH1188" s="395"/>
      <c r="BI1188" s="395"/>
      <c r="BJ1188" s="395"/>
      <c r="BK1188" s="395"/>
      <c r="BL1188" s="395"/>
      <c r="BM1188" s="395"/>
      <c r="BN1188" s="395"/>
      <c r="BO1188" s="395"/>
      <c r="BP1188" s="395"/>
      <c r="BQ1188" s="395"/>
      <c r="BR1188" s="395"/>
      <c r="BS1188" s="395"/>
      <c r="BT1188" s="395"/>
      <c r="BU1188" s="395"/>
      <c r="BV1188" s="395"/>
      <c r="BW1188" s="395"/>
      <c r="BX1188" s="395"/>
      <c r="BY1188" s="395"/>
    </row>
    <row r="1189" s="300" customFormat="true" ht="15" customHeight="true" x14ac:dyDescent="0.2">
      <c r="BA1189" s="395"/>
      <c r="BB1189" s="324"/>
      <c r="BC1189" s="395"/>
      <c r="BD1189" s="395"/>
      <c r="BE1189" s="395"/>
      <c r="BF1189" s="395"/>
      <c r="BG1189" s="395"/>
      <c r="BH1189" s="395"/>
      <c r="BI1189" s="395"/>
      <c r="BJ1189" s="395"/>
      <c r="BK1189" s="395"/>
      <c r="BL1189" s="395"/>
      <c r="BM1189" s="395"/>
      <c r="BN1189" s="395"/>
      <c r="BO1189" s="395"/>
      <c r="BP1189" s="395"/>
      <c r="BQ1189" s="395"/>
      <c r="BR1189" s="395"/>
      <c r="BS1189" s="395"/>
      <c r="BT1189" s="395"/>
      <c r="BU1189" s="395"/>
      <c r="BV1189" s="395"/>
      <c r="BW1189" s="395"/>
      <c r="BX1189" s="395"/>
      <c r="BY1189" s="395"/>
    </row>
    <row r="1190" s="300" customFormat="true" ht="15" customHeight="true" x14ac:dyDescent="0.2">
      <c r="BA1190" s="395"/>
      <c r="BB1190" s="324"/>
      <c r="BC1190" s="395"/>
      <c r="BD1190" s="395"/>
      <c r="BE1190" s="395"/>
      <c r="BF1190" s="395"/>
      <c r="BG1190" s="395"/>
      <c r="BH1190" s="395"/>
      <c r="BI1190" s="395"/>
      <c r="BJ1190" s="395"/>
      <c r="BK1190" s="395"/>
      <c r="BL1190" s="395"/>
      <c r="BM1190" s="395"/>
      <c r="BN1190" s="395"/>
      <c r="BO1190" s="395"/>
      <c r="BP1190" s="395"/>
      <c r="BQ1190" s="395"/>
      <c r="BR1190" s="395"/>
      <c r="BS1190" s="395"/>
      <c r="BT1190" s="395"/>
      <c r="BU1190" s="395"/>
      <c r="BV1190" s="395"/>
      <c r="BW1190" s="395"/>
      <c r="BX1190" s="395"/>
      <c r="BY1190" s="395"/>
    </row>
    <row r="1191" s="300" customFormat="true" ht="15" customHeight="true" x14ac:dyDescent="0.2">
      <c r="BA1191" s="395"/>
      <c r="BB1191" s="324"/>
      <c r="BC1191" s="395"/>
      <c r="BD1191" s="395"/>
      <c r="BE1191" s="395"/>
      <c r="BF1191" s="395"/>
      <c r="BG1191" s="395"/>
      <c r="BH1191" s="395"/>
      <c r="BI1191" s="395"/>
      <c r="BJ1191" s="395"/>
      <c r="BK1191" s="395"/>
      <c r="BL1191" s="395"/>
      <c r="BM1191" s="395"/>
      <c r="BN1191" s="395"/>
      <c r="BO1191" s="395"/>
      <c r="BP1191" s="395"/>
      <c r="BQ1191" s="395"/>
      <c r="BR1191" s="395"/>
      <c r="BS1191" s="395"/>
      <c r="BT1191" s="395"/>
      <c r="BU1191" s="395"/>
      <c r="BV1191" s="395"/>
      <c r="BW1191" s="395"/>
      <c r="BX1191" s="395"/>
      <c r="BY1191" s="395"/>
    </row>
    <row r="1192" s="300" customFormat="true" ht="15" customHeight="true" x14ac:dyDescent="0.2">
      <c r="BA1192" s="395"/>
      <c r="BB1192" s="324"/>
      <c r="BC1192" s="395"/>
      <c r="BD1192" s="395"/>
      <c r="BE1192" s="395"/>
      <c r="BF1192" s="395"/>
      <c r="BG1192" s="395"/>
      <c r="BH1192" s="395"/>
      <c r="BI1192" s="395"/>
      <c r="BJ1192" s="395"/>
      <c r="BK1192" s="395"/>
      <c r="BL1192" s="395"/>
      <c r="BM1192" s="395"/>
      <c r="BN1192" s="395"/>
      <c r="BO1192" s="395"/>
      <c r="BP1192" s="395"/>
      <c r="BQ1192" s="395"/>
      <c r="BR1192" s="395"/>
      <c r="BS1192" s="395"/>
      <c r="BT1192" s="395"/>
      <c r="BU1192" s="395"/>
      <c r="BV1192" s="395"/>
      <c r="BW1192" s="395"/>
      <c r="BX1192" s="395"/>
      <c r="BY1192" s="395"/>
    </row>
    <row r="1193" s="300" customFormat="true" ht="15" customHeight="true" x14ac:dyDescent="0.2">
      <c r="BA1193" s="395"/>
      <c r="BB1193" s="324"/>
      <c r="BC1193" s="395"/>
      <c r="BD1193" s="395"/>
      <c r="BE1193" s="395"/>
      <c r="BF1193" s="395"/>
      <c r="BG1193" s="395"/>
      <c r="BH1193" s="395"/>
      <c r="BI1193" s="395"/>
      <c r="BJ1193" s="395"/>
      <c r="BK1193" s="395"/>
      <c r="BL1193" s="395"/>
      <c r="BM1193" s="395"/>
      <c r="BN1193" s="395"/>
      <c r="BO1193" s="395"/>
      <c r="BP1193" s="395"/>
      <c r="BQ1193" s="395"/>
      <c r="BR1193" s="395"/>
      <c r="BS1193" s="395"/>
      <c r="BT1193" s="395"/>
      <c r="BU1193" s="395"/>
      <c r="BV1193" s="395"/>
      <c r="BW1193" s="395"/>
      <c r="BX1193" s="395"/>
      <c r="BY1193" s="395"/>
    </row>
    <row r="1194" s="300" customFormat="true" ht="15" customHeight="true" x14ac:dyDescent="0.2">
      <c r="BA1194" s="395"/>
      <c r="BB1194" s="324"/>
      <c r="BC1194" s="395"/>
      <c r="BD1194" s="395"/>
      <c r="BE1194" s="395"/>
      <c r="BF1194" s="395"/>
      <c r="BG1194" s="395"/>
      <c r="BH1194" s="395"/>
      <c r="BI1194" s="395"/>
      <c r="BJ1194" s="395"/>
      <c r="BK1194" s="395"/>
      <c r="BL1194" s="395"/>
      <c r="BM1194" s="395"/>
      <c r="BN1194" s="395"/>
      <c r="BO1194" s="395"/>
      <c r="BP1194" s="395"/>
      <c r="BQ1194" s="395"/>
      <c r="BR1194" s="395"/>
      <c r="BS1194" s="395"/>
      <c r="BT1194" s="395"/>
      <c r="BU1194" s="395"/>
      <c r="BV1194" s="395"/>
      <c r="BW1194" s="395"/>
      <c r="BX1194" s="395"/>
      <c r="BY1194" s="395"/>
    </row>
    <row r="1195" s="300" customFormat="true" ht="15" customHeight="true" x14ac:dyDescent="0.2">
      <c r="BA1195" s="395"/>
      <c r="BB1195" s="324"/>
      <c r="BC1195" s="395"/>
      <c r="BD1195" s="395"/>
      <c r="BE1195" s="395"/>
      <c r="BF1195" s="395"/>
      <c r="BG1195" s="395"/>
      <c r="BH1195" s="395"/>
      <c r="BI1195" s="395"/>
      <c r="BJ1195" s="395"/>
      <c r="BK1195" s="395"/>
      <c r="BL1195" s="395"/>
      <c r="BM1195" s="395"/>
      <c r="BN1195" s="395"/>
      <c r="BO1195" s="395"/>
      <c r="BP1195" s="395"/>
      <c r="BQ1195" s="395"/>
      <c r="BR1195" s="395"/>
      <c r="BS1195" s="395"/>
      <c r="BT1195" s="395"/>
      <c r="BU1195" s="395"/>
      <c r="BV1195" s="395"/>
      <c r="BW1195" s="395"/>
      <c r="BX1195" s="395"/>
      <c r="BY1195" s="395"/>
    </row>
    <row r="1196" s="300" customFormat="true" ht="15" customHeight="true" x14ac:dyDescent="0.2">
      <c r="BA1196" s="395"/>
      <c r="BB1196" s="324"/>
      <c r="BC1196" s="395"/>
      <c r="BD1196" s="395"/>
      <c r="BE1196" s="395"/>
      <c r="BF1196" s="395"/>
      <c r="BG1196" s="395"/>
      <c r="BH1196" s="395"/>
      <c r="BI1196" s="395"/>
      <c r="BJ1196" s="395"/>
      <c r="BK1196" s="395"/>
      <c r="BL1196" s="395"/>
      <c r="BM1196" s="395"/>
      <c r="BN1196" s="395"/>
      <c r="BO1196" s="395"/>
      <c r="BP1196" s="395"/>
      <c r="BQ1196" s="395"/>
      <c r="BR1196" s="395"/>
      <c r="BS1196" s="395"/>
      <c r="BT1196" s="395"/>
      <c r="BU1196" s="395"/>
      <c r="BV1196" s="395"/>
      <c r="BW1196" s="395"/>
      <c r="BX1196" s="395"/>
      <c r="BY1196" s="395"/>
    </row>
    <row r="1197" s="300" customFormat="true" ht="15" customHeight="true" x14ac:dyDescent="0.2">
      <c r="BA1197" s="395"/>
      <c r="BB1197" s="324"/>
      <c r="BC1197" s="395"/>
      <c r="BD1197" s="395"/>
      <c r="BE1197" s="395"/>
      <c r="BF1197" s="395"/>
      <c r="BG1197" s="395"/>
      <c r="BH1197" s="395"/>
      <c r="BI1197" s="395"/>
      <c r="BJ1197" s="395"/>
      <c r="BK1197" s="395"/>
      <c r="BL1197" s="395"/>
      <c r="BM1197" s="395"/>
      <c r="BN1197" s="395"/>
      <c r="BO1197" s="395"/>
      <c r="BP1197" s="395"/>
      <c r="BQ1197" s="395"/>
      <c r="BR1197" s="395"/>
      <c r="BS1197" s="395"/>
      <c r="BT1197" s="395"/>
      <c r="BU1197" s="395"/>
      <c r="BV1197" s="395"/>
      <c r="BW1197" s="395"/>
      <c r="BX1197" s="395"/>
      <c r="BY1197" s="395"/>
    </row>
    <row r="1198" s="300" customFormat="true" ht="15" customHeight="true" x14ac:dyDescent="0.2">
      <c r="BA1198" s="395"/>
      <c r="BB1198" s="324"/>
      <c r="BC1198" s="395"/>
      <c r="BD1198" s="395"/>
      <c r="BE1198" s="395"/>
      <c r="BF1198" s="395"/>
      <c r="BG1198" s="395"/>
      <c r="BH1198" s="395"/>
      <c r="BI1198" s="395"/>
      <c r="BJ1198" s="395"/>
      <c r="BK1198" s="395"/>
      <c r="BL1198" s="395"/>
      <c r="BM1198" s="395"/>
      <c r="BN1198" s="395"/>
      <c r="BO1198" s="395"/>
      <c r="BP1198" s="395"/>
      <c r="BQ1198" s="395"/>
      <c r="BR1198" s="395"/>
      <c r="BS1198" s="395"/>
      <c r="BT1198" s="395"/>
      <c r="BU1198" s="395"/>
      <c r="BV1198" s="395"/>
      <c r="BW1198" s="395"/>
      <c r="BX1198" s="395"/>
      <c r="BY1198" s="395"/>
    </row>
    <row r="1199" s="300" customFormat="true" ht="15" customHeight="true" x14ac:dyDescent="0.2">
      <c r="BA1199" s="395"/>
      <c r="BB1199" s="324"/>
      <c r="BC1199" s="395"/>
      <c r="BD1199" s="395"/>
      <c r="BE1199" s="395"/>
      <c r="BF1199" s="395"/>
      <c r="BG1199" s="395"/>
      <c r="BH1199" s="395"/>
      <c r="BI1199" s="395"/>
      <c r="BJ1199" s="395"/>
      <c r="BK1199" s="395"/>
      <c r="BL1199" s="395"/>
      <c r="BM1199" s="395"/>
      <c r="BN1199" s="395"/>
      <c r="BO1199" s="395"/>
      <c r="BP1199" s="395"/>
      <c r="BQ1199" s="395"/>
      <c r="BR1199" s="395"/>
      <c r="BS1199" s="395"/>
      <c r="BT1199" s="395"/>
      <c r="BU1199" s="395"/>
      <c r="BV1199" s="395"/>
      <c r="BW1199" s="395"/>
      <c r="BX1199" s="395"/>
      <c r="BY1199" s="395"/>
    </row>
    <row r="1200" s="300" customFormat="true" ht="15" customHeight="true" x14ac:dyDescent="0.2">
      <c r="BA1200" s="395"/>
      <c r="BB1200" s="324"/>
      <c r="BC1200" s="395"/>
      <c r="BD1200" s="395"/>
      <c r="BE1200" s="395"/>
      <c r="BF1200" s="395"/>
      <c r="BG1200" s="395"/>
      <c r="BH1200" s="395"/>
      <c r="BI1200" s="395"/>
      <c r="BJ1200" s="395"/>
      <c r="BK1200" s="395"/>
      <c r="BL1200" s="395"/>
      <c r="BM1200" s="395"/>
      <c r="BN1200" s="395"/>
      <c r="BO1200" s="395"/>
      <c r="BP1200" s="395"/>
      <c r="BQ1200" s="395"/>
      <c r="BR1200" s="395"/>
      <c r="BS1200" s="395"/>
      <c r="BT1200" s="395"/>
      <c r="BU1200" s="395"/>
      <c r="BV1200" s="395"/>
      <c r="BW1200" s="395"/>
      <c r="BX1200" s="395"/>
      <c r="BY1200" s="395"/>
    </row>
  </sheetData>
  <mergeCells count="99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A347:BA348"/>
    <mergeCell ref="BA349:BA350"/>
    <mergeCell ref="BA351:BA352"/>
    <mergeCell ref="BA353:BA354"/>
    <mergeCell ref="BA153:BA166"/>
    <mergeCell ref="BA271:BA273"/>
    <mergeCell ref="BA274:BA276"/>
    <mergeCell ref="BA277:BA284"/>
    <mergeCell ref="BC339:BG339"/>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44:BA147"/>
    <mergeCell ref="A35:A36"/>
    <mergeCell ref="A37:A38"/>
    <mergeCell ref="A41:A42"/>
    <mergeCell ref="A43:A44"/>
    <mergeCell ref="BM120:BQ120"/>
    <mergeCell ref="BA122:BA123"/>
    <mergeCell ref="BA124:BA127"/>
    <mergeCell ref="BA128:BA129"/>
    <mergeCell ref="BC133:BG133"/>
    <mergeCell ref="BH133:BL133"/>
    <mergeCell ref="BM133:BQ133"/>
    <mergeCell ref="A45:A46"/>
    <mergeCell ref="H56:L56"/>
    <mergeCell ref="M56:Q56"/>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C14:G14"/>
    <mergeCell ref="H14:L14"/>
    <mergeCell ref="BA29:BA30"/>
    <mergeCell ref="A31:A32"/>
    <mergeCell ref="BA31:BA32"/>
    <mergeCell ref="C27:G27"/>
    <mergeCell ref="H27:L27"/>
    <mergeCell ref="M27:Q27"/>
    <mergeCell ref="M14:Q14"/>
    <mergeCell ref="A16:A17"/>
    <mergeCell ref="A18:A21"/>
    <mergeCell ref="A22:A23"/>
    <mergeCell ref="A24:A26"/>
    <mergeCell ref="A29:A30"/>
    <mergeCell ref="A140:A143"/>
    <mergeCell ref="A108:B108"/>
    <mergeCell ref="C120:G120"/>
    <mergeCell ref="H120:L120"/>
    <mergeCell ref="A58:A70"/>
    <mergeCell ref="M133:Q133"/>
    <mergeCell ref="A135:A139"/>
    <mergeCell ref="M120:Q120"/>
    <mergeCell ref="A122:A123"/>
    <mergeCell ref="A124:A127"/>
    <mergeCell ref="A128:A129"/>
    <mergeCell ref="A130:A132"/>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B402:B445"/>
    <mergeCell ref="C403:D403"/>
    <mergeCell ref="H403:I403"/>
    <mergeCell ref="M403:N403"/>
    <mergeCell ref="C404:D404"/>
    <mergeCell ref="H404:I404"/>
    <mergeCell ref="H407:I407"/>
    <mergeCell ref="M407:N407"/>
    <mergeCell ref="C416:D416"/>
    <mergeCell ref="H416:I416"/>
    <mergeCell ref="M416:N416"/>
    <mergeCell ref="C417:D417"/>
    <mergeCell ref="A153:A165"/>
    <mergeCell ref="C133:G133"/>
    <mergeCell ref="H133:L133"/>
    <mergeCell ref="C220:G220"/>
    <mergeCell ref="H220:L220"/>
    <mergeCell ref="M220:Q220"/>
    <mergeCell ref="A208:B208"/>
    <mergeCell ref="A1025:C1025"/>
    <mergeCell ref="A1026:B1026"/>
    <mergeCell ref="A144:A147"/>
    <mergeCell ref="M404:N404"/>
    <mergeCell ref="C405:D405"/>
    <mergeCell ref="H405:I405"/>
    <mergeCell ref="M405:N405"/>
    <mergeCell ref="C408:D408"/>
    <mergeCell ref="H408:I408"/>
    <mergeCell ref="M408:N408"/>
    <mergeCell ref="C409:D409"/>
    <mergeCell ref="H409:I409"/>
    <mergeCell ref="M409:N409"/>
    <mergeCell ref="C406:D406"/>
    <mergeCell ref="H406:I406"/>
    <mergeCell ref="M406:N406"/>
    <mergeCell ref="C407:D407"/>
    <mergeCell ref="H417:I417"/>
    <mergeCell ref="M417:N417"/>
    <mergeCell ref="C414:D414"/>
    <mergeCell ref="H414:I414"/>
    <mergeCell ref="M414:N414"/>
    <mergeCell ref="C415:D415"/>
    <mergeCell ref="H415:I415"/>
    <mergeCell ref="M415:N415"/>
    <mergeCell ref="C413:D413"/>
    <mergeCell ref="H413:I413"/>
    <mergeCell ref="M413:N413"/>
    <mergeCell ref="C410:D410"/>
    <mergeCell ref="H410:I410"/>
    <mergeCell ref="M410:N410"/>
    <mergeCell ref="C411:D411"/>
    <mergeCell ref="H411:I411"/>
    <mergeCell ref="M411:N411"/>
    <mergeCell ref="C412:D412"/>
    <mergeCell ref="H412:I412"/>
    <mergeCell ref="M412:N412"/>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80:D480"/>
    <mergeCell ref="H480:I480"/>
    <mergeCell ref="M480:N480"/>
    <mergeCell ref="C481:D481"/>
    <mergeCell ref="H481:I481"/>
    <mergeCell ref="M481:N481"/>
    <mergeCell ref="C478:D478"/>
    <mergeCell ref="H478:I478"/>
    <mergeCell ref="M478:O478"/>
    <mergeCell ref="C479:D479"/>
    <mergeCell ref="H479:I479"/>
    <mergeCell ref="M479:N479"/>
    <mergeCell ref="C476:D476"/>
    <mergeCell ref="H476:I476"/>
    <mergeCell ref="M476:N476"/>
    <mergeCell ref="C477:E477"/>
    <mergeCell ref="H477:I477"/>
    <mergeCell ref="M477:N477"/>
    <mergeCell ref="C474:D474"/>
    <mergeCell ref="H474:J474"/>
    <mergeCell ref="M474:N474"/>
    <mergeCell ref="C475:D475"/>
    <mergeCell ref="H475:I475"/>
    <mergeCell ref="M475:N475"/>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51:D551"/>
    <mergeCell ref="H551:I551"/>
    <mergeCell ref="M551:N551"/>
    <mergeCell ref="C552:G552"/>
    <mergeCell ref="H552:J552"/>
    <mergeCell ref="M552:N552"/>
    <mergeCell ref="C549:D549"/>
    <mergeCell ref="H549:I549"/>
    <mergeCell ref="M549:N549"/>
    <mergeCell ref="C550:D550"/>
    <mergeCell ref="H550:I550"/>
    <mergeCell ref="M550:N550"/>
    <mergeCell ref="C546:D546"/>
    <mergeCell ref="H546:L546"/>
    <mergeCell ref="M546:N546"/>
    <mergeCell ref="C547:D547"/>
    <mergeCell ref="H547:I548"/>
    <mergeCell ref="J547:L547"/>
    <mergeCell ref="M547:N547"/>
    <mergeCell ref="C548:D548"/>
    <mergeCell ref="M548:N548"/>
    <mergeCell ref="H556:I556"/>
    <mergeCell ref="C557:D557"/>
    <mergeCell ref="H557:I557"/>
    <mergeCell ref="M557:N557"/>
    <mergeCell ref="C558:E558"/>
    <mergeCell ref="H558:I558"/>
    <mergeCell ref="M558:N558"/>
    <mergeCell ref="C553:D554"/>
    <mergeCell ref="E553:G553"/>
    <mergeCell ref="H553:I554"/>
    <mergeCell ref="M553:N553"/>
    <mergeCell ref="M554:Q554"/>
    <mergeCell ref="C555:D555"/>
    <mergeCell ref="H555:I555"/>
    <mergeCell ref="M555:N556"/>
    <mergeCell ref="O555:Q555"/>
    <mergeCell ref="C556:D556"/>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59:D560"/>
    <mergeCell ref="H559:I559"/>
    <mergeCell ref="M559:N559"/>
    <mergeCell ref="H560:I560"/>
    <mergeCell ref="M560:O560"/>
    <mergeCell ref="C561:D561"/>
    <mergeCell ref="H561:I561"/>
    <mergeCell ref="M561:N562"/>
    <mergeCell ref="C562:D562"/>
    <mergeCell ref="H562:I562"/>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J625"/>
    <mergeCell ref="M625:N625"/>
    <mergeCell ref="C626:D626"/>
    <mergeCell ref="H626:I626"/>
    <mergeCell ref="M626:N626"/>
    <mergeCell ref="C623:D623"/>
    <mergeCell ref="H623:I623"/>
    <mergeCell ref="M623:N623"/>
    <mergeCell ref="C624:D624"/>
    <mergeCell ref="H624:I624"/>
    <mergeCell ref="M624:N624"/>
    <mergeCell ref="C637:D637"/>
    <mergeCell ref="H637:I637"/>
    <mergeCell ref="M637:O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E634"/>
    <mergeCell ref="H634:I634"/>
    <mergeCell ref="M634:N634"/>
    <mergeCell ref="C631:D631"/>
    <mergeCell ref="H631:I631"/>
    <mergeCell ref="M631:N631"/>
    <mergeCell ref="C632:D632"/>
    <mergeCell ref="H632:I632"/>
    <mergeCell ref="M632:N632"/>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s>
  <conditionalFormatting sqref="BC1:CZ1048576">
    <cfRule type="cellIs" dxfId="2"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0</xdr:rowOff>
                  </from>
                  <to>
                    <xdr:col>1</xdr:col>
                    <xdr:colOff>1704975</xdr:colOff>
                    <xdr:row>399</xdr:row>
                    <xdr:rowOff>190500</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58E08-BED8-4ACA-AC17-5FFCC67820E4}">
  <sheetPr codeName="Feuil12"/>
  <dimension ref="A1:CZ1200"/>
  <sheetViews>
    <sheetView showGridLines="false" workbookViewId="0"/>
  </sheetViews>
  <sheetFormatPr defaultColWidth="13.5703125" defaultRowHeight="15" customHeight="true" x14ac:dyDescent="0.2"/>
  <cols>
    <col min="1" max="1" width="31.5703125" style="394" customWidth="true"/>
    <col min="2" max="2" width="41.5703125" style="394" customWidth="true"/>
    <col min="3" max="17" width="10.7109375" style="394" customWidth="true"/>
    <col min="18" max="36" width="12.5703125" style="394" customWidth="true"/>
    <col min="37" max="52" width="12.5703125" style="300" customWidth="true"/>
    <col min="53" max="53" width="31.5703125" style="395" customWidth="true"/>
    <col min="54" max="54" width="41.5703125" style="324" customWidth="true"/>
    <col min="55" max="69" width="9.140625" style="395" customWidth="true"/>
    <col min="70" max="77" width="12.5703125" style="395" customWidth="true"/>
    <col min="78" max="104" width="12.5703125" style="300" customWidth="true"/>
    <col min="105" max="16384" width="13.5703125" style="394"/>
  </cols>
  <sheetData>
    <row r="1" s="257" customFormat="true" ht="18" customHeight="true" x14ac:dyDescent="0.2">
      <c r="AK1" s="300"/>
      <c r="AL1" s="300"/>
      <c r="AM1" s="300"/>
      <c r="AN1" s="300"/>
      <c r="AO1" s="300"/>
      <c r="AP1" s="300"/>
      <c r="AQ1" s="300"/>
      <c r="AR1" s="300"/>
      <c r="AS1" s="300"/>
      <c r="AT1" s="300"/>
      <c r="AU1" s="300"/>
      <c r="AV1" s="300"/>
      <c r="AW1" s="300"/>
      <c r="AX1" s="300"/>
      <c r="AY1" s="300"/>
      <c r="AZ1" s="300"/>
      <c r="BB1" s="280"/>
      <c r="BZ1" s="300"/>
      <c r="CA1" s="300"/>
      <c r="CB1" s="300"/>
      <c r="CC1" s="300"/>
      <c r="CD1" s="300"/>
      <c r="CE1" s="300"/>
      <c r="CF1" s="300"/>
      <c r="CG1" s="300"/>
      <c r="CH1" s="300"/>
      <c r="CI1" s="300"/>
      <c r="CJ1" s="300"/>
      <c r="CK1" s="300"/>
      <c r="CL1" s="300"/>
      <c r="CM1" s="300"/>
      <c r="CN1" s="300"/>
      <c r="CO1" s="300"/>
      <c r="CP1" s="300"/>
      <c r="CQ1" s="300"/>
      <c r="CR1" s="300"/>
      <c r="CS1" s="300"/>
      <c r="CT1" s="300"/>
      <c r="CU1" s="300"/>
      <c r="CV1" s="300"/>
      <c r="CW1" s="300"/>
      <c r="CX1" s="300"/>
      <c r="CY1" s="300"/>
      <c r="CZ1" s="300"/>
    </row>
    <row r="2" s="257" customFormat="true" ht="22.5" customHeight="true" x14ac:dyDescent="0.35">
      <c r="A2" s="314" t="str">
        <f>A1026</f>
        <v>Cambodia</v>
      </c>
      <c r="B2" s="315"/>
      <c r="AK2" s="300"/>
      <c r="AL2" s="300"/>
      <c r="AM2" s="300"/>
      <c r="AN2" s="300"/>
      <c r="AO2" s="300"/>
      <c r="AP2" s="300"/>
      <c r="AQ2" s="300"/>
      <c r="AR2" s="300"/>
      <c r="AS2" s="300"/>
      <c r="AT2" s="300"/>
      <c r="AU2" s="300"/>
      <c r="AV2" s="300"/>
      <c r="AW2" s="300"/>
      <c r="AX2" s="300"/>
      <c r="AY2" s="300"/>
      <c r="AZ2" s="300"/>
      <c r="BB2" s="280"/>
      <c r="BZ2" s="300"/>
      <c r="CA2" s="300"/>
      <c r="CB2" s="300"/>
      <c r="CC2" s="300"/>
      <c r="CD2" s="300"/>
      <c r="CE2" s="300"/>
      <c r="CF2" s="300"/>
      <c r="CG2" s="300"/>
      <c r="CH2" s="300"/>
      <c r="CI2" s="300"/>
      <c r="CJ2" s="300"/>
      <c r="CK2" s="300"/>
      <c r="CL2" s="300"/>
      <c r="CM2" s="300"/>
      <c r="CN2" s="300"/>
      <c r="CO2" s="300"/>
      <c r="CP2" s="300"/>
      <c r="CQ2" s="300"/>
      <c r="CR2" s="300"/>
      <c r="CS2" s="300"/>
      <c r="CT2" s="300"/>
      <c r="CU2" s="300"/>
      <c r="CV2" s="300"/>
      <c r="CW2" s="300"/>
      <c r="CX2" s="300"/>
      <c r="CY2" s="300"/>
      <c r="CZ2" s="300"/>
    </row>
    <row r="3" s="257" customFormat="true" ht="22.5" customHeight="true" x14ac:dyDescent="0.35">
      <c r="A3" s="284" t="str">
        <f>A1034</f>
        <v>2010</v>
      </c>
      <c r="B3" s="317"/>
      <c r="AK3" s="300"/>
      <c r="AL3" s="300"/>
      <c r="AM3" s="300"/>
      <c r="AN3" s="300"/>
      <c r="AO3" s="300"/>
      <c r="AP3" s="300"/>
      <c r="AQ3" s="300"/>
      <c r="AR3" s="300"/>
      <c r="AS3" s="300"/>
      <c r="AT3" s="300"/>
      <c r="AU3" s="300"/>
      <c r="AV3" s="300"/>
      <c r="AW3" s="300"/>
      <c r="AX3" s="300"/>
      <c r="AY3" s="300"/>
      <c r="AZ3" s="300"/>
      <c r="BB3" s="280"/>
      <c r="BZ3" s="300"/>
      <c r="CA3" s="300"/>
      <c r="CB3" s="300"/>
      <c r="CC3" s="300"/>
      <c r="CD3" s="300"/>
      <c r="CE3" s="300"/>
      <c r="CF3" s="300"/>
      <c r="CG3" s="300"/>
      <c r="CH3" s="300"/>
      <c r="CI3" s="300"/>
      <c r="CJ3" s="300"/>
      <c r="CK3" s="300"/>
      <c r="CL3" s="300"/>
      <c r="CM3" s="300"/>
      <c r="CN3" s="300"/>
      <c r="CO3" s="300"/>
      <c r="CP3" s="300"/>
      <c r="CQ3" s="300"/>
      <c r="CR3" s="300"/>
      <c r="CS3" s="300"/>
      <c r="CT3" s="300"/>
      <c r="CU3" s="300"/>
      <c r="CV3" s="300"/>
      <c r="CW3" s="300"/>
      <c r="CX3" s="300"/>
      <c r="CY3" s="300"/>
      <c r="CZ3" s="300"/>
    </row>
    <row r="4" s="257" customFormat="true" ht="22.5" customHeight="true" x14ac:dyDescent="0.35">
      <c r="A4" s="316" t="s">
        <v>95</v>
      </c>
      <c r="B4" s="317"/>
      <c r="AK4" s="300"/>
      <c r="AL4" s="300"/>
      <c r="AM4" s="300"/>
      <c r="AN4" s="300"/>
      <c r="AO4" s="300"/>
      <c r="AP4" s="300"/>
      <c r="AQ4" s="300"/>
      <c r="AR4" s="300"/>
      <c r="AS4" s="300"/>
      <c r="AT4" s="300"/>
      <c r="AU4" s="300"/>
      <c r="AV4" s="300"/>
      <c r="AW4" s="300"/>
      <c r="AX4" s="300"/>
      <c r="AY4" s="300"/>
      <c r="AZ4" s="300"/>
      <c r="BB4" s="280"/>
      <c r="BZ4" s="300"/>
      <c r="CA4" s="300"/>
      <c r="CB4" s="300"/>
      <c r="CC4" s="300"/>
      <c r="CD4" s="300"/>
      <c r="CE4" s="300"/>
      <c r="CF4" s="300"/>
      <c r="CG4" s="300"/>
      <c r="CH4" s="300"/>
      <c r="CI4" s="300"/>
      <c r="CJ4" s="300"/>
      <c r="CK4" s="300"/>
      <c r="CL4" s="300"/>
      <c r="CM4" s="300"/>
      <c r="CN4" s="300"/>
      <c r="CO4" s="300"/>
      <c r="CP4" s="300"/>
      <c r="CQ4" s="300"/>
      <c r="CR4" s="300"/>
      <c r="CS4" s="300"/>
      <c r="CT4" s="300"/>
      <c r="CU4" s="300"/>
      <c r="CV4" s="300"/>
      <c r="CW4" s="300"/>
      <c r="CX4" s="300"/>
      <c r="CY4" s="300"/>
      <c r="CZ4" s="300"/>
    </row>
    <row r="5" s="257" customFormat="true" ht="20.1" customHeight="true" x14ac:dyDescent="0.35">
      <c r="A5" s="316" t="s">
        <v>96</v>
      </c>
      <c r="B5" s="317"/>
      <c r="AK5" s="300"/>
      <c r="AL5" s="300"/>
      <c r="AM5" s="300"/>
      <c r="AN5" s="300"/>
      <c r="AO5" s="300"/>
      <c r="AP5" s="300"/>
      <c r="AQ5" s="300"/>
      <c r="AR5" s="300"/>
      <c r="AS5" s="300"/>
      <c r="AT5" s="300"/>
      <c r="AU5" s="300"/>
      <c r="AV5" s="300"/>
      <c r="AW5" s="300"/>
      <c r="AX5" s="300"/>
      <c r="AY5" s="300"/>
      <c r="AZ5" s="300"/>
      <c r="BB5" s="280"/>
      <c r="BZ5" s="300"/>
      <c r="CA5" s="300"/>
      <c r="CB5" s="300"/>
      <c r="CC5" s="300"/>
      <c r="CD5" s="300"/>
      <c r="CE5" s="300"/>
      <c r="CF5" s="300"/>
      <c r="CG5" s="300"/>
      <c r="CH5" s="300"/>
      <c r="CI5" s="300"/>
      <c r="CJ5" s="300"/>
      <c r="CK5" s="300"/>
      <c r="CL5" s="300"/>
      <c r="CM5" s="300"/>
      <c r="CN5" s="300"/>
      <c r="CO5" s="300"/>
      <c r="CP5" s="300"/>
      <c r="CQ5" s="300"/>
      <c r="CR5" s="300"/>
      <c r="CS5" s="300"/>
      <c r="CT5" s="300"/>
      <c r="CU5" s="300"/>
      <c r="CV5" s="300"/>
      <c r="CW5" s="300"/>
      <c r="CX5" s="300"/>
      <c r="CY5" s="300"/>
      <c r="CZ5" s="300"/>
    </row>
    <row r="6" s="257" customFormat="true" ht="15" customHeight="true" x14ac:dyDescent="0.2">
      <c r="A6" s="318" t="s">
        <v>97</v>
      </c>
      <c r="B6" s="319"/>
      <c r="AK6" s="300"/>
      <c r="AL6" s="300"/>
      <c r="AM6" s="300"/>
      <c r="AN6" s="300"/>
      <c r="AO6" s="300"/>
      <c r="AP6" s="300"/>
      <c r="AQ6" s="300"/>
      <c r="AR6" s="300"/>
      <c r="AS6" s="300"/>
      <c r="AT6" s="300"/>
      <c r="AU6" s="300"/>
      <c r="AV6" s="300"/>
      <c r="AW6" s="300"/>
      <c r="AX6" s="300"/>
      <c r="AY6" s="300"/>
      <c r="AZ6" s="300"/>
      <c r="BB6" s="280"/>
      <c r="BZ6" s="300"/>
      <c r="CA6" s="300"/>
      <c r="CB6" s="300"/>
      <c r="CC6" s="300"/>
      <c r="CD6" s="300"/>
      <c r="CE6" s="300"/>
      <c r="CF6" s="300"/>
      <c r="CG6" s="300"/>
      <c r="CH6" s="300"/>
      <c r="CI6" s="300"/>
      <c r="CJ6" s="300"/>
      <c r="CK6" s="300"/>
      <c r="CL6" s="300"/>
      <c r="CM6" s="300"/>
      <c r="CN6" s="300"/>
      <c r="CO6" s="300"/>
      <c r="CP6" s="300"/>
      <c r="CQ6" s="300"/>
      <c r="CR6" s="300"/>
      <c r="CS6" s="300"/>
      <c r="CT6" s="300"/>
      <c r="CU6" s="300"/>
      <c r="CV6" s="300"/>
      <c r="CW6" s="300"/>
      <c r="CX6" s="300"/>
      <c r="CY6" s="300"/>
      <c r="CZ6" s="300"/>
    </row>
    <row r="7" s="257" customFormat="true" ht="15" customHeight="true" x14ac:dyDescent="0.2">
      <c r="A7" s="320" t="s">
        <v>40</v>
      </c>
      <c r="B7" s="321"/>
      <c r="AK7" s="300"/>
      <c r="AL7" s="300"/>
      <c r="AM7" s="300"/>
      <c r="AN7" s="300"/>
      <c r="AO7" s="300"/>
      <c r="AP7" s="300"/>
      <c r="AQ7" s="300"/>
      <c r="AR7" s="300"/>
      <c r="AS7" s="300"/>
      <c r="AT7" s="300"/>
      <c r="AU7" s="300"/>
      <c r="AV7" s="300"/>
      <c r="AW7" s="300"/>
      <c r="AX7" s="300"/>
      <c r="AY7" s="300"/>
      <c r="AZ7" s="300"/>
      <c r="BB7" s="280"/>
      <c r="BZ7" s="300"/>
      <c r="CA7" s="300"/>
      <c r="CB7" s="300"/>
      <c r="CC7" s="300"/>
      <c r="CD7" s="300"/>
      <c r="CE7" s="300"/>
      <c r="CF7" s="300"/>
      <c r="CG7" s="300"/>
      <c r="CH7" s="300"/>
      <c r="CI7" s="300"/>
      <c r="CJ7" s="300"/>
      <c r="CK7" s="300"/>
      <c r="CL7" s="300"/>
      <c r="CM7" s="300"/>
      <c r="CN7" s="300"/>
      <c r="CO7" s="300"/>
      <c r="CP7" s="300"/>
      <c r="CQ7" s="300"/>
      <c r="CR7" s="300"/>
      <c r="CS7" s="300"/>
      <c r="CT7" s="300"/>
      <c r="CU7" s="300"/>
      <c r="CV7" s="300"/>
      <c r="CW7" s="300"/>
      <c r="CX7" s="300"/>
      <c r="CY7" s="300"/>
      <c r="CZ7" s="300"/>
    </row>
    <row r="8" s="257" customFormat="true" ht="15" customHeight="true" x14ac:dyDescent="0.2">
      <c r="A8" s="320" t="s">
        <v>39</v>
      </c>
      <c r="B8" s="321"/>
      <c r="AK8" s="300"/>
      <c r="AL8" s="300"/>
      <c r="AM8" s="300"/>
      <c r="AN8" s="300"/>
      <c r="AO8" s="300"/>
      <c r="AP8" s="300"/>
      <c r="AQ8" s="300"/>
      <c r="AR8" s="300"/>
      <c r="AS8" s="300"/>
      <c r="AT8" s="300"/>
      <c r="AU8" s="300"/>
      <c r="AV8" s="300"/>
      <c r="AW8" s="300"/>
      <c r="AX8" s="300"/>
      <c r="AY8" s="300"/>
      <c r="AZ8" s="300"/>
      <c r="BB8" s="280"/>
      <c r="BZ8" s="300"/>
      <c r="CA8" s="300"/>
      <c r="CB8" s="300"/>
      <c r="CC8" s="300"/>
      <c r="CD8" s="300"/>
      <c r="CE8" s="300"/>
      <c r="CF8" s="300"/>
      <c r="CG8" s="300"/>
      <c r="CH8" s="300"/>
      <c r="CI8" s="300"/>
      <c r="CJ8" s="300"/>
      <c r="CK8" s="300"/>
      <c r="CL8" s="300"/>
      <c r="CM8" s="300"/>
      <c r="CN8" s="300"/>
      <c r="CO8" s="300"/>
      <c r="CP8" s="300"/>
      <c r="CQ8" s="300"/>
      <c r="CR8" s="300"/>
      <c r="CS8" s="300"/>
      <c r="CT8" s="300"/>
      <c r="CU8" s="300"/>
      <c r="CV8" s="300"/>
      <c r="CW8" s="300"/>
      <c r="CX8" s="300"/>
      <c r="CY8" s="300"/>
      <c r="CZ8" s="300"/>
    </row>
    <row r="9" s="257" customFormat="true" ht="15" customHeight="true" x14ac:dyDescent="0.2">
      <c r="A9" s="320" t="s">
        <v>133</v>
      </c>
      <c r="B9" s="322" t="str">
        <f>A1025</f>
        <v>DHS10</v>
      </c>
      <c r="AK9" s="300"/>
      <c r="AL9" s="300"/>
      <c r="AM9" s="300"/>
      <c r="AN9" s="300"/>
      <c r="AO9" s="300"/>
      <c r="AP9" s="300"/>
      <c r="AQ9" s="300"/>
      <c r="AR9" s="300"/>
      <c r="AS9" s="300"/>
      <c r="AT9" s="300"/>
      <c r="AU9" s="300"/>
      <c r="AV9" s="300"/>
      <c r="AW9" s="300"/>
      <c r="AX9" s="300"/>
      <c r="AY9" s="300"/>
      <c r="AZ9" s="300"/>
      <c r="BB9" s="280"/>
      <c r="BZ9" s="300"/>
      <c r="CA9" s="300"/>
      <c r="CB9" s="300"/>
      <c r="CC9" s="300"/>
      <c r="CD9" s="300"/>
      <c r="CE9" s="300"/>
      <c r="CF9" s="300"/>
      <c r="CG9" s="300"/>
      <c r="CH9" s="300"/>
      <c r="CI9" s="300"/>
      <c r="CJ9" s="300"/>
      <c r="CK9" s="300"/>
      <c r="CL9" s="300"/>
      <c r="CM9" s="300"/>
      <c r="CN9" s="300"/>
      <c r="CO9" s="300"/>
      <c r="CP9" s="300"/>
      <c r="CQ9" s="300"/>
      <c r="CR9" s="300"/>
      <c r="CS9" s="300"/>
      <c r="CT9" s="300"/>
      <c r="CU9" s="300"/>
      <c r="CV9" s="300"/>
      <c r="CW9" s="300"/>
      <c r="CX9" s="300"/>
      <c r="CY9" s="300"/>
      <c r="CZ9" s="300"/>
    </row>
    <row r="10" s="257" customFormat="true" ht="15" customHeight="true" x14ac:dyDescent="0.2">
      <c r="A10" s="146" t="str">
        <f>B1028</f>
        <v/>
      </c>
      <c r="B10" s="145"/>
      <c r="AK10" s="300"/>
      <c r="AL10" s="300"/>
      <c r="AM10" s="300"/>
      <c r="AN10" s="300"/>
      <c r="AO10" s="300"/>
      <c r="AP10" s="300"/>
      <c r="AQ10" s="300"/>
      <c r="AR10" s="300"/>
      <c r="AS10" s="300"/>
      <c r="AT10" s="300"/>
      <c r="AU10" s="300"/>
      <c r="AV10" s="300"/>
      <c r="AW10" s="300"/>
      <c r="AX10" s="300"/>
      <c r="AY10" s="300"/>
      <c r="AZ10" s="300"/>
      <c r="BB10" s="280"/>
      <c r="BZ10" s="300"/>
      <c r="CA10" s="300"/>
      <c r="CB10" s="300"/>
      <c r="CC10" s="300"/>
      <c r="CD10" s="300"/>
      <c r="CE10" s="300"/>
      <c r="CF10" s="300"/>
      <c r="CG10" s="300"/>
      <c r="CH10" s="300"/>
      <c r="CI10" s="300"/>
      <c r="CJ10" s="300"/>
      <c r="CK10" s="300"/>
      <c r="CL10" s="300"/>
      <c r="CM10" s="300"/>
      <c r="CN10" s="300"/>
      <c r="CO10" s="300"/>
      <c r="CP10" s="300"/>
      <c r="CQ10" s="300"/>
      <c r="CR10" s="300"/>
      <c r="CS10" s="300"/>
      <c r="CT10" s="300"/>
      <c r="CU10" s="300"/>
      <c r="CV10" s="300"/>
      <c r="CW10" s="300"/>
      <c r="CX10" s="300"/>
      <c r="CY10" s="300"/>
      <c r="CZ10" s="300"/>
    </row>
    <row r="11" s="257" customFormat="true" ht="15" customHeight="true" x14ac:dyDescent="0.2">
      <c r="A11" s="146" t="str">
        <f>B1027</f>
        <v/>
      </c>
      <c r="B11" s="144"/>
      <c r="AK11" s="300"/>
      <c r="AL11" s="300"/>
      <c r="AM11" s="300"/>
      <c r="AN11" s="300"/>
      <c r="AO11" s="300"/>
      <c r="AP11" s="300"/>
      <c r="AQ11" s="300"/>
      <c r="AR11" s="300"/>
      <c r="AS11" s="300"/>
      <c r="AT11" s="300"/>
      <c r="AU11" s="300"/>
      <c r="AV11" s="300"/>
      <c r="AW11" s="300"/>
      <c r="AX11" s="300"/>
      <c r="AY11" s="300"/>
      <c r="AZ11" s="300"/>
      <c r="BB11" s="280"/>
      <c r="BZ11" s="300"/>
      <c r="CA11" s="300"/>
      <c r="CB11" s="300"/>
      <c r="CC11" s="300"/>
      <c r="CD11" s="300"/>
      <c r="CE11" s="300"/>
      <c r="CF11" s="300"/>
      <c r="CG11" s="300"/>
      <c r="CH11" s="300"/>
      <c r="CI11" s="300"/>
      <c r="CJ11" s="300"/>
      <c r="CK11" s="300"/>
      <c r="CL11" s="300"/>
      <c r="CM11" s="300"/>
      <c r="CN11" s="300"/>
      <c r="CO11" s="300"/>
      <c r="CP11" s="300"/>
      <c r="CQ11" s="300"/>
      <c r="CR11" s="300"/>
      <c r="CS11" s="300"/>
      <c r="CT11" s="300"/>
      <c r="CU11" s="300"/>
      <c r="CV11" s="300"/>
      <c r="CW11" s="300"/>
      <c r="CX11" s="300"/>
      <c r="CY11" s="300"/>
      <c r="CZ11" s="300"/>
    </row>
    <row r="12" s="257" customFormat="true" ht="18" customHeight="true" x14ac:dyDescent="0.2">
      <c r="A12" s="143"/>
      <c r="B12" s="145"/>
      <c r="AK12" s="300"/>
      <c r="AL12" s="300"/>
      <c r="AM12" s="300"/>
      <c r="AN12" s="300"/>
      <c r="AO12" s="300"/>
      <c r="AP12" s="300"/>
      <c r="AQ12" s="300"/>
      <c r="AR12" s="300"/>
      <c r="AS12" s="300"/>
      <c r="AT12" s="300"/>
      <c r="AU12" s="300"/>
      <c r="AV12" s="300"/>
      <c r="AW12" s="300"/>
      <c r="AX12" s="300"/>
      <c r="AY12" s="300"/>
      <c r="AZ12" s="300"/>
      <c r="BB12" s="280"/>
      <c r="BZ12" s="300"/>
      <c r="CA12" s="300"/>
      <c r="CB12" s="300"/>
      <c r="CC12" s="300"/>
      <c r="CD12" s="300"/>
      <c r="CE12" s="300"/>
      <c r="CF12" s="300"/>
      <c r="CG12" s="300"/>
      <c r="CH12" s="300"/>
      <c r="CI12" s="300"/>
      <c r="CJ12" s="300"/>
      <c r="CK12" s="300"/>
      <c r="CL12" s="300"/>
      <c r="CM12" s="300"/>
      <c r="CN12" s="300"/>
      <c r="CO12" s="300"/>
      <c r="CP12" s="300"/>
      <c r="CQ12" s="300"/>
      <c r="CR12" s="300"/>
      <c r="CS12" s="300"/>
      <c r="CT12" s="300"/>
      <c r="CU12" s="300"/>
      <c r="CV12" s="300"/>
      <c r="CW12" s="300"/>
      <c r="CX12" s="300"/>
      <c r="CY12" s="300"/>
      <c r="CZ12" s="300"/>
    </row>
    <row r="13" s="257" customFormat="true" ht="18" customHeight="true" x14ac:dyDescent="0.2">
      <c r="A13" s="142"/>
      <c r="B13" s="141"/>
      <c r="AK13" s="300"/>
      <c r="AL13" s="300"/>
      <c r="AM13" s="300"/>
      <c r="AN13" s="300"/>
      <c r="AO13" s="300"/>
      <c r="AP13" s="300"/>
      <c r="AQ13" s="300"/>
      <c r="AR13" s="300"/>
      <c r="AS13" s="300"/>
      <c r="AT13" s="300"/>
      <c r="AU13" s="300"/>
      <c r="AV13" s="300"/>
      <c r="AW13" s="300"/>
      <c r="AX13" s="300"/>
      <c r="AY13" s="300"/>
      <c r="AZ13" s="300"/>
      <c r="BB13" s="280"/>
      <c r="BZ13" s="300"/>
      <c r="CA13" s="300"/>
      <c r="CB13" s="300"/>
      <c r="CC13" s="300"/>
      <c r="CD13" s="300"/>
      <c r="CE13" s="300"/>
      <c r="CF13" s="300"/>
      <c r="CG13" s="300"/>
      <c r="CH13" s="300"/>
      <c r="CI13" s="300"/>
      <c r="CJ13" s="300"/>
      <c r="CK13" s="300"/>
      <c r="CL13" s="300"/>
      <c r="CM13" s="300"/>
      <c r="CN13" s="300"/>
      <c r="CO13" s="300"/>
      <c r="CP13" s="300"/>
      <c r="CQ13" s="300"/>
      <c r="CR13" s="300"/>
      <c r="CS13" s="300"/>
      <c r="CT13" s="300"/>
      <c r="CU13" s="300"/>
      <c r="CV13" s="300"/>
      <c r="CW13" s="300"/>
      <c r="CX13" s="300"/>
      <c r="CY13" s="300"/>
      <c r="CZ13" s="300"/>
    </row>
    <row r="14" s="411" customFormat="true" ht="15" customHeight="true" x14ac:dyDescent="0.2">
      <c r="A14" s="261" t="s">
        <v>95</v>
      </c>
      <c r="B14" s="297"/>
      <c r="C14" s="1812" t="s">
        <v>114</v>
      </c>
      <c r="D14" s="1813"/>
      <c r="E14" s="1813"/>
      <c r="F14" s="1813"/>
      <c r="G14" s="1814"/>
      <c r="H14" s="1809" t="s">
        <v>38</v>
      </c>
      <c r="I14" s="1810"/>
      <c r="J14" s="1810"/>
      <c r="K14" s="1810"/>
      <c r="L14" s="1811"/>
      <c r="M14" s="1815" t="s">
        <v>37</v>
      </c>
      <c r="N14" s="1816"/>
      <c r="O14" s="1816"/>
      <c r="P14" s="1816"/>
      <c r="Q14" s="1817"/>
      <c r="R14" s="15" t="s">
        <v>137</v>
      </c>
      <c r="S14" s="359"/>
      <c r="T14" s="359"/>
      <c r="U14" s="359"/>
      <c r="V14" s="359"/>
      <c r="W14" s="359"/>
      <c r="X14" s="359"/>
      <c r="Y14" s="359"/>
      <c r="Z14" s="359"/>
      <c r="AA14" s="359"/>
      <c r="AB14" s="359"/>
      <c r="AC14" s="359"/>
      <c r="AD14" s="359"/>
      <c r="AE14" s="359"/>
      <c r="AF14" s="359"/>
      <c r="AG14" s="359"/>
      <c r="AH14" s="359"/>
      <c r="AI14" s="359"/>
      <c r="AJ14" s="359"/>
      <c r="AK14" s="369"/>
      <c r="AL14" s="369"/>
      <c r="AM14" s="369"/>
      <c r="AN14" s="369"/>
      <c r="AO14" s="369"/>
      <c r="AP14" s="369"/>
      <c r="AQ14" s="369"/>
      <c r="AR14" s="369"/>
      <c r="AS14" s="369"/>
      <c r="AT14" s="369"/>
      <c r="AU14" s="369"/>
      <c r="AV14" s="369"/>
      <c r="AW14" s="369"/>
      <c r="AX14" s="369"/>
      <c r="AY14" s="369"/>
      <c r="AZ14" s="1709"/>
      <c r="BA14" s="306" t="s">
        <v>128</v>
      </c>
      <c r="BB14" s="261" t="s">
        <v>95</v>
      </c>
      <c r="BC14" s="1815" t="s">
        <v>114</v>
      </c>
      <c r="BD14" s="1816"/>
      <c r="BE14" s="1816"/>
      <c r="BF14" s="1816"/>
      <c r="BG14" s="1838"/>
      <c r="BH14" s="1815" t="s">
        <v>38</v>
      </c>
      <c r="BI14" s="1816"/>
      <c r="BJ14" s="1816"/>
      <c r="BK14" s="1816"/>
      <c r="BL14" s="1838"/>
      <c r="BM14" s="1815" t="s">
        <v>37</v>
      </c>
      <c r="BN14" s="1816"/>
      <c r="BO14" s="1816"/>
      <c r="BP14" s="1816"/>
      <c r="BQ14" s="1817"/>
      <c r="BR14" s="14" t="s">
        <v>137</v>
      </c>
      <c r="BS14" s="359"/>
      <c r="BT14" s="359"/>
      <c r="BU14" s="359"/>
      <c r="BV14" s="359"/>
      <c r="BW14" s="359"/>
      <c r="BX14" s="359"/>
      <c r="BY14" s="359"/>
      <c r="BZ14" s="370"/>
      <c r="CA14" s="370"/>
      <c r="CB14" s="370"/>
      <c r="CC14" s="370"/>
      <c r="CD14" s="370"/>
      <c r="CE14" s="370"/>
      <c r="CF14" s="370"/>
      <c r="CG14" s="370"/>
      <c r="CH14" s="370"/>
      <c r="CI14" s="370"/>
      <c r="CJ14" s="370"/>
      <c r="CK14" s="304"/>
      <c r="CL14" s="304"/>
      <c r="CM14" s="304"/>
      <c r="CN14" s="304"/>
      <c r="CO14" s="304"/>
      <c r="CP14" s="304"/>
      <c r="CQ14" s="304"/>
      <c r="CR14" s="304"/>
      <c r="CS14" s="304"/>
      <c r="CT14" s="304"/>
      <c r="CU14" s="304"/>
      <c r="CV14" s="304"/>
      <c r="CW14" s="304"/>
      <c r="CX14" s="304"/>
      <c r="CY14" s="304"/>
      <c r="CZ14" s="304"/>
    </row>
    <row r="15" s="411" customFormat="true" ht="36" x14ac:dyDescent="0.2">
      <c r="A15" s="294" t="s">
        <v>87</v>
      </c>
      <c r="B15" s="328"/>
      <c r="C15" s="351" t="s">
        <v>0</v>
      </c>
      <c r="D15" s="1535" t="s">
        <v>1</v>
      </c>
      <c r="E15" s="1535" t="s">
        <v>2</v>
      </c>
      <c r="F15" s="1535" t="s">
        <v>3</v>
      </c>
      <c r="G15" s="1536" t="s">
        <v>4</v>
      </c>
      <c r="H15" s="333" t="s">
        <v>0</v>
      </c>
      <c r="I15" s="1538" t="s">
        <v>1</v>
      </c>
      <c r="J15" s="1538" t="s">
        <v>2</v>
      </c>
      <c r="K15" s="1538" t="s">
        <v>3</v>
      </c>
      <c r="L15" s="1539" t="s">
        <v>4</v>
      </c>
      <c r="M15" s="334" t="s">
        <v>0</v>
      </c>
      <c r="N15" s="1538" t="s">
        <v>1</v>
      </c>
      <c r="O15" s="1538" t="s">
        <v>2</v>
      </c>
      <c r="P15" s="1538" t="s">
        <v>3</v>
      </c>
      <c r="Q15" s="1534" t="s">
        <v>4</v>
      </c>
      <c r="R15" s="333" t="s">
        <v>152</v>
      </c>
      <c r="S15" s="1538" t="s">
        <v>310</v>
      </c>
      <c r="T15" s="1538" t="s">
        <v>154</v>
      </c>
      <c r="U15" s="1538" t="s">
        <v>155</v>
      </c>
      <c r="V15" s="1538" t="s">
        <v>156</v>
      </c>
      <c r="W15" s="1538" t="s">
        <v>157</v>
      </c>
      <c r="X15" s="1538" t="s">
        <v>311</v>
      </c>
      <c r="Y15" s="1538" t="s">
        <v>159</v>
      </c>
      <c r="Z15" s="1538" t="s">
        <v>160</v>
      </c>
      <c r="AA15" s="1538" t="s">
        <v>162</v>
      </c>
      <c r="AB15" s="1538" t="s">
        <v>163</v>
      </c>
      <c r="AC15" s="1538" t="s">
        <v>164</v>
      </c>
      <c r="AD15" s="1538" t="s">
        <v>312</v>
      </c>
      <c r="AE15" s="1538" t="s">
        <v>165</v>
      </c>
      <c r="AF15" s="1538" t="s">
        <v>166</v>
      </c>
      <c r="AG15" s="1538" t="s">
        <v>167</v>
      </c>
      <c r="AH15" s="1538" t="s">
        <v>168</v>
      </c>
      <c r="AI15" s="1538" t="s">
        <v>169</v>
      </c>
      <c r="AJ15" s="1539" t="s">
        <v>170</v>
      </c>
      <c r="AK15" s="369"/>
      <c r="AL15" s="369"/>
      <c r="AM15" s="369"/>
      <c r="AN15" s="369"/>
      <c r="AO15" s="369"/>
      <c r="AP15" s="369"/>
      <c r="AQ15" s="369"/>
      <c r="AR15" s="369"/>
      <c r="AS15" s="369"/>
      <c r="AT15" s="369"/>
      <c r="AU15" s="369"/>
      <c r="AV15" s="369"/>
      <c r="AW15" s="369"/>
      <c r="AX15" s="369"/>
      <c r="AY15" s="369"/>
      <c r="AZ15" s="1709"/>
      <c r="BA15" s="294" t="s">
        <v>119</v>
      </c>
      <c r="BB15" s="293"/>
      <c r="BC15" s="381" t="s">
        <v>0</v>
      </c>
      <c r="BD15" s="1464" t="s">
        <v>1</v>
      </c>
      <c r="BE15" s="1464" t="s">
        <v>2</v>
      </c>
      <c r="BF15" s="1464" t="s">
        <v>3</v>
      </c>
      <c r="BG15" s="382" t="s">
        <v>4</v>
      </c>
      <c r="BH15" s="381" t="s">
        <v>0</v>
      </c>
      <c r="BI15" s="1464" t="s">
        <v>1</v>
      </c>
      <c r="BJ15" s="1464" t="s">
        <v>2</v>
      </c>
      <c r="BK15" s="1464" t="s">
        <v>3</v>
      </c>
      <c r="BL15" s="382" t="s">
        <v>4</v>
      </c>
      <c r="BM15" s="381" t="s">
        <v>0</v>
      </c>
      <c r="BN15" s="1464" t="s">
        <v>1</v>
      </c>
      <c r="BO15" s="1464" t="s">
        <v>2</v>
      </c>
      <c r="BP15" s="1464" t="s">
        <v>3</v>
      </c>
      <c r="BQ15" s="382" t="s">
        <v>4</v>
      </c>
      <c r="BR15" s="381" t="s">
        <v>152</v>
      </c>
      <c r="BS15" s="1464" t="s">
        <v>310</v>
      </c>
      <c r="BT15" s="1464" t="s">
        <v>154</v>
      </c>
      <c r="BU15" s="1464" t="s">
        <v>155</v>
      </c>
      <c r="BV15" s="1464" t="s">
        <v>156</v>
      </c>
      <c r="BW15" s="1464" t="s">
        <v>157</v>
      </c>
      <c r="BX15" s="1464" t="s">
        <v>311</v>
      </c>
      <c r="BY15" s="1466" t="s">
        <v>159</v>
      </c>
      <c r="BZ15" s="1466" t="s">
        <v>160</v>
      </c>
      <c r="CA15" s="1466" t="s">
        <v>162</v>
      </c>
      <c r="CB15" s="1466" t="s">
        <v>163</v>
      </c>
      <c r="CC15" s="1466" t="s">
        <v>164</v>
      </c>
      <c r="CD15" s="1466" t="s">
        <v>312</v>
      </c>
      <c r="CE15" s="1466" t="s">
        <v>165</v>
      </c>
      <c r="CF15" s="1466" t="s">
        <v>166</v>
      </c>
      <c r="CG15" s="1466" t="s">
        <v>167</v>
      </c>
      <c r="CH15" s="1466" t="s">
        <v>168</v>
      </c>
      <c r="CI15" s="1466" t="s">
        <v>169</v>
      </c>
      <c r="CJ15" s="1466" t="s">
        <v>170</v>
      </c>
      <c r="CK15" s="1711"/>
      <c r="CL15" s="1711"/>
      <c r="CM15" s="1711"/>
      <c r="CN15" s="1711"/>
      <c r="CO15" s="1711"/>
      <c r="CP15" s="1711"/>
      <c r="CQ15" s="1711"/>
      <c r="CR15" s="1711"/>
      <c r="CS15" s="1711"/>
      <c r="CT15" s="1711"/>
      <c r="CU15" s="1711"/>
      <c r="CV15" s="1711"/>
      <c r="CW15" s="1711"/>
      <c r="CX15" s="1711"/>
      <c r="CY15" s="1711"/>
      <c r="CZ15" s="1711"/>
    </row>
    <row r="16" s="411" customFormat="true" ht="15" customHeight="true" x14ac:dyDescent="0.2">
      <c r="A16" s="1803" t="s">
        <v>13</v>
      </c>
      <c r="B16" s="330" t="s">
        <v>14</v>
      </c>
      <c r="C16" s="103">
        <f>(DHS_Wet10!C16+DHS_Dry10!C16)/2</f>
        <v>55.502168514423886</v>
      </c>
      <c r="D16" s="102">
        <f>(DHS_Wet10!D16+DHS_Dry10!D16)/2</f>
        <v>63.157429864474743</v>
      </c>
      <c r="E16" s="102">
        <f>(DHS_Wet10!E16+DHS_Dry10!E16)/2</f>
        <v>68.952307041055292</v>
      </c>
      <c r="F16" s="102">
        <f>(DHS_Wet10!F16+DHS_Dry10!F16)/2</f>
        <v>76.886848768774826</v>
      </c>
      <c r="G16" s="101">
        <f>(DHS_Wet10!G16+DHS_Dry10!G16)/2</f>
        <v>92.000349417722276</v>
      </c>
      <c r="H16" s="100">
        <f>(DHS_Wet10!H16+DHS_Dry10!H16)/2</f>
        <v>83.503955032120643</v>
      </c>
      <c r="I16" s="102">
        <f>(DHS_Wet10!I16+DHS_Dry10!I16)/2</f>
        <v>92.402941517925171</v>
      </c>
      <c r="J16" s="102">
        <f>(DHS_Wet10!J16+DHS_Dry10!J16)/2</f>
        <v>96.132191374286137</v>
      </c>
      <c r="K16" s="102">
        <f>(DHS_Wet10!K16+DHS_Dry10!K16)/2</f>
        <v>97.461324891039453</v>
      </c>
      <c r="L16" s="99">
        <f>(DHS_Wet10!L16+DHS_Dry10!L16)/2</f>
        <v>97.915391051767386</v>
      </c>
      <c r="M16" s="103">
        <f>(DHS_Wet10!M16+DHS_Dry10!M16)/2</f>
        <v>54.068878958140019</v>
      </c>
      <c r="N16" s="102">
        <f>(DHS_Wet10!N16+DHS_Dry10!N16)/2</f>
        <v>60.900160212703682</v>
      </c>
      <c r="O16" s="102">
        <f>(DHS_Wet10!O16+DHS_Dry10!O16)/2</f>
        <v>66.164973379554013</v>
      </c>
      <c r="P16" s="102">
        <f>(DHS_Wet10!P16+DHS_Dry10!P16)/2</f>
        <v>71.21312376456109</v>
      </c>
      <c r="Q16" s="101">
        <f>(DHS_Wet10!Q16+DHS_Dry10!Q16)/2</f>
        <v>80.117564385460497</v>
      </c>
      <c r="R16" s="100">
        <f>(DHS_Wet10!R16+DHS_Dry10!R16)/2</f>
        <v>80.921645221220643</v>
      </c>
      <c r="S16" s="102">
        <f>(DHS_Wet10!S16+DHS_Dry10!S16)/2</f>
        <v>72.83046653921545</v>
      </c>
      <c r="T16" s="102">
        <f>(DHS_Wet10!T16+DHS_Dry10!T16)/2</f>
        <v>61.121175809531323</v>
      </c>
      <c r="U16" s="102">
        <f>(DHS_Wet10!U16+DHS_Dry10!U16)/2</f>
        <v>42.255846756617643</v>
      </c>
      <c r="V16" s="102">
        <f>(DHS_Wet10!V16+DHS_Dry10!V16)/2</f>
        <v>66.444789785978088</v>
      </c>
      <c r="W16" s="102">
        <f>(DHS_Wet10!W16+DHS_Dry10!W16)/2</f>
        <v>57.96067071831672</v>
      </c>
      <c r="X16" s="102">
        <f>(DHS_Wet10!X16+DHS_Dry10!X16)/2</f>
        <v>64.590835867041349</v>
      </c>
      <c r="Y16" s="102">
        <f>(DHS_Wet10!Y16+DHS_Dry10!Y16)/2</f>
        <v>80.716925794236431</v>
      </c>
      <c r="Z16" s="102">
        <f>(DHS_Wet10!Z16+DHS_Dry10!Z16)/2</f>
        <v>56.043546426552581</v>
      </c>
      <c r="AA16" s="102">
        <f>(DHS_Wet10!AA16+DHS_Dry10!AA16)/2</f>
        <v>47.061254261631078</v>
      </c>
      <c r="AB16" s="102">
        <f>(DHS_Wet10!AB16+DHS_Dry10!AB16)/2</f>
        <v>57.102039506310092</v>
      </c>
      <c r="AC16" s="102">
        <f>(DHS_Wet10!AC16+DHS_Dry10!AC16)/2</f>
        <v>98.772410214181804</v>
      </c>
      <c r="AD16" s="102">
        <f>(DHS_Wet10!AD16+DHS_Dry10!AD16)/2</f>
        <v>64.805998352135532</v>
      </c>
      <c r="AE16" s="102">
        <f>(DHS_Wet10!AE16+DHS_Dry10!AE16)/2</f>
        <v>48.358747808274828</v>
      </c>
      <c r="AF16" s="102">
        <f>(DHS_Wet10!AF16+DHS_Dry10!AF16)/2</f>
        <v>92.88128446178186</v>
      </c>
      <c r="AG16" s="102">
        <f>(DHS_Wet10!AG16+DHS_Dry10!AG16)/2</f>
        <v>48.292000268870297</v>
      </c>
      <c r="AH16" s="102">
        <f>(DHS_Wet10!AH16+DHS_Dry10!AH16)/2</f>
        <v>65.292135002818824</v>
      </c>
      <c r="AI16" s="102">
        <f>(DHS_Wet10!AI16+DHS_Dry10!AI16)/2</f>
        <v>96.123933109200124</v>
      </c>
      <c r="AJ16" s="99">
        <f>(DHS_Wet10!AJ16+DHS_Dry10!AJ16)/2</f>
        <v>67.767683076310334</v>
      </c>
      <c r="AK16" s="369"/>
      <c r="AL16" s="369"/>
      <c r="AM16" s="369"/>
      <c r="AN16" s="369"/>
      <c r="AO16" s="369"/>
      <c r="AP16" s="369"/>
      <c r="AQ16" s="369"/>
      <c r="AR16" s="369"/>
      <c r="AS16" s="369"/>
      <c r="AT16" s="369"/>
      <c r="AU16" s="369"/>
      <c r="AV16" s="369"/>
      <c r="AW16" s="369"/>
      <c r="AX16" s="369"/>
      <c r="AY16" s="369"/>
      <c r="AZ16" s="1709"/>
      <c r="BA16" s="1835" t="s">
        <v>13</v>
      </c>
      <c r="BB16" s="1543" t="s">
        <v>14</v>
      </c>
      <c r="BC16" s="34" t="s">
        <v>35</v>
      </c>
      <c r="BD16" s="30" t="s">
        <v>35</v>
      </c>
      <c r="BE16" s="30" t="s">
        <v>35</v>
      </c>
      <c r="BF16" s="30" t="s">
        <v>35</v>
      </c>
      <c r="BG16" s="25" t="s">
        <v>35</v>
      </c>
      <c r="BH16" s="34" t="s">
        <v>35</v>
      </c>
      <c r="BI16" s="30" t="s">
        <v>35</v>
      </c>
      <c r="BJ16" s="30" t="s">
        <v>35</v>
      </c>
      <c r="BK16" s="30" t="s">
        <v>35</v>
      </c>
      <c r="BL16" s="25" t="s">
        <v>35</v>
      </c>
      <c r="BM16" s="34" t="s">
        <v>35</v>
      </c>
      <c r="BN16" s="30" t="s">
        <v>35</v>
      </c>
      <c r="BO16" s="30" t="s">
        <v>35</v>
      </c>
      <c r="BP16" s="30" t="s">
        <v>35</v>
      </c>
      <c r="BQ16" s="25" t="s">
        <v>35</v>
      </c>
      <c r="BR16" s="34" t="s">
        <v>35</v>
      </c>
      <c r="BS16" s="30" t="s">
        <v>35</v>
      </c>
      <c r="BT16" s="30" t="s">
        <v>35</v>
      </c>
      <c r="BU16" s="30" t="s">
        <v>35</v>
      </c>
      <c r="BV16" s="30" t="s">
        <v>35</v>
      </c>
      <c r="BW16" s="30" t="s">
        <v>35</v>
      </c>
      <c r="BX16" s="30" t="s">
        <v>35</v>
      </c>
      <c r="BY16" s="19" t="s">
        <v>35</v>
      </c>
      <c r="BZ16" s="19" t="s">
        <v>35</v>
      </c>
      <c r="CA16" s="19" t="s">
        <v>35</v>
      </c>
      <c r="CB16" s="19" t="s">
        <v>35</v>
      </c>
      <c r="CC16" s="19" t="s">
        <v>35</v>
      </c>
      <c r="CD16" s="19" t="s">
        <v>35</v>
      </c>
      <c r="CE16" s="19" t="s">
        <v>35</v>
      </c>
      <c r="CF16" s="19" t="s">
        <v>35</v>
      </c>
      <c r="CG16" s="19" t="s">
        <v>35</v>
      </c>
      <c r="CH16" s="19" t="s">
        <v>35</v>
      </c>
      <c r="CI16" s="19" t="s">
        <v>35</v>
      </c>
      <c r="CJ16" s="19" t="s">
        <v>35</v>
      </c>
      <c r="CK16" s="3"/>
      <c r="CL16" s="3"/>
      <c r="CM16" s="3"/>
      <c r="CN16" s="3"/>
      <c r="CO16" s="3"/>
      <c r="CP16" s="3"/>
      <c r="CQ16" s="3"/>
      <c r="CR16" s="3"/>
      <c r="CS16" s="3"/>
      <c r="CT16" s="3"/>
      <c r="CU16" s="3"/>
      <c r="CV16" s="3"/>
      <c r="CW16" s="3"/>
      <c r="CX16" s="3"/>
      <c r="CY16" s="3"/>
      <c r="CZ16" s="3"/>
    </row>
    <row r="17" s="411" customFormat="true" ht="15" customHeight="true" x14ac:dyDescent="0.2">
      <c r="A17" s="1804"/>
      <c r="B17" s="331" t="s">
        <v>51</v>
      </c>
      <c r="C17" s="98">
        <f>(DHS_Wet10!C17+DHS_Dry10!C17)/2</f>
        <v>44.497831485575908</v>
      </c>
      <c r="D17" s="97">
        <f>(DHS_Wet10!D17+DHS_Dry10!D17)/2</f>
        <v>36.842570135525044</v>
      </c>
      <c r="E17" s="97">
        <f>(DHS_Wet10!E17+DHS_Dry10!E17)/2</f>
        <v>31.047692958944481</v>
      </c>
      <c r="F17" s="97">
        <f>(DHS_Wet10!F17+DHS_Dry10!F17)/2</f>
        <v>23.113151231225071</v>
      </c>
      <c r="G17" s="96">
        <f>(DHS_Wet10!G17+DHS_Dry10!G17)/2</f>
        <v>7.9996505822778303</v>
      </c>
      <c r="H17" s="95">
        <f>(DHS_Wet10!H17+DHS_Dry10!H17)/2</f>
        <v>16.496044967879435</v>
      </c>
      <c r="I17" s="97">
        <f>(DHS_Wet10!I17+DHS_Dry10!I17)/2</f>
        <v>7.5970584820748517</v>
      </c>
      <c r="J17" s="97">
        <f>(DHS_Wet10!J17+DHS_Dry10!J17)/2</f>
        <v>3.8678086257138751</v>
      </c>
      <c r="K17" s="97">
        <f>(DHS_Wet10!K17+DHS_Dry10!K17)/2</f>
        <v>2.5386751089605823</v>
      </c>
      <c r="L17" s="94">
        <f>(DHS_Wet10!L17+DHS_Dry10!L17)/2</f>
        <v>2.0846089482326269</v>
      </c>
      <c r="M17" s="98">
        <f>(DHS_Wet10!M17+DHS_Dry10!M17)/2</f>
        <v>45.931121041860024</v>
      </c>
      <c r="N17" s="97">
        <f>(DHS_Wet10!N17+DHS_Dry10!N17)/2</f>
        <v>39.099839787296247</v>
      </c>
      <c r="O17" s="97">
        <f>(DHS_Wet10!O17+DHS_Dry10!O17)/2</f>
        <v>33.835026620445817</v>
      </c>
      <c r="P17" s="97">
        <f>(DHS_Wet10!P17+DHS_Dry10!P17)/2</f>
        <v>28.786876235438871</v>
      </c>
      <c r="Q17" s="96">
        <f>(DHS_Wet10!Q17+DHS_Dry10!Q17)/2</f>
        <v>19.882435614539713</v>
      </c>
      <c r="R17" s="95">
        <f>(DHS_Wet10!R17+DHS_Dry10!R17)/2</f>
        <v>19.078354778779484</v>
      </c>
      <c r="S17" s="97">
        <f>(DHS_Wet10!S17+DHS_Dry10!S17)/2</f>
        <v>27.169533460784528</v>
      </c>
      <c r="T17" s="97">
        <f>(DHS_Wet10!T17+DHS_Dry10!T17)/2</f>
        <v>38.878824190468833</v>
      </c>
      <c r="U17" s="97">
        <f>(DHS_Wet10!U17+DHS_Dry10!U17)/2</f>
        <v>57.744153243382428</v>
      </c>
      <c r="V17" s="97">
        <f>(DHS_Wet10!V17+DHS_Dry10!V17)/2</f>
        <v>33.555210214021884</v>
      </c>
      <c r="W17" s="97">
        <f>(DHS_Wet10!W17+DHS_Dry10!W17)/2</f>
        <v>42.039329281683266</v>
      </c>
      <c r="X17" s="97">
        <f>(DHS_Wet10!X17+DHS_Dry10!X17)/2</f>
        <v>35.40916413295863</v>
      </c>
      <c r="Y17" s="97">
        <f>(DHS_Wet10!Y17+DHS_Dry10!Y17)/2</f>
        <v>19.283074205763548</v>
      </c>
      <c r="Z17" s="97">
        <f>(DHS_Wet10!Z17+DHS_Dry10!Z17)/2</f>
        <v>43.956453573447362</v>
      </c>
      <c r="AA17" s="97">
        <f>(DHS_Wet10!AA17+DHS_Dry10!AA17)/2</f>
        <v>52.938745738368787</v>
      </c>
      <c r="AB17" s="97">
        <f>(DHS_Wet10!AB17+DHS_Dry10!AB17)/2</f>
        <v>42.897960493689872</v>
      </c>
      <c r="AC17" s="97">
        <f>(DHS_Wet10!AC17+DHS_Dry10!AC17)/2</f>
        <v>1.2275897858182088</v>
      </c>
      <c r="AD17" s="97">
        <f>(DHS_Wet10!AD17+DHS_Dry10!AD17)/2</f>
        <v>35.194001647864567</v>
      </c>
      <c r="AE17" s="97">
        <f>(DHS_Wet10!AE17+DHS_Dry10!AE17)/2</f>
        <v>51.64125219172508</v>
      </c>
      <c r="AF17" s="97">
        <f>(DHS_Wet10!AF17+DHS_Dry10!AF17)/2</f>
        <v>7.1187155382182468</v>
      </c>
      <c r="AG17" s="97">
        <f>(DHS_Wet10!AG17+DHS_Dry10!AG17)/2</f>
        <v>51.707999731129462</v>
      </c>
      <c r="AH17" s="97">
        <f>(DHS_Wet10!AH17+DHS_Dry10!AH17)/2</f>
        <v>34.70786499718136</v>
      </c>
      <c r="AI17" s="97">
        <f>(DHS_Wet10!AI17+DHS_Dry10!AI17)/2</f>
        <v>3.8760668907998808</v>
      </c>
      <c r="AJ17" s="94">
        <f>(DHS_Wet10!AJ17+DHS_Dry10!AJ17)/2</f>
        <v>32.232316923689758</v>
      </c>
      <c r="AK17" s="369"/>
      <c r="AL17" s="369"/>
      <c r="AM17" s="369"/>
      <c r="AN17" s="369"/>
      <c r="AO17" s="369"/>
      <c r="AP17" s="369"/>
      <c r="AQ17" s="369"/>
      <c r="AR17" s="369"/>
      <c r="AS17" s="369"/>
      <c r="AT17" s="369"/>
      <c r="AU17" s="369"/>
      <c r="AV17" s="369"/>
      <c r="AW17" s="369"/>
      <c r="AX17" s="369"/>
      <c r="AY17" s="369"/>
      <c r="AZ17" s="1709"/>
      <c r="BA17" s="1836"/>
      <c r="BB17" s="1542" t="s">
        <v>51</v>
      </c>
      <c r="BC17" s="33" t="s">
        <v>35</v>
      </c>
      <c r="BD17" s="29" t="s">
        <v>35</v>
      </c>
      <c r="BE17" s="29" t="s">
        <v>35</v>
      </c>
      <c r="BF17" s="29" t="s">
        <v>35</v>
      </c>
      <c r="BG17" s="24" t="s">
        <v>35</v>
      </c>
      <c r="BH17" s="33" t="s">
        <v>35</v>
      </c>
      <c r="BI17" s="29" t="s">
        <v>35</v>
      </c>
      <c r="BJ17" s="29" t="s">
        <v>35</v>
      </c>
      <c r="BK17" s="29" t="s">
        <v>35</v>
      </c>
      <c r="BL17" s="24" t="s">
        <v>35</v>
      </c>
      <c r="BM17" s="33" t="s">
        <v>35</v>
      </c>
      <c r="BN17" s="29" t="s">
        <v>35</v>
      </c>
      <c r="BO17" s="29" t="s">
        <v>35</v>
      </c>
      <c r="BP17" s="29" t="s">
        <v>35</v>
      </c>
      <c r="BQ17" s="24" t="s">
        <v>35</v>
      </c>
      <c r="BR17" s="33" t="s">
        <v>35</v>
      </c>
      <c r="BS17" s="29" t="s">
        <v>35</v>
      </c>
      <c r="BT17" s="29" t="s">
        <v>35</v>
      </c>
      <c r="BU17" s="29" t="s">
        <v>35</v>
      </c>
      <c r="BV17" s="29" t="s">
        <v>35</v>
      </c>
      <c r="BW17" s="29" t="s">
        <v>35</v>
      </c>
      <c r="BX17" s="29" t="s">
        <v>35</v>
      </c>
      <c r="BY17" s="18" t="s">
        <v>35</v>
      </c>
      <c r="BZ17" s="18" t="s">
        <v>35</v>
      </c>
      <c r="CA17" s="18" t="s">
        <v>35</v>
      </c>
      <c r="CB17" s="18" t="s">
        <v>35</v>
      </c>
      <c r="CC17" s="18" t="s">
        <v>35</v>
      </c>
      <c r="CD17" s="18" t="s">
        <v>35</v>
      </c>
      <c r="CE17" s="18" t="s">
        <v>35</v>
      </c>
      <c r="CF17" s="18" t="s">
        <v>35</v>
      </c>
      <c r="CG17" s="18" t="s">
        <v>35</v>
      </c>
      <c r="CH17" s="18" t="s">
        <v>35</v>
      </c>
      <c r="CI17" s="18" t="s">
        <v>35</v>
      </c>
      <c r="CJ17" s="18" t="s">
        <v>35</v>
      </c>
      <c r="CK17" s="3"/>
      <c r="CL17" s="3"/>
      <c r="CM17" s="3"/>
      <c r="CN17" s="3"/>
      <c r="CO17" s="3"/>
      <c r="CP17" s="3"/>
      <c r="CQ17" s="3"/>
      <c r="CR17" s="3"/>
      <c r="CS17" s="3"/>
      <c r="CT17" s="3"/>
      <c r="CU17" s="3"/>
      <c r="CV17" s="3"/>
      <c r="CW17" s="3"/>
      <c r="CX17" s="3"/>
      <c r="CY17" s="3"/>
      <c r="CZ17" s="3"/>
    </row>
    <row r="18" s="411" customFormat="true" ht="15" customHeight="true" x14ac:dyDescent="0.2">
      <c r="A18" s="1804" t="s">
        <v>60</v>
      </c>
      <c r="B18" s="331" t="s">
        <v>15</v>
      </c>
      <c r="C18" s="98">
        <f>(DHS_Wet10!C18+DHS_Dry10!C18)/2</f>
        <v>55.177524979426515</v>
      </c>
      <c r="D18" s="97">
        <f>(DHS_Wet10!D18+DHS_Dry10!D18)/2</f>
        <v>62.783443483641904</v>
      </c>
      <c r="E18" s="97">
        <f>(DHS_Wet10!E18+DHS_Dry10!E18)/2</f>
        <v>68.697716213163432</v>
      </c>
      <c r="F18" s="97">
        <f>(DHS_Wet10!F18+DHS_Dry10!F18)/2</f>
        <v>76.567157410698385</v>
      </c>
      <c r="G18" s="96">
        <f>(DHS_Wet10!G18+DHS_Dry10!G18)/2</f>
        <v>91.854018792618518</v>
      </c>
      <c r="H18" s="95">
        <f>(DHS_Wet10!H18+DHS_Dry10!H18)/2</f>
        <v>83.215657703395948</v>
      </c>
      <c r="I18" s="97">
        <f>(DHS_Wet10!I18+DHS_Dry10!I18)/2</f>
        <v>92.339125005002074</v>
      </c>
      <c r="J18" s="97">
        <f>(DHS_Wet10!J18+DHS_Dry10!J18)/2</f>
        <v>95.942671257120907</v>
      </c>
      <c r="K18" s="97">
        <f>(DHS_Wet10!K18+DHS_Dry10!K18)/2</f>
        <v>97.441531175228079</v>
      </c>
      <c r="L18" s="94">
        <f>(DHS_Wet10!L18+DHS_Dry10!L18)/2</f>
        <v>97.915391051767386</v>
      </c>
      <c r="M18" s="98">
        <f>(DHS_Wet10!M18+DHS_Dry10!M18)/2</f>
        <v>53.808683969072867</v>
      </c>
      <c r="N18" s="97">
        <f>(DHS_Wet10!N18+DHS_Dry10!N18)/2</f>
        <v>60.503872163588902</v>
      </c>
      <c r="O18" s="97">
        <f>(DHS_Wet10!O18+DHS_Dry10!O18)/2</f>
        <v>65.834221589020046</v>
      </c>
      <c r="P18" s="97">
        <f>(DHS_Wet10!P18+DHS_Dry10!P18)/2</f>
        <v>70.835848707317297</v>
      </c>
      <c r="Q18" s="96">
        <f>(DHS_Wet10!Q18+DHS_Dry10!Q18)/2</f>
        <v>79.877725076438367</v>
      </c>
      <c r="R18" s="95">
        <f>(DHS_Wet10!R18+DHS_Dry10!R18)/2</f>
        <v>80.889606223103456</v>
      </c>
      <c r="S18" s="97">
        <f>(DHS_Wet10!S18+DHS_Dry10!S18)/2</f>
        <v>71.768520535381299</v>
      </c>
      <c r="T18" s="97">
        <f>(DHS_Wet10!T18+DHS_Dry10!T18)/2</f>
        <v>60.416096195313742</v>
      </c>
      <c r="U18" s="97">
        <f>(DHS_Wet10!U18+DHS_Dry10!U18)/2</f>
        <v>42.092992990419759</v>
      </c>
      <c r="V18" s="97">
        <f>(DHS_Wet10!V18+DHS_Dry10!V18)/2</f>
        <v>66.26788292034702</v>
      </c>
      <c r="W18" s="97">
        <f>(DHS_Wet10!W18+DHS_Dry10!W18)/2</f>
        <v>57.96067071831672</v>
      </c>
      <c r="X18" s="97">
        <f>(DHS_Wet10!X18+DHS_Dry10!X18)/2</f>
        <v>64.516700204245552</v>
      </c>
      <c r="Y18" s="97">
        <f>(DHS_Wet10!Y18+DHS_Dry10!Y18)/2</f>
        <v>80.687916647399874</v>
      </c>
      <c r="Z18" s="97">
        <f>(DHS_Wet10!Z18+DHS_Dry10!Z18)/2</f>
        <v>55.833958601554812</v>
      </c>
      <c r="AA18" s="97">
        <f>(DHS_Wet10!AA18+DHS_Dry10!AA18)/2</f>
        <v>46.180717904484261</v>
      </c>
      <c r="AB18" s="97">
        <f>(DHS_Wet10!AB18+DHS_Dry10!AB18)/2</f>
        <v>56.982494779051393</v>
      </c>
      <c r="AC18" s="97">
        <f>(DHS_Wet10!AC18+DHS_Dry10!AC18)/2</f>
        <v>98.699345914055243</v>
      </c>
      <c r="AD18" s="97">
        <f>(DHS_Wet10!AD18+DHS_Dry10!AD18)/2</f>
        <v>63.820977629135783</v>
      </c>
      <c r="AE18" s="97">
        <f>(DHS_Wet10!AE18+DHS_Dry10!AE18)/2</f>
        <v>48.114974889916809</v>
      </c>
      <c r="AF18" s="97">
        <f>(DHS_Wet10!AF18+DHS_Dry10!AF18)/2</f>
        <v>92.685320957698849</v>
      </c>
      <c r="AG18" s="97">
        <f>(DHS_Wet10!AG18+DHS_Dry10!AG18)/2</f>
        <v>48.159268227152822</v>
      </c>
      <c r="AH18" s="97">
        <f>(DHS_Wet10!AH18+DHS_Dry10!AH18)/2</f>
        <v>65.157900716994433</v>
      </c>
      <c r="AI18" s="97">
        <f>(DHS_Wet10!AI18+DHS_Dry10!AI18)/2</f>
        <v>96.123933109200124</v>
      </c>
      <c r="AJ18" s="94">
        <f>(DHS_Wet10!AJ18+DHS_Dry10!AJ18)/2</f>
        <v>67.50127832114822</v>
      </c>
      <c r="AK18" s="369"/>
      <c r="AL18" s="369"/>
      <c r="AM18" s="369"/>
      <c r="AN18" s="369"/>
      <c r="AO18" s="369"/>
      <c r="AP18" s="369"/>
      <c r="AQ18" s="369"/>
      <c r="AR18" s="369"/>
      <c r="AS18" s="369"/>
      <c r="AT18" s="369"/>
      <c r="AU18" s="369"/>
      <c r="AV18" s="369"/>
      <c r="AW18" s="369"/>
      <c r="AX18" s="369"/>
      <c r="AY18" s="369"/>
      <c r="AZ18" s="1709"/>
      <c r="BA18" s="1836" t="s">
        <v>60</v>
      </c>
      <c r="BB18" s="1542" t="s">
        <v>15</v>
      </c>
      <c r="BC18" s="33" t="s">
        <v>35</v>
      </c>
      <c r="BD18" s="29" t="s">
        <v>35</v>
      </c>
      <c r="BE18" s="29" t="s">
        <v>35</v>
      </c>
      <c r="BF18" s="29" t="s">
        <v>35</v>
      </c>
      <c r="BG18" s="24" t="s">
        <v>35</v>
      </c>
      <c r="BH18" s="33" t="s">
        <v>35</v>
      </c>
      <c r="BI18" s="29" t="s">
        <v>35</v>
      </c>
      <c r="BJ18" s="29" t="s">
        <v>35</v>
      </c>
      <c r="BK18" s="29" t="s">
        <v>35</v>
      </c>
      <c r="BL18" s="24" t="s">
        <v>35</v>
      </c>
      <c r="BM18" s="33" t="s">
        <v>35</v>
      </c>
      <c r="BN18" s="29" t="s">
        <v>35</v>
      </c>
      <c r="BO18" s="29" t="s">
        <v>35</v>
      </c>
      <c r="BP18" s="29" t="s">
        <v>35</v>
      </c>
      <c r="BQ18" s="24" t="s">
        <v>35</v>
      </c>
      <c r="BR18" s="33" t="s">
        <v>35</v>
      </c>
      <c r="BS18" s="29" t="s">
        <v>35</v>
      </c>
      <c r="BT18" s="29" t="s">
        <v>35</v>
      </c>
      <c r="BU18" s="29" t="s">
        <v>35</v>
      </c>
      <c r="BV18" s="29" t="s">
        <v>35</v>
      </c>
      <c r="BW18" s="29" t="s">
        <v>35</v>
      </c>
      <c r="BX18" s="29" t="s">
        <v>35</v>
      </c>
      <c r="BY18" s="18" t="s">
        <v>35</v>
      </c>
      <c r="BZ18" s="18" t="s">
        <v>35</v>
      </c>
      <c r="CA18" s="18" t="s">
        <v>35</v>
      </c>
      <c r="CB18" s="18" t="s">
        <v>35</v>
      </c>
      <c r="CC18" s="18" t="s">
        <v>35</v>
      </c>
      <c r="CD18" s="18" t="s">
        <v>35</v>
      </c>
      <c r="CE18" s="18" t="s">
        <v>35</v>
      </c>
      <c r="CF18" s="18" t="s">
        <v>35</v>
      </c>
      <c r="CG18" s="18" t="s">
        <v>35</v>
      </c>
      <c r="CH18" s="18" t="s">
        <v>35</v>
      </c>
      <c r="CI18" s="18" t="s">
        <v>35</v>
      </c>
      <c r="CJ18" s="18" t="s">
        <v>35</v>
      </c>
      <c r="CK18" s="3"/>
      <c r="CL18" s="3"/>
      <c r="CM18" s="3"/>
      <c r="CN18" s="3"/>
      <c r="CO18" s="3"/>
      <c r="CP18" s="3"/>
      <c r="CQ18" s="3"/>
      <c r="CR18" s="3"/>
      <c r="CS18" s="3"/>
      <c r="CT18" s="3"/>
      <c r="CU18" s="3"/>
      <c r="CV18" s="3"/>
      <c r="CW18" s="3"/>
      <c r="CX18" s="3"/>
      <c r="CY18" s="3"/>
      <c r="CZ18" s="3"/>
    </row>
    <row r="19" s="411" customFormat="true" ht="15" customHeight="true" x14ac:dyDescent="0.2">
      <c r="A19" s="1804"/>
      <c r="B19" s="331" t="s">
        <v>16</v>
      </c>
      <c r="C19" s="98">
        <f>(DHS_Wet10!C19+DHS_Dry10!C19)/2</f>
        <v>0.32464353499737153</v>
      </c>
      <c r="D19" s="97">
        <f>(DHS_Wet10!D19+DHS_Dry10!D19)/2</f>
        <v>0.37398638083283275</v>
      </c>
      <c r="E19" s="97">
        <f>(DHS_Wet10!E19+DHS_Dry10!E19)/2</f>
        <v>0.25459082789186127</v>
      </c>
      <c r="F19" s="97">
        <f>(DHS_Wet10!F19+DHS_Dry10!F19)/2</f>
        <v>0.31969135807644955</v>
      </c>
      <c r="G19" s="96">
        <f>(DHS_Wet10!G19+DHS_Dry10!G19)/2</f>
        <v>0.14633062510376701</v>
      </c>
      <c r="H19" s="95">
        <f>(DHS_Wet10!H19+DHS_Dry10!H19)/2</f>
        <v>0.28829732872469688</v>
      </c>
      <c r="I19" s="97">
        <f>(DHS_Wet10!I19+DHS_Dry10!I19)/2</f>
        <v>6.381651292308875E-2</v>
      </c>
      <c r="J19" s="97">
        <f>(DHS_Wet10!J19+DHS_Dry10!J19)/2</f>
        <v>0.18952011716522649</v>
      </c>
      <c r="K19" s="97">
        <f>(DHS_Wet10!K19+DHS_Dry10!K19)/2</f>
        <v>1.9793715811378104E-2</v>
      </c>
      <c r="L19" s="94">
        <f>(DHS_Wet10!L19+DHS_Dry10!L19)/2</f>
        <v>0</v>
      </c>
      <c r="M19" s="98">
        <f>(DHS_Wet10!M19+DHS_Dry10!M19)/2</f>
        <v>0.260194989067146</v>
      </c>
      <c r="N19" s="97">
        <f>(DHS_Wet10!N19+DHS_Dry10!N19)/2</f>
        <v>0.39628804911476279</v>
      </c>
      <c r="O19" s="97">
        <f>(DHS_Wet10!O19+DHS_Dry10!O19)/2</f>
        <v>0.33075179053401016</v>
      </c>
      <c r="P19" s="97">
        <f>(DHS_Wet10!P19+DHS_Dry10!P19)/2</f>
        <v>0.37727505724378607</v>
      </c>
      <c r="Q19" s="96">
        <f>(DHS_Wet10!Q19+DHS_Dry10!Q19)/2</f>
        <v>0.23983930902212863</v>
      </c>
      <c r="R19" s="95">
        <f>(DHS_Wet10!R19+DHS_Dry10!R19)/2</f>
        <v>3.2038998117186586E-2</v>
      </c>
      <c r="S19" s="97">
        <f>(DHS_Wet10!S19+DHS_Dry10!S19)/2</f>
        <v>1.0619460038341402</v>
      </c>
      <c r="T19" s="97">
        <f>(DHS_Wet10!T19+DHS_Dry10!T19)/2</f>
        <v>0.70507961421758436</v>
      </c>
      <c r="U19" s="97">
        <f>(DHS_Wet10!U19+DHS_Dry10!U19)/2</f>
        <v>0.16285376619788794</v>
      </c>
      <c r="V19" s="97">
        <f>(DHS_Wet10!V19+DHS_Dry10!V19)/2</f>
        <v>0.17690686563107449</v>
      </c>
      <c r="W19" s="97">
        <f>(DHS_Wet10!W19+DHS_Dry10!W19)/2</f>
        <v>0</v>
      </c>
      <c r="X19" s="97">
        <f>(DHS_Wet10!X19+DHS_Dry10!X19)/2</f>
        <v>7.4135662795805427E-2</v>
      </c>
      <c r="Y19" s="97">
        <f>(DHS_Wet10!Y19+DHS_Dry10!Y19)/2</f>
        <v>2.9009146836545832E-2</v>
      </c>
      <c r="Z19" s="97">
        <f>(DHS_Wet10!Z19+DHS_Dry10!Z19)/2</f>
        <v>0.20958782499777068</v>
      </c>
      <c r="AA19" s="97">
        <f>(DHS_Wet10!AA19+DHS_Dry10!AA19)/2</f>
        <v>0.88053635714681655</v>
      </c>
      <c r="AB19" s="97">
        <f>(DHS_Wet10!AB19+DHS_Dry10!AB19)/2</f>
        <v>0.11954472725869764</v>
      </c>
      <c r="AC19" s="97">
        <f>(DHS_Wet10!AC19+DHS_Dry10!AC19)/2</f>
        <v>7.3064300126566534E-2</v>
      </c>
      <c r="AD19" s="97">
        <f>(DHS_Wet10!AD19+DHS_Dry10!AD19)/2</f>
        <v>0.98502072299975896</v>
      </c>
      <c r="AE19" s="97">
        <f>(DHS_Wet10!AE19+DHS_Dry10!AE19)/2</f>
        <v>0.2437729183580303</v>
      </c>
      <c r="AF19" s="97">
        <f>(DHS_Wet10!AF19+DHS_Dry10!AF19)/2</f>
        <v>0.19596350408302904</v>
      </c>
      <c r="AG19" s="97">
        <f>(DHS_Wet10!AG19+DHS_Dry10!AG19)/2</f>
        <v>0.13273204171746697</v>
      </c>
      <c r="AH19" s="97">
        <f>(DHS_Wet10!AH19+DHS_Dry10!AH19)/2</f>
        <v>0.13423428582439306</v>
      </c>
      <c r="AI19" s="97">
        <f>(DHS_Wet10!AI19+DHS_Dry10!AI19)/2</f>
        <v>0</v>
      </c>
      <c r="AJ19" s="94">
        <f>(DHS_Wet10!AJ19+DHS_Dry10!AJ19)/2</f>
        <v>0.26640475516210893</v>
      </c>
      <c r="AK19" s="369"/>
      <c r="AL19" s="369"/>
      <c r="AM19" s="369"/>
      <c r="AN19" s="369"/>
      <c r="AO19" s="369"/>
      <c r="AP19" s="369"/>
      <c r="AQ19" s="369"/>
      <c r="AR19" s="369"/>
      <c r="AS19" s="369"/>
      <c r="AT19" s="369"/>
      <c r="AU19" s="369"/>
      <c r="AV19" s="369"/>
      <c r="AW19" s="369"/>
      <c r="AX19" s="369"/>
      <c r="AY19" s="369"/>
      <c r="AZ19" s="1709"/>
      <c r="BA19" s="1836"/>
      <c r="BB19" s="1542" t="s">
        <v>16</v>
      </c>
      <c r="BC19" s="33" t="s">
        <v>35</v>
      </c>
      <c r="BD19" s="29" t="s">
        <v>35</v>
      </c>
      <c r="BE19" s="29" t="s">
        <v>35</v>
      </c>
      <c r="BF19" s="29" t="s">
        <v>35</v>
      </c>
      <c r="BG19" s="24" t="s">
        <v>35</v>
      </c>
      <c r="BH19" s="33" t="s">
        <v>35</v>
      </c>
      <c r="BI19" s="29" t="s">
        <v>35</v>
      </c>
      <c r="BJ19" s="29" t="s">
        <v>35</v>
      </c>
      <c r="BK19" s="29" t="s">
        <v>35</v>
      </c>
      <c r="BL19" s="24" t="s">
        <v>35</v>
      </c>
      <c r="BM19" s="33" t="s">
        <v>35</v>
      </c>
      <c r="BN19" s="29" t="s">
        <v>35</v>
      </c>
      <c r="BO19" s="29" t="s">
        <v>35</v>
      </c>
      <c r="BP19" s="29" t="s">
        <v>35</v>
      </c>
      <c r="BQ19" s="24" t="s">
        <v>35</v>
      </c>
      <c r="BR19" s="33" t="s">
        <v>35</v>
      </c>
      <c r="BS19" s="29" t="s">
        <v>35</v>
      </c>
      <c r="BT19" s="29" t="s">
        <v>35</v>
      </c>
      <c r="BU19" s="29" t="s">
        <v>35</v>
      </c>
      <c r="BV19" s="29" t="s">
        <v>35</v>
      </c>
      <c r="BW19" s="29" t="s">
        <v>35</v>
      </c>
      <c r="BX19" s="29" t="s">
        <v>35</v>
      </c>
      <c r="BY19" s="18" t="s">
        <v>35</v>
      </c>
      <c r="BZ19" s="18" t="s">
        <v>35</v>
      </c>
      <c r="CA19" s="18" t="s">
        <v>35</v>
      </c>
      <c r="CB19" s="18" t="s">
        <v>35</v>
      </c>
      <c r="CC19" s="18" t="s">
        <v>35</v>
      </c>
      <c r="CD19" s="18" t="s">
        <v>35</v>
      </c>
      <c r="CE19" s="18" t="s">
        <v>35</v>
      </c>
      <c r="CF19" s="18" t="s">
        <v>35</v>
      </c>
      <c r="CG19" s="18" t="s">
        <v>35</v>
      </c>
      <c r="CH19" s="18" t="s">
        <v>35</v>
      </c>
      <c r="CI19" s="18" t="s">
        <v>35</v>
      </c>
      <c r="CJ19" s="18" t="s">
        <v>35</v>
      </c>
      <c r="CK19" s="3"/>
      <c r="CL19" s="3"/>
      <c r="CM19" s="3"/>
      <c r="CN19" s="3"/>
      <c r="CO19" s="3"/>
      <c r="CP19" s="3"/>
      <c r="CQ19" s="3"/>
      <c r="CR19" s="3"/>
      <c r="CS19" s="3"/>
      <c r="CT19" s="3"/>
      <c r="CU19" s="3"/>
      <c r="CV19" s="3"/>
      <c r="CW19" s="3"/>
      <c r="CX19" s="3"/>
      <c r="CY19" s="3"/>
      <c r="CZ19" s="3"/>
    </row>
    <row r="20" s="411" customFormat="true" ht="15" customHeight="true" x14ac:dyDescent="0.2">
      <c r="A20" s="1804"/>
      <c r="B20" s="331" t="s">
        <v>22</v>
      </c>
      <c r="C20" s="98">
        <f>(DHS_Wet10!C20+DHS_Dry10!C20)/2</f>
        <v>24.315701228916911</v>
      </c>
      <c r="D20" s="97">
        <f>(DHS_Wet10!D20+DHS_Dry10!D20)/2</f>
        <v>18.194658441618472</v>
      </c>
      <c r="E20" s="97">
        <f>(DHS_Wet10!E20+DHS_Dry10!E20)/2</f>
        <v>16.170389745290159</v>
      </c>
      <c r="F20" s="97">
        <f>(DHS_Wet10!F20+DHS_Dry10!F20)/2</f>
        <v>11.21444994565937</v>
      </c>
      <c r="G20" s="96">
        <f>(DHS_Wet10!G20+DHS_Dry10!G20)/2</f>
        <v>4.7810741129597076</v>
      </c>
      <c r="H20" s="95">
        <f>(DHS_Wet10!H20+DHS_Dry10!H20)/2</f>
        <v>9.0788544426132898</v>
      </c>
      <c r="I20" s="97">
        <f>(DHS_Wet10!I20+DHS_Dry10!I20)/2</f>
        <v>5.0955858782868146</v>
      </c>
      <c r="J20" s="97">
        <f>(DHS_Wet10!J20+DHS_Dry10!J20)/2</f>
        <v>3.2260877614262808</v>
      </c>
      <c r="K20" s="97">
        <f>(DHS_Wet10!K20+DHS_Dry10!K20)/2</f>
        <v>2.4023556926204068</v>
      </c>
      <c r="L20" s="94">
        <f>(DHS_Wet10!L20+DHS_Dry10!L20)/2</f>
        <v>2.0378370973023672</v>
      </c>
      <c r="M20" s="98">
        <f>(DHS_Wet10!M20+DHS_Dry10!M20)/2</f>
        <v>25.724500034378394</v>
      </c>
      <c r="N20" s="97">
        <f>(DHS_Wet10!N20+DHS_Dry10!N20)/2</f>
        <v>19.344336918278778</v>
      </c>
      <c r="O20" s="97">
        <f>(DHS_Wet10!O20+DHS_Dry10!O20)/2</f>
        <v>17.368414285535771</v>
      </c>
      <c r="P20" s="97">
        <f>(DHS_Wet10!P20+DHS_Dry10!P20)/2</f>
        <v>13.528837420281276</v>
      </c>
      <c r="Q20" s="96">
        <f>(DHS_Wet10!Q20+DHS_Dry10!Q20)/2</f>
        <v>10.193590833121405</v>
      </c>
      <c r="R20" s="95">
        <f>(DHS_Wet10!R20+DHS_Dry10!R20)/2</f>
        <v>0.81342491759849489</v>
      </c>
      <c r="S20" s="97">
        <f>(DHS_Wet10!S20+DHS_Dry10!S20)/2</f>
        <v>7.7135949753718691</v>
      </c>
      <c r="T20" s="97">
        <f>(DHS_Wet10!T20+DHS_Dry10!T20)/2</f>
        <v>31.283797280078698</v>
      </c>
      <c r="U20" s="97">
        <f>(DHS_Wet10!U20+DHS_Dry10!U20)/2</f>
        <v>35.778333826501367</v>
      </c>
      <c r="V20" s="97">
        <f>(DHS_Wet10!V20+DHS_Dry10!V20)/2</f>
        <v>12.478048619688705</v>
      </c>
      <c r="W20" s="97">
        <f>(DHS_Wet10!W20+DHS_Dry10!W20)/2</f>
        <v>30.811314127105348</v>
      </c>
      <c r="X20" s="97">
        <f>(DHS_Wet10!X20+DHS_Dry10!X20)/2</f>
        <v>4.4441083777035244</v>
      </c>
      <c r="Y20" s="97">
        <f>(DHS_Wet10!Y20+DHS_Dry10!Y20)/2</f>
        <v>4.3645978734869617</v>
      </c>
      <c r="Z20" s="97">
        <f>(DHS_Wet10!Z20+DHS_Dry10!Z20)/2</f>
        <v>25.237667544983267</v>
      </c>
      <c r="AA20" s="97">
        <f>(DHS_Wet10!AA20+DHS_Dry10!AA20)/2</f>
        <v>24.807240010636328</v>
      </c>
      <c r="AB20" s="97">
        <f>(DHS_Wet10!AB20+DHS_Dry10!AB20)/2</f>
        <v>4.9207376745105211</v>
      </c>
      <c r="AC20" s="97">
        <f>(DHS_Wet10!AC20+DHS_Dry10!AC20)/2</f>
        <v>0.18801026275701282</v>
      </c>
      <c r="AD20" s="97">
        <f>(DHS_Wet10!AD20+DHS_Dry10!AD20)/2</f>
        <v>28.282755703179511</v>
      </c>
      <c r="AE20" s="97">
        <f>(DHS_Wet10!AE20+DHS_Dry10!AE20)/2</f>
        <v>23.69315042542776</v>
      </c>
      <c r="AF20" s="97">
        <f>(DHS_Wet10!AF20+DHS_Dry10!AF20)/2</f>
        <v>4.5411971795527597</v>
      </c>
      <c r="AG20" s="97">
        <f>(DHS_Wet10!AG20+DHS_Dry10!AG20)/2</f>
        <v>25.193659535352566</v>
      </c>
      <c r="AH20" s="97">
        <f>(DHS_Wet10!AH20+DHS_Dry10!AH20)/2</f>
        <v>31.581690276056513</v>
      </c>
      <c r="AI20" s="97">
        <f>(DHS_Wet10!AI20+DHS_Dry10!AI20)/2</f>
        <v>3.8760668907998763</v>
      </c>
      <c r="AJ20" s="94">
        <f>(DHS_Wet10!AJ20+DHS_Dry10!AJ20)/2</f>
        <v>10.223733065113471</v>
      </c>
      <c r="AK20" s="369"/>
      <c r="AL20" s="369"/>
      <c r="AM20" s="369"/>
      <c r="AN20" s="369"/>
      <c r="AO20" s="369"/>
      <c r="AP20" s="369"/>
      <c r="AQ20" s="369"/>
      <c r="AR20" s="369"/>
      <c r="AS20" s="369"/>
      <c r="AT20" s="369"/>
      <c r="AU20" s="369"/>
      <c r="AV20" s="369"/>
      <c r="AW20" s="369"/>
      <c r="AX20" s="369"/>
      <c r="AY20" s="369"/>
      <c r="AZ20" s="1709"/>
      <c r="BA20" s="1836"/>
      <c r="BB20" s="1542" t="s">
        <v>22</v>
      </c>
      <c r="BC20" s="33" t="s">
        <v>35</v>
      </c>
      <c r="BD20" s="29" t="s">
        <v>35</v>
      </c>
      <c r="BE20" s="29" t="s">
        <v>35</v>
      </c>
      <c r="BF20" s="29" t="s">
        <v>35</v>
      </c>
      <c r="BG20" s="24" t="s">
        <v>35</v>
      </c>
      <c r="BH20" s="33" t="s">
        <v>35</v>
      </c>
      <c r="BI20" s="29" t="s">
        <v>35</v>
      </c>
      <c r="BJ20" s="29" t="s">
        <v>35</v>
      </c>
      <c r="BK20" s="29" t="s">
        <v>35</v>
      </c>
      <c r="BL20" s="24" t="s">
        <v>35</v>
      </c>
      <c r="BM20" s="33" t="s">
        <v>35</v>
      </c>
      <c r="BN20" s="29" t="s">
        <v>35</v>
      </c>
      <c r="BO20" s="29" t="s">
        <v>35</v>
      </c>
      <c r="BP20" s="29" t="s">
        <v>35</v>
      </c>
      <c r="BQ20" s="24" t="s">
        <v>35</v>
      </c>
      <c r="BR20" s="33" t="s">
        <v>35</v>
      </c>
      <c r="BS20" s="29" t="s">
        <v>35</v>
      </c>
      <c r="BT20" s="29" t="s">
        <v>35</v>
      </c>
      <c r="BU20" s="29" t="s">
        <v>35</v>
      </c>
      <c r="BV20" s="29" t="s">
        <v>35</v>
      </c>
      <c r="BW20" s="29" t="s">
        <v>35</v>
      </c>
      <c r="BX20" s="29" t="s">
        <v>35</v>
      </c>
      <c r="BY20" s="18" t="s">
        <v>35</v>
      </c>
      <c r="BZ20" s="18" t="s">
        <v>35</v>
      </c>
      <c r="CA20" s="18" t="s">
        <v>35</v>
      </c>
      <c r="CB20" s="18" t="s">
        <v>35</v>
      </c>
      <c r="CC20" s="18" t="s">
        <v>35</v>
      </c>
      <c r="CD20" s="18" t="s">
        <v>35</v>
      </c>
      <c r="CE20" s="18" t="s">
        <v>35</v>
      </c>
      <c r="CF20" s="18" t="s">
        <v>35</v>
      </c>
      <c r="CG20" s="18" t="s">
        <v>35</v>
      </c>
      <c r="CH20" s="18" t="s">
        <v>35</v>
      </c>
      <c r="CI20" s="18" t="s">
        <v>35</v>
      </c>
      <c r="CJ20" s="18" t="s">
        <v>35</v>
      </c>
      <c r="CK20" s="3"/>
      <c r="CL20" s="3"/>
      <c r="CM20" s="3"/>
      <c r="CN20" s="3"/>
      <c r="CO20" s="3"/>
      <c r="CP20" s="3"/>
      <c r="CQ20" s="3"/>
      <c r="CR20" s="3"/>
      <c r="CS20" s="3"/>
      <c r="CT20" s="3"/>
      <c r="CU20" s="3"/>
      <c r="CV20" s="3"/>
      <c r="CW20" s="3"/>
      <c r="CX20" s="3"/>
      <c r="CY20" s="3"/>
      <c r="CZ20" s="3"/>
    </row>
    <row r="21" s="411" customFormat="true" ht="15" customHeight="true" x14ac:dyDescent="0.2">
      <c r="A21" s="1804"/>
      <c r="B21" s="331" t="s">
        <v>17</v>
      </c>
      <c r="C21" s="98">
        <f>(DHS_Wet10!C21+DHS_Dry10!C21)/2</f>
        <v>20.182130256659203</v>
      </c>
      <c r="D21" s="97">
        <f>(DHS_Wet10!D21+DHS_Dry10!D21)/2</f>
        <v>18.647911693906785</v>
      </c>
      <c r="E21" s="97">
        <f>(DHS_Wet10!E21+DHS_Dry10!E21)/2</f>
        <v>14.877303213654548</v>
      </c>
      <c r="F21" s="97">
        <f>(DHS_Wet10!F21+DHS_Dry10!F21)/2</f>
        <v>11.898701285565796</v>
      </c>
      <c r="G21" s="96">
        <f>(DHS_Wet10!G21+DHS_Dry10!G21)/2</f>
        <v>3.2185764693180143</v>
      </c>
      <c r="H21" s="95">
        <f>(DHS_Wet10!H21+DHS_Dry10!H21)/2</f>
        <v>7.4171905252660579</v>
      </c>
      <c r="I21" s="97">
        <f>(DHS_Wet10!I21+DHS_Dry10!I21)/2</f>
        <v>2.501472603788029</v>
      </c>
      <c r="J21" s="97">
        <f>(DHS_Wet10!J21+DHS_Dry10!J21)/2</f>
        <v>0.6417208642875859</v>
      </c>
      <c r="K21" s="97">
        <f>(DHS_Wet10!K21+DHS_Dry10!K21)/2</f>
        <v>0.13631941634013639</v>
      </c>
      <c r="L21" s="94">
        <f>(DHS_Wet10!L21+DHS_Dry10!L21)/2</f>
        <v>4.6771850930253545E-2</v>
      </c>
      <c r="M21" s="98">
        <f>(DHS_Wet10!M21+DHS_Dry10!M21)/2</f>
        <v>20.206621007481591</v>
      </c>
      <c r="N21" s="97">
        <f>(DHS_Wet10!N21+DHS_Dry10!N21)/2</f>
        <v>19.755502869017558</v>
      </c>
      <c r="O21" s="97">
        <f>(DHS_Wet10!O21+DHS_Dry10!O21)/2</f>
        <v>16.466612334910181</v>
      </c>
      <c r="P21" s="97">
        <f>(DHS_Wet10!P21+DHS_Dry10!P21)/2</f>
        <v>15.258038815157633</v>
      </c>
      <c r="Q21" s="96">
        <f>(DHS_Wet10!Q21+DHS_Dry10!Q21)/2</f>
        <v>9.6888447814180925</v>
      </c>
      <c r="R21" s="95">
        <f>(DHS_Wet10!R21+DHS_Dry10!R21)/2</f>
        <v>18.26492986118086</v>
      </c>
      <c r="S21" s="97">
        <f>(DHS_Wet10!S21+DHS_Dry10!S21)/2</f>
        <v>19.455938485412691</v>
      </c>
      <c r="T21" s="97">
        <f>(DHS_Wet10!T21+DHS_Dry10!T21)/2</f>
        <v>7.595026910389981</v>
      </c>
      <c r="U21" s="97">
        <f>(DHS_Wet10!U21+DHS_Dry10!U21)/2</f>
        <v>21.965819416880993</v>
      </c>
      <c r="V21" s="97">
        <f>(DHS_Wet10!V21+DHS_Dry10!V21)/2</f>
        <v>21.077161594333198</v>
      </c>
      <c r="W21" s="97">
        <f>(DHS_Wet10!W21+DHS_Dry10!W21)/2</f>
        <v>11.228015154577932</v>
      </c>
      <c r="X21" s="97">
        <f>(DHS_Wet10!X21+DHS_Dry10!X21)/2</f>
        <v>30.965055755255122</v>
      </c>
      <c r="Y21" s="97">
        <f>(DHS_Wet10!Y21+DHS_Dry10!Y21)/2</f>
        <v>14.918476332276612</v>
      </c>
      <c r="Z21" s="97">
        <f>(DHS_Wet10!Z21+DHS_Dry10!Z21)/2</f>
        <v>18.718786028464145</v>
      </c>
      <c r="AA21" s="97">
        <f>(DHS_Wet10!AA21+DHS_Dry10!AA21)/2</f>
        <v>28.131505727732591</v>
      </c>
      <c r="AB21" s="97">
        <f>(DHS_Wet10!AB21+DHS_Dry10!AB21)/2</f>
        <v>37.977222819179381</v>
      </c>
      <c r="AC21" s="97">
        <f>(DHS_Wet10!AC21+DHS_Dry10!AC21)/2</f>
        <v>1.0395795230611702</v>
      </c>
      <c r="AD21" s="97">
        <f>(DHS_Wet10!AD21+DHS_Dry10!AD21)/2</f>
        <v>6.911245944684949</v>
      </c>
      <c r="AE21" s="97">
        <f>(DHS_Wet10!AE21+DHS_Dry10!AE21)/2</f>
        <v>27.948101766297405</v>
      </c>
      <c r="AF21" s="97">
        <f>(DHS_Wet10!AF21+DHS_Dry10!AF21)/2</f>
        <v>2.5775183586653689</v>
      </c>
      <c r="AG21" s="97">
        <f>(DHS_Wet10!AG21+DHS_Dry10!AG21)/2</f>
        <v>26.514340195777145</v>
      </c>
      <c r="AH21" s="97">
        <f>(DHS_Wet10!AH21+DHS_Dry10!AH21)/2</f>
        <v>3.1261747211246655</v>
      </c>
      <c r="AI21" s="97">
        <f>(DHS_Wet10!AI21+DHS_Dry10!AI21)/2</f>
        <v>0</v>
      </c>
      <c r="AJ21" s="94">
        <f>(DHS_Wet10!AJ21+DHS_Dry10!AJ21)/2</f>
        <v>22.008583858576198</v>
      </c>
      <c r="AK21" s="369"/>
      <c r="AL21" s="369"/>
      <c r="AM21" s="369"/>
      <c r="AN21" s="369"/>
      <c r="AO21" s="369"/>
      <c r="AP21" s="369"/>
      <c r="AQ21" s="369"/>
      <c r="AR21" s="369"/>
      <c r="AS21" s="369"/>
      <c r="AT21" s="369"/>
      <c r="AU21" s="369"/>
      <c r="AV21" s="369"/>
      <c r="AW21" s="369"/>
      <c r="AX21" s="369"/>
      <c r="AY21" s="369"/>
      <c r="AZ21" s="1709"/>
      <c r="BA21" s="1836"/>
      <c r="BB21" s="1542" t="s">
        <v>17</v>
      </c>
      <c r="BC21" s="33" t="s">
        <v>35</v>
      </c>
      <c r="BD21" s="29" t="s">
        <v>35</v>
      </c>
      <c r="BE21" s="29" t="s">
        <v>35</v>
      </c>
      <c r="BF21" s="29" t="s">
        <v>35</v>
      </c>
      <c r="BG21" s="24" t="s">
        <v>35</v>
      </c>
      <c r="BH21" s="33" t="s">
        <v>35</v>
      </c>
      <c r="BI21" s="29" t="s">
        <v>35</v>
      </c>
      <c r="BJ21" s="29" t="s">
        <v>35</v>
      </c>
      <c r="BK21" s="29" t="s">
        <v>35</v>
      </c>
      <c r="BL21" s="24" t="s">
        <v>35</v>
      </c>
      <c r="BM21" s="33" t="s">
        <v>35</v>
      </c>
      <c r="BN21" s="29" t="s">
        <v>35</v>
      </c>
      <c r="BO21" s="29" t="s">
        <v>35</v>
      </c>
      <c r="BP21" s="29" t="s">
        <v>35</v>
      </c>
      <c r="BQ21" s="24" t="s">
        <v>35</v>
      </c>
      <c r="BR21" s="33" t="s">
        <v>35</v>
      </c>
      <c r="BS21" s="29" t="s">
        <v>35</v>
      </c>
      <c r="BT21" s="29" t="s">
        <v>35</v>
      </c>
      <c r="BU21" s="29" t="s">
        <v>35</v>
      </c>
      <c r="BV21" s="29" t="s">
        <v>35</v>
      </c>
      <c r="BW21" s="29" t="s">
        <v>35</v>
      </c>
      <c r="BX21" s="29" t="s">
        <v>35</v>
      </c>
      <c r="BY21" s="18" t="s">
        <v>35</v>
      </c>
      <c r="BZ21" s="18" t="s">
        <v>35</v>
      </c>
      <c r="CA21" s="18" t="s">
        <v>35</v>
      </c>
      <c r="CB21" s="18" t="s">
        <v>35</v>
      </c>
      <c r="CC21" s="18" t="s">
        <v>35</v>
      </c>
      <c r="CD21" s="18" t="s">
        <v>35</v>
      </c>
      <c r="CE21" s="18" t="s">
        <v>35</v>
      </c>
      <c r="CF21" s="18" t="s">
        <v>35</v>
      </c>
      <c r="CG21" s="18" t="s">
        <v>35</v>
      </c>
      <c r="CH21" s="18" t="s">
        <v>35</v>
      </c>
      <c r="CI21" s="18" t="s">
        <v>35</v>
      </c>
      <c r="CJ21" s="18" t="s">
        <v>35</v>
      </c>
      <c r="CK21" s="3"/>
      <c r="CL21" s="3"/>
      <c r="CM21" s="3"/>
      <c r="CN21" s="3"/>
      <c r="CO21" s="3"/>
      <c r="CP21" s="3"/>
      <c r="CQ21" s="3"/>
      <c r="CR21" s="3"/>
      <c r="CS21" s="3"/>
      <c r="CT21" s="3"/>
      <c r="CU21" s="3"/>
      <c r="CV21" s="3"/>
      <c r="CW21" s="3"/>
      <c r="CX21" s="3"/>
      <c r="CY21" s="3"/>
      <c r="CZ21" s="3"/>
    </row>
    <row r="22" s="411" customFormat="true" ht="15" customHeight="true" x14ac:dyDescent="0.2">
      <c r="A22" s="1804" t="s">
        <v>54</v>
      </c>
      <c r="B22" s="331" t="s">
        <v>49</v>
      </c>
      <c r="C22" s="98">
        <f>(DHS_Wet10!C22+DHS_Dry10!C22)/2</f>
        <v>0.63873484798474567</v>
      </c>
      <c r="D22" s="97">
        <f>(DHS_Wet10!D22+DHS_Dry10!D22)/2</f>
        <v>0.67500157033562846</v>
      </c>
      <c r="E22" s="97">
        <f>(DHS_Wet10!E22+DHS_Dry10!E22)/2</f>
        <v>0.40269859268767144</v>
      </c>
      <c r="F22" s="97">
        <f>(DHS_Wet10!F22+DHS_Dry10!F22)/2</f>
        <v>0.43622997922920781</v>
      </c>
      <c r="G22" s="96">
        <f>(DHS_Wet10!G22+DHS_Dry10!G22)/2</f>
        <v>0.15999403441670526</v>
      </c>
      <c r="H22" s="95">
        <f>(DHS_Wet10!H22+DHS_Dry10!H22)/2</f>
        <v>0.36520254786754419</v>
      </c>
      <c r="I22" s="97">
        <f>(DHS_Wet10!I22+DHS_Dry10!I22)/2</f>
        <v>6.9513638342900058E-2</v>
      </c>
      <c r="J22" s="97">
        <f>(DHS_Wet10!J22+DHS_Dry10!J22)/2</f>
        <v>0.19715352427669758</v>
      </c>
      <c r="K22" s="97">
        <f>(DHS_Wet10!K22+DHS_Dry10!K22)/2</f>
        <v>2.0389929702472571E-2</v>
      </c>
      <c r="L22" s="94">
        <f>(DHS_Wet10!L22+DHS_Dry10!L22)/2</f>
        <v>0</v>
      </c>
      <c r="M22" s="98">
        <f>(DHS_Wet10!M22+DHS_Dry10!M22)/2</f>
        <v>0.53204448135631632</v>
      </c>
      <c r="N22" s="97">
        <f>(DHS_Wet10!N22+DHS_Dry10!N22)/2</f>
        <v>0.72943093734544329</v>
      </c>
      <c r="O22" s="97">
        <f>(DHS_Wet10!O22+DHS_Dry10!O22)/2</f>
        <v>0.55157667818370826</v>
      </c>
      <c r="P22" s="97">
        <f>(DHS_Wet10!P22+DHS_Dry10!P22)/2</f>
        <v>0.5599966456624822</v>
      </c>
      <c r="Q22" s="96">
        <f>(DHS_Wet10!Q22+DHS_Dry10!Q22)/2</f>
        <v>0.31736379102000023</v>
      </c>
      <c r="R22" s="95">
        <f>(DHS_Wet10!R22+DHS_Dry10!R22)/2</f>
        <v>4.7710169961744063E-2</v>
      </c>
      <c r="S22" s="97">
        <f>(DHS_Wet10!S22+DHS_Dry10!S22)/2</f>
        <v>1.7647431929572541</v>
      </c>
      <c r="T22" s="97">
        <f>(DHS_Wet10!T22+DHS_Dry10!T22)/2</f>
        <v>1.1567493452968201</v>
      </c>
      <c r="U22" s="97">
        <f>(DHS_Wet10!U22+DHS_Dry10!U22)/2</f>
        <v>0.42497127313044358</v>
      </c>
      <c r="V22" s="97">
        <f>(DHS_Wet10!V22+DHS_Dry10!V22)/2</f>
        <v>0.28099098497639036</v>
      </c>
      <c r="W22" s="97">
        <f>(DHS_Wet10!W22+DHS_Dry10!W22)/2</f>
        <v>0</v>
      </c>
      <c r="X22" s="97">
        <f>(DHS_Wet10!X22+DHS_Dry10!X22)/2</f>
        <v>0.17800509490730446</v>
      </c>
      <c r="Y22" s="97">
        <f>(DHS_Wet10!Y22+DHS_Dry10!Y22)/2</f>
        <v>4.0893358819849263E-2</v>
      </c>
      <c r="Z22" s="97">
        <f>(DHS_Wet10!Z22+DHS_Dry10!Z22)/2</f>
        <v>0.42633345741024231</v>
      </c>
      <c r="AA22" s="97">
        <f>(DHS_Wet10!AA22+DHS_Dry10!AA22)/2</f>
        <v>1.9807652928632846</v>
      </c>
      <c r="AB22" s="97">
        <f>(DHS_Wet10!AB22+DHS_Dry10!AB22)/2</f>
        <v>0.30561997731320312</v>
      </c>
      <c r="AC22" s="97">
        <f>(DHS_Wet10!AC22+DHS_Dry10!AC22)/2</f>
        <v>7.3977132798046574E-2</v>
      </c>
      <c r="AD22" s="97">
        <f>(DHS_Wet10!AD22+DHS_Dry10!AD22)/2</f>
        <v>1.5862081699967276</v>
      </c>
      <c r="AE22" s="97">
        <f>(DHS_Wet10!AE22+DHS_Dry10!AE22)/2</f>
        <v>0.61230133150197297</v>
      </c>
      <c r="AF22" s="97">
        <f>(DHS_Wet10!AF22+DHS_Dry10!AF22)/2</f>
        <v>0.21099166965144556</v>
      </c>
      <c r="AG22" s="97">
        <f>(DHS_Wet10!AG22+DHS_Dry10!AG22)/2</f>
        <v>0.41453354641270701</v>
      </c>
      <c r="AH22" s="97">
        <f>(DHS_Wet10!AH22+DHS_Dry10!AH22)/2</f>
        <v>0.20591013511223377</v>
      </c>
      <c r="AI22" s="97">
        <f>(DHS_Wet10!AI22+DHS_Dry10!AI22)/2</f>
        <v>0</v>
      </c>
      <c r="AJ22" s="94">
        <f>(DHS_Wet10!AJ22+DHS_Dry10!AJ22)/2</f>
        <v>0.55760117271595244</v>
      </c>
      <c r="AK22" s="369"/>
      <c r="AL22" s="369"/>
      <c r="AM22" s="369"/>
      <c r="AN22" s="369"/>
      <c r="AO22" s="369"/>
      <c r="AP22" s="369"/>
      <c r="AQ22" s="369"/>
      <c r="AR22" s="369"/>
      <c r="AS22" s="369"/>
      <c r="AT22" s="369"/>
      <c r="AU22" s="369"/>
      <c r="AV22" s="369"/>
      <c r="AW22" s="369"/>
      <c r="AX22" s="369"/>
      <c r="AY22" s="369"/>
      <c r="AZ22" s="1709"/>
      <c r="BA22" s="1836" t="s">
        <v>54</v>
      </c>
      <c r="BB22" s="1542" t="s">
        <v>49</v>
      </c>
      <c r="BC22" s="33" t="s">
        <v>35</v>
      </c>
      <c r="BD22" s="29" t="s">
        <v>35</v>
      </c>
      <c r="BE22" s="29" t="s">
        <v>35</v>
      </c>
      <c r="BF22" s="29" t="s">
        <v>35</v>
      </c>
      <c r="BG22" s="24" t="s">
        <v>35</v>
      </c>
      <c r="BH22" s="33" t="s">
        <v>35</v>
      </c>
      <c r="BI22" s="29" t="s">
        <v>35</v>
      </c>
      <c r="BJ22" s="29" t="s">
        <v>35</v>
      </c>
      <c r="BK22" s="29" t="s">
        <v>35</v>
      </c>
      <c r="BL22" s="24" t="s">
        <v>35</v>
      </c>
      <c r="BM22" s="33" t="s">
        <v>35</v>
      </c>
      <c r="BN22" s="29" t="s">
        <v>35</v>
      </c>
      <c r="BO22" s="29" t="s">
        <v>35</v>
      </c>
      <c r="BP22" s="29" t="s">
        <v>35</v>
      </c>
      <c r="BQ22" s="24" t="s">
        <v>35</v>
      </c>
      <c r="BR22" s="33" t="s">
        <v>35</v>
      </c>
      <c r="BS22" s="29" t="s">
        <v>35</v>
      </c>
      <c r="BT22" s="29" t="s">
        <v>35</v>
      </c>
      <c r="BU22" s="29" t="s">
        <v>35</v>
      </c>
      <c r="BV22" s="29" t="s">
        <v>35</v>
      </c>
      <c r="BW22" s="29" t="s">
        <v>35</v>
      </c>
      <c r="BX22" s="29" t="s">
        <v>35</v>
      </c>
      <c r="BY22" s="18" t="s">
        <v>35</v>
      </c>
      <c r="BZ22" s="18" t="s">
        <v>35</v>
      </c>
      <c r="CA22" s="18" t="s">
        <v>35</v>
      </c>
      <c r="CB22" s="18" t="s">
        <v>35</v>
      </c>
      <c r="CC22" s="18" t="s">
        <v>35</v>
      </c>
      <c r="CD22" s="18" t="s">
        <v>35</v>
      </c>
      <c r="CE22" s="18" t="s">
        <v>35</v>
      </c>
      <c r="CF22" s="18" t="s">
        <v>35</v>
      </c>
      <c r="CG22" s="18" t="s">
        <v>35</v>
      </c>
      <c r="CH22" s="18" t="s">
        <v>35</v>
      </c>
      <c r="CI22" s="18" t="s">
        <v>35</v>
      </c>
      <c r="CJ22" s="18" t="s">
        <v>35</v>
      </c>
      <c r="CK22" s="3"/>
      <c r="CL22" s="3"/>
      <c r="CM22" s="3"/>
      <c r="CN22" s="3"/>
      <c r="CO22" s="3"/>
      <c r="CP22" s="3"/>
      <c r="CQ22" s="3"/>
      <c r="CR22" s="3"/>
      <c r="CS22" s="3"/>
      <c r="CT22" s="3"/>
      <c r="CU22" s="3"/>
      <c r="CV22" s="3"/>
      <c r="CW22" s="3"/>
      <c r="CX22" s="3"/>
      <c r="CY22" s="3"/>
      <c r="CZ22" s="3"/>
    </row>
    <row r="23" s="411" customFormat="true" ht="15" customHeight="true" x14ac:dyDescent="0.2">
      <c r="A23" s="1805"/>
      <c r="B23" s="332" t="s">
        <v>48</v>
      </c>
      <c r="C23" s="93">
        <f>(DHS_Wet10!C23+DHS_Dry10!C23)/2</f>
        <v>99.36126515201525</v>
      </c>
      <c r="D23" s="92">
        <f>(DHS_Wet10!D23+DHS_Dry10!D23)/2</f>
        <v>99.324998429664362</v>
      </c>
      <c r="E23" s="92">
        <f>(DHS_Wet10!E23+DHS_Dry10!E23)/2</f>
        <v>99.59730140731233</v>
      </c>
      <c r="F23" s="92">
        <f>(DHS_Wet10!F23+DHS_Dry10!F23)/2</f>
        <v>99.563770020770789</v>
      </c>
      <c r="G23" s="91">
        <f>(DHS_Wet10!G23+DHS_Dry10!G23)/2</f>
        <v>99.840005965583288</v>
      </c>
      <c r="H23" s="90">
        <f>(DHS_Wet10!H23+DHS_Dry10!H23)/2</f>
        <v>99.63479745213246</v>
      </c>
      <c r="I23" s="92">
        <f>(DHS_Wet10!I23+DHS_Dry10!I23)/2</f>
        <v>99.930486361657088</v>
      </c>
      <c r="J23" s="92">
        <f>(DHS_Wet10!J23+DHS_Dry10!J23)/2</f>
        <v>99.8028464757233</v>
      </c>
      <c r="K23" s="92">
        <f>(DHS_Wet10!K23+DHS_Dry10!K23)/2</f>
        <v>99.979610070297525</v>
      </c>
      <c r="L23" s="89">
        <f>(DHS_Wet10!L23+DHS_Dry10!L23)/2</f>
        <v>100</v>
      </c>
      <c r="M23" s="93">
        <f>(DHS_Wet10!M23+DHS_Dry10!M23)/2</f>
        <v>99.467955518643677</v>
      </c>
      <c r="N23" s="92">
        <f>(DHS_Wet10!N23+DHS_Dry10!N23)/2</f>
        <v>99.270569062654516</v>
      </c>
      <c r="O23" s="92">
        <f>(DHS_Wet10!O23+DHS_Dry10!O23)/2</f>
        <v>99.448423321816335</v>
      </c>
      <c r="P23" s="92">
        <f>(DHS_Wet10!P23+DHS_Dry10!P23)/2</f>
        <v>99.440003354337506</v>
      </c>
      <c r="Q23" s="91">
        <f>(DHS_Wet10!Q23+DHS_Dry10!Q23)/2</f>
        <v>99.68263620898</v>
      </c>
      <c r="R23" s="90">
        <f>(DHS_Wet10!R23+DHS_Dry10!R23)/2</f>
        <v>99.952289830038254</v>
      </c>
      <c r="S23" s="92">
        <f>(DHS_Wet10!S23+DHS_Dry10!S23)/2</f>
        <v>98.235256807042731</v>
      </c>
      <c r="T23" s="92">
        <f>(DHS_Wet10!T23+DHS_Dry10!T23)/2</f>
        <v>98.843250654703183</v>
      </c>
      <c r="U23" s="92">
        <f>(DHS_Wet10!U23+DHS_Dry10!U23)/2</f>
        <v>99.575028726869562</v>
      </c>
      <c r="V23" s="92">
        <f>(DHS_Wet10!V23+DHS_Dry10!V23)/2</f>
        <v>99.71900901502363</v>
      </c>
      <c r="W23" s="92">
        <f>(DHS_Wet10!W23+DHS_Dry10!W23)/2</f>
        <v>100</v>
      </c>
      <c r="X23" s="92">
        <f>(DHS_Wet10!X23+DHS_Dry10!X23)/2</f>
        <v>99.821994905092694</v>
      </c>
      <c r="Y23" s="92">
        <f>(DHS_Wet10!Y23+DHS_Dry10!Y23)/2</f>
        <v>99.959106641180142</v>
      </c>
      <c r="Z23" s="92">
        <f>(DHS_Wet10!Z23+DHS_Dry10!Z23)/2</f>
        <v>99.573666542589763</v>
      </c>
      <c r="AA23" s="92">
        <f>(DHS_Wet10!AA23+DHS_Dry10!AA23)/2</f>
        <v>98.019234707136718</v>
      </c>
      <c r="AB23" s="92">
        <f>(DHS_Wet10!AB23+DHS_Dry10!AB23)/2</f>
        <v>99.694380022686801</v>
      </c>
      <c r="AC23" s="92">
        <f>(DHS_Wet10!AC23+DHS_Dry10!AC23)/2</f>
        <v>99.926022867201965</v>
      </c>
      <c r="AD23" s="92">
        <f>(DHS_Wet10!AD23+DHS_Dry10!AD23)/2</f>
        <v>98.413791830003277</v>
      </c>
      <c r="AE23" s="92">
        <f>(DHS_Wet10!AE23+DHS_Dry10!AE23)/2</f>
        <v>99.387698668498032</v>
      </c>
      <c r="AF23" s="92">
        <f>(DHS_Wet10!AF23+DHS_Dry10!AF23)/2</f>
        <v>99.789008330348565</v>
      </c>
      <c r="AG23" s="92">
        <f>(DHS_Wet10!AG23+DHS_Dry10!AG23)/2</f>
        <v>99.585466453587287</v>
      </c>
      <c r="AH23" s="92">
        <f>(DHS_Wet10!AH23+DHS_Dry10!AH23)/2</f>
        <v>99.794089864887781</v>
      </c>
      <c r="AI23" s="92">
        <f>(DHS_Wet10!AI23+DHS_Dry10!AI23)/2</f>
        <v>100</v>
      </c>
      <c r="AJ23" s="89">
        <f>(DHS_Wet10!AJ23+DHS_Dry10!AJ23)/2</f>
        <v>99.442398827284052</v>
      </c>
      <c r="AK23" s="369"/>
      <c r="AL23" s="369"/>
      <c r="AM23" s="369"/>
      <c r="AN23" s="369"/>
      <c r="AO23" s="369"/>
      <c r="AP23" s="369"/>
      <c r="AQ23" s="369"/>
      <c r="AR23" s="369"/>
      <c r="AS23" s="369"/>
      <c r="AT23" s="369"/>
      <c r="AU23" s="369"/>
      <c r="AV23" s="369"/>
      <c r="AW23" s="369"/>
      <c r="AX23" s="369"/>
      <c r="AY23" s="369"/>
      <c r="AZ23" s="1709"/>
      <c r="BA23" s="1839"/>
      <c r="BB23" s="1544" t="s">
        <v>48</v>
      </c>
      <c r="BC23" s="32" t="s">
        <v>35</v>
      </c>
      <c r="BD23" s="28" t="s">
        <v>35</v>
      </c>
      <c r="BE23" s="28" t="s">
        <v>35</v>
      </c>
      <c r="BF23" s="28" t="s">
        <v>35</v>
      </c>
      <c r="BG23" s="23" t="s">
        <v>35</v>
      </c>
      <c r="BH23" s="32" t="s">
        <v>35</v>
      </c>
      <c r="BI23" s="28" t="s">
        <v>35</v>
      </c>
      <c r="BJ23" s="28" t="s">
        <v>35</v>
      </c>
      <c r="BK23" s="28" t="s">
        <v>35</v>
      </c>
      <c r="BL23" s="23" t="s">
        <v>35</v>
      </c>
      <c r="BM23" s="32" t="s">
        <v>35</v>
      </c>
      <c r="BN23" s="28" t="s">
        <v>35</v>
      </c>
      <c r="BO23" s="28" t="s">
        <v>35</v>
      </c>
      <c r="BP23" s="28" t="s">
        <v>35</v>
      </c>
      <c r="BQ23" s="23" t="s">
        <v>35</v>
      </c>
      <c r="BR23" s="32" t="s">
        <v>35</v>
      </c>
      <c r="BS23" s="28" t="s">
        <v>35</v>
      </c>
      <c r="BT23" s="28" t="s">
        <v>35</v>
      </c>
      <c r="BU23" s="28" t="s">
        <v>35</v>
      </c>
      <c r="BV23" s="28" t="s">
        <v>35</v>
      </c>
      <c r="BW23" s="28" t="s">
        <v>35</v>
      </c>
      <c r="BX23" s="28" t="s">
        <v>35</v>
      </c>
      <c r="BY23" s="17" t="s">
        <v>35</v>
      </c>
      <c r="BZ23" s="17" t="s">
        <v>35</v>
      </c>
      <c r="CA23" s="17" t="s">
        <v>35</v>
      </c>
      <c r="CB23" s="17" t="s">
        <v>35</v>
      </c>
      <c r="CC23" s="17" t="s">
        <v>35</v>
      </c>
      <c r="CD23" s="17" t="s">
        <v>35</v>
      </c>
      <c r="CE23" s="17" t="s">
        <v>35</v>
      </c>
      <c r="CF23" s="17" t="s">
        <v>35</v>
      </c>
      <c r="CG23" s="17" t="s">
        <v>35</v>
      </c>
      <c r="CH23" s="17" t="s">
        <v>35</v>
      </c>
      <c r="CI23" s="17" t="s">
        <v>35</v>
      </c>
      <c r="CJ23" s="17" t="s">
        <v>35</v>
      </c>
      <c r="CK23" s="3"/>
      <c r="CL23" s="3"/>
      <c r="CM23" s="3"/>
      <c r="CN23" s="3"/>
      <c r="CO23" s="3"/>
      <c r="CP23" s="3"/>
      <c r="CQ23" s="3"/>
      <c r="CR23" s="3"/>
      <c r="CS23" s="3"/>
      <c r="CT23" s="3"/>
      <c r="CU23" s="3"/>
      <c r="CV23" s="3"/>
      <c r="CW23" s="3"/>
      <c r="CX23" s="3"/>
      <c r="CY23" s="3"/>
      <c r="CZ23" s="3"/>
    </row>
    <row r="24" s="277" customFormat="true" ht="15" hidden="true" customHeight="true" x14ac:dyDescent="0.2">
      <c r="A24" s="1832" t="s">
        <v>47</v>
      </c>
      <c r="B24" s="329" t="s">
        <v>59</v>
      </c>
      <c r="C24" s="335"/>
      <c r="D24" s="336"/>
      <c r="E24" s="336"/>
      <c r="F24" s="336"/>
      <c r="G24" s="337"/>
      <c r="H24" s="338"/>
      <c r="I24" s="336"/>
      <c r="J24" s="336"/>
      <c r="K24" s="336"/>
      <c r="L24" s="339"/>
      <c r="M24" s="335"/>
      <c r="N24" s="336"/>
      <c r="O24" s="336"/>
      <c r="P24" s="336"/>
      <c r="Q24" s="337"/>
      <c r="R24" s="338"/>
      <c r="S24" s="336"/>
      <c r="T24" s="336"/>
      <c r="U24" s="336"/>
      <c r="V24" s="336"/>
      <c r="W24" s="336"/>
      <c r="X24" s="336"/>
      <c r="Y24" s="336"/>
      <c r="Z24" s="336"/>
      <c r="AA24" s="336"/>
      <c r="AB24" s="339"/>
      <c r="AC24" s="339"/>
      <c r="AD24" s="339"/>
      <c r="AE24" s="339"/>
      <c r="AF24" s="339"/>
      <c r="AG24" s="339"/>
      <c r="AH24" s="339"/>
      <c r="AI24" s="339"/>
      <c r="AJ24" s="339"/>
      <c r="AK24" s="1693"/>
      <c r="AL24" s="1693"/>
      <c r="AM24" s="1693"/>
      <c r="AN24" s="1693"/>
      <c r="AO24" s="1693"/>
      <c r="AP24" s="1693"/>
      <c r="AQ24" s="1693"/>
      <c r="AR24" s="1693"/>
      <c r="AS24" s="1693"/>
      <c r="AT24" s="1693"/>
      <c r="AU24" s="1693"/>
      <c r="AV24" s="1693"/>
      <c r="AW24" s="1693"/>
      <c r="AX24" s="1693"/>
      <c r="AY24" s="1693"/>
      <c r="AZ24" s="305"/>
      <c r="BB24" s="279"/>
      <c r="BZ24" s="305"/>
      <c r="CA24" s="305"/>
      <c r="CB24" s="305"/>
      <c r="CC24" s="305"/>
      <c r="CD24" s="305"/>
      <c r="CE24" s="305"/>
      <c r="CF24" s="305"/>
      <c r="CG24" s="305"/>
      <c r="CH24" s="305"/>
      <c r="CI24" s="305"/>
      <c r="CJ24" s="305"/>
      <c r="CK24" s="305"/>
      <c r="CL24" s="305"/>
      <c r="CM24" s="305"/>
      <c r="CN24" s="305"/>
      <c r="CO24" s="305"/>
      <c r="CP24" s="305"/>
      <c r="CQ24" s="305"/>
      <c r="CR24" s="305"/>
      <c r="CS24" s="305"/>
      <c r="CT24" s="305"/>
      <c r="CU24" s="305"/>
      <c r="CV24" s="305"/>
      <c r="CW24" s="305"/>
      <c r="CX24" s="305"/>
      <c r="CY24" s="305"/>
      <c r="CZ24" s="305"/>
    </row>
    <row r="25" s="277" customFormat="true" ht="15" hidden="true" customHeight="true" x14ac:dyDescent="0.2">
      <c r="A25" s="1833"/>
      <c r="B25" s="326" t="s">
        <v>58</v>
      </c>
      <c r="C25" s="340"/>
      <c r="D25" s="341"/>
      <c r="E25" s="341"/>
      <c r="F25" s="341"/>
      <c r="G25" s="342"/>
      <c r="H25" s="343"/>
      <c r="I25" s="341"/>
      <c r="J25" s="341"/>
      <c r="K25" s="341"/>
      <c r="L25" s="344"/>
      <c r="M25" s="340"/>
      <c r="N25" s="341"/>
      <c r="O25" s="341"/>
      <c r="P25" s="341"/>
      <c r="Q25" s="342"/>
      <c r="R25" s="343"/>
      <c r="S25" s="341"/>
      <c r="T25" s="341"/>
      <c r="U25" s="341"/>
      <c r="V25" s="341"/>
      <c r="W25" s="341"/>
      <c r="X25" s="341"/>
      <c r="Y25" s="341"/>
      <c r="Z25" s="341"/>
      <c r="AA25" s="341"/>
      <c r="AB25" s="344"/>
      <c r="AC25" s="344"/>
      <c r="AD25" s="344"/>
      <c r="AE25" s="344"/>
      <c r="AF25" s="344"/>
      <c r="AG25" s="344"/>
      <c r="AH25" s="344"/>
      <c r="AI25" s="344"/>
      <c r="AJ25" s="344"/>
      <c r="AK25" s="1693"/>
      <c r="AL25" s="1693"/>
      <c r="AM25" s="1693"/>
      <c r="AN25" s="1693"/>
      <c r="AO25" s="1693"/>
      <c r="AP25" s="1693"/>
      <c r="AQ25" s="1693"/>
      <c r="AR25" s="1693"/>
      <c r="AS25" s="1693"/>
      <c r="AT25" s="1693"/>
      <c r="AU25" s="1693"/>
      <c r="AV25" s="1693"/>
      <c r="AW25" s="1693"/>
      <c r="AX25" s="1693"/>
      <c r="AY25" s="1693"/>
      <c r="AZ25" s="305"/>
      <c r="BB25" s="279"/>
      <c r="BZ25" s="305"/>
      <c r="CA25" s="305"/>
      <c r="CB25" s="305"/>
      <c r="CC25" s="305"/>
      <c r="CD25" s="305"/>
      <c r="CE25" s="305"/>
      <c r="CF25" s="305"/>
      <c r="CG25" s="305"/>
      <c r="CH25" s="305"/>
      <c r="CI25" s="305"/>
      <c r="CJ25" s="305"/>
      <c r="CK25" s="305"/>
      <c r="CL25" s="305"/>
      <c r="CM25" s="305"/>
      <c r="CN25" s="305"/>
      <c r="CO25" s="305"/>
      <c r="CP25" s="305"/>
      <c r="CQ25" s="305"/>
      <c r="CR25" s="305"/>
      <c r="CS25" s="305"/>
      <c r="CT25" s="305"/>
      <c r="CU25" s="305"/>
      <c r="CV25" s="305"/>
      <c r="CW25" s="305"/>
      <c r="CX25" s="305"/>
      <c r="CY25" s="305"/>
      <c r="CZ25" s="305"/>
    </row>
    <row r="26" s="277" customFormat="true" ht="15" hidden="true" customHeight="true" x14ac:dyDescent="0.2">
      <c r="A26" s="1834"/>
      <c r="B26" s="327" t="s">
        <v>46</v>
      </c>
      <c r="C26" s="345"/>
      <c r="D26" s="346"/>
      <c r="E26" s="346"/>
      <c r="F26" s="346"/>
      <c r="G26" s="347"/>
      <c r="H26" s="348"/>
      <c r="I26" s="346"/>
      <c r="J26" s="346"/>
      <c r="K26" s="346"/>
      <c r="L26" s="349"/>
      <c r="M26" s="345"/>
      <c r="N26" s="346"/>
      <c r="O26" s="346"/>
      <c r="P26" s="346"/>
      <c r="Q26" s="347"/>
      <c r="R26" s="13"/>
      <c r="S26" s="12"/>
      <c r="T26" s="12"/>
      <c r="U26" s="12"/>
      <c r="V26" s="12"/>
      <c r="W26" s="12"/>
      <c r="X26" s="12"/>
      <c r="Y26" s="12"/>
      <c r="Z26" s="12"/>
      <c r="AA26" s="12"/>
      <c r="AB26" s="11"/>
      <c r="AC26" s="11"/>
      <c r="AD26" s="11"/>
      <c r="AE26" s="11"/>
      <c r="AF26" s="11"/>
      <c r="AG26" s="11"/>
      <c r="AH26" s="11"/>
      <c r="AI26" s="11"/>
      <c r="AJ26" s="11"/>
      <c r="AK26" s="1693"/>
      <c r="AL26" s="1693"/>
      <c r="AM26" s="1693"/>
      <c r="AN26" s="1693"/>
      <c r="AO26" s="1693"/>
      <c r="AP26" s="1693"/>
      <c r="AQ26" s="1693"/>
      <c r="AR26" s="1693"/>
      <c r="AS26" s="1693"/>
      <c r="AT26" s="1693"/>
      <c r="AU26" s="1693"/>
      <c r="AV26" s="1693"/>
      <c r="AW26" s="1693"/>
      <c r="AX26" s="1693"/>
      <c r="AY26" s="1693"/>
      <c r="AZ26" s="305"/>
      <c r="BB26" s="279"/>
      <c r="BZ26" s="305"/>
      <c r="CA26" s="305"/>
      <c r="CB26" s="305"/>
      <c r="CC26" s="305"/>
      <c r="CD26" s="305"/>
      <c r="CE26" s="305"/>
      <c r="CF26" s="305"/>
      <c r="CG26" s="305"/>
      <c r="CH26" s="305"/>
      <c r="CI26" s="305"/>
      <c r="CJ26" s="305"/>
      <c r="CK26" s="305"/>
      <c r="CL26" s="305"/>
      <c r="CM26" s="305"/>
      <c r="CN26" s="305"/>
      <c r="CO26" s="305"/>
      <c r="CP26" s="305"/>
      <c r="CQ26" s="305"/>
      <c r="CR26" s="305"/>
      <c r="CS26" s="305"/>
      <c r="CT26" s="305"/>
      <c r="CU26" s="305"/>
      <c r="CV26" s="305"/>
      <c r="CW26" s="305"/>
      <c r="CX26" s="305"/>
      <c r="CY26" s="305"/>
      <c r="CZ26" s="305"/>
    </row>
    <row r="27" s="433" customFormat="true" ht="15" customHeight="true" x14ac:dyDescent="0.2">
      <c r="A27" s="276"/>
      <c r="B27" s="328"/>
      <c r="C27" s="1806" t="s">
        <v>114</v>
      </c>
      <c r="D27" s="1807"/>
      <c r="E27" s="1807"/>
      <c r="F27" s="1807"/>
      <c r="G27" s="1808"/>
      <c r="H27" s="1809" t="s">
        <v>38</v>
      </c>
      <c r="I27" s="1810"/>
      <c r="J27" s="1810"/>
      <c r="K27" s="1810"/>
      <c r="L27" s="1811"/>
      <c r="M27" s="1831" t="s">
        <v>37</v>
      </c>
      <c r="N27" s="1810"/>
      <c r="O27" s="1810"/>
      <c r="P27" s="1810"/>
      <c r="Q27" s="1811"/>
      <c r="R27" s="15" t="s">
        <v>137</v>
      </c>
      <c r="S27" s="359"/>
      <c r="T27" s="359"/>
      <c r="U27" s="359"/>
      <c r="V27" s="359"/>
      <c r="W27" s="359"/>
      <c r="X27" s="359"/>
      <c r="Y27" s="359"/>
      <c r="Z27" s="359"/>
      <c r="AA27" s="359"/>
      <c r="AB27" s="359"/>
      <c r="AC27" s="359"/>
      <c r="AD27" s="359"/>
      <c r="AE27" s="359"/>
      <c r="AF27" s="359"/>
      <c r="AG27" s="359"/>
      <c r="AH27" s="359"/>
      <c r="AI27" s="359"/>
      <c r="AJ27" s="359"/>
      <c r="AK27" s="1693"/>
      <c r="AL27" s="1693"/>
      <c r="AM27" s="1693"/>
      <c r="AN27" s="1693"/>
      <c r="AO27" s="1693"/>
      <c r="AP27" s="1693"/>
      <c r="AQ27" s="1693"/>
      <c r="AR27" s="1693"/>
      <c r="AS27" s="1693"/>
      <c r="AT27" s="1693"/>
      <c r="AU27" s="1693"/>
      <c r="AV27" s="1693"/>
      <c r="AW27" s="1693"/>
      <c r="AX27" s="1693"/>
      <c r="AY27" s="1693"/>
      <c r="AZ27" s="305"/>
      <c r="BA27" s="306" t="s">
        <v>128</v>
      </c>
      <c r="BB27" s="261" t="s">
        <v>95</v>
      </c>
      <c r="BC27" s="1815" t="s">
        <v>114</v>
      </c>
      <c r="BD27" s="1816"/>
      <c r="BE27" s="1816"/>
      <c r="BF27" s="1816"/>
      <c r="BG27" s="1838"/>
      <c r="BH27" s="1815" t="s">
        <v>38</v>
      </c>
      <c r="BI27" s="1816"/>
      <c r="BJ27" s="1816"/>
      <c r="BK27" s="1816"/>
      <c r="BL27" s="1838"/>
      <c r="BM27" s="1815" t="s">
        <v>37</v>
      </c>
      <c r="BN27" s="1816"/>
      <c r="BO27" s="1816"/>
      <c r="BP27" s="1816"/>
      <c r="BQ27" s="1817"/>
      <c r="BR27" s="14" t="s">
        <v>137</v>
      </c>
      <c r="BS27" s="359"/>
      <c r="BT27" s="359"/>
      <c r="BU27" s="359"/>
      <c r="BV27" s="359"/>
      <c r="BW27" s="359"/>
      <c r="BX27" s="359"/>
      <c r="BY27" s="359"/>
      <c r="BZ27" s="370"/>
      <c r="CA27" s="370"/>
      <c r="CB27" s="370"/>
      <c r="CC27" s="370"/>
      <c r="CD27" s="370"/>
      <c r="CE27" s="370"/>
      <c r="CF27" s="370"/>
      <c r="CG27" s="370"/>
      <c r="CH27" s="370"/>
      <c r="CI27" s="370"/>
      <c r="CJ27" s="370"/>
      <c r="CK27" s="304"/>
      <c r="CL27" s="304"/>
      <c r="CM27" s="304"/>
      <c r="CN27" s="304"/>
      <c r="CO27" s="304"/>
      <c r="CP27" s="304"/>
      <c r="CQ27" s="304"/>
      <c r="CR27" s="304"/>
      <c r="CS27" s="304"/>
      <c r="CT27" s="304"/>
      <c r="CU27" s="304"/>
      <c r="CV27" s="304"/>
      <c r="CW27" s="304"/>
      <c r="CX27" s="304"/>
      <c r="CY27" s="304"/>
      <c r="CZ27" s="304"/>
    </row>
    <row r="28" s="433" customFormat="true" ht="36" x14ac:dyDescent="0.2">
      <c r="A28" s="294" t="s">
        <v>69</v>
      </c>
      <c r="B28" s="328"/>
      <c r="C28" s="351" t="s">
        <v>0</v>
      </c>
      <c r="D28" s="1535" t="s">
        <v>1</v>
      </c>
      <c r="E28" s="1535" t="s">
        <v>2</v>
      </c>
      <c r="F28" s="1535" t="s">
        <v>3</v>
      </c>
      <c r="G28" s="1536" t="s">
        <v>4</v>
      </c>
      <c r="H28" s="333" t="s">
        <v>0</v>
      </c>
      <c r="I28" s="1538" t="s">
        <v>1</v>
      </c>
      <c r="J28" s="1538" t="s">
        <v>2</v>
      </c>
      <c r="K28" s="1538" t="s">
        <v>3</v>
      </c>
      <c r="L28" s="1539" t="s">
        <v>4</v>
      </c>
      <c r="M28" s="334" t="s">
        <v>0</v>
      </c>
      <c r="N28" s="1538" t="s">
        <v>1</v>
      </c>
      <c r="O28" s="1538" t="s">
        <v>2</v>
      </c>
      <c r="P28" s="1538" t="s">
        <v>3</v>
      </c>
      <c r="Q28" s="1534" t="s">
        <v>4</v>
      </c>
      <c r="R28" s="333" t="s">
        <v>152</v>
      </c>
      <c r="S28" s="1538" t="s">
        <v>310</v>
      </c>
      <c r="T28" s="1538" t="s">
        <v>154</v>
      </c>
      <c r="U28" s="1538" t="s">
        <v>155</v>
      </c>
      <c r="V28" s="1538" t="s">
        <v>156</v>
      </c>
      <c r="W28" s="1538" t="s">
        <v>157</v>
      </c>
      <c r="X28" s="1538" t="s">
        <v>311</v>
      </c>
      <c r="Y28" s="1538" t="s">
        <v>159</v>
      </c>
      <c r="Z28" s="1538" t="s">
        <v>160</v>
      </c>
      <c r="AA28" s="1538" t="s">
        <v>162</v>
      </c>
      <c r="AB28" s="1538" t="s">
        <v>163</v>
      </c>
      <c r="AC28" s="1538" t="s">
        <v>164</v>
      </c>
      <c r="AD28" s="1538" t="s">
        <v>312</v>
      </c>
      <c r="AE28" s="1538" t="s">
        <v>165</v>
      </c>
      <c r="AF28" s="1538" t="s">
        <v>166</v>
      </c>
      <c r="AG28" s="1538" t="s">
        <v>167</v>
      </c>
      <c r="AH28" s="1538" t="s">
        <v>168</v>
      </c>
      <c r="AI28" s="1538" t="s">
        <v>169</v>
      </c>
      <c r="AJ28" s="1539" t="s">
        <v>170</v>
      </c>
      <c r="AK28" s="1693"/>
      <c r="AL28" s="1693"/>
      <c r="AM28" s="1693"/>
      <c r="AN28" s="1693"/>
      <c r="AO28" s="1693"/>
      <c r="AP28" s="1693"/>
      <c r="AQ28" s="1693"/>
      <c r="AR28" s="1693"/>
      <c r="AS28" s="1693"/>
      <c r="AT28" s="1693"/>
      <c r="AU28" s="1693"/>
      <c r="AV28" s="1693"/>
      <c r="AW28" s="1693"/>
      <c r="AX28" s="1693"/>
      <c r="AY28" s="1693"/>
      <c r="AZ28" s="305"/>
      <c r="BA28" s="294" t="s">
        <v>119</v>
      </c>
      <c r="BB28" s="293"/>
      <c r="BC28" s="381" t="s">
        <v>0</v>
      </c>
      <c r="BD28" s="1464" t="s">
        <v>1</v>
      </c>
      <c r="BE28" s="1464" t="s">
        <v>2</v>
      </c>
      <c r="BF28" s="1464" t="s">
        <v>3</v>
      </c>
      <c r="BG28" s="382" t="s">
        <v>4</v>
      </c>
      <c r="BH28" s="381" t="s">
        <v>0</v>
      </c>
      <c r="BI28" s="1464" t="s">
        <v>1</v>
      </c>
      <c r="BJ28" s="1464" t="s">
        <v>2</v>
      </c>
      <c r="BK28" s="1464" t="s">
        <v>3</v>
      </c>
      <c r="BL28" s="382" t="s">
        <v>4</v>
      </c>
      <c r="BM28" s="381" t="s">
        <v>0</v>
      </c>
      <c r="BN28" s="1464" t="s">
        <v>1</v>
      </c>
      <c r="BO28" s="1464" t="s">
        <v>2</v>
      </c>
      <c r="BP28" s="1464" t="s">
        <v>3</v>
      </c>
      <c r="BQ28" s="382" t="s">
        <v>4</v>
      </c>
      <c r="BR28" s="381" t="s">
        <v>152</v>
      </c>
      <c r="BS28" s="1464" t="s">
        <v>310</v>
      </c>
      <c r="BT28" s="1464" t="s">
        <v>154</v>
      </c>
      <c r="BU28" s="1464" t="s">
        <v>155</v>
      </c>
      <c r="BV28" s="1464" t="s">
        <v>156</v>
      </c>
      <c r="BW28" s="1464" t="s">
        <v>157</v>
      </c>
      <c r="BX28" s="1464" t="s">
        <v>311</v>
      </c>
      <c r="BY28" s="1466" t="s">
        <v>159</v>
      </c>
      <c r="BZ28" s="1466" t="s">
        <v>160</v>
      </c>
      <c r="CA28" s="1466" t="s">
        <v>162</v>
      </c>
      <c r="CB28" s="1466" t="s">
        <v>163</v>
      </c>
      <c r="CC28" s="1466" t="s">
        <v>164</v>
      </c>
      <c r="CD28" s="1466" t="s">
        <v>312</v>
      </c>
      <c r="CE28" s="1466" t="s">
        <v>165</v>
      </c>
      <c r="CF28" s="1466" t="s">
        <v>166</v>
      </c>
      <c r="CG28" s="1466" t="s">
        <v>167</v>
      </c>
      <c r="CH28" s="1466" t="s">
        <v>168</v>
      </c>
      <c r="CI28" s="1466" t="s">
        <v>169</v>
      </c>
      <c r="CJ28" s="1466" t="s">
        <v>170</v>
      </c>
      <c r="CK28" s="1711"/>
      <c r="CL28" s="1711"/>
      <c r="CM28" s="1711"/>
      <c r="CN28" s="1711"/>
      <c r="CO28" s="1711"/>
      <c r="CP28" s="1711"/>
      <c r="CQ28" s="1711"/>
      <c r="CR28" s="1711"/>
      <c r="CS28" s="1711"/>
      <c r="CT28" s="1711"/>
      <c r="CU28" s="1711"/>
      <c r="CV28" s="1711"/>
      <c r="CW28" s="1711"/>
      <c r="CX28" s="1711"/>
      <c r="CY28" s="1711"/>
      <c r="CZ28" s="1711"/>
    </row>
    <row r="29" s="433" customFormat="true" ht="15" customHeight="true" x14ac:dyDescent="0.2">
      <c r="A29" s="1803" t="s">
        <v>57</v>
      </c>
      <c r="B29" s="330" t="s">
        <v>49</v>
      </c>
      <c r="C29" s="103">
        <f>(DHS_Wet10!C31+DHS_Dry10!C31)/2</f>
        <v>0.8212495733468852</v>
      </c>
      <c r="D29" s="102">
        <f>(DHS_Wet10!D31+DHS_Dry10!D31)/2</f>
        <v>2.2509718093841493</v>
      </c>
      <c r="E29" s="102">
        <f>(DHS_Wet10!E31+DHS_Dry10!E31)/2</f>
        <v>4.4037036289568183</v>
      </c>
      <c r="F29" s="102">
        <f>(DHS_Wet10!F31+DHS_Dry10!F31)/2</f>
        <v>12.840646941060683</v>
      </c>
      <c r="G29" s="101">
        <f>(DHS_Wet10!G31+DHS_Dry10!G31)/2</f>
        <v>50.582916716116628</v>
      </c>
      <c r="H29" s="100">
        <f>(DHS_Wet10!H31+DHS_Dry10!H31)/2</f>
        <v>19.944938895523862</v>
      </c>
      <c r="I29" s="102">
        <f>(DHS_Wet10!I31+DHS_Dry10!I31)/2</f>
        <v>47.000302651461539</v>
      </c>
      <c r="J29" s="102">
        <f>(DHS_Wet10!J31+DHS_Dry10!J31)/2</f>
        <v>63.682801183683452</v>
      </c>
      <c r="K29" s="102">
        <f>(DHS_Wet10!K31+DHS_Dry10!K31)/2</f>
        <v>71.515758822435345</v>
      </c>
      <c r="L29" s="99">
        <f>(DHS_Wet10!L31+DHS_Dry10!L31)/2</f>
        <v>81.513361786437741</v>
      </c>
      <c r="M29" s="103">
        <f>(DHS_Wet10!M31+DHS_Dry10!M31)/2</f>
        <v>0.67150232634275164</v>
      </c>
      <c r="N29" s="102">
        <f>(DHS_Wet10!N31+DHS_Dry10!N31)/2</f>
        <v>2.0653404643947879</v>
      </c>
      <c r="O29" s="102">
        <f>(DHS_Wet10!O31+DHS_Dry10!O31)/2</f>
        <v>2.8363198935886826</v>
      </c>
      <c r="P29" s="102">
        <f>(DHS_Wet10!P31+DHS_Dry10!P31)/2</f>
        <v>4.9995136066549515</v>
      </c>
      <c r="Q29" s="101">
        <f>(DHS_Wet10!Q31+DHS_Dry10!Q31)/2</f>
        <v>14.218216756100233</v>
      </c>
      <c r="R29" s="100">
        <f>(DHS_Wet10!R31+DHS_Dry10!R31)/2</f>
        <v>6.3657790065802198</v>
      </c>
      <c r="S29" s="102">
        <f>(DHS_Wet10!S31+DHS_Dry10!S31)/2</f>
        <v>5.8104439075587653</v>
      </c>
      <c r="T29" s="102">
        <f>(DHS_Wet10!T31+DHS_Dry10!T31)/2</f>
        <v>6.8966149543427617</v>
      </c>
      <c r="U29" s="102">
        <f>(DHS_Wet10!U31+DHS_Dry10!U31)/2</f>
        <v>1.7332044687088664</v>
      </c>
      <c r="V29" s="102">
        <f>(DHS_Wet10!V31+DHS_Dry10!V31)/2</f>
        <v>5.2488521106853163</v>
      </c>
      <c r="W29" s="102">
        <f>(DHS_Wet10!W31+DHS_Dry10!W31)/2</f>
        <v>8.7625169850973563</v>
      </c>
      <c r="X29" s="102">
        <f>(DHS_Wet10!X31+DHS_Dry10!X31)/2</f>
        <v>8.6867528501984275</v>
      </c>
      <c r="Y29" s="102">
        <f>(DHS_Wet10!Y31+DHS_Dry10!Y31)/2</f>
        <v>21.08038137941173</v>
      </c>
      <c r="Z29" s="102">
        <f>(DHS_Wet10!Z31+DHS_Dry10!Z31)/2</f>
        <v>14.51740634021456</v>
      </c>
      <c r="AA29" s="102">
        <f>(DHS_Wet10!AA31+DHS_Dry10!AA31)/2</f>
        <v>1.4441776781313904</v>
      </c>
      <c r="AB29" s="102">
        <f>(DHS_Wet10!AB31+DHS_Dry10!AB31)/2</f>
        <v>4.422156526676579</v>
      </c>
      <c r="AC29" s="102">
        <f>(DHS_Wet10!AC31+DHS_Dry10!AC31)/2</f>
        <v>80.222123519094822</v>
      </c>
      <c r="AD29" s="102">
        <f>(DHS_Wet10!AD31+DHS_Dry10!AD31)/2</f>
        <v>25.210196198568696</v>
      </c>
      <c r="AE29" s="102">
        <f>(DHS_Wet10!AE31+DHS_Dry10!AE31)/2</f>
        <v>6.0935875456197603</v>
      </c>
      <c r="AF29" s="102">
        <f>(DHS_Wet10!AF31+DHS_Dry10!AF31)/2</f>
        <v>2.4880931747578678</v>
      </c>
      <c r="AG29" s="102">
        <f>(DHS_Wet10!AG31+DHS_Dry10!AG31)/2</f>
        <v>10.954913798051315</v>
      </c>
      <c r="AH29" s="102">
        <f>(DHS_Wet10!AH31+DHS_Dry10!AH31)/2</f>
        <v>1.438734475746585</v>
      </c>
      <c r="AI29" s="102">
        <f>(DHS_Wet10!AI31+DHS_Dry10!AI31)/2</f>
        <v>2.1751413885086901</v>
      </c>
      <c r="AJ29" s="99">
        <f>(DHS_Wet10!AJ31+DHS_Dry10!AJ31)/2</f>
        <v>1.1302346028642629</v>
      </c>
      <c r="AK29" s="1693"/>
      <c r="AL29" s="1693"/>
      <c r="AM29" s="1693"/>
      <c r="AN29" s="1693"/>
      <c r="AO29" s="1693"/>
      <c r="AP29" s="1693"/>
      <c r="AQ29" s="1693"/>
      <c r="AR29" s="1693"/>
      <c r="AS29" s="1693"/>
      <c r="AT29" s="1693"/>
      <c r="AU29" s="1693"/>
      <c r="AV29" s="1693"/>
      <c r="AW29" s="1693"/>
      <c r="AX29" s="1693"/>
      <c r="AY29" s="1693"/>
      <c r="AZ29" s="305"/>
      <c r="BA29" s="1835" t="s">
        <v>57</v>
      </c>
      <c r="BB29" s="1543" t="s">
        <v>49</v>
      </c>
      <c r="BC29" s="34" t="s">
        <v>35</v>
      </c>
      <c r="BD29" s="30" t="s">
        <v>35</v>
      </c>
      <c r="BE29" s="30" t="s">
        <v>35</v>
      </c>
      <c r="BF29" s="30" t="s">
        <v>35</v>
      </c>
      <c r="BG29" s="25" t="s">
        <v>35</v>
      </c>
      <c r="BH29" s="34" t="s">
        <v>35</v>
      </c>
      <c r="BI29" s="30" t="s">
        <v>35</v>
      </c>
      <c r="BJ29" s="30" t="s">
        <v>35</v>
      </c>
      <c r="BK29" s="30" t="s">
        <v>35</v>
      </c>
      <c r="BL29" s="25" t="s">
        <v>35</v>
      </c>
      <c r="BM29" s="34" t="s">
        <v>35</v>
      </c>
      <c r="BN29" s="30" t="s">
        <v>35</v>
      </c>
      <c r="BO29" s="30" t="s">
        <v>35</v>
      </c>
      <c r="BP29" s="30" t="s">
        <v>35</v>
      </c>
      <c r="BQ29" s="25" t="s">
        <v>35</v>
      </c>
      <c r="BR29" s="34" t="s">
        <v>35</v>
      </c>
      <c r="BS29" s="30" t="s">
        <v>35</v>
      </c>
      <c r="BT29" s="30" t="s">
        <v>35</v>
      </c>
      <c r="BU29" s="30" t="s">
        <v>35</v>
      </c>
      <c r="BV29" s="30" t="s">
        <v>35</v>
      </c>
      <c r="BW29" s="30" t="s">
        <v>35</v>
      </c>
      <c r="BX29" s="30" t="s">
        <v>35</v>
      </c>
      <c r="BY29" s="19" t="s">
        <v>35</v>
      </c>
      <c r="BZ29" s="19" t="s">
        <v>35</v>
      </c>
      <c r="CA29" s="19" t="s">
        <v>35</v>
      </c>
      <c r="CB29" s="19" t="s">
        <v>35</v>
      </c>
      <c r="CC29" s="19" t="s">
        <v>35</v>
      </c>
      <c r="CD29" s="19" t="s">
        <v>35</v>
      </c>
      <c r="CE29" s="19" t="s">
        <v>35</v>
      </c>
      <c r="CF29" s="19" t="s">
        <v>35</v>
      </c>
      <c r="CG29" s="19" t="s">
        <v>35</v>
      </c>
      <c r="CH29" s="19" t="s">
        <v>35</v>
      </c>
      <c r="CI29" s="19" t="s">
        <v>35</v>
      </c>
      <c r="CJ29" s="19" t="s">
        <v>35</v>
      </c>
      <c r="CK29" s="3"/>
      <c r="CL29" s="3"/>
      <c r="CM29" s="3"/>
      <c r="CN29" s="3"/>
      <c r="CO29" s="3"/>
      <c r="CP29" s="3"/>
      <c r="CQ29" s="3"/>
      <c r="CR29" s="3"/>
      <c r="CS29" s="3"/>
      <c r="CT29" s="3"/>
      <c r="CU29" s="3"/>
      <c r="CV29" s="3"/>
      <c r="CW29" s="3"/>
      <c r="CX29" s="3"/>
      <c r="CY29" s="3"/>
      <c r="CZ29" s="3"/>
    </row>
    <row r="30" s="433" customFormat="true" ht="15" customHeight="true" x14ac:dyDescent="0.2">
      <c r="A30" s="1804"/>
      <c r="B30" s="331" t="s">
        <v>48</v>
      </c>
      <c r="C30" s="98">
        <f>(DHS_Wet10!C32+DHS_Dry10!C32)/2</f>
        <v>99.178750426653096</v>
      </c>
      <c r="D30" s="97">
        <f>(DHS_Wet10!D32+DHS_Dry10!D32)/2</f>
        <v>97.749028190615832</v>
      </c>
      <c r="E30" s="97">
        <f>(DHS_Wet10!E32+DHS_Dry10!E32)/2</f>
        <v>95.596296371043152</v>
      </c>
      <c r="F30" s="97">
        <f>(DHS_Wet10!F32+DHS_Dry10!F32)/2</f>
        <v>87.159353058939388</v>
      </c>
      <c r="G30" s="96">
        <f>(DHS_Wet10!G32+DHS_Dry10!G32)/2</f>
        <v>49.417083283884097</v>
      </c>
      <c r="H30" s="95">
        <f>(DHS_Wet10!H32+DHS_Dry10!H32)/2</f>
        <v>80.055061104476266</v>
      </c>
      <c r="I30" s="97">
        <f>(DHS_Wet10!I32+DHS_Dry10!I32)/2</f>
        <v>52.999697348538476</v>
      </c>
      <c r="J30" s="97">
        <f>(DHS_Wet10!J32+DHS_Dry10!J32)/2</f>
        <v>36.317198816316385</v>
      </c>
      <c r="K30" s="97">
        <f>(DHS_Wet10!K32+DHS_Dry10!K32)/2</f>
        <v>28.484241177564879</v>
      </c>
      <c r="L30" s="94">
        <f>(DHS_Wet10!L32+DHS_Dry10!L32)/2</f>
        <v>18.486638213562316</v>
      </c>
      <c r="M30" s="98">
        <f>(DHS_Wet10!M32+DHS_Dry10!M32)/2</f>
        <v>99.328497673657253</v>
      </c>
      <c r="N30" s="97">
        <f>(DHS_Wet10!N32+DHS_Dry10!N32)/2</f>
        <v>97.934659535605249</v>
      </c>
      <c r="O30" s="97">
        <f>(DHS_Wet10!O32+DHS_Dry10!O32)/2</f>
        <v>97.163680106411221</v>
      </c>
      <c r="P30" s="97">
        <f>(DHS_Wet10!P32+DHS_Dry10!P32)/2</f>
        <v>95.000486393345028</v>
      </c>
      <c r="Q30" s="96">
        <f>(DHS_Wet10!Q32+DHS_Dry10!Q32)/2</f>
        <v>85.78178324389981</v>
      </c>
      <c r="R30" s="95">
        <f>(DHS_Wet10!R32+DHS_Dry10!R32)/2</f>
        <v>93.634220993419845</v>
      </c>
      <c r="S30" s="97">
        <f>(DHS_Wet10!S32+DHS_Dry10!S32)/2</f>
        <v>94.189556092441222</v>
      </c>
      <c r="T30" s="97">
        <f>(DHS_Wet10!T32+DHS_Dry10!T32)/2</f>
        <v>93.103385045657291</v>
      </c>
      <c r="U30" s="97">
        <f>(DHS_Wet10!U32+DHS_Dry10!U32)/2</f>
        <v>98.266795531291109</v>
      </c>
      <c r="V30" s="97">
        <f>(DHS_Wet10!V32+DHS_Dry10!V32)/2</f>
        <v>94.75114788931468</v>
      </c>
      <c r="W30" s="97">
        <f>(DHS_Wet10!W32+DHS_Dry10!W32)/2</f>
        <v>91.237483014902637</v>
      </c>
      <c r="X30" s="97">
        <f>(DHS_Wet10!X32+DHS_Dry10!X32)/2</f>
        <v>91.313247149801512</v>
      </c>
      <c r="Y30" s="97">
        <f>(DHS_Wet10!Y32+DHS_Dry10!Y32)/2</f>
        <v>78.919618620588338</v>
      </c>
      <c r="Z30" s="97">
        <f>(DHS_Wet10!Z32+DHS_Dry10!Z32)/2</f>
        <v>85.482593659785422</v>
      </c>
      <c r="AA30" s="97">
        <f>(DHS_Wet10!AA32+DHS_Dry10!AA32)/2</f>
        <v>98.555822321868561</v>
      </c>
      <c r="AB30" s="97">
        <f>(DHS_Wet10!AB32+DHS_Dry10!AB32)/2</f>
        <v>95.577843473323384</v>
      </c>
      <c r="AC30" s="97">
        <f>(DHS_Wet10!AC32+DHS_Dry10!AC32)/2</f>
        <v>19.777876480905178</v>
      </c>
      <c r="AD30" s="97">
        <f>(DHS_Wet10!AD32+DHS_Dry10!AD32)/2</f>
        <v>74.789803801431361</v>
      </c>
      <c r="AE30" s="97">
        <f>(DHS_Wet10!AE32+DHS_Dry10!AE32)/2</f>
        <v>93.906412454380259</v>
      </c>
      <c r="AF30" s="97">
        <f>(DHS_Wet10!AF32+DHS_Dry10!AF32)/2</f>
        <v>97.511906825242107</v>
      </c>
      <c r="AG30" s="97">
        <f>(DHS_Wet10!AG32+DHS_Dry10!AG32)/2</f>
        <v>89.045086201948592</v>
      </c>
      <c r="AH30" s="97">
        <f>(DHS_Wet10!AH32+DHS_Dry10!AH32)/2</f>
        <v>98.561265524253372</v>
      </c>
      <c r="AI30" s="97">
        <f>(DHS_Wet10!AI32+DHS_Dry10!AI32)/2</f>
        <v>97.824858611491251</v>
      </c>
      <c r="AJ30" s="94">
        <f>(DHS_Wet10!AJ32+DHS_Dry10!AJ32)/2</f>
        <v>98.869765397135723</v>
      </c>
      <c r="AK30" s="1693"/>
      <c r="AL30" s="1693"/>
      <c r="AM30" s="1693"/>
      <c r="AN30" s="1693"/>
      <c r="AO30" s="1693"/>
      <c r="AP30" s="1693"/>
      <c r="AQ30" s="1693"/>
      <c r="AR30" s="1693"/>
      <c r="AS30" s="1693"/>
      <c r="AT30" s="1693"/>
      <c r="AU30" s="1693"/>
      <c r="AV30" s="1693"/>
      <c r="AW30" s="1693"/>
      <c r="AX30" s="1693"/>
      <c r="AY30" s="1693"/>
      <c r="AZ30" s="305"/>
      <c r="BA30" s="1836"/>
      <c r="BB30" s="1542" t="s">
        <v>48</v>
      </c>
      <c r="BC30" s="33" t="s">
        <v>35</v>
      </c>
      <c r="BD30" s="29" t="s">
        <v>35</v>
      </c>
      <c r="BE30" s="29" t="s">
        <v>35</v>
      </c>
      <c r="BF30" s="29" t="s">
        <v>35</v>
      </c>
      <c r="BG30" s="24" t="s">
        <v>35</v>
      </c>
      <c r="BH30" s="33" t="s">
        <v>35</v>
      </c>
      <c r="BI30" s="29" t="s">
        <v>35</v>
      </c>
      <c r="BJ30" s="29" t="s">
        <v>35</v>
      </c>
      <c r="BK30" s="29" t="s">
        <v>35</v>
      </c>
      <c r="BL30" s="24" t="s">
        <v>35</v>
      </c>
      <c r="BM30" s="33" t="s">
        <v>35</v>
      </c>
      <c r="BN30" s="29" t="s">
        <v>35</v>
      </c>
      <c r="BO30" s="29" t="s">
        <v>35</v>
      </c>
      <c r="BP30" s="29" t="s">
        <v>35</v>
      </c>
      <c r="BQ30" s="24" t="s">
        <v>35</v>
      </c>
      <c r="BR30" s="33" t="s">
        <v>35</v>
      </c>
      <c r="BS30" s="29" t="s">
        <v>35</v>
      </c>
      <c r="BT30" s="29" t="s">
        <v>35</v>
      </c>
      <c r="BU30" s="29" t="s">
        <v>35</v>
      </c>
      <c r="BV30" s="29" t="s">
        <v>35</v>
      </c>
      <c r="BW30" s="29" t="s">
        <v>35</v>
      </c>
      <c r="BX30" s="29" t="s">
        <v>35</v>
      </c>
      <c r="BY30" s="18" t="s">
        <v>35</v>
      </c>
      <c r="BZ30" s="18" t="s">
        <v>35</v>
      </c>
      <c r="CA30" s="18" t="s">
        <v>35</v>
      </c>
      <c r="CB30" s="18" t="s">
        <v>35</v>
      </c>
      <c r="CC30" s="18" t="s">
        <v>35</v>
      </c>
      <c r="CD30" s="18" t="s">
        <v>35</v>
      </c>
      <c r="CE30" s="18" t="s">
        <v>35</v>
      </c>
      <c r="CF30" s="18" t="s">
        <v>35</v>
      </c>
      <c r="CG30" s="18" t="s">
        <v>35</v>
      </c>
      <c r="CH30" s="18" t="s">
        <v>35</v>
      </c>
      <c r="CI30" s="18" t="s">
        <v>35</v>
      </c>
      <c r="CJ30" s="18" t="s">
        <v>35</v>
      </c>
      <c r="CK30" s="3"/>
      <c r="CL30" s="3"/>
      <c r="CM30" s="3"/>
      <c r="CN30" s="3"/>
      <c r="CO30" s="3"/>
      <c r="CP30" s="3"/>
      <c r="CQ30" s="3"/>
      <c r="CR30" s="3"/>
      <c r="CS30" s="3"/>
      <c r="CT30" s="3"/>
      <c r="CU30" s="3"/>
      <c r="CV30" s="3"/>
      <c r="CW30" s="3"/>
      <c r="CX30" s="3"/>
      <c r="CY30" s="3"/>
      <c r="CZ30" s="3"/>
    </row>
    <row r="31" s="276" customFormat="true" ht="15" customHeight="true" x14ac:dyDescent="0.2">
      <c r="A31" s="1804" t="s">
        <v>103</v>
      </c>
      <c r="B31" s="331" t="s">
        <v>49</v>
      </c>
      <c r="C31" s="98">
        <f>(DHS_Wet10!C29+DHS_Dry10!C29)/2</f>
        <v>0.76129560102055005</v>
      </c>
      <c r="D31" s="97">
        <f>(DHS_Wet10!D29+DHS_Dry10!D29)/2</f>
        <v>1.794910630663781</v>
      </c>
      <c r="E31" s="97">
        <f>(DHS_Wet10!E29+DHS_Dry10!E29)/2</f>
        <v>4.1355648223265389</v>
      </c>
      <c r="F31" s="97">
        <f>(DHS_Wet10!F29+DHS_Dry10!F29)/2</f>
        <v>12.483762490110191</v>
      </c>
      <c r="G31" s="96">
        <f>(DHS_Wet10!G29+DHS_Dry10!G29)/2</f>
        <v>49.791792995650461</v>
      </c>
      <c r="H31" s="95">
        <f>(DHS_Wet10!H29+DHS_Dry10!H29)/2</f>
        <v>19.063582158621685</v>
      </c>
      <c r="I31" s="97">
        <f>(DHS_Wet10!I29+DHS_Dry10!I29)/2</f>
        <v>46.36504539237108</v>
      </c>
      <c r="J31" s="97">
        <f>(DHS_Wet10!J29+DHS_Dry10!J29)/2</f>
        <v>62.923264815894896</v>
      </c>
      <c r="K31" s="97">
        <f>(DHS_Wet10!K29+DHS_Dry10!K29)/2</f>
        <v>70.938615567208871</v>
      </c>
      <c r="L31" s="94">
        <f>(DHS_Wet10!L29+DHS_Dry10!L29)/2</f>
        <v>80.620940931401947</v>
      </c>
      <c r="M31" s="98">
        <f>(DHS_Wet10!M29+DHS_Dry10!M29)/2</f>
        <v>0.65496958452872744</v>
      </c>
      <c r="N31" s="97">
        <f>(DHS_Wet10!N29+DHS_Dry10!N29)/2</f>
        <v>1.7052501819511638</v>
      </c>
      <c r="O31" s="97">
        <f>(DHS_Wet10!O29+DHS_Dry10!O29)/2</f>
        <v>2.4453211516906417</v>
      </c>
      <c r="P31" s="97">
        <f>(DHS_Wet10!P29+DHS_Dry10!P29)/2</f>
        <v>4.7644533600751693</v>
      </c>
      <c r="Q31" s="96">
        <f>(DHS_Wet10!Q29+DHS_Dry10!Q29)/2</f>
        <v>13.68172756633383</v>
      </c>
      <c r="R31" s="95">
        <f>(DHS_Wet10!R29+DHS_Dry10!R29)/2</f>
        <v>6.3657790065802198</v>
      </c>
      <c r="S31" s="97">
        <f>(DHS_Wet10!S29+DHS_Dry10!S29)/2</f>
        <v>5.1320505366641109</v>
      </c>
      <c r="T31" s="97">
        <f>(DHS_Wet10!T29+DHS_Dry10!T29)/2</f>
        <v>6.8966149543427617</v>
      </c>
      <c r="U31" s="97">
        <f>(DHS_Wet10!U29+DHS_Dry10!U29)/2</f>
        <v>1.3246864051096034</v>
      </c>
      <c r="V31" s="97">
        <f>(DHS_Wet10!V29+DHS_Dry10!V29)/2</f>
        <v>5.1947955969945134</v>
      </c>
      <c r="W31" s="97">
        <f>(DHS_Wet10!W29+DHS_Dry10!W29)/2</f>
        <v>8.260441946635126</v>
      </c>
      <c r="X31" s="97">
        <f>(DHS_Wet10!X29+DHS_Dry10!X29)/2</f>
        <v>6.5115842930479344</v>
      </c>
      <c r="Y31" s="97">
        <f>(DHS_Wet10!Y29+DHS_Dry10!Y29)/2</f>
        <v>20.475869086419301</v>
      </c>
      <c r="Z31" s="97">
        <f>(DHS_Wet10!Z29+DHS_Dry10!Z29)/2</f>
        <v>14.145766586901711</v>
      </c>
      <c r="AA31" s="97">
        <f>(DHS_Wet10!AA29+DHS_Dry10!AA29)/2</f>
        <v>1.2938121850956936</v>
      </c>
      <c r="AB31" s="97">
        <f>(DHS_Wet10!AB29+DHS_Dry10!AB29)/2</f>
        <v>4.2115745793385297</v>
      </c>
      <c r="AC31" s="97">
        <f>(DHS_Wet10!AC29+DHS_Dry10!AC29)/2</f>
        <v>80.170660016918532</v>
      </c>
      <c r="AD31" s="97">
        <f>(DHS_Wet10!AD29+DHS_Dry10!AD29)/2</f>
        <v>23.869737244128928</v>
      </c>
      <c r="AE31" s="97">
        <f>(DHS_Wet10!AE29+DHS_Dry10!AE29)/2</f>
        <v>5.4289771588259015</v>
      </c>
      <c r="AF31" s="97">
        <f>(DHS_Wet10!AF29+DHS_Dry10!AF29)/2</f>
        <v>2.2385760185821733</v>
      </c>
      <c r="AG31" s="97">
        <f>(DHS_Wet10!AG29+DHS_Dry10!AG29)/2</f>
        <v>10.781063071997934</v>
      </c>
      <c r="AH31" s="97">
        <f>(DHS_Wet10!AH29+DHS_Dry10!AH29)/2</f>
        <v>0.8829741918988967</v>
      </c>
      <c r="AI31" s="97">
        <f>(DHS_Wet10!AI29+DHS_Dry10!AI29)/2</f>
        <v>2.1597288957353618</v>
      </c>
      <c r="AJ31" s="94">
        <f>(DHS_Wet10!AJ29+DHS_Dry10!AJ29)/2</f>
        <v>1.121623760325321</v>
      </c>
      <c r="AK31" s="1693"/>
      <c r="AL31" s="1693"/>
      <c r="AM31" s="1693"/>
      <c r="AN31" s="1693"/>
      <c r="AO31" s="1693"/>
      <c r="AP31" s="1693"/>
      <c r="AQ31" s="1693"/>
      <c r="AR31" s="1693"/>
      <c r="AS31" s="1693"/>
      <c r="AT31" s="1693"/>
      <c r="AU31" s="1693"/>
      <c r="AV31" s="1693"/>
      <c r="AW31" s="1693"/>
      <c r="AX31" s="1693"/>
      <c r="AY31" s="1693"/>
      <c r="AZ31" s="305"/>
      <c r="BA31" s="1836" t="s">
        <v>103</v>
      </c>
      <c r="BB31" s="1542" t="s">
        <v>49</v>
      </c>
      <c r="BC31" s="33" t="s">
        <v>35</v>
      </c>
      <c r="BD31" s="29" t="s">
        <v>35</v>
      </c>
      <c r="BE31" s="29" t="s">
        <v>35</v>
      </c>
      <c r="BF31" s="29" t="s">
        <v>35</v>
      </c>
      <c r="BG31" s="24" t="s">
        <v>35</v>
      </c>
      <c r="BH31" s="33" t="s">
        <v>35</v>
      </c>
      <c r="BI31" s="29" t="s">
        <v>35</v>
      </c>
      <c r="BJ31" s="29" t="s">
        <v>35</v>
      </c>
      <c r="BK31" s="29" t="s">
        <v>35</v>
      </c>
      <c r="BL31" s="24" t="s">
        <v>35</v>
      </c>
      <c r="BM31" s="33" t="s">
        <v>35</v>
      </c>
      <c r="BN31" s="29" t="s">
        <v>35</v>
      </c>
      <c r="BO31" s="29" t="s">
        <v>35</v>
      </c>
      <c r="BP31" s="29" t="s">
        <v>35</v>
      </c>
      <c r="BQ31" s="24" t="s">
        <v>35</v>
      </c>
      <c r="BR31" s="33" t="s">
        <v>35</v>
      </c>
      <c r="BS31" s="29" t="s">
        <v>35</v>
      </c>
      <c r="BT31" s="29" t="s">
        <v>35</v>
      </c>
      <c r="BU31" s="29" t="s">
        <v>35</v>
      </c>
      <c r="BV31" s="29" t="s">
        <v>35</v>
      </c>
      <c r="BW31" s="29" t="s">
        <v>35</v>
      </c>
      <c r="BX31" s="29" t="s">
        <v>35</v>
      </c>
      <c r="BY31" s="18" t="s">
        <v>35</v>
      </c>
      <c r="BZ31" s="18" t="s">
        <v>35</v>
      </c>
      <c r="CA31" s="18" t="s">
        <v>35</v>
      </c>
      <c r="CB31" s="18" t="s">
        <v>35</v>
      </c>
      <c r="CC31" s="18" t="s">
        <v>35</v>
      </c>
      <c r="CD31" s="18" t="s">
        <v>35</v>
      </c>
      <c r="CE31" s="18" t="s">
        <v>35</v>
      </c>
      <c r="CF31" s="18" t="s">
        <v>35</v>
      </c>
      <c r="CG31" s="18" t="s">
        <v>35</v>
      </c>
      <c r="CH31" s="18" t="s">
        <v>35</v>
      </c>
      <c r="CI31" s="18" t="s">
        <v>35</v>
      </c>
      <c r="CJ31" s="18" t="s">
        <v>35</v>
      </c>
      <c r="CK31" s="3"/>
      <c r="CL31" s="3"/>
      <c r="CM31" s="3"/>
      <c r="CN31" s="3"/>
      <c r="CO31" s="3"/>
      <c r="CP31" s="3"/>
      <c r="CQ31" s="3"/>
      <c r="CR31" s="3"/>
      <c r="CS31" s="3"/>
      <c r="CT31" s="3"/>
      <c r="CU31" s="3"/>
      <c r="CV31" s="3"/>
      <c r="CW31" s="3"/>
      <c r="CX31" s="3"/>
      <c r="CY31" s="3"/>
      <c r="CZ31" s="3"/>
    </row>
    <row r="32" s="276" customFormat="true" ht="15" customHeight="true" x14ac:dyDescent="0.2">
      <c r="A32" s="1804"/>
      <c r="B32" s="331" t="s">
        <v>48</v>
      </c>
      <c r="C32" s="98">
        <f>(DHS_Wet10!C30+DHS_Dry10!C30)/2</f>
        <v>99.238704398979451</v>
      </c>
      <c r="D32" s="97">
        <f>(DHS_Wet10!D30+DHS_Dry10!D30)/2</f>
        <v>98.205089369336207</v>
      </c>
      <c r="E32" s="97">
        <f>(DHS_Wet10!E30+DHS_Dry10!E30)/2</f>
        <v>95.864435177673414</v>
      </c>
      <c r="F32" s="97">
        <f>(DHS_Wet10!F30+DHS_Dry10!F30)/2</f>
        <v>87.516237509889891</v>
      </c>
      <c r="G32" s="96">
        <f>(DHS_Wet10!G30+DHS_Dry10!G30)/2</f>
        <v>50.208207004350271</v>
      </c>
      <c r="H32" s="95">
        <f>(DHS_Wet10!H30+DHS_Dry10!H30)/2</f>
        <v>80.936417841378372</v>
      </c>
      <c r="I32" s="97">
        <f>(DHS_Wet10!I30+DHS_Dry10!I30)/2</f>
        <v>53.634954607628941</v>
      </c>
      <c r="J32" s="97">
        <f>(DHS_Wet10!J30+DHS_Dry10!J30)/2</f>
        <v>37.076735184104933</v>
      </c>
      <c r="K32" s="97">
        <f>(DHS_Wet10!K30+DHS_Dry10!K30)/2</f>
        <v>29.061384432791357</v>
      </c>
      <c r="L32" s="94">
        <f>(DHS_Wet10!L30+DHS_Dry10!L30)/2</f>
        <v>19.37905906859811</v>
      </c>
      <c r="M32" s="98">
        <f>(DHS_Wet10!M30+DHS_Dry10!M30)/2</f>
        <v>99.345030415471285</v>
      </c>
      <c r="N32" s="97">
        <f>(DHS_Wet10!N30+DHS_Dry10!N30)/2</f>
        <v>98.294749818048871</v>
      </c>
      <c r="O32" s="97">
        <f>(DHS_Wet10!O30+DHS_Dry10!O30)/2</f>
        <v>97.554678848309294</v>
      </c>
      <c r="P32" s="97">
        <f>(DHS_Wet10!P30+DHS_Dry10!P30)/2</f>
        <v>95.23554663992482</v>
      </c>
      <c r="Q32" s="96">
        <f>(DHS_Wet10!Q30+DHS_Dry10!Q30)/2</f>
        <v>86.318272433666237</v>
      </c>
      <c r="R32" s="95">
        <f>(DHS_Wet10!R30+DHS_Dry10!R30)/2</f>
        <v>93.634220993419845</v>
      </c>
      <c r="S32" s="97">
        <f>(DHS_Wet10!S30+DHS_Dry10!S30)/2</f>
        <v>94.867949463335862</v>
      </c>
      <c r="T32" s="97">
        <f>(DHS_Wet10!T30+DHS_Dry10!T30)/2</f>
        <v>93.103385045657291</v>
      </c>
      <c r="U32" s="97">
        <f>(DHS_Wet10!U30+DHS_Dry10!U30)/2</f>
        <v>98.675313594890383</v>
      </c>
      <c r="V32" s="97">
        <f>(DHS_Wet10!V30+DHS_Dry10!V30)/2</f>
        <v>94.805204403005476</v>
      </c>
      <c r="W32" s="97">
        <f>(DHS_Wet10!W30+DHS_Dry10!W30)/2</f>
        <v>91.739558053364874</v>
      </c>
      <c r="X32" s="97">
        <f>(DHS_Wet10!X30+DHS_Dry10!X30)/2</f>
        <v>93.488415706951997</v>
      </c>
      <c r="Y32" s="97">
        <f>(DHS_Wet10!Y30+DHS_Dry10!Y30)/2</f>
        <v>79.524130913580763</v>
      </c>
      <c r="Z32" s="97">
        <f>(DHS_Wet10!Z30+DHS_Dry10!Z30)/2</f>
        <v>85.854233413098271</v>
      </c>
      <c r="AA32" s="97">
        <f>(DHS_Wet10!AA30+DHS_Dry10!AA30)/2</f>
        <v>98.706187814904254</v>
      </c>
      <c r="AB32" s="97">
        <f>(DHS_Wet10!AB30+DHS_Dry10!AB30)/2</f>
        <v>95.788425420661426</v>
      </c>
      <c r="AC32" s="97">
        <f>(DHS_Wet10!AC30+DHS_Dry10!AC30)/2</f>
        <v>19.829339983081454</v>
      </c>
      <c r="AD32" s="97">
        <f>(DHS_Wet10!AD30+DHS_Dry10!AD30)/2</f>
        <v>76.130262755871144</v>
      </c>
      <c r="AE32" s="97">
        <f>(DHS_Wet10!AE30+DHS_Dry10!AE30)/2</f>
        <v>94.571022841174113</v>
      </c>
      <c r="AF32" s="97">
        <f>(DHS_Wet10!AF30+DHS_Dry10!AF30)/2</f>
        <v>97.761423981417806</v>
      </c>
      <c r="AG32" s="97">
        <f>(DHS_Wet10!AG30+DHS_Dry10!AG30)/2</f>
        <v>89.218936928002023</v>
      </c>
      <c r="AH32" s="97">
        <f>(DHS_Wet10!AH30+DHS_Dry10!AH30)/2</f>
        <v>99.117025808101062</v>
      </c>
      <c r="AI32" s="97">
        <f>(DHS_Wet10!AI30+DHS_Dry10!AI30)/2</f>
        <v>97.840271104264588</v>
      </c>
      <c r="AJ32" s="94">
        <f>(DHS_Wet10!AJ30+DHS_Dry10!AJ30)/2</f>
        <v>98.878376239674679</v>
      </c>
      <c r="AK32" s="1693"/>
      <c r="AL32" s="1693"/>
      <c r="AM32" s="1693"/>
      <c r="AN32" s="1693"/>
      <c r="AO32" s="1693"/>
      <c r="AP32" s="1693"/>
      <c r="AQ32" s="1693"/>
      <c r="AR32" s="1693"/>
      <c r="AS32" s="1693"/>
      <c r="AT32" s="1693"/>
      <c r="AU32" s="1693"/>
      <c r="AV32" s="1693"/>
      <c r="AW32" s="1693"/>
      <c r="AX32" s="1693"/>
      <c r="AY32" s="1693"/>
      <c r="AZ32" s="305"/>
      <c r="BA32" s="1836"/>
      <c r="BB32" s="1542" t="s">
        <v>48</v>
      </c>
      <c r="BC32" s="33" t="s">
        <v>35</v>
      </c>
      <c r="BD32" s="29" t="s">
        <v>35</v>
      </c>
      <c r="BE32" s="29" t="s">
        <v>35</v>
      </c>
      <c r="BF32" s="29" t="s">
        <v>35</v>
      </c>
      <c r="BG32" s="24" t="s">
        <v>35</v>
      </c>
      <c r="BH32" s="33" t="s">
        <v>35</v>
      </c>
      <c r="BI32" s="29" t="s">
        <v>35</v>
      </c>
      <c r="BJ32" s="29" t="s">
        <v>35</v>
      </c>
      <c r="BK32" s="29" t="s">
        <v>35</v>
      </c>
      <c r="BL32" s="24" t="s">
        <v>35</v>
      </c>
      <c r="BM32" s="33" t="s">
        <v>35</v>
      </c>
      <c r="BN32" s="29" t="s">
        <v>35</v>
      </c>
      <c r="BO32" s="29" t="s">
        <v>35</v>
      </c>
      <c r="BP32" s="29" t="s">
        <v>35</v>
      </c>
      <c r="BQ32" s="24" t="s">
        <v>35</v>
      </c>
      <c r="BR32" s="33" t="s">
        <v>35</v>
      </c>
      <c r="BS32" s="29" t="s">
        <v>35</v>
      </c>
      <c r="BT32" s="29" t="s">
        <v>35</v>
      </c>
      <c r="BU32" s="29" t="s">
        <v>35</v>
      </c>
      <c r="BV32" s="29" t="s">
        <v>35</v>
      </c>
      <c r="BW32" s="29" t="s">
        <v>35</v>
      </c>
      <c r="BX32" s="29" t="s">
        <v>35</v>
      </c>
      <c r="BY32" s="18" t="s">
        <v>35</v>
      </c>
      <c r="BZ32" s="18" t="s">
        <v>35</v>
      </c>
      <c r="CA32" s="18" t="s">
        <v>35</v>
      </c>
      <c r="CB32" s="18" t="s">
        <v>35</v>
      </c>
      <c r="CC32" s="18" t="s">
        <v>35</v>
      </c>
      <c r="CD32" s="18" t="s">
        <v>35</v>
      </c>
      <c r="CE32" s="18" t="s">
        <v>35</v>
      </c>
      <c r="CF32" s="18" t="s">
        <v>35</v>
      </c>
      <c r="CG32" s="18" t="s">
        <v>35</v>
      </c>
      <c r="CH32" s="18" t="s">
        <v>35</v>
      </c>
      <c r="CI32" s="18" t="s">
        <v>35</v>
      </c>
      <c r="CJ32" s="18" t="s">
        <v>35</v>
      </c>
      <c r="CK32" s="3"/>
      <c r="CL32" s="3"/>
      <c r="CM32" s="3"/>
      <c r="CN32" s="3"/>
      <c r="CO32" s="3"/>
      <c r="CP32" s="3"/>
      <c r="CQ32" s="3"/>
      <c r="CR32" s="3"/>
      <c r="CS32" s="3"/>
      <c r="CT32" s="3"/>
      <c r="CU32" s="3"/>
      <c r="CV32" s="3"/>
      <c r="CW32" s="3"/>
      <c r="CX32" s="3"/>
      <c r="CY32" s="3"/>
      <c r="CZ32" s="3"/>
    </row>
    <row r="33" s="276" customFormat="true" ht="15" customHeight="true" x14ac:dyDescent="0.2">
      <c r="A33" s="1804" t="s">
        <v>104</v>
      </c>
      <c r="B33" s="331" t="s">
        <v>49</v>
      </c>
      <c r="C33" s="49" t="s">
        <v>35</v>
      </c>
      <c r="D33" s="46" t="s">
        <v>35</v>
      </c>
      <c r="E33" s="46" t="s">
        <v>35</v>
      </c>
      <c r="F33" s="46" t="s">
        <v>35</v>
      </c>
      <c r="G33" s="43" t="s">
        <v>35</v>
      </c>
      <c r="H33" s="40" t="s">
        <v>35</v>
      </c>
      <c r="I33" s="46" t="s">
        <v>35</v>
      </c>
      <c r="J33" s="46" t="s">
        <v>35</v>
      </c>
      <c r="K33" s="46" t="s">
        <v>35</v>
      </c>
      <c r="L33" s="37" t="s">
        <v>35</v>
      </c>
      <c r="M33" s="49" t="s">
        <v>35</v>
      </c>
      <c r="N33" s="46" t="s">
        <v>35</v>
      </c>
      <c r="O33" s="46" t="s">
        <v>35</v>
      </c>
      <c r="P33" s="46" t="s">
        <v>35</v>
      </c>
      <c r="Q33" s="43" t="s">
        <v>35</v>
      </c>
      <c r="R33" s="40" t="s">
        <v>35</v>
      </c>
      <c r="S33" s="46" t="s">
        <v>35</v>
      </c>
      <c r="T33" s="46" t="s">
        <v>35</v>
      </c>
      <c r="U33" s="46" t="s">
        <v>35</v>
      </c>
      <c r="V33" s="46" t="s">
        <v>35</v>
      </c>
      <c r="W33" s="46" t="s">
        <v>35</v>
      </c>
      <c r="X33" s="46" t="s">
        <v>35</v>
      </c>
      <c r="Y33" s="46" t="s">
        <v>35</v>
      </c>
      <c r="Z33" s="46" t="s">
        <v>35</v>
      </c>
      <c r="AA33" s="46" t="s">
        <v>35</v>
      </c>
      <c r="AB33" s="46" t="s">
        <v>35</v>
      </c>
      <c r="AC33" s="46" t="s">
        <v>35</v>
      </c>
      <c r="AD33" s="46" t="s">
        <v>35</v>
      </c>
      <c r="AE33" s="46" t="s">
        <v>35</v>
      </c>
      <c r="AF33" s="46" t="s">
        <v>35</v>
      </c>
      <c r="AG33" s="46" t="s">
        <v>35</v>
      </c>
      <c r="AH33" s="46" t="s">
        <v>35</v>
      </c>
      <c r="AI33" s="46" t="s">
        <v>35</v>
      </c>
      <c r="AJ33" s="37" t="s">
        <v>35</v>
      </c>
      <c r="AK33" s="5"/>
      <c r="AL33" s="5"/>
      <c r="AM33" s="5"/>
      <c r="AN33" s="5"/>
      <c r="AO33" s="5"/>
      <c r="AP33" s="5"/>
      <c r="AQ33" s="5"/>
      <c r="AR33" s="5"/>
      <c r="AS33" s="5"/>
      <c r="AT33" s="5"/>
      <c r="AU33" s="5"/>
      <c r="AV33" s="5"/>
      <c r="AW33" s="5"/>
      <c r="AX33" s="5"/>
      <c r="AY33" s="5"/>
      <c r="AZ33" s="304"/>
      <c r="BA33" s="1836" t="s">
        <v>104</v>
      </c>
      <c r="BB33" s="1542" t="s">
        <v>49</v>
      </c>
      <c r="BC33" s="33" t="s">
        <v>35</v>
      </c>
      <c r="BD33" s="29" t="s">
        <v>35</v>
      </c>
      <c r="BE33" s="29" t="s">
        <v>35</v>
      </c>
      <c r="BF33" s="29" t="s">
        <v>35</v>
      </c>
      <c r="BG33" s="24" t="s">
        <v>35</v>
      </c>
      <c r="BH33" s="33" t="s">
        <v>35</v>
      </c>
      <c r="BI33" s="29" t="s">
        <v>35</v>
      </c>
      <c r="BJ33" s="29" t="s">
        <v>35</v>
      </c>
      <c r="BK33" s="29" t="s">
        <v>35</v>
      </c>
      <c r="BL33" s="24" t="s">
        <v>35</v>
      </c>
      <c r="BM33" s="33" t="s">
        <v>35</v>
      </c>
      <c r="BN33" s="29" t="s">
        <v>35</v>
      </c>
      <c r="BO33" s="29" t="s">
        <v>35</v>
      </c>
      <c r="BP33" s="29" t="s">
        <v>35</v>
      </c>
      <c r="BQ33" s="24" t="s">
        <v>35</v>
      </c>
      <c r="BR33" s="33" t="s">
        <v>35</v>
      </c>
      <c r="BS33" s="29" t="s">
        <v>35</v>
      </c>
      <c r="BT33" s="29" t="s">
        <v>35</v>
      </c>
      <c r="BU33" s="29" t="s">
        <v>35</v>
      </c>
      <c r="BV33" s="29" t="s">
        <v>35</v>
      </c>
      <c r="BW33" s="29" t="s">
        <v>35</v>
      </c>
      <c r="BX33" s="29" t="s">
        <v>35</v>
      </c>
      <c r="BY33" s="18" t="s">
        <v>35</v>
      </c>
      <c r="BZ33" s="18" t="s">
        <v>35</v>
      </c>
      <c r="CA33" s="18" t="s">
        <v>35</v>
      </c>
      <c r="CB33" s="18" t="s">
        <v>35</v>
      </c>
      <c r="CC33" s="18" t="s">
        <v>35</v>
      </c>
      <c r="CD33" s="18" t="s">
        <v>35</v>
      </c>
      <c r="CE33" s="18" t="s">
        <v>35</v>
      </c>
      <c r="CF33" s="18" t="s">
        <v>35</v>
      </c>
      <c r="CG33" s="18" t="s">
        <v>35</v>
      </c>
      <c r="CH33" s="18" t="s">
        <v>35</v>
      </c>
      <c r="CI33" s="18" t="s">
        <v>35</v>
      </c>
      <c r="CJ33" s="18" t="s">
        <v>35</v>
      </c>
      <c r="CK33" s="3"/>
      <c r="CL33" s="3"/>
      <c r="CM33" s="3"/>
      <c r="CN33" s="3"/>
      <c r="CO33" s="3"/>
      <c r="CP33" s="3"/>
      <c r="CQ33" s="3"/>
      <c r="CR33" s="3"/>
      <c r="CS33" s="3"/>
      <c r="CT33" s="3"/>
      <c r="CU33" s="3"/>
      <c r="CV33" s="3"/>
      <c r="CW33" s="3"/>
      <c r="CX33" s="3"/>
      <c r="CY33" s="3"/>
      <c r="CZ33" s="3"/>
    </row>
    <row r="34" s="276" customFormat="true" ht="15" customHeight="true" x14ac:dyDescent="0.2">
      <c r="A34" s="1804"/>
      <c r="B34" s="331" t="s">
        <v>48</v>
      </c>
      <c r="C34" s="49" t="s">
        <v>35</v>
      </c>
      <c r="D34" s="46" t="s">
        <v>35</v>
      </c>
      <c r="E34" s="46" t="s">
        <v>35</v>
      </c>
      <c r="F34" s="46" t="s">
        <v>35</v>
      </c>
      <c r="G34" s="43" t="s">
        <v>35</v>
      </c>
      <c r="H34" s="40" t="s">
        <v>35</v>
      </c>
      <c r="I34" s="46" t="s">
        <v>35</v>
      </c>
      <c r="J34" s="46" t="s">
        <v>35</v>
      </c>
      <c r="K34" s="46" t="s">
        <v>35</v>
      </c>
      <c r="L34" s="37" t="s">
        <v>35</v>
      </c>
      <c r="M34" s="49" t="s">
        <v>35</v>
      </c>
      <c r="N34" s="46" t="s">
        <v>35</v>
      </c>
      <c r="O34" s="46" t="s">
        <v>35</v>
      </c>
      <c r="P34" s="46" t="s">
        <v>35</v>
      </c>
      <c r="Q34" s="43" t="s">
        <v>35</v>
      </c>
      <c r="R34" s="40" t="s">
        <v>35</v>
      </c>
      <c r="S34" s="46" t="s">
        <v>35</v>
      </c>
      <c r="T34" s="46" t="s">
        <v>35</v>
      </c>
      <c r="U34" s="46" t="s">
        <v>35</v>
      </c>
      <c r="V34" s="46" t="s">
        <v>35</v>
      </c>
      <c r="W34" s="46" t="s">
        <v>35</v>
      </c>
      <c r="X34" s="46" t="s">
        <v>35</v>
      </c>
      <c r="Y34" s="46" t="s">
        <v>35</v>
      </c>
      <c r="Z34" s="46" t="s">
        <v>35</v>
      </c>
      <c r="AA34" s="46" t="s">
        <v>35</v>
      </c>
      <c r="AB34" s="46" t="s">
        <v>35</v>
      </c>
      <c r="AC34" s="46" t="s">
        <v>35</v>
      </c>
      <c r="AD34" s="46" t="s">
        <v>35</v>
      </c>
      <c r="AE34" s="46" t="s">
        <v>35</v>
      </c>
      <c r="AF34" s="46" t="s">
        <v>35</v>
      </c>
      <c r="AG34" s="46" t="s">
        <v>35</v>
      </c>
      <c r="AH34" s="46" t="s">
        <v>35</v>
      </c>
      <c r="AI34" s="46" t="s">
        <v>35</v>
      </c>
      <c r="AJ34" s="37" t="s">
        <v>35</v>
      </c>
      <c r="AK34" s="5"/>
      <c r="AL34" s="5"/>
      <c r="AM34" s="5"/>
      <c r="AN34" s="5"/>
      <c r="AO34" s="5"/>
      <c r="AP34" s="5"/>
      <c r="AQ34" s="5"/>
      <c r="AR34" s="5"/>
      <c r="AS34" s="5"/>
      <c r="AT34" s="5"/>
      <c r="AU34" s="5"/>
      <c r="AV34" s="5"/>
      <c r="AW34" s="5"/>
      <c r="AX34" s="5"/>
      <c r="AY34" s="5"/>
      <c r="AZ34" s="304"/>
      <c r="BA34" s="1836"/>
      <c r="BB34" s="1542" t="s">
        <v>48</v>
      </c>
      <c r="BC34" s="33" t="s">
        <v>35</v>
      </c>
      <c r="BD34" s="29" t="s">
        <v>35</v>
      </c>
      <c r="BE34" s="29" t="s">
        <v>35</v>
      </c>
      <c r="BF34" s="29" t="s">
        <v>35</v>
      </c>
      <c r="BG34" s="24" t="s">
        <v>35</v>
      </c>
      <c r="BH34" s="33" t="s">
        <v>35</v>
      </c>
      <c r="BI34" s="29" t="s">
        <v>35</v>
      </c>
      <c r="BJ34" s="29" t="s">
        <v>35</v>
      </c>
      <c r="BK34" s="29" t="s">
        <v>35</v>
      </c>
      <c r="BL34" s="24" t="s">
        <v>35</v>
      </c>
      <c r="BM34" s="33" t="s">
        <v>35</v>
      </c>
      <c r="BN34" s="29" t="s">
        <v>35</v>
      </c>
      <c r="BO34" s="29" t="s">
        <v>35</v>
      </c>
      <c r="BP34" s="29" t="s">
        <v>35</v>
      </c>
      <c r="BQ34" s="24" t="s">
        <v>35</v>
      </c>
      <c r="BR34" s="33" t="s">
        <v>35</v>
      </c>
      <c r="BS34" s="29" t="s">
        <v>35</v>
      </c>
      <c r="BT34" s="29" t="s">
        <v>35</v>
      </c>
      <c r="BU34" s="29" t="s">
        <v>35</v>
      </c>
      <c r="BV34" s="29" t="s">
        <v>35</v>
      </c>
      <c r="BW34" s="29" t="s">
        <v>35</v>
      </c>
      <c r="BX34" s="29" t="s">
        <v>35</v>
      </c>
      <c r="BY34" s="18" t="s">
        <v>35</v>
      </c>
      <c r="BZ34" s="18" t="s">
        <v>35</v>
      </c>
      <c r="CA34" s="18" t="s">
        <v>35</v>
      </c>
      <c r="CB34" s="18" t="s">
        <v>35</v>
      </c>
      <c r="CC34" s="18" t="s">
        <v>35</v>
      </c>
      <c r="CD34" s="18" t="s">
        <v>35</v>
      </c>
      <c r="CE34" s="18" t="s">
        <v>35</v>
      </c>
      <c r="CF34" s="18" t="s">
        <v>35</v>
      </c>
      <c r="CG34" s="18" t="s">
        <v>35</v>
      </c>
      <c r="CH34" s="18" t="s">
        <v>35</v>
      </c>
      <c r="CI34" s="18" t="s">
        <v>35</v>
      </c>
      <c r="CJ34" s="18" t="s">
        <v>35</v>
      </c>
      <c r="CK34" s="3"/>
      <c r="CL34" s="3"/>
      <c r="CM34" s="3"/>
      <c r="CN34" s="3"/>
      <c r="CO34" s="3"/>
      <c r="CP34" s="3"/>
      <c r="CQ34" s="3"/>
      <c r="CR34" s="3"/>
      <c r="CS34" s="3"/>
      <c r="CT34" s="3"/>
      <c r="CU34" s="3"/>
      <c r="CV34" s="3"/>
      <c r="CW34" s="3"/>
      <c r="CX34" s="3"/>
      <c r="CY34" s="3"/>
      <c r="CZ34" s="3"/>
    </row>
    <row r="35" s="433" customFormat="true" ht="15" customHeight="true" x14ac:dyDescent="0.2">
      <c r="A35" s="1804" t="s">
        <v>55</v>
      </c>
      <c r="B35" s="331" t="s">
        <v>49</v>
      </c>
      <c r="C35" s="98">
        <f>(DHS_Wet10!C33+DHS_Dry10!C33)/2</f>
        <v>43.285976059449872</v>
      </c>
      <c r="D35" s="97">
        <f>(DHS_Wet10!D33+DHS_Dry10!D33)/2</f>
        <v>56.519236356726545</v>
      </c>
      <c r="E35" s="97">
        <f>(DHS_Wet10!E33+DHS_Dry10!E33)/2</f>
        <v>67.486593607587253</v>
      </c>
      <c r="F35" s="97">
        <f>(DHS_Wet10!F33+DHS_Dry10!F33)/2</f>
        <v>74.252598585411405</v>
      </c>
      <c r="G35" s="96">
        <f>(DHS_Wet10!G33+DHS_Dry10!G33)/2</f>
        <v>84.044031480213548</v>
      </c>
      <c r="H35" s="95">
        <f>(DHS_Wet10!H33+DHS_Dry10!H33)/2</f>
        <v>66.282745622042484</v>
      </c>
      <c r="I35" s="97">
        <f>(DHS_Wet10!I33+DHS_Dry10!I33)/2</f>
        <v>81.738915423983542</v>
      </c>
      <c r="J35" s="97">
        <f>(DHS_Wet10!J33+DHS_Dry10!J33)/2</f>
        <v>86.797269475107441</v>
      </c>
      <c r="K35" s="97">
        <f>(DHS_Wet10!K33+DHS_Dry10!K33)/2</f>
        <v>84.937303609906479</v>
      </c>
      <c r="L35" s="94">
        <f>(DHS_Wet10!L33+DHS_Dry10!L33)/2</f>
        <v>89.005230275383184</v>
      </c>
      <c r="M35" s="98">
        <f>(DHS_Wet10!M33+DHS_Dry10!M33)/2</f>
        <v>42.087135310783239</v>
      </c>
      <c r="N35" s="97">
        <f>(DHS_Wet10!N33+DHS_Dry10!N33)/2</f>
        <v>53.805277379513548</v>
      </c>
      <c r="O35" s="97">
        <f>(DHS_Wet10!O33+DHS_Dry10!O33)/2</f>
        <v>63.95622554315969</v>
      </c>
      <c r="P35" s="97">
        <f>(DHS_Wet10!P33+DHS_Dry10!P33)/2</f>
        <v>69.527064891568102</v>
      </c>
      <c r="Q35" s="96">
        <f>(DHS_Wet10!Q33+DHS_Dry10!Q33)/2</f>
        <v>78.192465972757802</v>
      </c>
      <c r="R35" s="95">
        <f>(DHS_Wet10!R33+DHS_Dry10!R33)/2</f>
        <v>69.76578742479137</v>
      </c>
      <c r="S35" s="97">
        <f>(DHS_Wet10!S33+DHS_Dry10!S33)/2</f>
        <v>68.810913874554728</v>
      </c>
      <c r="T35" s="97">
        <f>(DHS_Wet10!T33+DHS_Dry10!T33)/2</f>
        <v>60.186140712293152</v>
      </c>
      <c r="U35" s="97">
        <f>(DHS_Wet10!U33+DHS_Dry10!U33)/2</f>
        <v>49.015495508490531</v>
      </c>
      <c r="V35" s="97">
        <f>(DHS_Wet10!V33+DHS_Dry10!V33)/2</f>
        <v>59.865803840417897</v>
      </c>
      <c r="W35" s="97">
        <f>(DHS_Wet10!W33+DHS_Dry10!W33)/2</f>
        <v>59.511306645617481</v>
      </c>
      <c r="X35" s="97">
        <f>(DHS_Wet10!X33+DHS_Dry10!X33)/2</f>
        <v>64.455497014585603</v>
      </c>
      <c r="Y35" s="97">
        <f>(DHS_Wet10!Y33+DHS_Dry10!Y33)/2</f>
        <v>76.109739395584626</v>
      </c>
      <c r="Z35" s="97">
        <f>(DHS_Wet10!Z33+DHS_Dry10!Z33)/2</f>
        <v>44.384246259832885</v>
      </c>
      <c r="AA35" s="97">
        <f>(DHS_Wet10!AA33+DHS_Dry10!AA33)/2</f>
        <v>34.473901591301924</v>
      </c>
      <c r="AB35" s="97">
        <f>(DHS_Wet10!AB33+DHS_Dry10!AB33)/2</f>
        <v>49.626387146163282</v>
      </c>
      <c r="AC35" s="97">
        <f>(DHS_Wet10!AC33+DHS_Dry10!AC33)/2</f>
        <v>85.480901399244743</v>
      </c>
      <c r="AD35" s="97">
        <f>(DHS_Wet10!AD33+DHS_Dry10!AD33)/2</f>
        <v>63.128969188137965</v>
      </c>
      <c r="AE35" s="97">
        <f>(DHS_Wet10!AE33+DHS_Dry10!AE33)/2</f>
        <v>35.250329764516692</v>
      </c>
      <c r="AF35" s="97">
        <f>(DHS_Wet10!AF33+DHS_Dry10!AF33)/2</f>
        <v>72.370312804932752</v>
      </c>
      <c r="AG35" s="97">
        <f>(DHS_Wet10!AG33+DHS_Dry10!AG33)/2</f>
        <v>51.610992155885953</v>
      </c>
      <c r="AH35" s="97">
        <f>(DHS_Wet10!AH33+DHS_Dry10!AH33)/2</f>
        <v>61.78015613201093</v>
      </c>
      <c r="AI35" s="97">
        <f>(DHS_Wet10!AI33+DHS_Dry10!AI33)/2</f>
        <v>89.172764514563852</v>
      </c>
      <c r="AJ35" s="94">
        <f>(DHS_Wet10!AJ33+DHS_Dry10!AJ33)/2</f>
        <v>57.691786812949104</v>
      </c>
      <c r="AK35" s="1693"/>
      <c r="AL35" s="1693"/>
      <c r="AM35" s="1693"/>
      <c r="AN35" s="1693"/>
      <c r="AO35" s="1693"/>
      <c r="AP35" s="1693"/>
      <c r="AQ35" s="1693"/>
      <c r="AR35" s="1693"/>
      <c r="AS35" s="1693"/>
      <c r="AT35" s="1693"/>
      <c r="AU35" s="1693"/>
      <c r="AV35" s="1693"/>
      <c r="AW35" s="1693"/>
      <c r="AX35" s="1693"/>
      <c r="AY35" s="1693"/>
      <c r="AZ35" s="305"/>
      <c r="BA35" s="1836" t="s">
        <v>55</v>
      </c>
      <c r="BB35" s="1542" t="s">
        <v>49</v>
      </c>
      <c r="BC35" s="33" t="s">
        <v>35</v>
      </c>
      <c r="BD35" s="29" t="s">
        <v>35</v>
      </c>
      <c r="BE35" s="29" t="s">
        <v>35</v>
      </c>
      <c r="BF35" s="29" t="s">
        <v>35</v>
      </c>
      <c r="BG35" s="24" t="s">
        <v>35</v>
      </c>
      <c r="BH35" s="33" t="s">
        <v>35</v>
      </c>
      <c r="BI35" s="29" t="s">
        <v>35</v>
      </c>
      <c r="BJ35" s="29" t="s">
        <v>35</v>
      </c>
      <c r="BK35" s="29" t="s">
        <v>35</v>
      </c>
      <c r="BL35" s="24" t="s">
        <v>35</v>
      </c>
      <c r="BM35" s="33" t="s">
        <v>35</v>
      </c>
      <c r="BN35" s="29" t="s">
        <v>35</v>
      </c>
      <c r="BO35" s="29" t="s">
        <v>35</v>
      </c>
      <c r="BP35" s="29" t="s">
        <v>35</v>
      </c>
      <c r="BQ35" s="24" t="s">
        <v>35</v>
      </c>
      <c r="BR35" s="33" t="s">
        <v>35</v>
      </c>
      <c r="BS35" s="29" t="s">
        <v>35</v>
      </c>
      <c r="BT35" s="29" t="s">
        <v>35</v>
      </c>
      <c r="BU35" s="29" t="s">
        <v>35</v>
      </c>
      <c r="BV35" s="29" t="s">
        <v>35</v>
      </c>
      <c r="BW35" s="29" t="s">
        <v>35</v>
      </c>
      <c r="BX35" s="29" t="s">
        <v>35</v>
      </c>
      <c r="BY35" s="18" t="s">
        <v>35</v>
      </c>
      <c r="BZ35" s="18" t="s">
        <v>35</v>
      </c>
      <c r="CA35" s="18" t="s">
        <v>35</v>
      </c>
      <c r="CB35" s="18" t="s">
        <v>35</v>
      </c>
      <c r="CC35" s="18" t="s">
        <v>35</v>
      </c>
      <c r="CD35" s="18" t="s">
        <v>35</v>
      </c>
      <c r="CE35" s="18" t="s">
        <v>35</v>
      </c>
      <c r="CF35" s="18" t="s">
        <v>35</v>
      </c>
      <c r="CG35" s="18" t="s">
        <v>35</v>
      </c>
      <c r="CH35" s="18" t="s">
        <v>35</v>
      </c>
      <c r="CI35" s="18" t="s">
        <v>35</v>
      </c>
      <c r="CJ35" s="18" t="s">
        <v>35</v>
      </c>
      <c r="CK35" s="3"/>
      <c r="CL35" s="3"/>
      <c r="CM35" s="3"/>
      <c r="CN35" s="3"/>
      <c r="CO35" s="3"/>
      <c r="CP35" s="3"/>
      <c r="CQ35" s="3"/>
      <c r="CR35" s="3"/>
      <c r="CS35" s="3"/>
      <c r="CT35" s="3"/>
      <c r="CU35" s="3"/>
      <c r="CV35" s="3"/>
      <c r="CW35" s="3"/>
      <c r="CX35" s="3"/>
      <c r="CY35" s="3"/>
      <c r="CZ35" s="3"/>
    </row>
    <row r="36" s="433" customFormat="true" ht="15" customHeight="true" x14ac:dyDescent="0.2">
      <c r="A36" s="1804"/>
      <c r="B36" s="331" t="s">
        <v>48</v>
      </c>
      <c r="C36" s="98">
        <f>(DHS_Wet10!C34+DHS_Dry10!C34)/2</f>
        <v>56.7140239405499</v>
      </c>
      <c r="D36" s="97">
        <f>(DHS_Wet10!D34+DHS_Dry10!D34)/2</f>
        <v>43.480763643273164</v>
      </c>
      <c r="E36" s="97">
        <f>(DHS_Wet10!E34+DHS_Dry10!E34)/2</f>
        <v>32.513406392412527</v>
      </c>
      <c r="F36" s="97">
        <f>(DHS_Wet10!F34+DHS_Dry10!F34)/2</f>
        <v>25.747401414588502</v>
      </c>
      <c r="G36" s="96">
        <f>(DHS_Wet10!G34+DHS_Dry10!G34)/2</f>
        <v>15.955968519786621</v>
      </c>
      <c r="H36" s="95">
        <f>(DHS_Wet10!H34+DHS_Dry10!H34)/2</f>
        <v>33.717254377957751</v>
      </c>
      <c r="I36" s="97">
        <f>(DHS_Wet10!I34+DHS_Dry10!I34)/2</f>
        <v>18.261084576016522</v>
      </c>
      <c r="J36" s="97">
        <f>(DHS_Wet10!J34+DHS_Dry10!J34)/2</f>
        <v>13.202730524892448</v>
      </c>
      <c r="K36" s="97">
        <f>(DHS_Wet10!K34+DHS_Dry10!K34)/2</f>
        <v>15.062696390093585</v>
      </c>
      <c r="L36" s="94">
        <f>(DHS_Wet10!L34+DHS_Dry10!L34)/2</f>
        <v>10.994769724616855</v>
      </c>
      <c r="M36" s="98">
        <f>(DHS_Wet10!M34+DHS_Dry10!M34)/2</f>
        <v>57.912864689216775</v>
      </c>
      <c r="N36" s="97">
        <f>(DHS_Wet10!N34+DHS_Dry10!N34)/2</f>
        <v>46.194722620486438</v>
      </c>
      <c r="O36" s="97">
        <f>(DHS_Wet10!O34+DHS_Dry10!O34)/2</f>
        <v>36.043774456840183</v>
      </c>
      <c r="P36" s="97">
        <f>(DHS_Wet10!P34+DHS_Dry10!P34)/2</f>
        <v>30.472935108431844</v>
      </c>
      <c r="Q36" s="96">
        <f>(DHS_Wet10!Q34+DHS_Dry10!Q34)/2</f>
        <v>21.807534027242426</v>
      </c>
      <c r="R36" s="95">
        <f>(DHS_Wet10!R34+DHS_Dry10!R34)/2</f>
        <v>30.234212575208801</v>
      </c>
      <c r="S36" s="97">
        <f>(DHS_Wet10!S34+DHS_Dry10!S34)/2</f>
        <v>31.189086125445229</v>
      </c>
      <c r="T36" s="97">
        <f>(DHS_Wet10!T34+DHS_Dry10!T34)/2</f>
        <v>39.813859287707118</v>
      </c>
      <c r="U36" s="97">
        <f>(DHS_Wet10!U34+DHS_Dry10!U34)/2</f>
        <v>50.984504491509512</v>
      </c>
      <c r="V36" s="97">
        <f>(DHS_Wet10!V34+DHS_Dry10!V34)/2</f>
        <v>40.134196159582054</v>
      </c>
      <c r="W36" s="97">
        <f>(DHS_Wet10!W34+DHS_Dry10!W34)/2</f>
        <v>40.48869335438247</v>
      </c>
      <c r="X36" s="97">
        <f>(DHS_Wet10!X34+DHS_Dry10!X34)/2</f>
        <v>35.544502985414347</v>
      </c>
      <c r="Y36" s="97">
        <f>(DHS_Wet10!Y34+DHS_Dry10!Y34)/2</f>
        <v>23.890260604415456</v>
      </c>
      <c r="Z36" s="97">
        <f>(DHS_Wet10!Z34+DHS_Dry10!Z34)/2</f>
        <v>55.615753740167108</v>
      </c>
      <c r="AA36" s="97">
        <f>(DHS_Wet10!AA34+DHS_Dry10!AA34)/2</f>
        <v>65.526098408697919</v>
      </c>
      <c r="AB36" s="97">
        <f>(DHS_Wet10!AB34+DHS_Dry10!AB34)/2</f>
        <v>50.373612853836704</v>
      </c>
      <c r="AC36" s="97">
        <f>(DHS_Wet10!AC34+DHS_Dry10!AC34)/2</f>
        <v>14.519098600755294</v>
      </c>
      <c r="AD36" s="97">
        <f>(DHS_Wet10!AD34+DHS_Dry10!AD34)/2</f>
        <v>36.871030811862148</v>
      </c>
      <c r="AE36" s="97">
        <f>(DHS_Wet10!AE34+DHS_Dry10!AE34)/2</f>
        <v>64.749670235483279</v>
      </c>
      <c r="AF36" s="97">
        <f>(DHS_Wet10!AF34+DHS_Dry10!AF34)/2</f>
        <v>27.629687195067277</v>
      </c>
      <c r="AG36" s="97">
        <f>(DHS_Wet10!AG34+DHS_Dry10!AG34)/2</f>
        <v>48.389007844113856</v>
      </c>
      <c r="AH36" s="97">
        <f>(DHS_Wet10!AH34+DHS_Dry10!AH34)/2</f>
        <v>38.219843867989248</v>
      </c>
      <c r="AI36" s="97">
        <f>(DHS_Wet10!AI34+DHS_Dry10!AI34)/2</f>
        <v>10.827235485436145</v>
      </c>
      <c r="AJ36" s="94">
        <f>(DHS_Wet10!AJ34+DHS_Dry10!AJ34)/2</f>
        <v>42.308213187050967</v>
      </c>
      <c r="AK36" s="1693"/>
      <c r="AL36" s="1693"/>
      <c r="AM36" s="1693"/>
      <c r="AN36" s="1693"/>
      <c r="AO36" s="1693"/>
      <c r="AP36" s="1693"/>
      <c r="AQ36" s="1693"/>
      <c r="AR36" s="1693"/>
      <c r="AS36" s="1693"/>
      <c r="AT36" s="1693"/>
      <c r="AU36" s="1693"/>
      <c r="AV36" s="1693"/>
      <c r="AW36" s="1693"/>
      <c r="AX36" s="1693"/>
      <c r="AY36" s="1693"/>
      <c r="AZ36" s="305"/>
      <c r="BA36" s="1836"/>
      <c r="BB36" s="1542" t="s">
        <v>48</v>
      </c>
      <c r="BC36" s="33" t="s">
        <v>35</v>
      </c>
      <c r="BD36" s="29" t="s">
        <v>35</v>
      </c>
      <c r="BE36" s="29" t="s">
        <v>35</v>
      </c>
      <c r="BF36" s="29" t="s">
        <v>35</v>
      </c>
      <c r="BG36" s="24" t="s">
        <v>35</v>
      </c>
      <c r="BH36" s="33" t="s">
        <v>35</v>
      </c>
      <c r="BI36" s="29" t="s">
        <v>35</v>
      </c>
      <c r="BJ36" s="29" t="s">
        <v>35</v>
      </c>
      <c r="BK36" s="29" t="s">
        <v>35</v>
      </c>
      <c r="BL36" s="24" t="s">
        <v>35</v>
      </c>
      <c r="BM36" s="33" t="s">
        <v>35</v>
      </c>
      <c r="BN36" s="29" t="s">
        <v>35</v>
      </c>
      <c r="BO36" s="29" t="s">
        <v>35</v>
      </c>
      <c r="BP36" s="29" t="s">
        <v>35</v>
      </c>
      <c r="BQ36" s="24" t="s">
        <v>35</v>
      </c>
      <c r="BR36" s="33" t="s">
        <v>35</v>
      </c>
      <c r="BS36" s="29" t="s">
        <v>35</v>
      </c>
      <c r="BT36" s="29" t="s">
        <v>35</v>
      </c>
      <c r="BU36" s="29" t="s">
        <v>35</v>
      </c>
      <c r="BV36" s="29" t="s">
        <v>35</v>
      </c>
      <c r="BW36" s="29" t="s">
        <v>35</v>
      </c>
      <c r="BX36" s="29" t="s">
        <v>35</v>
      </c>
      <c r="BY36" s="18" t="s">
        <v>35</v>
      </c>
      <c r="BZ36" s="18" t="s">
        <v>35</v>
      </c>
      <c r="CA36" s="18" t="s">
        <v>35</v>
      </c>
      <c r="CB36" s="18" t="s">
        <v>35</v>
      </c>
      <c r="CC36" s="18" t="s">
        <v>35</v>
      </c>
      <c r="CD36" s="18" t="s">
        <v>35</v>
      </c>
      <c r="CE36" s="18" t="s">
        <v>35</v>
      </c>
      <c r="CF36" s="18" t="s">
        <v>35</v>
      </c>
      <c r="CG36" s="18" t="s">
        <v>35</v>
      </c>
      <c r="CH36" s="18" t="s">
        <v>35</v>
      </c>
      <c r="CI36" s="18" t="s">
        <v>35</v>
      </c>
      <c r="CJ36" s="18" t="s">
        <v>35</v>
      </c>
      <c r="CK36" s="3"/>
      <c r="CL36" s="3"/>
      <c r="CM36" s="3"/>
      <c r="CN36" s="3"/>
      <c r="CO36" s="3"/>
      <c r="CP36" s="3"/>
      <c r="CQ36" s="3"/>
      <c r="CR36" s="3"/>
      <c r="CS36" s="3"/>
      <c r="CT36" s="3"/>
      <c r="CU36" s="3"/>
      <c r="CV36" s="3"/>
      <c r="CW36" s="3"/>
      <c r="CX36" s="3"/>
      <c r="CY36" s="3"/>
      <c r="CZ36" s="3"/>
    </row>
    <row r="37" s="433" customFormat="true" ht="15" customHeight="true" x14ac:dyDescent="0.2">
      <c r="A37" s="1804" t="s">
        <v>174</v>
      </c>
      <c r="B37" s="331" t="s">
        <v>49</v>
      </c>
      <c r="C37" s="98">
        <f>(DHS_Wet10!C35+DHS_Dry10!C35)/2</f>
        <v>54.634582443224829</v>
      </c>
      <c r="D37" s="97">
        <f>(DHS_Wet10!D35+DHS_Dry10!D35)/2</f>
        <v>67.625032794273181</v>
      </c>
      <c r="E37" s="97">
        <f>(DHS_Wet10!E35+DHS_Dry10!E35)/2</f>
        <v>79.336238477383262</v>
      </c>
      <c r="F37" s="97">
        <f>(DHS_Wet10!F35+DHS_Dry10!F35)/2</f>
        <v>82.864357771133683</v>
      </c>
      <c r="G37" s="96">
        <f>(DHS_Wet10!G35+DHS_Dry10!G35)/2</f>
        <v>88.225674976097025</v>
      </c>
      <c r="H37" s="95">
        <f>(DHS_Wet10!H35+DHS_Dry10!H35)/2</f>
        <v>71.584715201589987</v>
      </c>
      <c r="I37" s="97">
        <f>(DHS_Wet10!I35+DHS_Dry10!I35)/2</f>
        <v>84.75199800288776</v>
      </c>
      <c r="J37" s="97">
        <f>(DHS_Wet10!J35+DHS_Dry10!J35)/2</f>
        <v>88.580387359957001</v>
      </c>
      <c r="K37" s="97">
        <f>(DHS_Wet10!K35+DHS_Dry10!K35)/2</f>
        <v>86.670146520452761</v>
      </c>
      <c r="L37" s="94">
        <f>(DHS_Wet10!L35+DHS_Dry10!L35)/2</f>
        <v>90.607836136897603</v>
      </c>
      <c r="M37" s="98">
        <f>(DHS_Wet10!M35+DHS_Dry10!M35)/2</f>
        <v>52.727335593157733</v>
      </c>
      <c r="N37" s="97">
        <f>(DHS_Wet10!N35+DHS_Dry10!N35)/2</f>
        <v>66.080488974710235</v>
      </c>
      <c r="O37" s="97">
        <f>(DHS_Wet10!O35+DHS_Dry10!O35)/2</f>
        <v>75.304411264192538</v>
      </c>
      <c r="P37" s="97">
        <f>(DHS_Wet10!P35+DHS_Dry10!P35)/2</f>
        <v>81.119201061194985</v>
      </c>
      <c r="Q37" s="96">
        <f>(DHS_Wet10!Q35+DHS_Dry10!Q35)/2</f>
        <v>86.648166949142464</v>
      </c>
      <c r="R37" s="95">
        <f>(DHS_Wet10!R35+DHS_Dry10!R35)/2</f>
        <v>83.219940883062947</v>
      </c>
      <c r="S37" s="97">
        <f>(DHS_Wet10!S35+DHS_Dry10!S35)/2</f>
        <v>83.073151996360991</v>
      </c>
      <c r="T37" s="97">
        <f>(DHS_Wet10!T35+DHS_Dry10!T35)/2</f>
        <v>58.67219737116676</v>
      </c>
      <c r="U37" s="97">
        <f>(DHS_Wet10!U35+DHS_Dry10!U35)/2</f>
        <v>69.969069272085164</v>
      </c>
      <c r="V37" s="97">
        <f>(DHS_Wet10!V35+DHS_Dry10!V35)/2</f>
        <v>79.176544962777598</v>
      </c>
      <c r="W37" s="97">
        <f>(DHS_Wet10!W35+DHS_Dry10!W35)/2</f>
        <v>64.217596771216193</v>
      </c>
      <c r="X37" s="97">
        <f>(DHS_Wet10!X35+DHS_Dry10!X35)/2</f>
        <v>81.444967166631258</v>
      </c>
      <c r="Y37" s="97">
        <f>(DHS_Wet10!Y35+DHS_Dry10!Y35)/2</f>
        <v>86.358330047879917</v>
      </c>
      <c r="Z37" s="97">
        <f>(DHS_Wet10!Z35+DHS_Dry10!Z35)/2</f>
        <v>64.892199950592499</v>
      </c>
      <c r="AA37" s="97">
        <f>(DHS_Wet10!AA35+DHS_Dry10!AA35)/2</f>
        <v>55.051936940104291</v>
      </c>
      <c r="AB37" s="97">
        <f>(DHS_Wet10!AB35+DHS_Dry10!AB35)/2</f>
        <v>68.984398561367485</v>
      </c>
      <c r="AC37" s="97">
        <f>(DHS_Wet10!AC35+DHS_Dry10!AC35)/2</f>
        <v>86.482836002367705</v>
      </c>
      <c r="AD37" s="97">
        <f>(DHS_Wet10!AD35+DHS_Dry10!AD35)/2</f>
        <v>68.790474693659945</v>
      </c>
      <c r="AE37" s="97">
        <f>(DHS_Wet10!AE35+DHS_Dry10!AE35)/2</f>
        <v>51.763804090777043</v>
      </c>
      <c r="AF37" s="97">
        <f>(DHS_Wet10!AF35+DHS_Dry10!AF35)/2</f>
        <v>74.498609460510906</v>
      </c>
      <c r="AG37" s="97">
        <f>(DHS_Wet10!AG35+DHS_Dry10!AG35)/2</f>
        <v>72.973043477235763</v>
      </c>
      <c r="AH37" s="97">
        <f>(DHS_Wet10!AH35+DHS_Dry10!AH35)/2</f>
        <v>68.474973242988682</v>
      </c>
      <c r="AI37" s="97">
        <f>(DHS_Wet10!AI35+DHS_Dry10!AI35)/2</f>
        <v>89.794360073753282</v>
      </c>
      <c r="AJ37" s="94">
        <f>(DHS_Wet10!AJ35+DHS_Dry10!AJ35)/2</f>
        <v>72.382548997992458</v>
      </c>
      <c r="AK37" s="1693"/>
      <c r="AL37" s="1693"/>
      <c r="AM37" s="1693"/>
      <c r="AN37" s="1693"/>
      <c r="AO37" s="1693"/>
      <c r="AP37" s="1693"/>
      <c r="AQ37" s="1693"/>
      <c r="AR37" s="1693"/>
      <c r="AS37" s="1693"/>
      <c r="AT37" s="1693"/>
      <c r="AU37" s="1693"/>
      <c r="AV37" s="1693"/>
      <c r="AW37" s="1693"/>
      <c r="AX37" s="1693"/>
      <c r="AY37" s="1693"/>
      <c r="AZ37" s="305"/>
      <c r="BA37" s="1836" t="s">
        <v>125</v>
      </c>
      <c r="BB37" s="1542" t="s">
        <v>49</v>
      </c>
      <c r="BC37" s="33" t="s">
        <v>35</v>
      </c>
      <c r="BD37" s="29" t="s">
        <v>35</v>
      </c>
      <c r="BE37" s="29" t="s">
        <v>35</v>
      </c>
      <c r="BF37" s="29" t="s">
        <v>35</v>
      </c>
      <c r="BG37" s="24" t="s">
        <v>35</v>
      </c>
      <c r="BH37" s="33" t="s">
        <v>35</v>
      </c>
      <c r="BI37" s="29" t="s">
        <v>35</v>
      </c>
      <c r="BJ37" s="29" t="s">
        <v>35</v>
      </c>
      <c r="BK37" s="29" t="s">
        <v>35</v>
      </c>
      <c r="BL37" s="24" t="s">
        <v>35</v>
      </c>
      <c r="BM37" s="33" t="s">
        <v>35</v>
      </c>
      <c r="BN37" s="29" t="s">
        <v>35</v>
      </c>
      <c r="BO37" s="29" t="s">
        <v>35</v>
      </c>
      <c r="BP37" s="29" t="s">
        <v>35</v>
      </c>
      <c r="BQ37" s="24" t="s">
        <v>35</v>
      </c>
      <c r="BR37" s="33" t="s">
        <v>35</v>
      </c>
      <c r="BS37" s="29" t="s">
        <v>35</v>
      </c>
      <c r="BT37" s="29" t="s">
        <v>35</v>
      </c>
      <c r="BU37" s="29" t="s">
        <v>35</v>
      </c>
      <c r="BV37" s="29" t="s">
        <v>35</v>
      </c>
      <c r="BW37" s="29" t="s">
        <v>35</v>
      </c>
      <c r="BX37" s="29" t="s">
        <v>35</v>
      </c>
      <c r="BY37" s="18" t="s">
        <v>35</v>
      </c>
      <c r="BZ37" s="18" t="s">
        <v>35</v>
      </c>
      <c r="CA37" s="18" t="s">
        <v>35</v>
      </c>
      <c r="CB37" s="18" t="s">
        <v>35</v>
      </c>
      <c r="CC37" s="18" t="s">
        <v>35</v>
      </c>
      <c r="CD37" s="18" t="s">
        <v>35</v>
      </c>
      <c r="CE37" s="18" t="s">
        <v>35</v>
      </c>
      <c r="CF37" s="18" t="s">
        <v>35</v>
      </c>
      <c r="CG37" s="18" t="s">
        <v>35</v>
      </c>
      <c r="CH37" s="18" t="s">
        <v>35</v>
      </c>
      <c r="CI37" s="18" t="s">
        <v>35</v>
      </c>
      <c r="CJ37" s="18" t="s">
        <v>35</v>
      </c>
      <c r="CK37" s="3"/>
      <c r="CL37" s="3"/>
      <c r="CM37" s="3"/>
      <c r="CN37" s="3"/>
      <c r="CO37" s="3"/>
      <c r="CP37" s="3"/>
      <c r="CQ37" s="3"/>
      <c r="CR37" s="3"/>
      <c r="CS37" s="3"/>
      <c r="CT37" s="3"/>
      <c r="CU37" s="3"/>
      <c r="CV37" s="3"/>
      <c r="CW37" s="3"/>
      <c r="CX37" s="3"/>
      <c r="CY37" s="3"/>
      <c r="CZ37" s="3"/>
    </row>
    <row r="38" s="433" customFormat="true" ht="15" customHeight="true" x14ac:dyDescent="0.2">
      <c r="A38" s="1804"/>
      <c r="B38" s="331" t="s">
        <v>48</v>
      </c>
      <c r="C38" s="98">
        <f>(DHS_Wet10!C36+DHS_Dry10!C36)/2</f>
        <v>45.365417556775157</v>
      </c>
      <c r="D38" s="97">
        <f>(DHS_Wet10!D36+DHS_Dry10!D36)/2</f>
        <v>32.374967205726897</v>
      </c>
      <c r="E38" s="97">
        <f>(DHS_Wet10!E36+DHS_Dry10!E36)/2</f>
        <v>20.663761522616682</v>
      </c>
      <c r="F38" s="97">
        <f>(DHS_Wet10!F36+DHS_Dry10!F36)/2</f>
        <v>17.13564222886642</v>
      </c>
      <c r="G38" s="96">
        <f>(DHS_Wet10!G36+DHS_Dry10!G36)/2</f>
        <v>11.774325023903078</v>
      </c>
      <c r="H38" s="95">
        <f>(DHS_Wet10!H36+DHS_Dry10!H36)/2</f>
        <v>28.41528479841017</v>
      </c>
      <c r="I38" s="97">
        <f>(DHS_Wet10!I36+DHS_Dry10!I36)/2</f>
        <v>15.248001997112327</v>
      </c>
      <c r="J38" s="97">
        <f>(DHS_Wet10!J36+DHS_Dry10!J36)/2</f>
        <v>11.419612640042882</v>
      </c>
      <c r="K38" s="97">
        <f>(DHS_Wet10!K36+DHS_Dry10!K36)/2</f>
        <v>13.329853479547264</v>
      </c>
      <c r="L38" s="94">
        <f>(DHS_Wet10!L36+DHS_Dry10!L36)/2</f>
        <v>9.392163863102418</v>
      </c>
      <c r="M38" s="98">
        <f>(DHS_Wet10!M36+DHS_Dry10!M36)/2</f>
        <v>47.272664406842189</v>
      </c>
      <c r="N38" s="97">
        <f>(DHS_Wet10!N36+DHS_Dry10!N36)/2</f>
        <v>33.919511025289836</v>
      </c>
      <c r="O38" s="97">
        <f>(DHS_Wet10!O36+DHS_Dry10!O36)/2</f>
        <v>24.69558873580748</v>
      </c>
      <c r="P38" s="97">
        <f>(DHS_Wet10!P36+DHS_Dry10!P36)/2</f>
        <v>18.880798938805096</v>
      </c>
      <c r="Q38" s="96">
        <f>(DHS_Wet10!Q36+DHS_Dry10!Q36)/2</f>
        <v>13.351833050857644</v>
      </c>
      <c r="R38" s="95">
        <f>(DHS_Wet10!R36+DHS_Dry10!R36)/2</f>
        <v>16.780059116937096</v>
      </c>
      <c r="S38" s="97">
        <f>(DHS_Wet10!S36+DHS_Dry10!S36)/2</f>
        <v>16.92684800363897</v>
      </c>
      <c r="T38" s="97">
        <f>(DHS_Wet10!T36+DHS_Dry10!T36)/2</f>
        <v>41.327802628833268</v>
      </c>
      <c r="U38" s="97">
        <f>(DHS_Wet10!U36+DHS_Dry10!U36)/2</f>
        <v>30.030930727914821</v>
      </c>
      <c r="V38" s="97">
        <f>(DHS_Wet10!V36+DHS_Dry10!V36)/2</f>
        <v>20.823455037222381</v>
      </c>
      <c r="W38" s="97">
        <f>(DHS_Wet10!W36+DHS_Dry10!W36)/2</f>
        <v>35.782403228783728</v>
      </c>
      <c r="X38" s="97">
        <f>(DHS_Wet10!X36+DHS_Dry10!X36)/2</f>
        <v>18.555032833368688</v>
      </c>
      <c r="Y38" s="97">
        <f>(DHS_Wet10!Y36+DHS_Dry10!Y36)/2</f>
        <v>13.641669952120321</v>
      </c>
      <c r="Z38" s="97">
        <f>(DHS_Wet10!Z36+DHS_Dry10!Z36)/2</f>
        <v>35.107800049407473</v>
      </c>
      <c r="AA38" s="97">
        <f>(DHS_Wet10!AA36+DHS_Dry10!AA36)/2</f>
        <v>44.948063059895517</v>
      </c>
      <c r="AB38" s="97">
        <f>(DHS_Wet10!AB36+DHS_Dry10!AB36)/2</f>
        <v>31.01560143863254</v>
      </c>
      <c r="AC38" s="97">
        <f>(DHS_Wet10!AC36+DHS_Dry10!AC36)/2</f>
        <v>13.517163997632311</v>
      </c>
      <c r="AD38" s="97">
        <f>(DHS_Wet10!AD36+DHS_Dry10!AD36)/2</f>
        <v>31.209525306340048</v>
      </c>
      <c r="AE38" s="97">
        <f>(DHS_Wet10!AE36+DHS_Dry10!AE36)/2</f>
        <v>48.236195909223063</v>
      </c>
      <c r="AF38" s="97">
        <f>(DHS_Wet10!AF36+DHS_Dry10!AF36)/2</f>
        <v>25.501390539488984</v>
      </c>
      <c r="AG38" s="97">
        <f>(DHS_Wet10!AG36+DHS_Dry10!AG36)/2</f>
        <v>27.02695652276423</v>
      </c>
      <c r="AH38" s="97">
        <f>(DHS_Wet10!AH36+DHS_Dry10!AH36)/2</f>
        <v>31.525026757011414</v>
      </c>
      <c r="AI38" s="97">
        <f>(DHS_Wet10!AI36+DHS_Dry10!AI36)/2</f>
        <v>10.205639926246716</v>
      </c>
      <c r="AJ38" s="94">
        <f>(DHS_Wet10!AJ36+DHS_Dry10!AJ36)/2</f>
        <v>27.617451002007492</v>
      </c>
      <c r="AK38" s="1693"/>
      <c r="AL38" s="1693"/>
      <c r="AM38" s="1693"/>
      <c r="AN38" s="1693"/>
      <c r="AO38" s="1693"/>
      <c r="AP38" s="1693"/>
      <c r="AQ38" s="1693"/>
      <c r="AR38" s="1693"/>
      <c r="AS38" s="1693"/>
      <c r="AT38" s="1693"/>
      <c r="AU38" s="1693"/>
      <c r="AV38" s="1693"/>
      <c r="AW38" s="1693"/>
      <c r="AX38" s="1693"/>
      <c r="AY38" s="1693"/>
      <c r="AZ38" s="305"/>
      <c r="BA38" s="1836"/>
      <c r="BB38" s="1542" t="s">
        <v>48</v>
      </c>
      <c r="BC38" s="33" t="s">
        <v>35</v>
      </c>
      <c r="BD38" s="29" t="s">
        <v>35</v>
      </c>
      <c r="BE38" s="29" t="s">
        <v>35</v>
      </c>
      <c r="BF38" s="29" t="s">
        <v>35</v>
      </c>
      <c r="BG38" s="24" t="s">
        <v>35</v>
      </c>
      <c r="BH38" s="33" t="s">
        <v>35</v>
      </c>
      <c r="BI38" s="29" t="s">
        <v>35</v>
      </c>
      <c r="BJ38" s="29" t="s">
        <v>35</v>
      </c>
      <c r="BK38" s="29" t="s">
        <v>35</v>
      </c>
      <c r="BL38" s="24" t="s">
        <v>35</v>
      </c>
      <c r="BM38" s="33" t="s">
        <v>35</v>
      </c>
      <c r="BN38" s="29" t="s">
        <v>35</v>
      </c>
      <c r="BO38" s="29" t="s">
        <v>35</v>
      </c>
      <c r="BP38" s="29" t="s">
        <v>35</v>
      </c>
      <c r="BQ38" s="24" t="s">
        <v>35</v>
      </c>
      <c r="BR38" s="33" t="s">
        <v>35</v>
      </c>
      <c r="BS38" s="29" t="s">
        <v>35</v>
      </c>
      <c r="BT38" s="29" t="s">
        <v>35</v>
      </c>
      <c r="BU38" s="29" t="s">
        <v>35</v>
      </c>
      <c r="BV38" s="29" t="s">
        <v>35</v>
      </c>
      <c r="BW38" s="29" t="s">
        <v>35</v>
      </c>
      <c r="BX38" s="29" t="s">
        <v>35</v>
      </c>
      <c r="BY38" s="18" t="s">
        <v>35</v>
      </c>
      <c r="BZ38" s="18" t="s">
        <v>35</v>
      </c>
      <c r="CA38" s="18" t="s">
        <v>35</v>
      </c>
      <c r="CB38" s="18" t="s">
        <v>35</v>
      </c>
      <c r="CC38" s="18" t="s">
        <v>35</v>
      </c>
      <c r="CD38" s="18" t="s">
        <v>35</v>
      </c>
      <c r="CE38" s="18" t="s">
        <v>35</v>
      </c>
      <c r="CF38" s="18" t="s">
        <v>35</v>
      </c>
      <c r="CG38" s="18" t="s">
        <v>35</v>
      </c>
      <c r="CH38" s="18" t="s">
        <v>35</v>
      </c>
      <c r="CI38" s="18" t="s">
        <v>35</v>
      </c>
      <c r="CJ38" s="18" t="s">
        <v>35</v>
      </c>
      <c r="CK38" s="3"/>
      <c r="CL38" s="3"/>
      <c r="CM38" s="3"/>
      <c r="CN38" s="3"/>
      <c r="CO38" s="3"/>
      <c r="CP38" s="3"/>
      <c r="CQ38" s="3"/>
      <c r="CR38" s="3"/>
      <c r="CS38" s="3"/>
      <c r="CT38" s="3"/>
      <c r="CU38" s="3"/>
      <c r="CV38" s="3"/>
      <c r="CW38" s="3"/>
      <c r="CX38" s="3"/>
      <c r="CY38" s="3"/>
      <c r="CZ38" s="3"/>
    </row>
    <row r="39" s="276" customFormat="true" ht="15" customHeight="true" x14ac:dyDescent="0.2">
      <c r="A39" s="1804" t="s">
        <v>122</v>
      </c>
      <c r="B39" s="331" t="s">
        <v>49</v>
      </c>
      <c r="C39" s="49" t="s">
        <v>35</v>
      </c>
      <c r="D39" s="46" t="s">
        <v>35</v>
      </c>
      <c r="E39" s="46" t="s">
        <v>35</v>
      </c>
      <c r="F39" s="46" t="s">
        <v>35</v>
      </c>
      <c r="G39" s="43" t="s">
        <v>35</v>
      </c>
      <c r="H39" s="40" t="s">
        <v>35</v>
      </c>
      <c r="I39" s="46" t="s">
        <v>35</v>
      </c>
      <c r="J39" s="46" t="s">
        <v>35</v>
      </c>
      <c r="K39" s="46" t="s">
        <v>35</v>
      </c>
      <c r="L39" s="37" t="s">
        <v>35</v>
      </c>
      <c r="M39" s="49" t="s">
        <v>35</v>
      </c>
      <c r="N39" s="46" t="s">
        <v>35</v>
      </c>
      <c r="O39" s="46" t="s">
        <v>35</v>
      </c>
      <c r="P39" s="46" t="s">
        <v>35</v>
      </c>
      <c r="Q39" s="43" t="s">
        <v>35</v>
      </c>
      <c r="R39" s="40" t="s">
        <v>35</v>
      </c>
      <c r="S39" s="46" t="s">
        <v>35</v>
      </c>
      <c r="T39" s="46" t="s">
        <v>35</v>
      </c>
      <c r="U39" s="46" t="s">
        <v>35</v>
      </c>
      <c r="V39" s="46" t="s">
        <v>35</v>
      </c>
      <c r="W39" s="46" t="s">
        <v>35</v>
      </c>
      <c r="X39" s="46" t="s">
        <v>35</v>
      </c>
      <c r="Y39" s="46" t="s">
        <v>35</v>
      </c>
      <c r="Z39" s="46" t="s">
        <v>35</v>
      </c>
      <c r="AA39" s="46" t="s">
        <v>35</v>
      </c>
      <c r="AB39" s="46" t="s">
        <v>35</v>
      </c>
      <c r="AC39" s="46" t="s">
        <v>35</v>
      </c>
      <c r="AD39" s="46" t="s">
        <v>35</v>
      </c>
      <c r="AE39" s="46" t="s">
        <v>35</v>
      </c>
      <c r="AF39" s="46" t="s">
        <v>35</v>
      </c>
      <c r="AG39" s="46" t="s">
        <v>35</v>
      </c>
      <c r="AH39" s="46" t="s">
        <v>35</v>
      </c>
      <c r="AI39" s="46" t="s">
        <v>35</v>
      </c>
      <c r="AJ39" s="37" t="s">
        <v>35</v>
      </c>
      <c r="AK39" s="5"/>
      <c r="AL39" s="5"/>
      <c r="AM39" s="5"/>
      <c r="AN39" s="5"/>
      <c r="AO39" s="5"/>
      <c r="AP39" s="5"/>
      <c r="AQ39" s="5"/>
      <c r="AR39" s="5"/>
      <c r="AS39" s="5"/>
      <c r="AT39" s="5"/>
      <c r="AU39" s="5"/>
      <c r="AV39" s="5"/>
      <c r="AW39" s="5"/>
      <c r="AX39" s="5"/>
      <c r="AY39" s="5"/>
      <c r="AZ39" s="304"/>
      <c r="BA39" s="1836" t="s">
        <v>122</v>
      </c>
      <c r="BB39" s="1542" t="s">
        <v>49</v>
      </c>
      <c r="BC39" s="33" t="s">
        <v>35</v>
      </c>
      <c r="BD39" s="29" t="s">
        <v>35</v>
      </c>
      <c r="BE39" s="29" t="s">
        <v>35</v>
      </c>
      <c r="BF39" s="29" t="s">
        <v>35</v>
      </c>
      <c r="BG39" s="24" t="s">
        <v>35</v>
      </c>
      <c r="BH39" s="33" t="s">
        <v>35</v>
      </c>
      <c r="BI39" s="29" t="s">
        <v>35</v>
      </c>
      <c r="BJ39" s="29" t="s">
        <v>35</v>
      </c>
      <c r="BK39" s="29" t="s">
        <v>35</v>
      </c>
      <c r="BL39" s="24" t="s">
        <v>35</v>
      </c>
      <c r="BM39" s="33" t="s">
        <v>35</v>
      </c>
      <c r="BN39" s="29" t="s">
        <v>35</v>
      </c>
      <c r="BO39" s="29" t="s">
        <v>35</v>
      </c>
      <c r="BP39" s="29" t="s">
        <v>35</v>
      </c>
      <c r="BQ39" s="24" t="s">
        <v>35</v>
      </c>
      <c r="BR39" s="33" t="s">
        <v>35</v>
      </c>
      <c r="BS39" s="29" t="s">
        <v>35</v>
      </c>
      <c r="BT39" s="29" t="s">
        <v>35</v>
      </c>
      <c r="BU39" s="29" t="s">
        <v>35</v>
      </c>
      <c r="BV39" s="29" t="s">
        <v>35</v>
      </c>
      <c r="BW39" s="29" t="s">
        <v>35</v>
      </c>
      <c r="BX39" s="29" t="s">
        <v>35</v>
      </c>
      <c r="BY39" s="18" t="s">
        <v>35</v>
      </c>
      <c r="BZ39" s="18" t="s">
        <v>35</v>
      </c>
      <c r="CA39" s="18" t="s">
        <v>35</v>
      </c>
      <c r="CB39" s="18" t="s">
        <v>35</v>
      </c>
      <c r="CC39" s="18" t="s">
        <v>35</v>
      </c>
      <c r="CD39" s="18" t="s">
        <v>35</v>
      </c>
      <c r="CE39" s="18" t="s">
        <v>35</v>
      </c>
      <c r="CF39" s="18" t="s">
        <v>35</v>
      </c>
      <c r="CG39" s="18" t="s">
        <v>35</v>
      </c>
      <c r="CH39" s="18" t="s">
        <v>35</v>
      </c>
      <c r="CI39" s="18" t="s">
        <v>35</v>
      </c>
      <c r="CJ39" s="18" t="s">
        <v>35</v>
      </c>
      <c r="CK39" s="3"/>
      <c r="CL39" s="3"/>
      <c r="CM39" s="3"/>
      <c r="CN39" s="3"/>
      <c r="CO39" s="3"/>
      <c r="CP39" s="3"/>
      <c r="CQ39" s="3"/>
      <c r="CR39" s="3"/>
      <c r="CS39" s="3"/>
      <c r="CT39" s="3"/>
      <c r="CU39" s="3"/>
      <c r="CV39" s="3"/>
      <c r="CW39" s="3"/>
      <c r="CX39" s="3"/>
      <c r="CY39" s="3"/>
      <c r="CZ39" s="3"/>
    </row>
    <row r="40" s="276" customFormat="true" ht="15" customHeight="true" x14ac:dyDescent="0.2">
      <c r="A40" s="1804"/>
      <c r="B40" s="331" t="s">
        <v>48</v>
      </c>
      <c r="C40" s="49" t="s">
        <v>35</v>
      </c>
      <c r="D40" s="46" t="s">
        <v>35</v>
      </c>
      <c r="E40" s="46" t="s">
        <v>35</v>
      </c>
      <c r="F40" s="46" t="s">
        <v>35</v>
      </c>
      <c r="G40" s="43" t="s">
        <v>35</v>
      </c>
      <c r="H40" s="40" t="s">
        <v>35</v>
      </c>
      <c r="I40" s="46" t="s">
        <v>35</v>
      </c>
      <c r="J40" s="46" t="s">
        <v>35</v>
      </c>
      <c r="K40" s="46" t="s">
        <v>35</v>
      </c>
      <c r="L40" s="37" t="s">
        <v>35</v>
      </c>
      <c r="M40" s="49" t="s">
        <v>35</v>
      </c>
      <c r="N40" s="46" t="s">
        <v>35</v>
      </c>
      <c r="O40" s="46" t="s">
        <v>35</v>
      </c>
      <c r="P40" s="46" t="s">
        <v>35</v>
      </c>
      <c r="Q40" s="43" t="s">
        <v>35</v>
      </c>
      <c r="R40" s="40" t="s">
        <v>35</v>
      </c>
      <c r="S40" s="46" t="s">
        <v>35</v>
      </c>
      <c r="T40" s="46" t="s">
        <v>35</v>
      </c>
      <c r="U40" s="46" t="s">
        <v>35</v>
      </c>
      <c r="V40" s="46" t="s">
        <v>35</v>
      </c>
      <c r="W40" s="46" t="s">
        <v>35</v>
      </c>
      <c r="X40" s="46" t="s">
        <v>35</v>
      </c>
      <c r="Y40" s="46" t="s">
        <v>35</v>
      </c>
      <c r="Z40" s="46" t="s">
        <v>35</v>
      </c>
      <c r="AA40" s="46" t="s">
        <v>35</v>
      </c>
      <c r="AB40" s="46" t="s">
        <v>35</v>
      </c>
      <c r="AC40" s="46" t="s">
        <v>35</v>
      </c>
      <c r="AD40" s="46" t="s">
        <v>35</v>
      </c>
      <c r="AE40" s="46" t="s">
        <v>35</v>
      </c>
      <c r="AF40" s="46" t="s">
        <v>35</v>
      </c>
      <c r="AG40" s="46" t="s">
        <v>35</v>
      </c>
      <c r="AH40" s="46" t="s">
        <v>35</v>
      </c>
      <c r="AI40" s="46" t="s">
        <v>35</v>
      </c>
      <c r="AJ40" s="37" t="s">
        <v>35</v>
      </c>
      <c r="AK40" s="5"/>
      <c r="AL40" s="5"/>
      <c r="AM40" s="5"/>
      <c r="AN40" s="5"/>
      <c r="AO40" s="5"/>
      <c r="AP40" s="5"/>
      <c r="AQ40" s="5"/>
      <c r="AR40" s="5"/>
      <c r="AS40" s="5"/>
      <c r="AT40" s="5"/>
      <c r="AU40" s="5"/>
      <c r="AV40" s="5"/>
      <c r="AW40" s="5"/>
      <c r="AX40" s="5"/>
      <c r="AY40" s="5"/>
      <c r="AZ40" s="304"/>
      <c r="BA40" s="1836"/>
      <c r="BB40" s="1542" t="s">
        <v>48</v>
      </c>
      <c r="BC40" s="33" t="s">
        <v>35</v>
      </c>
      <c r="BD40" s="29" t="s">
        <v>35</v>
      </c>
      <c r="BE40" s="29" t="s">
        <v>35</v>
      </c>
      <c r="BF40" s="29" t="s">
        <v>35</v>
      </c>
      <c r="BG40" s="24" t="s">
        <v>35</v>
      </c>
      <c r="BH40" s="33" t="s">
        <v>35</v>
      </c>
      <c r="BI40" s="29" t="s">
        <v>35</v>
      </c>
      <c r="BJ40" s="29" t="s">
        <v>35</v>
      </c>
      <c r="BK40" s="29" t="s">
        <v>35</v>
      </c>
      <c r="BL40" s="24" t="s">
        <v>35</v>
      </c>
      <c r="BM40" s="33" t="s">
        <v>35</v>
      </c>
      <c r="BN40" s="29" t="s">
        <v>35</v>
      </c>
      <c r="BO40" s="29" t="s">
        <v>35</v>
      </c>
      <c r="BP40" s="29" t="s">
        <v>35</v>
      </c>
      <c r="BQ40" s="24" t="s">
        <v>35</v>
      </c>
      <c r="BR40" s="33" t="s">
        <v>35</v>
      </c>
      <c r="BS40" s="29" t="s">
        <v>35</v>
      </c>
      <c r="BT40" s="29" t="s">
        <v>35</v>
      </c>
      <c r="BU40" s="29" t="s">
        <v>35</v>
      </c>
      <c r="BV40" s="29" t="s">
        <v>35</v>
      </c>
      <c r="BW40" s="29" t="s">
        <v>35</v>
      </c>
      <c r="BX40" s="29" t="s">
        <v>35</v>
      </c>
      <c r="BY40" s="18" t="s">
        <v>35</v>
      </c>
      <c r="BZ40" s="18" t="s">
        <v>35</v>
      </c>
      <c r="CA40" s="18" t="s">
        <v>35</v>
      </c>
      <c r="CB40" s="18" t="s">
        <v>35</v>
      </c>
      <c r="CC40" s="18" t="s">
        <v>35</v>
      </c>
      <c r="CD40" s="18" t="s">
        <v>35</v>
      </c>
      <c r="CE40" s="18" t="s">
        <v>35</v>
      </c>
      <c r="CF40" s="18" t="s">
        <v>35</v>
      </c>
      <c r="CG40" s="18" t="s">
        <v>35</v>
      </c>
      <c r="CH40" s="18" t="s">
        <v>35</v>
      </c>
      <c r="CI40" s="18" t="s">
        <v>35</v>
      </c>
      <c r="CJ40" s="18" t="s">
        <v>35</v>
      </c>
      <c r="CK40" s="3"/>
      <c r="CL40" s="3"/>
      <c r="CM40" s="3"/>
      <c r="CN40" s="3"/>
      <c r="CO40" s="3"/>
      <c r="CP40" s="3"/>
      <c r="CQ40" s="3"/>
      <c r="CR40" s="3"/>
      <c r="CS40" s="3"/>
      <c r="CT40" s="3"/>
      <c r="CU40" s="3"/>
      <c r="CV40" s="3"/>
      <c r="CW40" s="3"/>
      <c r="CX40" s="3"/>
      <c r="CY40" s="3"/>
      <c r="CZ40" s="3"/>
    </row>
    <row r="41" s="433" customFormat="true" ht="15" customHeight="true" x14ac:dyDescent="0.2">
      <c r="A41" s="1804" t="s">
        <v>56</v>
      </c>
      <c r="B41" s="331" t="s">
        <v>49</v>
      </c>
      <c r="C41" s="98">
        <f>(DHS_Wet10!C37+DHS_Dry10!C37)/2</f>
        <v>2.3307926743033409</v>
      </c>
      <c r="D41" s="97">
        <f>(DHS_Wet10!D37+DHS_Dry10!D37)/2</f>
        <v>1.8324075723174553</v>
      </c>
      <c r="E41" s="97">
        <f>(DHS_Wet10!E37+DHS_Dry10!E37)/2</f>
        <v>0.96079363092905534</v>
      </c>
      <c r="F41" s="97">
        <f>(DHS_Wet10!F37+DHS_Dry10!F37)/2</f>
        <v>0.65133965200682686</v>
      </c>
      <c r="G41" s="96">
        <f>(DHS_Wet10!G37+DHS_Dry10!G37)/2</f>
        <v>0.21492117769467739</v>
      </c>
      <c r="H41" s="95">
        <f>(DHS_Wet10!H37+DHS_Dry10!H37)/2</f>
        <v>0.99800840480884545</v>
      </c>
      <c r="I41" s="97">
        <f>(DHS_Wet10!I37+DHS_Dry10!I37)/2</f>
        <v>7.3799779208888805E-2</v>
      </c>
      <c r="J41" s="97">
        <f>(DHS_Wet10!J37+DHS_Dry10!J37)/2</f>
        <v>0.41698830854464763</v>
      </c>
      <c r="K41" s="97">
        <f>(DHS_Wet10!K37+DHS_Dry10!K37)/2</f>
        <v>1.9787136068539834E-2</v>
      </c>
      <c r="L41" s="94">
        <f>(DHS_Wet10!L37+DHS_Dry10!L37)/2</f>
        <v>0</v>
      </c>
      <c r="M41" s="98">
        <f>(DHS_Wet10!M37+DHS_Dry10!M37)/2</f>
        <v>2.430430697077743</v>
      </c>
      <c r="N41" s="97">
        <f>(DHS_Wet10!N37+DHS_Dry10!N37)/2</f>
        <v>1.8920205684763094</v>
      </c>
      <c r="O41" s="97">
        <f>(DHS_Wet10!O37+DHS_Dry10!O37)/2</f>
        <v>1.3492886836518692</v>
      </c>
      <c r="P41" s="97">
        <f>(DHS_Wet10!P37+DHS_Dry10!P37)/2</f>
        <v>0.840796447733546</v>
      </c>
      <c r="Q41" s="96">
        <f>(DHS_Wet10!Q37+DHS_Dry10!Q37)/2</f>
        <v>0.44822063669177908</v>
      </c>
      <c r="R41" s="95">
        <f>(DHS_Wet10!R37+DHS_Dry10!R37)/2</f>
        <v>0.63887362500270994</v>
      </c>
      <c r="S41" s="97">
        <f>(DHS_Wet10!S37+DHS_Dry10!S37)/2</f>
        <v>4.6854655876714615</v>
      </c>
      <c r="T41" s="97">
        <f>(DHS_Wet10!T37+DHS_Dry10!T37)/2</f>
        <v>0.87917453158494308</v>
      </c>
      <c r="U41" s="97">
        <f>(DHS_Wet10!U37+DHS_Dry10!U37)/2</f>
        <v>1.9734092653456088</v>
      </c>
      <c r="V41" s="97">
        <f>(DHS_Wet10!V37+DHS_Dry10!V37)/2</f>
        <v>2.3689973690094202</v>
      </c>
      <c r="W41" s="97">
        <f>(DHS_Wet10!W37+DHS_Dry10!W37)/2</f>
        <v>8.8462398658431404E-2</v>
      </c>
      <c r="X41" s="97">
        <f>(DHS_Wet10!X37+DHS_Dry10!X37)/2</f>
        <v>0.9225331756038081</v>
      </c>
      <c r="Y41" s="97">
        <f>(DHS_Wet10!Y37+DHS_Dry10!Y37)/2</f>
        <v>0.18605758266168884</v>
      </c>
      <c r="Z41" s="97">
        <f>(DHS_Wet10!Z37+DHS_Dry10!Z37)/2</f>
        <v>1.7630220640500767</v>
      </c>
      <c r="AA41" s="97">
        <f>(DHS_Wet10!AA37+DHS_Dry10!AA37)/2</f>
        <v>3.3261579456386192</v>
      </c>
      <c r="AB41" s="97">
        <f>(DHS_Wet10!AB37+DHS_Dry10!AB37)/2</f>
        <v>6.4279275370789888</v>
      </c>
      <c r="AC41" s="97">
        <f>(DHS_Wet10!AC37+DHS_Dry10!AC37)/2</f>
        <v>7.2715720022311539E-2</v>
      </c>
      <c r="AD41" s="97">
        <f>(DHS_Wet10!AD37+DHS_Dry10!AD37)/2</f>
        <v>1.2210110109049606</v>
      </c>
      <c r="AE41" s="97">
        <f>(DHS_Wet10!AE37+DHS_Dry10!AE37)/2</f>
        <v>3.3955122960396862</v>
      </c>
      <c r="AF41" s="97">
        <f>(DHS_Wet10!AF37+DHS_Dry10!AF37)/2</f>
        <v>0.19596350408302904</v>
      </c>
      <c r="AG41" s="97">
        <f>(DHS_Wet10!AG37+DHS_Dry10!AG37)/2</f>
        <v>1.3420321581816395</v>
      </c>
      <c r="AH41" s="97">
        <f>(DHS_Wet10!AH37+DHS_Dry10!AH37)/2</f>
        <v>0.24010256135976682</v>
      </c>
      <c r="AI41" s="97">
        <f>(DHS_Wet10!AI37+DHS_Dry10!AI37)/2</f>
        <v>0</v>
      </c>
      <c r="AJ41" s="94">
        <f>(DHS_Wet10!AJ37+DHS_Dry10!AJ37)/2</f>
        <v>1.0952378209642004</v>
      </c>
      <c r="AK41" s="1693"/>
      <c r="AL41" s="1693"/>
      <c r="AM41" s="1693"/>
      <c r="AN41" s="1693"/>
      <c r="AO41" s="1693"/>
      <c r="AP41" s="1693"/>
      <c r="AQ41" s="1693"/>
      <c r="AR41" s="1693"/>
      <c r="AS41" s="1693"/>
      <c r="AT41" s="1693"/>
      <c r="AU41" s="1693"/>
      <c r="AV41" s="1693"/>
      <c r="AW41" s="1693"/>
      <c r="AX41" s="1693"/>
      <c r="AY41" s="1693"/>
      <c r="AZ41" s="305"/>
      <c r="BA41" s="1836" t="s">
        <v>56</v>
      </c>
      <c r="BB41" s="1542" t="s">
        <v>49</v>
      </c>
      <c r="BC41" s="33" t="s">
        <v>35</v>
      </c>
      <c r="BD41" s="29" t="s">
        <v>35</v>
      </c>
      <c r="BE41" s="29" t="s">
        <v>35</v>
      </c>
      <c r="BF41" s="29" t="s">
        <v>35</v>
      </c>
      <c r="BG41" s="24" t="s">
        <v>35</v>
      </c>
      <c r="BH41" s="33" t="s">
        <v>35</v>
      </c>
      <c r="BI41" s="29" t="s">
        <v>35</v>
      </c>
      <c r="BJ41" s="29" t="s">
        <v>35</v>
      </c>
      <c r="BK41" s="29" t="s">
        <v>35</v>
      </c>
      <c r="BL41" s="24" t="s">
        <v>35</v>
      </c>
      <c r="BM41" s="33" t="s">
        <v>35</v>
      </c>
      <c r="BN41" s="29" t="s">
        <v>35</v>
      </c>
      <c r="BO41" s="29" t="s">
        <v>35</v>
      </c>
      <c r="BP41" s="29" t="s">
        <v>35</v>
      </c>
      <c r="BQ41" s="24" t="s">
        <v>35</v>
      </c>
      <c r="BR41" s="33" t="s">
        <v>35</v>
      </c>
      <c r="BS41" s="29" t="s">
        <v>35</v>
      </c>
      <c r="BT41" s="29" t="s">
        <v>35</v>
      </c>
      <c r="BU41" s="29" t="s">
        <v>35</v>
      </c>
      <c r="BV41" s="29" t="s">
        <v>35</v>
      </c>
      <c r="BW41" s="29" t="s">
        <v>35</v>
      </c>
      <c r="BX41" s="29" t="s">
        <v>35</v>
      </c>
      <c r="BY41" s="18" t="s">
        <v>35</v>
      </c>
      <c r="BZ41" s="18" t="s">
        <v>35</v>
      </c>
      <c r="CA41" s="18" t="s">
        <v>35</v>
      </c>
      <c r="CB41" s="18" t="s">
        <v>35</v>
      </c>
      <c r="CC41" s="18" t="s">
        <v>35</v>
      </c>
      <c r="CD41" s="18" t="s">
        <v>35</v>
      </c>
      <c r="CE41" s="18" t="s">
        <v>35</v>
      </c>
      <c r="CF41" s="18" t="s">
        <v>35</v>
      </c>
      <c r="CG41" s="18" t="s">
        <v>35</v>
      </c>
      <c r="CH41" s="18" t="s">
        <v>35</v>
      </c>
      <c r="CI41" s="18" t="s">
        <v>35</v>
      </c>
      <c r="CJ41" s="18" t="s">
        <v>35</v>
      </c>
      <c r="CK41" s="3"/>
      <c r="CL41" s="3"/>
      <c r="CM41" s="3"/>
      <c r="CN41" s="3"/>
      <c r="CO41" s="3"/>
      <c r="CP41" s="3"/>
      <c r="CQ41" s="3"/>
      <c r="CR41" s="3"/>
      <c r="CS41" s="3"/>
      <c r="CT41" s="3"/>
      <c r="CU41" s="3"/>
      <c r="CV41" s="3"/>
      <c r="CW41" s="3"/>
      <c r="CX41" s="3"/>
      <c r="CY41" s="3"/>
      <c r="CZ41" s="3"/>
    </row>
    <row r="42" s="433" customFormat="true" ht="15" customHeight="true" x14ac:dyDescent="0.2">
      <c r="A42" s="1804"/>
      <c r="B42" s="331" t="s">
        <v>48</v>
      </c>
      <c r="C42" s="98">
        <f>(DHS_Wet10!C38+DHS_Dry10!C38)/2</f>
        <v>97.669207325696647</v>
      </c>
      <c r="D42" s="97">
        <f>(DHS_Wet10!D38+DHS_Dry10!D38)/2</f>
        <v>98.167592427682507</v>
      </c>
      <c r="E42" s="97">
        <f>(DHS_Wet10!E38+DHS_Dry10!E38)/2</f>
        <v>99.039206369070939</v>
      </c>
      <c r="F42" s="97">
        <f>(DHS_Wet10!F38+DHS_Dry10!F38)/2</f>
        <v>99.348660347993217</v>
      </c>
      <c r="G42" s="96">
        <f>(DHS_Wet10!G38+DHS_Dry10!G38)/2</f>
        <v>99.785078822305337</v>
      </c>
      <c r="H42" s="95">
        <f>(DHS_Wet10!H38+DHS_Dry10!H38)/2</f>
        <v>99.001991595191157</v>
      </c>
      <c r="I42" s="97">
        <f>(DHS_Wet10!I38+DHS_Dry10!I38)/2</f>
        <v>99.926200220791102</v>
      </c>
      <c r="J42" s="97">
        <f>(DHS_Wet10!J38+DHS_Dry10!J38)/2</f>
        <v>99.583011691455354</v>
      </c>
      <c r="K42" s="97">
        <f>(DHS_Wet10!K38+DHS_Dry10!K38)/2</f>
        <v>99.980212863931456</v>
      </c>
      <c r="L42" s="94">
        <f>(DHS_Wet10!L38+DHS_Dry10!L38)/2</f>
        <v>100</v>
      </c>
      <c r="M42" s="98">
        <f>(DHS_Wet10!M38+DHS_Dry10!M38)/2</f>
        <v>97.569569302922275</v>
      </c>
      <c r="N42" s="97">
        <f>(DHS_Wet10!N38+DHS_Dry10!N38)/2</f>
        <v>98.107979431523702</v>
      </c>
      <c r="O42" s="97">
        <f>(DHS_Wet10!O38+DHS_Dry10!O38)/2</f>
        <v>98.650711316348122</v>
      </c>
      <c r="P42" s="97">
        <f>(DHS_Wet10!P38+DHS_Dry10!P38)/2</f>
        <v>99.159203552266462</v>
      </c>
      <c r="Q42" s="96">
        <f>(DHS_Wet10!Q38+DHS_Dry10!Q38)/2</f>
        <v>99.551779363308214</v>
      </c>
      <c r="R42" s="95">
        <f>(DHS_Wet10!R38+DHS_Dry10!R38)/2</f>
        <v>99.361126374997284</v>
      </c>
      <c r="S42" s="97">
        <f>(DHS_Wet10!S38+DHS_Dry10!S38)/2</f>
        <v>95.314534412328555</v>
      </c>
      <c r="T42" s="97">
        <f>(DHS_Wet10!T38+DHS_Dry10!T38)/2</f>
        <v>99.120825468415106</v>
      </c>
      <c r="U42" s="97">
        <f>(DHS_Wet10!U38+DHS_Dry10!U38)/2</f>
        <v>98.026590734654405</v>
      </c>
      <c r="V42" s="97">
        <f>(DHS_Wet10!V38+DHS_Dry10!V38)/2</f>
        <v>97.631002630990508</v>
      </c>
      <c r="W42" s="97">
        <f>(DHS_Wet10!W38+DHS_Dry10!W38)/2</f>
        <v>99.911537601341564</v>
      </c>
      <c r="X42" s="97">
        <f>(DHS_Wet10!X38+DHS_Dry10!X38)/2</f>
        <v>99.077466824396183</v>
      </c>
      <c r="Y42" s="97">
        <f>(DHS_Wet10!Y38+DHS_Dry10!Y38)/2</f>
        <v>99.813942417338296</v>
      </c>
      <c r="Z42" s="97">
        <f>(DHS_Wet10!Z38+DHS_Dry10!Z38)/2</f>
        <v>98.236977935949923</v>
      </c>
      <c r="AA42" s="97">
        <f>(DHS_Wet10!AA38+DHS_Dry10!AA38)/2</f>
        <v>96.673842054361316</v>
      </c>
      <c r="AB42" s="97">
        <f>(DHS_Wet10!AB38+DHS_Dry10!AB38)/2</f>
        <v>93.572072462921028</v>
      </c>
      <c r="AC42" s="97">
        <f>(DHS_Wet10!AC38+DHS_Dry10!AC38)/2</f>
        <v>99.927284279977684</v>
      </c>
      <c r="AD42" s="97">
        <f>(DHS_Wet10!AD38+DHS_Dry10!AD38)/2</f>
        <v>98.778988989095041</v>
      </c>
      <c r="AE42" s="97">
        <f>(DHS_Wet10!AE38+DHS_Dry10!AE38)/2</f>
        <v>96.604487703960288</v>
      </c>
      <c r="AF42" s="97">
        <f>(DHS_Wet10!AF38+DHS_Dry10!AF38)/2</f>
        <v>99.804036495916975</v>
      </c>
      <c r="AG42" s="97">
        <f>(DHS_Wet10!AG38+DHS_Dry10!AG38)/2</f>
        <v>98.657967841818333</v>
      </c>
      <c r="AH42" s="97">
        <f>(DHS_Wet10!AH38+DHS_Dry10!AH38)/2</f>
        <v>99.759897438640223</v>
      </c>
      <c r="AI42" s="97">
        <f>(DHS_Wet10!AI38+DHS_Dry10!AI38)/2</f>
        <v>100</v>
      </c>
      <c r="AJ42" s="94">
        <f>(DHS_Wet10!AJ38+DHS_Dry10!AJ38)/2</f>
        <v>98.904762179035814</v>
      </c>
      <c r="AK42" s="1693"/>
      <c r="AL42" s="1693"/>
      <c r="AM42" s="1693"/>
      <c r="AN42" s="1693"/>
      <c r="AO42" s="1693"/>
      <c r="AP42" s="1693"/>
      <c r="AQ42" s="1693"/>
      <c r="AR42" s="1693"/>
      <c r="AS42" s="1693"/>
      <c r="AT42" s="1693"/>
      <c r="AU42" s="1693"/>
      <c r="AV42" s="1693"/>
      <c r="AW42" s="1693"/>
      <c r="AX42" s="1693"/>
      <c r="AY42" s="1693"/>
      <c r="AZ42" s="305"/>
      <c r="BA42" s="1836"/>
      <c r="BB42" s="1542" t="s">
        <v>48</v>
      </c>
      <c r="BC42" s="33" t="s">
        <v>35</v>
      </c>
      <c r="BD42" s="29" t="s">
        <v>35</v>
      </c>
      <c r="BE42" s="29" t="s">
        <v>35</v>
      </c>
      <c r="BF42" s="29" t="s">
        <v>35</v>
      </c>
      <c r="BG42" s="24" t="s">
        <v>35</v>
      </c>
      <c r="BH42" s="33" t="s">
        <v>35</v>
      </c>
      <c r="BI42" s="29" t="s">
        <v>35</v>
      </c>
      <c r="BJ42" s="29" t="s">
        <v>35</v>
      </c>
      <c r="BK42" s="29" t="s">
        <v>35</v>
      </c>
      <c r="BL42" s="24" t="s">
        <v>35</v>
      </c>
      <c r="BM42" s="33" t="s">
        <v>35</v>
      </c>
      <c r="BN42" s="29" t="s">
        <v>35</v>
      </c>
      <c r="BO42" s="29" t="s">
        <v>35</v>
      </c>
      <c r="BP42" s="29" t="s">
        <v>35</v>
      </c>
      <c r="BQ42" s="24" t="s">
        <v>35</v>
      </c>
      <c r="BR42" s="33" t="s">
        <v>35</v>
      </c>
      <c r="BS42" s="29" t="s">
        <v>35</v>
      </c>
      <c r="BT42" s="29" t="s">
        <v>35</v>
      </c>
      <c r="BU42" s="29" t="s">
        <v>35</v>
      </c>
      <c r="BV42" s="29" t="s">
        <v>35</v>
      </c>
      <c r="BW42" s="29" t="s">
        <v>35</v>
      </c>
      <c r="BX42" s="29" t="s">
        <v>35</v>
      </c>
      <c r="BY42" s="18" t="s">
        <v>35</v>
      </c>
      <c r="BZ42" s="18" t="s">
        <v>35</v>
      </c>
      <c r="CA42" s="18" t="s">
        <v>35</v>
      </c>
      <c r="CB42" s="18" t="s">
        <v>35</v>
      </c>
      <c r="CC42" s="18" t="s">
        <v>35</v>
      </c>
      <c r="CD42" s="18" t="s">
        <v>35</v>
      </c>
      <c r="CE42" s="18" t="s">
        <v>35</v>
      </c>
      <c r="CF42" s="18" t="s">
        <v>35</v>
      </c>
      <c r="CG42" s="18" t="s">
        <v>35</v>
      </c>
      <c r="CH42" s="18" t="s">
        <v>35</v>
      </c>
      <c r="CI42" s="18" t="s">
        <v>35</v>
      </c>
      <c r="CJ42" s="18" t="s">
        <v>35</v>
      </c>
      <c r="CK42" s="3"/>
      <c r="CL42" s="3"/>
      <c r="CM42" s="3"/>
      <c r="CN42" s="3"/>
      <c r="CO42" s="3"/>
      <c r="CP42" s="3"/>
      <c r="CQ42" s="3"/>
      <c r="CR42" s="3"/>
      <c r="CS42" s="3"/>
      <c r="CT42" s="3"/>
      <c r="CU42" s="3"/>
      <c r="CV42" s="3"/>
      <c r="CW42" s="3"/>
      <c r="CX42" s="3"/>
      <c r="CY42" s="3"/>
      <c r="CZ42" s="3"/>
    </row>
    <row r="43" s="433" customFormat="true" ht="15" customHeight="true" x14ac:dyDescent="0.2">
      <c r="A43" s="1804" t="s">
        <v>53</v>
      </c>
      <c r="B43" s="331" t="s">
        <v>49</v>
      </c>
      <c r="C43" s="49" t="s">
        <v>35</v>
      </c>
      <c r="D43" s="46" t="s">
        <v>35</v>
      </c>
      <c r="E43" s="46" t="s">
        <v>35</v>
      </c>
      <c r="F43" s="46" t="s">
        <v>35</v>
      </c>
      <c r="G43" s="43" t="s">
        <v>35</v>
      </c>
      <c r="H43" s="40" t="s">
        <v>35</v>
      </c>
      <c r="I43" s="46" t="s">
        <v>35</v>
      </c>
      <c r="J43" s="46" t="s">
        <v>35</v>
      </c>
      <c r="K43" s="46" t="s">
        <v>35</v>
      </c>
      <c r="L43" s="37" t="s">
        <v>35</v>
      </c>
      <c r="M43" s="49" t="s">
        <v>35</v>
      </c>
      <c r="N43" s="46" t="s">
        <v>35</v>
      </c>
      <c r="O43" s="46" t="s">
        <v>35</v>
      </c>
      <c r="P43" s="46" t="s">
        <v>35</v>
      </c>
      <c r="Q43" s="43" t="s">
        <v>35</v>
      </c>
      <c r="R43" s="40" t="s">
        <v>35</v>
      </c>
      <c r="S43" s="46" t="s">
        <v>35</v>
      </c>
      <c r="T43" s="46" t="s">
        <v>35</v>
      </c>
      <c r="U43" s="46" t="s">
        <v>35</v>
      </c>
      <c r="V43" s="46" t="s">
        <v>35</v>
      </c>
      <c r="W43" s="46" t="s">
        <v>35</v>
      </c>
      <c r="X43" s="46" t="s">
        <v>35</v>
      </c>
      <c r="Y43" s="46" t="s">
        <v>35</v>
      </c>
      <c r="Z43" s="46" t="s">
        <v>35</v>
      </c>
      <c r="AA43" s="46" t="s">
        <v>35</v>
      </c>
      <c r="AB43" s="46" t="s">
        <v>35</v>
      </c>
      <c r="AC43" s="46" t="s">
        <v>35</v>
      </c>
      <c r="AD43" s="46" t="s">
        <v>35</v>
      </c>
      <c r="AE43" s="46" t="s">
        <v>35</v>
      </c>
      <c r="AF43" s="46" t="s">
        <v>35</v>
      </c>
      <c r="AG43" s="46" t="s">
        <v>35</v>
      </c>
      <c r="AH43" s="46" t="s">
        <v>35</v>
      </c>
      <c r="AI43" s="46" t="s">
        <v>35</v>
      </c>
      <c r="AJ43" s="37" t="s">
        <v>35</v>
      </c>
      <c r="AK43" s="1693"/>
      <c r="AL43" s="1693"/>
      <c r="AM43" s="1693"/>
      <c r="AN43" s="1693"/>
      <c r="AO43" s="1693"/>
      <c r="AP43" s="1693"/>
      <c r="AQ43" s="1693"/>
      <c r="AR43" s="1693"/>
      <c r="AS43" s="1693"/>
      <c r="AT43" s="1693"/>
      <c r="AU43" s="1693"/>
      <c r="AV43" s="1693"/>
      <c r="AW43" s="1693"/>
      <c r="AX43" s="1693"/>
      <c r="AY43" s="1693"/>
      <c r="AZ43" s="305"/>
      <c r="BA43" s="1836" t="s">
        <v>53</v>
      </c>
      <c r="BB43" s="1542" t="s">
        <v>49</v>
      </c>
      <c r="BC43" s="33" t="s">
        <v>35</v>
      </c>
      <c r="BD43" s="29" t="s">
        <v>35</v>
      </c>
      <c r="BE43" s="29" t="s">
        <v>35</v>
      </c>
      <c r="BF43" s="29" t="s">
        <v>35</v>
      </c>
      <c r="BG43" s="24" t="s">
        <v>35</v>
      </c>
      <c r="BH43" s="33" t="s">
        <v>35</v>
      </c>
      <c r="BI43" s="29" t="s">
        <v>35</v>
      </c>
      <c r="BJ43" s="29" t="s">
        <v>35</v>
      </c>
      <c r="BK43" s="29" t="s">
        <v>35</v>
      </c>
      <c r="BL43" s="24" t="s">
        <v>35</v>
      </c>
      <c r="BM43" s="33" t="s">
        <v>35</v>
      </c>
      <c r="BN43" s="29" t="s">
        <v>35</v>
      </c>
      <c r="BO43" s="29" t="s">
        <v>35</v>
      </c>
      <c r="BP43" s="29" t="s">
        <v>35</v>
      </c>
      <c r="BQ43" s="24" t="s">
        <v>35</v>
      </c>
      <c r="BR43" s="33" t="s">
        <v>35</v>
      </c>
      <c r="BS43" s="29" t="s">
        <v>35</v>
      </c>
      <c r="BT43" s="29" t="s">
        <v>35</v>
      </c>
      <c r="BU43" s="29" t="s">
        <v>35</v>
      </c>
      <c r="BV43" s="29" t="s">
        <v>35</v>
      </c>
      <c r="BW43" s="29" t="s">
        <v>35</v>
      </c>
      <c r="BX43" s="29" t="s">
        <v>35</v>
      </c>
      <c r="BY43" s="18" t="s">
        <v>35</v>
      </c>
      <c r="BZ43" s="18" t="s">
        <v>35</v>
      </c>
      <c r="CA43" s="18" t="s">
        <v>35</v>
      </c>
      <c r="CB43" s="18" t="s">
        <v>35</v>
      </c>
      <c r="CC43" s="18" t="s">
        <v>35</v>
      </c>
      <c r="CD43" s="18" t="s">
        <v>35</v>
      </c>
      <c r="CE43" s="18" t="s">
        <v>35</v>
      </c>
      <c r="CF43" s="18" t="s">
        <v>35</v>
      </c>
      <c r="CG43" s="18" t="s">
        <v>35</v>
      </c>
      <c r="CH43" s="18" t="s">
        <v>35</v>
      </c>
      <c r="CI43" s="18" t="s">
        <v>35</v>
      </c>
      <c r="CJ43" s="18" t="s">
        <v>35</v>
      </c>
      <c r="CK43" s="3"/>
      <c r="CL43" s="3"/>
      <c r="CM43" s="3"/>
      <c r="CN43" s="3"/>
      <c r="CO43" s="3"/>
      <c r="CP43" s="3"/>
      <c r="CQ43" s="3"/>
      <c r="CR43" s="3"/>
      <c r="CS43" s="3"/>
      <c r="CT43" s="3"/>
      <c r="CU43" s="3"/>
      <c r="CV43" s="3"/>
      <c r="CW43" s="3"/>
      <c r="CX43" s="3"/>
      <c r="CY43" s="3"/>
      <c r="CZ43" s="3"/>
    </row>
    <row r="44" s="433" customFormat="true" ht="15" customHeight="true" x14ac:dyDescent="0.2">
      <c r="A44" s="1804"/>
      <c r="B44" s="331" t="s">
        <v>48</v>
      </c>
      <c r="C44" s="49" t="s">
        <v>35</v>
      </c>
      <c r="D44" s="46" t="s">
        <v>35</v>
      </c>
      <c r="E44" s="46" t="s">
        <v>35</v>
      </c>
      <c r="F44" s="46" t="s">
        <v>35</v>
      </c>
      <c r="G44" s="43" t="s">
        <v>35</v>
      </c>
      <c r="H44" s="40" t="s">
        <v>35</v>
      </c>
      <c r="I44" s="46" t="s">
        <v>35</v>
      </c>
      <c r="J44" s="46" t="s">
        <v>35</v>
      </c>
      <c r="K44" s="46" t="s">
        <v>35</v>
      </c>
      <c r="L44" s="37" t="s">
        <v>35</v>
      </c>
      <c r="M44" s="49" t="s">
        <v>35</v>
      </c>
      <c r="N44" s="46" t="s">
        <v>35</v>
      </c>
      <c r="O44" s="46" t="s">
        <v>35</v>
      </c>
      <c r="P44" s="46" t="s">
        <v>35</v>
      </c>
      <c r="Q44" s="43" t="s">
        <v>35</v>
      </c>
      <c r="R44" s="40" t="s">
        <v>35</v>
      </c>
      <c r="S44" s="46" t="s">
        <v>35</v>
      </c>
      <c r="T44" s="46" t="s">
        <v>35</v>
      </c>
      <c r="U44" s="46" t="s">
        <v>35</v>
      </c>
      <c r="V44" s="46" t="s">
        <v>35</v>
      </c>
      <c r="W44" s="46" t="s">
        <v>35</v>
      </c>
      <c r="X44" s="46" t="s">
        <v>35</v>
      </c>
      <c r="Y44" s="46" t="s">
        <v>35</v>
      </c>
      <c r="Z44" s="46" t="s">
        <v>35</v>
      </c>
      <c r="AA44" s="46" t="s">
        <v>35</v>
      </c>
      <c r="AB44" s="46" t="s">
        <v>35</v>
      </c>
      <c r="AC44" s="46" t="s">
        <v>35</v>
      </c>
      <c r="AD44" s="46" t="s">
        <v>35</v>
      </c>
      <c r="AE44" s="46" t="s">
        <v>35</v>
      </c>
      <c r="AF44" s="46" t="s">
        <v>35</v>
      </c>
      <c r="AG44" s="46" t="s">
        <v>35</v>
      </c>
      <c r="AH44" s="46" t="s">
        <v>35</v>
      </c>
      <c r="AI44" s="46" t="s">
        <v>35</v>
      </c>
      <c r="AJ44" s="37" t="s">
        <v>35</v>
      </c>
      <c r="AK44" s="1693"/>
      <c r="AL44" s="1693"/>
      <c r="AM44" s="1693"/>
      <c r="AN44" s="1693"/>
      <c r="AO44" s="1693"/>
      <c r="AP44" s="1693"/>
      <c r="AQ44" s="1693"/>
      <c r="AR44" s="1693"/>
      <c r="AS44" s="1693"/>
      <c r="AT44" s="1693"/>
      <c r="AU44" s="1693"/>
      <c r="AV44" s="1693"/>
      <c r="AW44" s="1693"/>
      <c r="AX44" s="1693"/>
      <c r="AY44" s="1693"/>
      <c r="AZ44" s="305"/>
      <c r="BA44" s="1836"/>
      <c r="BB44" s="1542" t="s">
        <v>48</v>
      </c>
      <c r="BC44" s="33" t="s">
        <v>35</v>
      </c>
      <c r="BD44" s="29" t="s">
        <v>35</v>
      </c>
      <c r="BE44" s="29" t="s">
        <v>35</v>
      </c>
      <c r="BF44" s="29" t="s">
        <v>35</v>
      </c>
      <c r="BG44" s="24" t="s">
        <v>35</v>
      </c>
      <c r="BH44" s="33" t="s">
        <v>35</v>
      </c>
      <c r="BI44" s="29" t="s">
        <v>35</v>
      </c>
      <c r="BJ44" s="29" t="s">
        <v>35</v>
      </c>
      <c r="BK44" s="29" t="s">
        <v>35</v>
      </c>
      <c r="BL44" s="24" t="s">
        <v>35</v>
      </c>
      <c r="BM44" s="33" t="s">
        <v>35</v>
      </c>
      <c r="BN44" s="29" t="s">
        <v>35</v>
      </c>
      <c r="BO44" s="29" t="s">
        <v>35</v>
      </c>
      <c r="BP44" s="29" t="s">
        <v>35</v>
      </c>
      <c r="BQ44" s="24" t="s">
        <v>35</v>
      </c>
      <c r="BR44" s="33" t="s">
        <v>35</v>
      </c>
      <c r="BS44" s="29" t="s">
        <v>35</v>
      </c>
      <c r="BT44" s="29" t="s">
        <v>35</v>
      </c>
      <c r="BU44" s="29" t="s">
        <v>35</v>
      </c>
      <c r="BV44" s="29" t="s">
        <v>35</v>
      </c>
      <c r="BW44" s="29" t="s">
        <v>35</v>
      </c>
      <c r="BX44" s="29" t="s">
        <v>35</v>
      </c>
      <c r="BY44" s="18" t="s">
        <v>35</v>
      </c>
      <c r="BZ44" s="18" t="s">
        <v>35</v>
      </c>
      <c r="CA44" s="18" t="s">
        <v>35</v>
      </c>
      <c r="CB44" s="18" t="s">
        <v>35</v>
      </c>
      <c r="CC44" s="18" t="s">
        <v>35</v>
      </c>
      <c r="CD44" s="18" t="s">
        <v>35</v>
      </c>
      <c r="CE44" s="18" t="s">
        <v>35</v>
      </c>
      <c r="CF44" s="18" t="s">
        <v>35</v>
      </c>
      <c r="CG44" s="18" t="s">
        <v>35</v>
      </c>
      <c r="CH44" s="18" t="s">
        <v>35</v>
      </c>
      <c r="CI44" s="18" t="s">
        <v>35</v>
      </c>
      <c r="CJ44" s="18" t="s">
        <v>35</v>
      </c>
      <c r="CK44" s="3"/>
      <c r="CL44" s="3"/>
      <c r="CM44" s="3"/>
      <c r="CN44" s="3"/>
      <c r="CO44" s="3"/>
      <c r="CP44" s="3"/>
      <c r="CQ44" s="3"/>
      <c r="CR44" s="3"/>
      <c r="CS44" s="3"/>
      <c r="CT44" s="3"/>
      <c r="CU44" s="3"/>
      <c r="CV44" s="3"/>
      <c r="CW44" s="3"/>
      <c r="CX44" s="3"/>
      <c r="CY44" s="3"/>
      <c r="CZ44" s="3"/>
    </row>
    <row r="45" s="433" customFormat="true" ht="15" customHeight="true" x14ac:dyDescent="0.2">
      <c r="A45" s="1804" t="s">
        <v>52</v>
      </c>
      <c r="B45" s="331" t="s">
        <v>49</v>
      </c>
      <c r="C45" s="49" t="s">
        <v>35</v>
      </c>
      <c r="D45" s="46" t="s">
        <v>35</v>
      </c>
      <c r="E45" s="46" t="s">
        <v>35</v>
      </c>
      <c r="F45" s="46" t="s">
        <v>35</v>
      </c>
      <c r="G45" s="43" t="s">
        <v>35</v>
      </c>
      <c r="H45" s="40" t="s">
        <v>35</v>
      </c>
      <c r="I45" s="46" t="s">
        <v>35</v>
      </c>
      <c r="J45" s="46" t="s">
        <v>35</v>
      </c>
      <c r="K45" s="46" t="s">
        <v>35</v>
      </c>
      <c r="L45" s="37" t="s">
        <v>35</v>
      </c>
      <c r="M45" s="49" t="s">
        <v>35</v>
      </c>
      <c r="N45" s="46" t="s">
        <v>35</v>
      </c>
      <c r="O45" s="46" t="s">
        <v>35</v>
      </c>
      <c r="P45" s="46" t="s">
        <v>35</v>
      </c>
      <c r="Q45" s="43" t="s">
        <v>35</v>
      </c>
      <c r="R45" s="40" t="s">
        <v>35</v>
      </c>
      <c r="S45" s="46" t="s">
        <v>35</v>
      </c>
      <c r="T45" s="46" t="s">
        <v>35</v>
      </c>
      <c r="U45" s="46" t="s">
        <v>35</v>
      </c>
      <c r="V45" s="46" t="s">
        <v>35</v>
      </c>
      <c r="W45" s="46" t="s">
        <v>35</v>
      </c>
      <c r="X45" s="46" t="s">
        <v>35</v>
      </c>
      <c r="Y45" s="46" t="s">
        <v>35</v>
      </c>
      <c r="Z45" s="46" t="s">
        <v>35</v>
      </c>
      <c r="AA45" s="46" t="s">
        <v>35</v>
      </c>
      <c r="AB45" s="46" t="s">
        <v>35</v>
      </c>
      <c r="AC45" s="46" t="s">
        <v>35</v>
      </c>
      <c r="AD45" s="46" t="s">
        <v>35</v>
      </c>
      <c r="AE45" s="46" t="s">
        <v>35</v>
      </c>
      <c r="AF45" s="46" t="s">
        <v>35</v>
      </c>
      <c r="AG45" s="46" t="s">
        <v>35</v>
      </c>
      <c r="AH45" s="46" t="s">
        <v>35</v>
      </c>
      <c r="AI45" s="46" t="s">
        <v>35</v>
      </c>
      <c r="AJ45" s="37" t="s">
        <v>35</v>
      </c>
      <c r="AK45" s="1693"/>
      <c r="AL45" s="1693"/>
      <c r="AM45" s="1693"/>
      <c r="AN45" s="1693"/>
      <c r="AO45" s="1693"/>
      <c r="AP45" s="1693"/>
      <c r="AQ45" s="1693"/>
      <c r="AR45" s="1693"/>
      <c r="AS45" s="1693"/>
      <c r="AT45" s="1693"/>
      <c r="AU45" s="1693"/>
      <c r="AV45" s="1693"/>
      <c r="AW45" s="1693"/>
      <c r="AX45" s="1693"/>
      <c r="AY45" s="1693"/>
      <c r="AZ45" s="305"/>
      <c r="BA45" s="1836" t="s">
        <v>52</v>
      </c>
      <c r="BB45" s="1542" t="s">
        <v>49</v>
      </c>
      <c r="BC45" s="33" t="s">
        <v>35</v>
      </c>
      <c r="BD45" s="29" t="s">
        <v>35</v>
      </c>
      <c r="BE45" s="29" t="s">
        <v>35</v>
      </c>
      <c r="BF45" s="29" t="s">
        <v>35</v>
      </c>
      <c r="BG45" s="24" t="s">
        <v>35</v>
      </c>
      <c r="BH45" s="33" t="s">
        <v>35</v>
      </c>
      <c r="BI45" s="29" t="s">
        <v>35</v>
      </c>
      <c r="BJ45" s="29" t="s">
        <v>35</v>
      </c>
      <c r="BK45" s="29" t="s">
        <v>35</v>
      </c>
      <c r="BL45" s="24" t="s">
        <v>35</v>
      </c>
      <c r="BM45" s="33" t="s">
        <v>35</v>
      </c>
      <c r="BN45" s="29" t="s">
        <v>35</v>
      </c>
      <c r="BO45" s="29" t="s">
        <v>35</v>
      </c>
      <c r="BP45" s="29" t="s">
        <v>35</v>
      </c>
      <c r="BQ45" s="24" t="s">
        <v>35</v>
      </c>
      <c r="BR45" s="33" t="s">
        <v>35</v>
      </c>
      <c r="BS45" s="29" t="s">
        <v>35</v>
      </c>
      <c r="BT45" s="29" t="s">
        <v>35</v>
      </c>
      <c r="BU45" s="29" t="s">
        <v>35</v>
      </c>
      <c r="BV45" s="29" t="s">
        <v>35</v>
      </c>
      <c r="BW45" s="29" t="s">
        <v>35</v>
      </c>
      <c r="BX45" s="29" t="s">
        <v>35</v>
      </c>
      <c r="BY45" s="18" t="s">
        <v>35</v>
      </c>
      <c r="BZ45" s="18" t="s">
        <v>35</v>
      </c>
      <c r="CA45" s="18" t="s">
        <v>35</v>
      </c>
      <c r="CB45" s="18" t="s">
        <v>35</v>
      </c>
      <c r="CC45" s="18" t="s">
        <v>35</v>
      </c>
      <c r="CD45" s="18" t="s">
        <v>35</v>
      </c>
      <c r="CE45" s="18" t="s">
        <v>35</v>
      </c>
      <c r="CF45" s="18" t="s">
        <v>35</v>
      </c>
      <c r="CG45" s="18" t="s">
        <v>35</v>
      </c>
      <c r="CH45" s="18" t="s">
        <v>35</v>
      </c>
      <c r="CI45" s="18" t="s">
        <v>35</v>
      </c>
      <c r="CJ45" s="18" t="s">
        <v>35</v>
      </c>
      <c r="CK45" s="3"/>
      <c r="CL45" s="3"/>
      <c r="CM45" s="3"/>
      <c r="CN45" s="3"/>
      <c r="CO45" s="3"/>
      <c r="CP45" s="3"/>
      <c r="CQ45" s="3"/>
      <c r="CR45" s="3"/>
      <c r="CS45" s="3"/>
      <c r="CT45" s="3"/>
      <c r="CU45" s="3"/>
      <c r="CV45" s="3"/>
      <c r="CW45" s="3"/>
      <c r="CX45" s="3"/>
      <c r="CY45" s="3"/>
      <c r="CZ45" s="3"/>
    </row>
    <row r="46" s="433" customFormat="true" ht="15" customHeight="true" x14ac:dyDescent="0.2">
      <c r="A46" s="1804"/>
      <c r="B46" s="331" t="s">
        <v>48</v>
      </c>
      <c r="C46" s="49" t="s">
        <v>35</v>
      </c>
      <c r="D46" s="46" t="s">
        <v>35</v>
      </c>
      <c r="E46" s="46" t="s">
        <v>35</v>
      </c>
      <c r="F46" s="46" t="s">
        <v>35</v>
      </c>
      <c r="G46" s="43" t="s">
        <v>35</v>
      </c>
      <c r="H46" s="40" t="s">
        <v>35</v>
      </c>
      <c r="I46" s="46" t="s">
        <v>35</v>
      </c>
      <c r="J46" s="46" t="s">
        <v>35</v>
      </c>
      <c r="K46" s="46" t="s">
        <v>35</v>
      </c>
      <c r="L46" s="37" t="s">
        <v>35</v>
      </c>
      <c r="M46" s="49" t="s">
        <v>35</v>
      </c>
      <c r="N46" s="46" t="s">
        <v>35</v>
      </c>
      <c r="O46" s="46" t="s">
        <v>35</v>
      </c>
      <c r="P46" s="46" t="s">
        <v>35</v>
      </c>
      <c r="Q46" s="43" t="s">
        <v>35</v>
      </c>
      <c r="R46" s="40" t="s">
        <v>35</v>
      </c>
      <c r="S46" s="46" t="s">
        <v>35</v>
      </c>
      <c r="T46" s="46" t="s">
        <v>35</v>
      </c>
      <c r="U46" s="46" t="s">
        <v>35</v>
      </c>
      <c r="V46" s="46" t="s">
        <v>35</v>
      </c>
      <c r="W46" s="46" t="s">
        <v>35</v>
      </c>
      <c r="X46" s="46" t="s">
        <v>35</v>
      </c>
      <c r="Y46" s="46" t="s">
        <v>35</v>
      </c>
      <c r="Z46" s="46" t="s">
        <v>35</v>
      </c>
      <c r="AA46" s="46" t="s">
        <v>35</v>
      </c>
      <c r="AB46" s="46" t="s">
        <v>35</v>
      </c>
      <c r="AC46" s="46" t="s">
        <v>35</v>
      </c>
      <c r="AD46" s="46" t="s">
        <v>35</v>
      </c>
      <c r="AE46" s="46" t="s">
        <v>35</v>
      </c>
      <c r="AF46" s="46" t="s">
        <v>35</v>
      </c>
      <c r="AG46" s="46" t="s">
        <v>35</v>
      </c>
      <c r="AH46" s="46" t="s">
        <v>35</v>
      </c>
      <c r="AI46" s="46" t="s">
        <v>35</v>
      </c>
      <c r="AJ46" s="37" t="s">
        <v>35</v>
      </c>
      <c r="AK46" s="1693"/>
      <c r="AL46" s="1693"/>
      <c r="AM46" s="1693"/>
      <c r="AN46" s="1693"/>
      <c r="AO46" s="1693"/>
      <c r="AP46" s="1693"/>
      <c r="AQ46" s="1693"/>
      <c r="AR46" s="1693"/>
      <c r="AS46" s="1693"/>
      <c r="AT46" s="1693"/>
      <c r="AU46" s="1693"/>
      <c r="AV46" s="1693"/>
      <c r="AW46" s="1693"/>
      <c r="AX46" s="1693"/>
      <c r="AY46" s="1693"/>
      <c r="AZ46" s="305"/>
      <c r="BA46" s="1836"/>
      <c r="BB46" s="1542" t="s">
        <v>48</v>
      </c>
      <c r="BC46" s="33" t="s">
        <v>35</v>
      </c>
      <c r="BD46" s="29" t="s">
        <v>35</v>
      </c>
      <c r="BE46" s="29" t="s">
        <v>35</v>
      </c>
      <c r="BF46" s="29" t="s">
        <v>35</v>
      </c>
      <c r="BG46" s="24" t="s">
        <v>35</v>
      </c>
      <c r="BH46" s="33" t="s">
        <v>35</v>
      </c>
      <c r="BI46" s="29" t="s">
        <v>35</v>
      </c>
      <c r="BJ46" s="29" t="s">
        <v>35</v>
      </c>
      <c r="BK46" s="29" t="s">
        <v>35</v>
      </c>
      <c r="BL46" s="24" t="s">
        <v>35</v>
      </c>
      <c r="BM46" s="33" t="s">
        <v>35</v>
      </c>
      <c r="BN46" s="29" t="s">
        <v>35</v>
      </c>
      <c r="BO46" s="29" t="s">
        <v>35</v>
      </c>
      <c r="BP46" s="29" t="s">
        <v>35</v>
      </c>
      <c r="BQ46" s="24" t="s">
        <v>35</v>
      </c>
      <c r="BR46" s="33" t="s">
        <v>35</v>
      </c>
      <c r="BS46" s="29" t="s">
        <v>35</v>
      </c>
      <c r="BT46" s="29" t="s">
        <v>35</v>
      </c>
      <c r="BU46" s="29" t="s">
        <v>35</v>
      </c>
      <c r="BV46" s="29" t="s">
        <v>35</v>
      </c>
      <c r="BW46" s="29" t="s">
        <v>35</v>
      </c>
      <c r="BX46" s="29" t="s">
        <v>35</v>
      </c>
      <c r="BY46" s="18" t="s">
        <v>35</v>
      </c>
      <c r="BZ46" s="18" t="s">
        <v>35</v>
      </c>
      <c r="CA46" s="18" t="s">
        <v>35</v>
      </c>
      <c r="CB46" s="18" t="s">
        <v>35</v>
      </c>
      <c r="CC46" s="18" t="s">
        <v>35</v>
      </c>
      <c r="CD46" s="18" t="s">
        <v>35</v>
      </c>
      <c r="CE46" s="18" t="s">
        <v>35</v>
      </c>
      <c r="CF46" s="18" t="s">
        <v>35</v>
      </c>
      <c r="CG46" s="18" t="s">
        <v>35</v>
      </c>
      <c r="CH46" s="18" t="s">
        <v>35</v>
      </c>
      <c r="CI46" s="18" t="s">
        <v>35</v>
      </c>
      <c r="CJ46" s="18" t="s">
        <v>35</v>
      </c>
      <c r="CK46" s="3"/>
      <c r="CL46" s="3"/>
      <c r="CM46" s="3"/>
      <c r="CN46" s="3"/>
      <c r="CO46" s="3"/>
      <c r="CP46" s="3"/>
      <c r="CQ46" s="3"/>
      <c r="CR46" s="3"/>
      <c r="CS46" s="3"/>
      <c r="CT46" s="3"/>
      <c r="CU46" s="3"/>
      <c r="CV46" s="3"/>
      <c r="CW46" s="3"/>
      <c r="CX46" s="3"/>
      <c r="CY46" s="3"/>
      <c r="CZ46" s="3"/>
    </row>
    <row r="47" s="276" customFormat="true" ht="15" customHeight="true" x14ac:dyDescent="0.2">
      <c r="A47" s="1804" t="s">
        <v>101</v>
      </c>
      <c r="B47" s="331" t="s">
        <v>100</v>
      </c>
      <c r="C47" s="49" t="s">
        <v>35</v>
      </c>
      <c r="D47" s="46" t="s">
        <v>35</v>
      </c>
      <c r="E47" s="46" t="s">
        <v>35</v>
      </c>
      <c r="F47" s="46" t="s">
        <v>35</v>
      </c>
      <c r="G47" s="43" t="s">
        <v>35</v>
      </c>
      <c r="H47" s="40" t="s">
        <v>35</v>
      </c>
      <c r="I47" s="46" t="s">
        <v>35</v>
      </c>
      <c r="J47" s="46" t="s">
        <v>35</v>
      </c>
      <c r="K47" s="46" t="s">
        <v>35</v>
      </c>
      <c r="L47" s="37" t="s">
        <v>35</v>
      </c>
      <c r="M47" s="49" t="s">
        <v>35</v>
      </c>
      <c r="N47" s="46" t="s">
        <v>35</v>
      </c>
      <c r="O47" s="46" t="s">
        <v>35</v>
      </c>
      <c r="P47" s="46" t="s">
        <v>35</v>
      </c>
      <c r="Q47" s="43" t="s">
        <v>35</v>
      </c>
      <c r="R47" s="40" t="s">
        <v>35</v>
      </c>
      <c r="S47" s="46" t="s">
        <v>35</v>
      </c>
      <c r="T47" s="46" t="s">
        <v>35</v>
      </c>
      <c r="U47" s="46" t="s">
        <v>35</v>
      </c>
      <c r="V47" s="46" t="s">
        <v>35</v>
      </c>
      <c r="W47" s="46" t="s">
        <v>35</v>
      </c>
      <c r="X47" s="46" t="s">
        <v>35</v>
      </c>
      <c r="Y47" s="46" t="s">
        <v>35</v>
      </c>
      <c r="Z47" s="46" t="s">
        <v>35</v>
      </c>
      <c r="AA47" s="46" t="s">
        <v>35</v>
      </c>
      <c r="AB47" s="46" t="s">
        <v>35</v>
      </c>
      <c r="AC47" s="46" t="s">
        <v>35</v>
      </c>
      <c r="AD47" s="46" t="s">
        <v>35</v>
      </c>
      <c r="AE47" s="46" t="s">
        <v>35</v>
      </c>
      <c r="AF47" s="46" t="s">
        <v>35</v>
      </c>
      <c r="AG47" s="46" t="s">
        <v>35</v>
      </c>
      <c r="AH47" s="46" t="s">
        <v>35</v>
      </c>
      <c r="AI47" s="46" t="s">
        <v>35</v>
      </c>
      <c r="AJ47" s="37" t="s">
        <v>35</v>
      </c>
      <c r="AK47" s="5"/>
      <c r="AL47" s="5"/>
      <c r="AM47" s="5"/>
      <c r="AN47" s="5"/>
      <c r="AO47" s="5"/>
      <c r="AP47" s="5"/>
      <c r="AQ47" s="5"/>
      <c r="AR47" s="5"/>
      <c r="AS47" s="5"/>
      <c r="AT47" s="5"/>
      <c r="AU47" s="5"/>
      <c r="AV47" s="5"/>
      <c r="AW47" s="5"/>
      <c r="AX47" s="5"/>
      <c r="AY47" s="5"/>
      <c r="AZ47" s="304"/>
      <c r="BA47" s="1836" t="s">
        <v>101</v>
      </c>
      <c r="BB47" s="1542" t="s">
        <v>100</v>
      </c>
      <c r="BC47" s="33" t="s">
        <v>35</v>
      </c>
      <c r="BD47" s="29" t="s">
        <v>35</v>
      </c>
      <c r="BE47" s="29" t="s">
        <v>35</v>
      </c>
      <c r="BF47" s="29" t="s">
        <v>35</v>
      </c>
      <c r="BG47" s="24" t="s">
        <v>35</v>
      </c>
      <c r="BH47" s="33" t="s">
        <v>35</v>
      </c>
      <c r="BI47" s="29" t="s">
        <v>35</v>
      </c>
      <c r="BJ47" s="29" t="s">
        <v>35</v>
      </c>
      <c r="BK47" s="29" t="s">
        <v>35</v>
      </c>
      <c r="BL47" s="24" t="s">
        <v>35</v>
      </c>
      <c r="BM47" s="33" t="s">
        <v>35</v>
      </c>
      <c r="BN47" s="29" t="s">
        <v>35</v>
      </c>
      <c r="BO47" s="29" t="s">
        <v>35</v>
      </c>
      <c r="BP47" s="29" t="s">
        <v>35</v>
      </c>
      <c r="BQ47" s="24" t="s">
        <v>35</v>
      </c>
      <c r="BR47" s="33" t="s">
        <v>35</v>
      </c>
      <c r="BS47" s="29" t="s">
        <v>35</v>
      </c>
      <c r="BT47" s="29" t="s">
        <v>35</v>
      </c>
      <c r="BU47" s="29" t="s">
        <v>35</v>
      </c>
      <c r="BV47" s="29" t="s">
        <v>35</v>
      </c>
      <c r="BW47" s="29" t="s">
        <v>35</v>
      </c>
      <c r="BX47" s="29" t="s">
        <v>35</v>
      </c>
      <c r="BY47" s="18" t="s">
        <v>35</v>
      </c>
      <c r="BZ47" s="18" t="s">
        <v>35</v>
      </c>
      <c r="CA47" s="18" t="s">
        <v>35</v>
      </c>
      <c r="CB47" s="18" t="s">
        <v>35</v>
      </c>
      <c r="CC47" s="18" t="s">
        <v>35</v>
      </c>
      <c r="CD47" s="18" t="s">
        <v>35</v>
      </c>
      <c r="CE47" s="18" t="s">
        <v>35</v>
      </c>
      <c r="CF47" s="18" t="s">
        <v>35</v>
      </c>
      <c r="CG47" s="18" t="s">
        <v>35</v>
      </c>
      <c r="CH47" s="18" t="s">
        <v>35</v>
      </c>
      <c r="CI47" s="18" t="s">
        <v>35</v>
      </c>
      <c r="CJ47" s="18" t="s">
        <v>35</v>
      </c>
      <c r="CK47" s="3"/>
      <c r="CL47" s="3"/>
      <c r="CM47" s="3"/>
      <c r="CN47" s="3"/>
      <c r="CO47" s="3"/>
      <c r="CP47" s="3"/>
      <c r="CQ47" s="3"/>
      <c r="CR47" s="3"/>
      <c r="CS47" s="3"/>
      <c r="CT47" s="3"/>
      <c r="CU47" s="3"/>
      <c r="CV47" s="3"/>
      <c r="CW47" s="3"/>
      <c r="CX47" s="3"/>
      <c r="CY47" s="3"/>
      <c r="CZ47" s="3"/>
    </row>
    <row r="48" s="276" customFormat="true" ht="15" customHeight="true" x14ac:dyDescent="0.2">
      <c r="A48" s="1804"/>
      <c r="B48" s="331" t="s">
        <v>99</v>
      </c>
      <c r="C48" s="49" t="s">
        <v>35</v>
      </c>
      <c r="D48" s="46" t="s">
        <v>35</v>
      </c>
      <c r="E48" s="46" t="s">
        <v>35</v>
      </c>
      <c r="F48" s="46" t="s">
        <v>35</v>
      </c>
      <c r="G48" s="43" t="s">
        <v>35</v>
      </c>
      <c r="H48" s="40" t="s">
        <v>35</v>
      </c>
      <c r="I48" s="46" t="s">
        <v>35</v>
      </c>
      <c r="J48" s="46" t="s">
        <v>35</v>
      </c>
      <c r="K48" s="46" t="s">
        <v>35</v>
      </c>
      <c r="L48" s="37" t="s">
        <v>35</v>
      </c>
      <c r="M48" s="49" t="s">
        <v>35</v>
      </c>
      <c r="N48" s="46" t="s">
        <v>35</v>
      </c>
      <c r="O48" s="46" t="s">
        <v>35</v>
      </c>
      <c r="P48" s="46" t="s">
        <v>35</v>
      </c>
      <c r="Q48" s="43" t="s">
        <v>35</v>
      </c>
      <c r="R48" s="40" t="s">
        <v>35</v>
      </c>
      <c r="S48" s="46" t="s">
        <v>35</v>
      </c>
      <c r="T48" s="46" t="s">
        <v>35</v>
      </c>
      <c r="U48" s="46" t="s">
        <v>35</v>
      </c>
      <c r="V48" s="46" t="s">
        <v>35</v>
      </c>
      <c r="W48" s="46" t="s">
        <v>35</v>
      </c>
      <c r="X48" s="46" t="s">
        <v>35</v>
      </c>
      <c r="Y48" s="46" t="s">
        <v>35</v>
      </c>
      <c r="Z48" s="46" t="s">
        <v>35</v>
      </c>
      <c r="AA48" s="46" t="s">
        <v>35</v>
      </c>
      <c r="AB48" s="46" t="s">
        <v>35</v>
      </c>
      <c r="AC48" s="46" t="s">
        <v>35</v>
      </c>
      <c r="AD48" s="46" t="s">
        <v>35</v>
      </c>
      <c r="AE48" s="46" t="s">
        <v>35</v>
      </c>
      <c r="AF48" s="46" t="s">
        <v>35</v>
      </c>
      <c r="AG48" s="46" t="s">
        <v>35</v>
      </c>
      <c r="AH48" s="46" t="s">
        <v>35</v>
      </c>
      <c r="AI48" s="46" t="s">
        <v>35</v>
      </c>
      <c r="AJ48" s="37" t="s">
        <v>35</v>
      </c>
      <c r="AK48" s="5"/>
      <c r="AL48" s="5"/>
      <c r="AM48" s="5"/>
      <c r="AN48" s="5"/>
      <c r="AO48" s="5"/>
      <c r="AP48" s="5"/>
      <c r="AQ48" s="5"/>
      <c r="AR48" s="5"/>
      <c r="AS48" s="5"/>
      <c r="AT48" s="5"/>
      <c r="AU48" s="5"/>
      <c r="AV48" s="5"/>
      <c r="AW48" s="5"/>
      <c r="AX48" s="5"/>
      <c r="AY48" s="5"/>
      <c r="AZ48" s="304"/>
      <c r="BA48" s="1836"/>
      <c r="BB48" s="1542" t="s">
        <v>99</v>
      </c>
      <c r="BC48" s="33" t="s">
        <v>35</v>
      </c>
      <c r="BD48" s="29" t="s">
        <v>35</v>
      </c>
      <c r="BE48" s="29" t="s">
        <v>35</v>
      </c>
      <c r="BF48" s="29" t="s">
        <v>35</v>
      </c>
      <c r="BG48" s="24" t="s">
        <v>35</v>
      </c>
      <c r="BH48" s="33" t="s">
        <v>35</v>
      </c>
      <c r="BI48" s="29" t="s">
        <v>35</v>
      </c>
      <c r="BJ48" s="29" t="s">
        <v>35</v>
      </c>
      <c r="BK48" s="29" t="s">
        <v>35</v>
      </c>
      <c r="BL48" s="24" t="s">
        <v>35</v>
      </c>
      <c r="BM48" s="33" t="s">
        <v>35</v>
      </c>
      <c r="BN48" s="29" t="s">
        <v>35</v>
      </c>
      <c r="BO48" s="29" t="s">
        <v>35</v>
      </c>
      <c r="BP48" s="29" t="s">
        <v>35</v>
      </c>
      <c r="BQ48" s="24" t="s">
        <v>35</v>
      </c>
      <c r="BR48" s="33" t="s">
        <v>35</v>
      </c>
      <c r="BS48" s="29" t="s">
        <v>35</v>
      </c>
      <c r="BT48" s="29" t="s">
        <v>35</v>
      </c>
      <c r="BU48" s="29" t="s">
        <v>35</v>
      </c>
      <c r="BV48" s="29" t="s">
        <v>35</v>
      </c>
      <c r="BW48" s="29" t="s">
        <v>35</v>
      </c>
      <c r="BX48" s="29" t="s">
        <v>35</v>
      </c>
      <c r="BY48" s="18" t="s">
        <v>35</v>
      </c>
      <c r="BZ48" s="18" t="s">
        <v>35</v>
      </c>
      <c r="CA48" s="18" t="s">
        <v>35</v>
      </c>
      <c r="CB48" s="18" t="s">
        <v>35</v>
      </c>
      <c r="CC48" s="18" t="s">
        <v>35</v>
      </c>
      <c r="CD48" s="18" t="s">
        <v>35</v>
      </c>
      <c r="CE48" s="18" t="s">
        <v>35</v>
      </c>
      <c r="CF48" s="18" t="s">
        <v>35</v>
      </c>
      <c r="CG48" s="18" t="s">
        <v>35</v>
      </c>
      <c r="CH48" s="18" t="s">
        <v>35</v>
      </c>
      <c r="CI48" s="18" t="s">
        <v>35</v>
      </c>
      <c r="CJ48" s="18" t="s">
        <v>35</v>
      </c>
      <c r="CK48" s="3"/>
      <c r="CL48" s="3"/>
      <c r="CM48" s="3"/>
      <c r="CN48" s="3"/>
      <c r="CO48" s="3"/>
      <c r="CP48" s="3"/>
      <c r="CQ48" s="3"/>
      <c r="CR48" s="3"/>
      <c r="CS48" s="3"/>
      <c r="CT48" s="3"/>
      <c r="CU48" s="3"/>
      <c r="CV48" s="3"/>
      <c r="CW48" s="3"/>
      <c r="CX48" s="3"/>
      <c r="CY48" s="3"/>
      <c r="CZ48" s="3"/>
    </row>
    <row r="49" s="276" customFormat="true" ht="15" customHeight="true" x14ac:dyDescent="0.2">
      <c r="A49" s="1804"/>
      <c r="B49" s="331" t="s">
        <v>68</v>
      </c>
      <c r="C49" s="49" t="s">
        <v>35</v>
      </c>
      <c r="D49" s="46" t="s">
        <v>35</v>
      </c>
      <c r="E49" s="46" t="s">
        <v>35</v>
      </c>
      <c r="F49" s="46" t="s">
        <v>35</v>
      </c>
      <c r="G49" s="43" t="s">
        <v>35</v>
      </c>
      <c r="H49" s="40" t="s">
        <v>35</v>
      </c>
      <c r="I49" s="46" t="s">
        <v>35</v>
      </c>
      <c r="J49" s="46" t="s">
        <v>35</v>
      </c>
      <c r="K49" s="46" t="s">
        <v>35</v>
      </c>
      <c r="L49" s="37" t="s">
        <v>35</v>
      </c>
      <c r="M49" s="49" t="s">
        <v>35</v>
      </c>
      <c r="N49" s="46" t="s">
        <v>35</v>
      </c>
      <c r="O49" s="46" t="s">
        <v>35</v>
      </c>
      <c r="P49" s="46" t="s">
        <v>35</v>
      </c>
      <c r="Q49" s="43" t="s">
        <v>35</v>
      </c>
      <c r="R49" s="40" t="s">
        <v>35</v>
      </c>
      <c r="S49" s="46" t="s">
        <v>35</v>
      </c>
      <c r="T49" s="46" t="s">
        <v>35</v>
      </c>
      <c r="U49" s="46" t="s">
        <v>35</v>
      </c>
      <c r="V49" s="46" t="s">
        <v>35</v>
      </c>
      <c r="W49" s="46" t="s">
        <v>35</v>
      </c>
      <c r="X49" s="46" t="s">
        <v>35</v>
      </c>
      <c r="Y49" s="46" t="s">
        <v>35</v>
      </c>
      <c r="Z49" s="46" t="s">
        <v>35</v>
      </c>
      <c r="AA49" s="46" t="s">
        <v>35</v>
      </c>
      <c r="AB49" s="46" t="s">
        <v>35</v>
      </c>
      <c r="AC49" s="46" t="s">
        <v>35</v>
      </c>
      <c r="AD49" s="46" t="s">
        <v>35</v>
      </c>
      <c r="AE49" s="46" t="s">
        <v>35</v>
      </c>
      <c r="AF49" s="46" t="s">
        <v>35</v>
      </c>
      <c r="AG49" s="46" t="s">
        <v>35</v>
      </c>
      <c r="AH49" s="46" t="s">
        <v>35</v>
      </c>
      <c r="AI49" s="46" t="s">
        <v>35</v>
      </c>
      <c r="AJ49" s="37" t="s">
        <v>35</v>
      </c>
      <c r="AK49" s="5"/>
      <c r="AL49" s="5"/>
      <c r="AM49" s="5"/>
      <c r="AN49" s="5"/>
      <c r="AO49" s="5"/>
      <c r="AP49" s="5"/>
      <c r="AQ49" s="5"/>
      <c r="AR49" s="5"/>
      <c r="AS49" s="5"/>
      <c r="AT49" s="5"/>
      <c r="AU49" s="5"/>
      <c r="AV49" s="5"/>
      <c r="AW49" s="5"/>
      <c r="AX49" s="5"/>
      <c r="AY49" s="5"/>
      <c r="AZ49" s="304"/>
      <c r="BA49" s="1836"/>
      <c r="BB49" s="1542" t="s">
        <v>68</v>
      </c>
      <c r="BC49" s="33" t="s">
        <v>35</v>
      </c>
      <c r="BD49" s="29" t="s">
        <v>35</v>
      </c>
      <c r="BE49" s="29" t="s">
        <v>35</v>
      </c>
      <c r="BF49" s="29" t="s">
        <v>35</v>
      </c>
      <c r="BG49" s="24" t="s">
        <v>35</v>
      </c>
      <c r="BH49" s="33" t="s">
        <v>35</v>
      </c>
      <c r="BI49" s="29" t="s">
        <v>35</v>
      </c>
      <c r="BJ49" s="29" t="s">
        <v>35</v>
      </c>
      <c r="BK49" s="29" t="s">
        <v>35</v>
      </c>
      <c r="BL49" s="24" t="s">
        <v>35</v>
      </c>
      <c r="BM49" s="33" t="s">
        <v>35</v>
      </c>
      <c r="BN49" s="29" t="s">
        <v>35</v>
      </c>
      <c r="BO49" s="29" t="s">
        <v>35</v>
      </c>
      <c r="BP49" s="29" t="s">
        <v>35</v>
      </c>
      <c r="BQ49" s="24" t="s">
        <v>35</v>
      </c>
      <c r="BR49" s="33" t="s">
        <v>35</v>
      </c>
      <c r="BS49" s="29" t="s">
        <v>35</v>
      </c>
      <c r="BT49" s="29" t="s">
        <v>35</v>
      </c>
      <c r="BU49" s="29" t="s">
        <v>35</v>
      </c>
      <c r="BV49" s="29" t="s">
        <v>35</v>
      </c>
      <c r="BW49" s="29" t="s">
        <v>35</v>
      </c>
      <c r="BX49" s="29" t="s">
        <v>35</v>
      </c>
      <c r="BY49" s="18" t="s">
        <v>35</v>
      </c>
      <c r="BZ49" s="18" t="s">
        <v>35</v>
      </c>
      <c r="CA49" s="18" t="s">
        <v>35</v>
      </c>
      <c r="CB49" s="18" t="s">
        <v>35</v>
      </c>
      <c r="CC49" s="18" t="s">
        <v>35</v>
      </c>
      <c r="CD49" s="18" t="s">
        <v>35</v>
      </c>
      <c r="CE49" s="18" t="s">
        <v>35</v>
      </c>
      <c r="CF49" s="18" t="s">
        <v>35</v>
      </c>
      <c r="CG49" s="18" t="s">
        <v>35</v>
      </c>
      <c r="CH49" s="18" t="s">
        <v>35</v>
      </c>
      <c r="CI49" s="18" t="s">
        <v>35</v>
      </c>
      <c r="CJ49" s="18" t="s">
        <v>35</v>
      </c>
      <c r="CK49" s="3"/>
      <c r="CL49" s="3"/>
      <c r="CM49" s="3"/>
      <c r="CN49" s="3"/>
      <c r="CO49" s="3"/>
      <c r="CP49" s="3"/>
      <c r="CQ49" s="3"/>
      <c r="CR49" s="3"/>
      <c r="CS49" s="3"/>
      <c r="CT49" s="3"/>
      <c r="CU49" s="3"/>
      <c r="CV49" s="3"/>
      <c r="CW49" s="3"/>
      <c r="CX49" s="3"/>
      <c r="CY49" s="3"/>
      <c r="CZ49" s="3"/>
    </row>
    <row r="50" s="276" customFormat="true" ht="15" customHeight="true" x14ac:dyDescent="0.2">
      <c r="A50" s="1804" t="s">
        <v>102</v>
      </c>
      <c r="B50" s="331" t="s">
        <v>100</v>
      </c>
      <c r="C50" s="49" t="s">
        <v>35</v>
      </c>
      <c r="D50" s="46" t="s">
        <v>35</v>
      </c>
      <c r="E50" s="46" t="s">
        <v>35</v>
      </c>
      <c r="F50" s="46" t="s">
        <v>35</v>
      </c>
      <c r="G50" s="43" t="s">
        <v>35</v>
      </c>
      <c r="H50" s="40" t="s">
        <v>35</v>
      </c>
      <c r="I50" s="46" t="s">
        <v>35</v>
      </c>
      <c r="J50" s="46" t="s">
        <v>35</v>
      </c>
      <c r="K50" s="46" t="s">
        <v>35</v>
      </c>
      <c r="L50" s="37" t="s">
        <v>35</v>
      </c>
      <c r="M50" s="49" t="s">
        <v>35</v>
      </c>
      <c r="N50" s="46" t="s">
        <v>35</v>
      </c>
      <c r="O50" s="46" t="s">
        <v>35</v>
      </c>
      <c r="P50" s="46" t="s">
        <v>35</v>
      </c>
      <c r="Q50" s="43" t="s">
        <v>35</v>
      </c>
      <c r="R50" s="40" t="s">
        <v>35</v>
      </c>
      <c r="S50" s="46" t="s">
        <v>35</v>
      </c>
      <c r="T50" s="46" t="s">
        <v>35</v>
      </c>
      <c r="U50" s="46" t="s">
        <v>35</v>
      </c>
      <c r="V50" s="46" t="s">
        <v>35</v>
      </c>
      <c r="W50" s="46" t="s">
        <v>35</v>
      </c>
      <c r="X50" s="46" t="s">
        <v>35</v>
      </c>
      <c r="Y50" s="46" t="s">
        <v>35</v>
      </c>
      <c r="Z50" s="46" t="s">
        <v>35</v>
      </c>
      <c r="AA50" s="46" t="s">
        <v>35</v>
      </c>
      <c r="AB50" s="46" t="s">
        <v>35</v>
      </c>
      <c r="AC50" s="46" t="s">
        <v>35</v>
      </c>
      <c r="AD50" s="46" t="s">
        <v>35</v>
      </c>
      <c r="AE50" s="46" t="s">
        <v>35</v>
      </c>
      <c r="AF50" s="46" t="s">
        <v>35</v>
      </c>
      <c r="AG50" s="46" t="s">
        <v>35</v>
      </c>
      <c r="AH50" s="46" t="s">
        <v>35</v>
      </c>
      <c r="AI50" s="46" t="s">
        <v>35</v>
      </c>
      <c r="AJ50" s="37" t="s">
        <v>35</v>
      </c>
      <c r="AK50" s="5"/>
      <c r="AL50" s="5"/>
      <c r="AM50" s="5"/>
      <c r="AN50" s="5"/>
      <c r="AO50" s="5"/>
      <c r="AP50" s="5"/>
      <c r="AQ50" s="5"/>
      <c r="AR50" s="5"/>
      <c r="AS50" s="5"/>
      <c r="AT50" s="5"/>
      <c r="AU50" s="5"/>
      <c r="AV50" s="5"/>
      <c r="AW50" s="5"/>
      <c r="AX50" s="5"/>
      <c r="AY50" s="5"/>
      <c r="AZ50" s="304"/>
      <c r="BA50" s="1836" t="s">
        <v>102</v>
      </c>
      <c r="BB50" s="1542" t="s">
        <v>100</v>
      </c>
      <c r="BC50" s="33" t="s">
        <v>35</v>
      </c>
      <c r="BD50" s="29" t="s">
        <v>35</v>
      </c>
      <c r="BE50" s="29" t="s">
        <v>35</v>
      </c>
      <c r="BF50" s="29" t="s">
        <v>35</v>
      </c>
      <c r="BG50" s="24" t="s">
        <v>35</v>
      </c>
      <c r="BH50" s="33" t="s">
        <v>35</v>
      </c>
      <c r="BI50" s="29" t="s">
        <v>35</v>
      </c>
      <c r="BJ50" s="29" t="s">
        <v>35</v>
      </c>
      <c r="BK50" s="29" t="s">
        <v>35</v>
      </c>
      <c r="BL50" s="24" t="s">
        <v>35</v>
      </c>
      <c r="BM50" s="33" t="s">
        <v>35</v>
      </c>
      <c r="BN50" s="29" t="s">
        <v>35</v>
      </c>
      <c r="BO50" s="29" t="s">
        <v>35</v>
      </c>
      <c r="BP50" s="29" t="s">
        <v>35</v>
      </c>
      <c r="BQ50" s="24" t="s">
        <v>35</v>
      </c>
      <c r="BR50" s="33" t="s">
        <v>35</v>
      </c>
      <c r="BS50" s="29" t="s">
        <v>35</v>
      </c>
      <c r="BT50" s="29" t="s">
        <v>35</v>
      </c>
      <c r="BU50" s="29" t="s">
        <v>35</v>
      </c>
      <c r="BV50" s="29" t="s">
        <v>35</v>
      </c>
      <c r="BW50" s="29" t="s">
        <v>35</v>
      </c>
      <c r="BX50" s="29" t="s">
        <v>35</v>
      </c>
      <c r="BY50" s="18" t="s">
        <v>35</v>
      </c>
      <c r="BZ50" s="18" t="s">
        <v>35</v>
      </c>
      <c r="CA50" s="18" t="s">
        <v>35</v>
      </c>
      <c r="CB50" s="18" t="s">
        <v>35</v>
      </c>
      <c r="CC50" s="18" t="s">
        <v>35</v>
      </c>
      <c r="CD50" s="18" t="s">
        <v>35</v>
      </c>
      <c r="CE50" s="18" t="s">
        <v>35</v>
      </c>
      <c r="CF50" s="18" t="s">
        <v>35</v>
      </c>
      <c r="CG50" s="18" t="s">
        <v>35</v>
      </c>
      <c r="CH50" s="18" t="s">
        <v>35</v>
      </c>
      <c r="CI50" s="18" t="s">
        <v>35</v>
      </c>
      <c r="CJ50" s="18" t="s">
        <v>35</v>
      </c>
      <c r="CK50" s="3"/>
      <c r="CL50" s="3"/>
      <c r="CM50" s="3"/>
      <c r="CN50" s="3"/>
      <c r="CO50" s="3"/>
      <c r="CP50" s="3"/>
      <c r="CQ50" s="3"/>
      <c r="CR50" s="3"/>
      <c r="CS50" s="3"/>
      <c r="CT50" s="3"/>
      <c r="CU50" s="3"/>
      <c r="CV50" s="3"/>
      <c r="CW50" s="3"/>
      <c r="CX50" s="3"/>
      <c r="CY50" s="3"/>
      <c r="CZ50" s="3"/>
    </row>
    <row r="51" s="276" customFormat="true" ht="15" customHeight="true" x14ac:dyDescent="0.2">
      <c r="A51" s="1804"/>
      <c r="B51" s="331" t="s">
        <v>99</v>
      </c>
      <c r="C51" s="49" t="s">
        <v>35</v>
      </c>
      <c r="D51" s="46" t="s">
        <v>35</v>
      </c>
      <c r="E51" s="46" t="s">
        <v>35</v>
      </c>
      <c r="F51" s="46" t="s">
        <v>35</v>
      </c>
      <c r="G51" s="43" t="s">
        <v>35</v>
      </c>
      <c r="H51" s="40" t="s">
        <v>35</v>
      </c>
      <c r="I51" s="46" t="s">
        <v>35</v>
      </c>
      <c r="J51" s="46" t="s">
        <v>35</v>
      </c>
      <c r="K51" s="46" t="s">
        <v>35</v>
      </c>
      <c r="L51" s="37" t="s">
        <v>35</v>
      </c>
      <c r="M51" s="49" t="s">
        <v>35</v>
      </c>
      <c r="N51" s="46" t="s">
        <v>35</v>
      </c>
      <c r="O51" s="46" t="s">
        <v>35</v>
      </c>
      <c r="P51" s="46" t="s">
        <v>35</v>
      </c>
      <c r="Q51" s="43" t="s">
        <v>35</v>
      </c>
      <c r="R51" s="40" t="s">
        <v>35</v>
      </c>
      <c r="S51" s="46" t="s">
        <v>35</v>
      </c>
      <c r="T51" s="46" t="s">
        <v>35</v>
      </c>
      <c r="U51" s="46" t="s">
        <v>35</v>
      </c>
      <c r="V51" s="46" t="s">
        <v>35</v>
      </c>
      <c r="W51" s="46" t="s">
        <v>35</v>
      </c>
      <c r="X51" s="46" t="s">
        <v>35</v>
      </c>
      <c r="Y51" s="46" t="s">
        <v>35</v>
      </c>
      <c r="Z51" s="46" t="s">
        <v>35</v>
      </c>
      <c r="AA51" s="46" t="s">
        <v>35</v>
      </c>
      <c r="AB51" s="46" t="s">
        <v>35</v>
      </c>
      <c r="AC51" s="46" t="s">
        <v>35</v>
      </c>
      <c r="AD51" s="46" t="s">
        <v>35</v>
      </c>
      <c r="AE51" s="46" t="s">
        <v>35</v>
      </c>
      <c r="AF51" s="46" t="s">
        <v>35</v>
      </c>
      <c r="AG51" s="46" t="s">
        <v>35</v>
      </c>
      <c r="AH51" s="46" t="s">
        <v>35</v>
      </c>
      <c r="AI51" s="46" t="s">
        <v>35</v>
      </c>
      <c r="AJ51" s="37" t="s">
        <v>35</v>
      </c>
      <c r="AK51" s="5"/>
      <c r="AL51" s="5"/>
      <c r="AM51" s="5"/>
      <c r="AN51" s="5"/>
      <c r="AO51" s="5"/>
      <c r="AP51" s="5"/>
      <c r="AQ51" s="5"/>
      <c r="AR51" s="5"/>
      <c r="AS51" s="5"/>
      <c r="AT51" s="5"/>
      <c r="AU51" s="5"/>
      <c r="AV51" s="5"/>
      <c r="AW51" s="5"/>
      <c r="AX51" s="5"/>
      <c r="AY51" s="5"/>
      <c r="AZ51" s="304"/>
      <c r="BA51" s="1836"/>
      <c r="BB51" s="1542" t="s">
        <v>99</v>
      </c>
      <c r="BC51" s="33" t="s">
        <v>35</v>
      </c>
      <c r="BD51" s="29" t="s">
        <v>35</v>
      </c>
      <c r="BE51" s="29" t="s">
        <v>35</v>
      </c>
      <c r="BF51" s="29" t="s">
        <v>35</v>
      </c>
      <c r="BG51" s="24" t="s">
        <v>35</v>
      </c>
      <c r="BH51" s="33" t="s">
        <v>35</v>
      </c>
      <c r="BI51" s="29" t="s">
        <v>35</v>
      </c>
      <c r="BJ51" s="29" t="s">
        <v>35</v>
      </c>
      <c r="BK51" s="29" t="s">
        <v>35</v>
      </c>
      <c r="BL51" s="24" t="s">
        <v>35</v>
      </c>
      <c r="BM51" s="33" t="s">
        <v>35</v>
      </c>
      <c r="BN51" s="29" t="s">
        <v>35</v>
      </c>
      <c r="BO51" s="29" t="s">
        <v>35</v>
      </c>
      <c r="BP51" s="29" t="s">
        <v>35</v>
      </c>
      <c r="BQ51" s="24" t="s">
        <v>35</v>
      </c>
      <c r="BR51" s="33" t="s">
        <v>35</v>
      </c>
      <c r="BS51" s="29" t="s">
        <v>35</v>
      </c>
      <c r="BT51" s="29" t="s">
        <v>35</v>
      </c>
      <c r="BU51" s="29" t="s">
        <v>35</v>
      </c>
      <c r="BV51" s="29" t="s">
        <v>35</v>
      </c>
      <c r="BW51" s="29" t="s">
        <v>35</v>
      </c>
      <c r="BX51" s="29" t="s">
        <v>35</v>
      </c>
      <c r="BY51" s="18" t="s">
        <v>35</v>
      </c>
      <c r="BZ51" s="18" t="s">
        <v>35</v>
      </c>
      <c r="CA51" s="18" t="s">
        <v>35</v>
      </c>
      <c r="CB51" s="18" t="s">
        <v>35</v>
      </c>
      <c r="CC51" s="18" t="s">
        <v>35</v>
      </c>
      <c r="CD51" s="18" t="s">
        <v>35</v>
      </c>
      <c r="CE51" s="18" t="s">
        <v>35</v>
      </c>
      <c r="CF51" s="18" t="s">
        <v>35</v>
      </c>
      <c r="CG51" s="18" t="s">
        <v>35</v>
      </c>
      <c r="CH51" s="18" t="s">
        <v>35</v>
      </c>
      <c r="CI51" s="18" t="s">
        <v>35</v>
      </c>
      <c r="CJ51" s="18" t="s">
        <v>35</v>
      </c>
      <c r="CK51" s="3"/>
      <c r="CL51" s="3"/>
      <c r="CM51" s="3"/>
      <c r="CN51" s="3"/>
      <c r="CO51" s="3"/>
      <c r="CP51" s="3"/>
      <c r="CQ51" s="3"/>
      <c r="CR51" s="3"/>
      <c r="CS51" s="3"/>
      <c r="CT51" s="3"/>
      <c r="CU51" s="3"/>
      <c r="CV51" s="3"/>
      <c r="CW51" s="3"/>
      <c r="CX51" s="3"/>
      <c r="CY51" s="3"/>
      <c r="CZ51" s="3"/>
    </row>
    <row r="52" s="276" customFormat="true" ht="15" customHeight="true" x14ac:dyDescent="0.2">
      <c r="A52" s="1804"/>
      <c r="B52" s="331" t="s">
        <v>68</v>
      </c>
      <c r="C52" s="49" t="s">
        <v>35</v>
      </c>
      <c r="D52" s="46" t="s">
        <v>35</v>
      </c>
      <c r="E52" s="46" t="s">
        <v>35</v>
      </c>
      <c r="F52" s="46" t="s">
        <v>35</v>
      </c>
      <c r="G52" s="43" t="s">
        <v>35</v>
      </c>
      <c r="H52" s="40" t="s">
        <v>35</v>
      </c>
      <c r="I52" s="46" t="s">
        <v>35</v>
      </c>
      <c r="J52" s="46" t="s">
        <v>35</v>
      </c>
      <c r="K52" s="46" t="s">
        <v>35</v>
      </c>
      <c r="L52" s="37" t="s">
        <v>35</v>
      </c>
      <c r="M52" s="49" t="s">
        <v>35</v>
      </c>
      <c r="N52" s="46" t="s">
        <v>35</v>
      </c>
      <c r="O52" s="46" t="s">
        <v>35</v>
      </c>
      <c r="P52" s="46" t="s">
        <v>35</v>
      </c>
      <c r="Q52" s="43" t="s">
        <v>35</v>
      </c>
      <c r="R52" s="40" t="s">
        <v>35</v>
      </c>
      <c r="S52" s="46" t="s">
        <v>35</v>
      </c>
      <c r="T52" s="46" t="s">
        <v>35</v>
      </c>
      <c r="U52" s="46" t="s">
        <v>35</v>
      </c>
      <c r="V52" s="46" t="s">
        <v>35</v>
      </c>
      <c r="W52" s="46" t="s">
        <v>35</v>
      </c>
      <c r="X52" s="46" t="s">
        <v>35</v>
      </c>
      <c r="Y52" s="46" t="s">
        <v>35</v>
      </c>
      <c r="Z52" s="46" t="s">
        <v>35</v>
      </c>
      <c r="AA52" s="46" t="s">
        <v>35</v>
      </c>
      <c r="AB52" s="46" t="s">
        <v>35</v>
      </c>
      <c r="AC52" s="46" t="s">
        <v>35</v>
      </c>
      <c r="AD52" s="46" t="s">
        <v>35</v>
      </c>
      <c r="AE52" s="46" t="s">
        <v>35</v>
      </c>
      <c r="AF52" s="46" t="s">
        <v>35</v>
      </c>
      <c r="AG52" s="46" t="s">
        <v>35</v>
      </c>
      <c r="AH52" s="46" t="s">
        <v>35</v>
      </c>
      <c r="AI52" s="46" t="s">
        <v>35</v>
      </c>
      <c r="AJ52" s="37" t="s">
        <v>35</v>
      </c>
      <c r="AK52" s="5"/>
      <c r="AL52" s="5"/>
      <c r="AM52" s="5"/>
      <c r="AN52" s="5"/>
      <c r="AO52" s="5"/>
      <c r="AP52" s="5"/>
      <c r="AQ52" s="5"/>
      <c r="AR52" s="5"/>
      <c r="AS52" s="5"/>
      <c r="AT52" s="5"/>
      <c r="AU52" s="5"/>
      <c r="AV52" s="5"/>
      <c r="AW52" s="5"/>
      <c r="AX52" s="5"/>
      <c r="AY52" s="5"/>
      <c r="AZ52" s="304"/>
      <c r="BA52" s="1836"/>
      <c r="BB52" s="1542" t="s">
        <v>68</v>
      </c>
      <c r="BC52" s="33" t="s">
        <v>35</v>
      </c>
      <c r="BD52" s="29" t="s">
        <v>35</v>
      </c>
      <c r="BE52" s="29" t="s">
        <v>35</v>
      </c>
      <c r="BF52" s="29" t="s">
        <v>35</v>
      </c>
      <c r="BG52" s="24" t="s">
        <v>35</v>
      </c>
      <c r="BH52" s="33" t="s">
        <v>35</v>
      </c>
      <c r="BI52" s="29" t="s">
        <v>35</v>
      </c>
      <c r="BJ52" s="29" t="s">
        <v>35</v>
      </c>
      <c r="BK52" s="29" t="s">
        <v>35</v>
      </c>
      <c r="BL52" s="24" t="s">
        <v>35</v>
      </c>
      <c r="BM52" s="33" t="s">
        <v>35</v>
      </c>
      <c r="BN52" s="29" t="s">
        <v>35</v>
      </c>
      <c r="BO52" s="29" t="s">
        <v>35</v>
      </c>
      <c r="BP52" s="29" t="s">
        <v>35</v>
      </c>
      <c r="BQ52" s="24" t="s">
        <v>35</v>
      </c>
      <c r="BR52" s="33" t="s">
        <v>35</v>
      </c>
      <c r="BS52" s="29" t="s">
        <v>35</v>
      </c>
      <c r="BT52" s="29" t="s">
        <v>35</v>
      </c>
      <c r="BU52" s="29" t="s">
        <v>35</v>
      </c>
      <c r="BV52" s="29" t="s">
        <v>35</v>
      </c>
      <c r="BW52" s="29" t="s">
        <v>35</v>
      </c>
      <c r="BX52" s="29" t="s">
        <v>35</v>
      </c>
      <c r="BY52" s="18" t="s">
        <v>35</v>
      </c>
      <c r="BZ52" s="18" t="s">
        <v>35</v>
      </c>
      <c r="CA52" s="18" t="s">
        <v>35</v>
      </c>
      <c r="CB52" s="18" t="s">
        <v>35</v>
      </c>
      <c r="CC52" s="18" t="s">
        <v>35</v>
      </c>
      <c r="CD52" s="18" t="s">
        <v>35</v>
      </c>
      <c r="CE52" s="18" t="s">
        <v>35</v>
      </c>
      <c r="CF52" s="18" t="s">
        <v>35</v>
      </c>
      <c r="CG52" s="18" t="s">
        <v>35</v>
      </c>
      <c r="CH52" s="18" t="s">
        <v>35</v>
      </c>
      <c r="CI52" s="18" t="s">
        <v>35</v>
      </c>
      <c r="CJ52" s="18" t="s">
        <v>35</v>
      </c>
      <c r="CK52" s="3"/>
      <c r="CL52" s="3"/>
      <c r="CM52" s="3"/>
      <c r="CN52" s="3"/>
      <c r="CO52" s="3"/>
      <c r="CP52" s="3"/>
      <c r="CQ52" s="3"/>
      <c r="CR52" s="3"/>
      <c r="CS52" s="3"/>
      <c r="CT52" s="3"/>
      <c r="CU52" s="3"/>
      <c r="CV52" s="3"/>
      <c r="CW52" s="3"/>
      <c r="CX52" s="3"/>
      <c r="CY52" s="3"/>
      <c r="CZ52" s="3"/>
    </row>
    <row r="53" s="276" customFormat="true" ht="15" customHeight="true" x14ac:dyDescent="0.2">
      <c r="A53" s="1804" t="s">
        <v>105</v>
      </c>
      <c r="B53" s="331" t="s">
        <v>100</v>
      </c>
      <c r="C53" s="49" t="s">
        <v>35</v>
      </c>
      <c r="D53" s="46" t="s">
        <v>35</v>
      </c>
      <c r="E53" s="46" t="s">
        <v>35</v>
      </c>
      <c r="F53" s="46" t="s">
        <v>35</v>
      </c>
      <c r="G53" s="43" t="s">
        <v>35</v>
      </c>
      <c r="H53" s="40" t="s">
        <v>35</v>
      </c>
      <c r="I53" s="46" t="s">
        <v>35</v>
      </c>
      <c r="J53" s="46" t="s">
        <v>35</v>
      </c>
      <c r="K53" s="46" t="s">
        <v>35</v>
      </c>
      <c r="L53" s="37" t="s">
        <v>35</v>
      </c>
      <c r="M53" s="49" t="s">
        <v>35</v>
      </c>
      <c r="N53" s="46" t="s">
        <v>35</v>
      </c>
      <c r="O53" s="46" t="s">
        <v>35</v>
      </c>
      <c r="P53" s="46" t="s">
        <v>35</v>
      </c>
      <c r="Q53" s="43" t="s">
        <v>35</v>
      </c>
      <c r="R53" s="40" t="s">
        <v>35</v>
      </c>
      <c r="S53" s="46" t="s">
        <v>35</v>
      </c>
      <c r="T53" s="46" t="s">
        <v>35</v>
      </c>
      <c r="U53" s="46" t="s">
        <v>35</v>
      </c>
      <c r="V53" s="46" t="s">
        <v>35</v>
      </c>
      <c r="W53" s="46" t="s">
        <v>35</v>
      </c>
      <c r="X53" s="46" t="s">
        <v>35</v>
      </c>
      <c r="Y53" s="46" t="s">
        <v>35</v>
      </c>
      <c r="Z53" s="46" t="s">
        <v>35</v>
      </c>
      <c r="AA53" s="46" t="s">
        <v>35</v>
      </c>
      <c r="AB53" s="46" t="s">
        <v>35</v>
      </c>
      <c r="AC53" s="46" t="s">
        <v>35</v>
      </c>
      <c r="AD53" s="46" t="s">
        <v>35</v>
      </c>
      <c r="AE53" s="46" t="s">
        <v>35</v>
      </c>
      <c r="AF53" s="46" t="s">
        <v>35</v>
      </c>
      <c r="AG53" s="46" t="s">
        <v>35</v>
      </c>
      <c r="AH53" s="46" t="s">
        <v>35</v>
      </c>
      <c r="AI53" s="46" t="s">
        <v>35</v>
      </c>
      <c r="AJ53" s="37" t="s">
        <v>35</v>
      </c>
      <c r="AK53" s="5"/>
      <c r="AL53" s="5"/>
      <c r="AM53" s="5"/>
      <c r="AN53" s="5"/>
      <c r="AO53" s="5"/>
      <c r="AP53" s="5"/>
      <c r="AQ53" s="5"/>
      <c r="AR53" s="5"/>
      <c r="AS53" s="5"/>
      <c r="AT53" s="5"/>
      <c r="AU53" s="5"/>
      <c r="AV53" s="5"/>
      <c r="AW53" s="5"/>
      <c r="AX53" s="5"/>
      <c r="AY53" s="5"/>
      <c r="AZ53" s="304"/>
      <c r="BA53" s="1836" t="s">
        <v>105</v>
      </c>
      <c r="BB53" s="1542" t="s">
        <v>100</v>
      </c>
      <c r="BC53" s="33" t="s">
        <v>35</v>
      </c>
      <c r="BD53" s="29" t="s">
        <v>35</v>
      </c>
      <c r="BE53" s="29" t="s">
        <v>35</v>
      </c>
      <c r="BF53" s="29" t="s">
        <v>35</v>
      </c>
      <c r="BG53" s="24" t="s">
        <v>35</v>
      </c>
      <c r="BH53" s="33" t="s">
        <v>35</v>
      </c>
      <c r="BI53" s="29" t="s">
        <v>35</v>
      </c>
      <c r="BJ53" s="29" t="s">
        <v>35</v>
      </c>
      <c r="BK53" s="29" t="s">
        <v>35</v>
      </c>
      <c r="BL53" s="24" t="s">
        <v>35</v>
      </c>
      <c r="BM53" s="33" t="s">
        <v>35</v>
      </c>
      <c r="BN53" s="29" t="s">
        <v>35</v>
      </c>
      <c r="BO53" s="29" t="s">
        <v>35</v>
      </c>
      <c r="BP53" s="29" t="s">
        <v>35</v>
      </c>
      <c r="BQ53" s="24" t="s">
        <v>35</v>
      </c>
      <c r="BR53" s="33" t="s">
        <v>35</v>
      </c>
      <c r="BS53" s="29" t="s">
        <v>35</v>
      </c>
      <c r="BT53" s="29" t="s">
        <v>35</v>
      </c>
      <c r="BU53" s="29" t="s">
        <v>35</v>
      </c>
      <c r="BV53" s="29" t="s">
        <v>35</v>
      </c>
      <c r="BW53" s="29" t="s">
        <v>35</v>
      </c>
      <c r="BX53" s="29" t="s">
        <v>35</v>
      </c>
      <c r="BY53" s="18" t="s">
        <v>35</v>
      </c>
      <c r="BZ53" s="18" t="s">
        <v>35</v>
      </c>
      <c r="CA53" s="18" t="s">
        <v>35</v>
      </c>
      <c r="CB53" s="18" t="s">
        <v>35</v>
      </c>
      <c r="CC53" s="18" t="s">
        <v>35</v>
      </c>
      <c r="CD53" s="18" t="s">
        <v>35</v>
      </c>
      <c r="CE53" s="18" t="s">
        <v>35</v>
      </c>
      <c r="CF53" s="18" t="s">
        <v>35</v>
      </c>
      <c r="CG53" s="18" t="s">
        <v>35</v>
      </c>
      <c r="CH53" s="18" t="s">
        <v>35</v>
      </c>
      <c r="CI53" s="18" t="s">
        <v>35</v>
      </c>
      <c r="CJ53" s="18" t="s">
        <v>35</v>
      </c>
      <c r="CK53" s="3"/>
      <c r="CL53" s="3"/>
      <c r="CM53" s="3"/>
      <c r="CN53" s="3"/>
      <c r="CO53" s="3"/>
      <c r="CP53" s="3"/>
      <c r="CQ53" s="3"/>
      <c r="CR53" s="3"/>
      <c r="CS53" s="3"/>
      <c r="CT53" s="3"/>
      <c r="CU53" s="3"/>
      <c r="CV53" s="3"/>
      <c r="CW53" s="3"/>
      <c r="CX53" s="3"/>
      <c r="CY53" s="3"/>
      <c r="CZ53" s="3"/>
    </row>
    <row r="54" s="276" customFormat="true" ht="15" customHeight="true" x14ac:dyDescent="0.2">
      <c r="A54" s="1804"/>
      <c r="B54" s="331" t="s">
        <v>99</v>
      </c>
      <c r="C54" s="49" t="s">
        <v>35</v>
      </c>
      <c r="D54" s="46" t="s">
        <v>35</v>
      </c>
      <c r="E54" s="46" t="s">
        <v>35</v>
      </c>
      <c r="F54" s="46" t="s">
        <v>35</v>
      </c>
      <c r="G54" s="43" t="s">
        <v>35</v>
      </c>
      <c r="H54" s="40" t="s">
        <v>35</v>
      </c>
      <c r="I54" s="46" t="s">
        <v>35</v>
      </c>
      <c r="J54" s="46" t="s">
        <v>35</v>
      </c>
      <c r="K54" s="46" t="s">
        <v>35</v>
      </c>
      <c r="L54" s="37" t="s">
        <v>35</v>
      </c>
      <c r="M54" s="49" t="s">
        <v>35</v>
      </c>
      <c r="N54" s="46" t="s">
        <v>35</v>
      </c>
      <c r="O54" s="46" t="s">
        <v>35</v>
      </c>
      <c r="P54" s="46" t="s">
        <v>35</v>
      </c>
      <c r="Q54" s="43" t="s">
        <v>35</v>
      </c>
      <c r="R54" s="40" t="s">
        <v>35</v>
      </c>
      <c r="S54" s="46" t="s">
        <v>35</v>
      </c>
      <c r="T54" s="46" t="s">
        <v>35</v>
      </c>
      <c r="U54" s="46" t="s">
        <v>35</v>
      </c>
      <c r="V54" s="46" t="s">
        <v>35</v>
      </c>
      <c r="W54" s="46" t="s">
        <v>35</v>
      </c>
      <c r="X54" s="46" t="s">
        <v>35</v>
      </c>
      <c r="Y54" s="46" t="s">
        <v>35</v>
      </c>
      <c r="Z54" s="46" t="s">
        <v>35</v>
      </c>
      <c r="AA54" s="46" t="s">
        <v>35</v>
      </c>
      <c r="AB54" s="46" t="s">
        <v>35</v>
      </c>
      <c r="AC54" s="46" t="s">
        <v>35</v>
      </c>
      <c r="AD54" s="46" t="s">
        <v>35</v>
      </c>
      <c r="AE54" s="46" t="s">
        <v>35</v>
      </c>
      <c r="AF54" s="46" t="s">
        <v>35</v>
      </c>
      <c r="AG54" s="46" t="s">
        <v>35</v>
      </c>
      <c r="AH54" s="46" t="s">
        <v>35</v>
      </c>
      <c r="AI54" s="46" t="s">
        <v>35</v>
      </c>
      <c r="AJ54" s="37" t="s">
        <v>35</v>
      </c>
      <c r="AK54" s="5"/>
      <c r="AL54" s="5"/>
      <c r="AM54" s="5"/>
      <c r="AN54" s="5"/>
      <c r="AO54" s="5"/>
      <c r="AP54" s="5"/>
      <c r="AQ54" s="5"/>
      <c r="AR54" s="5"/>
      <c r="AS54" s="5"/>
      <c r="AT54" s="5"/>
      <c r="AU54" s="5"/>
      <c r="AV54" s="5"/>
      <c r="AW54" s="5"/>
      <c r="AX54" s="5"/>
      <c r="AY54" s="5"/>
      <c r="AZ54" s="304"/>
      <c r="BA54" s="1836"/>
      <c r="BB54" s="1542" t="s">
        <v>99</v>
      </c>
      <c r="BC54" s="33" t="s">
        <v>35</v>
      </c>
      <c r="BD54" s="29" t="s">
        <v>35</v>
      </c>
      <c r="BE54" s="29" t="s">
        <v>35</v>
      </c>
      <c r="BF54" s="29" t="s">
        <v>35</v>
      </c>
      <c r="BG54" s="24" t="s">
        <v>35</v>
      </c>
      <c r="BH54" s="33" t="s">
        <v>35</v>
      </c>
      <c r="BI54" s="29" t="s">
        <v>35</v>
      </c>
      <c r="BJ54" s="29" t="s">
        <v>35</v>
      </c>
      <c r="BK54" s="29" t="s">
        <v>35</v>
      </c>
      <c r="BL54" s="24" t="s">
        <v>35</v>
      </c>
      <c r="BM54" s="33" t="s">
        <v>35</v>
      </c>
      <c r="BN54" s="29" t="s">
        <v>35</v>
      </c>
      <c r="BO54" s="29" t="s">
        <v>35</v>
      </c>
      <c r="BP54" s="29" t="s">
        <v>35</v>
      </c>
      <c r="BQ54" s="24" t="s">
        <v>35</v>
      </c>
      <c r="BR54" s="33" t="s">
        <v>35</v>
      </c>
      <c r="BS54" s="29" t="s">
        <v>35</v>
      </c>
      <c r="BT54" s="29" t="s">
        <v>35</v>
      </c>
      <c r="BU54" s="29" t="s">
        <v>35</v>
      </c>
      <c r="BV54" s="29" t="s">
        <v>35</v>
      </c>
      <c r="BW54" s="29" t="s">
        <v>35</v>
      </c>
      <c r="BX54" s="29" t="s">
        <v>35</v>
      </c>
      <c r="BY54" s="18" t="s">
        <v>35</v>
      </c>
      <c r="BZ54" s="18" t="s">
        <v>35</v>
      </c>
      <c r="CA54" s="18" t="s">
        <v>35</v>
      </c>
      <c r="CB54" s="18" t="s">
        <v>35</v>
      </c>
      <c r="CC54" s="18" t="s">
        <v>35</v>
      </c>
      <c r="CD54" s="18" t="s">
        <v>35</v>
      </c>
      <c r="CE54" s="18" t="s">
        <v>35</v>
      </c>
      <c r="CF54" s="18" t="s">
        <v>35</v>
      </c>
      <c r="CG54" s="18" t="s">
        <v>35</v>
      </c>
      <c r="CH54" s="18" t="s">
        <v>35</v>
      </c>
      <c r="CI54" s="18" t="s">
        <v>35</v>
      </c>
      <c r="CJ54" s="18" t="s">
        <v>35</v>
      </c>
      <c r="CK54" s="3"/>
      <c r="CL54" s="3"/>
      <c r="CM54" s="3"/>
      <c r="CN54" s="3"/>
      <c r="CO54" s="3"/>
      <c r="CP54" s="3"/>
      <c r="CQ54" s="3"/>
      <c r="CR54" s="3"/>
      <c r="CS54" s="3"/>
      <c r="CT54" s="3"/>
      <c r="CU54" s="3"/>
      <c r="CV54" s="3"/>
      <c r="CW54" s="3"/>
      <c r="CX54" s="3"/>
      <c r="CY54" s="3"/>
      <c r="CZ54" s="3"/>
    </row>
    <row r="55" s="276" customFormat="true" ht="15" customHeight="true" x14ac:dyDescent="0.2">
      <c r="A55" s="1805"/>
      <c r="B55" s="332" t="s">
        <v>68</v>
      </c>
      <c r="C55" s="48" t="s">
        <v>35</v>
      </c>
      <c r="D55" s="45" t="s">
        <v>35</v>
      </c>
      <c r="E55" s="45" t="s">
        <v>35</v>
      </c>
      <c r="F55" s="45" t="s">
        <v>35</v>
      </c>
      <c r="G55" s="42" t="s">
        <v>35</v>
      </c>
      <c r="H55" s="39" t="s">
        <v>35</v>
      </c>
      <c r="I55" s="45" t="s">
        <v>35</v>
      </c>
      <c r="J55" s="45" t="s">
        <v>35</v>
      </c>
      <c r="K55" s="45" t="s">
        <v>35</v>
      </c>
      <c r="L55" s="36" t="s">
        <v>35</v>
      </c>
      <c r="M55" s="48" t="s">
        <v>35</v>
      </c>
      <c r="N55" s="45" t="s">
        <v>35</v>
      </c>
      <c r="O55" s="45" t="s">
        <v>35</v>
      </c>
      <c r="P55" s="45" t="s">
        <v>35</v>
      </c>
      <c r="Q55" s="42" t="s">
        <v>35</v>
      </c>
      <c r="R55" s="10" t="s">
        <v>35</v>
      </c>
      <c r="S55" s="9" t="s">
        <v>35</v>
      </c>
      <c r="T55" s="9" t="s">
        <v>35</v>
      </c>
      <c r="U55" s="9" t="s">
        <v>35</v>
      </c>
      <c r="V55" s="9" t="s">
        <v>35</v>
      </c>
      <c r="W55" s="9" t="s">
        <v>35</v>
      </c>
      <c r="X55" s="9" t="s">
        <v>35</v>
      </c>
      <c r="Y55" s="9" t="s">
        <v>35</v>
      </c>
      <c r="Z55" s="9" t="s">
        <v>35</v>
      </c>
      <c r="AA55" s="9" t="s">
        <v>35</v>
      </c>
      <c r="AB55" s="9" t="s">
        <v>35</v>
      </c>
      <c r="AC55" s="9" t="s">
        <v>35</v>
      </c>
      <c r="AD55" s="9" t="s">
        <v>35</v>
      </c>
      <c r="AE55" s="9" t="s">
        <v>35</v>
      </c>
      <c r="AF55" s="9" t="s">
        <v>35</v>
      </c>
      <c r="AG55" s="9" t="s">
        <v>35</v>
      </c>
      <c r="AH55" s="9" t="s">
        <v>35</v>
      </c>
      <c r="AI55" s="9" t="s">
        <v>35</v>
      </c>
      <c r="AJ55" s="6" t="s">
        <v>35</v>
      </c>
      <c r="AK55" s="5"/>
      <c r="AL55" s="5"/>
      <c r="AM55" s="5"/>
      <c r="AN55" s="5"/>
      <c r="AO55" s="5"/>
      <c r="AP55" s="5"/>
      <c r="AQ55" s="5"/>
      <c r="AR55" s="5"/>
      <c r="AS55" s="5"/>
      <c r="AT55" s="5"/>
      <c r="AU55" s="5"/>
      <c r="AV55" s="5"/>
      <c r="AW55" s="5"/>
      <c r="AX55" s="5"/>
      <c r="AY55" s="5"/>
      <c r="AZ55" s="304"/>
      <c r="BA55" s="1839"/>
      <c r="BB55" s="1544" t="s">
        <v>68</v>
      </c>
      <c r="BC55" s="31" t="s">
        <v>35</v>
      </c>
      <c r="BD55" s="27" t="s">
        <v>35</v>
      </c>
      <c r="BE55" s="27" t="s">
        <v>35</v>
      </c>
      <c r="BF55" s="27" t="s">
        <v>35</v>
      </c>
      <c r="BG55" s="22" t="s">
        <v>35</v>
      </c>
      <c r="BH55" s="31" t="s">
        <v>35</v>
      </c>
      <c r="BI55" s="27" t="s">
        <v>35</v>
      </c>
      <c r="BJ55" s="27" t="s">
        <v>35</v>
      </c>
      <c r="BK55" s="27" t="s">
        <v>35</v>
      </c>
      <c r="BL55" s="22" t="s">
        <v>35</v>
      </c>
      <c r="BM55" s="31" t="s">
        <v>35</v>
      </c>
      <c r="BN55" s="27" t="s">
        <v>35</v>
      </c>
      <c r="BO55" s="27" t="s">
        <v>35</v>
      </c>
      <c r="BP55" s="27" t="s">
        <v>35</v>
      </c>
      <c r="BQ55" s="22" t="s">
        <v>35</v>
      </c>
      <c r="BR55" s="8" t="s">
        <v>35</v>
      </c>
      <c r="BS55" s="7" t="s">
        <v>35</v>
      </c>
      <c r="BT55" s="7" t="s">
        <v>35</v>
      </c>
      <c r="BU55" s="7" t="s">
        <v>35</v>
      </c>
      <c r="BV55" s="7" t="s">
        <v>35</v>
      </c>
      <c r="BW55" s="7" t="s">
        <v>35</v>
      </c>
      <c r="BX55" s="7" t="s">
        <v>35</v>
      </c>
      <c r="BY55" s="7" t="s">
        <v>35</v>
      </c>
      <c r="BZ55" s="20" t="s">
        <v>35</v>
      </c>
      <c r="CA55" s="20" t="s">
        <v>35</v>
      </c>
      <c r="CB55" s="20" t="s">
        <v>35</v>
      </c>
      <c r="CC55" s="20" t="s">
        <v>35</v>
      </c>
      <c r="CD55" s="20" t="s">
        <v>35</v>
      </c>
      <c r="CE55" s="20" t="s">
        <v>35</v>
      </c>
      <c r="CF55" s="20" t="s">
        <v>35</v>
      </c>
      <c r="CG55" s="20" t="s">
        <v>35</v>
      </c>
      <c r="CH55" s="20" t="s">
        <v>35</v>
      </c>
      <c r="CI55" s="20" t="s">
        <v>35</v>
      </c>
      <c r="CJ55" s="20" t="s">
        <v>35</v>
      </c>
      <c r="CK55" s="3"/>
      <c r="CL55" s="3"/>
      <c r="CM55" s="3"/>
      <c r="CN55" s="3"/>
      <c r="CO55" s="3"/>
      <c r="CP55" s="3"/>
      <c r="CQ55" s="3"/>
      <c r="CR55" s="3"/>
      <c r="CS55" s="3"/>
      <c r="CT55" s="3"/>
      <c r="CU55" s="3"/>
      <c r="CV55" s="3"/>
      <c r="CW55" s="3"/>
      <c r="CX55" s="3"/>
      <c r="CY55" s="3"/>
      <c r="CZ55" s="3"/>
    </row>
    <row r="56" s="433" customFormat="true" ht="15" customHeight="true" x14ac:dyDescent="0.2">
      <c r="A56" s="278"/>
      <c r="B56" s="328"/>
      <c r="C56" s="1806" t="s">
        <v>114</v>
      </c>
      <c r="D56" s="1807"/>
      <c r="E56" s="1807"/>
      <c r="F56" s="1807"/>
      <c r="G56" s="1808"/>
      <c r="H56" s="1809" t="s">
        <v>38</v>
      </c>
      <c r="I56" s="1810"/>
      <c r="J56" s="1810"/>
      <c r="K56" s="1810"/>
      <c r="L56" s="1811"/>
      <c r="M56" s="1831" t="s">
        <v>37</v>
      </c>
      <c r="N56" s="1810"/>
      <c r="O56" s="1810"/>
      <c r="P56" s="1810"/>
      <c r="Q56" s="1811"/>
      <c r="R56" s="15" t="s">
        <v>137</v>
      </c>
      <c r="S56" s="359"/>
      <c r="T56" s="359"/>
      <c r="U56" s="359"/>
      <c r="V56" s="359"/>
      <c r="W56" s="359"/>
      <c r="X56" s="359"/>
      <c r="Y56" s="359"/>
      <c r="Z56" s="359"/>
      <c r="AA56" s="359"/>
      <c r="AB56" s="359"/>
      <c r="AC56" s="359"/>
      <c r="AD56" s="359"/>
      <c r="AE56" s="359"/>
      <c r="AF56" s="359"/>
      <c r="AG56" s="359"/>
      <c r="AH56" s="359"/>
      <c r="AI56" s="359"/>
      <c r="AJ56" s="359"/>
      <c r="AK56" s="1693"/>
      <c r="AL56" s="1693"/>
      <c r="AM56" s="1693"/>
      <c r="AN56" s="1693"/>
      <c r="AO56" s="1693"/>
      <c r="AP56" s="1693"/>
      <c r="AQ56" s="1693"/>
      <c r="AR56" s="1693"/>
      <c r="AS56" s="1693"/>
      <c r="AT56" s="1693"/>
      <c r="AU56" s="1693"/>
      <c r="AV56" s="1693"/>
      <c r="AW56" s="1693"/>
      <c r="AX56" s="1693"/>
      <c r="AY56" s="1693"/>
      <c r="AZ56" s="305"/>
      <c r="BA56" s="306" t="s">
        <v>128</v>
      </c>
      <c r="BB56" s="261" t="s">
        <v>95</v>
      </c>
      <c r="BC56" s="1831" t="s">
        <v>114</v>
      </c>
      <c r="BD56" s="1810"/>
      <c r="BE56" s="1810"/>
      <c r="BF56" s="1810"/>
      <c r="BG56" s="1840"/>
      <c r="BH56" s="1831" t="s">
        <v>38</v>
      </c>
      <c r="BI56" s="1810"/>
      <c r="BJ56" s="1810"/>
      <c r="BK56" s="1810"/>
      <c r="BL56" s="1840"/>
      <c r="BM56" s="1831" t="s">
        <v>37</v>
      </c>
      <c r="BN56" s="1810"/>
      <c r="BO56" s="1810"/>
      <c r="BP56" s="1810"/>
      <c r="BQ56" s="1811"/>
      <c r="BR56" s="14" t="s">
        <v>137</v>
      </c>
      <c r="BS56" s="359"/>
      <c r="BT56" s="359"/>
      <c r="BU56" s="359"/>
      <c r="BV56" s="359"/>
      <c r="BW56" s="359"/>
      <c r="BX56" s="359"/>
      <c r="BY56" s="359"/>
      <c r="BZ56" s="304"/>
      <c r="CA56" s="304"/>
      <c r="CB56" s="304"/>
      <c r="CC56" s="304"/>
      <c r="CD56" s="304"/>
      <c r="CE56" s="304"/>
      <c r="CF56" s="304"/>
      <c r="CG56" s="304"/>
      <c r="CH56" s="304"/>
      <c r="CI56" s="304"/>
      <c r="CJ56" s="304"/>
      <c r="CK56" s="304"/>
      <c r="CL56" s="304"/>
      <c r="CM56" s="304"/>
      <c r="CN56" s="304"/>
      <c r="CO56" s="304"/>
      <c r="CP56" s="304"/>
      <c r="CQ56" s="304"/>
      <c r="CR56" s="304"/>
      <c r="CS56" s="304"/>
      <c r="CT56" s="304"/>
      <c r="CU56" s="304"/>
      <c r="CV56" s="304"/>
      <c r="CW56" s="304"/>
      <c r="CX56" s="304"/>
      <c r="CY56" s="304"/>
      <c r="CZ56" s="304"/>
    </row>
    <row r="57" s="433" customFormat="true" ht="36" x14ac:dyDescent="0.2">
      <c r="A57" s="294" t="s">
        <v>69</v>
      </c>
      <c r="B57" s="328"/>
      <c r="C57" s="351" t="s">
        <v>0</v>
      </c>
      <c r="D57" s="1535" t="s">
        <v>1</v>
      </c>
      <c r="E57" s="1535" t="s">
        <v>2</v>
      </c>
      <c r="F57" s="1535" t="s">
        <v>3</v>
      </c>
      <c r="G57" s="1536" t="s">
        <v>4</v>
      </c>
      <c r="H57" s="333" t="s">
        <v>0</v>
      </c>
      <c r="I57" s="1538" t="s">
        <v>1</v>
      </c>
      <c r="J57" s="1538" t="s">
        <v>2</v>
      </c>
      <c r="K57" s="1538" t="s">
        <v>3</v>
      </c>
      <c r="L57" s="1539" t="s">
        <v>4</v>
      </c>
      <c r="M57" s="334" t="s">
        <v>0</v>
      </c>
      <c r="N57" s="1538" t="s">
        <v>1</v>
      </c>
      <c r="O57" s="1538" t="s">
        <v>2</v>
      </c>
      <c r="P57" s="1538" t="s">
        <v>3</v>
      </c>
      <c r="Q57" s="1534" t="s">
        <v>4</v>
      </c>
      <c r="R57" s="333" t="s">
        <v>152</v>
      </c>
      <c r="S57" s="1538" t="s">
        <v>310</v>
      </c>
      <c r="T57" s="1538" t="s">
        <v>154</v>
      </c>
      <c r="U57" s="1538" t="s">
        <v>155</v>
      </c>
      <c r="V57" s="1538" t="s">
        <v>156</v>
      </c>
      <c r="W57" s="1538" t="s">
        <v>157</v>
      </c>
      <c r="X57" s="1538" t="s">
        <v>311</v>
      </c>
      <c r="Y57" s="1538" t="s">
        <v>159</v>
      </c>
      <c r="Z57" s="1538" t="s">
        <v>160</v>
      </c>
      <c r="AA57" s="1538" t="s">
        <v>162</v>
      </c>
      <c r="AB57" s="1538" t="s">
        <v>163</v>
      </c>
      <c r="AC57" s="1538" t="s">
        <v>164</v>
      </c>
      <c r="AD57" s="1538" t="s">
        <v>312</v>
      </c>
      <c r="AE57" s="1538" t="s">
        <v>165</v>
      </c>
      <c r="AF57" s="1538" t="s">
        <v>166</v>
      </c>
      <c r="AG57" s="1538" t="s">
        <v>167</v>
      </c>
      <c r="AH57" s="1538" t="s">
        <v>168</v>
      </c>
      <c r="AI57" s="1538" t="s">
        <v>169</v>
      </c>
      <c r="AJ57" s="1539" t="s">
        <v>170</v>
      </c>
      <c r="AK57" s="1693"/>
      <c r="AL57" s="1693"/>
      <c r="AM57" s="1693"/>
      <c r="AN57" s="1693"/>
      <c r="AO57" s="1693"/>
      <c r="AP57" s="1693"/>
      <c r="AQ57" s="1693"/>
      <c r="AR57" s="1693"/>
      <c r="AS57" s="1693"/>
      <c r="AT57" s="1693"/>
      <c r="AU57" s="1693"/>
      <c r="AV57" s="1693"/>
      <c r="AW57" s="1693"/>
      <c r="AX57" s="1693"/>
      <c r="AY57" s="1693"/>
      <c r="AZ57" s="305"/>
      <c r="BA57" s="294" t="s">
        <v>119</v>
      </c>
      <c r="BB57" s="293"/>
      <c r="BC57" s="381" t="s">
        <v>0</v>
      </c>
      <c r="BD57" s="1464" t="s">
        <v>1</v>
      </c>
      <c r="BE57" s="1464" t="s">
        <v>2</v>
      </c>
      <c r="BF57" s="1464" t="s">
        <v>3</v>
      </c>
      <c r="BG57" s="382" t="s">
        <v>4</v>
      </c>
      <c r="BH57" s="381" t="s">
        <v>0</v>
      </c>
      <c r="BI57" s="1464" t="s">
        <v>1</v>
      </c>
      <c r="BJ57" s="1464" t="s">
        <v>2</v>
      </c>
      <c r="BK57" s="1464" t="s">
        <v>3</v>
      </c>
      <c r="BL57" s="382" t="s">
        <v>4</v>
      </c>
      <c r="BM57" s="381" t="s">
        <v>0</v>
      </c>
      <c r="BN57" s="1464" t="s">
        <v>1</v>
      </c>
      <c r="BO57" s="1464" t="s">
        <v>2</v>
      </c>
      <c r="BP57" s="1464" t="s">
        <v>3</v>
      </c>
      <c r="BQ57" s="382" t="s">
        <v>4</v>
      </c>
      <c r="BR57" s="381" t="s">
        <v>152</v>
      </c>
      <c r="BS57" s="1464" t="s">
        <v>310</v>
      </c>
      <c r="BT57" s="1464" t="s">
        <v>154</v>
      </c>
      <c r="BU57" s="1464" t="s">
        <v>155</v>
      </c>
      <c r="BV57" s="1464" t="s">
        <v>156</v>
      </c>
      <c r="BW57" s="1464" t="s">
        <v>157</v>
      </c>
      <c r="BX57" s="1464" t="s">
        <v>311</v>
      </c>
      <c r="BY57" s="1466" t="s">
        <v>159</v>
      </c>
      <c r="BZ57" s="1466" t="s">
        <v>160</v>
      </c>
      <c r="CA57" s="1466" t="s">
        <v>162</v>
      </c>
      <c r="CB57" s="1466" t="s">
        <v>163</v>
      </c>
      <c r="CC57" s="1466" t="s">
        <v>164</v>
      </c>
      <c r="CD57" s="1466" t="s">
        <v>312</v>
      </c>
      <c r="CE57" s="1466" t="s">
        <v>165</v>
      </c>
      <c r="CF57" s="1466" t="s">
        <v>166</v>
      </c>
      <c r="CG57" s="1466" t="s">
        <v>167</v>
      </c>
      <c r="CH57" s="1466" t="s">
        <v>168</v>
      </c>
      <c r="CI57" s="1466" t="s">
        <v>169</v>
      </c>
      <c r="CJ57" s="1466" t="s">
        <v>170</v>
      </c>
      <c r="CK57" s="1711"/>
      <c r="CL57" s="1711"/>
      <c r="CM57" s="1711"/>
      <c r="CN57" s="1711"/>
      <c r="CO57" s="1711"/>
      <c r="CP57" s="1711"/>
      <c r="CQ57" s="1711"/>
      <c r="CR57" s="1711"/>
      <c r="CS57" s="1711"/>
      <c r="CT57" s="1711"/>
      <c r="CU57" s="1711"/>
      <c r="CV57" s="1711"/>
      <c r="CW57" s="1711"/>
      <c r="CX57" s="1711"/>
      <c r="CY57" s="1711"/>
      <c r="CZ57" s="1711"/>
    </row>
    <row r="58" s="433" customFormat="true" ht="15" customHeight="true" x14ac:dyDescent="0.2">
      <c r="A58" s="1803" t="s">
        <v>314</v>
      </c>
      <c r="B58" s="330" t="s">
        <v>178</v>
      </c>
      <c r="C58" s="103">
        <f>(DHS_Wet10!C49+DHS_Dry10!C49)/2</f>
        <v>0.20996760991254521</v>
      </c>
      <c r="D58" s="102">
        <f>(DHS_Wet10!D49+DHS_Dry10!D49)/2</f>
        <v>0.8251182974998591</v>
      </c>
      <c r="E58" s="102">
        <f>(DHS_Wet10!E49+DHS_Dry10!E49)/2</f>
        <v>1.9443195972887597</v>
      </c>
      <c r="F58" s="102">
        <f>(DHS_Wet10!F49+DHS_Dry10!F49)/2</f>
        <v>8.1957630937838477</v>
      </c>
      <c r="G58" s="101">
        <f>(DHS_Wet10!G49+DHS_Dry10!G49)/2</f>
        <v>43.161891416016566</v>
      </c>
      <c r="H58" s="100">
        <f>(DHS_Wet10!H49+DHS_Dry10!H49)/2</f>
        <v>13.75870792670943</v>
      </c>
      <c r="I58" s="102">
        <f>(DHS_Wet10!I49+DHS_Dry10!I49)/2</f>
        <v>38.237940261048479</v>
      </c>
      <c r="J58" s="102">
        <f>(DHS_Wet10!J49+DHS_Dry10!J49)/2</f>
        <v>56.263234103008841</v>
      </c>
      <c r="K58" s="102">
        <f>(DHS_Wet10!K49+DHS_Dry10!K49)/2</f>
        <v>64.655488070496858</v>
      </c>
      <c r="L58" s="99">
        <f>(DHS_Wet10!L49+DHS_Dry10!L49)/2</f>
        <v>77.171884677394843</v>
      </c>
      <c r="M58" s="103">
        <f>(DHS_Wet10!M49+DHS_Dry10!M49)/2</f>
        <v>0.11013228029813836</v>
      </c>
      <c r="N58" s="102">
        <f>(DHS_Wet10!N49+DHS_Dry10!N49)/2</f>
        <v>0.79960832554221895</v>
      </c>
      <c r="O58" s="102">
        <f>(DHS_Wet10!O49+DHS_Dry10!O49)/2</f>
        <v>1.1547180971540671</v>
      </c>
      <c r="P58" s="102">
        <f>(DHS_Wet10!P49+DHS_Dry10!P49)/2</f>
        <v>2.011886206470574</v>
      </c>
      <c r="Q58" s="101">
        <f>(DHS_Wet10!Q49+DHS_Dry10!Q49)/2</f>
        <v>7.8388886799588908</v>
      </c>
      <c r="R58" s="100">
        <f>(DHS_Wet10!R49+DHS_Dry10!R49)/2</f>
        <v>2.5987095834124769</v>
      </c>
      <c r="S58" s="102">
        <f>(DHS_Wet10!S49+DHS_Dry10!S49)/2</f>
        <v>2.0738485436533116</v>
      </c>
      <c r="T58" s="102">
        <f>(DHS_Wet10!T49+DHS_Dry10!T49)/2</f>
        <v>4.082053385289095</v>
      </c>
      <c r="U58" s="102">
        <f>(DHS_Wet10!U49+DHS_Dry10!U49)/2</f>
        <v>0.19368074015417869</v>
      </c>
      <c r="V58" s="102">
        <f>(DHS_Wet10!V49+DHS_Dry10!V49)/2</f>
        <v>2.1126406933997814</v>
      </c>
      <c r="W58" s="102">
        <f>(DHS_Wet10!W49+DHS_Dry10!W49)/2</f>
        <v>7.0703175735249841</v>
      </c>
      <c r="X58" s="102">
        <f>(DHS_Wet10!X49+DHS_Dry10!X49)/2</f>
        <v>4.8228274301862424</v>
      </c>
      <c r="Y58" s="102">
        <f>(DHS_Wet10!Y49+DHS_Dry10!Y49)/2</f>
        <v>6.3244997557048563</v>
      </c>
      <c r="Z58" s="102">
        <f>(DHS_Wet10!Z49+DHS_Dry10!Z49)/2</f>
        <v>6.5547498159047066</v>
      </c>
      <c r="AA58" s="102">
        <f>(DHS_Wet10!AA49+DHS_Dry10!AA49)/2</f>
        <v>0.89503212408432642</v>
      </c>
      <c r="AB58" s="102">
        <f>(DHS_Wet10!AB49+DHS_Dry10!AB49)/2</f>
        <v>2.278661603867985</v>
      </c>
      <c r="AC58" s="102">
        <f>(DHS_Wet10!AC49+DHS_Dry10!AC49)/2</f>
        <v>79.871568876879195</v>
      </c>
      <c r="AD58" s="102">
        <f>(DHS_Wet10!AD49+DHS_Dry10!AD49)/2</f>
        <v>19.853807065040456</v>
      </c>
      <c r="AE58" s="102">
        <f>(DHS_Wet10!AE49+DHS_Dry10!AE49)/2</f>
        <v>3.8626260194745661</v>
      </c>
      <c r="AF58" s="102">
        <f>(DHS_Wet10!AF49+DHS_Dry10!AF49)/2</f>
        <v>1.892009299582607</v>
      </c>
      <c r="AG58" s="102">
        <f>(DHS_Wet10!AG49+DHS_Dry10!AG49)/2</f>
        <v>10.777954052499968</v>
      </c>
      <c r="AH58" s="102">
        <f>(DHS_Wet10!AH49+DHS_Dry10!AH49)/2</f>
        <v>0.28285488808975878</v>
      </c>
      <c r="AI58" s="102">
        <f>(DHS_Wet10!AI49+DHS_Dry10!AI49)/2</f>
        <v>1.0920218794803929</v>
      </c>
      <c r="AJ58" s="99">
        <f>(DHS_Wet10!AJ49+DHS_Dry10!AJ49)/2</f>
        <v>1.0738760420858737</v>
      </c>
      <c r="AK58" s="1693"/>
      <c r="AL58" s="1693"/>
      <c r="AM58" s="1693"/>
      <c r="AN58" s="1693"/>
      <c r="AO58" s="1693"/>
      <c r="AP58" s="1693"/>
      <c r="AQ58" s="1693"/>
      <c r="AR58" s="1693"/>
      <c r="AS58" s="1693"/>
      <c r="AT58" s="1693"/>
      <c r="AU58" s="1693"/>
      <c r="AV58" s="1693"/>
      <c r="AW58" s="1693"/>
      <c r="AX58" s="1693"/>
      <c r="AY58" s="1693"/>
      <c r="AZ58" s="305"/>
      <c r="BA58" s="1541"/>
      <c r="BB58" s="1543"/>
      <c r="BC58" s="371"/>
      <c r="BD58" s="362"/>
      <c r="BE58" s="362"/>
      <c r="BF58" s="362"/>
      <c r="BG58" s="372"/>
      <c r="BH58" s="371"/>
      <c r="BI58" s="362"/>
      <c r="BJ58" s="362"/>
      <c r="BK58" s="362"/>
      <c r="BL58" s="372"/>
      <c r="BM58" s="371"/>
      <c r="BN58" s="362"/>
      <c r="BO58" s="362"/>
      <c r="BP58" s="362"/>
      <c r="BQ58" s="372"/>
      <c r="BR58" s="371"/>
      <c r="BS58" s="362"/>
      <c r="BT58" s="362"/>
      <c r="BU58" s="362"/>
      <c r="BV58" s="362"/>
      <c r="BW58" s="362"/>
      <c r="BX58" s="362"/>
      <c r="BY58" s="363"/>
      <c r="BZ58" s="363"/>
      <c r="CA58" s="363"/>
      <c r="CB58" s="363"/>
      <c r="CC58" s="363"/>
      <c r="CD58" s="363"/>
      <c r="CE58" s="363"/>
      <c r="CF58" s="363"/>
      <c r="CG58" s="363"/>
      <c r="CH58" s="363"/>
      <c r="CI58" s="363"/>
      <c r="CJ58" s="363"/>
      <c r="CK58" s="2"/>
      <c r="CL58" s="2"/>
      <c r="CM58" s="2"/>
      <c r="CN58" s="2"/>
      <c r="CO58" s="2"/>
      <c r="CP58" s="2"/>
      <c r="CQ58" s="2"/>
      <c r="CR58" s="2"/>
      <c r="CS58" s="2"/>
      <c r="CT58" s="2"/>
      <c r="CU58" s="2"/>
      <c r="CV58" s="2"/>
      <c r="CW58" s="2"/>
      <c r="CX58" s="2"/>
      <c r="CY58" s="2"/>
      <c r="CZ58" s="2"/>
    </row>
    <row r="59" s="433" customFormat="true" ht="15" customHeight="true" x14ac:dyDescent="0.2">
      <c r="A59" s="1804"/>
      <c r="B59" s="331" t="s">
        <v>179</v>
      </c>
      <c r="C59" s="98">
        <f>(DHS_Wet10!C50+DHS_Dry10!C50)/2</f>
        <v>0.55176780789132429</v>
      </c>
      <c r="D59" s="97">
        <f>(DHS_Wet10!D50+DHS_Dry10!D50)/2</f>
        <v>0.97023935351214941</v>
      </c>
      <c r="E59" s="97">
        <f>(DHS_Wet10!E50+DHS_Dry10!E50)/2</f>
        <v>2.192618116488056</v>
      </c>
      <c r="F59" s="97">
        <f>(DHS_Wet10!F50+DHS_Dry10!F50)/2</f>
        <v>4.2904644529764937</v>
      </c>
      <c r="G59" s="96">
        <f>(DHS_Wet10!G50+DHS_Dry10!G50)/2</f>
        <v>6.6737096832112321</v>
      </c>
      <c r="H59" s="95">
        <f>(DHS_Wet10!H50+DHS_Dry10!H50)/2</f>
        <v>5.3103349254577878</v>
      </c>
      <c r="I59" s="97">
        <f>(DHS_Wet10!I50+DHS_Dry10!I50)/2</f>
        <v>8.1307627285358812</v>
      </c>
      <c r="J59" s="97">
        <f>(DHS_Wet10!J50+DHS_Dry10!J50)/2</f>
        <v>6.8901758294767266</v>
      </c>
      <c r="K59" s="97">
        <f>(DHS_Wet10!K50+DHS_Dry10!K50)/2</f>
        <v>6.283127496711991</v>
      </c>
      <c r="L59" s="94">
        <f>(DHS_Wet10!L50+DHS_Dry10!L50)/2</f>
        <v>3.4490562540071235</v>
      </c>
      <c r="M59" s="98">
        <f>(DHS_Wet10!M50+DHS_Dry10!M50)/2</f>
        <v>0.54511146205507111</v>
      </c>
      <c r="N59" s="97">
        <f>(DHS_Wet10!N50+DHS_Dry10!N50)/2</f>
        <v>0.9064389889729132</v>
      </c>
      <c r="O59" s="97">
        <f>(DHS_Wet10!O50+DHS_Dry10!O50)/2</f>
        <v>1.2912178616542782</v>
      </c>
      <c r="P59" s="97">
        <f>(DHS_Wet10!P50+DHS_Dry10!P50)/2</f>
        <v>2.7539644581698766</v>
      </c>
      <c r="Q59" s="96">
        <f>(DHS_Wet10!Q50+DHS_Dry10!Q50)/2</f>
        <v>5.8473705350757408</v>
      </c>
      <c r="R59" s="95">
        <f>(DHS_Wet10!R50+DHS_Dry10!R50)/2</f>
        <v>3.7670694231677428</v>
      </c>
      <c r="S59" s="97">
        <f>(DHS_Wet10!S50+DHS_Dry10!S50)/2</f>
        <v>3.0582019930107993</v>
      </c>
      <c r="T59" s="97">
        <f>(DHS_Wet10!T50+DHS_Dry10!T50)/2</f>
        <v>2.8182768025062055</v>
      </c>
      <c r="U59" s="97">
        <f>(DHS_Wet10!U50+DHS_Dry10!U50)/2</f>
        <v>1.1314826726251808</v>
      </c>
      <c r="V59" s="97">
        <f>(DHS_Wet10!V50+DHS_Dry10!V50)/2</f>
        <v>3.0854112527034259</v>
      </c>
      <c r="W59" s="97">
        <f>(DHS_Wet10!W50+DHS_Dry10!W50)/2</f>
        <v>1.190124373110141</v>
      </c>
      <c r="X59" s="97">
        <f>(DHS_Wet10!X50+DHS_Dry10!X50)/2</f>
        <v>1.6937823049870913</v>
      </c>
      <c r="Y59" s="97">
        <f>(DHS_Wet10!Y50+DHS_Dry10!Y50)/2</f>
        <v>14.151369330714449</v>
      </c>
      <c r="Z59" s="97">
        <f>(DHS_Wet10!Z50+DHS_Dry10!Z50)/2</f>
        <v>7.6832141007112877</v>
      </c>
      <c r="AA59" s="97">
        <f>(DHS_Wet10!AA50+DHS_Dry10!AA50)/2</f>
        <v>0.39976400043320043</v>
      </c>
      <c r="AB59" s="97">
        <f>(DHS_Wet10!AB50+DHS_Dry10!AB50)/2</f>
        <v>1.9329129754705445</v>
      </c>
      <c r="AC59" s="97">
        <f>(DHS_Wet10!AC50+DHS_Dry10!AC50)/2</f>
        <v>0.29909114003934512</v>
      </c>
      <c r="AD59" s="97">
        <f>(DHS_Wet10!AD50+DHS_Dry10!AD50)/2</f>
        <v>4.019137972373672</v>
      </c>
      <c r="AE59" s="97">
        <f>(DHS_Wet10!AE50+DHS_Dry10!AE50)/2</f>
        <v>1.5663511393513359</v>
      </c>
      <c r="AF59" s="97">
        <f>(DHS_Wet10!AF50+DHS_Dry10!AF50)/2</f>
        <v>0.3465667189995657</v>
      </c>
      <c r="AG59" s="97">
        <f>(DHS_Wet10!AG50+DHS_Dry10!AG50)/2</f>
        <v>1.8003874701798817E-2</v>
      </c>
      <c r="AH59" s="97">
        <f>(DHS_Wet10!AH50+DHS_Dry10!AH50)/2</f>
        <v>0.60166184146007118</v>
      </c>
      <c r="AI59" s="97">
        <f>(DHS_Wet10!AI50+DHS_Dry10!AI50)/2</f>
        <v>1.0677070162549684</v>
      </c>
      <c r="AJ59" s="94">
        <f>(DHS_Wet10!AJ50+DHS_Dry10!AJ50)/2</f>
        <v>4.7747718239447158E-2</v>
      </c>
      <c r="AK59" s="1693"/>
      <c r="AL59" s="1693"/>
      <c r="AM59" s="1693"/>
      <c r="AN59" s="1693"/>
      <c r="AO59" s="1693"/>
      <c r="AP59" s="1693"/>
      <c r="AQ59" s="1693"/>
      <c r="AR59" s="1693"/>
      <c r="AS59" s="1693"/>
      <c r="AT59" s="1693"/>
      <c r="AU59" s="1693"/>
      <c r="AV59" s="1693"/>
      <c r="AW59" s="1693"/>
      <c r="AX59" s="1693"/>
      <c r="AY59" s="1693"/>
      <c r="AZ59" s="305"/>
      <c r="BA59" s="1710"/>
      <c r="BB59" s="1542"/>
      <c r="BC59" s="374"/>
      <c r="BD59" s="366"/>
      <c r="BE59" s="366"/>
      <c r="BF59" s="366"/>
      <c r="BG59" s="378"/>
      <c r="BH59" s="374"/>
      <c r="BI59" s="366"/>
      <c r="BJ59" s="366"/>
      <c r="BK59" s="366"/>
      <c r="BL59" s="378"/>
      <c r="BM59" s="374"/>
      <c r="BN59" s="366"/>
      <c r="BO59" s="366"/>
      <c r="BP59" s="366"/>
      <c r="BQ59" s="378"/>
      <c r="BR59" s="374"/>
      <c r="BS59" s="366"/>
      <c r="BT59" s="366"/>
      <c r="BU59" s="366"/>
      <c r="BV59" s="366"/>
      <c r="BW59" s="366"/>
      <c r="BX59" s="366"/>
      <c r="BY59" s="367"/>
      <c r="BZ59" s="367"/>
      <c r="CA59" s="367"/>
      <c r="CB59" s="367"/>
      <c r="CC59" s="367"/>
      <c r="CD59" s="367"/>
      <c r="CE59" s="367"/>
      <c r="CF59" s="367"/>
      <c r="CG59" s="367"/>
      <c r="CH59" s="367"/>
      <c r="CI59" s="367"/>
      <c r="CJ59" s="367"/>
      <c r="CK59" s="2"/>
      <c r="CL59" s="2"/>
      <c r="CM59" s="2"/>
      <c r="CN59" s="2"/>
      <c r="CO59" s="2"/>
      <c r="CP59" s="2"/>
      <c r="CQ59" s="2"/>
      <c r="CR59" s="2"/>
      <c r="CS59" s="2"/>
      <c r="CT59" s="2"/>
      <c r="CU59" s="2"/>
      <c r="CV59" s="2"/>
      <c r="CW59" s="2"/>
      <c r="CX59" s="2"/>
      <c r="CY59" s="2"/>
      <c r="CZ59" s="2"/>
    </row>
    <row r="60" s="433" customFormat="true" ht="15" customHeight="true" x14ac:dyDescent="0.2">
      <c r="A60" s="1804"/>
      <c r="B60" s="331" t="s">
        <v>180</v>
      </c>
      <c r="C60" s="98">
        <f>(DHS_Wet10!C51+DHS_Dry10!C51)/2</f>
        <v>5.9969280567803845E-2</v>
      </c>
      <c r="D60" s="97">
        <f>(DHS_Wet10!D51+DHS_Dry10!D51)/2</f>
        <v>0.45618753332622375</v>
      </c>
      <c r="E60" s="97">
        <f>(DHS_Wet10!E51+DHS_Dry10!E51)/2</f>
        <v>0.26819555094132813</v>
      </c>
      <c r="F60" s="97">
        <f>(DHS_Wet10!F51+DHS_Dry10!F51)/2</f>
        <v>0.35694403042437328</v>
      </c>
      <c r="G60" s="96">
        <f>(DHS_Wet10!G51+DHS_Dry10!G51)/2</f>
        <v>0.7918027737933957</v>
      </c>
      <c r="H60" s="95">
        <f>(DHS_Wet10!H51+DHS_Dry10!H51)/2</f>
        <v>0.88147206387902088</v>
      </c>
      <c r="I60" s="97">
        <f>(DHS_Wet10!I51+DHS_Dry10!I51)/2</f>
        <v>0.63531793818089044</v>
      </c>
      <c r="J60" s="97">
        <f>(DHS_Wet10!J51+DHS_Dry10!J51)/2</f>
        <v>0.76231441159206648</v>
      </c>
      <c r="K60" s="97">
        <f>(DHS_Wet10!K51+DHS_Dry10!K51)/2</f>
        <v>0.57714325522648235</v>
      </c>
      <c r="L60" s="94">
        <f>(DHS_Wet10!L51+DHS_Dry10!L51)/2</f>
        <v>0.89242085503579205</v>
      </c>
      <c r="M60" s="98">
        <f>(DHS_Wet10!M51+DHS_Dry10!M51)/2</f>
        <v>1.6532741814024289E-2</v>
      </c>
      <c r="N60" s="97">
        <f>(DHS_Wet10!N51+DHS_Dry10!N51)/2</f>
        <v>0.36027654260116637</v>
      </c>
      <c r="O60" s="97">
        <f>(DHS_Wet10!O51+DHS_Dry10!O51)/2</f>
        <v>0.39107270572803987</v>
      </c>
      <c r="P60" s="97">
        <f>(DHS_Wet10!P51+DHS_Dry10!P51)/2</f>
        <v>0.23514377363961303</v>
      </c>
      <c r="Q60" s="96">
        <f>(DHS_Wet10!Q51+DHS_Dry10!Q51)/2</f>
        <v>0.53666701118102589</v>
      </c>
      <c r="R60" s="95">
        <f>(DHS_Wet10!R51+DHS_Dry10!R51)/2</f>
        <v>0</v>
      </c>
      <c r="S60" s="97">
        <f>(DHS_Wet10!S51+DHS_Dry10!S51)/2</f>
        <v>0.67839337089465435</v>
      </c>
      <c r="T60" s="97">
        <f>(DHS_Wet10!T51+DHS_Dry10!T51)/2</f>
        <v>0</v>
      </c>
      <c r="U60" s="97">
        <f>(DHS_Wet10!U51+DHS_Dry10!U51)/2</f>
        <v>0.408655153037354</v>
      </c>
      <c r="V60" s="97">
        <f>(DHS_Wet10!V51+DHS_Dry10!V51)/2</f>
        <v>5.4080050587431788E-2</v>
      </c>
      <c r="W60" s="97">
        <f>(DHS_Wet10!W51+DHS_Dry10!W51)/2</f>
        <v>0.50207503846222945</v>
      </c>
      <c r="X60" s="97">
        <f>(DHS_Wet10!X51+DHS_Dry10!X51)/2</f>
        <v>2.1765743480384527</v>
      </c>
      <c r="Y60" s="97">
        <f>(DHS_Wet10!Y51+DHS_Dry10!Y51)/2</f>
        <v>0.60451229299243181</v>
      </c>
      <c r="Z60" s="97">
        <f>(DHS_Wet10!Z51+DHS_Dry10!Z51)/2</f>
        <v>0.37364832400415693</v>
      </c>
      <c r="AA60" s="97">
        <f>(DHS_Wet10!AA51+DHS_Dry10!AA51)/2</f>
        <v>0.15053045017992359</v>
      </c>
      <c r="AB60" s="97">
        <f>(DHS_Wet10!AB51+DHS_Dry10!AB51)/2</f>
        <v>0.21058194733804819</v>
      </c>
      <c r="AC60" s="97">
        <f>(DHS_Wet10!AC51+DHS_Dry10!AC51)/2</f>
        <v>5.1463502176276557E-2</v>
      </c>
      <c r="AD60" s="97">
        <f>(DHS_Wet10!AD51+DHS_Dry10!AD51)/2</f>
        <v>1.3406226906959295</v>
      </c>
      <c r="AE60" s="97">
        <f>(DHS_Wet10!AE51+DHS_Dry10!AE51)/2</f>
        <v>0.66461038679385753</v>
      </c>
      <c r="AF60" s="97">
        <f>(DHS_Wet10!AF51+DHS_Dry10!AF51)/2</f>
        <v>0.24951715617569337</v>
      </c>
      <c r="AG60" s="97">
        <f>(DHS_Wet10!AG51+DHS_Dry10!AG51)/2</f>
        <v>0.17409214569604031</v>
      </c>
      <c r="AH60" s="97">
        <f>(DHS_Wet10!AH51+DHS_Dry10!AH51)/2</f>
        <v>0.55673118556893197</v>
      </c>
      <c r="AI60" s="97">
        <f>(DHS_Wet10!AI51+DHS_Dry10!AI51)/2</f>
        <v>1.5412492773328066E-2</v>
      </c>
      <c r="AJ60" s="94">
        <f>(DHS_Wet10!AJ51+DHS_Dry10!AJ51)/2</f>
        <v>8.6108425389419263E-3</v>
      </c>
      <c r="AK60" s="1693"/>
      <c r="AL60" s="1693"/>
      <c r="AM60" s="1693"/>
      <c r="AN60" s="1693"/>
      <c r="AO60" s="1693"/>
      <c r="AP60" s="1693"/>
      <c r="AQ60" s="1693"/>
      <c r="AR60" s="1693"/>
      <c r="AS60" s="1693"/>
      <c r="AT60" s="1693"/>
      <c r="AU60" s="1693"/>
      <c r="AV60" s="1693"/>
      <c r="AW60" s="1693"/>
      <c r="AX60" s="1693"/>
      <c r="AY60" s="1693"/>
      <c r="AZ60" s="305"/>
      <c r="BA60" s="1710"/>
      <c r="BB60" s="1542"/>
      <c r="BC60" s="374"/>
      <c r="BD60" s="366"/>
      <c r="BE60" s="366"/>
      <c r="BF60" s="366"/>
      <c r="BG60" s="378"/>
      <c r="BH60" s="374"/>
      <c r="BI60" s="366"/>
      <c r="BJ60" s="366"/>
      <c r="BK60" s="366"/>
      <c r="BL60" s="378"/>
      <c r="BM60" s="374"/>
      <c r="BN60" s="366"/>
      <c r="BO60" s="366"/>
      <c r="BP60" s="366"/>
      <c r="BQ60" s="378"/>
      <c r="BR60" s="374"/>
      <c r="BS60" s="366"/>
      <c r="BT60" s="366"/>
      <c r="BU60" s="366"/>
      <c r="BV60" s="366"/>
      <c r="BW60" s="366"/>
      <c r="BX60" s="366"/>
      <c r="BY60" s="367"/>
      <c r="BZ60" s="367"/>
      <c r="CA60" s="367"/>
      <c r="CB60" s="367"/>
      <c r="CC60" s="367"/>
      <c r="CD60" s="367"/>
      <c r="CE60" s="367"/>
      <c r="CF60" s="367"/>
      <c r="CG60" s="367"/>
      <c r="CH60" s="367"/>
      <c r="CI60" s="367"/>
      <c r="CJ60" s="367"/>
      <c r="CK60" s="2"/>
      <c r="CL60" s="2"/>
      <c r="CM60" s="2"/>
      <c r="CN60" s="2"/>
      <c r="CO60" s="2"/>
      <c r="CP60" s="2"/>
      <c r="CQ60" s="2"/>
      <c r="CR60" s="2"/>
      <c r="CS60" s="2"/>
      <c r="CT60" s="2"/>
      <c r="CU60" s="2"/>
      <c r="CV60" s="2"/>
      <c r="CW60" s="2"/>
      <c r="CX60" s="2"/>
      <c r="CY60" s="2"/>
      <c r="CZ60" s="2"/>
    </row>
    <row r="61" s="433" customFormat="true" ht="15" customHeight="true" x14ac:dyDescent="0.2">
      <c r="A61" s="1804"/>
      <c r="B61" s="331" t="s">
        <v>181</v>
      </c>
      <c r="C61" s="98">
        <f>(DHS_Wet10!C52+DHS_Dry10!C52)/2</f>
        <v>32.108091153404018</v>
      </c>
      <c r="D61" s="97">
        <f>(DHS_Wet10!D52+DHS_Dry10!D52)/2</f>
        <v>33.305249477086988</v>
      </c>
      <c r="E61" s="97">
        <f>(DHS_Wet10!E52+DHS_Dry10!E52)/2</f>
        <v>32.457379355839947</v>
      </c>
      <c r="F61" s="97">
        <f>(DHS_Wet10!F52+DHS_Dry10!F52)/2</f>
        <v>27.163893691875487</v>
      </c>
      <c r="G61" s="96">
        <f>(DHS_Wet10!G52+DHS_Dry10!G52)/2</f>
        <v>11.238214151033045</v>
      </c>
      <c r="H61" s="95">
        <f>(DHS_Wet10!H52+DHS_Dry10!H52)/2</f>
        <v>24.501018130078535</v>
      </c>
      <c r="I61" s="97">
        <f>(DHS_Wet10!I52+DHS_Dry10!I52)/2</f>
        <v>13.18658456204729</v>
      </c>
      <c r="J61" s="97">
        <f>(DHS_Wet10!J52+DHS_Dry10!J52)/2</f>
        <v>8.1998147808207431</v>
      </c>
      <c r="K61" s="97">
        <f>(DHS_Wet10!K52+DHS_Dry10!K52)/2</f>
        <v>5.368357443360658</v>
      </c>
      <c r="L61" s="94">
        <f>(DHS_Wet10!L52+DHS_Dry10!L52)/2</f>
        <v>2.1297528640798489</v>
      </c>
      <c r="M61" s="98">
        <f>(DHS_Wet10!M52+DHS_Dry10!M52)/2</f>
        <v>31.685142886414319</v>
      </c>
      <c r="N61" s="97">
        <f>(DHS_Wet10!N52+DHS_Dry10!N52)/2</f>
        <v>32.128663311207056</v>
      </c>
      <c r="O61" s="97">
        <f>(DHS_Wet10!O52+DHS_Dry10!O52)/2</f>
        <v>34.275435341213964</v>
      </c>
      <c r="P61" s="97">
        <f>(DHS_Wet10!P52+DHS_Dry10!P52)/2</f>
        <v>31.762786354590236</v>
      </c>
      <c r="Q61" s="96">
        <f>(DHS_Wet10!Q52+DHS_Dry10!Q52)/2</f>
        <v>24.384864895077374</v>
      </c>
      <c r="R61" s="95">
        <f>(DHS_Wet10!R52+DHS_Dry10!R52)/2</f>
        <v>5.1127957106783084</v>
      </c>
      <c r="S61" s="97">
        <f>(DHS_Wet10!S52+DHS_Dry10!S52)/2</f>
        <v>11.121359032258635</v>
      </c>
      <c r="T61" s="97">
        <f>(DHS_Wet10!T52+DHS_Dry10!T52)/2</f>
        <v>41.617451549206606</v>
      </c>
      <c r="U61" s="97">
        <f>(DHS_Wet10!U52+DHS_Dry10!U52)/2</f>
        <v>22.894286924959623</v>
      </c>
      <c r="V61" s="97">
        <f>(DHS_Wet10!V52+DHS_Dry10!V52)/2</f>
        <v>10.210396176783286</v>
      </c>
      <c r="W61" s="97">
        <f>(DHS_Wet10!W52+DHS_Dry10!W52)/2</f>
        <v>28.64312290836255</v>
      </c>
      <c r="X61" s="97">
        <f>(DHS_Wet10!X52+DHS_Dry10!X52)/2</f>
        <v>3.9024833882263539</v>
      </c>
      <c r="Y61" s="97">
        <f>(DHS_Wet10!Y52+DHS_Dry10!Y52)/2</f>
        <v>21.494779252558438</v>
      </c>
      <c r="Z61" s="97">
        <f>(DHS_Wet10!Z52+DHS_Dry10!Z52)/2</f>
        <v>11.138889123155293</v>
      </c>
      <c r="AA61" s="97">
        <f>(DHS_Wet10!AA52+DHS_Dry10!AA52)/2</f>
        <v>9.8932892881376038</v>
      </c>
      <c r="AB61" s="97">
        <f>(DHS_Wet10!AB52+DHS_Dry10!AB52)/2</f>
        <v>19.880512182962342</v>
      </c>
      <c r="AC61" s="97">
        <f>(DHS_Wet10!AC52+DHS_Dry10!AC52)/2</f>
        <v>0.35710344610580225</v>
      </c>
      <c r="AD61" s="97">
        <f>(DHS_Wet10!AD52+DHS_Dry10!AD52)/2</f>
        <v>5.4167004063191531</v>
      </c>
      <c r="AE61" s="97">
        <f>(DHS_Wet10!AE52+DHS_Dry10!AE52)/2</f>
        <v>21.136494293473717</v>
      </c>
      <c r="AF61" s="97">
        <f>(DHS_Wet10!AF52+DHS_Dry10!AF52)/2</f>
        <v>88.955089586092853</v>
      </c>
      <c r="AG61" s="97">
        <f>(DHS_Wet10!AG52+DHS_Dry10!AG52)/2</f>
        <v>4.1361212636985609</v>
      </c>
      <c r="AH61" s="97">
        <f>(DHS_Wet10!AH52+DHS_Dry10!AH52)/2</f>
        <v>47.180828475297886</v>
      </c>
      <c r="AI61" s="97">
        <f>(DHS_Wet10!AI52+DHS_Dry10!AI52)/2</f>
        <v>90.260826106398312</v>
      </c>
      <c r="AJ61" s="94">
        <f>(DHS_Wet10!AJ52+DHS_Dry10!AJ52)/2</f>
        <v>17.345568688801528</v>
      </c>
      <c r="AK61" s="1693"/>
      <c r="AL61" s="1693"/>
      <c r="AM61" s="1693"/>
      <c r="AN61" s="1693"/>
      <c r="AO61" s="1693"/>
      <c r="AP61" s="1693"/>
      <c r="AQ61" s="1693"/>
      <c r="AR61" s="1693"/>
      <c r="AS61" s="1693"/>
      <c r="AT61" s="1693"/>
      <c r="AU61" s="1693"/>
      <c r="AV61" s="1693"/>
      <c r="AW61" s="1693"/>
      <c r="AX61" s="1693"/>
      <c r="AY61" s="1693"/>
      <c r="AZ61" s="305"/>
      <c r="BA61" s="1710"/>
      <c r="BB61" s="1542"/>
      <c r="BC61" s="374"/>
      <c r="BD61" s="366"/>
      <c r="BE61" s="366"/>
      <c r="BF61" s="366"/>
      <c r="BG61" s="378"/>
      <c r="BH61" s="374"/>
      <c r="BI61" s="366"/>
      <c r="BJ61" s="366"/>
      <c r="BK61" s="366"/>
      <c r="BL61" s="378"/>
      <c r="BM61" s="374"/>
      <c r="BN61" s="366"/>
      <c r="BO61" s="366"/>
      <c r="BP61" s="366"/>
      <c r="BQ61" s="378"/>
      <c r="BR61" s="374"/>
      <c r="BS61" s="366"/>
      <c r="BT61" s="366"/>
      <c r="BU61" s="366"/>
      <c r="BV61" s="366"/>
      <c r="BW61" s="366"/>
      <c r="BX61" s="366"/>
      <c r="BY61" s="367"/>
      <c r="BZ61" s="367"/>
      <c r="CA61" s="367"/>
      <c r="CB61" s="367"/>
      <c r="CC61" s="367"/>
      <c r="CD61" s="367"/>
      <c r="CE61" s="367"/>
      <c r="CF61" s="367"/>
      <c r="CG61" s="367"/>
      <c r="CH61" s="367"/>
      <c r="CI61" s="367"/>
      <c r="CJ61" s="367"/>
      <c r="CK61" s="2"/>
      <c r="CL61" s="2"/>
      <c r="CM61" s="2"/>
      <c r="CN61" s="2"/>
      <c r="CO61" s="2"/>
      <c r="CP61" s="2"/>
      <c r="CQ61" s="2"/>
      <c r="CR61" s="2"/>
      <c r="CS61" s="2"/>
      <c r="CT61" s="2"/>
      <c r="CU61" s="2"/>
      <c r="CV61" s="2"/>
      <c r="CW61" s="2"/>
      <c r="CX61" s="2"/>
      <c r="CY61" s="2"/>
      <c r="CZ61" s="2"/>
    </row>
    <row r="62" s="433" customFormat="true" ht="15" customHeight="true" x14ac:dyDescent="0.2">
      <c r="A62" s="1804"/>
      <c r="B62" s="331" t="s">
        <v>182</v>
      </c>
      <c r="C62" s="98">
        <f>(DHS_Wet10!C53+DHS_Dry10!C53)/2</f>
        <v>3.5368577339743101</v>
      </c>
      <c r="D62" s="97">
        <f>(DHS_Wet10!D53+DHS_Dry10!D53)/2</f>
        <v>3.1410097006521926</v>
      </c>
      <c r="E62" s="97">
        <f>(DHS_Wet10!E53+DHS_Dry10!E53)/2</f>
        <v>2.6403973157322072</v>
      </c>
      <c r="F62" s="97">
        <f>(DHS_Wet10!F53+DHS_Dry10!F53)/2</f>
        <v>2.6994332007910096</v>
      </c>
      <c r="G62" s="96">
        <f>(DHS_Wet10!G53+DHS_Dry10!G53)/2</f>
        <v>2.145954253912647</v>
      </c>
      <c r="H62" s="95">
        <f>(DHS_Wet10!H53+DHS_Dry10!H53)/2</f>
        <v>1.9107651921029805</v>
      </c>
      <c r="I62" s="97">
        <f>(DHS_Wet10!I53+DHS_Dry10!I53)/2</f>
        <v>1.7147774360165629</v>
      </c>
      <c r="J62" s="97">
        <f>(DHS_Wet10!J53+DHS_Dry10!J53)/2</f>
        <v>1.6189985842802828</v>
      </c>
      <c r="K62" s="97">
        <f>(DHS_Wet10!K53+DHS_Dry10!K53)/2</f>
        <v>1.2228557771915887</v>
      </c>
      <c r="L62" s="94">
        <f>(DHS_Wet10!L53+DHS_Dry10!L53)/2</f>
        <v>0.69679969426576449</v>
      </c>
      <c r="M62" s="98">
        <f>(DHS_Wet10!M53+DHS_Dry10!M53)/2</f>
        <v>3.350763021834946</v>
      </c>
      <c r="N62" s="97">
        <f>(DHS_Wet10!N53+DHS_Dry10!N53)/2</f>
        <v>3.5102491764798538</v>
      </c>
      <c r="O62" s="97">
        <f>(DHS_Wet10!O53+DHS_Dry10!O53)/2</f>
        <v>2.7746776049483417</v>
      </c>
      <c r="P62" s="97">
        <f>(DHS_Wet10!P53+DHS_Dry10!P53)/2</f>
        <v>2.6988271256528007</v>
      </c>
      <c r="Q62" s="96">
        <f>(DHS_Wet10!Q53+DHS_Dry10!Q53)/2</f>
        <v>3.3452503058586194</v>
      </c>
      <c r="R62" s="95">
        <f>(DHS_Wet10!R53+DHS_Dry10!R53)/2</f>
        <v>0.12669790443873319</v>
      </c>
      <c r="S62" s="97">
        <f>(DHS_Wet10!S53+DHS_Dry10!S53)/2</f>
        <v>0.52446174011742164</v>
      </c>
      <c r="T62" s="97">
        <f>(DHS_Wet10!T53+DHS_Dry10!T53)/2</f>
        <v>3.6690634816453445</v>
      </c>
      <c r="U62" s="97">
        <f>(DHS_Wet10!U53+DHS_Dry10!U53)/2</f>
        <v>2.4571587032776465</v>
      </c>
      <c r="V62" s="97">
        <f>(DHS_Wet10!V53+DHS_Dry10!V53)/2</f>
        <v>3.4419589346946964</v>
      </c>
      <c r="W62" s="97">
        <f>(DHS_Wet10!W53+DHS_Dry10!W53)/2</f>
        <v>11.854760555811485</v>
      </c>
      <c r="X62" s="97">
        <f>(DHS_Wet10!X53+DHS_Dry10!X53)/2</f>
        <v>1.2658337080207651</v>
      </c>
      <c r="Y62" s="97">
        <f>(DHS_Wet10!Y53+DHS_Dry10!Y53)/2</f>
        <v>0.86304740394645596</v>
      </c>
      <c r="Z62" s="97">
        <f>(DHS_Wet10!Z53+DHS_Dry10!Z53)/2</f>
        <v>1.3321546774901267</v>
      </c>
      <c r="AA62" s="97">
        <f>(DHS_Wet10!AA53+DHS_Dry10!AA53)/2</f>
        <v>19.057866051790803</v>
      </c>
      <c r="AB62" s="97">
        <f>(DHS_Wet10!AB53+DHS_Dry10!AB53)/2</f>
        <v>0.55641000474228886</v>
      </c>
      <c r="AC62" s="97">
        <f>(DHS_Wet10!AC53+DHS_Dry10!AC53)/2</f>
        <v>0.25367868538595839</v>
      </c>
      <c r="AD62" s="97">
        <f>(DHS_Wet10!AD53+DHS_Dry10!AD53)/2</f>
        <v>4.0575244265714669</v>
      </c>
      <c r="AE62" s="97">
        <f>(DHS_Wet10!AE53+DHS_Dry10!AE53)/2</f>
        <v>3.090849622609102</v>
      </c>
      <c r="AF62" s="97">
        <f>(DHS_Wet10!AF53+DHS_Dry10!AF53)/2</f>
        <v>0</v>
      </c>
      <c r="AG62" s="97">
        <f>(DHS_Wet10!AG53+DHS_Dry10!AG53)/2</f>
        <v>2.7212727742623173</v>
      </c>
      <c r="AH62" s="97">
        <f>(DHS_Wet10!AH53+DHS_Dry10!AH53)/2</f>
        <v>6.5720855052526641</v>
      </c>
      <c r="AI62" s="97">
        <f>(DHS_Wet10!AI53+DHS_Dry10!AI53)/2</f>
        <v>1.2390084221276874</v>
      </c>
      <c r="AJ62" s="94">
        <f>(DHS_Wet10!AJ53+DHS_Dry10!AJ53)/2</f>
        <v>3.2297490088142617</v>
      </c>
      <c r="AK62" s="1693"/>
      <c r="AL62" s="1693"/>
      <c r="AM62" s="1693"/>
      <c r="AN62" s="1693"/>
      <c r="AO62" s="1693"/>
      <c r="AP62" s="1693"/>
      <c r="AQ62" s="1693"/>
      <c r="AR62" s="1693"/>
      <c r="AS62" s="1693"/>
      <c r="AT62" s="1693"/>
      <c r="AU62" s="1693"/>
      <c r="AV62" s="1693"/>
      <c r="AW62" s="1693"/>
      <c r="AX62" s="1693"/>
      <c r="AY62" s="1693"/>
      <c r="AZ62" s="305"/>
      <c r="BA62" s="1710"/>
      <c r="BB62" s="1542"/>
      <c r="BC62" s="374"/>
      <c r="BD62" s="366"/>
      <c r="BE62" s="366"/>
      <c r="BF62" s="366"/>
      <c r="BG62" s="378"/>
      <c r="BH62" s="374"/>
      <c r="BI62" s="366"/>
      <c r="BJ62" s="366"/>
      <c r="BK62" s="366"/>
      <c r="BL62" s="378"/>
      <c r="BM62" s="374"/>
      <c r="BN62" s="366"/>
      <c r="BO62" s="366"/>
      <c r="BP62" s="366"/>
      <c r="BQ62" s="378"/>
      <c r="BR62" s="374"/>
      <c r="BS62" s="366"/>
      <c r="BT62" s="366"/>
      <c r="BU62" s="366"/>
      <c r="BV62" s="366"/>
      <c r="BW62" s="366"/>
      <c r="BX62" s="366"/>
      <c r="BY62" s="367"/>
      <c r="BZ62" s="367"/>
      <c r="CA62" s="367"/>
      <c r="CB62" s="367"/>
      <c r="CC62" s="367"/>
      <c r="CD62" s="367"/>
      <c r="CE62" s="367"/>
      <c r="CF62" s="367"/>
      <c r="CG62" s="367"/>
      <c r="CH62" s="367"/>
      <c r="CI62" s="367"/>
      <c r="CJ62" s="367"/>
      <c r="CK62" s="2"/>
      <c r="CL62" s="2"/>
      <c r="CM62" s="2"/>
      <c r="CN62" s="2"/>
      <c r="CO62" s="2"/>
      <c r="CP62" s="2"/>
      <c r="CQ62" s="2"/>
      <c r="CR62" s="2"/>
      <c r="CS62" s="2"/>
      <c r="CT62" s="2"/>
      <c r="CU62" s="2"/>
      <c r="CV62" s="2"/>
      <c r="CW62" s="2"/>
      <c r="CX62" s="2"/>
      <c r="CY62" s="2"/>
      <c r="CZ62" s="2"/>
    </row>
    <row r="63" s="433" customFormat="true" ht="15" customHeight="true" x14ac:dyDescent="0.2">
      <c r="A63" s="1804"/>
      <c r="B63" s="331" t="s">
        <v>183</v>
      </c>
      <c r="C63" s="98">
        <f>(DHS_Wet10!C54+DHS_Dry10!C54)/2</f>
        <v>22.128211489532841</v>
      </c>
      <c r="D63" s="97">
        <f>(DHS_Wet10!D54+DHS_Dry10!D54)/2</f>
        <v>16.436461027973799</v>
      </c>
      <c r="E63" s="97">
        <f>(DHS_Wet10!E54+DHS_Dry10!E54)/2</f>
        <v>14.578953183175431</v>
      </c>
      <c r="F63" s="97">
        <f>(DHS_Wet10!F54+DHS_Dry10!F54)/2</f>
        <v>9.5152698020676389</v>
      </c>
      <c r="G63" s="96">
        <f>(DHS_Wet10!G54+DHS_Dry10!G54)/2</f>
        <v>2.2294199585689172</v>
      </c>
      <c r="H63" s="95">
        <f>(DHS_Wet10!H54+DHS_Dry10!H54)/2</f>
        <v>5.9683218241219258</v>
      </c>
      <c r="I63" s="97">
        <f>(DHS_Wet10!I54+DHS_Dry10!I54)/2</f>
        <v>2.815785321585984</v>
      </c>
      <c r="J63" s="97">
        <f>(DHS_Wet10!J54+DHS_Dry10!J54)/2</f>
        <v>0.91255951335379826</v>
      </c>
      <c r="K63" s="97">
        <f>(DHS_Wet10!K54+DHS_Dry10!K54)/2</f>
        <v>0.4762424364825909</v>
      </c>
      <c r="L63" s="94">
        <f>(DHS_Wet10!L54+DHS_Dry10!L54)/2</f>
        <v>0.16797484016504599</v>
      </c>
      <c r="M63" s="98">
        <f>(DHS_Wet10!M54+DHS_Dry10!M54)/2</f>
        <v>23.376963789431862</v>
      </c>
      <c r="N63" s="97">
        <f>(DHS_Wet10!N54+DHS_Dry10!N54)/2</f>
        <v>17.436413964149342</v>
      </c>
      <c r="O63" s="97">
        <f>(DHS_Wet10!O54+DHS_Dry10!O54)/2</f>
        <v>15.858493681237071</v>
      </c>
      <c r="P63" s="97">
        <f>(DHS_Wet10!P54+DHS_Dry10!P54)/2</f>
        <v>12.251663387623774</v>
      </c>
      <c r="Q63" s="96">
        <f>(DHS_Wet10!Q54+DHS_Dry10!Q54)/2</f>
        <v>7.7832940131531245</v>
      </c>
      <c r="R63" s="95">
        <f>(DHS_Wet10!R54+DHS_Dry10!R54)/2</f>
        <v>0.69520900017836118</v>
      </c>
      <c r="S63" s="97">
        <f>(DHS_Wet10!S54+DHS_Dry10!S54)/2</f>
        <v>2.3022830720632497</v>
      </c>
      <c r="T63" s="97">
        <f>(DHS_Wet10!T54+DHS_Dry10!T54)/2</f>
        <v>29.945263474445053</v>
      </c>
      <c r="U63" s="97">
        <f>(DHS_Wet10!U54+DHS_Dry10!U54)/2</f>
        <v>33.592314538598075</v>
      </c>
      <c r="V63" s="97">
        <f>(DHS_Wet10!V54+DHS_Dry10!V54)/2</f>
        <v>12.236019175728771</v>
      </c>
      <c r="W63" s="97">
        <f>(DHS_Wet10!W54+DHS_Dry10!W54)/2</f>
        <v>30.529601920769622</v>
      </c>
      <c r="X63" s="97">
        <f>(DHS_Wet10!X54+DHS_Dry10!X54)/2</f>
        <v>4.3280917723934893</v>
      </c>
      <c r="Y63" s="97">
        <f>(DHS_Wet10!Y54+DHS_Dry10!Y54)/2</f>
        <v>1.7004203357018375</v>
      </c>
      <c r="Z63" s="97">
        <f>(DHS_Wet10!Z54+DHS_Dry10!Z54)/2</f>
        <v>18.924968477336691</v>
      </c>
      <c r="AA63" s="97">
        <f>(DHS_Wet10!AA54+DHS_Dry10!AA54)/2</f>
        <v>14.224098417026054</v>
      </c>
      <c r="AB63" s="97">
        <f>(DHS_Wet10!AB54+DHS_Dry10!AB54)/2</f>
        <v>3.9900238246790707</v>
      </c>
      <c r="AC63" s="97">
        <f>(DHS_Wet10!AC54+DHS_Dry10!AC54)/2</f>
        <v>0.15302029906946563</v>
      </c>
      <c r="AD63" s="97">
        <f>(DHS_Wet10!AD54+DHS_Dry10!AD54)/2</f>
        <v>26.397098613558391</v>
      </c>
      <c r="AE63" s="97">
        <f>(DHS_Wet10!AE54+DHS_Dry10!AE54)/2</f>
        <v>18.339654721315377</v>
      </c>
      <c r="AF63" s="97">
        <f>(DHS_Wet10!AF54+DHS_Dry10!AF54)/2</f>
        <v>3.2919085952737683</v>
      </c>
      <c r="AG63" s="97">
        <f>(DHS_Wet10!AG54+DHS_Dry10!AG54)/2</f>
        <v>23.425514897057553</v>
      </c>
      <c r="AH63" s="97">
        <f>(DHS_Wet10!AH54+DHS_Dry10!AH54)/2</f>
        <v>27.845179037847991</v>
      </c>
      <c r="AI63" s="97">
        <f>(DHS_Wet10!AI54+DHS_Dry10!AI54)/2</f>
        <v>3.8760668907998808</v>
      </c>
      <c r="AJ63" s="94">
        <f>(DHS_Wet10!AJ54+DHS_Dry10!AJ54)/2</f>
        <v>8.2913751176966528</v>
      </c>
      <c r="AK63" s="1693"/>
      <c r="AL63" s="1693"/>
      <c r="AM63" s="1693"/>
      <c r="AN63" s="1693"/>
      <c r="AO63" s="1693"/>
      <c r="AP63" s="1693"/>
      <c r="AQ63" s="1693"/>
      <c r="AR63" s="1693"/>
      <c r="AS63" s="1693"/>
      <c r="AT63" s="1693"/>
      <c r="AU63" s="1693"/>
      <c r="AV63" s="1693"/>
      <c r="AW63" s="1693"/>
      <c r="AX63" s="1693"/>
      <c r="AY63" s="1693"/>
      <c r="AZ63" s="305"/>
      <c r="BA63" s="1710"/>
      <c r="BB63" s="1542"/>
      <c r="BC63" s="374"/>
      <c r="BD63" s="366"/>
      <c r="BE63" s="366"/>
      <c r="BF63" s="366"/>
      <c r="BG63" s="378"/>
      <c r="BH63" s="374"/>
      <c r="BI63" s="366"/>
      <c r="BJ63" s="366"/>
      <c r="BK63" s="366"/>
      <c r="BL63" s="378"/>
      <c r="BM63" s="374"/>
      <c r="BN63" s="366"/>
      <c r="BO63" s="366"/>
      <c r="BP63" s="366"/>
      <c r="BQ63" s="378"/>
      <c r="BR63" s="374"/>
      <c r="BS63" s="366"/>
      <c r="BT63" s="366"/>
      <c r="BU63" s="366"/>
      <c r="BV63" s="366"/>
      <c r="BW63" s="366"/>
      <c r="BX63" s="366"/>
      <c r="BY63" s="367"/>
      <c r="BZ63" s="367"/>
      <c r="CA63" s="367"/>
      <c r="CB63" s="367"/>
      <c r="CC63" s="367"/>
      <c r="CD63" s="367"/>
      <c r="CE63" s="367"/>
      <c r="CF63" s="367"/>
      <c r="CG63" s="367"/>
      <c r="CH63" s="367"/>
      <c r="CI63" s="367"/>
      <c r="CJ63" s="367"/>
      <c r="CK63" s="2"/>
      <c r="CL63" s="2"/>
      <c r="CM63" s="2"/>
      <c r="CN63" s="2"/>
      <c r="CO63" s="2"/>
      <c r="CP63" s="2"/>
      <c r="CQ63" s="2"/>
      <c r="CR63" s="2"/>
      <c r="CS63" s="2"/>
      <c r="CT63" s="2"/>
      <c r="CU63" s="2"/>
      <c r="CV63" s="2"/>
      <c r="CW63" s="2"/>
      <c r="CX63" s="2"/>
      <c r="CY63" s="2"/>
      <c r="CZ63" s="2"/>
    </row>
    <row r="64" s="433" customFormat="true" ht="15" customHeight="true" x14ac:dyDescent="0.2">
      <c r="A64" s="1804"/>
      <c r="B64" s="331" t="s">
        <v>184</v>
      </c>
      <c r="C64" s="98">
        <f>(DHS_Wet10!C55+DHS_Dry10!C55)/2</f>
        <v>0.43645370586221904</v>
      </c>
      <c r="D64" s="97">
        <f>(DHS_Wet10!D55+DHS_Dry10!D55)/2</f>
        <v>0.1926106703749719</v>
      </c>
      <c r="E64" s="97">
        <f>(DHS_Wet10!E55+DHS_Dry10!E55)/2</f>
        <v>0.41557166246377347</v>
      </c>
      <c r="F64" s="97">
        <f>(DHS_Wet10!F55+DHS_Dry10!F55)/2</f>
        <v>0.42762901959019661</v>
      </c>
      <c r="G64" s="96">
        <f>(DHS_Wet10!G55+DHS_Dry10!G55)/2</f>
        <v>0.37758988474023991</v>
      </c>
      <c r="H64" s="95">
        <f>(DHS_Wet10!H55+DHS_Dry10!H55)/2</f>
        <v>0.10373324200343779</v>
      </c>
      <c r="I64" s="97">
        <f>(DHS_Wet10!I55+DHS_Dry10!I55)/2</f>
        <v>1.8089435050758315E-2</v>
      </c>
      <c r="J64" s="97">
        <f>(DHS_Wet10!J55+DHS_Dry10!J55)/2</f>
        <v>0</v>
      </c>
      <c r="K64" s="97">
        <f>(DHS_Wet10!K55+DHS_Dry10!K55)/2</f>
        <v>0</v>
      </c>
      <c r="L64" s="94">
        <f>(DHS_Wet10!L55+DHS_Dry10!L55)/2</f>
        <v>0.13191455336326918</v>
      </c>
      <c r="M64" s="98">
        <f>(DHS_Wet10!M55+DHS_Dry10!M55)/2</f>
        <v>0.41314571051188131</v>
      </c>
      <c r="N64" s="97">
        <f>(DHS_Wet10!N55+DHS_Dry10!N55)/2</f>
        <v>0.33713181169798484</v>
      </c>
      <c r="O64" s="97">
        <f>(DHS_Wet10!O55+DHS_Dry10!O55)/2</f>
        <v>0.240843640225825</v>
      </c>
      <c r="P64" s="97">
        <f>(DHS_Wet10!P55+DHS_Dry10!P55)/2</f>
        <v>0.53274232672854782</v>
      </c>
      <c r="Q64" s="96">
        <f>(DHS_Wet10!Q55+DHS_Dry10!Q55)/2</f>
        <v>0.67149541214522313</v>
      </c>
      <c r="R64" s="95">
        <f>(DHS_Wet10!R55+DHS_Dry10!R55)/2</f>
        <v>0</v>
      </c>
      <c r="S64" s="97">
        <f>(DHS_Wet10!S55+DHS_Dry10!S55)/2</f>
        <v>0.41179008376794413</v>
      </c>
      <c r="T64" s="97">
        <f>(DHS_Wet10!T55+DHS_Dry10!T55)/2</f>
        <v>1.1046388426529048</v>
      </c>
      <c r="U64" s="97">
        <f>(DHS_Wet10!U55+DHS_Dry10!U55)/2</f>
        <v>0</v>
      </c>
      <c r="V64" s="97">
        <f>(DHS_Wet10!V55+DHS_Dry10!V55)/2</f>
        <v>0</v>
      </c>
      <c r="W64" s="97">
        <f>(DHS_Wet10!W55+DHS_Dry10!W55)/2</f>
        <v>0</v>
      </c>
      <c r="X64" s="97">
        <f>(DHS_Wet10!X55+DHS_Dry10!X55)/2</f>
        <v>0</v>
      </c>
      <c r="Y64" s="97">
        <f>(DHS_Wet10!Y55+DHS_Dry10!Y55)/2</f>
        <v>0.36689921228473776</v>
      </c>
      <c r="Z64" s="97">
        <f>(DHS_Wet10!Z55+DHS_Dry10!Z55)/2</f>
        <v>0</v>
      </c>
      <c r="AA64" s="97">
        <f>(DHS_Wet10!AA55+DHS_Dry10!AA55)/2</f>
        <v>0.70002782348316228</v>
      </c>
      <c r="AB64" s="97">
        <f>(DHS_Wet10!AB55+DHS_Dry10!AB55)/2</f>
        <v>0.10464430675201788</v>
      </c>
      <c r="AC64" s="97">
        <f>(DHS_Wet10!AC55+DHS_Dry10!AC55)/2</f>
        <v>0</v>
      </c>
      <c r="AD64" s="97">
        <f>(DHS_Wet10!AD55+DHS_Dry10!AD55)/2</f>
        <v>0</v>
      </c>
      <c r="AE64" s="97">
        <f>(DHS_Wet10!AE55+DHS_Dry10!AE55)/2</f>
        <v>0.31118187999144398</v>
      </c>
      <c r="AF64" s="97">
        <f>(DHS_Wet10!AF55+DHS_Dry10!AF55)/2</f>
        <v>0</v>
      </c>
      <c r="AG64" s="97">
        <f>(DHS_Wet10!AG55+DHS_Dry10!AG55)/2</f>
        <v>0</v>
      </c>
      <c r="AH64" s="97">
        <f>(DHS_Wet10!AH55+DHS_Dry10!AH55)/2</f>
        <v>2.2529809333661621</v>
      </c>
      <c r="AI64" s="97">
        <f>(DHS_Wet10!AI55+DHS_Dry10!AI55)/2</f>
        <v>0</v>
      </c>
      <c r="AJ64" s="94">
        <f>(DHS_Wet10!AJ55+DHS_Dry10!AJ55)/2</f>
        <v>0.12049352530443477</v>
      </c>
      <c r="AK64" s="1693"/>
      <c r="AL64" s="1693"/>
      <c r="AM64" s="1693"/>
      <c r="AN64" s="1693"/>
      <c r="AO64" s="1693"/>
      <c r="AP64" s="1693"/>
      <c r="AQ64" s="1693"/>
      <c r="AR64" s="1693"/>
      <c r="AS64" s="1693"/>
      <c r="AT64" s="1693"/>
      <c r="AU64" s="1693"/>
      <c r="AV64" s="1693"/>
      <c r="AW64" s="1693"/>
      <c r="AX64" s="1693"/>
      <c r="AY64" s="1693"/>
      <c r="AZ64" s="305"/>
      <c r="BA64" s="1710"/>
      <c r="BB64" s="1542"/>
      <c r="BC64" s="374"/>
      <c r="BD64" s="366"/>
      <c r="BE64" s="366"/>
      <c r="BF64" s="366"/>
      <c r="BG64" s="378"/>
      <c r="BH64" s="374"/>
      <c r="BI64" s="366"/>
      <c r="BJ64" s="366"/>
      <c r="BK64" s="366"/>
      <c r="BL64" s="378"/>
      <c r="BM64" s="374"/>
      <c r="BN64" s="366"/>
      <c r="BO64" s="366"/>
      <c r="BP64" s="366"/>
      <c r="BQ64" s="378"/>
      <c r="BR64" s="374"/>
      <c r="BS64" s="366"/>
      <c r="BT64" s="366"/>
      <c r="BU64" s="366"/>
      <c r="BV64" s="366"/>
      <c r="BW64" s="366"/>
      <c r="BX64" s="366"/>
      <c r="BY64" s="367"/>
      <c r="BZ64" s="367"/>
      <c r="CA64" s="367"/>
      <c r="CB64" s="367"/>
      <c r="CC64" s="367"/>
      <c r="CD64" s="367"/>
      <c r="CE64" s="367"/>
      <c r="CF64" s="367"/>
      <c r="CG64" s="367"/>
      <c r="CH64" s="367"/>
      <c r="CI64" s="367"/>
      <c r="CJ64" s="367"/>
      <c r="CK64" s="2"/>
      <c r="CL64" s="2"/>
      <c r="CM64" s="2"/>
      <c r="CN64" s="2"/>
      <c r="CO64" s="2"/>
      <c r="CP64" s="2"/>
      <c r="CQ64" s="2"/>
      <c r="CR64" s="2"/>
      <c r="CS64" s="2"/>
      <c r="CT64" s="2"/>
      <c r="CU64" s="2"/>
      <c r="CV64" s="2"/>
      <c r="CW64" s="2"/>
      <c r="CX64" s="2"/>
      <c r="CY64" s="2"/>
      <c r="CZ64" s="2"/>
    </row>
    <row r="65" s="433" customFormat="true" ht="15" customHeight="true" x14ac:dyDescent="0.2">
      <c r="A65" s="1804"/>
      <c r="B65" s="331" t="s">
        <v>185</v>
      </c>
      <c r="C65" s="98">
        <f>(DHS_Wet10!C56+DHS_Dry10!C56)/2</f>
        <v>1.4625612528132659</v>
      </c>
      <c r="D65" s="97">
        <f>(DHS_Wet10!D56+DHS_Dry10!D56)/2</f>
        <v>1.2886197193065745</v>
      </c>
      <c r="E65" s="97">
        <f>(DHS_Wet10!E56+DHS_Dry10!E56)/2</f>
        <v>0.91732011260226598</v>
      </c>
      <c r="F65" s="97">
        <f>(DHS_Wet10!F56+DHS_Dry10!F56)/2</f>
        <v>0.33539586089600848</v>
      </c>
      <c r="G65" s="96">
        <f>(DHS_Wet10!G56+DHS_Dry10!G56)/2</f>
        <v>0.14826220299476284</v>
      </c>
      <c r="H65" s="95">
        <f>(DHS_Wet10!H56+DHS_Dry10!H56)/2</f>
        <v>0.50440363470252592</v>
      </c>
      <c r="I65" s="97">
        <f>(DHS_Wet10!I56+DHS_Dry10!I56)/2</f>
        <v>0</v>
      </c>
      <c r="J65" s="97">
        <f>(DHS_Wet10!J56+DHS_Dry10!J56)/2</f>
        <v>2.8740766668377535E-2</v>
      </c>
      <c r="K65" s="97">
        <f>(DHS_Wet10!K56+DHS_Dry10!K56)/2</f>
        <v>0</v>
      </c>
      <c r="L65" s="94">
        <f>(DHS_Wet10!L56+DHS_Dry10!L56)/2</f>
        <v>0</v>
      </c>
      <c r="M65" s="98">
        <f>(DHS_Wet10!M56+DHS_Dry10!M56)/2</f>
        <v>1.5885375111267988</v>
      </c>
      <c r="N65" s="97">
        <f>(DHS_Wet10!N56+DHS_Dry10!N56)/2</f>
        <v>1.4258278316290762</v>
      </c>
      <c r="O65" s="97">
        <f>(DHS_Wet10!O56+DHS_Dry10!O56)/2</f>
        <v>0.81333643936826228</v>
      </c>
      <c r="P65" s="97">
        <f>(DHS_Wet10!P56+DHS_Dry10!P56)/2</f>
        <v>0.77365824720990317</v>
      </c>
      <c r="Q65" s="96">
        <f>(DHS_Wet10!Q56+DHS_Dry10!Q56)/2</f>
        <v>0.33473544694752366</v>
      </c>
      <c r="R65" s="95">
        <f>(DHS_Wet10!R56+DHS_Dry10!R56)/2</f>
        <v>0</v>
      </c>
      <c r="S65" s="97">
        <f>(DHS_Wet10!S56+DHS_Dry10!S56)/2</f>
        <v>0.29551648606911041</v>
      </c>
      <c r="T65" s="97">
        <f>(DHS_Wet10!T56+DHS_Dry10!T56)/2</f>
        <v>1.3519755224095236</v>
      </c>
      <c r="U65" s="97">
        <f>(DHS_Wet10!U56+DHS_Dry10!U56)/2</f>
        <v>0.4447771917093149</v>
      </c>
      <c r="V65" s="97">
        <f>(DHS_Wet10!V56+DHS_Dry10!V56)/2</f>
        <v>0.19985754204681064</v>
      </c>
      <c r="W65" s="97">
        <f>(DHS_Wet10!W56+DHS_Dry10!W56)/2</f>
        <v>6.0794925669149562E-2</v>
      </c>
      <c r="X65" s="97">
        <f>(DHS_Wet10!X56+DHS_Dry10!X56)/2</f>
        <v>9.154088037202826E-2</v>
      </c>
      <c r="Y65" s="97">
        <f>(DHS_Wet10!Y56+DHS_Dry10!Y56)/2</f>
        <v>7.8524217912571498E-2</v>
      </c>
      <c r="Z65" s="97">
        <f>(DHS_Wet10!Z56+DHS_Dry10!Z56)/2</f>
        <v>1.6803555549282514</v>
      </c>
      <c r="AA65" s="97">
        <f>(DHS_Wet10!AA56+DHS_Dry10!AA56)/2</f>
        <v>10.204260379463257</v>
      </c>
      <c r="AB65" s="97">
        <f>(DHS_Wet10!AB56+DHS_Dry10!AB56)/2</f>
        <v>1.4867504321668954</v>
      </c>
      <c r="AC65" s="97">
        <f>(DHS_Wet10!AC56+DHS_Dry10!AC56)/2</f>
        <v>0</v>
      </c>
      <c r="AD65" s="97">
        <f>(DHS_Wet10!AD56+DHS_Dry10!AD56)/2</f>
        <v>1.2188745392403768</v>
      </c>
      <c r="AE65" s="97">
        <f>(DHS_Wet10!AE56+DHS_Dry10!AE56)/2</f>
        <v>5.0045911457939702</v>
      </c>
      <c r="AF65" s="97">
        <f>(DHS_Wet10!AF56+DHS_Dry10!AF56)/2</f>
        <v>9.0405793671195181E-2</v>
      </c>
      <c r="AG65" s="97">
        <f>(DHS_Wet10!AG56+DHS_Dry10!AG56)/2</f>
        <v>1.7073283731875248</v>
      </c>
      <c r="AH65" s="97">
        <f>(DHS_Wet10!AH56+DHS_Dry10!AH56)/2</f>
        <v>1.9086862223338159</v>
      </c>
      <c r="AI65" s="97">
        <f>(DHS_Wet10!AI56+DHS_Dry10!AI56)/2</f>
        <v>0</v>
      </c>
      <c r="AJ65" s="94">
        <f>(DHS_Wet10!AJ56+DHS_Dry10!AJ56)/2</f>
        <v>0.91519212905388536</v>
      </c>
      <c r="AK65" s="1693"/>
      <c r="AL65" s="1693"/>
      <c r="AM65" s="1693"/>
      <c r="AN65" s="1693"/>
      <c r="AO65" s="1693"/>
      <c r="AP65" s="1693"/>
      <c r="AQ65" s="1693"/>
      <c r="AR65" s="1693"/>
      <c r="AS65" s="1693"/>
      <c r="AT65" s="1693"/>
      <c r="AU65" s="1693"/>
      <c r="AV65" s="1693"/>
      <c r="AW65" s="1693"/>
      <c r="AX65" s="1693"/>
      <c r="AY65" s="1693"/>
      <c r="AZ65" s="305"/>
      <c r="BA65" s="1710"/>
      <c r="BB65" s="1542"/>
      <c r="BC65" s="374"/>
      <c r="BD65" s="366"/>
      <c r="BE65" s="366"/>
      <c r="BF65" s="366"/>
      <c r="BG65" s="378"/>
      <c r="BH65" s="374"/>
      <c r="BI65" s="366"/>
      <c r="BJ65" s="366"/>
      <c r="BK65" s="366"/>
      <c r="BL65" s="378"/>
      <c r="BM65" s="374"/>
      <c r="BN65" s="366"/>
      <c r="BO65" s="366"/>
      <c r="BP65" s="366"/>
      <c r="BQ65" s="378"/>
      <c r="BR65" s="374"/>
      <c r="BS65" s="366"/>
      <c r="BT65" s="366"/>
      <c r="BU65" s="366"/>
      <c r="BV65" s="366"/>
      <c r="BW65" s="366"/>
      <c r="BX65" s="366"/>
      <c r="BY65" s="367"/>
      <c r="BZ65" s="367"/>
      <c r="CA65" s="367"/>
      <c r="CB65" s="367"/>
      <c r="CC65" s="367"/>
      <c r="CD65" s="367"/>
      <c r="CE65" s="367"/>
      <c r="CF65" s="367"/>
      <c r="CG65" s="367"/>
      <c r="CH65" s="367"/>
      <c r="CI65" s="367"/>
      <c r="CJ65" s="367"/>
      <c r="CK65" s="2"/>
      <c r="CL65" s="2"/>
      <c r="CM65" s="2"/>
      <c r="CN65" s="2"/>
      <c r="CO65" s="2"/>
      <c r="CP65" s="2"/>
      <c r="CQ65" s="2"/>
      <c r="CR65" s="2"/>
      <c r="CS65" s="2"/>
      <c r="CT65" s="2"/>
      <c r="CU65" s="2"/>
      <c r="CV65" s="2"/>
      <c r="CW65" s="2"/>
      <c r="CX65" s="2"/>
      <c r="CY65" s="2"/>
      <c r="CZ65" s="2"/>
    </row>
    <row r="66" s="433" customFormat="true" ht="15" customHeight="true" x14ac:dyDescent="0.2">
      <c r="A66" s="1804"/>
      <c r="B66" s="331" t="s">
        <v>315</v>
      </c>
      <c r="C66" s="98">
        <f>(DHS_Wet10!C57+DHS_Dry10!C57)/2</f>
        <v>20.026563448365959</v>
      </c>
      <c r="D66" s="97">
        <f>(DHS_Wet10!D57+DHS_Dry10!D57)/2</f>
        <v>18.51146563380847</v>
      </c>
      <c r="E66" s="97">
        <f>(DHS_Wet10!E57+DHS_Dry10!E57)/2</f>
        <v>14.731357374613335</v>
      </c>
      <c r="F66" s="97">
        <f>(DHS_Wet10!F57+DHS_Dry10!F57)/2</f>
        <v>11.784690395366043</v>
      </c>
      <c r="G66" s="96">
        <f>(DHS_Wet10!G57+DHS_Dry10!G57)/2</f>
        <v>3.1741881512889427</v>
      </c>
      <c r="H66" s="95">
        <f>(DHS_Wet10!H57+DHS_Dry10!H57)/2</f>
        <v>7.2703677329952905</v>
      </c>
      <c r="I66" s="97">
        <f>(DHS_Wet10!I57+DHS_Dry10!I57)/2</f>
        <v>2.4835524927650168</v>
      </c>
      <c r="J66" s="97">
        <f>(DHS_Wet10!J57+DHS_Dry10!J57)/2</f>
        <v>0.64008719263738667</v>
      </c>
      <c r="K66" s="97">
        <f>(DHS_Wet10!K57+DHS_Dry10!K57)/2</f>
        <v>0.13335077878376589</v>
      </c>
      <c r="L66" s="94">
        <f>(DHS_Wet10!L57+DHS_Dry10!L57)/2</f>
        <v>4.5906244425693798E-2</v>
      </c>
      <c r="M66" s="98">
        <f>(DHS_Wet10!M57+DHS_Dry10!M57)/2</f>
        <v>20.060984022051244</v>
      </c>
      <c r="N66" s="97">
        <f>(DHS_Wet10!N57+DHS_Dry10!N57)/2</f>
        <v>19.678320745483404</v>
      </c>
      <c r="O66" s="97">
        <f>(DHS_Wet10!O57+DHS_Dry10!O57)/2</f>
        <v>16.290100010067611</v>
      </c>
      <c r="P66" s="97">
        <f>(DHS_Wet10!P57+DHS_Dry10!P57)/2</f>
        <v>15.137254357663494</v>
      </c>
      <c r="Q66" s="96">
        <f>(DHS_Wet10!Q57+DHS_Dry10!Q57)/2</f>
        <v>9.5545525835659664</v>
      </c>
      <c r="R66" s="95">
        <f>(DHS_Wet10!R57+DHS_Dry10!R57)/2</f>
        <v>18.134413127608859</v>
      </c>
      <c r="S66" s="97">
        <f>(DHS_Wet10!S57+DHS_Dry10!S57)/2</f>
        <v>18.991415960687366</v>
      </c>
      <c r="T66" s="97">
        <f>(DHS_Wet10!T57+DHS_Dry10!T57)/2</f>
        <v>7.2884129781000855</v>
      </c>
      <c r="U66" s="97">
        <f>(DHS_Wet10!U57+DHS_Dry10!U57)/2</f>
        <v>21.966845529906195</v>
      </c>
      <c r="V66" s="97">
        <f>(DHS_Wet10!V57+DHS_Dry10!V57)/2</f>
        <v>21.061001039557894</v>
      </c>
      <c r="W66" s="97">
        <f>(DHS_Wet10!W57+DHS_Dry10!W57)/2</f>
        <v>11.228015154577932</v>
      </c>
      <c r="X66" s="97">
        <f>(DHS_Wet10!X57+DHS_Dry10!X57)/2</f>
        <v>30.924374303480363</v>
      </c>
      <c r="Y66" s="97">
        <f>(DHS_Wet10!Y57+DHS_Dry10!Y57)/2</f>
        <v>14.883332481683436</v>
      </c>
      <c r="Z66" s="97">
        <f>(DHS_Wet10!Z57+DHS_Dry10!Z57)/2</f>
        <v>18.846321545109262</v>
      </c>
      <c r="AA66" s="97">
        <f>(DHS_Wet10!AA57+DHS_Dry10!AA57)/2</f>
        <v>28.121313614353738</v>
      </c>
      <c r="AB66" s="97">
        <f>(DHS_Wet10!AB57+DHS_Dry10!AB57)/2</f>
        <v>37.285150988065929</v>
      </c>
      <c r="AC66" s="97">
        <f>(DHS_Wet10!AC57+DHS_Dry10!AC57)/2</f>
        <v>1.0236622959002672</v>
      </c>
      <c r="AD66" s="97">
        <f>(DHS_Wet10!AD57+DHS_Dry10!AD57)/2</f>
        <v>6.739919845290105</v>
      </c>
      <c r="AE66" s="97">
        <f>(DHS_Wet10!AE57+DHS_Dry10!AE57)/2</f>
        <v>27.518062512500137</v>
      </c>
      <c r="AF66" s="97">
        <f>(DHS_Wet10!AF57+DHS_Dry10!AF57)/2</f>
        <v>2.5775183586653689</v>
      </c>
      <c r="AG66" s="97">
        <f>(DHS_Wet10!AG57+DHS_Dry10!AG57)/2</f>
        <v>26.485498445266572</v>
      </c>
      <c r="AH66" s="97">
        <f>(DHS_Wet10!AH57+DHS_Dry10!AH57)/2</f>
        <v>3.1316360837046524</v>
      </c>
      <c r="AI66" s="97">
        <f>(DHS_Wet10!AI57+DHS_Dry10!AI57)/2</f>
        <v>0</v>
      </c>
      <c r="AJ66" s="94">
        <f>(DHS_Wet10!AJ57+DHS_Dry10!AJ57)/2</f>
        <v>22.008583858576198</v>
      </c>
      <c r="AK66" s="1693"/>
      <c r="AL66" s="1693"/>
      <c r="AM66" s="1693"/>
      <c r="AN66" s="1693"/>
      <c r="AO66" s="1693"/>
      <c r="AP66" s="1693"/>
      <c r="AQ66" s="1693"/>
      <c r="AR66" s="1693"/>
      <c r="AS66" s="1693"/>
      <c r="AT66" s="1693"/>
      <c r="AU66" s="1693"/>
      <c r="AV66" s="1693"/>
      <c r="AW66" s="1693"/>
      <c r="AX66" s="1693"/>
      <c r="AY66" s="1693"/>
      <c r="AZ66" s="305"/>
      <c r="BA66" s="1710"/>
      <c r="BB66" s="1542"/>
      <c r="BC66" s="374"/>
      <c r="BD66" s="366"/>
      <c r="BE66" s="366"/>
      <c r="BF66" s="366"/>
      <c r="BG66" s="378"/>
      <c r="BH66" s="374"/>
      <c r="BI66" s="366"/>
      <c r="BJ66" s="366"/>
      <c r="BK66" s="366"/>
      <c r="BL66" s="378"/>
      <c r="BM66" s="374"/>
      <c r="BN66" s="366"/>
      <c r="BO66" s="366"/>
      <c r="BP66" s="366"/>
      <c r="BQ66" s="378"/>
      <c r="BR66" s="374"/>
      <c r="BS66" s="366"/>
      <c r="BT66" s="366"/>
      <c r="BU66" s="366"/>
      <c r="BV66" s="366"/>
      <c r="BW66" s="366"/>
      <c r="BX66" s="366"/>
      <c r="BY66" s="367"/>
      <c r="BZ66" s="367"/>
      <c r="CA66" s="367"/>
      <c r="CB66" s="367"/>
      <c r="CC66" s="367"/>
      <c r="CD66" s="367"/>
      <c r="CE66" s="367"/>
      <c r="CF66" s="367"/>
      <c r="CG66" s="367"/>
      <c r="CH66" s="367"/>
      <c r="CI66" s="367"/>
      <c r="CJ66" s="367"/>
      <c r="CK66" s="2"/>
      <c r="CL66" s="2"/>
      <c r="CM66" s="2"/>
      <c r="CN66" s="2"/>
      <c r="CO66" s="2"/>
      <c r="CP66" s="2"/>
      <c r="CQ66" s="2"/>
      <c r="CR66" s="2"/>
      <c r="CS66" s="2"/>
      <c r="CT66" s="2"/>
      <c r="CU66" s="2"/>
      <c r="CV66" s="2"/>
      <c r="CW66" s="2"/>
      <c r="CX66" s="2"/>
      <c r="CY66" s="2"/>
      <c r="CZ66" s="2"/>
    </row>
    <row r="67" s="433" customFormat="true" ht="15" customHeight="true" x14ac:dyDescent="0.2">
      <c r="A67" s="1804"/>
      <c r="B67" s="331" t="s">
        <v>187</v>
      </c>
      <c r="C67" s="98">
        <f>(DHS_Wet10!C58+DHS_Dry10!C58)/2</f>
        <v>16.872686967770818</v>
      </c>
      <c r="D67" s="97">
        <f>(DHS_Wet10!D58+DHS_Dry10!D58)/2</f>
        <v>22.084205993742287</v>
      </c>
      <c r="E67" s="97">
        <f>(DHS_Wet10!E58+DHS_Dry10!E58)/2</f>
        <v>25.669333296125004</v>
      </c>
      <c r="F67" s="97">
        <f>(DHS_Wet10!F58+DHS_Dry10!F58)/2</f>
        <v>26.997307464021215</v>
      </c>
      <c r="G67" s="96">
        <f>(DHS_Wet10!G58+DHS_Dry10!G58)/2</f>
        <v>17.56525956102838</v>
      </c>
      <c r="H67" s="95">
        <f>(DHS_Wet10!H58+DHS_Dry10!H58)/2</f>
        <v>23.028369864912566</v>
      </c>
      <c r="I67" s="97">
        <f>(DHS_Wet10!I58+DHS_Dry10!I58)/2</f>
        <v>17.647353827611781</v>
      </c>
      <c r="J67" s="97">
        <f>(DHS_Wet10!J58+DHS_Dry10!J58)/2</f>
        <v>11.869900853260003</v>
      </c>
      <c r="K67" s="97">
        <f>(DHS_Wet10!K58+DHS_Dry10!K58)/2</f>
        <v>6.531839219621201</v>
      </c>
      <c r="L67" s="94">
        <f>(DHS_Wet10!L58+DHS_Dry10!L58)/2</f>
        <v>3.377178573546435</v>
      </c>
      <c r="M67" s="98">
        <f>(DHS_Wet10!M58+DHS_Dry10!M58)/2</f>
        <v>16.392673128852376</v>
      </c>
      <c r="N67" s="97">
        <f>(DHS_Wet10!N58+DHS_Dry10!N58)/2</f>
        <v>21.029989829031372</v>
      </c>
      <c r="O67" s="97">
        <f>(DHS_Wet10!O58+DHS_Dry10!O58)/2</f>
        <v>23.752448076964658</v>
      </c>
      <c r="P67" s="97">
        <f>(DHS_Wet10!P58+DHS_Dry10!P58)/2</f>
        <v>27.101158750208043</v>
      </c>
      <c r="Q67" s="96">
        <f>(DHS_Wet10!Q58+DHS_Dry10!Q58)/2</f>
        <v>31.045462308052866</v>
      </c>
      <c r="R67" s="95">
        <f>(DHS_Wet10!R58+DHS_Dry10!R58)/2</f>
        <v>58.171359942214949</v>
      </c>
      <c r="S67" s="97">
        <f>(DHS_Wet10!S58+DHS_Dry10!S58)/2</f>
        <v>51.626694246601176</v>
      </c>
      <c r="T67" s="97">
        <f>(DHS_Wet10!T58+DHS_Dry10!T58)/2</f>
        <v>6.8586802423844366</v>
      </c>
      <c r="U67" s="97">
        <f>(DHS_Wet10!U58+DHS_Dry10!U58)/2</f>
        <v>12.872016415753389</v>
      </c>
      <c r="V67" s="97">
        <f>(DHS_Wet10!V58+DHS_Dry10!V58)/2</f>
        <v>35.652972981071244</v>
      </c>
      <c r="W67" s="97">
        <f>(DHS_Wet10!W58+DHS_Dry10!W58)/2</f>
        <v>8.3069852247135287</v>
      </c>
      <c r="X67" s="97">
        <f>(DHS_Wet10!X58+DHS_Dry10!X58)/2</f>
        <v>46.720570217041328</v>
      </c>
      <c r="Y67" s="97">
        <f>(DHS_Wet10!Y58+DHS_Dry10!Y58)/2</f>
        <v>32.422446958288674</v>
      </c>
      <c r="Z67" s="97">
        <f>(DHS_Wet10!Z58+DHS_Dry10!Z58)/2</f>
        <v>21.527126765542157</v>
      </c>
      <c r="AA67" s="97">
        <f>(DHS_Wet10!AA58+DHS_Dry10!AA58)/2</f>
        <v>11.202899323423903</v>
      </c>
      <c r="AB67" s="97">
        <f>(DHS_Wet10!AB58+DHS_Dry10!AB58)/2</f>
        <v>27.942940026566657</v>
      </c>
      <c r="AC67" s="97">
        <f>(DHS_Wet10!AC58+DHS_Dry10!AC58)/2</f>
        <v>4.3997137635662176</v>
      </c>
      <c r="AD67" s="97">
        <f>(DHS_Wet10!AD58+DHS_Dry10!AD58)/2</f>
        <v>14.873749749842261</v>
      </c>
      <c r="AE67" s="97">
        <f>(DHS_Wet10!AE58+DHS_Dry10!AE58)/2</f>
        <v>16.695630186891552</v>
      </c>
      <c r="AF67" s="97">
        <f>(DHS_Wet10!AF58+DHS_Dry10!AF58)/2</f>
        <v>1.227827046154754</v>
      </c>
      <c r="AG67" s="97">
        <f>(DHS_Wet10!AG58+DHS_Dry10!AG58)/2</f>
        <v>24.883001382802394</v>
      </c>
      <c r="AH67" s="97">
        <f>(DHS_Wet10!AH58+DHS_Dry10!AH58)/2</f>
        <v>5.9991189622676577</v>
      </c>
      <c r="AI67" s="97">
        <f>(DHS_Wet10!AI58+DHS_Dry10!AI58)/2</f>
        <v>1.4639336175318236</v>
      </c>
      <c r="AJ67" s="94">
        <f>(DHS_Wet10!AJ58+DHS_Dry10!AJ58)/2</f>
        <v>41.647373089237433</v>
      </c>
      <c r="AK67" s="1693"/>
      <c r="AL67" s="1693"/>
      <c r="AM67" s="1693"/>
      <c r="AN67" s="1693"/>
      <c r="AO67" s="1693"/>
      <c r="AP67" s="1693"/>
      <c r="AQ67" s="1693"/>
      <c r="AR67" s="1693"/>
      <c r="AS67" s="1693"/>
      <c r="AT67" s="1693"/>
      <c r="AU67" s="1693"/>
      <c r="AV67" s="1693"/>
      <c r="AW67" s="1693"/>
      <c r="AX67" s="1693"/>
      <c r="AY67" s="1693"/>
      <c r="AZ67" s="305"/>
      <c r="BA67" s="1710"/>
      <c r="BB67" s="1542"/>
      <c r="BC67" s="374"/>
      <c r="BD67" s="366"/>
      <c r="BE67" s="366"/>
      <c r="BF67" s="366"/>
      <c r="BG67" s="378"/>
      <c r="BH67" s="374"/>
      <c r="BI67" s="366"/>
      <c r="BJ67" s="366"/>
      <c r="BK67" s="366"/>
      <c r="BL67" s="378"/>
      <c r="BM67" s="374"/>
      <c r="BN67" s="366"/>
      <c r="BO67" s="366"/>
      <c r="BP67" s="366"/>
      <c r="BQ67" s="378"/>
      <c r="BR67" s="374"/>
      <c r="BS67" s="366"/>
      <c r="BT67" s="366"/>
      <c r="BU67" s="366"/>
      <c r="BV67" s="366"/>
      <c r="BW67" s="366"/>
      <c r="BX67" s="366"/>
      <c r="BY67" s="367"/>
      <c r="BZ67" s="367"/>
      <c r="CA67" s="367"/>
      <c r="CB67" s="367"/>
      <c r="CC67" s="367"/>
      <c r="CD67" s="367"/>
      <c r="CE67" s="367"/>
      <c r="CF67" s="367"/>
      <c r="CG67" s="367"/>
      <c r="CH67" s="367"/>
      <c r="CI67" s="367"/>
      <c r="CJ67" s="367"/>
      <c r="CK67" s="2"/>
      <c r="CL67" s="2"/>
      <c r="CM67" s="2"/>
      <c r="CN67" s="2"/>
      <c r="CO67" s="2"/>
      <c r="CP67" s="2"/>
      <c r="CQ67" s="2"/>
      <c r="CR67" s="2"/>
      <c r="CS67" s="2"/>
      <c r="CT67" s="2"/>
      <c r="CU67" s="2"/>
      <c r="CV67" s="2"/>
      <c r="CW67" s="2"/>
      <c r="CX67" s="2"/>
      <c r="CY67" s="2"/>
      <c r="CZ67" s="2"/>
    </row>
    <row r="68" s="433" customFormat="true" ht="15" customHeight="true" x14ac:dyDescent="0.2">
      <c r="A68" s="1804"/>
      <c r="B68" s="331" t="s">
        <v>316</v>
      </c>
      <c r="C68" s="98">
        <f>(DHS_Wet10!C59+DHS_Dry10!C59)/2</f>
        <v>0.38542669462939672</v>
      </c>
      <c r="D68" s="97">
        <f>(DHS_Wet10!D59+DHS_Dry10!D59)/2</f>
        <v>0.7386848646230193</v>
      </c>
      <c r="E68" s="97">
        <f>(DHS_Wet10!E59+DHS_Dry10!E59)/2</f>
        <v>1.1248787151092416</v>
      </c>
      <c r="F68" s="97">
        <f>(DHS_Wet10!F59+DHS_Dry10!F59)/2</f>
        <v>2.9300619675045039</v>
      </c>
      <c r="G68" s="96">
        <f>(DHS_Wet10!G59+DHS_Dry10!G59)/2</f>
        <v>1.7092093399943689</v>
      </c>
      <c r="H68" s="95">
        <f>(DHS_Wet10!H59+DHS_Dry10!H59)/2</f>
        <v>3.6659634166879376</v>
      </c>
      <c r="I68" s="97">
        <f>(DHS_Wet10!I59+DHS_Dry10!I59)/2</f>
        <v>2.3116559990728289</v>
      </c>
      <c r="J68" s="97">
        <f>(DHS_Wet10!J59+DHS_Dry10!J59)/2</f>
        <v>1.2687584667157987</v>
      </c>
      <c r="K68" s="97">
        <f>(DHS_Wet10!K59+DHS_Dry10!K59)/2</f>
        <v>0.35675442161603088</v>
      </c>
      <c r="L68" s="94">
        <f>(DHS_Wet10!L59+DHS_Dry10!L59)/2</f>
        <v>0.11276975389384837</v>
      </c>
      <c r="M68" s="98">
        <f>(DHS_Wet10!M59+DHS_Dry10!M59)/2</f>
        <v>0.35945454211575789</v>
      </c>
      <c r="N68" s="97">
        <f>(DHS_Wet10!N59+DHS_Dry10!N59)/2</f>
        <v>0.5211260282450032</v>
      </c>
      <c r="O68" s="97">
        <f>(DHS_Wet10!O59+DHS_Dry10!O59)/2</f>
        <v>0.74812399884920489</v>
      </c>
      <c r="P68" s="97">
        <f>(DHS_Wet10!P59+DHS_Dry10!P59)/2</f>
        <v>1.9362750613554385</v>
      </c>
      <c r="Q68" s="96">
        <f>(DHS_Wet10!Q59+DHS_Dry10!Q59)/2</f>
        <v>3.1451583527565408</v>
      </c>
      <c r="R68" s="95">
        <f>(DHS_Wet10!R59+DHS_Dry10!R59)/2</f>
        <v>1.6949871539623285</v>
      </c>
      <c r="S68" s="97">
        <f>(DHS_Wet10!S59+DHS_Dry10!S59)/2</f>
        <v>1.4343025214386862</v>
      </c>
      <c r="T68" s="97">
        <f>(DHS_Wet10!T59+DHS_Dry10!T59)/2</f>
        <v>0.73350346407661204</v>
      </c>
      <c r="U68" s="97">
        <f>(DHS_Wet10!U59+DHS_Dry10!U59)/2</f>
        <v>0.34967721127024892</v>
      </c>
      <c r="V68" s="97">
        <f>(DHS_Wet10!V59+DHS_Dry10!V59)/2</f>
        <v>5.0689975339826869</v>
      </c>
      <c r="W68" s="97">
        <f>(DHS_Wet10!W59+DHS_Dry10!W59)/2</f>
        <v>0</v>
      </c>
      <c r="X68" s="97">
        <f>(DHS_Wet10!X59+DHS_Dry10!X59)/2</f>
        <v>1.4254599372489388E-2</v>
      </c>
      <c r="Y68" s="97">
        <f>(DHS_Wet10!Y59+DHS_Dry10!Y59)/2</f>
        <v>3.2468092619872775</v>
      </c>
      <c r="Z68" s="97">
        <f>(DHS_Wet10!Z59+DHS_Dry10!Z59)/2</f>
        <v>2.5471569280798496</v>
      </c>
      <c r="AA68" s="97">
        <f>(DHS_Wet10!AA59+DHS_Dry10!AA59)/2</f>
        <v>0.45023928204920727</v>
      </c>
      <c r="AB68" s="97">
        <f>(DHS_Wet10!AB59+DHS_Dry10!AB59)/2</f>
        <v>1.8281128033975849</v>
      </c>
      <c r="AC68" s="97">
        <f>(DHS_Wet10!AC59+DHS_Dry10!AC59)/2</f>
        <v>2.1108597960400441</v>
      </c>
      <c r="AD68" s="97">
        <f>(DHS_Wet10!AD59+DHS_Dry10!AD59)/2</f>
        <v>4.233393683744783</v>
      </c>
      <c r="AE68" s="97">
        <f>(DHS_Wet10!AE59+DHS_Dry10!AE59)/2</f>
        <v>5.0671290397140085E-2</v>
      </c>
      <c r="AF68" s="97">
        <f>(DHS_Wet10!AF59+DHS_Dry10!AF59)/2</f>
        <v>0</v>
      </c>
      <c r="AG68" s="97">
        <f>(DHS_Wet10!AG59+DHS_Dry10!AG59)/2</f>
        <v>3.5835492919441401</v>
      </c>
      <c r="AH68" s="97">
        <f>(DHS_Wet10!AH59+DHS_Dry10!AH59)/2</f>
        <v>0</v>
      </c>
      <c r="AI68" s="97">
        <f>(DHS_Wet10!AI59+DHS_Dry10!AI59)/2</f>
        <v>0</v>
      </c>
      <c r="AJ68" s="94">
        <f>(DHS_Wet10!AJ59+DHS_Dry10!AJ59)/2</f>
        <v>0</v>
      </c>
      <c r="AK68" s="1693"/>
      <c r="AL68" s="1693"/>
      <c r="AM68" s="1693"/>
      <c r="AN68" s="1693"/>
      <c r="AO68" s="1693"/>
      <c r="AP68" s="1693"/>
      <c r="AQ68" s="1693"/>
      <c r="AR68" s="1693"/>
      <c r="AS68" s="1693"/>
      <c r="AT68" s="1693"/>
      <c r="AU68" s="1693"/>
      <c r="AV68" s="1693"/>
      <c r="AW68" s="1693"/>
      <c r="AX68" s="1693"/>
      <c r="AY68" s="1693"/>
      <c r="AZ68" s="305"/>
      <c r="BA68" s="1710"/>
      <c r="BB68" s="1542"/>
      <c r="BC68" s="374"/>
      <c r="BD68" s="366"/>
      <c r="BE68" s="366"/>
      <c r="BF68" s="366"/>
      <c r="BG68" s="378"/>
      <c r="BH68" s="374"/>
      <c r="BI68" s="366"/>
      <c r="BJ68" s="366"/>
      <c r="BK68" s="366"/>
      <c r="BL68" s="378"/>
      <c r="BM68" s="374"/>
      <c r="BN68" s="366"/>
      <c r="BO68" s="366"/>
      <c r="BP68" s="366"/>
      <c r="BQ68" s="378"/>
      <c r="BR68" s="374"/>
      <c r="BS68" s="366"/>
      <c r="BT68" s="366"/>
      <c r="BU68" s="366"/>
      <c r="BV68" s="366"/>
      <c r="BW68" s="366"/>
      <c r="BX68" s="366"/>
      <c r="BY68" s="367"/>
      <c r="BZ68" s="367"/>
      <c r="CA68" s="367"/>
      <c r="CB68" s="367"/>
      <c r="CC68" s="367"/>
      <c r="CD68" s="367"/>
      <c r="CE68" s="367"/>
      <c r="CF68" s="367"/>
      <c r="CG68" s="367"/>
      <c r="CH68" s="367"/>
      <c r="CI68" s="367"/>
      <c r="CJ68" s="367"/>
      <c r="CK68" s="2"/>
      <c r="CL68" s="2"/>
      <c r="CM68" s="2"/>
      <c r="CN68" s="2"/>
      <c r="CO68" s="2"/>
      <c r="CP68" s="2"/>
      <c r="CQ68" s="2"/>
      <c r="CR68" s="2"/>
      <c r="CS68" s="2"/>
      <c r="CT68" s="2"/>
      <c r="CU68" s="2"/>
      <c r="CV68" s="2"/>
      <c r="CW68" s="2"/>
      <c r="CX68" s="2"/>
      <c r="CY68" s="2"/>
      <c r="CZ68" s="2"/>
    </row>
    <row r="69" s="433" customFormat="true" ht="15" customHeight="true" x14ac:dyDescent="0.2">
      <c r="A69" s="1804"/>
      <c r="B69" s="331" t="s">
        <v>317</v>
      </c>
      <c r="C69" s="98">
        <f>(DHS_Wet10!C60+DHS_Dry10!C60)/2</f>
        <v>1.2563026478710357</v>
      </c>
      <c r="D69" s="97">
        <f>(DHS_Wet10!D60+DHS_Dry10!D60)/2</f>
        <v>1.2634664180053996</v>
      </c>
      <c r="E69" s="97">
        <f>(DHS_Wet10!E60+DHS_Dry10!E60)/2</f>
        <v>1.7433208924814867</v>
      </c>
      <c r="F69" s="97">
        <f>(DHS_Wet10!F60+DHS_Dry10!F60)/2</f>
        <v>2.1168020127091238</v>
      </c>
      <c r="G69" s="96">
        <f>(DHS_Wet10!G60+DHS_Dry10!G60)/2</f>
        <v>0.69229935069389359</v>
      </c>
      <c r="H69" s="95">
        <f>(DHS_Wet10!H60+DHS_Dry10!H60)/2</f>
        <v>4.7351812445276149</v>
      </c>
      <c r="I69" s="97">
        <f>(DHS_Wet10!I60+DHS_Dry10!I60)/2</f>
        <v>1.9466222490303846</v>
      </c>
      <c r="J69" s="97">
        <f>(DHS_Wet10!J60+DHS_Dry10!J60)/2</f>
        <v>0.2887398701346921</v>
      </c>
      <c r="K69" s="97">
        <f>(DHS_Wet10!K60+DHS_Dry10!K60)/2</f>
        <v>3.3219295964290831E-2</v>
      </c>
      <c r="L69" s="94">
        <f>(DHS_Wet10!L60+DHS_Dry10!L60)/2</f>
        <v>0</v>
      </c>
      <c r="M69" s="98">
        <f>(DHS_Wet10!M60+DHS_Dry10!M60)/2</f>
        <v>1.185192957638221</v>
      </c>
      <c r="N69" s="97">
        <f>(DHS_Wet10!N60+DHS_Dry10!N60)/2</f>
        <v>1.2276506318319009</v>
      </c>
      <c r="O69" s="97">
        <f>(DHS_Wet10!O60+DHS_Dry10!O60)/2</f>
        <v>1.2824794741580872</v>
      </c>
      <c r="P69" s="97">
        <f>(DHS_Wet10!P60+DHS_Dry10!P60)/2</f>
        <v>1.7032090738758512</v>
      </c>
      <c r="Q69" s="96">
        <f>(DHS_Wet10!Q60+DHS_Dry10!Q60)/2</f>
        <v>1.6893780662883064</v>
      </c>
      <c r="R69" s="95">
        <f>(DHS_Wet10!R60+DHS_Dry10!R60)/2</f>
        <v>0.73698397081443012</v>
      </c>
      <c r="S69" s="97">
        <f>(DHS_Wet10!S60+DHS_Dry10!S60)/2</f>
        <v>0.87729868045782045</v>
      </c>
      <c r="T69" s="97">
        <f>(DHS_Wet10!T60+DHS_Dry10!T60)/2</f>
        <v>0.20604307875501282</v>
      </c>
      <c r="U69" s="97">
        <f>(DHS_Wet10!U60+DHS_Dry10!U60)/2</f>
        <v>0.81489858213480693</v>
      </c>
      <c r="V69" s="97">
        <f>(DHS_Wet10!V60+DHS_Dry10!V60)/2</f>
        <v>6.0949111538862688</v>
      </c>
      <c r="W69" s="97">
        <f>(DHS_Wet10!W60+DHS_Dry10!W60)/2</f>
        <v>1.2759451334018684E-2</v>
      </c>
      <c r="X69" s="97">
        <f>(DHS_Wet10!X60+DHS_Dry10!X60)/2</f>
        <v>0.75613949693840099</v>
      </c>
      <c r="Y69" s="97">
        <f>(DHS_Wet10!Y60+DHS_Dry10!Y60)/2</f>
        <v>1.0246865921175756</v>
      </c>
      <c r="Z69" s="97">
        <f>(DHS_Wet10!Z60+DHS_Dry10!Z60)/2</f>
        <v>4.8839650924767462</v>
      </c>
      <c r="AA69" s="97">
        <f>(DHS_Wet10!AA60+DHS_Dry10!AA60)/2</f>
        <v>3.2248496016776889</v>
      </c>
      <c r="AB69" s="97">
        <f>(DHS_Wet10!AB60+DHS_Dry10!AB60)/2</f>
        <v>0.62476384098032145</v>
      </c>
      <c r="AC69" s="97">
        <f>(DHS_Wet10!AC60+DHS_Dry10!AC60)/2</f>
        <v>1.6350214378805492</v>
      </c>
      <c r="AD69" s="97">
        <f>(DHS_Wet10!AD60+DHS_Dry10!AD60)/2</f>
        <v>3.3907366484308685</v>
      </c>
      <c r="AE69" s="97">
        <f>(DHS_Wet10!AE60+DHS_Dry10!AE60)/2</f>
        <v>0.66969852337171532</v>
      </c>
      <c r="AF69" s="97">
        <f>(DHS_Wet10!AF60+DHS_Dry10!AF60)/2</f>
        <v>0</v>
      </c>
      <c r="AG69" s="97">
        <f>(DHS_Wet10!AG60+DHS_Dry10!AG60)/2</f>
        <v>1.9848684327152188</v>
      </c>
      <c r="AH69" s="97">
        <f>(DHS_Wet10!AH60+DHS_Dry10!AH60)/2</f>
        <v>0.70672518713562005</v>
      </c>
      <c r="AI69" s="97">
        <f>(DHS_Wet10!AI60+DHS_Dry10!AI60)/2</f>
        <v>0</v>
      </c>
      <c r="AJ69" s="94">
        <f>(DHS_Wet10!AJ60+DHS_Dry10!AJ60)/2</f>
        <v>3.6646888862953504</v>
      </c>
      <c r="AK69" s="1693"/>
      <c r="AL69" s="1693"/>
      <c r="AM69" s="1693"/>
      <c r="AN69" s="1693"/>
      <c r="AO69" s="1693"/>
      <c r="AP69" s="1693"/>
      <c r="AQ69" s="1693"/>
      <c r="AR69" s="1693"/>
      <c r="AS69" s="1693"/>
      <c r="AT69" s="1693"/>
      <c r="AU69" s="1693"/>
      <c r="AV69" s="1693"/>
      <c r="AW69" s="1693"/>
      <c r="AX69" s="1693"/>
      <c r="AY69" s="1693"/>
      <c r="AZ69" s="305"/>
      <c r="BA69" s="1710"/>
      <c r="BB69" s="1542"/>
      <c r="BC69" s="374"/>
      <c r="BD69" s="366"/>
      <c r="BE69" s="366"/>
      <c r="BF69" s="366"/>
      <c r="BG69" s="378"/>
      <c r="BH69" s="374"/>
      <c r="BI69" s="366"/>
      <c r="BJ69" s="366"/>
      <c r="BK69" s="366"/>
      <c r="BL69" s="378"/>
      <c r="BM69" s="374"/>
      <c r="BN69" s="366"/>
      <c r="BO69" s="366"/>
      <c r="BP69" s="366"/>
      <c r="BQ69" s="378"/>
      <c r="BR69" s="374"/>
      <c r="BS69" s="366"/>
      <c r="BT69" s="366"/>
      <c r="BU69" s="366"/>
      <c r="BV69" s="366"/>
      <c r="BW69" s="366"/>
      <c r="BX69" s="366"/>
      <c r="BY69" s="367"/>
      <c r="BZ69" s="367"/>
      <c r="CA69" s="367"/>
      <c r="CB69" s="367"/>
      <c r="CC69" s="367"/>
      <c r="CD69" s="367"/>
      <c r="CE69" s="367"/>
      <c r="CF69" s="367"/>
      <c r="CG69" s="367"/>
      <c r="CH69" s="367"/>
      <c r="CI69" s="367"/>
      <c r="CJ69" s="367"/>
      <c r="CK69" s="2"/>
      <c r="CL69" s="2"/>
      <c r="CM69" s="2"/>
      <c r="CN69" s="2"/>
      <c r="CO69" s="2"/>
      <c r="CP69" s="2"/>
      <c r="CQ69" s="2"/>
      <c r="CR69" s="2"/>
      <c r="CS69" s="2"/>
      <c r="CT69" s="2"/>
      <c r="CU69" s="2"/>
      <c r="CV69" s="2"/>
      <c r="CW69" s="2"/>
      <c r="CX69" s="2"/>
      <c r="CY69" s="2"/>
      <c r="CZ69" s="2"/>
    </row>
    <row r="70" s="433" customFormat="true" ht="15" customHeight="true" x14ac:dyDescent="0.2">
      <c r="A70" s="1804"/>
      <c r="B70" s="331" t="s">
        <v>189</v>
      </c>
      <c r="C70" s="98">
        <f>(DHS_Wet10!C61+DHS_Dry10!C61)/2</f>
        <v>0.13810933500462377</v>
      </c>
      <c r="D70" s="97">
        <f>(DHS_Wet10!D61+DHS_Dry10!D61)/2</f>
        <v>0.20440081744382257</v>
      </c>
      <c r="E70" s="97">
        <f>(DHS_Wet10!E61+DHS_Dry10!E61)/2</f>
        <v>0.52943029313074552</v>
      </c>
      <c r="F70" s="97">
        <f>(DHS_Wet10!F61+DHS_Dry10!F61)/2</f>
        <v>1.7269076435075288</v>
      </c>
      <c r="G70" s="96">
        <f>(DHS_Wet10!G61+DHS_Dry10!G61)/2</f>
        <v>7.7267572524715273</v>
      </c>
      <c r="H70" s="95">
        <f>(DHS_Wet10!H61+DHS_Dry10!H61)/2</f>
        <v>5.6357782411039121</v>
      </c>
      <c r="I70" s="97">
        <f>(DHS_Wet10!I61+DHS_Dry10!I61)/2</f>
        <v>8.5804877130380035</v>
      </c>
      <c r="J70" s="97">
        <f>(DHS_Wet10!J61+DHS_Dry10!J61)/2</f>
        <v>9.3218629691950312</v>
      </c>
      <c r="K70" s="97">
        <f>(DHS_Wet10!K61+DHS_Dry10!K61)/2</f>
        <v>12.432539910850519</v>
      </c>
      <c r="L70" s="94">
        <f>(DHS_Wet10!L61+DHS_Dry10!L61)/2</f>
        <v>9.9536138261805238</v>
      </c>
      <c r="M70" s="98">
        <f>(DHS_Wet10!M61+DHS_Dry10!M61)/2</f>
        <v>5.4158529642727618E-2</v>
      </c>
      <c r="N70" s="97">
        <f>(DHS_Wet10!N61+DHS_Dry10!N61)/2</f>
        <v>0.12508885391799943</v>
      </c>
      <c r="O70" s="97">
        <f>(DHS_Wet10!O61+DHS_Dry10!O61)/2</f>
        <v>0.27665143596353481</v>
      </c>
      <c r="P70" s="97">
        <f>(DHS_Wet10!P61+DHS_Dry10!P61)/2</f>
        <v>0.50754673497521974</v>
      </c>
      <c r="Q70" s="96">
        <f>(DHS_Wet10!Q61+DHS_Dry10!Q61)/2</f>
        <v>1.6460845896323493</v>
      </c>
      <c r="R70" s="95">
        <f>(DHS_Wet10!R61+DHS_Dry10!R61)/2</f>
        <v>8.7130415325316743</v>
      </c>
      <c r="S70" s="97">
        <f>(DHS_Wet10!S61+DHS_Dry10!S61)/2</f>
        <v>1.0241163270149798</v>
      </c>
      <c r="T70" s="97">
        <f>(DHS_Wet10!T61+DHS_Dry10!T61)/2</f>
        <v>6.6376888611848553E-2</v>
      </c>
      <c r="U70" s="97">
        <f>(DHS_Wet10!U61+DHS_Dry10!U61)/2</f>
        <v>1.1546124730565359</v>
      </c>
      <c r="V70" s="97">
        <f>(DHS_Wet10!V61+DHS_Dry10!V61)/2</f>
        <v>0.78175346555765257</v>
      </c>
      <c r="W70" s="97">
        <f>(DHS_Wet10!W61+DHS_Dry10!W61)/2</f>
        <v>0.38052559299772948</v>
      </c>
      <c r="X70" s="97">
        <f>(DHS_Wet10!X61+DHS_Dry10!X61)/2</f>
        <v>3.3035275509429081</v>
      </c>
      <c r="Y70" s="97">
        <f>(DHS_Wet10!Y61+DHS_Dry10!Y61)/2</f>
        <v>0.21787573364172519</v>
      </c>
      <c r="Z70" s="97">
        <f>(DHS_Wet10!Z61+DHS_Dry10!Z61)/2</f>
        <v>0.51278252571084115</v>
      </c>
      <c r="AA70" s="97">
        <f>(DHS_Wet10!AA61+DHS_Dry10!AA61)/2</f>
        <v>1.1430069584341345</v>
      </c>
      <c r="AB70" s="97">
        <f>(DHS_Wet10!AB61+DHS_Dry10!AB61)/2</f>
        <v>1.7424998142322807</v>
      </c>
      <c r="AC70" s="97">
        <f>(DHS_Wet10!AC61+DHS_Dry10!AC61)/2</f>
        <v>9.7939095661083755</v>
      </c>
      <c r="AD70" s="97">
        <f>(DHS_Wet10!AD61+DHS_Dry10!AD61)/2</f>
        <v>7.6276466643503369</v>
      </c>
      <c r="AE70" s="97">
        <f>(DHS_Wet10!AE61+DHS_Dry10!AE61)/2</f>
        <v>0.31063446592041322</v>
      </c>
      <c r="AF70" s="97">
        <f>(DHS_Wet10!AF61+DHS_Dry10!AF61)/2</f>
        <v>0.21027465477636342</v>
      </c>
      <c r="AG70" s="97">
        <f>(DHS_Wet10!AG61+DHS_Dry10!AG61)/2</f>
        <v>0.10279506616772285</v>
      </c>
      <c r="AH70" s="97">
        <f>(DHS_Wet10!AH61+DHS_Dry10!AH61)/2</f>
        <v>1.253212033810662</v>
      </c>
      <c r="AI70" s="97">
        <f>(DHS_Wet10!AI61+DHS_Dry10!AI61)/2</f>
        <v>0.98502357463365142</v>
      </c>
      <c r="AJ70" s="94">
        <f>(DHS_Wet10!AJ61+DHS_Dry10!AJ61)/2</f>
        <v>0.62957527499293708</v>
      </c>
      <c r="AK70" s="1693"/>
      <c r="AL70" s="1693"/>
      <c r="AM70" s="1693"/>
      <c r="AN70" s="1693"/>
      <c r="AO70" s="1693"/>
      <c r="AP70" s="1693"/>
      <c r="AQ70" s="1693"/>
      <c r="AR70" s="1693"/>
      <c r="AS70" s="1693"/>
      <c r="AT70" s="1693"/>
      <c r="AU70" s="1693"/>
      <c r="AV70" s="1693"/>
      <c r="AW70" s="1693"/>
      <c r="AX70" s="1693"/>
      <c r="AY70" s="1693"/>
      <c r="AZ70" s="305"/>
      <c r="BA70" s="1710"/>
      <c r="BB70" s="1542"/>
      <c r="BC70" s="374"/>
      <c r="BD70" s="366"/>
      <c r="BE70" s="366"/>
      <c r="BF70" s="366"/>
      <c r="BG70" s="378"/>
      <c r="BH70" s="374"/>
      <c r="BI70" s="366"/>
      <c r="BJ70" s="366"/>
      <c r="BK70" s="366"/>
      <c r="BL70" s="378"/>
      <c r="BM70" s="374"/>
      <c r="BN70" s="366"/>
      <c r="BO70" s="366"/>
      <c r="BP70" s="366"/>
      <c r="BQ70" s="378"/>
      <c r="BR70" s="374"/>
      <c r="BS70" s="366"/>
      <c r="BT70" s="366"/>
      <c r="BU70" s="366"/>
      <c r="BV70" s="366"/>
      <c r="BW70" s="366"/>
      <c r="BX70" s="366"/>
      <c r="BY70" s="367"/>
      <c r="BZ70" s="367"/>
      <c r="CA70" s="367"/>
      <c r="CB70" s="367"/>
      <c r="CC70" s="367"/>
      <c r="CD70" s="367"/>
      <c r="CE70" s="367"/>
      <c r="CF70" s="367"/>
      <c r="CG70" s="367"/>
      <c r="CH70" s="367"/>
      <c r="CI70" s="367"/>
      <c r="CJ70" s="367"/>
      <c r="CK70" s="2"/>
      <c r="CL70" s="2"/>
      <c r="CM70" s="2"/>
      <c r="CN70" s="2"/>
      <c r="CO70" s="2"/>
      <c r="CP70" s="2"/>
      <c r="CQ70" s="2"/>
      <c r="CR70" s="2"/>
      <c r="CS70" s="2"/>
      <c r="CT70" s="2"/>
      <c r="CU70" s="2"/>
      <c r="CV70" s="2"/>
      <c r="CW70" s="2"/>
      <c r="CX70" s="2"/>
      <c r="CY70" s="2"/>
      <c r="CZ70" s="2"/>
    </row>
    <row r="71" s="433" customFormat="true" ht="15" customHeight="true" x14ac:dyDescent="0.2">
      <c r="A71" s="1804"/>
      <c r="B71" s="331" t="s">
        <v>46</v>
      </c>
      <c r="C71" s="98">
        <f>(DHS_Wet10!C62+DHS_Dry10!C62)/2</f>
        <v>0.82703087239956541</v>
      </c>
      <c r="D71" s="97">
        <f>(DHS_Wet10!D62+DHS_Dry10!D62)/2</f>
        <v>0.58228049264409376</v>
      </c>
      <c r="E71" s="97">
        <f>(DHS_Wet10!E62+DHS_Dry10!E62)/2</f>
        <v>0.78692453400823315</v>
      </c>
      <c r="F71" s="97">
        <f>(DHS_Wet10!F62+DHS_Dry10!F62)/2</f>
        <v>1.4594373644865057</v>
      </c>
      <c r="G71" s="96">
        <f>(DHS_Wet10!G62+DHS_Dry10!G62)/2</f>
        <v>2.3654420202527264</v>
      </c>
      <c r="H71" s="95">
        <f>(DHS_Wet10!H62+DHS_Dry10!H62)/2</f>
        <v>2.7255825607172426</v>
      </c>
      <c r="I71" s="97">
        <f>(DHS_Wet10!I62+DHS_Dry10!I62)/2</f>
        <v>2.2910700360161407</v>
      </c>
      <c r="J71" s="97">
        <f>(DHS_Wet10!J62+DHS_Dry10!J62)/2</f>
        <v>1.9348126588560803</v>
      </c>
      <c r="K71" s="97">
        <f>(DHS_Wet10!K62+DHS_Dry10!K62)/2</f>
        <v>1.9290818936942253</v>
      </c>
      <c r="L71" s="94">
        <f>(DHS_Wet10!L62+DHS_Dry10!L62)/2</f>
        <v>1.8707278636418874</v>
      </c>
      <c r="M71" s="98">
        <f>(DHS_Wet10!M62+DHS_Dry10!M62)/2</f>
        <v>0.86120741621259778</v>
      </c>
      <c r="N71" s="97">
        <f>(DHS_Wet10!N62+DHS_Dry10!N62)/2</f>
        <v>0.5132139592107694</v>
      </c>
      <c r="O71" s="97">
        <f>(DHS_Wet10!O62+DHS_Dry10!O62)/2</f>
        <v>0.85040163246698497</v>
      </c>
      <c r="P71" s="97">
        <f>(DHS_Wet10!P62+DHS_Dry10!P62)/2</f>
        <v>0.59388414183654559</v>
      </c>
      <c r="Q71" s="96">
        <f>(DHS_Wet10!Q62+DHS_Dry10!Q62)/2</f>
        <v>2.176797800306792</v>
      </c>
      <c r="R71" s="95">
        <f>(DHS_Wet10!R62+DHS_Dry10!R62)/2</f>
        <v>0.2487326509922746</v>
      </c>
      <c r="S71" s="97">
        <f>(DHS_Wet10!S62+DHS_Dry10!S62)/2</f>
        <v>5.5803179419648146</v>
      </c>
      <c r="T71" s="97">
        <f>(DHS_Wet10!T62+DHS_Dry10!T62)/2</f>
        <v>0.25826028991744698</v>
      </c>
      <c r="U71" s="97">
        <f>(DHS_Wet10!U62+DHS_Dry10!U62)/2</f>
        <v>1.7195938635175414</v>
      </c>
      <c r="V71" s="97">
        <f>(DHS_Wet10!V62+DHS_Dry10!V62)/2</f>
        <v>0</v>
      </c>
      <c r="W71" s="97">
        <f>(DHS_Wet10!W62+DHS_Dry10!W62)/2</f>
        <v>0.2209172806665573</v>
      </c>
      <c r="X71" s="97">
        <f>(DHS_Wet10!X62+DHS_Dry10!X62)/2</f>
        <v>0</v>
      </c>
      <c r="Y71" s="97">
        <f>(DHS_Wet10!Y62+DHS_Dry10!Y62)/2</f>
        <v>2.6207971704657154</v>
      </c>
      <c r="Z71" s="97">
        <f>(DHS_Wet10!Z62+DHS_Dry10!Z62)/2</f>
        <v>3.9946670695505828</v>
      </c>
      <c r="AA71" s="97">
        <f>(DHS_Wet10!AA62+DHS_Dry10!AA62)/2</f>
        <v>0.33282268546269911</v>
      </c>
      <c r="AB71" s="97">
        <f>(DHS_Wet10!AB62+DHS_Dry10!AB62)/2</f>
        <v>0.13603524877797796</v>
      </c>
      <c r="AC71" s="97">
        <f>(DHS_Wet10!AC62+DHS_Dry10!AC62)/2</f>
        <v>5.0907190848475815E-2</v>
      </c>
      <c r="AD71" s="97">
        <f>(DHS_Wet10!AD62+DHS_Dry10!AD62)/2</f>
        <v>0.83078769454231705</v>
      </c>
      <c r="AE71" s="97">
        <f>(DHS_Wet10!AE62+DHS_Dry10!AE62)/2</f>
        <v>0.778943812115654</v>
      </c>
      <c r="AF71" s="97">
        <f>(DHS_Wet10!AF62+DHS_Dry10!AF62)/2</f>
        <v>1.1588827906079122</v>
      </c>
      <c r="AG71" s="97">
        <f>(DHS_Wet10!AG62+DHS_Dry10!AG62)/2</f>
        <v>0</v>
      </c>
      <c r="AH71" s="97">
        <f>(DHS_Wet10!AH62+DHS_Dry10!AH62)/2</f>
        <v>1.7082996438643707</v>
      </c>
      <c r="AI71" s="97">
        <f>(DHS_Wet10!AI62+DHS_Dry10!AI62)/2</f>
        <v>0</v>
      </c>
      <c r="AJ71" s="94">
        <f>(DHS_Wet10!AJ62+DHS_Dry10!AJ62)/2</f>
        <v>1.0171658183630452</v>
      </c>
      <c r="AK71" s="1693"/>
      <c r="AL71" s="1693"/>
      <c r="AM71" s="1693"/>
      <c r="AN71" s="1693"/>
      <c r="AO71" s="1693"/>
      <c r="AP71" s="1693"/>
      <c r="AQ71" s="1693"/>
      <c r="AR71" s="1693"/>
      <c r="AS71" s="1693"/>
      <c r="AT71" s="1693"/>
      <c r="AU71" s="1693"/>
      <c r="AV71" s="1693"/>
      <c r="AW71" s="1693"/>
      <c r="AX71" s="1693"/>
      <c r="AY71" s="1693"/>
      <c r="AZ71" s="305"/>
      <c r="BA71" s="1710"/>
      <c r="BB71" s="1542"/>
      <c r="BC71" s="374"/>
      <c r="BD71" s="366"/>
      <c r="BE71" s="366"/>
      <c r="BF71" s="366"/>
      <c r="BG71" s="378"/>
      <c r="BH71" s="374"/>
      <c r="BI71" s="366"/>
      <c r="BJ71" s="366"/>
      <c r="BK71" s="366"/>
      <c r="BL71" s="378"/>
      <c r="BM71" s="374"/>
      <c r="BN71" s="366"/>
      <c r="BO71" s="366"/>
      <c r="BP71" s="366"/>
      <c r="BQ71" s="378"/>
      <c r="BR71" s="374"/>
      <c r="BS71" s="366"/>
      <c r="BT71" s="366"/>
      <c r="BU71" s="366"/>
      <c r="BV71" s="366"/>
      <c r="BW71" s="366"/>
      <c r="BX71" s="366"/>
      <c r="BY71" s="367"/>
      <c r="BZ71" s="367"/>
      <c r="CA71" s="367"/>
      <c r="CB71" s="367"/>
      <c r="CC71" s="367"/>
      <c r="CD71" s="367"/>
      <c r="CE71" s="367"/>
      <c r="CF71" s="367"/>
      <c r="CG71" s="367"/>
      <c r="CH71" s="367"/>
      <c r="CI71" s="367"/>
      <c r="CJ71" s="367"/>
      <c r="CK71" s="2"/>
      <c r="CL71" s="2"/>
      <c r="CM71" s="2"/>
      <c r="CN71" s="2"/>
      <c r="CO71" s="2"/>
      <c r="CP71" s="2"/>
      <c r="CQ71" s="2"/>
      <c r="CR71" s="2"/>
      <c r="CS71" s="2"/>
      <c r="CT71" s="2"/>
      <c r="CU71" s="2"/>
      <c r="CV71" s="2"/>
      <c r="CW71" s="2"/>
      <c r="CX71" s="2"/>
      <c r="CY71" s="2"/>
      <c r="CZ71" s="2"/>
    </row>
    <row r="72" s="433" customFormat="true" ht="15" customHeight="true" x14ac:dyDescent="0.2">
      <c r="A72" s="116"/>
      <c r="B72" s="110"/>
      <c r="C72" s="98"/>
      <c r="D72" s="97"/>
      <c r="E72" s="97"/>
      <c r="F72" s="97"/>
      <c r="G72" s="96"/>
      <c r="H72" s="95"/>
      <c r="I72" s="97"/>
      <c r="J72" s="97"/>
      <c r="K72" s="97"/>
      <c r="L72" s="94"/>
      <c r="M72" s="98"/>
      <c r="N72" s="97"/>
      <c r="O72" s="97"/>
      <c r="P72" s="97"/>
      <c r="Q72" s="96"/>
      <c r="R72" s="95"/>
      <c r="S72" s="97"/>
      <c r="T72" s="97"/>
      <c r="U72" s="97"/>
      <c r="V72" s="97"/>
      <c r="W72" s="97"/>
      <c r="X72" s="97"/>
      <c r="Y72" s="97"/>
      <c r="Z72" s="97"/>
      <c r="AA72" s="97"/>
      <c r="AB72" s="97"/>
      <c r="AC72" s="97"/>
      <c r="AD72" s="97"/>
      <c r="AE72" s="97"/>
      <c r="AF72" s="97"/>
      <c r="AG72" s="97"/>
      <c r="AH72" s="97"/>
      <c r="AI72" s="97"/>
      <c r="AJ72" s="94"/>
      <c r="AK72" s="1693"/>
      <c r="AL72" s="1693"/>
      <c r="AM72" s="1693"/>
      <c r="AN72" s="1693"/>
      <c r="AO72" s="1693"/>
      <c r="AP72" s="1693"/>
      <c r="AQ72" s="1693"/>
      <c r="AR72" s="1693"/>
      <c r="AS72" s="1693"/>
      <c r="AT72" s="1693"/>
      <c r="AU72" s="1693"/>
      <c r="AV72" s="1693"/>
      <c r="AW72" s="1693"/>
      <c r="AX72" s="1693"/>
      <c r="AY72" s="1693"/>
      <c r="AZ72" s="305"/>
      <c r="BA72" s="1710"/>
      <c r="BB72" s="1542"/>
      <c r="BC72" s="374"/>
      <c r="BD72" s="366"/>
      <c r="BE72" s="366"/>
      <c r="BF72" s="366"/>
      <c r="BG72" s="378"/>
      <c r="BH72" s="374"/>
      <c r="BI72" s="366"/>
      <c r="BJ72" s="366"/>
      <c r="BK72" s="366"/>
      <c r="BL72" s="378"/>
      <c r="BM72" s="374"/>
      <c r="BN72" s="366"/>
      <c r="BO72" s="366"/>
      <c r="BP72" s="366"/>
      <c r="BQ72" s="378"/>
      <c r="BR72" s="374"/>
      <c r="BS72" s="366"/>
      <c r="BT72" s="366"/>
      <c r="BU72" s="366"/>
      <c r="BV72" s="366"/>
      <c r="BW72" s="366"/>
      <c r="BX72" s="366"/>
      <c r="BY72" s="367"/>
      <c r="BZ72" s="367"/>
      <c r="CA72" s="367"/>
      <c r="CB72" s="367"/>
      <c r="CC72" s="367"/>
      <c r="CD72" s="367"/>
      <c r="CE72" s="367"/>
      <c r="CF72" s="367"/>
      <c r="CG72" s="367"/>
      <c r="CH72" s="367"/>
      <c r="CI72" s="367"/>
      <c r="CJ72" s="367"/>
      <c r="CK72" s="2"/>
      <c r="CL72" s="2"/>
      <c r="CM72" s="2"/>
      <c r="CN72" s="2"/>
      <c r="CO72" s="2"/>
      <c r="CP72" s="2"/>
      <c r="CQ72" s="2"/>
      <c r="CR72" s="2"/>
      <c r="CS72" s="2"/>
      <c r="CT72" s="2"/>
      <c r="CU72" s="2"/>
      <c r="CV72" s="2"/>
      <c r="CW72" s="2"/>
      <c r="CX72" s="2"/>
      <c r="CY72" s="2"/>
      <c r="CZ72" s="2"/>
    </row>
    <row r="73" s="433" customFormat="true" ht="15" customHeight="true" x14ac:dyDescent="0.2">
      <c r="A73" s="116"/>
      <c r="B73" s="110"/>
      <c r="C73" s="98"/>
      <c r="D73" s="97"/>
      <c r="E73" s="97"/>
      <c r="F73" s="97"/>
      <c r="G73" s="96"/>
      <c r="H73" s="95"/>
      <c r="I73" s="97"/>
      <c r="J73" s="97"/>
      <c r="K73" s="97"/>
      <c r="L73" s="94"/>
      <c r="M73" s="98"/>
      <c r="N73" s="97"/>
      <c r="O73" s="97"/>
      <c r="P73" s="97"/>
      <c r="Q73" s="96"/>
      <c r="R73" s="95"/>
      <c r="S73" s="97"/>
      <c r="T73" s="97"/>
      <c r="U73" s="97"/>
      <c r="V73" s="97"/>
      <c r="W73" s="97"/>
      <c r="X73" s="97"/>
      <c r="Y73" s="97"/>
      <c r="Z73" s="97"/>
      <c r="AA73" s="97"/>
      <c r="AB73" s="97"/>
      <c r="AC73" s="97"/>
      <c r="AD73" s="97"/>
      <c r="AE73" s="97"/>
      <c r="AF73" s="97"/>
      <c r="AG73" s="97"/>
      <c r="AH73" s="97"/>
      <c r="AI73" s="97"/>
      <c r="AJ73" s="94"/>
      <c r="AK73" s="1693"/>
      <c r="AL73" s="1693"/>
      <c r="AM73" s="1693"/>
      <c r="AN73" s="1693"/>
      <c r="AO73" s="1693"/>
      <c r="AP73" s="1693"/>
      <c r="AQ73" s="1693"/>
      <c r="AR73" s="1693"/>
      <c r="AS73" s="1693"/>
      <c r="AT73" s="1693"/>
      <c r="AU73" s="1693"/>
      <c r="AV73" s="1693"/>
      <c r="AW73" s="1693"/>
      <c r="AX73" s="1693"/>
      <c r="AY73" s="1693"/>
      <c r="AZ73" s="305"/>
      <c r="BA73" s="1710"/>
      <c r="BB73" s="1542"/>
      <c r="BC73" s="374"/>
      <c r="BD73" s="366"/>
      <c r="BE73" s="366"/>
      <c r="BF73" s="366"/>
      <c r="BG73" s="378"/>
      <c r="BH73" s="374"/>
      <c r="BI73" s="366"/>
      <c r="BJ73" s="366"/>
      <c r="BK73" s="366"/>
      <c r="BL73" s="378"/>
      <c r="BM73" s="374"/>
      <c r="BN73" s="366"/>
      <c r="BO73" s="366"/>
      <c r="BP73" s="366"/>
      <c r="BQ73" s="378"/>
      <c r="BR73" s="374"/>
      <c r="BS73" s="366"/>
      <c r="BT73" s="366"/>
      <c r="BU73" s="366"/>
      <c r="BV73" s="366"/>
      <c r="BW73" s="366"/>
      <c r="BX73" s="366"/>
      <c r="BY73" s="367"/>
      <c r="BZ73" s="367"/>
      <c r="CA73" s="367"/>
      <c r="CB73" s="367"/>
      <c r="CC73" s="367"/>
      <c r="CD73" s="367"/>
      <c r="CE73" s="367"/>
      <c r="CF73" s="367"/>
      <c r="CG73" s="367"/>
      <c r="CH73" s="367"/>
      <c r="CI73" s="367"/>
      <c r="CJ73" s="367"/>
      <c r="CK73" s="2"/>
      <c r="CL73" s="2"/>
      <c r="CM73" s="2"/>
      <c r="CN73" s="2"/>
      <c r="CO73" s="2"/>
      <c r="CP73" s="2"/>
      <c r="CQ73" s="2"/>
      <c r="CR73" s="2"/>
      <c r="CS73" s="2"/>
      <c r="CT73" s="2"/>
      <c r="CU73" s="2"/>
      <c r="CV73" s="2"/>
      <c r="CW73" s="2"/>
      <c r="CX73" s="2"/>
      <c r="CY73" s="2"/>
      <c r="CZ73" s="2"/>
    </row>
    <row r="74" s="433" customFormat="true" ht="15" customHeight="true" x14ac:dyDescent="0.2">
      <c r="A74" s="116"/>
      <c r="B74" s="110"/>
      <c r="C74" s="98"/>
      <c r="D74" s="97"/>
      <c r="E74" s="97"/>
      <c r="F74" s="97"/>
      <c r="G74" s="96"/>
      <c r="H74" s="95"/>
      <c r="I74" s="97"/>
      <c r="J74" s="97"/>
      <c r="K74" s="97"/>
      <c r="L74" s="94"/>
      <c r="M74" s="98"/>
      <c r="N74" s="97"/>
      <c r="O74" s="97"/>
      <c r="P74" s="97"/>
      <c r="Q74" s="96"/>
      <c r="R74" s="95"/>
      <c r="S74" s="97"/>
      <c r="T74" s="97"/>
      <c r="U74" s="97"/>
      <c r="V74" s="97"/>
      <c r="W74" s="97"/>
      <c r="X74" s="97"/>
      <c r="Y74" s="97"/>
      <c r="Z74" s="97"/>
      <c r="AA74" s="97"/>
      <c r="AB74" s="97"/>
      <c r="AC74" s="97"/>
      <c r="AD74" s="97"/>
      <c r="AE74" s="97"/>
      <c r="AF74" s="97"/>
      <c r="AG74" s="97"/>
      <c r="AH74" s="97"/>
      <c r="AI74" s="97"/>
      <c r="AJ74" s="94"/>
      <c r="AK74" s="1693"/>
      <c r="AL74" s="1693"/>
      <c r="AM74" s="1693"/>
      <c r="AN74" s="1693"/>
      <c r="AO74" s="1693"/>
      <c r="AP74" s="1693"/>
      <c r="AQ74" s="1693"/>
      <c r="AR74" s="1693"/>
      <c r="AS74" s="1693"/>
      <c r="AT74" s="1693"/>
      <c r="AU74" s="1693"/>
      <c r="AV74" s="1693"/>
      <c r="AW74" s="1693"/>
      <c r="AX74" s="1693"/>
      <c r="AY74" s="1693"/>
      <c r="AZ74" s="305"/>
      <c r="BA74" s="1710"/>
      <c r="BB74" s="1542"/>
      <c r="BC74" s="374"/>
      <c r="BD74" s="366"/>
      <c r="BE74" s="366"/>
      <c r="BF74" s="366"/>
      <c r="BG74" s="378"/>
      <c r="BH74" s="374"/>
      <c r="BI74" s="366"/>
      <c r="BJ74" s="366"/>
      <c r="BK74" s="366"/>
      <c r="BL74" s="378"/>
      <c r="BM74" s="374"/>
      <c r="BN74" s="366"/>
      <c r="BO74" s="366"/>
      <c r="BP74" s="366"/>
      <c r="BQ74" s="378"/>
      <c r="BR74" s="374"/>
      <c r="BS74" s="366"/>
      <c r="BT74" s="366"/>
      <c r="BU74" s="366"/>
      <c r="BV74" s="366"/>
      <c r="BW74" s="366"/>
      <c r="BX74" s="366"/>
      <c r="BY74" s="367"/>
      <c r="BZ74" s="367"/>
      <c r="CA74" s="367"/>
      <c r="CB74" s="367"/>
      <c r="CC74" s="367"/>
      <c r="CD74" s="367"/>
      <c r="CE74" s="367"/>
      <c r="CF74" s="367"/>
      <c r="CG74" s="367"/>
      <c r="CH74" s="367"/>
      <c r="CI74" s="367"/>
      <c r="CJ74" s="367"/>
      <c r="CK74" s="2"/>
      <c r="CL74" s="2"/>
      <c r="CM74" s="2"/>
      <c r="CN74" s="2"/>
      <c r="CO74" s="2"/>
      <c r="CP74" s="2"/>
      <c r="CQ74" s="2"/>
      <c r="CR74" s="2"/>
      <c r="CS74" s="2"/>
      <c r="CT74" s="2"/>
      <c r="CU74" s="2"/>
      <c r="CV74" s="2"/>
      <c r="CW74" s="2"/>
      <c r="CX74" s="2"/>
      <c r="CY74" s="2"/>
      <c r="CZ74" s="2"/>
    </row>
    <row r="75" s="433" customFormat="true" ht="15" customHeight="true" x14ac:dyDescent="0.2">
      <c r="A75" s="116"/>
      <c r="B75" s="110"/>
      <c r="C75" s="98"/>
      <c r="D75" s="97"/>
      <c r="E75" s="97"/>
      <c r="F75" s="97"/>
      <c r="G75" s="96"/>
      <c r="H75" s="95"/>
      <c r="I75" s="97"/>
      <c r="J75" s="97"/>
      <c r="K75" s="97"/>
      <c r="L75" s="94"/>
      <c r="M75" s="98"/>
      <c r="N75" s="97"/>
      <c r="O75" s="97"/>
      <c r="P75" s="97"/>
      <c r="Q75" s="96"/>
      <c r="R75" s="95"/>
      <c r="S75" s="97"/>
      <c r="T75" s="97"/>
      <c r="U75" s="97"/>
      <c r="V75" s="97"/>
      <c r="W75" s="97"/>
      <c r="X75" s="97"/>
      <c r="Y75" s="97"/>
      <c r="Z75" s="97"/>
      <c r="AA75" s="97"/>
      <c r="AB75" s="97"/>
      <c r="AC75" s="97"/>
      <c r="AD75" s="97"/>
      <c r="AE75" s="97"/>
      <c r="AF75" s="97"/>
      <c r="AG75" s="97"/>
      <c r="AH75" s="97"/>
      <c r="AI75" s="97"/>
      <c r="AJ75" s="94"/>
      <c r="AK75" s="1693"/>
      <c r="AL75" s="1693"/>
      <c r="AM75" s="1693"/>
      <c r="AN75" s="1693"/>
      <c r="AO75" s="1693"/>
      <c r="AP75" s="1693"/>
      <c r="AQ75" s="1693"/>
      <c r="AR75" s="1693"/>
      <c r="AS75" s="1693"/>
      <c r="AT75" s="1693"/>
      <c r="AU75" s="1693"/>
      <c r="AV75" s="1693"/>
      <c r="AW75" s="1693"/>
      <c r="AX75" s="1693"/>
      <c r="AY75" s="1693"/>
      <c r="AZ75" s="305"/>
      <c r="BA75" s="1710"/>
      <c r="BB75" s="1542"/>
      <c r="BC75" s="374"/>
      <c r="BD75" s="366"/>
      <c r="BE75" s="366"/>
      <c r="BF75" s="366"/>
      <c r="BG75" s="378"/>
      <c r="BH75" s="374"/>
      <c r="BI75" s="366"/>
      <c r="BJ75" s="366"/>
      <c r="BK75" s="366"/>
      <c r="BL75" s="378"/>
      <c r="BM75" s="374"/>
      <c r="BN75" s="366"/>
      <c r="BO75" s="366"/>
      <c r="BP75" s="366"/>
      <c r="BQ75" s="378"/>
      <c r="BR75" s="374"/>
      <c r="BS75" s="366"/>
      <c r="BT75" s="366"/>
      <c r="BU75" s="366"/>
      <c r="BV75" s="366"/>
      <c r="BW75" s="366"/>
      <c r="BX75" s="366"/>
      <c r="BY75" s="367"/>
      <c r="BZ75" s="367"/>
      <c r="CA75" s="367"/>
      <c r="CB75" s="367"/>
      <c r="CC75" s="367"/>
      <c r="CD75" s="367"/>
      <c r="CE75" s="367"/>
      <c r="CF75" s="367"/>
      <c r="CG75" s="367"/>
      <c r="CH75" s="367"/>
      <c r="CI75" s="367"/>
      <c r="CJ75" s="367"/>
      <c r="CK75" s="2"/>
      <c r="CL75" s="2"/>
      <c r="CM75" s="2"/>
      <c r="CN75" s="2"/>
      <c r="CO75" s="2"/>
      <c r="CP75" s="2"/>
      <c r="CQ75" s="2"/>
      <c r="CR75" s="2"/>
      <c r="CS75" s="2"/>
      <c r="CT75" s="2"/>
      <c r="CU75" s="2"/>
      <c r="CV75" s="2"/>
      <c r="CW75" s="2"/>
      <c r="CX75" s="2"/>
      <c r="CY75" s="2"/>
      <c r="CZ75" s="2"/>
    </row>
    <row r="76" s="433" customFormat="true" ht="15" customHeight="true" x14ac:dyDescent="0.2">
      <c r="A76" s="116"/>
      <c r="B76" s="110"/>
      <c r="C76" s="98"/>
      <c r="D76" s="97"/>
      <c r="E76" s="97"/>
      <c r="F76" s="97"/>
      <c r="G76" s="96"/>
      <c r="H76" s="95"/>
      <c r="I76" s="97"/>
      <c r="J76" s="97"/>
      <c r="K76" s="97"/>
      <c r="L76" s="94"/>
      <c r="M76" s="98"/>
      <c r="N76" s="97"/>
      <c r="O76" s="97"/>
      <c r="P76" s="97"/>
      <c r="Q76" s="96"/>
      <c r="R76" s="95"/>
      <c r="S76" s="97"/>
      <c r="T76" s="97"/>
      <c r="U76" s="97"/>
      <c r="V76" s="97"/>
      <c r="W76" s="97"/>
      <c r="X76" s="97"/>
      <c r="Y76" s="97"/>
      <c r="Z76" s="97"/>
      <c r="AA76" s="97"/>
      <c r="AB76" s="97"/>
      <c r="AC76" s="97"/>
      <c r="AD76" s="97"/>
      <c r="AE76" s="97"/>
      <c r="AF76" s="97"/>
      <c r="AG76" s="97"/>
      <c r="AH76" s="97"/>
      <c r="AI76" s="97"/>
      <c r="AJ76" s="94"/>
      <c r="AK76" s="1693"/>
      <c r="AL76" s="1693"/>
      <c r="AM76" s="1693"/>
      <c r="AN76" s="1693"/>
      <c r="AO76" s="1693"/>
      <c r="AP76" s="1693"/>
      <c r="AQ76" s="1693"/>
      <c r="AR76" s="1693"/>
      <c r="AS76" s="1693"/>
      <c r="AT76" s="1693"/>
      <c r="AU76" s="1693"/>
      <c r="AV76" s="1693"/>
      <c r="AW76" s="1693"/>
      <c r="AX76" s="1693"/>
      <c r="AY76" s="1693"/>
      <c r="AZ76" s="305"/>
      <c r="BA76" s="1710"/>
      <c r="BB76" s="1542"/>
      <c r="BC76" s="374"/>
      <c r="BD76" s="366"/>
      <c r="BE76" s="366"/>
      <c r="BF76" s="366"/>
      <c r="BG76" s="378"/>
      <c r="BH76" s="374"/>
      <c r="BI76" s="366"/>
      <c r="BJ76" s="366"/>
      <c r="BK76" s="366"/>
      <c r="BL76" s="378"/>
      <c r="BM76" s="374"/>
      <c r="BN76" s="366"/>
      <c r="BO76" s="366"/>
      <c r="BP76" s="366"/>
      <c r="BQ76" s="378"/>
      <c r="BR76" s="374"/>
      <c r="BS76" s="366"/>
      <c r="BT76" s="366"/>
      <c r="BU76" s="366"/>
      <c r="BV76" s="366"/>
      <c r="BW76" s="366"/>
      <c r="BX76" s="366"/>
      <c r="BY76" s="367"/>
      <c r="BZ76" s="367"/>
      <c r="CA76" s="367"/>
      <c r="CB76" s="367"/>
      <c r="CC76" s="367"/>
      <c r="CD76" s="367"/>
      <c r="CE76" s="367"/>
      <c r="CF76" s="367"/>
      <c r="CG76" s="367"/>
      <c r="CH76" s="367"/>
      <c r="CI76" s="367"/>
      <c r="CJ76" s="367"/>
      <c r="CK76" s="2"/>
      <c r="CL76" s="2"/>
      <c r="CM76" s="2"/>
      <c r="CN76" s="2"/>
      <c r="CO76" s="2"/>
      <c r="CP76" s="2"/>
      <c r="CQ76" s="2"/>
      <c r="CR76" s="2"/>
      <c r="CS76" s="2"/>
      <c r="CT76" s="2"/>
      <c r="CU76" s="2"/>
      <c r="CV76" s="2"/>
      <c r="CW76" s="2"/>
      <c r="CX76" s="2"/>
      <c r="CY76" s="2"/>
      <c r="CZ76" s="2"/>
    </row>
    <row r="77" s="433" customFormat="true" ht="15" customHeight="true" x14ac:dyDescent="0.2">
      <c r="A77" s="116"/>
      <c r="B77" s="110"/>
      <c r="C77" s="98"/>
      <c r="D77" s="97"/>
      <c r="E77" s="97"/>
      <c r="F77" s="97"/>
      <c r="G77" s="96"/>
      <c r="H77" s="95"/>
      <c r="I77" s="97"/>
      <c r="J77" s="97"/>
      <c r="K77" s="97"/>
      <c r="L77" s="94"/>
      <c r="M77" s="98"/>
      <c r="N77" s="97"/>
      <c r="O77" s="97"/>
      <c r="P77" s="97"/>
      <c r="Q77" s="96"/>
      <c r="R77" s="95"/>
      <c r="S77" s="97"/>
      <c r="T77" s="97"/>
      <c r="U77" s="97"/>
      <c r="V77" s="97"/>
      <c r="W77" s="97"/>
      <c r="X77" s="97"/>
      <c r="Y77" s="97"/>
      <c r="Z77" s="97"/>
      <c r="AA77" s="97"/>
      <c r="AB77" s="97"/>
      <c r="AC77" s="97"/>
      <c r="AD77" s="97"/>
      <c r="AE77" s="97"/>
      <c r="AF77" s="97"/>
      <c r="AG77" s="97"/>
      <c r="AH77" s="97"/>
      <c r="AI77" s="97"/>
      <c r="AJ77" s="94"/>
      <c r="AK77" s="1693"/>
      <c r="AL77" s="1693"/>
      <c r="AM77" s="1693"/>
      <c r="AN77" s="1693"/>
      <c r="AO77" s="1693"/>
      <c r="AP77" s="1693"/>
      <c r="AQ77" s="1693"/>
      <c r="AR77" s="1693"/>
      <c r="AS77" s="1693"/>
      <c r="AT77" s="1693"/>
      <c r="AU77" s="1693"/>
      <c r="AV77" s="1693"/>
      <c r="AW77" s="1693"/>
      <c r="AX77" s="1693"/>
      <c r="AY77" s="1693"/>
      <c r="AZ77" s="305"/>
      <c r="BA77" s="1710"/>
      <c r="BB77" s="1542"/>
      <c r="BC77" s="374"/>
      <c r="BD77" s="366"/>
      <c r="BE77" s="366"/>
      <c r="BF77" s="366"/>
      <c r="BG77" s="378"/>
      <c r="BH77" s="374"/>
      <c r="BI77" s="366"/>
      <c r="BJ77" s="366"/>
      <c r="BK77" s="366"/>
      <c r="BL77" s="378"/>
      <c r="BM77" s="374"/>
      <c r="BN77" s="366"/>
      <c r="BO77" s="366"/>
      <c r="BP77" s="366"/>
      <c r="BQ77" s="378"/>
      <c r="BR77" s="374"/>
      <c r="BS77" s="366"/>
      <c r="BT77" s="366"/>
      <c r="BU77" s="366"/>
      <c r="BV77" s="366"/>
      <c r="BW77" s="366"/>
      <c r="BX77" s="366"/>
      <c r="BY77" s="367"/>
      <c r="BZ77" s="367"/>
      <c r="CA77" s="367"/>
      <c r="CB77" s="367"/>
      <c r="CC77" s="367"/>
      <c r="CD77" s="367"/>
      <c r="CE77" s="367"/>
      <c r="CF77" s="367"/>
      <c r="CG77" s="367"/>
      <c r="CH77" s="367"/>
      <c r="CI77" s="367"/>
      <c r="CJ77" s="367"/>
      <c r="CK77" s="2"/>
      <c r="CL77" s="2"/>
      <c r="CM77" s="2"/>
      <c r="CN77" s="2"/>
      <c r="CO77" s="2"/>
      <c r="CP77" s="2"/>
      <c r="CQ77" s="2"/>
      <c r="CR77" s="2"/>
      <c r="CS77" s="2"/>
      <c r="CT77" s="2"/>
      <c r="CU77" s="2"/>
      <c r="CV77" s="2"/>
      <c r="CW77" s="2"/>
      <c r="CX77" s="2"/>
      <c r="CY77" s="2"/>
      <c r="CZ77" s="2"/>
    </row>
    <row r="78" s="433" customFormat="true" ht="15" customHeight="true" x14ac:dyDescent="0.2">
      <c r="A78" s="116"/>
      <c r="B78" s="110"/>
      <c r="C78" s="98"/>
      <c r="D78" s="97"/>
      <c r="E78" s="97"/>
      <c r="F78" s="97"/>
      <c r="G78" s="96"/>
      <c r="H78" s="95"/>
      <c r="I78" s="97"/>
      <c r="J78" s="97"/>
      <c r="K78" s="97"/>
      <c r="L78" s="94"/>
      <c r="M78" s="98"/>
      <c r="N78" s="97"/>
      <c r="O78" s="97"/>
      <c r="P78" s="97"/>
      <c r="Q78" s="96"/>
      <c r="R78" s="95"/>
      <c r="S78" s="97"/>
      <c r="T78" s="97"/>
      <c r="U78" s="97"/>
      <c r="V78" s="97"/>
      <c r="W78" s="97"/>
      <c r="X78" s="97"/>
      <c r="Y78" s="97"/>
      <c r="Z78" s="97"/>
      <c r="AA78" s="97"/>
      <c r="AB78" s="97"/>
      <c r="AC78" s="97"/>
      <c r="AD78" s="97"/>
      <c r="AE78" s="97"/>
      <c r="AF78" s="97"/>
      <c r="AG78" s="97"/>
      <c r="AH78" s="97"/>
      <c r="AI78" s="97"/>
      <c r="AJ78" s="94"/>
      <c r="AK78" s="1693"/>
      <c r="AL78" s="1693"/>
      <c r="AM78" s="1693"/>
      <c r="AN78" s="1693"/>
      <c r="AO78" s="1693"/>
      <c r="AP78" s="1693"/>
      <c r="AQ78" s="1693"/>
      <c r="AR78" s="1693"/>
      <c r="AS78" s="1693"/>
      <c r="AT78" s="1693"/>
      <c r="AU78" s="1693"/>
      <c r="AV78" s="1693"/>
      <c r="AW78" s="1693"/>
      <c r="AX78" s="1693"/>
      <c r="AY78" s="1693"/>
      <c r="AZ78" s="305"/>
      <c r="BA78" s="1710"/>
      <c r="BB78" s="1542"/>
      <c r="BC78" s="374"/>
      <c r="BD78" s="366"/>
      <c r="BE78" s="366"/>
      <c r="BF78" s="366"/>
      <c r="BG78" s="378"/>
      <c r="BH78" s="374"/>
      <c r="BI78" s="366"/>
      <c r="BJ78" s="366"/>
      <c r="BK78" s="366"/>
      <c r="BL78" s="378"/>
      <c r="BM78" s="374"/>
      <c r="BN78" s="366"/>
      <c r="BO78" s="366"/>
      <c r="BP78" s="366"/>
      <c r="BQ78" s="378"/>
      <c r="BR78" s="374"/>
      <c r="BS78" s="366"/>
      <c r="BT78" s="366"/>
      <c r="BU78" s="366"/>
      <c r="BV78" s="366"/>
      <c r="BW78" s="366"/>
      <c r="BX78" s="366"/>
      <c r="BY78" s="367"/>
      <c r="BZ78" s="367"/>
      <c r="CA78" s="367"/>
      <c r="CB78" s="367"/>
      <c r="CC78" s="367"/>
      <c r="CD78" s="367"/>
      <c r="CE78" s="367"/>
      <c r="CF78" s="367"/>
      <c r="CG78" s="367"/>
      <c r="CH78" s="367"/>
      <c r="CI78" s="367"/>
      <c r="CJ78" s="367"/>
      <c r="CK78" s="2"/>
      <c r="CL78" s="2"/>
      <c r="CM78" s="2"/>
      <c r="CN78" s="2"/>
      <c r="CO78" s="2"/>
      <c r="CP78" s="2"/>
      <c r="CQ78" s="2"/>
      <c r="CR78" s="2"/>
      <c r="CS78" s="2"/>
      <c r="CT78" s="2"/>
      <c r="CU78" s="2"/>
      <c r="CV78" s="2"/>
      <c r="CW78" s="2"/>
      <c r="CX78" s="2"/>
      <c r="CY78" s="2"/>
      <c r="CZ78" s="2"/>
    </row>
    <row r="79" s="433" customFormat="true" ht="15" customHeight="true" x14ac:dyDescent="0.2">
      <c r="A79" s="116"/>
      <c r="B79" s="110"/>
      <c r="C79" s="98"/>
      <c r="D79" s="97"/>
      <c r="E79" s="97"/>
      <c r="F79" s="97"/>
      <c r="G79" s="96"/>
      <c r="H79" s="95"/>
      <c r="I79" s="97"/>
      <c r="J79" s="97"/>
      <c r="K79" s="97"/>
      <c r="L79" s="94"/>
      <c r="M79" s="98"/>
      <c r="N79" s="97"/>
      <c r="O79" s="97"/>
      <c r="P79" s="97"/>
      <c r="Q79" s="96"/>
      <c r="R79" s="95"/>
      <c r="S79" s="97"/>
      <c r="T79" s="97"/>
      <c r="U79" s="97"/>
      <c r="V79" s="97"/>
      <c r="W79" s="97"/>
      <c r="X79" s="97"/>
      <c r="Y79" s="97"/>
      <c r="Z79" s="97"/>
      <c r="AA79" s="97"/>
      <c r="AB79" s="97"/>
      <c r="AC79" s="97"/>
      <c r="AD79" s="97"/>
      <c r="AE79" s="97"/>
      <c r="AF79" s="97"/>
      <c r="AG79" s="97"/>
      <c r="AH79" s="97"/>
      <c r="AI79" s="97"/>
      <c r="AJ79" s="94"/>
      <c r="AK79" s="1693"/>
      <c r="AL79" s="1693"/>
      <c r="AM79" s="1693"/>
      <c r="AN79" s="1693"/>
      <c r="AO79" s="1693"/>
      <c r="AP79" s="1693"/>
      <c r="AQ79" s="1693"/>
      <c r="AR79" s="1693"/>
      <c r="AS79" s="1693"/>
      <c r="AT79" s="1693"/>
      <c r="AU79" s="1693"/>
      <c r="AV79" s="1693"/>
      <c r="AW79" s="1693"/>
      <c r="AX79" s="1693"/>
      <c r="AY79" s="1693"/>
      <c r="AZ79" s="305"/>
      <c r="BA79" s="1710"/>
      <c r="BB79" s="1542"/>
      <c r="BC79" s="374"/>
      <c r="BD79" s="366"/>
      <c r="BE79" s="366"/>
      <c r="BF79" s="366"/>
      <c r="BG79" s="378"/>
      <c r="BH79" s="374"/>
      <c r="BI79" s="366"/>
      <c r="BJ79" s="366"/>
      <c r="BK79" s="366"/>
      <c r="BL79" s="378"/>
      <c r="BM79" s="374"/>
      <c r="BN79" s="366"/>
      <c r="BO79" s="366"/>
      <c r="BP79" s="366"/>
      <c r="BQ79" s="378"/>
      <c r="BR79" s="374"/>
      <c r="BS79" s="366"/>
      <c r="BT79" s="366"/>
      <c r="BU79" s="366"/>
      <c r="BV79" s="366"/>
      <c r="BW79" s="366"/>
      <c r="BX79" s="366"/>
      <c r="BY79" s="367"/>
      <c r="BZ79" s="367"/>
      <c r="CA79" s="367"/>
      <c r="CB79" s="367"/>
      <c r="CC79" s="367"/>
      <c r="CD79" s="367"/>
      <c r="CE79" s="367"/>
      <c r="CF79" s="367"/>
      <c r="CG79" s="367"/>
      <c r="CH79" s="367"/>
      <c r="CI79" s="367"/>
      <c r="CJ79" s="367"/>
      <c r="CK79" s="2"/>
      <c r="CL79" s="2"/>
      <c r="CM79" s="2"/>
      <c r="CN79" s="2"/>
      <c r="CO79" s="2"/>
      <c r="CP79" s="2"/>
      <c r="CQ79" s="2"/>
      <c r="CR79" s="2"/>
      <c r="CS79" s="2"/>
      <c r="CT79" s="2"/>
      <c r="CU79" s="2"/>
      <c r="CV79" s="2"/>
      <c r="CW79" s="2"/>
      <c r="CX79" s="2"/>
      <c r="CY79" s="2"/>
      <c r="CZ79" s="2"/>
    </row>
    <row r="80" s="433" customFormat="true" ht="15" customHeight="true" x14ac:dyDescent="0.2">
      <c r="A80" s="116"/>
      <c r="B80" s="110"/>
      <c r="C80" s="98"/>
      <c r="D80" s="97"/>
      <c r="E80" s="97"/>
      <c r="F80" s="97"/>
      <c r="G80" s="96"/>
      <c r="H80" s="95"/>
      <c r="I80" s="97"/>
      <c r="J80" s="97"/>
      <c r="K80" s="97"/>
      <c r="L80" s="94"/>
      <c r="M80" s="98"/>
      <c r="N80" s="97"/>
      <c r="O80" s="97"/>
      <c r="P80" s="97"/>
      <c r="Q80" s="96"/>
      <c r="R80" s="95"/>
      <c r="S80" s="97"/>
      <c r="T80" s="97"/>
      <c r="U80" s="97"/>
      <c r="V80" s="97"/>
      <c r="W80" s="97"/>
      <c r="X80" s="97"/>
      <c r="Y80" s="97"/>
      <c r="Z80" s="97"/>
      <c r="AA80" s="97"/>
      <c r="AB80" s="97"/>
      <c r="AC80" s="97"/>
      <c r="AD80" s="97"/>
      <c r="AE80" s="97"/>
      <c r="AF80" s="97"/>
      <c r="AG80" s="97"/>
      <c r="AH80" s="97"/>
      <c r="AI80" s="97"/>
      <c r="AJ80" s="94"/>
      <c r="AK80" s="1693"/>
      <c r="AL80" s="1693"/>
      <c r="AM80" s="1693"/>
      <c r="AN80" s="1693"/>
      <c r="AO80" s="1693"/>
      <c r="AP80" s="1693"/>
      <c r="AQ80" s="1693"/>
      <c r="AR80" s="1693"/>
      <c r="AS80" s="1693"/>
      <c r="AT80" s="1693"/>
      <c r="AU80" s="1693"/>
      <c r="AV80" s="1693"/>
      <c r="AW80" s="1693"/>
      <c r="AX80" s="1693"/>
      <c r="AY80" s="1693"/>
      <c r="AZ80" s="305"/>
      <c r="BA80" s="1710"/>
      <c r="BB80" s="1542"/>
      <c r="BC80" s="374"/>
      <c r="BD80" s="366"/>
      <c r="BE80" s="366"/>
      <c r="BF80" s="366"/>
      <c r="BG80" s="378"/>
      <c r="BH80" s="374"/>
      <c r="BI80" s="366"/>
      <c r="BJ80" s="366"/>
      <c r="BK80" s="366"/>
      <c r="BL80" s="378"/>
      <c r="BM80" s="374"/>
      <c r="BN80" s="366"/>
      <c r="BO80" s="366"/>
      <c r="BP80" s="366"/>
      <c r="BQ80" s="378"/>
      <c r="BR80" s="374"/>
      <c r="BS80" s="366"/>
      <c r="BT80" s="366"/>
      <c r="BU80" s="366"/>
      <c r="BV80" s="366"/>
      <c r="BW80" s="366"/>
      <c r="BX80" s="366"/>
      <c r="BY80" s="367"/>
      <c r="BZ80" s="367"/>
      <c r="CA80" s="367"/>
      <c r="CB80" s="367"/>
      <c r="CC80" s="367"/>
      <c r="CD80" s="367"/>
      <c r="CE80" s="367"/>
      <c r="CF80" s="367"/>
      <c r="CG80" s="367"/>
      <c r="CH80" s="367"/>
      <c r="CI80" s="367"/>
      <c r="CJ80" s="367"/>
      <c r="CK80" s="2"/>
      <c r="CL80" s="2"/>
      <c r="CM80" s="2"/>
      <c r="CN80" s="2"/>
      <c r="CO80" s="2"/>
      <c r="CP80" s="2"/>
      <c r="CQ80" s="2"/>
      <c r="CR80" s="2"/>
      <c r="CS80" s="2"/>
      <c r="CT80" s="2"/>
      <c r="CU80" s="2"/>
      <c r="CV80" s="2"/>
      <c r="CW80" s="2"/>
      <c r="CX80" s="2"/>
      <c r="CY80" s="2"/>
      <c r="CZ80" s="2"/>
    </row>
    <row r="81" s="433" customFormat="true" ht="15" customHeight="true" x14ac:dyDescent="0.2">
      <c r="A81" s="116"/>
      <c r="B81" s="110"/>
      <c r="C81" s="98"/>
      <c r="D81" s="97"/>
      <c r="E81" s="97"/>
      <c r="F81" s="97"/>
      <c r="G81" s="96"/>
      <c r="H81" s="95"/>
      <c r="I81" s="97"/>
      <c r="J81" s="97"/>
      <c r="K81" s="97"/>
      <c r="L81" s="94"/>
      <c r="M81" s="98"/>
      <c r="N81" s="97"/>
      <c r="O81" s="97"/>
      <c r="P81" s="97"/>
      <c r="Q81" s="96"/>
      <c r="R81" s="95"/>
      <c r="S81" s="97"/>
      <c r="T81" s="97"/>
      <c r="U81" s="97"/>
      <c r="V81" s="97"/>
      <c r="W81" s="97"/>
      <c r="X81" s="97"/>
      <c r="Y81" s="97"/>
      <c r="Z81" s="97"/>
      <c r="AA81" s="97"/>
      <c r="AB81" s="97"/>
      <c r="AC81" s="97"/>
      <c r="AD81" s="97"/>
      <c r="AE81" s="97"/>
      <c r="AF81" s="97"/>
      <c r="AG81" s="97"/>
      <c r="AH81" s="97"/>
      <c r="AI81" s="97"/>
      <c r="AJ81" s="94"/>
      <c r="AK81" s="1693"/>
      <c r="AL81" s="1693"/>
      <c r="AM81" s="1693"/>
      <c r="AN81" s="1693"/>
      <c r="AO81" s="1693"/>
      <c r="AP81" s="1693"/>
      <c r="AQ81" s="1693"/>
      <c r="AR81" s="1693"/>
      <c r="AS81" s="1693"/>
      <c r="AT81" s="1693"/>
      <c r="AU81" s="1693"/>
      <c r="AV81" s="1693"/>
      <c r="AW81" s="1693"/>
      <c r="AX81" s="1693"/>
      <c r="AY81" s="1693"/>
      <c r="AZ81" s="305"/>
      <c r="BA81" s="1710"/>
      <c r="BB81" s="1542"/>
      <c r="BC81" s="374"/>
      <c r="BD81" s="366"/>
      <c r="BE81" s="366"/>
      <c r="BF81" s="366"/>
      <c r="BG81" s="378"/>
      <c r="BH81" s="374"/>
      <c r="BI81" s="366"/>
      <c r="BJ81" s="366"/>
      <c r="BK81" s="366"/>
      <c r="BL81" s="378"/>
      <c r="BM81" s="374"/>
      <c r="BN81" s="366"/>
      <c r="BO81" s="366"/>
      <c r="BP81" s="366"/>
      <c r="BQ81" s="378"/>
      <c r="BR81" s="374"/>
      <c r="BS81" s="366"/>
      <c r="BT81" s="366"/>
      <c r="BU81" s="366"/>
      <c r="BV81" s="366"/>
      <c r="BW81" s="366"/>
      <c r="BX81" s="366"/>
      <c r="BY81" s="367"/>
      <c r="BZ81" s="367"/>
      <c r="CA81" s="367"/>
      <c r="CB81" s="367"/>
      <c r="CC81" s="367"/>
      <c r="CD81" s="367"/>
      <c r="CE81" s="367"/>
      <c r="CF81" s="367"/>
      <c r="CG81" s="367"/>
      <c r="CH81" s="367"/>
      <c r="CI81" s="367"/>
      <c r="CJ81" s="367"/>
      <c r="CK81" s="2"/>
      <c r="CL81" s="2"/>
      <c r="CM81" s="2"/>
      <c r="CN81" s="2"/>
      <c r="CO81" s="2"/>
      <c r="CP81" s="2"/>
      <c r="CQ81" s="2"/>
      <c r="CR81" s="2"/>
      <c r="CS81" s="2"/>
      <c r="CT81" s="2"/>
      <c r="CU81" s="2"/>
      <c r="CV81" s="2"/>
      <c r="CW81" s="2"/>
      <c r="CX81" s="2"/>
      <c r="CY81" s="2"/>
      <c r="CZ81" s="2"/>
    </row>
    <row r="82" s="433" customFormat="true" ht="15" customHeight="true" x14ac:dyDescent="0.2">
      <c r="A82" s="116"/>
      <c r="B82" s="110"/>
      <c r="C82" s="98"/>
      <c r="D82" s="97"/>
      <c r="E82" s="97"/>
      <c r="F82" s="97"/>
      <c r="G82" s="96"/>
      <c r="H82" s="95"/>
      <c r="I82" s="97"/>
      <c r="J82" s="97"/>
      <c r="K82" s="97"/>
      <c r="L82" s="94"/>
      <c r="M82" s="98"/>
      <c r="N82" s="97"/>
      <c r="O82" s="97"/>
      <c r="P82" s="97"/>
      <c r="Q82" s="96"/>
      <c r="R82" s="95"/>
      <c r="S82" s="97"/>
      <c r="T82" s="97"/>
      <c r="U82" s="97"/>
      <c r="V82" s="97"/>
      <c r="W82" s="97"/>
      <c r="X82" s="97"/>
      <c r="Y82" s="97"/>
      <c r="Z82" s="97"/>
      <c r="AA82" s="97"/>
      <c r="AB82" s="97"/>
      <c r="AC82" s="97"/>
      <c r="AD82" s="97"/>
      <c r="AE82" s="97"/>
      <c r="AF82" s="97"/>
      <c r="AG82" s="97"/>
      <c r="AH82" s="97"/>
      <c r="AI82" s="97"/>
      <c r="AJ82" s="94"/>
      <c r="AK82" s="1693"/>
      <c r="AL82" s="1693"/>
      <c r="AM82" s="1693"/>
      <c r="AN82" s="1693"/>
      <c r="AO82" s="1693"/>
      <c r="AP82" s="1693"/>
      <c r="AQ82" s="1693"/>
      <c r="AR82" s="1693"/>
      <c r="AS82" s="1693"/>
      <c r="AT82" s="1693"/>
      <c r="AU82" s="1693"/>
      <c r="AV82" s="1693"/>
      <c r="AW82" s="1693"/>
      <c r="AX82" s="1693"/>
      <c r="AY82" s="1693"/>
      <c r="AZ82" s="305"/>
      <c r="BA82" s="1710"/>
      <c r="BB82" s="1542"/>
      <c r="BC82" s="374"/>
      <c r="BD82" s="366"/>
      <c r="BE82" s="366"/>
      <c r="BF82" s="366"/>
      <c r="BG82" s="378"/>
      <c r="BH82" s="374"/>
      <c r="BI82" s="366"/>
      <c r="BJ82" s="366"/>
      <c r="BK82" s="366"/>
      <c r="BL82" s="378"/>
      <c r="BM82" s="374"/>
      <c r="BN82" s="366"/>
      <c r="BO82" s="366"/>
      <c r="BP82" s="366"/>
      <c r="BQ82" s="378"/>
      <c r="BR82" s="374"/>
      <c r="BS82" s="366"/>
      <c r="BT82" s="366"/>
      <c r="BU82" s="366"/>
      <c r="BV82" s="366"/>
      <c r="BW82" s="366"/>
      <c r="BX82" s="366"/>
      <c r="BY82" s="367"/>
      <c r="BZ82" s="367"/>
      <c r="CA82" s="367"/>
      <c r="CB82" s="367"/>
      <c r="CC82" s="367"/>
      <c r="CD82" s="367"/>
      <c r="CE82" s="367"/>
      <c r="CF82" s="367"/>
      <c r="CG82" s="367"/>
      <c r="CH82" s="367"/>
      <c r="CI82" s="367"/>
      <c r="CJ82" s="367"/>
      <c r="CK82" s="2"/>
      <c r="CL82" s="2"/>
      <c r="CM82" s="2"/>
      <c r="CN82" s="2"/>
      <c r="CO82" s="2"/>
      <c r="CP82" s="2"/>
      <c r="CQ82" s="2"/>
      <c r="CR82" s="2"/>
      <c r="CS82" s="2"/>
      <c r="CT82" s="2"/>
      <c r="CU82" s="2"/>
      <c r="CV82" s="2"/>
      <c r="CW82" s="2"/>
      <c r="CX82" s="2"/>
      <c r="CY82" s="2"/>
      <c r="CZ82" s="2"/>
    </row>
    <row r="83" s="433" customFormat="true" ht="15" customHeight="true" x14ac:dyDescent="0.2">
      <c r="A83" s="116"/>
      <c r="B83" s="110"/>
      <c r="C83" s="98"/>
      <c r="D83" s="97"/>
      <c r="E83" s="97"/>
      <c r="F83" s="97"/>
      <c r="G83" s="96"/>
      <c r="H83" s="95"/>
      <c r="I83" s="97"/>
      <c r="J83" s="97"/>
      <c r="K83" s="97"/>
      <c r="L83" s="94"/>
      <c r="M83" s="98"/>
      <c r="N83" s="97"/>
      <c r="O83" s="97"/>
      <c r="P83" s="97"/>
      <c r="Q83" s="96"/>
      <c r="R83" s="95"/>
      <c r="S83" s="97"/>
      <c r="T83" s="97"/>
      <c r="U83" s="97"/>
      <c r="V83" s="97"/>
      <c r="W83" s="97"/>
      <c r="X83" s="97"/>
      <c r="Y83" s="97"/>
      <c r="Z83" s="97"/>
      <c r="AA83" s="97"/>
      <c r="AB83" s="97"/>
      <c r="AC83" s="97"/>
      <c r="AD83" s="97"/>
      <c r="AE83" s="97"/>
      <c r="AF83" s="97"/>
      <c r="AG83" s="97"/>
      <c r="AH83" s="97"/>
      <c r="AI83" s="97"/>
      <c r="AJ83" s="94"/>
      <c r="AK83" s="1693"/>
      <c r="AL83" s="1693"/>
      <c r="AM83" s="1693"/>
      <c r="AN83" s="1693"/>
      <c r="AO83" s="1693"/>
      <c r="AP83" s="1693"/>
      <c r="AQ83" s="1693"/>
      <c r="AR83" s="1693"/>
      <c r="AS83" s="1693"/>
      <c r="AT83" s="1693"/>
      <c r="AU83" s="1693"/>
      <c r="AV83" s="1693"/>
      <c r="AW83" s="1693"/>
      <c r="AX83" s="1693"/>
      <c r="AY83" s="1693"/>
      <c r="AZ83" s="305"/>
      <c r="BA83" s="1710"/>
      <c r="BB83" s="1542"/>
      <c r="BC83" s="374"/>
      <c r="BD83" s="366"/>
      <c r="BE83" s="366"/>
      <c r="BF83" s="366"/>
      <c r="BG83" s="378"/>
      <c r="BH83" s="374"/>
      <c r="BI83" s="366"/>
      <c r="BJ83" s="366"/>
      <c r="BK83" s="366"/>
      <c r="BL83" s="378"/>
      <c r="BM83" s="374"/>
      <c r="BN83" s="366"/>
      <c r="BO83" s="366"/>
      <c r="BP83" s="366"/>
      <c r="BQ83" s="378"/>
      <c r="BR83" s="374"/>
      <c r="BS83" s="366"/>
      <c r="BT83" s="366"/>
      <c r="BU83" s="366"/>
      <c r="BV83" s="366"/>
      <c r="BW83" s="366"/>
      <c r="BX83" s="366"/>
      <c r="BY83" s="367"/>
      <c r="BZ83" s="367"/>
      <c r="CA83" s="367"/>
      <c r="CB83" s="367"/>
      <c r="CC83" s="367"/>
      <c r="CD83" s="367"/>
      <c r="CE83" s="367"/>
      <c r="CF83" s="367"/>
      <c r="CG83" s="367"/>
      <c r="CH83" s="367"/>
      <c r="CI83" s="367"/>
      <c r="CJ83" s="367"/>
      <c r="CK83" s="2"/>
      <c r="CL83" s="2"/>
      <c r="CM83" s="2"/>
      <c r="CN83" s="2"/>
      <c r="CO83" s="2"/>
      <c r="CP83" s="2"/>
      <c r="CQ83" s="2"/>
      <c r="CR83" s="2"/>
      <c r="CS83" s="2"/>
      <c r="CT83" s="2"/>
      <c r="CU83" s="2"/>
      <c r="CV83" s="2"/>
      <c r="CW83" s="2"/>
      <c r="CX83" s="2"/>
      <c r="CY83" s="2"/>
      <c r="CZ83" s="2"/>
    </row>
    <row r="84" s="433" customFormat="true" ht="15" customHeight="true" x14ac:dyDescent="0.2">
      <c r="A84" s="116"/>
      <c r="B84" s="110"/>
      <c r="C84" s="98"/>
      <c r="D84" s="97"/>
      <c r="E84" s="97"/>
      <c r="F84" s="97"/>
      <c r="G84" s="96"/>
      <c r="H84" s="95"/>
      <c r="I84" s="97"/>
      <c r="J84" s="97"/>
      <c r="K84" s="97"/>
      <c r="L84" s="94"/>
      <c r="M84" s="98"/>
      <c r="N84" s="97"/>
      <c r="O84" s="97"/>
      <c r="P84" s="97"/>
      <c r="Q84" s="96"/>
      <c r="R84" s="95"/>
      <c r="S84" s="97"/>
      <c r="T84" s="97"/>
      <c r="U84" s="97"/>
      <c r="V84" s="97"/>
      <c r="W84" s="97"/>
      <c r="X84" s="97"/>
      <c r="Y84" s="97"/>
      <c r="Z84" s="97"/>
      <c r="AA84" s="97"/>
      <c r="AB84" s="97"/>
      <c r="AC84" s="97"/>
      <c r="AD84" s="97"/>
      <c r="AE84" s="97"/>
      <c r="AF84" s="97"/>
      <c r="AG84" s="97"/>
      <c r="AH84" s="97"/>
      <c r="AI84" s="97"/>
      <c r="AJ84" s="94"/>
      <c r="AK84" s="1693"/>
      <c r="AL84" s="1693"/>
      <c r="AM84" s="1693"/>
      <c r="AN84" s="1693"/>
      <c r="AO84" s="1693"/>
      <c r="AP84" s="1693"/>
      <c r="AQ84" s="1693"/>
      <c r="AR84" s="1693"/>
      <c r="AS84" s="1693"/>
      <c r="AT84" s="1693"/>
      <c r="AU84" s="1693"/>
      <c r="AV84" s="1693"/>
      <c r="AW84" s="1693"/>
      <c r="AX84" s="1693"/>
      <c r="AY84" s="1693"/>
      <c r="AZ84" s="305"/>
      <c r="BA84" s="1710"/>
      <c r="BB84" s="1542"/>
      <c r="BC84" s="374"/>
      <c r="BD84" s="366"/>
      <c r="BE84" s="366"/>
      <c r="BF84" s="366"/>
      <c r="BG84" s="378"/>
      <c r="BH84" s="374"/>
      <c r="BI84" s="366"/>
      <c r="BJ84" s="366"/>
      <c r="BK84" s="366"/>
      <c r="BL84" s="378"/>
      <c r="BM84" s="374"/>
      <c r="BN84" s="366"/>
      <c r="BO84" s="366"/>
      <c r="BP84" s="366"/>
      <c r="BQ84" s="378"/>
      <c r="BR84" s="374"/>
      <c r="BS84" s="366"/>
      <c r="BT84" s="366"/>
      <c r="BU84" s="366"/>
      <c r="BV84" s="366"/>
      <c r="BW84" s="366"/>
      <c r="BX84" s="366"/>
      <c r="BY84" s="367"/>
      <c r="BZ84" s="367"/>
      <c r="CA84" s="367"/>
      <c r="CB84" s="367"/>
      <c r="CC84" s="367"/>
      <c r="CD84" s="367"/>
      <c r="CE84" s="367"/>
      <c r="CF84" s="367"/>
      <c r="CG84" s="367"/>
      <c r="CH84" s="367"/>
      <c r="CI84" s="367"/>
      <c r="CJ84" s="367"/>
      <c r="CK84" s="2"/>
      <c r="CL84" s="2"/>
      <c r="CM84" s="2"/>
      <c r="CN84" s="2"/>
      <c r="CO84" s="2"/>
      <c r="CP84" s="2"/>
      <c r="CQ84" s="2"/>
      <c r="CR84" s="2"/>
      <c r="CS84" s="2"/>
      <c r="CT84" s="2"/>
      <c r="CU84" s="2"/>
      <c r="CV84" s="2"/>
      <c r="CW84" s="2"/>
      <c r="CX84" s="2"/>
      <c r="CY84" s="2"/>
      <c r="CZ84" s="2"/>
    </row>
    <row r="85" s="433" customFormat="true" ht="15" customHeight="true" x14ac:dyDescent="0.2">
      <c r="A85" s="116"/>
      <c r="B85" s="110"/>
      <c r="C85" s="98"/>
      <c r="D85" s="97"/>
      <c r="E85" s="97"/>
      <c r="F85" s="97"/>
      <c r="G85" s="96"/>
      <c r="H85" s="95"/>
      <c r="I85" s="97"/>
      <c r="J85" s="97"/>
      <c r="K85" s="97"/>
      <c r="L85" s="94"/>
      <c r="M85" s="98"/>
      <c r="N85" s="97"/>
      <c r="O85" s="97"/>
      <c r="P85" s="97"/>
      <c r="Q85" s="96"/>
      <c r="R85" s="95"/>
      <c r="S85" s="97"/>
      <c r="T85" s="97"/>
      <c r="U85" s="97"/>
      <c r="V85" s="97"/>
      <c r="W85" s="97"/>
      <c r="X85" s="97"/>
      <c r="Y85" s="97"/>
      <c r="Z85" s="97"/>
      <c r="AA85" s="97"/>
      <c r="AB85" s="97"/>
      <c r="AC85" s="97"/>
      <c r="AD85" s="97"/>
      <c r="AE85" s="97"/>
      <c r="AF85" s="97"/>
      <c r="AG85" s="97"/>
      <c r="AH85" s="97"/>
      <c r="AI85" s="97"/>
      <c r="AJ85" s="94"/>
      <c r="AK85" s="1693"/>
      <c r="AL85" s="1693"/>
      <c r="AM85" s="1693"/>
      <c r="AN85" s="1693"/>
      <c r="AO85" s="1693"/>
      <c r="AP85" s="1693"/>
      <c r="AQ85" s="1693"/>
      <c r="AR85" s="1693"/>
      <c r="AS85" s="1693"/>
      <c r="AT85" s="1693"/>
      <c r="AU85" s="1693"/>
      <c r="AV85" s="1693"/>
      <c r="AW85" s="1693"/>
      <c r="AX85" s="1693"/>
      <c r="AY85" s="1693"/>
      <c r="AZ85" s="305"/>
      <c r="BA85" s="1710"/>
      <c r="BB85" s="1542"/>
      <c r="BC85" s="374"/>
      <c r="BD85" s="366"/>
      <c r="BE85" s="366"/>
      <c r="BF85" s="366"/>
      <c r="BG85" s="378"/>
      <c r="BH85" s="374"/>
      <c r="BI85" s="366"/>
      <c r="BJ85" s="366"/>
      <c r="BK85" s="366"/>
      <c r="BL85" s="378"/>
      <c r="BM85" s="374"/>
      <c r="BN85" s="366"/>
      <c r="BO85" s="366"/>
      <c r="BP85" s="366"/>
      <c r="BQ85" s="378"/>
      <c r="BR85" s="374"/>
      <c r="BS85" s="366"/>
      <c r="BT85" s="366"/>
      <c r="BU85" s="366"/>
      <c r="BV85" s="366"/>
      <c r="BW85" s="366"/>
      <c r="BX85" s="366"/>
      <c r="BY85" s="367"/>
      <c r="BZ85" s="367"/>
      <c r="CA85" s="367"/>
      <c r="CB85" s="367"/>
      <c r="CC85" s="367"/>
      <c r="CD85" s="367"/>
      <c r="CE85" s="367"/>
      <c r="CF85" s="367"/>
      <c r="CG85" s="367"/>
      <c r="CH85" s="367"/>
      <c r="CI85" s="367"/>
      <c r="CJ85" s="367"/>
      <c r="CK85" s="2"/>
      <c r="CL85" s="2"/>
      <c r="CM85" s="2"/>
      <c r="CN85" s="2"/>
      <c r="CO85" s="2"/>
      <c r="CP85" s="2"/>
      <c r="CQ85" s="2"/>
      <c r="CR85" s="2"/>
      <c r="CS85" s="2"/>
      <c r="CT85" s="2"/>
      <c r="CU85" s="2"/>
      <c r="CV85" s="2"/>
      <c r="CW85" s="2"/>
      <c r="CX85" s="2"/>
      <c r="CY85" s="2"/>
      <c r="CZ85" s="2"/>
    </row>
    <row r="86" s="433" customFormat="true" ht="15" customHeight="true" x14ac:dyDescent="0.2">
      <c r="A86" s="116"/>
      <c r="B86" s="110"/>
      <c r="C86" s="86"/>
      <c r="D86" s="85"/>
      <c r="E86" s="85"/>
      <c r="F86" s="85"/>
      <c r="G86" s="84"/>
      <c r="H86" s="83"/>
      <c r="I86" s="85"/>
      <c r="J86" s="85"/>
      <c r="K86" s="85"/>
      <c r="L86" s="82"/>
      <c r="M86" s="86"/>
      <c r="N86" s="85"/>
      <c r="O86" s="85"/>
      <c r="P86" s="85"/>
      <c r="Q86" s="84"/>
      <c r="R86" s="83"/>
      <c r="S86" s="85"/>
      <c r="T86" s="85"/>
      <c r="U86" s="85"/>
      <c r="V86" s="85"/>
      <c r="W86" s="85"/>
      <c r="X86" s="85"/>
      <c r="Y86" s="85"/>
      <c r="Z86" s="85"/>
      <c r="AA86" s="85"/>
      <c r="AB86" s="85"/>
      <c r="AC86" s="88"/>
      <c r="AD86" s="88"/>
      <c r="AE86" s="88"/>
      <c r="AF86" s="88"/>
      <c r="AG86" s="88"/>
      <c r="AH86" s="88"/>
      <c r="AI86" s="88"/>
      <c r="AJ86" s="79"/>
      <c r="AK86" s="1693"/>
      <c r="AL86" s="1693"/>
      <c r="AM86" s="1693"/>
      <c r="AN86" s="1693"/>
      <c r="AO86" s="1693"/>
      <c r="AP86" s="1693"/>
      <c r="AQ86" s="1693"/>
      <c r="AR86" s="1693"/>
      <c r="AS86" s="1693"/>
      <c r="AT86" s="1693"/>
      <c r="AU86" s="1693"/>
      <c r="AV86" s="1693"/>
      <c r="AW86" s="1693"/>
      <c r="AX86" s="1693"/>
      <c r="AY86" s="1693"/>
      <c r="AZ86" s="305"/>
      <c r="BA86" s="1710"/>
      <c r="BB86" s="1542"/>
      <c r="BC86" s="374"/>
      <c r="BD86" s="366"/>
      <c r="BE86" s="366"/>
      <c r="BF86" s="366"/>
      <c r="BG86" s="378"/>
      <c r="BH86" s="374"/>
      <c r="BI86" s="366"/>
      <c r="BJ86" s="366"/>
      <c r="BK86" s="366"/>
      <c r="BL86" s="378"/>
      <c r="BM86" s="374"/>
      <c r="BN86" s="366"/>
      <c r="BO86" s="366"/>
      <c r="BP86" s="366"/>
      <c r="BQ86" s="378"/>
      <c r="BR86" s="374"/>
      <c r="BS86" s="366"/>
      <c r="BT86" s="366"/>
      <c r="BU86" s="366"/>
      <c r="BV86" s="366"/>
      <c r="BW86" s="366"/>
      <c r="BX86" s="366"/>
      <c r="BY86" s="367"/>
      <c r="BZ86" s="367"/>
      <c r="CA86" s="367"/>
      <c r="CB86" s="367"/>
      <c r="CC86" s="367"/>
      <c r="CD86" s="367"/>
      <c r="CE86" s="367"/>
      <c r="CF86" s="367"/>
      <c r="CG86" s="367"/>
      <c r="CH86" s="367"/>
      <c r="CI86" s="367"/>
      <c r="CJ86" s="367"/>
      <c r="CK86" s="2"/>
      <c r="CL86" s="2"/>
      <c r="CM86" s="2"/>
      <c r="CN86" s="2"/>
      <c r="CO86" s="2"/>
      <c r="CP86" s="2"/>
      <c r="CQ86" s="2"/>
      <c r="CR86" s="2"/>
      <c r="CS86" s="2"/>
      <c r="CT86" s="2"/>
      <c r="CU86" s="2"/>
      <c r="CV86" s="2"/>
      <c r="CW86" s="2"/>
      <c r="CX86" s="2"/>
      <c r="CY86" s="2"/>
      <c r="CZ86" s="2"/>
    </row>
    <row r="87" s="433" customFormat="true" ht="15" customHeight="true" x14ac:dyDescent="0.2">
      <c r="A87" s="116"/>
      <c r="B87" s="110"/>
      <c r="C87" s="86"/>
      <c r="D87" s="85"/>
      <c r="E87" s="85"/>
      <c r="F87" s="85"/>
      <c r="G87" s="84"/>
      <c r="H87" s="83"/>
      <c r="I87" s="85"/>
      <c r="J87" s="85"/>
      <c r="K87" s="85"/>
      <c r="L87" s="82"/>
      <c r="M87" s="86"/>
      <c r="N87" s="85"/>
      <c r="O87" s="85"/>
      <c r="P87" s="85"/>
      <c r="Q87" s="84"/>
      <c r="R87" s="83"/>
      <c r="S87" s="85"/>
      <c r="T87" s="85"/>
      <c r="U87" s="85"/>
      <c r="V87" s="85"/>
      <c r="W87" s="85"/>
      <c r="X87" s="85"/>
      <c r="Y87" s="85"/>
      <c r="Z87" s="85"/>
      <c r="AA87" s="85"/>
      <c r="AB87" s="85"/>
      <c r="AC87" s="88"/>
      <c r="AD87" s="88"/>
      <c r="AE87" s="88"/>
      <c r="AF87" s="88"/>
      <c r="AG87" s="88"/>
      <c r="AH87" s="88"/>
      <c r="AI87" s="88"/>
      <c r="AJ87" s="79"/>
      <c r="AK87" s="1693"/>
      <c r="AL87" s="1693"/>
      <c r="AM87" s="1693"/>
      <c r="AN87" s="1693"/>
      <c r="AO87" s="1693"/>
      <c r="AP87" s="1693"/>
      <c r="AQ87" s="1693"/>
      <c r="AR87" s="1693"/>
      <c r="AS87" s="1693"/>
      <c r="AT87" s="1693"/>
      <c r="AU87" s="1693"/>
      <c r="AV87" s="1693"/>
      <c r="AW87" s="1693"/>
      <c r="AX87" s="1693"/>
      <c r="AY87" s="1693"/>
      <c r="AZ87" s="305"/>
      <c r="BA87" s="1710"/>
      <c r="BB87" s="1542"/>
      <c r="BC87" s="374"/>
      <c r="BD87" s="366"/>
      <c r="BE87" s="366"/>
      <c r="BF87" s="366"/>
      <c r="BG87" s="378"/>
      <c r="BH87" s="374"/>
      <c r="BI87" s="366"/>
      <c r="BJ87" s="366"/>
      <c r="BK87" s="366"/>
      <c r="BL87" s="378"/>
      <c r="BM87" s="374"/>
      <c r="BN87" s="366"/>
      <c r="BO87" s="366"/>
      <c r="BP87" s="366"/>
      <c r="BQ87" s="378"/>
      <c r="BR87" s="374"/>
      <c r="BS87" s="366"/>
      <c r="BT87" s="366"/>
      <c r="BU87" s="366"/>
      <c r="BV87" s="366"/>
      <c r="BW87" s="366"/>
      <c r="BX87" s="366"/>
      <c r="BY87" s="367"/>
      <c r="BZ87" s="367"/>
      <c r="CA87" s="367"/>
      <c r="CB87" s="367"/>
      <c r="CC87" s="367"/>
      <c r="CD87" s="367"/>
      <c r="CE87" s="367"/>
      <c r="CF87" s="367"/>
      <c r="CG87" s="367"/>
      <c r="CH87" s="367"/>
      <c r="CI87" s="367"/>
      <c r="CJ87" s="367"/>
      <c r="CK87" s="2"/>
      <c r="CL87" s="2"/>
      <c r="CM87" s="2"/>
      <c r="CN87" s="2"/>
      <c r="CO87" s="2"/>
      <c r="CP87" s="2"/>
      <c r="CQ87" s="2"/>
      <c r="CR87" s="2"/>
      <c r="CS87" s="2"/>
      <c r="CT87" s="2"/>
      <c r="CU87" s="2"/>
      <c r="CV87" s="2"/>
      <c r="CW87" s="2"/>
      <c r="CX87" s="2"/>
      <c r="CY87" s="2"/>
      <c r="CZ87" s="2"/>
    </row>
    <row r="88" s="433" customFormat="true" ht="15" customHeight="true" x14ac:dyDescent="0.2">
      <c r="A88" s="116"/>
      <c r="B88" s="110"/>
      <c r="C88" s="86"/>
      <c r="D88" s="85"/>
      <c r="E88" s="85"/>
      <c r="F88" s="85"/>
      <c r="G88" s="84"/>
      <c r="H88" s="83"/>
      <c r="I88" s="85"/>
      <c r="J88" s="85"/>
      <c r="K88" s="85"/>
      <c r="L88" s="82"/>
      <c r="M88" s="86"/>
      <c r="N88" s="85"/>
      <c r="O88" s="85"/>
      <c r="P88" s="85"/>
      <c r="Q88" s="84"/>
      <c r="R88" s="83"/>
      <c r="S88" s="85"/>
      <c r="T88" s="85"/>
      <c r="U88" s="85"/>
      <c r="V88" s="85"/>
      <c r="W88" s="85"/>
      <c r="X88" s="85"/>
      <c r="Y88" s="85"/>
      <c r="Z88" s="85"/>
      <c r="AA88" s="85"/>
      <c r="AB88" s="85"/>
      <c r="AC88" s="88"/>
      <c r="AD88" s="88"/>
      <c r="AE88" s="88"/>
      <c r="AF88" s="88"/>
      <c r="AG88" s="88"/>
      <c r="AH88" s="88"/>
      <c r="AI88" s="88"/>
      <c r="AJ88" s="79"/>
      <c r="AK88" s="1693"/>
      <c r="AL88" s="1693"/>
      <c r="AM88" s="1693"/>
      <c r="AN88" s="1693"/>
      <c r="AO88" s="1693"/>
      <c r="AP88" s="1693"/>
      <c r="AQ88" s="1693"/>
      <c r="AR88" s="1693"/>
      <c r="AS88" s="1693"/>
      <c r="AT88" s="1693"/>
      <c r="AU88" s="1693"/>
      <c r="AV88" s="1693"/>
      <c r="AW88" s="1693"/>
      <c r="AX88" s="1693"/>
      <c r="AY88" s="1693"/>
      <c r="AZ88" s="305"/>
      <c r="BA88" s="1710"/>
      <c r="BB88" s="1542"/>
      <c r="BC88" s="374"/>
      <c r="BD88" s="366"/>
      <c r="BE88" s="366"/>
      <c r="BF88" s="366"/>
      <c r="BG88" s="378"/>
      <c r="BH88" s="374"/>
      <c r="BI88" s="366"/>
      <c r="BJ88" s="366"/>
      <c r="BK88" s="366"/>
      <c r="BL88" s="378"/>
      <c r="BM88" s="374"/>
      <c r="BN88" s="366"/>
      <c r="BO88" s="366"/>
      <c r="BP88" s="366"/>
      <c r="BQ88" s="378"/>
      <c r="BR88" s="374"/>
      <c r="BS88" s="366"/>
      <c r="BT88" s="366"/>
      <c r="BU88" s="366"/>
      <c r="BV88" s="366"/>
      <c r="BW88" s="366"/>
      <c r="BX88" s="366"/>
      <c r="BY88" s="367"/>
      <c r="BZ88" s="367"/>
      <c r="CA88" s="367"/>
      <c r="CB88" s="367"/>
      <c r="CC88" s="367"/>
      <c r="CD88" s="367"/>
      <c r="CE88" s="367"/>
      <c r="CF88" s="367"/>
      <c r="CG88" s="367"/>
      <c r="CH88" s="367"/>
      <c r="CI88" s="367"/>
      <c r="CJ88" s="367"/>
      <c r="CK88" s="2"/>
      <c r="CL88" s="2"/>
      <c r="CM88" s="2"/>
      <c r="CN88" s="2"/>
      <c r="CO88" s="2"/>
      <c r="CP88" s="2"/>
      <c r="CQ88" s="2"/>
      <c r="CR88" s="2"/>
      <c r="CS88" s="2"/>
      <c r="CT88" s="2"/>
      <c r="CU88" s="2"/>
      <c r="CV88" s="2"/>
      <c r="CW88" s="2"/>
      <c r="CX88" s="2"/>
      <c r="CY88" s="2"/>
      <c r="CZ88" s="2"/>
    </row>
    <row r="89" s="433" customFormat="true" ht="15" customHeight="true" x14ac:dyDescent="0.2">
      <c r="A89" s="116"/>
      <c r="B89" s="110"/>
      <c r="C89" s="86"/>
      <c r="D89" s="85"/>
      <c r="E89" s="85"/>
      <c r="F89" s="85"/>
      <c r="G89" s="84"/>
      <c r="H89" s="83"/>
      <c r="I89" s="85"/>
      <c r="J89" s="85"/>
      <c r="K89" s="85"/>
      <c r="L89" s="82"/>
      <c r="M89" s="86"/>
      <c r="N89" s="85"/>
      <c r="O89" s="85"/>
      <c r="P89" s="85"/>
      <c r="Q89" s="84"/>
      <c r="R89" s="83"/>
      <c r="S89" s="85"/>
      <c r="T89" s="85"/>
      <c r="U89" s="85"/>
      <c r="V89" s="85"/>
      <c r="W89" s="85"/>
      <c r="X89" s="85"/>
      <c r="Y89" s="85"/>
      <c r="Z89" s="85"/>
      <c r="AA89" s="85"/>
      <c r="AB89" s="85"/>
      <c r="AC89" s="88"/>
      <c r="AD89" s="88"/>
      <c r="AE89" s="88"/>
      <c r="AF89" s="88"/>
      <c r="AG89" s="88"/>
      <c r="AH89" s="88"/>
      <c r="AI89" s="88"/>
      <c r="AJ89" s="79"/>
      <c r="AK89" s="1693"/>
      <c r="AL89" s="1693"/>
      <c r="AM89" s="1693"/>
      <c r="AN89" s="1693"/>
      <c r="AO89" s="1693"/>
      <c r="AP89" s="1693"/>
      <c r="AQ89" s="1693"/>
      <c r="AR89" s="1693"/>
      <c r="AS89" s="1693"/>
      <c r="AT89" s="1693"/>
      <c r="AU89" s="1693"/>
      <c r="AV89" s="1693"/>
      <c r="AW89" s="1693"/>
      <c r="AX89" s="1693"/>
      <c r="AY89" s="1693"/>
      <c r="AZ89" s="305"/>
      <c r="BA89" s="1710"/>
      <c r="BB89" s="1542"/>
      <c r="BC89" s="374"/>
      <c r="BD89" s="366"/>
      <c r="BE89" s="366"/>
      <c r="BF89" s="366"/>
      <c r="BG89" s="378"/>
      <c r="BH89" s="374"/>
      <c r="BI89" s="366"/>
      <c r="BJ89" s="366"/>
      <c r="BK89" s="366"/>
      <c r="BL89" s="378"/>
      <c r="BM89" s="374"/>
      <c r="BN89" s="366"/>
      <c r="BO89" s="366"/>
      <c r="BP89" s="366"/>
      <c r="BQ89" s="378"/>
      <c r="BR89" s="374"/>
      <c r="BS89" s="366"/>
      <c r="BT89" s="366"/>
      <c r="BU89" s="366"/>
      <c r="BV89" s="366"/>
      <c r="BW89" s="366"/>
      <c r="BX89" s="366"/>
      <c r="BY89" s="367"/>
      <c r="BZ89" s="367"/>
      <c r="CA89" s="367"/>
      <c r="CB89" s="367"/>
      <c r="CC89" s="367"/>
      <c r="CD89" s="367"/>
      <c r="CE89" s="367"/>
      <c r="CF89" s="367"/>
      <c r="CG89" s="367"/>
      <c r="CH89" s="367"/>
      <c r="CI89" s="367"/>
      <c r="CJ89" s="367"/>
      <c r="CK89" s="2"/>
      <c r="CL89" s="2"/>
      <c r="CM89" s="2"/>
      <c r="CN89" s="2"/>
      <c r="CO89" s="2"/>
      <c r="CP89" s="2"/>
      <c r="CQ89" s="2"/>
      <c r="CR89" s="2"/>
      <c r="CS89" s="2"/>
      <c r="CT89" s="2"/>
      <c r="CU89" s="2"/>
      <c r="CV89" s="2"/>
      <c r="CW89" s="2"/>
      <c r="CX89" s="2"/>
      <c r="CY89" s="2"/>
      <c r="CZ89" s="2"/>
    </row>
    <row r="90" s="433" customFormat="true" ht="15" customHeight="true" x14ac:dyDescent="0.2">
      <c r="A90" s="116"/>
      <c r="B90" s="110"/>
      <c r="C90" s="86"/>
      <c r="D90" s="85"/>
      <c r="E90" s="85"/>
      <c r="F90" s="85"/>
      <c r="G90" s="84"/>
      <c r="H90" s="83"/>
      <c r="I90" s="85"/>
      <c r="J90" s="85"/>
      <c r="K90" s="85"/>
      <c r="L90" s="82"/>
      <c r="M90" s="86"/>
      <c r="N90" s="85"/>
      <c r="O90" s="85"/>
      <c r="P90" s="85"/>
      <c r="Q90" s="84"/>
      <c r="R90" s="83"/>
      <c r="S90" s="85"/>
      <c r="T90" s="85"/>
      <c r="U90" s="85"/>
      <c r="V90" s="85"/>
      <c r="W90" s="85"/>
      <c r="X90" s="85"/>
      <c r="Y90" s="85"/>
      <c r="Z90" s="85"/>
      <c r="AA90" s="85"/>
      <c r="AB90" s="85"/>
      <c r="AC90" s="88"/>
      <c r="AD90" s="88"/>
      <c r="AE90" s="88"/>
      <c r="AF90" s="88"/>
      <c r="AG90" s="88"/>
      <c r="AH90" s="88"/>
      <c r="AI90" s="88"/>
      <c r="AJ90" s="79"/>
      <c r="AK90" s="1693"/>
      <c r="AL90" s="1693"/>
      <c r="AM90" s="1693"/>
      <c r="AN90" s="1693"/>
      <c r="AO90" s="1693"/>
      <c r="AP90" s="1693"/>
      <c r="AQ90" s="1693"/>
      <c r="AR90" s="1693"/>
      <c r="AS90" s="1693"/>
      <c r="AT90" s="1693"/>
      <c r="AU90" s="1693"/>
      <c r="AV90" s="1693"/>
      <c r="AW90" s="1693"/>
      <c r="AX90" s="1693"/>
      <c r="AY90" s="1693"/>
      <c r="AZ90" s="305"/>
      <c r="BA90" s="1710"/>
      <c r="BB90" s="1542"/>
      <c r="BC90" s="374"/>
      <c r="BD90" s="366"/>
      <c r="BE90" s="366"/>
      <c r="BF90" s="366"/>
      <c r="BG90" s="378"/>
      <c r="BH90" s="374"/>
      <c r="BI90" s="366"/>
      <c r="BJ90" s="366"/>
      <c r="BK90" s="366"/>
      <c r="BL90" s="378"/>
      <c r="BM90" s="374"/>
      <c r="BN90" s="366"/>
      <c r="BO90" s="366"/>
      <c r="BP90" s="366"/>
      <c r="BQ90" s="378"/>
      <c r="BR90" s="374"/>
      <c r="BS90" s="366"/>
      <c r="BT90" s="366"/>
      <c r="BU90" s="366"/>
      <c r="BV90" s="366"/>
      <c r="BW90" s="366"/>
      <c r="BX90" s="366"/>
      <c r="BY90" s="367"/>
      <c r="BZ90" s="367"/>
      <c r="CA90" s="367"/>
      <c r="CB90" s="367"/>
      <c r="CC90" s="367"/>
      <c r="CD90" s="367"/>
      <c r="CE90" s="367"/>
      <c r="CF90" s="367"/>
      <c r="CG90" s="367"/>
      <c r="CH90" s="367"/>
      <c r="CI90" s="367"/>
      <c r="CJ90" s="367"/>
      <c r="CK90" s="2"/>
      <c r="CL90" s="2"/>
      <c r="CM90" s="2"/>
      <c r="CN90" s="2"/>
      <c r="CO90" s="2"/>
      <c r="CP90" s="2"/>
      <c r="CQ90" s="2"/>
      <c r="CR90" s="2"/>
      <c r="CS90" s="2"/>
      <c r="CT90" s="2"/>
      <c r="CU90" s="2"/>
      <c r="CV90" s="2"/>
      <c r="CW90" s="2"/>
      <c r="CX90" s="2"/>
      <c r="CY90" s="2"/>
      <c r="CZ90" s="2"/>
    </row>
    <row r="91" s="433" customFormat="true" ht="15" customHeight="true" x14ac:dyDescent="0.2">
      <c r="A91" s="137"/>
      <c r="B91" s="109"/>
      <c r="C91" s="81"/>
      <c r="D91" s="88"/>
      <c r="E91" s="88"/>
      <c r="F91" s="88"/>
      <c r="G91" s="87"/>
      <c r="H91" s="80"/>
      <c r="I91" s="88"/>
      <c r="J91" s="88"/>
      <c r="K91" s="88"/>
      <c r="L91" s="79"/>
      <c r="M91" s="81"/>
      <c r="N91" s="88"/>
      <c r="O91" s="88"/>
      <c r="P91" s="88"/>
      <c r="Q91" s="87"/>
      <c r="R91" s="80"/>
      <c r="S91" s="88"/>
      <c r="T91" s="88"/>
      <c r="U91" s="88"/>
      <c r="V91" s="88"/>
      <c r="W91" s="88"/>
      <c r="X91" s="88"/>
      <c r="Y91" s="88"/>
      <c r="Z91" s="88"/>
      <c r="AA91" s="88"/>
      <c r="AB91" s="88"/>
      <c r="AC91" s="88"/>
      <c r="AD91" s="88"/>
      <c r="AE91" s="88"/>
      <c r="AF91" s="88"/>
      <c r="AG91" s="88"/>
      <c r="AH91" s="88"/>
      <c r="AI91" s="88"/>
      <c r="AJ91" s="79"/>
      <c r="AK91" s="1693"/>
      <c r="AL91" s="1693"/>
      <c r="AM91" s="1693"/>
      <c r="AN91" s="1693"/>
      <c r="AO91" s="1693"/>
      <c r="AP91" s="1693"/>
      <c r="AQ91" s="1693"/>
      <c r="AR91" s="1693"/>
      <c r="AS91" s="1693"/>
      <c r="AT91" s="1693"/>
      <c r="AU91" s="1693"/>
      <c r="AV91" s="1693"/>
      <c r="AW91" s="1693"/>
      <c r="AX91" s="1693"/>
      <c r="AY91" s="1693"/>
      <c r="AZ91" s="305"/>
      <c r="BA91" s="1710"/>
      <c r="BB91" s="1542"/>
      <c r="BC91" s="374"/>
      <c r="BD91" s="366"/>
      <c r="BE91" s="366"/>
      <c r="BF91" s="366"/>
      <c r="BG91" s="378"/>
      <c r="BH91" s="374"/>
      <c r="BI91" s="366"/>
      <c r="BJ91" s="366"/>
      <c r="BK91" s="366"/>
      <c r="BL91" s="378"/>
      <c r="BM91" s="374"/>
      <c r="BN91" s="366"/>
      <c r="BO91" s="366"/>
      <c r="BP91" s="366"/>
      <c r="BQ91" s="378"/>
      <c r="BR91" s="374"/>
      <c r="BS91" s="366"/>
      <c r="BT91" s="366"/>
      <c r="BU91" s="366"/>
      <c r="BV91" s="366"/>
      <c r="BW91" s="366"/>
      <c r="BX91" s="366"/>
      <c r="BY91" s="367"/>
      <c r="BZ91" s="367"/>
      <c r="CA91" s="367"/>
      <c r="CB91" s="367"/>
      <c r="CC91" s="367"/>
      <c r="CD91" s="367"/>
      <c r="CE91" s="367"/>
      <c r="CF91" s="367"/>
      <c r="CG91" s="367"/>
      <c r="CH91" s="367"/>
      <c r="CI91" s="367"/>
      <c r="CJ91" s="367"/>
      <c r="CK91" s="2"/>
      <c r="CL91" s="2"/>
      <c r="CM91" s="2"/>
      <c r="CN91" s="2"/>
      <c r="CO91" s="2"/>
      <c r="CP91" s="2"/>
      <c r="CQ91" s="2"/>
      <c r="CR91" s="2"/>
      <c r="CS91" s="2"/>
      <c r="CT91" s="2"/>
      <c r="CU91" s="2"/>
      <c r="CV91" s="2"/>
      <c r="CW91" s="2"/>
      <c r="CX91" s="2"/>
      <c r="CY91" s="2"/>
      <c r="CZ91" s="2"/>
    </row>
    <row r="92" s="433" customFormat="true" ht="15" customHeight="true" x14ac:dyDescent="0.2">
      <c r="A92" s="137"/>
      <c r="B92" s="109"/>
      <c r="C92" s="81"/>
      <c r="D92" s="88"/>
      <c r="E92" s="88"/>
      <c r="F92" s="88"/>
      <c r="G92" s="87"/>
      <c r="H92" s="80"/>
      <c r="I92" s="88"/>
      <c r="J92" s="88"/>
      <c r="K92" s="88"/>
      <c r="L92" s="79"/>
      <c r="M92" s="81"/>
      <c r="N92" s="88"/>
      <c r="O92" s="88"/>
      <c r="P92" s="88"/>
      <c r="Q92" s="87"/>
      <c r="R92" s="80"/>
      <c r="S92" s="88"/>
      <c r="T92" s="88"/>
      <c r="U92" s="88"/>
      <c r="V92" s="88"/>
      <c r="W92" s="88"/>
      <c r="X92" s="88"/>
      <c r="Y92" s="88"/>
      <c r="Z92" s="88"/>
      <c r="AA92" s="88"/>
      <c r="AB92" s="88"/>
      <c r="AC92" s="88"/>
      <c r="AD92" s="88"/>
      <c r="AE92" s="88"/>
      <c r="AF92" s="88"/>
      <c r="AG92" s="88"/>
      <c r="AH92" s="88"/>
      <c r="AI92" s="88"/>
      <c r="AJ92" s="79"/>
      <c r="AK92" s="1693"/>
      <c r="AL92" s="1693"/>
      <c r="AM92" s="1693"/>
      <c r="AN92" s="1693"/>
      <c r="AO92" s="1693"/>
      <c r="AP92" s="1693"/>
      <c r="AQ92" s="1693"/>
      <c r="AR92" s="1693"/>
      <c r="AS92" s="1693"/>
      <c r="AT92" s="1693"/>
      <c r="AU92" s="1693"/>
      <c r="AV92" s="1693"/>
      <c r="AW92" s="1693"/>
      <c r="AX92" s="1693"/>
      <c r="AY92" s="1693"/>
      <c r="AZ92" s="305"/>
      <c r="BA92" s="1710"/>
      <c r="BB92" s="1542"/>
      <c r="BC92" s="374"/>
      <c r="BD92" s="366"/>
      <c r="BE92" s="366"/>
      <c r="BF92" s="366"/>
      <c r="BG92" s="378"/>
      <c r="BH92" s="374"/>
      <c r="BI92" s="366"/>
      <c r="BJ92" s="366"/>
      <c r="BK92" s="366"/>
      <c r="BL92" s="378"/>
      <c r="BM92" s="374"/>
      <c r="BN92" s="366"/>
      <c r="BO92" s="366"/>
      <c r="BP92" s="366"/>
      <c r="BQ92" s="378"/>
      <c r="BR92" s="374"/>
      <c r="BS92" s="366"/>
      <c r="BT92" s="366"/>
      <c r="BU92" s="366"/>
      <c r="BV92" s="366"/>
      <c r="BW92" s="366"/>
      <c r="BX92" s="366"/>
      <c r="BY92" s="367"/>
      <c r="BZ92" s="367"/>
      <c r="CA92" s="367"/>
      <c r="CB92" s="367"/>
      <c r="CC92" s="367"/>
      <c r="CD92" s="367"/>
      <c r="CE92" s="367"/>
      <c r="CF92" s="367"/>
      <c r="CG92" s="367"/>
      <c r="CH92" s="367"/>
      <c r="CI92" s="367"/>
      <c r="CJ92" s="367"/>
      <c r="CK92" s="2"/>
      <c r="CL92" s="2"/>
      <c r="CM92" s="2"/>
      <c r="CN92" s="2"/>
      <c r="CO92" s="2"/>
      <c r="CP92" s="2"/>
      <c r="CQ92" s="2"/>
      <c r="CR92" s="2"/>
      <c r="CS92" s="2"/>
      <c r="CT92" s="2"/>
      <c r="CU92" s="2"/>
      <c r="CV92" s="2"/>
      <c r="CW92" s="2"/>
      <c r="CX92" s="2"/>
      <c r="CY92" s="2"/>
      <c r="CZ92" s="2"/>
    </row>
    <row r="93" s="433" customFormat="true" ht="15" customHeight="true" x14ac:dyDescent="0.2">
      <c r="A93" s="115"/>
      <c r="B93" s="108"/>
      <c r="C93" s="131"/>
      <c r="D93" s="130"/>
      <c r="E93" s="130"/>
      <c r="F93" s="130"/>
      <c r="G93" s="119"/>
      <c r="H93" s="121"/>
      <c r="I93" s="130"/>
      <c r="J93" s="130"/>
      <c r="K93" s="130"/>
      <c r="L93" s="125"/>
      <c r="M93" s="131"/>
      <c r="N93" s="130"/>
      <c r="O93" s="130"/>
      <c r="P93" s="130"/>
      <c r="Q93" s="119"/>
      <c r="R93" s="121"/>
      <c r="S93" s="130"/>
      <c r="T93" s="130"/>
      <c r="U93" s="130"/>
      <c r="V93" s="130"/>
      <c r="W93" s="130"/>
      <c r="X93" s="130"/>
      <c r="Y93" s="130"/>
      <c r="Z93" s="130"/>
      <c r="AA93" s="130"/>
      <c r="AB93" s="130"/>
      <c r="AC93" s="88"/>
      <c r="AD93" s="88"/>
      <c r="AE93" s="88"/>
      <c r="AF93" s="88"/>
      <c r="AG93" s="88"/>
      <c r="AH93" s="88"/>
      <c r="AI93" s="88"/>
      <c r="AJ93" s="79"/>
      <c r="AK93" s="1693"/>
      <c r="AL93" s="1693"/>
      <c r="AM93" s="1693"/>
      <c r="AN93" s="1693"/>
      <c r="AO93" s="1693"/>
      <c r="AP93" s="1693"/>
      <c r="AQ93" s="1693"/>
      <c r="AR93" s="1693"/>
      <c r="AS93" s="1693"/>
      <c r="AT93" s="1693"/>
      <c r="AU93" s="1693"/>
      <c r="AV93" s="1693"/>
      <c r="AW93" s="1693"/>
      <c r="AX93" s="1693"/>
      <c r="AY93" s="1693"/>
      <c r="AZ93" s="305"/>
      <c r="BA93" s="1710"/>
      <c r="BB93" s="1542"/>
      <c r="BC93" s="374"/>
      <c r="BD93" s="366"/>
      <c r="BE93" s="366"/>
      <c r="BF93" s="366"/>
      <c r="BG93" s="378"/>
      <c r="BH93" s="374"/>
      <c r="BI93" s="366"/>
      <c r="BJ93" s="366"/>
      <c r="BK93" s="366"/>
      <c r="BL93" s="378"/>
      <c r="BM93" s="374"/>
      <c r="BN93" s="366"/>
      <c r="BO93" s="366"/>
      <c r="BP93" s="366"/>
      <c r="BQ93" s="378"/>
      <c r="BR93" s="374"/>
      <c r="BS93" s="366"/>
      <c r="BT93" s="366"/>
      <c r="BU93" s="366"/>
      <c r="BV93" s="366"/>
      <c r="BW93" s="366"/>
      <c r="BX93" s="366"/>
      <c r="BY93" s="367"/>
      <c r="BZ93" s="367"/>
      <c r="CA93" s="367"/>
      <c r="CB93" s="367"/>
      <c r="CC93" s="367"/>
      <c r="CD93" s="367"/>
      <c r="CE93" s="367"/>
      <c r="CF93" s="367"/>
      <c r="CG93" s="367"/>
      <c r="CH93" s="367"/>
      <c r="CI93" s="367"/>
      <c r="CJ93" s="367"/>
      <c r="CK93" s="2"/>
      <c r="CL93" s="2"/>
      <c r="CM93" s="2"/>
      <c r="CN93" s="2"/>
      <c r="CO93" s="2"/>
      <c r="CP93" s="2"/>
      <c r="CQ93" s="2"/>
      <c r="CR93" s="2"/>
      <c r="CS93" s="2"/>
      <c r="CT93" s="2"/>
      <c r="CU93" s="2"/>
      <c r="CV93" s="2"/>
      <c r="CW93" s="2"/>
      <c r="CX93" s="2"/>
      <c r="CY93" s="2"/>
      <c r="CZ93" s="2"/>
    </row>
    <row r="94" s="433" customFormat="true" ht="15" customHeight="true" x14ac:dyDescent="0.2">
      <c r="A94" s="53"/>
      <c r="B94" s="108"/>
      <c r="C94" s="131"/>
      <c r="D94" s="129"/>
      <c r="E94" s="129"/>
      <c r="F94" s="129"/>
      <c r="G94" s="118"/>
      <c r="H94" s="121"/>
      <c r="I94" s="129"/>
      <c r="J94" s="129"/>
      <c r="K94" s="129"/>
      <c r="L94" s="124"/>
      <c r="M94" s="131"/>
      <c r="N94" s="129"/>
      <c r="O94" s="129"/>
      <c r="P94" s="129"/>
      <c r="Q94" s="118"/>
      <c r="R94" s="121"/>
      <c r="S94" s="129"/>
      <c r="T94" s="129"/>
      <c r="U94" s="129"/>
      <c r="V94" s="129"/>
      <c r="W94" s="129"/>
      <c r="X94" s="129"/>
      <c r="Y94" s="129"/>
      <c r="Z94" s="129"/>
      <c r="AA94" s="129"/>
      <c r="AB94" s="129"/>
      <c r="AC94" s="88"/>
      <c r="AD94" s="88"/>
      <c r="AE94" s="88"/>
      <c r="AF94" s="88"/>
      <c r="AG94" s="88"/>
      <c r="AH94" s="88"/>
      <c r="AI94" s="88"/>
      <c r="AJ94" s="79"/>
      <c r="AK94" s="1693"/>
      <c r="AL94" s="1693"/>
      <c r="AM94" s="1693"/>
      <c r="AN94" s="1693"/>
      <c r="AO94" s="1693"/>
      <c r="AP94" s="1693"/>
      <c r="AQ94" s="1693"/>
      <c r="AR94" s="1693"/>
      <c r="AS94" s="1693"/>
      <c r="AT94" s="1693"/>
      <c r="AU94" s="1693"/>
      <c r="AV94" s="1693"/>
      <c r="AW94" s="1693"/>
      <c r="AX94" s="1693"/>
      <c r="AY94" s="1693"/>
      <c r="AZ94" s="305"/>
      <c r="BA94" s="1710"/>
      <c r="BB94" s="1542"/>
      <c r="BC94" s="374"/>
      <c r="BD94" s="366"/>
      <c r="BE94" s="366"/>
      <c r="BF94" s="366"/>
      <c r="BG94" s="378"/>
      <c r="BH94" s="374"/>
      <c r="BI94" s="366"/>
      <c r="BJ94" s="366"/>
      <c r="BK94" s="366"/>
      <c r="BL94" s="378"/>
      <c r="BM94" s="374"/>
      <c r="BN94" s="366"/>
      <c r="BO94" s="366"/>
      <c r="BP94" s="366"/>
      <c r="BQ94" s="378"/>
      <c r="BR94" s="374"/>
      <c r="BS94" s="366"/>
      <c r="BT94" s="366"/>
      <c r="BU94" s="366"/>
      <c r="BV94" s="366"/>
      <c r="BW94" s="366"/>
      <c r="BX94" s="366"/>
      <c r="BY94" s="367"/>
      <c r="BZ94" s="367"/>
      <c r="CA94" s="367"/>
      <c r="CB94" s="367"/>
      <c r="CC94" s="367"/>
      <c r="CD94" s="367"/>
      <c r="CE94" s="367"/>
      <c r="CF94" s="367"/>
      <c r="CG94" s="367"/>
      <c r="CH94" s="367"/>
      <c r="CI94" s="367"/>
      <c r="CJ94" s="367"/>
      <c r="CK94" s="2"/>
      <c r="CL94" s="2"/>
      <c r="CM94" s="2"/>
      <c r="CN94" s="2"/>
      <c r="CO94" s="2"/>
      <c r="CP94" s="2"/>
      <c r="CQ94" s="2"/>
      <c r="CR94" s="2"/>
      <c r="CS94" s="2"/>
      <c r="CT94" s="2"/>
      <c r="CU94" s="2"/>
      <c r="CV94" s="2"/>
      <c r="CW94" s="2"/>
      <c r="CX94" s="2"/>
      <c r="CY94" s="2"/>
      <c r="CZ94" s="2"/>
    </row>
    <row r="95" s="433" customFormat="true" ht="15" customHeight="true" x14ac:dyDescent="0.2">
      <c r="A95" s="115"/>
      <c r="B95" s="107"/>
      <c r="C95" s="78"/>
      <c r="D95" s="77"/>
      <c r="E95" s="77"/>
      <c r="F95" s="77"/>
      <c r="G95" s="76"/>
      <c r="H95" s="75"/>
      <c r="I95" s="77"/>
      <c r="J95" s="77"/>
      <c r="K95" s="77"/>
      <c r="L95" s="74"/>
      <c r="M95" s="78"/>
      <c r="N95" s="77"/>
      <c r="O95" s="77"/>
      <c r="P95" s="77"/>
      <c r="Q95" s="76"/>
      <c r="R95" s="75"/>
      <c r="S95" s="77"/>
      <c r="T95" s="77"/>
      <c r="U95" s="77"/>
      <c r="V95" s="77"/>
      <c r="W95" s="77"/>
      <c r="X95" s="77"/>
      <c r="Y95" s="77"/>
      <c r="Z95" s="77"/>
      <c r="AA95" s="77"/>
      <c r="AB95" s="77"/>
      <c r="AC95" s="88"/>
      <c r="AD95" s="88"/>
      <c r="AE95" s="88"/>
      <c r="AF95" s="88"/>
      <c r="AG95" s="88"/>
      <c r="AH95" s="88"/>
      <c r="AI95" s="88"/>
      <c r="AJ95" s="79"/>
      <c r="AK95" s="1693"/>
      <c r="AL95" s="1693"/>
      <c r="AM95" s="1693"/>
      <c r="AN95" s="1693"/>
      <c r="AO95" s="1693"/>
      <c r="AP95" s="1693"/>
      <c r="AQ95" s="1693"/>
      <c r="AR95" s="1693"/>
      <c r="AS95" s="1693"/>
      <c r="AT95" s="1693"/>
      <c r="AU95" s="1693"/>
      <c r="AV95" s="1693"/>
      <c r="AW95" s="1693"/>
      <c r="AX95" s="1693"/>
      <c r="AY95" s="1693"/>
      <c r="AZ95" s="305"/>
      <c r="BA95" s="1710"/>
      <c r="BB95" s="1542"/>
      <c r="BC95" s="374"/>
      <c r="BD95" s="366"/>
      <c r="BE95" s="366"/>
      <c r="BF95" s="366"/>
      <c r="BG95" s="378"/>
      <c r="BH95" s="374"/>
      <c r="BI95" s="366"/>
      <c r="BJ95" s="366"/>
      <c r="BK95" s="366"/>
      <c r="BL95" s="378"/>
      <c r="BM95" s="374"/>
      <c r="BN95" s="366"/>
      <c r="BO95" s="366"/>
      <c r="BP95" s="366"/>
      <c r="BQ95" s="378"/>
      <c r="BR95" s="374"/>
      <c r="BS95" s="366"/>
      <c r="BT95" s="366"/>
      <c r="BU95" s="366"/>
      <c r="BV95" s="366"/>
      <c r="BW95" s="366"/>
      <c r="BX95" s="366"/>
      <c r="BY95" s="367"/>
      <c r="BZ95" s="367"/>
      <c r="CA95" s="367"/>
      <c r="CB95" s="367"/>
      <c r="CC95" s="367"/>
      <c r="CD95" s="367"/>
      <c r="CE95" s="367"/>
      <c r="CF95" s="367"/>
      <c r="CG95" s="367"/>
      <c r="CH95" s="367"/>
      <c r="CI95" s="367"/>
      <c r="CJ95" s="367"/>
      <c r="CK95" s="2"/>
      <c r="CL95" s="2"/>
      <c r="CM95" s="2"/>
      <c r="CN95" s="2"/>
      <c r="CO95" s="2"/>
      <c r="CP95" s="2"/>
      <c r="CQ95" s="2"/>
      <c r="CR95" s="2"/>
      <c r="CS95" s="2"/>
      <c r="CT95" s="2"/>
      <c r="CU95" s="2"/>
      <c r="CV95" s="2"/>
      <c r="CW95" s="2"/>
      <c r="CX95" s="2"/>
      <c r="CY95" s="2"/>
      <c r="CZ95" s="2"/>
    </row>
    <row r="96" s="277" customFormat="true" ht="15" customHeight="true" x14ac:dyDescent="0.2">
      <c r="A96" s="53"/>
      <c r="B96" s="107"/>
      <c r="C96" s="78"/>
      <c r="D96" s="77"/>
      <c r="E96" s="77"/>
      <c r="F96" s="77"/>
      <c r="G96" s="76"/>
      <c r="H96" s="75"/>
      <c r="I96" s="77"/>
      <c r="J96" s="77"/>
      <c r="K96" s="77"/>
      <c r="L96" s="74"/>
      <c r="M96" s="78"/>
      <c r="N96" s="77"/>
      <c r="O96" s="77"/>
      <c r="P96" s="77"/>
      <c r="Q96" s="76"/>
      <c r="R96" s="75"/>
      <c r="S96" s="77"/>
      <c r="T96" s="77"/>
      <c r="U96" s="77"/>
      <c r="V96" s="77"/>
      <c r="W96" s="77"/>
      <c r="X96" s="77"/>
      <c r="Y96" s="77"/>
      <c r="Z96" s="77"/>
      <c r="AA96" s="77"/>
      <c r="AB96" s="77"/>
      <c r="AC96" s="88"/>
      <c r="AD96" s="88"/>
      <c r="AE96" s="88"/>
      <c r="AF96" s="88"/>
      <c r="AG96" s="88"/>
      <c r="AH96" s="88"/>
      <c r="AI96" s="88"/>
      <c r="AJ96" s="79"/>
      <c r="AK96" s="1693"/>
      <c r="AL96" s="1693"/>
      <c r="AM96" s="1693"/>
      <c r="AN96" s="1693"/>
      <c r="AO96" s="1693"/>
      <c r="AP96" s="1693"/>
      <c r="AQ96" s="1693"/>
      <c r="AR96" s="1693"/>
      <c r="AS96" s="1693"/>
      <c r="AT96" s="1693"/>
      <c r="AU96" s="1693"/>
      <c r="AV96" s="1693"/>
      <c r="AW96" s="1693"/>
      <c r="AX96" s="1693"/>
      <c r="AY96" s="1693"/>
      <c r="AZ96" s="305"/>
      <c r="BA96" s="1710"/>
      <c r="BB96" s="1542"/>
      <c r="BC96" s="374"/>
      <c r="BD96" s="366"/>
      <c r="BE96" s="366"/>
      <c r="BF96" s="366"/>
      <c r="BG96" s="378"/>
      <c r="BH96" s="374"/>
      <c r="BI96" s="366"/>
      <c r="BJ96" s="366"/>
      <c r="BK96" s="366"/>
      <c r="BL96" s="378"/>
      <c r="BM96" s="374"/>
      <c r="BN96" s="366"/>
      <c r="BO96" s="366"/>
      <c r="BP96" s="366"/>
      <c r="BQ96" s="378"/>
      <c r="BR96" s="374"/>
      <c r="BS96" s="366"/>
      <c r="BT96" s="366"/>
      <c r="BU96" s="366"/>
      <c r="BV96" s="366"/>
      <c r="BW96" s="366"/>
      <c r="BX96" s="366"/>
      <c r="BY96" s="367"/>
      <c r="BZ96" s="367"/>
      <c r="CA96" s="367"/>
      <c r="CB96" s="367"/>
      <c r="CC96" s="367"/>
      <c r="CD96" s="367"/>
      <c r="CE96" s="367"/>
      <c r="CF96" s="367"/>
      <c r="CG96" s="367"/>
      <c r="CH96" s="367"/>
      <c r="CI96" s="367"/>
      <c r="CJ96" s="367"/>
      <c r="CK96" s="2"/>
      <c r="CL96" s="2"/>
      <c r="CM96" s="2"/>
      <c r="CN96" s="2"/>
      <c r="CO96" s="2"/>
      <c r="CP96" s="2"/>
      <c r="CQ96" s="2"/>
      <c r="CR96" s="2"/>
      <c r="CS96" s="2"/>
      <c r="CT96" s="2"/>
      <c r="CU96" s="2"/>
      <c r="CV96" s="2"/>
      <c r="CW96" s="2"/>
      <c r="CX96" s="2"/>
      <c r="CY96" s="2"/>
      <c r="CZ96" s="2"/>
    </row>
    <row r="97" s="277" customFormat="true" ht="15" customHeight="true" x14ac:dyDescent="0.2">
      <c r="A97" s="115"/>
      <c r="B97" s="107"/>
      <c r="C97" s="78"/>
      <c r="D97" s="77"/>
      <c r="E97" s="77"/>
      <c r="F97" s="77"/>
      <c r="G97" s="76"/>
      <c r="H97" s="75"/>
      <c r="I97" s="77"/>
      <c r="J97" s="77"/>
      <c r="K97" s="77"/>
      <c r="L97" s="74"/>
      <c r="M97" s="78"/>
      <c r="N97" s="77"/>
      <c r="O97" s="77"/>
      <c r="P97" s="77"/>
      <c r="Q97" s="76"/>
      <c r="R97" s="75"/>
      <c r="S97" s="77"/>
      <c r="T97" s="77"/>
      <c r="U97" s="77"/>
      <c r="V97" s="77"/>
      <c r="W97" s="77"/>
      <c r="X97" s="77"/>
      <c r="Y97" s="77"/>
      <c r="Z97" s="77"/>
      <c r="AA97" s="77"/>
      <c r="AB97" s="77"/>
      <c r="AC97" s="88"/>
      <c r="AD97" s="88"/>
      <c r="AE97" s="88"/>
      <c r="AF97" s="88"/>
      <c r="AG97" s="88"/>
      <c r="AH97" s="88"/>
      <c r="AI97" s="88"/>
      <c r="AJ97" s="79"/>
      <c r="AK97" s="1693"/>
      <c r="AL97" s="1693"/>
      <c r="AM97" s="1693"/>
      <c r="AN97" s="1693"/>
      <c r="AO97" s="1693"/>
      <c r="AP97" s="1693"/>
      <c r="AQ97" s="1693"/>
      <c r="AR97" s="1693"/>
      <c r="AS97" s="1693"/>
      <c r="AT97" s="1693"/>
      <c r="AU97" s="1693"/>
      <c r="AV97" s="1693"/>
      <c r="AW97" s="1693"/>
      <c r="AX97" s="1693"/>
      <c r="AY97" s="1693"/>
      <c r="AZ97" s="305"/>
      <c r="BA97" s="1710"/>
      <c r="BB97" s="1542"/>
      <c r="BC97" s="374"/>
      <c r="BD97" s="366"/>
      <c r="BE97" s="366"/>
      <c r="BF97" s="366"/>
      <c r="BG97" s="378"/>
      <c r="BH97" s="374"/>
      <c r="BI97" s="366"/>
      <c r="BJ97" s="366"/>
      <c r="BK97" s="366"/>
      <c r="BL97" s="378"/>
      <c r="BM97" s="374"/>
      <c r="BN97" s="366"/>
      <c r="BO97" s="366"/>
      <c r="BP97" s="366"/>
      <c r="BQ97" s="378"/>
      <c r="BR97" s="374"/>
      <c r="BS97" s="366"/>
      <c r="BT97" s="366"/>
      <c r="BU97" s="366"/>
      <c r="BV97" s="366"/>
      <c r="BW97" s="366"/>
      <c r="BX97" s="366"/>
      <c r="BY97" s="367"/>
      <c r="BZ97" s="367"/>
      <c r="CA97" s="367"/>
      <c r="CB97" s="367"/>
      <c r="CC97" s="367"/>
      <c r="CD97" s="367"/>
      <c r="CE97" s="367"/>
      <c r="CF97" s="367"/>
      <c r="CG97" s="367"/>
      <c r="CH97" s="367"/>
      <c r="CI97" s="367"/>
      <c r="CJ97" s="367"/>
      <c r="CK97" s="2"/>
      <c r="CL97" s="2"/>
      <c r="CM97" s="2"/>
      <c r="CN97" s="2"/>
      <c r="CO97" s="2"/>
      <c r="CP97" s="2"/>
      <c r="CQ97" s="2"/>
      <c r="CR97" s="2"/>
      <c r="CS97" s="2"/>
      <c r="CT97" s="2"/>
      <c r="CU97" s="2"/>
      <c r="CV97" s="2"/>
      <c r="CW97" s="2"/>
      <c r="CX97" s="2"/>
      <c r="CY97" s="2"/>
      <c r="CZ97" s="2"/>
    </row>
    <row r="98" s="277" customFormat="true" ht="15" customHeight="true" x14ac:dyDescent="0.2">
      <c r="A98" s="53"/>
      <c r="B98" s="107"/>
      <c r="C98" s="78"/>
      <c r="D98" s="77"/>
      <c r="E98" s="77"/>
      <c r="F98" s="77"/>
      <c r="G98" s="76"/>
      <c r="H98" s="75"/>
      <c r="I98" s="77"/>
      <c r="J98" s="77"/>
      <c r="K98" s="77"/>
      <c r="L98" s="74"/>
      <c r="M98" s="78"/>
      <c r="N98" s="77"/>
      <c r="O98" s="77"/>
      <c r="P98" s="77"/>
      <c r="Q98" s="76"/>
      <c r="R98" s="75"/>
      <c r="S98" s="77"/>
      <c r="T98" s="77"/>
      <c r="U98" s="77"/>
      <c r="V98" s="77"/>
      <c r="W98" s="77"/>
      <c r="X98" s="77"/>
      <c r="Y98" s="77"/>
      <c r="Z98" s="77"/>
      <c r="AA98" s="77"/>
      <c r="AB98" s="77"/>
      <c r="AC98" s="88"/>
      <c r="AD98" s="88"/>
      <c r="AE98" s="88"/>
      <c r="AF98" s="88"/>
      <c r="AG98" s="88"/>
      <c r="AH98" s="88"/>
      <c r="AI98" s="88"/>
      <c r="AJ98" s="79"/>
      <c r="AK98" s="1693"/>
      <c r="AL98" s="1693"/>
      <c r="AM98" s="1693"/>
      <c r="AN98" s="1693"/>
      <c r="AO98" s="1693"/>
      <c r="AP98" s="1693"/>
      <c r="AQ98" s="1693"/>
      <c r="AR98" s="1693"/>
      <c r="AS98" s="1693"/>
      <c r="AT98" s="1693"/>
      <c r="AU98" s="1693"/>
      <c r="AV98" s="1693"/>
      <c r="AW98" s="1693"/>
      <c r="AX98" s="1693"/>
      <c r="AY98" s="1693"/>
      <c r="AZ98" s="305"/>
      <c r="BA98" s="1710"/>
      <c r="BB98" s="1542"/>
      <c r="BC98" s="374"/>
      <c r="BD98" s="366"/>
      <c r="BE98" s="366"/>
      <c r="BF98" s="366"/>
      <c r="BG98" s="378"/>
      <c r="BH98" s="374"/>
      <c r="BI98" s="366"/>
      <c r="BJ98" s="366"/>
      <c r="BK98" s="366"/>
      <c r="BL98" s="378"/>
      <c r="BM98" s="374"/>
      <c r="BN98" s="366"/>
      <c r="BO98" s="366"/>
      <c r="BP98" s="366"/>
      <c r="BQ98" s="378"/>
      <c r="BR98" s="374"/>
      <c r="BS98" s="366"/>
      <c r="BT98" s="366"/>
      <c r="BU98" s="366"/>
      <c r="BV98" s="366"/>
      <c r="BW98" s="366"/>
      <c r="BX98" s="366"/>
      <c r="BY98" s="367"/>
      <c r="BZ98" s="367"/>
      <c r="CA98" s="367"/>
      <c r="CB98" s="367"/>
      <c r="CC98" s="367"/>
      <c r="CD98" s="367"/>
      <c r="CE98" s="367"/>
      <c r="CF98" s="367"/>
      <c r="CG98" s="367"/>
      <c r="CH98" s="367"/>
      <c r="CI98" s="367"/>
      <c r="CJ98" s="367"/>
      <c r="CK98" s="2"/>
      <c r="CL98" s="2"/>
      <c r="CM98" s="2"/>
      <c r="CN98" s="2"/>
      <c r="CO98" s="2"/>
      <c r="CP98" s="2"/>
      <c r="CQ98" s="2"/>
      <c r="CR98" s="2"/>
      <c r="CS98" s="2"/>
      <c r="CT98" s="2"/>
      <c r="CU98" s="2"/>
      <c r="CV98" s="2"/>
      <c r="CW98" s="2"/>
      <c r="CX98" s="2"/>
      <c r="CY98" s="2"/>
      <c r="CZ98" s="2"/>
    </row>
    <row r="99" s="277" customFormat="true" ht="15" customHeight="true" x14ac:dyDescent="0.2">
      <c r="A99" s="53"/>
      <c r="B99" s="107"/>
      <c r="C99" s="78"/>
      <c r="D99" s="77"/>
      <c r="E99" s="77"/>
      <c r="F99" s="77"/>
      <c r="G99" s="76"/>
      <c r="H99" s="75"/>
      <c r="I99" s="77"/>
      <c r="J99" s="77"/>
      <c r="K99" s="77"/>
      <c r="L99" s="74"/>
      <c r="M99" s="78"/>
      <c r="N99" s="77"/>
      <c r="O99" s="77"/>
      <c r="P99" s="77"/>
      <c r="Q99" s="76"/>
      <c r="R99" s="75"/>
      <c r="S99" s="77"/>
      <c r="T99" s="77"/>
      <c r="U99" s="77"/>
      <c r="V99" s="77"/>
      <c r="W99" s="77"/>
      <c r="X99" s="77"/>
      <c r="Y99" s="77"/>
      <c r="Z99" s="77"/>
      <c r="AA99" s="77"/>
      <c r="AB99" s="77"/>
      <c r="AC99" s="88"/>
      <c r="AD99" s="88"/>
      <c r="AE99" s="88"/>
      <c r="AF99" s="88"/>
      <c r="AG99" s="88"/>
      <c r="AH99" s="88"/>
      <c r="AI99" s="88"/>
      <c r="AJ99" s="79"/>
      <c r="AK99" s="1693"/>
      <c r="AL99" s="1693"/>
      <c r="AM99" s="1693"/>
      <c r="AN99" s="1693"/>
      <c r="AO99" s="1693"/>
      <c r="AP99" s="1693"/>
      <c r="AQ99" s="1693"/>
      <c r="AR99" s="1693"/>
      <c r="AS99" s="1693"/>
      <c r="AT99" s="1693"/>
      <c r="AU99" s="1693"/>
      <c r="AV99" s="1693"/>
      <c r="AW99" s="1693"/>
      <c r="AX99" s="1693"/>
      <c r="AY99" s="1693"/>
      <c r="AZ99" s="305"/>
      <c r="BA99" s="1710"/>
      <c r="BB99" s="1542"/>
      <c r="BC99" s="374"/>
      <c r="BD99" s="366"/>
      <c r="BE99" s="366"/>
      <c r="BF99" s="366"/>
      <c r="BG99" s="378"/>
      <c r="BH99" s="374"/>
      <c r="BI99" s="366"/>
      <c r="BJ99" s="366"/>
      <c r="BK99" s="366"/>
      <c r="BL99" s="378"/>
      <c r="BM99" s="374"/>
      <c r="BN99" s="366"/>
      <c r="BO99" s="366"/>
      <c r="BP99" s="366"/>
      <c r="BQ99" s="378"/>
      <c r="BR99" s="374"/>
      <c r="BS99" s="366"/>
      <c r="BT99" s="366"/>
      <c r="BU99" s="366"/>
      <c r="BV99" s="366"/>
      <c r="BW99" s="366"/>
      <c r="BX99" s="366"/>
      <c r="BY99" s="367"/>
      <c r="BZ99" s="367"/>
      <c r="CA99" s="367"/>
      <c r="CB99" s="367"/>
      <c r="CC99" s="367"/>
      <c r="CD99" s="367"/>
      <c r="CE99" s="367"/>
      <c r="CF99" s="367"/>
      <c r="CG99" s="367"/>
      <c r="CH99" s="367"/>
      <c r="CI99" s="367"/>
      <c r="CJ99" s="367"/>
      <c r="CK99" s="2"/>
      <c r="CL99" s="2"/>
      <c r="CM99" s="2"/>
      <c r="CN99" s="2"/>
      <c r="CO99" s="2"/>
      <c r="CP99" s="2"/>
      <c r="CQ99" s="2"/>
      <c r="CR99" s="2"/>
      <c r="CS99" s="2"/>
      <c r="CT99" s="2"/>
      <c r="CU99" s="2"/>
      <c r="CV99" s="2"/>
      <c r="CW99" s="2"/>
      <c r="CX99" s="2"/>
      <c r="CY99" s="2"/>
      <c r="CZ99" s="2"/>
    </row>
    <row r="100" s="277" customFormat="true" ht="15" customHeight="true" x14ac:dyDescent="0.2">
      <c r="A100" s="53"/>
      <c r="B100" s="107"/>
      <c r="C100" s="78"/>
      <c r="D100" s="77"/>
      <c r="E100" s="77"/>
      <c r="F100" s="77"/>
      <c r="G100" s="76"/>
      <c r="H100" s="75"/>
      <c r="I100" s="77"/>
      <c r="J100" s="77"/>
      <c r="K100" s="77"/>
      <c r="L100" s="74"/>
      <c r="M100" s="78"/>
      <c r="N100" s="77"/>
      <c r="O100" s="77"/>
      <c r="P100" s="77"/>
      <c r="Q100" s="76"/>
      <c r="R100" s="75"/>
      <c r="S100" s="77"/>
      <c r="T100" s="77"/>
      <c r="U100" s="77"/>
      <c r="V100" s="77"/>
      <c r="W100" s="77"/>
      <c r="X100" s="77"/>
      <c r="Y100" s="77"/>
      <c r="Z100" s="77"/>
      <c r="AA100" s="77"/>
      <c r="AB100" s="77"/>
      <c r="AC100" s="88"/>
      <c r="AD100" s="88"/>
      <c r="AE100" s="88"/>
      <c r="AF100" s="88"/>
      <c r="AG100" s="88"/>
      <c r="AH100" s="88"/>
      <c r="AI100" s="88"/>
      <c r="AJ100" s="79"/>
      <c r="AK100" s="1693"/>
      <c r="AL100" s="1693"/>
      <c r="AM100" s="1693"/>
      <c r="AN100" s="1693"/>
      <c r="AO100" s="1693"/>
      <c r="AP100" s="1693"/>
      <c r="AQ100" s="1693"/>
      <c r="AR100" s="1693"/>
      <c r="AS100" s="1693"/>
      <c r="AT100" s="1693"/>
      <c r="AU100" s="1693"/>
      <c r="AV100" s="1693"/>
      <c r="AW100" s="1693"/>
      <c r="AX100" s="1693"/>
      <c r="AY100" s="1693"/>
      <c r="AZ100" s="305"/>
      <c r="BA100" s="1710"/>
      <c r="BB100" s="1542"/>
      <c r="BC100" s="374"/>
      <c r="BD100" s="366"/>
      <c r="BE100" s="366"/>
      <c r="BF100" s="366"/>
      <c r="BG100" s="378"/>
      <c r="BH100" s="374"/>
      <c r="BI100" s="366"/>
      <c r="BJ100" s="366"/>
      <c r="BK100" s="366"/>
      <c r="BL100" s="378"/>
      <c r="BM100" s="374"/>
      <c r="BN100" s="366"/>
      <c r="BO100" s="366"/>
      <c r="BP100" s="366"/>
      <c r="BQ100" s="378"/>
      <c r="BR100" s="374"/>
      <c r="BS100" s="366"/>
      <c r="BT100" s="366"/>
      <c r="BU100" s="366"/>
      <c r="BV100" s="366"/>
      <c r="BW100" s="366"/>
      <c r="BX100" s="366"/>
      <c r="BY100" s="367"/>
      <c r="BZ100" s="367"/>
      <c r="CA100" s="367"/>
      <c r="CB100" s="367"/>
      <c r="CC100" s="367"/>
      <c r="CD100" s="367"/>
      <c r="CE100" s="367"/>
      <c r="CF100" s="367"/>
      <c r="CG100" s="367"/>
      <c r="CH100" s="367"/>
      <c r="CI100" s="367"/>
      <c r="CJ100" s="367"/>
      <c r="CK100" s="2"/>
      <c r="CL100" s="2"/>
      <c r="CM100" s="2"/>
      <c r="CN100" s="2"/>
      <c r="CO100" s="2"/>
      <c r="CP100" s="2"/>
      <c r="CQ100" s="2"/>
      <c r="CR100" s="2"/>
      <c r="CS100" s="2"/>
      <c r="CT100" s="2"/>
      <c r="CU100" s="2"/>
      <c r="CV100" s="2"/>
      <c r="CW100" s="2"/>
      <c r="CX100" s="2"/>
      <c r="CY100" s="2"/>
      <c r="CZ100" s="2"/>
    </row>
    <row r="101" s="277" customFormat="true" ht="15" customHeight="true" x14ac:dyDescent="0.2">
      <c r="A101" s="115"/>
      <c r="B101" s="107"/>
      <c r="C101" s="78"/>
      <c r="D101" s="77"/>
      <c r="E101" s="77"/>
      <c r="F101" s="77"/>
      <c r="G101" s="76"/>
      <c r="H101" s="75"/>
      <c r="I101" s="77"/>
      <c r="J101" s="77"/>
      <c r="K101" s="77"/>
      <c r="L101" s="74"/>
      <c r="M101" s="78"/>
      <c r="N101" s="77"/>
      <c r="O101" s="77"/>
      <c r="P101" s="77"/>
      <c r="Q101" s="76"/>
      <c r="R101" s="75"/>
      <c r="S101" s="77"/>
      <c r="T101" s="77"/>
      <c r="U101" s="77"/>
      <c r="V101" s="77"/>
      <c r="W101" s="77"/>
      <c r="X101" s="77"/>
      <c r="Y101" s="77"/>
      <c r="Z101" s="77"/>
      <c r="AA101" s="77"/>
      <c r="AB101" s="77"/>
      <c r="AC101" s="88"/>
      <c r="AD101" s="88"/>
      <c r="AE101" s="88"/>
      <c r="AF101" s="88"/>
      <c r="AG101" s="88"/>
      <c r="AH101" s="88"/>
      <c r="AI101" s="88"/>
      <c r="AJ101" s="79"/>
      <c r="AK101" s="1693"/>
      <c r="AL101" s="1693"/>
      <c r="AM101" s="1693"/>
      <c r="AN101" s="1693"/>
      <c r="AO101" s="1693"/>
      <c r="AP101" s="1693"/>
      <c r="AQ101" s="1693"/>
      <c r="AR101" s="1693"/>
      <c r="AS101" s="1693"/>
      <c r="AT101" s="1693"/>
      <c r="AU101" s="1693"/>
      <c r="AV101" s="1693"/>
      <c r="AW101" s="1693"/>
      <c r="AX101" s="1693"/>
      <c r="AY101" s="1693"/>
      <c r="AZ101" s="305"/>
      <c r="BA101" s="1710"/>
      <c r="BB101" s="1542"/>
      <c r="BC101" s="374"/>
      <c r="BD101" s="366"/>
      <c r="BE101" s="366"/>
      <c r="BF101" s="366"/>
      <c r="BG101" s="378"/>
      <c r="BH101" s="374"/>
      <c r="BI101" s="366"/>
      <c r="BJ101" s="366"/>
      <c r="BK101" s="366"/>
      <c r="BL101" s="378"/>
      <c r="BM101" s="374"/>
      <c r="BN101" s="366"/>
      <c r="BO101" s="366"/>
      <c r="BP101" s="366"/>
      <c r="BQ101" s="378"/>
      <c r="BR101" s="374"/>
      <c r="BS101" s="366"/>
      <c r="BT101" s="366"/>
      <c r="BU101" s="366"/>
      <c r="BV101" s="366"/>
      <c r="BW101" s="366"/>
      <c r="BX101" s="366"/>
      <c r="BY101" s="367"/>
      <c r="BZ101" s="367"/>
      <c r="CA101" s="367"/>
      <c r="CB101" s="367"/>
      <c r="CC101" s="367"/>
      <c r="CD101" s="367"/>
      <c r="CE101" s="367"/>
      <c r="CF101" s="367"/>
      <c r="CG101" s="367"/>
      <c r="CH101" s="367"/>
      <c r="CI101" s="367"/>
      <c r="CJ101" s="367"/>
      <c r="CK101" s="2"/>
      <c r="CL101" s="2"/>
      <c r="CM101" s="2"/>
      <c r="CN101" s="2"/>
      <c r="CO101" s="2"/>
      <c r="CP101" s="2"/>
      <c r="CQ101" s="2"/>
      <c r="CR101" s="2"/>
      <c r="CS101" s="2"/>
      <c r="CT101" s="2"/>
      <c r="CU101" s="2"/>
      <c r="CV101" s="2"/>
      <c r="CW101" s="2"/>
      <c r="CX101" s="2"/>
      <c r="CY101" s="2"/>
      <c r="CZ101" s="2"/>
    </row>
    <row r="102" s="277" customFormat="true" ht="15" customHeight="true" x14ac:dyDescent="0.2">
      <c r="A102" s="53"/>
      <c r="B102" s="107"/>
      <c r="C102" s="78"/>
      <c r="D102" s="77"/>
      <c r="E102" s="77"/>
      <c r="F102" s="77"/>
      <c r="G102" s="76"/>
      <c r="H102" s="75"/>
      <c r="I102" s="77"/>
      <c r="J102" s="77"/>
      <c r="K102" s="77"/>
      <c r="L102" s="74"/>
      <c r="M102" s="78"/>
      <c r="N102" s="77"/>
      <c r="O102" s="77"/>
      <c r="P102" s="77"/>
      <c r="Q102" s="76"/>
      <c r="R102" s="75"/>
      <c r="S102" s="77"/>
      <c r="T102" s="77"/>
      <c r="U102" s="77"/>
      <c r="V102" s="77"/>
      <c r="W102" s="77"/>
      <c r="X102" s="77"/>
      <c r="Y102" s="77"/>
      <c r="Z102" s="77"/>
      <c r="AA102" s="77"/>
      <c r="AB102" s="77"/>
      <c r="AC102" s="88"/>
      <c r="AD102" s="88"/>
      <c r="AE102" s="88"/>
      <c r="AF102" s="88"/>
      <c r="AG102" s="88"/>
      <c r="AH102" s="88"/>
      <c r="AI102" s="88"/>
      <c r="AJ102" s="79"/>
      <c r="AK102" s="1693"/>
      <c r="AL102" s="1693"/>
      <c r="AM102" s="1693"/>
      <c r="AN102" s="1693"/>
      <c r="AO102" s="1693"/>
      <c r="AP102" s="1693"/>
      <c r="AQ102" s="1693"/>
      <c r="AR102" s="1693"/>
      <c r="AS102" s="1693"/>
      <c r="AT102" s="1693"/>
      <c r="AU102" s="1693"/>
      <c r="AV102" s="1693"/>
      <c r="AW102" s="1693"/>
      <c r="AX102" s="1693"/>
      <c r="AY102" s="1693"/>
      <c r="AZ102" s="305"/>
      <c r="BA102" s="1710"/>
      <c r="BB102" s="1542"/>
      <c r="BC102" s="374"/>
      <c r="BD102" s="366"/>
      <c r="BE102" s="366"/>
      <c r="BF102" s="366"/>
      <c r="BG102" s="378"/>
      <c r="BH102" s="374"/>
      <c r="BI102" s="366"/>
      <c r="BJ102" s="366"/>
      <c r="BK102" s="366"/>
      <c r="BL102" s="378"/>
      <c r="BM102" s="374"/>
      <c r="BN102" s="366"/>
      <c r="BO102" s="366"/>
      <c r="BP102" s="366"/>
      <c r="BQ102" s="378"/>
      <c r="BR102" s="374"/>
      <c r="BS102" s="366"/>
      <c r="BT102" s="366"/>
      <c r="BU102" s="366"/>
      <c r="BV102" s="366"/>
      <c r="BW102" s="366"/>
      <c r="BX102" s="366"/>
      <c r="BY102" s="367"/>
      <c r="BZ102" s="367"/>
      <c r="CA102" s="367"/>
      <c r="CB102" s="367"/>
      <c r="CC102" s="367"/>
      <c r="CD102" s="367"/>
      <c r="CE102" s="367"/>
      <c r="CF102" s="367"/>
      <c r="CG102" s="367"/>
      <c r="CH102" s="367"/>
      <c r="CI102" s="367"/>
      <c r="CJ102" s="367"/>
      <c r="CK102" s="2"/>
      <c r="CL102" s="2"/>
      <c r="CM102" s="2"/>
      <c r="CN102" s="2"/>
      <c r="CO102" s="2"/>
      <c r="CP102" s="2"/>
      <c r="CQ102" s="2"/>
      <c r="CR102" s="2"/>
      <c r="CS102" s="2"/>
      <c r="CT102" s="2"/>
      <c r="CU102" s="2"/>
      <c r="CV102" s="2"/>
      <c r="CW102" s="2"/>
      <c r="CX102" s="2"/>
      <c r="CY102" s="2"/>
      <c r="CZ102" s="2"/>
    </row>
    <row r="103" s="277" customFormat="true" ht="15" customHeight="true" x14ac:dyDescent="0.2">
      <c r="A103" s="53"/>
      <c r="B103" s="107"/>
      <c r="C103" s="78"/>
      <c r="D103" s="77"/>
      <c r="E103" s="77"/>
      <c r="F103" s="77"/>
      <c r="G103" s="76"/>
      <c r="H103" s="75"/>
      <c r="I103" s="77"/>
      <c r="J103" s="77"/>
      <c r="K103" s="77"/>
      <c r="L103" s="74"/>
      <c r="M103" s="78"/>
      <c r="N103" s="77"/>
      <c r="O103" s="77"/>
      <c r="P103" s="77"/>
      <c r="Q103" s="76"/>
      <c r="R103" s="75"/>
      <c r="S103" s="77"/>
      <c r="T103" s="77"/>
      <c r="U103" s="77"/>
      <c r="V103" s="77"/>
      <c r="W103" s="77"/>
      <c r="X103" s="77"/>
      <c r="Y103" s="77"/>
      <c r="Z103" s="77"/>
      <c r="AA103" s="77"/>
      <c r="AB103" s="77"/>
      <c r="AC103" s="88"/>
      <c r="AD103" s="88"/>
      <c r="AE103" s="88"/>
      <c r="AF103" s="88"/>
      <c r="AG103" s="88"/>
      <c r="AH103" s="88"/>
      <c r="AI103" s="88"/>
      <c r="AJ103" s="79"/>
      <c r="AK103" s="1693"/>
      <c r="AL103" s="1693"/>
      <c r="AM103" s="1693"/>
      <c r="AN103" s="1693"/>
      <c r="AO103" s="1693"/>
      <c r="AP103" s="1693"/>
      <c r="AQ103" s="1693"/>
      <c r="AR103" s="1693"/>
      <c r="AS103" s="1693"/>
      <c r="AT103" s="1693"/>
      <c r="AU103" s="1693"/>
      <c r="AV103" s="1693"/>
      <c r="AW103" s="1693"/>
      <c r="AX103" s="1693"/>
      <c r="AY103" s="1693"/>
      <c r="AZ103" s="305"/>
      <c r="BA103" s="1710"/>
      <c r="BB103" s="1542"/>
      <c r="BC103" s="374"/>
      <c r="BD103" s="366"/>
      <c r="BE103" s="366"/>
      <c r="BF103" s="366"/>
      <c r="BG103" s="378"/>
      <c r="BH103" s="374"/>
      <c r="BI103" s="366"/>
      <c r="BJ103" s="366"/>
      <c r="BK103" s="366"/>
      <c r="BL103" s="378"/>
      <c r="BM103" s="374"/>
      <c r="BN103" s="366"/>
      <c r="BO103" s="366"/>
      <c r="BP103" s="366"/>
      <c r="BQ103" s="378"/>
      <c r="BR103" s="374"/>
      <c r="BS103" s="366"/>
      <c r="BT103" s="366"/>
      <c r="BU103" s="366"/>
      <c r="BV103" s="366"/>
      <c r="BW103" s="366"/>
      <c r="BX103" s="366"/>
      <c r="BY103" s="367"/>
      <c r="BZ103" s="367"/>
      <c r="CA103" s="367"/>
      <c r="CB103" s="367"/>
      <c r="CC103" s="367"/>
      <c r="CD103" s="367"/>
      <c r="CE103" s="367"/>
      <c r="CF103" s="367"/>
      <c r="CG103" s="367"/>
      <c r="CH103" s="367"/>
      <c r="CI103" s="367"/>
      <c r="CJ103" s="367"/>
      <c r="CK103" s="2"/>
      <c r="CL103" s="2"/>
      <c r="CM103" s="2"/>
      <c r="CN103" s="2"/>
      <c r="CO103" s="2"/>
      <c r="CP103" s="2"/>
      <c r="CQ103" s="2"/>
      <c r="CR103" s="2"/>
      <c r="CS103" s="2"/>
      <c r="CT103" s="2"/>
      <c r="CU103" s="2"/>
      <c r="CV103" s="2"/>
      <c r="CW103" s="2"/>
      <c r="CX103" s="2"/>
      <c r="CY103" s="2"/>
      <c r="CZ103" s="2"/>
    </row>
    <row r="104" s="277" customFormat="true" ht="15" customHeight="true" x14ac:dyDescent="0.2">
      <c r="A104" s="53"/>
      <c r="B104" s="107"/>
      <c r="C104" s="78"/>
      <c r="D104" s="77"/>
      <c r="E104" s="77"/>
      <c r="F104" s="77"/>
      <c r="G104" s="76"/>
      <c r="H104" s="75"/>
      <c r="I104" s="77"/>
      <c r="J104" s="77"/>
      <c r="K104" s="77"/>
      <c r="L104" s="74"/>
      <c r="M104" s="78"/>
      <c r="N104" s="77"/>
      <c r="O104" s="77"/>
      <c r="P104" s="77"/>
      <c r="Q104" s="76"/>
      <c r="R104" s="75"/>
      <c r="S104" s="77"/>
      <c r="T104" s="77"/>
      <c r="U104" s="77"/>
      <c r="V104" s="77"/>
      <c r="W104" s="77"/>
      <c r="X104" s="77"/>
      <c r="Y104" s="77"/>
      <c r="Z104" s="77"/>
      <c r="AA104" s="77"/>
      <c r="AB104" s="77"/>
      <c r="AC104" s="88"/>
      <c r="AD104" s="88"/>
      <c r="AE104" s="88"/>
      <c r="AF104" s="88"/>
      <c r="AG104" s="88"/>
      <c r="AH104" s="88"/>
      <c r="AI104" s="88"/>
      <c r="AJ104" s="79"/>
      <c r="AK104" s="1693"/>
      <c r="AL104" s="1693"/>
      <c r="AM104" s="1693"/>
      <c r="AN104" s="1693"/>
      <c r="AO104" s="1693"/>
      <c r="AP104" s="1693"/>
      <c r="AQ104" s="1693"/>
      <c r="AR104" s="1693"/>
      <c r="AS104" s="1693"/>
      <c r="AT104" s="1693"/>
      <c r="AU104" s="1693"/>
      <c r="AV104" s="1693"/>
      <c r="AW104" s="1693"/>
      <c r="AX104" s="1693"/>
      <c r="AY104" s="1693"/>
      <c r="AZ104" s="305"/>
      <c r="BA104" s="1710"/>
      <c r="BB104" s="1542"/>
      <c r="BC104" s="374"/>
      <c r="BD104" s="366"/>
      <c r="BE104" s="366"/>
      <c r="BF104" s="366"/>
      <c r="BG104" s="378"/>
      <c r="BH104" s="374"/>
      <c r="BI104" s="366"/>
      <c r="BJ104" s="366"/>
      <c r="BK104" s="366"/>
      <c r="BL104" s="378"/>
      <c r="BM104" s="374"/>
      <c r="BN104" s="366"/>
      <c r="BO104" s="366"/>
      <c r="BP104" s="366"/>
      <c r="BQ104" s="378"/>
      <c r="BR104" s="374"/>
      <c r="BS104" s="366"/>
      <c r="BT104" s="366"/>
      <c r="BU104" s="366"/>
      <c r="BV104" s="366"/>
      <c r="BW104" s="366"/>
      <c r="BX104" s="366"/>
      <c r="BY104" s="367"/>
      <c r="BZ104" s="367"/>
      <c r="CA104" s="367"/>
      <c r="CB104" s="367"/>
      <c r="CC104" s="367"/>
      <c r="CD104" s="367"/>
      <c r="CE104" s="367"/>
      <c r="CF104" s="367"/>
      <c r="CG104" s="367"/>
      <c r="CH104" s="367"/>
      <c r="CI104" s="367"/>
      <c r="CJ104" s="367"/>
      <c r="CK104" s="2"/>
      <c r="CL104" s="2"/>
      <c r="CM104" s="2"/>
      <c r="CN104" s="2"/>
      <c r="CO104" s="2"/>
      <c r="CP104" s="2"/>
      <c r="CQ104" s="2"/>
      <c r="CR104" s="2"/>
      <c r="CS104" s="2"/>
      <c r="CT104" s="2"/>
      <c r="CU104" s="2"/>
      <c r="CV104" s="2"/>
      <c r="CW104" s="2"/>
      <c r="CX104" s="2"/>
      <c r="CY104" s="2"/>
      <c r="CZ104" s="2"/>
    </row>
    <row r="105" s="277" customFormat="true" ht="15" customHeight="true" x14ac:dyDescent="0.2">
      <c r="A105" s="112"/>
      <c r="B105" s="106"/>
      <c r="C105" s="73"/>
      <c r="D105" s="72"/>
      <c r="E105" s="72"/>
      <c r="F105" s="72"/>
      <c r="G105" s="71"/>
      <c r="H105" s="70"/>
      <c r="I105" s="72"/>
      <c r="J105" s="72"/>
      <c r="K105" s="72"/>
      <c r="L105" s="69"/>
      <c r="M105" s="73"/>
      <c r="N105" s="72"/>
      <c r="O105" s="72"/>
      <c r="P105" s="72"/>
      <c r="Q105" s="71"/>
      <c r="R105" s="70"/>
      <c r="S105" s="72"/>
      <c r="T105" s="72"/>
      <c r="U105" s="72"/>
      <c r="V105" s="72"/>
      <c r="W105" s="72"/>
      <c r="X105" s="72"/>
      <c r="Y105" s="72"/>
      <c r="Z105" s="72"/>
      <c r="AA105" s="72"/>
      <c r="AB105" s="72"/>
      <c r="AC105" s="68"/>
      <c r="AD105" s="68"/>
      <c r="AE105" s="68"/>
      <c r="AF105" s="68"/>
      <c r="AG105" s="68"/>
      <c r="AH105" s="68"/>
      <c r="AI105" s="68"/>
      <c r="AJ105" s="54"/>
      <c r="AK105" s="1693"/>
      <c r="AL105" s="1693"/>
      <c r="AM105" s="1693"/>
      <c r="AN105" s="1693"/>
      <c r="AO105" s="1693"/>
      <c r="AP105" s="1693"/>
      <c r="AQ105" s="1693"/>
      <c r="AR105" s="1693"/>
      <c r="AS105" s="1693"/>
      <c r="AT105" s="1693"/>
      <c r="AU105" s="1693"/>
      <c r="AV105" s="1693"/>
      <c r="AW105" s="1693"/>
      <c r="AX105" s="1693"/>
      <c r="AY105" s="1693"/>
      <c r="AZ105" s="305"/>
      <c r="BA105" s="1710"/>
      <c r="BB105" s="1542"/>
      <c r="BC105" s="377"/>
      <c r="BD105" s="376"/>
      <c r="BE105" s="376"/>
      <c r="BF105" s="376"/>
      <c r="BG105" s="380"/>
      <c r="BH105" s="377"/>
      <c r="BI105" s="376"/>
      <c r="BJ105" s="376"/>
      <c r="BK105" s="376"/>
      <c r="BL105" s="380"/>
      <c r="BM105" s="377"/>
      <c r="BN105" s="376"/>
      <c r="BO105" s="376"/>
      <c r="BP105" s="376"/>
      <c r="BQ105" s="380"/>
      <c r="BR105" s="377"/>
      <c r="BS105" s="376"/>
      <c r="BT105" s="376"/>
      <c r="BU105" s="376"/>
      <c r="BV105" s="376"/>
      <c r="BW105" s="376"/>
      <c r="BX105" s="376"/>
      <c r="BY105" s="379"/>
      <c r="BZ105" s="379"/>
      <c r="CA105" s="379"/>
      <c r="CB105" s="379"/>
      <c r="CC105" s="379"/>
      <c r="CD105" s="379"/>
      <c r="CE105" s="379"/>
      <c r="CF105" s="379"/>
      <c r="CG105" s="379"/>
      <c r="CH105" s="379"/>
      <c r="CI105" s="379"/>
      <c r="CJ105" s="379"/>
      <c r="CK105" s="2"/>
      <c r="CL105" s="2"/>
      <c r="CM105" s="2"/>
      <c r="CN105" s="2"/>
      <c r="CO105" s="2"/>
      <c r="CP105" s="2"/>
      <c r="CQ105" s="2"/>
      <c r="CR105" s="2"/>
      <c r="CS105" s="2"/>
      <c r="CT105" s="2"/>
      <c r="CU105" s="2"/>
      <c r="CV105" s="2"/>
      <c r="CW105" s="2"/>
      <c r="CX105" s="2"/>
      <c r="CY105" s="2"/>
      <c r="CZ105" s="2"/>
    </row>
    <row r="106" s="277" customFormat="true" ht="250.15" customHeight="true" x14ac:dyDescent="0.2">
      <c r="A106" s="471"/>
      <c r="B106" s="140"/>
      <c r="C106" s="139"/>
      <c r="D106" s="139"/>
      <c r="E106" s="139"/>
      <c r="F106" s="139"/>
      <c r="G106" s="139"/>
      <c r="H106" s="139"/>
      <c r="I106" s="139"/>
      <c r="J106" s="139"/>
      <c r="K106" s="139"/>
      <c r="L106" s="139"/>
      <c r="M106" s="139"/>
      <c r="N106" s="139"/>
      <c r="O106" s="139"/>
      <c r="P106" s="139"/>
      <c r="Q106" s="139"/>
      <c r="R106" s="139"/>
      <c r="S106" s="139"/>
      <c r="T106" s="139"/>
      <c r="U106" s="139"/>
      <c r="V106" s="139"/>
      <c r="W106" s="139"/>
      <c r="X106" s="139"/>
      <c r="Y106" s="139"/>
      <c r="Z106" s="139"/>
      <c r="AA106" s="139"/>
      <c r="AB106" s="139"/>
      <c r="AK106" s="305"/>
      <c r="AL106" s="305"/>
      <c r="AM106" s="305"/>
      <c r="AN106" s="305"/>
      <c r="AO106" s="305"/>
      <c r="AP106" s="305"/>
      <c r="AQ106" s="305"/>
      <c r="AR106" s="305"/>
      <c r="AS106" s="305"/>
      <c r="AT106" s="305"/>
      <c r="AU106" s="305"/>
      <c r="AV106" s="305"/>
      <c r="AW106" s="305"/>
      <c r="AX106" s="305"/>
      <c r="AY106" s="305"/>
      <c r="AZ106" s="305"/>
      <c r="BA106" s="360"/>
      <c r="BB106" s="361"/>
      <c r="BC106" s="361"/>
      <c r="BD106" s="361"/>
      <c r="BE106" s="361"/>
      <c r="BF106" s="361"/>
      <c r="BG106" s="361"/>
      <c r="BH106" s="361"/>
      <c r="BI106" s="361"/>
      <c r="BJ106" s="361"/>
      <c r="BK106" s="361"/>
      <c r="BL106" s="361"/>
      <c r="BM106" s="361"/>
      <c r="BN106" s="361"/>
      <c r="BO106" s="361"/>
      <c r="BP106" s="361"/>
      <c r="BQ106" s="361"/>
      <c r="BR106" s="361"/>
      <c r="BS106" s="361"/>
      <c r="BT106" s="361"/>
      <c r="BU106" s="361"/>
      <c r="BV106" s="361"/>
      <c r="BW106" s="361"/>
      <c r="BX106" s="361"/>
      <c r="BY106" s="360"/>
      <c r="BZ106" s="360"/>
      <c r="CA106" s="360"/>
      <c r="CB106" s="360"/>
      <c r="CC106" s="360"/>
      <c r="CD106" s="360"/>
      <c r="CE106" s="360"/>
      <c r="CF106" s="360"/>
      <c r="CG106" s="360"/>
      <c r="CH106" s="360"/>
      <c r="CI106" s="360"/>
      <c r="CJ106" s="360"/>
      <c r="CK106" s="304"/>
      <c r="CL106" s="304"/>
      <c r="CM106" s="304"/>
      <c r="CN106" s="304"/>
      <c r="CO106" s="304"/>
      <c r="CP106" s="304"/>
      <c r="CQ106" s="304"/>
      <c r="CR106" s="304"/>
      <c r="CS106" s="304"/>
      <c r="CT106" s="304"/>
      <c r="CU106" s="304"/>
      <c r="CV106" s="304"/>
      <c r="CW106" s="304"/>
      <c r="CX106" s="304"/>
      <c r="CY106" s="304"/>
      <c r="CZ106" s="304"/>
    </row>
    <row r="107" s="257" customFormat="true" ht="18" customHeight="true" x14ac:dyDescent="0.2">
      <c r="A107" s="471"/>
      <c r="B107" s="258"/>
      <c r="C107" s="350"/>
      <c r="D107" s="350"/>
      <c r="E107" s="350"/>
      <c r="F107" s="350"/>
      <c r="G107" s="350"/>
      <c r="H107" s="350"/>
      <c r="I107" s="350"/>
      <c r="J107" s="350"/>
      <c r="K107" s="350"/>
      <c r="L107" s="350"/>
      <c r="M107" s="350"/>
      <c r="N107" s="350"/>
      <c r="O107" s="350"/>
      <c r="P107" s="350"/>
      <c r="Q107" s="350"/>
      <c r="R107" s="350"/>
      <c r="S107" s="350"/>
      <c r="T107" s="350"/>
      <c r="U107" s="350"/>
      <c r="V107" s="350"/>
      <c r="W107" s="350"/>
      <c r="X107" s="350"/>
      <c r="Y107" s="350"/>
      <c r="Z107" s="350"/>
      <c r="AA107" s="350"/>
      <c r="AB107" s="350"/>
      <c r="AK107" s="300"/>
      <c r="AL107" s="300"/>
      <c r="AM107" s="300"/>
      <c r="AN107" s="300"/>
      <c r="AO107" s="300"/>
      <c r="AP107" s="300"/>
      <c r="AQ107" s="300"/>
      <c r="AR107" s="300"/>
      <c r="AS107" s="300"/>
      <c r="AT107" s="300"/>
      <c r="AU107" s="300"/>
      <c r="AV107" s="300"/>
      <c r="AW107" s="300"/>
      <c r="AX107" s="300"/>
      <c r="AY107" s="300"/>
      <c r="AZ107" s="300"/>
      <c r="BB107" s="280"/>
      <c r="BZ107" s="300"/>
      <c r="CA107" s="300"/>
      <c r="CB107" s="300"/>
      <c r="CC107" s="300"/>
      <c r="CD107" s="300"/>
      <c r="CE107" s="300"/>
      <c r="CF107" s="300"/>
      <c r="CG107" s="300"/>
      <c r="CH107" s="300"/>
      <c r="CI107" s="300"/>
      <c r="CJ107" s="300"/>
      <c r="CK107" s="300"/>
      <c r="CL107" s="300"/>
      <c r="CM107" s="300"/>
      <c r="CN107" s="300"/>
      <c r="CO107" s="300"/>
      <c r="CP107" s="300"/>
      <c r="CQ107" s="300"/>
      <c r="CR107" s="300"/>
      <c r="CS107" s="300"/>
      <c r="CT107" s="300"/>
      <c r="CU107" s="300"/>
      <c r="CV107" s="300"/>
      <c r="CW107" s="300"/>
      <c r="CX107" s="300"/>
      <c r="CY107" s="300"/>
      <c r="CZ107" s="300"/>
    </row>
    <row r="108" s="257" customFormat="true" ht="22.5" customHeight="true" x14ac:dyDescent="0.35">
      <c r="A108" s="1818" t="str">
        <f>A1026</f>
        <v>Cambodia</v>
      </c>
      <c r="B108" s="1819"/>
      <c r="C108" s="259"/>
      <c r="D108" s="259"/>
      <c r="E108" s="259"/>
      <c r="F108" s="259"/>
      <c r="G108" s="259"/>
      <c r="H108" s="259"/>
      <c r="I108" s="259"/>
      <c r="J108" s="259"/>
      <c r="K108" s="259"/>
      <c r="L108" s="259"/>
      <c r="M108" s="259"/>
      <c r="N108" s="259"/>
      <c r="O108" s="259"/>
      <c r="P108" s="259"/>
      <c r="Q108" s="259"/>
      <c r="R108" s="259"/>
      <c r="S108" s="259"/>
      <c r="T108" s="259"/>
      <c r="U108" s="259"/>
      <c r="AK108" s="300"/>
      <c r="AL108" s="300"/>
      <c r="AM108" s="300"/>
      <c r="AN108" s="300"/>
      <c r="AO108" s="300"/>
      <c r="AP108" s="300"/>
      <c r="AQ108" s="300"/>
      <c r="AR108" s="300"/>
      <c r="AS108" s="300"/>
      <c r="AT108" s="300"/>
      <c r="AU108" s="300"/>
      <c r="AV108" s="300"/>
      <c r="AW108" s="300"/>
      <c r="AX108" s="300"/>
      <c r="AY108" s="300"/>
      <c r="AZ108" s="300"/>
      <c r="BB108" s="280"/>
      <c r="BZ108" s="300"/>
      <c r="CA108" s="300"/>
      <c r="CB108" s="300"/>
      <c r="CC108" s="300"/>
      <c r="CD108" s="300"/>
      <c r="CE108" s="300"/>
      <c r="CF108" s="300"/>
      <c r="CG108" s="300"/>
      <c r="CH108" s="300"/>
      <c r="CI108" s="300"/>
      <c r="CJ108" s="300"/>
      <c r="CK108" s="300"/>
      <c r="CL108" s="300"/>
      <c r="CM108" s="300"/>
      <c r="CN108" s="300"/>
      <c r="CO108" s="300"/>
      <c r="CP108" s="300"/>
      <c r="CQ108" s="300"/>
      <c r="CR108" s="300"/>
      <c r="CS108" s="300"/>
      <c r="CT108" s="300"/>
      <c r="CU108" s="300"/>
      <c r="CV108" s="300"/>
      <c r="CW108" s="300"/>
      <c r="CX108" s="300"/>
      <c r="CY108" s="300"/>
      <c r="CZ108" s="300"/>
    </row>
    <row r="109" s="257" customFormat="true" ht="22.5" customHeight="true" x14ac:dyDescent="0.35">
      <c r="A109" s="284" t="str">
        <f>A1034</f>
        <v>2010</v>
      </c>
      <c r="B109" s="285"/>
      <c r="C109" s="259"/>
      <c r="D109" s="259"/>
      <c r="E109" s="259"/>
      <c r="F109" s="259"/>
      <c r="G109" s="259"/>
      <c r="H109" s="259"/>
      <c r="I109" s="259"/>
      <c r="J109" s="259"/>
      <c r="K109" s="259"/>
      <c r="L109" s="259"/>
      <c r="M109" s="259"/>
      <c r="N109" s="259"/>
      <c r="O109" s="259"/>
      <c r="P109" s="259"/>
      <c r="Q109" s="259"/>
      <c r="R109" s="259"/>
      <c r="S109" s="259"/>
      <c r="T109" s="259"/>
      <c r="U109" s="259"/>
      <c r="AK109" s="300"/>
      <c r="AL109" s="300"/>
      <c r="AM109" s="300"/>
      <c r="AN109" s="300"/>
      <c r="AO109" s="300"/>
      <c r="AP109" s="300"/>
      <c r="AQ109" s="300"/>
      <c r="AR109" s="300"/>
      <c r="AS109" s="300"/>
      <c r="AT109" s="300"/>
      <c r="AU109" s="300"/>
      <c r="AV109" s="300"/>
      <c r="AW109" s="300"/>
      <c r="AX109" s="300"/>
      <c r="AY109" s="300"/>
      <c r="AZ109" s="300"/>
      <c r="BB109" s="280"/>
      <c r="BZ109" s="300"/>
      <c r="CA109" s="300"/>
      <c r="CB109" s="300"/>
      <c r="CC109" s="300"/>
      <c r="CD109" s="300"/>
      <c r="CE109" s="300"/>
      <c r="CF109" s="300"/>
      <c r="CG109" s="300"/>
      <c r="CH109" s="300"/>
      <c r="CI109" s="300"/>
      <c r="CJ109" s="300"/>
      <c r="CK109" s="300"/>
      <c r="CL109" s="300"/>
      <c r="CM109" s="300"/>
      <c r="CN109" s="300"/>
      <c r="CO109" s="300"/>
      <c r="CP109" s="300"/>
      <c r="CQ109" s="300"/>
      <c r="CR109" s="300"/>
      <c r="CS109" s="300"/>
      <c r="CT109" s="300"/>
      <c r="CU109" s="300"/>
      <c r="CV109" s="300"/>
      <c r="CW109" s="300"/>
      <c r="CX109" s="300"/>
      <c r="CY109" s="300"/>
      <c r="CZ109" s="300"/>
    </row>
    <row r="110" s="257" customFormat="true" ht="22.5" customHeight="true" x14ac:dyDescent="0.35">
      <c r="A110" s="286" t="s">
        <v>98</v>
      </c>
      <c r="B110" s="287"/>
      <c r="C110" s="259"/>
      <c r="D110" s="259"/>
      <c r="E110" s="259"/>
      <c r="F110" s="259"/>
      <c r="G110" s="259"/>
      <c r="H110" s="259"/>
      <c r="I110" s="259"/>
      <c r="J110" s="259"/>
      <c r="K110" s="259"/>
      <c r="L110" s="259"/>
      <c r="M110" s="259"/>
      <c r="N110" s="259"/>
      <c r="O110" s="259"/>
      <c r="P110" s="259"/>
      <c r="Q110" s="259"/>
      <c r="R110" s="259"/>
      <c r="S110" s="259"/>
      <c r="T110" s="259"/>
      <c r="U110" s="259"/>
      <c r="AK110" s="300"/>
      <c r="AL110" s="300"/>
      <c r="AM110" s="300"/>
      <c r="AN110" s="300"/>
      <c r="AO110" s="300"/>
      <c r="AP110" s="300"/>
      <c r="AQ110" s="300"/>
      <c r="AR110" s="300"/>
      <c r="AS110" s="300"/>
      <c r="AT110" s="300"/>
      <c r="AU110" s="300"/>
      <c r="AV110" s="300"/>
      <c r="AW110" s="300"/>
      <c r="AX110" s="300"/>
      <c r="AY110" s="300"/>
      <c r="AZ110" s="300"/>
      <c r="BB110" s="280"/>
      <c r="BZ110" s="300"/>
      <c r="CA110" s="300"/>
      <c r="CB110" s="300"/>
      <c r="CC110" s="300"/>
      <c r="CD110" s="300"/>
      <c r="CE110" s="300"/>
      <c r="CF110" s="300"/>
      <c r="CG110" s="300"/>
      <c r="CH110" s="300"/>
      <c r="CI110" s="300"/>
      <c r="CJ110" s="300"/>
      <c r="CK110" s="300"/>
      <c r="CL110" s="300"/>
      <c r="CM110" s="300"/>
      <c r="CN110" s="300"/>
      <c r="CO110" s="300"/>
      <c r="CP110" s="300"/>
      <c r="CQ110" s="300"/>
      <c r="CR110" s="300"/>
      <c r="CS110" s="300"/>
      <c r="CT110" s="300"/>
      <c r="CU110" s="300"/>
      <c r="CV110" s="300"/>
      <c r="CW110" s="300"/>
      <c r="CX110" s="300"/>
      <c r="CY110" s="300"/>
      <c r="CZ110" s="300"/>
    </row>
    <row r="111" s="257" customFormat="true" ht="20.1" customHeight="true" x14ac:dyDescent="0.35">
      <c r="A111" s="288" t="s">
        <v>96</v>
      </c>
      <c r="B111" s="285"/>
      <c r="C111" s="259"/>
      <c r="D111" s="259"/>
      <c r="E111" s="259"/>
      <c r="F111" s="259"/>
      <c r="G111" s="259"/>
      <c r="H111" s="259"/>
      <c r="I111" s="259"/>
      <c r="J111" s="259"/>
      <c r="K111" s="259"/>
      <c r="L111" s="259"/>
      <c r="M111" s="259"/>
      <c r="N111" s="259"/>
      <c r="O111" s="259"/>
      <c r="P111" s="259"/>
      <c r="Q111" s="259"/>
      <c r="R111" s="259"/>
      <c r="S111" s="259"/>
      <c r="T111" s="259"/>
      <c r="U111" s="259"/>
      <c r="AK111" s="300"/>
      <c r="AL111" s="300"/>
      <c r="AM111" s="300"/>
      <c r="AN111" s="300"/>
      <c r="AO111" s="300"/>
      <c r="AP111" s="300"/>
      <c r="AQ111" s="300"/>
      <c r="AR111" s="300"/>
      <c r="AS111" s="300"/>
      <c r="AT111" s="300"/>
      <c r="AU111" s="300"/>
      <c r="AV111" s="300"/>
      <c r="AW111" s="300"/>
      <c r="AX111" s="300"/>
      <c r="AY111" s="300"/>
      <c r="AZ111" s="300"/>
      <c r="BB111" s="280"/>
      <c r="BZ111" s="300"/>
      <c r="CA111" s="300"/>
      <c r="CB111" s="300"/>
      <c r="CC111" s="300"/>
      <c r="CD111" s="300"/>
      <c r="CE111" s="300"/>
      <c r="CF111" s="300"/>
      <c r="CG111" s="300"/>
      <c r="CH111" s="300"/>
      <c r="CI111" s="300"/>
      <c r="CJ111" s="300"/>
      <c r="CK111" s="300"/>
      <c r="CL111" s="300"/>
      <c r="CM111" s="300"/>
      <c r="CN111" s="300"/>
      <c r="CO111" s="300"/>
      <c r="CP111" s="300"/>
      <c r="CQ111" s="300"/>
      <c r="CR111" s="300"/>
      <c r="CS111" s="300"/>
      <c r="CT111" s="300"/>
      <c r="CU111" s="300"/>
      <c r="CV111" s="300"/>
      <c r="CW111" s="300"/>
      <c r="CX111" s="300"/>
      <c r="CY111" s="300"/>
      <c r="CZ111" s="300"/>
    </row>
    <row r="112" s="257" customFormat="true" ht="15" customHeight="true" x14ac:dyDescent="0.2">
      <c r="A112" s="1540" t="s">
        <v>97</v>
      </c>
      <c r="B112" s="311"/>
      <c r="C112" s="259"/>
      <c r="D112" s="259"/>
      <c r="E112" s="259"/>
      <c r="F112" s="259"/>
      <c r="G112" s="259"/>
      <c r="H112" s="259"/>
      <c r="I112" s="259"/>
      <c r="J112" s="259"/>
      <c r="K112" s="259"/>
      <c r="L112" s="259"/>
      <c r="M112" s="259"/>
      <c r="N112" s="259"/>
      <c r="O112" s="259"/>
      <c r="P112" s="259"/>
      <c r="Q112" s="259"/>
      <c r="R112" s="259"/>
      <c r="S112" s="259"/>
      <c r="T112" s="259"/>
      <c r="U112" s="259"/>
      <c r="AK112" s="300"/>
      <c r="AL112" s="300"/>
      <c r="AM112" s="300"/>
      <c r="AN112" s="300"/>
      <c r="AO112" s="300"/>
      <c r="AP112" s="300"/>
      <c r="AQ112" s="300"/>
      <c r="AR112" s="300"/>
      <c r="AS112" s="300"/>
      <c r="AT112" s="300"/>
      <c r="AU112" s="300"/>
      <c r="AV112" s="300"/>
      <c r="AW112" s="300"/>
      <c r="AX112" s="300"/>
      <c r="AY112" s="300"/>
      <c r="AZ112" s="300"/>
      <c r="BB112" s="280"/>
      <c r="BZ112" s="300"/>
      <c r="CA112" s="300"/>
      <c r="CB112" s="300"/>
      <c r="CC112" s="300"/>
      <c r="CD112" s="300"/>
      <c r="CE112" s="300"/>
      <c r="CF112" s="300"/>
      <c r="CG112" s="300"/>
      <c r="CH112" s="300"/>
      <c r="CI112" s="300"/>
      <c r="CJ112" s="300"/>
      <c r="CK112" s="300"/>
      <c r="CL112" s="300"/>
      <c r="CM112" s="300"/>
      <c r="CN112" s="300"/>
      <c r="CO112" s="300"/>
      <c r="CP112" s="300"/>
      <c r="CQ112" s="300"/>
      <c r="CR112" s="300"/>
      <c r="CS112" s="300"/>
      <c r="CT112" s="300"/>
      <c r="CU112" s="300"/>
      <c r="CV112" s="300"/>
      <c r="CW112" s="300"/>
      <c r="CX112" s="300"/>
      <c r="CY112" s="300"/>
      <c r="CZ112" s="300"/>
    </row>
    <row r="113" s="257" customFormat="true" ht="15" customHeight="true" x14ac:dyDescent="0.2">
      <c r="A113" s="292" t="s">
        <v>40</v>
      </c>
      <c r="B113" s="291"/>
      <c r="C113" s="259"/>
      <c r="D113" s="259"/>
      <c r="E113" s="259"/>
      <c r="F113" s="259"/>
      <c r="G113" s="259"/>
      <c r="H113" s="259"/>
      <c r="I113" s="259"/>
      <c r="J113" s="259"/>
      <c r="K113" s="259"/>
      <c r="L113" s="259"/>
      <c r="M113" s="259"/>
      <c r="N113" s="259"/>
      <c r="O113" s="259"/>
      <c r="P113" s="259"/>
      <c r="Q113" s="259"/>
      <c r="R113" s="259"/>
      <c r="S113" s="259"/>
      <c r="T113" s="259"/>
      <c r="U113" s="259"/>
      <c r="AK113" s="300"/>
      <c r="AL113" s="300"/>
      <c r="AM113" s="300"/>
      <c r="AN113" s="300"/>
      <c r="AO113" s="300"/>
      <c r="AP113" s="300"/>
      <c r="AQ113" s="300"/>
      <c r="AR113" s="300"/>
      <c r="AS113" s="300"/>
      <c r="AT113" s="300"/>
      <c r="AU113" s="300"/>
      <c r="AV113" s="300"/>
      <c r="AW113" s="300"/>
      <c r="AX113" s="300"/>
      <c r="AY113" s="300"/>
      <c r="AZ113" s="300"/>
      <c r="BB113" s="280"/>
      <c r="BZ113" s="300"/>
      <c r="CA113" s="300"/>
      <c r="CB113" s="300"/>
      <c r="CC113" s="300"/>
      <c r="CD113" s="300"/>
      <c r="CE113" s="300"/>
      <c r="CF113" s="300"/>
      <c r="CG113" s="300"/>
      <c r="CH113" s="300"/>
      <c r="CI113" s="300"/>
      <c r="CJ113" s="300"/>
      <c r="CK113" s="300"/>
      <c r="CL113" s="300"/>
      <c r="CM113" s="300"/>
      <c r="CN113" s="300"/>
      <c r="CO113" s="300"/>
      <c r="CP113" s="300"/>
      <c r="CQ113" s="300"/>
      <c r="CR113" s="300"/>
      <c r="CS113" s="300"/>
      <c r="CT113" s="300"/>
      <c r="CU113" s="300"/>
      <c r="CV113" s="300"/>
      <c r="CW113" s="300"/>
      <c r="CX113" s="300"/>
      <c r="CY113" s="300"/>
      <c r="CZ113" s="300"/>
    </row>
    <row r="114" s="257" customFormat="true" ht="15" customHeight="true" x14ac:dyDescent="0.2">
      <c r="A114" s="290" t="s">
        <v>39</v>
      </c>
      <c r="B114" s="291"/>
      <c r="C114" s="259"/>
      <c r="D114" s="259"/>
      <c r="E114" s="259"/>
      <c r="F114" s="259"/>
      <c r="G114" s="259"/>
      <c r="H114" s="259"/>
      <c r="I114" s="259"/>
      <c r="J114" s="259"/>
      <c r="K114" s="259"/>
      <c r="L114" s="259"/>
      <c r="M114" s="259"/>
      <c r="N114" s="259"/>
      <c r="O114" s="259"/>
      <c r="P114" s="259"/>
      <c r="Q114" s="259"/>
      <c r="R114" s="259"/>
      <c r="S114" s="259"/>
      <c r="T114" s="259"/>
      <c r="U114" s="259"/>
      <c r="AK114" s="300"/>
      <c r="AL114" s="300"/>
      <c r="AM114" s="300"/>
      <c r="AN114" s="300"/>
      <c r="AO114" s="300"/>
      <c r="AP114" s="300"/>
      <c r="AQ114" s="300"/>
      <c r="AR114" s="300"/>
      <c r="AS114" s="300"/>
      <c r="AT114" s="300"/>
      <c r="AU114" s="300"/>
      <c r="AV114" s="300"/>
      <c r="AW114" s="300"/>
      <c r="AX114" s="300"/>
      <c r="AY114" s="300"/>
      <c r="AZ114" s="300"/>
      <c r="BB114" s="280"/>
      <c r="BZ114" s="300"/>
      <c r="CA114" s="300"/>
      <c r="CB114" s="300"/>
      <c r="CC114" s="300"/>
      <c r="CD114" s="300"/>
      <c r="CE114" s="300"/>
      <c r="CF114" s="300"/>
      <c r="CG114" s="300"/>
      <c r="CH114" s="300"/>
      <c r="CI114" s="300"/>
      <c r="CJ114" s="300"/>
      <c r="CK114" s="300"/>
      <c r="CL114" s="300"/>
      <c r="CM114" s="300"/>
      <c r="CN114" s="300"/>
      <c r="CO114" s="300"/>
      <c r="CP114" s="300"/>
      <c r="CQ114" s="300"/>
      <c r="CR114" s="300"/>
      <c r="CS114" s="300"/>
      <c r="CT114" s="300"/>
      <c r="CU114" s="300"/>
      <c r="CV114" s="300"/>
      <c r="CW114" s="300"/>
      <c r="CX114" s="300"/>
      <c r="CY114" s="300"/>
      <c r="CZ114" s="300"/>
    </row>
    <row r="115" s="257" customFormat="true" ht="15" customHeight="true" x14ac:dyDescent="0.2">
      <c r="A115" s="290" t="s">
        <v>133</v>
      </c>
      <c r="B115" s="310" t="str">
        <f>A1025</f>
        <v>DHS10</v>
      </c>
      <c r="C115" s="259"/>
      <c r="D115" s="259"/>
      <c r="E115" s="259"/>
      <c r="F115" s="259"/>
      <c r="G115" s="259"/>
      <c r="H115" s="259"/>
      <c r="I115" s="259"/>
      <c r="J115" s="259"/>
      <c r="K115" s="259"/>
      <c r="L115" s="259"/>
      <c r="M115" s="259"/>
      <c r="N115" s="259"/>
      <c r="O115" s="259"/>
      <c r="P115" s="259"/>
      <c r="Q115" s="259"/>
      <c r="R115" s="259"/>
      <c r="S115" s="259"/>
      <c r="T115" s="259"/>
      <c r="U115" s="259"/>
      <c r="AK115" s="300"/>
      <c r="AL115" s="300"/>
      <c r="AM115" s="300"/>
      <c r="AN115" s="300"/>
      <c r="AO115" s="300"/>
      <c r="AP115" s="300"/>
      <c r="AQ115" s="300"/>
      <c r="AR115" s="300"/>
      <c r="AS115" s="300"/>
      <c r="AT115" s="300"/>
      <c r="AU115" s="300"/>
      <c r="AV115" s="300"/>
      <c r="AW115" s="300"/>
      <c r="AX115" s="300"/>
      <c r="AY115" s="300"/>
      <c r="AZ115" s="300"/>
      <c r="BB115" s="280"/>
      <c r="BZ115" s="300"/>
      <c r="CA115" s="300"/>
      <c r="CB115" s="300"/>
      <c r="CC115" s="300"/>
      <c r="CD115" s="300"/>
      <c r="CE115" s="300"/>
      <c r="CF115" s="300"/>
      <c r="CG115" s="300"/>
      <c r="CH115" s="300"/>
      <c r="CI115" s="300"/>
      <c r="CJ115" s="300"/>
      <c r="CK115" s="300"/>
      <c r="CL115" s="300"/>
      <c r="CM115" s="300"/>
      <c r="CN115" s="300"/>
      <c r="CO115" s="300"/>
      <c r="CP115" s="300"/>
      <c r="CQ115" s="300"/>
      <c r="CR115" s="300"/>
      <c r="CS115" s="300"/>
      <c r="CT115" s="300"/>
      <c r="CU115" s="300"/>
      <c r="CV115" s="300"/>
      <c r="CW115" s="300"/>
      <c r="CX115" s="300"/>
      <c r="CY115" s="300"/>
      <c r="CZ115" s="300"/>
    </row>
    <row r="116" s="257" customFormat="true" ht="15" customHeight="true" x14ac:dyDescent="0.2">
      <c r="A116" s="146" t="str">
        <f>B1030</f>
        <v/>
      </c>
      <c r="B116" s="145"/>
      <c r="C116" s="259"/>
      <c r="D116" s="259"/>
      <c r="E116" s="259"/>
      <c r="F116" s="259"/>
      <c r="G116" s="259"/>
      <c r="H116" s="259"/>
      <c r="I116" s="259"/>
      <c r="J116" s="259"/>
      <c r="K116" s="259"/>
      <c r="L116" s="259"/>
      <c r="M116" s="259"/>
      <c r="N116" s="259"/>
      <c r="O116" s="259"/>
      <c r="P116" s="259"/>
      <c r="Q116" s="259"/>
      <c r="R116" s="259"/>
      <c r="S116" s="259"/>
      <c r="T116" s="259"/>
      <c r="U116" s="259"/>
      <c r="AK116" s="300"/>
      <c r="AL116" s="300"/>
      <c r="AM116" s="300"/>
      <c r="AN116" s="300"/>
      <c r="AO116" s="300"/>
      <c r="AP116" s="300"/>
      <c r="AQ116" s="300"/>
      <c r="AR116" s="300"/>
      <c r="AS116" s="300"/>
      <c r="AT116" s="300"/>
      <c r="AU116" s="300"/>
      <c r="AV116" s="300"/>
      <c r="AW116" s="300"/>
      <c r="AX116" s="300"/>
      <c r="AY116" s="300"/>
      <c r="AZ116" s="300"/>
      <c r="BB116" s="280"/>
      <c r="BZ116" s="300"/>
      <c r="CA116" s="300"/>
      <c r="CB116" s="300"/>
      <c r="CC116" s="300"/>
      <c r="CD116" s="300"/>
      <c r="CE116" s="300"/>
      <c r="CF116" s="300"/>
      <c r="CG116" s="300"/>
      <c r="CH116" s="300"/>
      <c r="CI116" s="300"/>
      <c r="CJ116" s="300"/>
      <c r="CK116" s="300"/>
      <c r="CL116" s="300"/>
      <c r="CM116" s="300"/>
      <c r="CN116" s="300"/>
      <c r="CO116" s="300"/>
      <c r="CP116" s="300"/>
      <c r="CQ116" s="300"/>
      <c r="CR116" s="300"/>
      <c r="CS116" s="300"/>
      <c r="CT116" s="300"/>
      <c r="CU116" s="300"/>
      <c r="CV116" s="300"/>
      <c r="CW116" s="300"/>
      <c r="CX116" s="300"/>
      <c r="CY116" s="300"/>
      <c r="CZ116" s="300"/>
    </row>
    <row r="117" s="257" customFormat="true" ht="15" customHeight="true" x14ac:dyDescent="0.2">
      <c r="A117" s="146" t="str">
        <f>B1029</f>
        <v/>
      </c>
      <c r="B117" s="144"/>
      <c r="C117" s="259"/>
      <c r="D117" s="259"/>
      <c r="E117" s="259"/>
      <c r="F117" s="259"/>
      <c r="G117" s="259"/>
      <c r="H117" s="259"/>
      <c r="I117" s="259"/>
      <c r="J117" s="259"/>
      <c r="K117" s="259"/>
      <c r="L117" s="259"/>
      <c r="M117" s="259"/>
      <c r="N117" s="259"/>
      <c r="O117" s="259"/>
      <c r="P117" s="259"/>
      <c r="Q117" s="259"/>
      <c r="R117" s="259"/>
      <c r="S117" s="259"/>
      <c r="T117" s="259"/>
      <c r="U117" s="259"/>
      <c r="AK117" s="300"/>
      <c r="AL117" s="300"/>
      <c r="AM117" s="300"/>
      <c r="AN117" s="300"/>
      <c r="AO117" s="300"/>
      <c r="AP117" s="300"/>
      <c r="AQ117" s="300"/>
      <c r="AR117" s="300"/>
      <c r="AS117" s="300"/>
      <c r="AT117" s="300"/>
      <c r="AU117" s="300"/>
      <c r="AV117" s="300"/>
      <c r="AW117" s="300"/>
      <c r="AX117" s="300"/>
      <c r="AY117" s="300"/>
      <c r="AZ117" s="300"/>
      <c r="BB117" s="280"/>
      <c r="BZ117" s="300"/>
      <c r="CA117" s="300"/>
      <c r="CB117" s="300"/>
      <c r="CC117" s="300"/>
      <c r="CD117" s="300"/>
      <c r="CE117" s="300"/>
      <c r="CF117" s="300"/>
      <c r="CG117" s="300"/>
      <c r="CH117" s="300"/>
      <c r="CI117" s="300"/>
      <c r="CJ117" s="300"/>
      <c r="CK117" s="300"/>
      <c r="CL117" s="300"/>
      <c r="CM117" s="300"/>
      <c r="CN117" s="300"/>
      <c r="CO117" s="300"/>
      <c r="CP117" s="300"/>
      <c r="CQ117" s="300"/>
      <c r="CR117" s="300"/>
      <c r="CS117" s="300"/>
      <c r="CT117" s="300"/>
      <c r="CU117" s="300"/>
      <c r="CV117" s="300"/>
      <c r="CW117" s="300"/>
      <c r="CX117" s="300"/>
      <c r="CY117" s="300"/>
      <c r="CZ117" s="300"/>
    </row>
    <row r="118" s="257" customFormat="true" ht="21" customHeight="true" x14ac:dyDescent="0.2">
      <c r="A118" s="143"/>
      <c r="B118" s="145"/>
      <c r="C118" s="259"/>
      <c r="D118" s="259"/>
      <c r="E118" s="259"/>
      <c r="F118" s="259"/>
      <c r="G118" s="259"/>
      <c r="H118" s="259"/>
      <c r="I118" s="259"/>
      <c r="J118" s="259"/>
      <c r="K118" s="259"/>
      <c r="L118" s="259"/>
      <c r="M118" s="259"/>
      <c r="N118" s="259"/>
      <c r="O118" s="259"/>
      <c r="P118" s="259"/>
      <c r="Q118" s="259"/>
      <c r="R118" s="259"/>
      <c r="S118" s="259"/>
      <c r="T118" s="259"/>
      <c r="U118" s="259"/>
      <c r="AK118" s="300"/>
      <c r="AL118" s="300"/>
      <c r="AM118" s="300"/>
      <c r="AN118" s="300"/>
      <c r="AO118" s="300"/>
      <c r="AP118" s="300"/>
      <c r="AQ118" s="300"/>
      <c r="AR118" s="300"/>
      <c r="AS118" s="300"/>
      <c r="AT118" s="300"/>
      <c r="AU118" s="300"/>
      <c r="AV118" s="300"/>
      <c r="AW118" s="300"/>
      <c r="AX118" s="300"/>
      <c r="AY118" s="300"/>
      <c r="AZ118" s="300"/>
      <c r="BB118" s="280"/>
      <c r="BZ118" s="300"/>
      <c r="CA118" s="300"/>
      <c r="CB118" s="300"/>
      <c r="CC118" s="300"/>
      <c r="CD118" s="300"/>
      <c r="CE118" s="300"/>
      <c r="CF118" s="300"/>
      <c r="CG118" s="300"/>
      <c r="CH118" s="300"/>
      <c r="CI118" s="300"/>
      <c r="CJ118" s="300"/>
      <c r="CK118" s="300"/>
      <c r="CL118" s="300"/>
      <c r="CM118" s="300"/>
      <c r="CN118" s="300"/>
      <c r="CO118" s="300"/>
      <c r="CP118" s="300"/>
      <c r="CQ118" s="300"/>
      <c r="CR118" s="300"/>
      <c r="CS118" s="300"/>
      <c r="CT118" s="300"/>
      <c r="CU118" s="300"/>
      <c r="CV118" s="300"/>
      <c r="CW118" s="300"/>
      <c r="CX118" s="300"/>
      <c r="CY118" s="300"/>
      <c r="CZ118" s="300"/>
    </row>
    <row r="119" s="257" customFormat="true" ht="15" customHeight="true" x14ac:dyDescent="0.2">
      <c r="A119" s="142"/>
      <c r="B119" s="141"/>
      <c r="C119" s="259"/>
      <c r="D119" s="259"/>
      <c r="E119" s="259"/>
      <c r="F119" s="259"/>
      <c r="G119" s="259"/>
      <c r="H119" s="259"/>
      <c r="I119" s="259"/>
      <c r="J119" s="259"/>
      <c r="K119" s="259"/>
      <c r="L119" s="259"/>
      <c r="M119" s="259"/>
      <c r="N119" s="259"/>
      <c r="O119" s="259"/>
      <c r="P119" s="259"/>
      <c r="Q119" s="259"/>
      <c r="R119" s="259"/>
      <c r="S119" s="259"/>
      <c r="T119" s="259"/>
      <c r="U119" s="259"/>
      <c r="AK119" s="300"/>
      <c r="AL119" s="300"/>
      <c r="AM119" s="300"/>
      <c r="AN119" s="300"/>
      <c r="AO119" s="300"/>
      <c r="AP119" s="300"/>
      <c r="AQ119" s="300"/>
      <c r="AR119" s="300"/>
      <c r="AS119" s="300"/>
      <c r="AT119" s="300"/>
      <c r="AU119" s="300"/>
      <c r="AV119" s="300"/>
      <c r="AW119" s="300"/>
      <c r="AX119" s="300"/>
      <c r="AY119" s="300"/>
      <c r="AZ119" s="300"/>
      <c r="BB119" s="280"/>
      <c r="BZ119" s="300"/>
      <c r="CA119" s="300"/>
      <c r="CB119" s="300"/>
      <c r="CC119" s="300"/>
      <c r="CD119" s="300"/>
      <c r="CE119" s="300"/>
      <c r="CF119" s="300"/>
      <c r="CG119" s="300"/>
      <c r="CH119" s="300"/>
      <c r="CI119" s="300"/>
      <c r="CJ119" s="300"/>
      <c r="CK119" s="300"/>
      <c r="CL119" s="300"/>
      <c r="CM119" s="300"/>
      <c r="CN119" s="300"/>
      <c r="CO119" s="300"/>
      <c r="CP119" s="300"/>
      <c r="CQ119" s="300"/>
      <c r="CR119" s="300"/>
      <c r="CS119" s="300"/>
      <c r="CT119" s="300"/>
      <c r="CU119" s="300"/>
      <c r="CV119" s="300"/>
      <c r="CW119" s="300"/>
      <c r="CX119" s="300"/>
      <c r="CY119" s="300"/>
      <c r="CZ119" s="300"/>
    </row>
    <row r="120" s="433" customFormat="true" ht="15" customHeight="true" x14ac:dyDescent="0.2">
      <c r="A120" s="262" t="s">
        <v>98</v>
      </c>
      <c r="B120" s="296"/>
      <c r="C120" s="1812" t="s">
        <v>114</v>
      </c>
      <c r="D120" s="1813"/>
      <c r="E120" s="1813"/>
      <c r="F120" s="1813"/>
      <c r="G120" s="1814"/>
      <c r="H120" s="1809" t="s">
        <v>38</v>
      </c>
      <c r="I120" s="1810"/>
      <c r="J120" s="1810"/>
      <c r="K120" s="1810"/>
      <c r="L120" s="1811"/>
      <c r="M120" s="1815" t="s">
        <v>37</v>
      </c>
      <c r="N120" s="1816"/>
      <c r="O120" s="1816"/>
      <c r="P120" s="1816"/>
      <c r="Q120" s="1817"/>
      <c r="R120" s="15" t="s">
        <v>137</v>
      </c>
      <c r="S120" s="359"/>
      <c r="T120" s="359"/>
      <c r="U120" s="359"/>
      <c r="V120" s="359"/>
      <c r="W120" s="359"/>
      <c r="X120" s="359"/>
      <c r="Y120" s="359"/>
      <c r="Z120" s="359"/>
      <c r="AA120" s="359"/>
      <c r="AB120" s="359"/>
      <c r="AC120" s="359"/>
      <c r="AD120" s="359"/>
      <c r="AE120" s="359"/>
      <c r="AF120" s="359"/>
      <c r="AG120" s="359"/>
      <c r="AH120" s="359"/>
      <c r="AI120" s="359"/>
      <c r="AJ120" s="359"/>
      <c r="AK120" s="1693"/>
      <c r="AL120" s="1693"/>
      <c r="AM120" s="1693"/>
      <c r="AN120" s="1693"/>
      <c r="AO120" s="1693"/>
      <c r="AP120" s="1693"/>
      <c r="AQ120" s="1693"/>
      <c r="AR120" s="1693"/>
      <c r="AS120" s="1693"/>
      <c r="AT120" s="1693"/>
      <c r="AU120" s="1693"/>
      <c r="AV120" s="1693"/>
      <c r="AW120" s="1693"/>
      <c r="AX120" s="1693"/>
      <c r="AY120" s="1693"/>
      <c r="AZ120" s="305"/>
      <c r="BA120" s="306" t="s">
        <v>128</v>
      </c>
      <c r="BB120" s="262" t="s">
        <v>98</v>
      </c>
      <c r="BC120" s="1815" t="s">
        <v>114</v>
      </c>
      <c r="BD120" s="1816"/>
      <c r="BE120" s="1816"/>
      <c r="BF120" s="1816"/>
      <c r="BG120" s="1838"/>
      <c r="BH120" s="1815" t="s">
        <v>38</v>
      </c>
      <c r="BI120" s="1816"/>
      <c r="BJ120" s="1816"/>
      <c r="BK120" s="1816"/>
      <c r="BL120" s="1838"/>
      <c r="BM120" s="1815" t="s">
        <v>37</v>
      </c>
      <c r="BN120" s="1816"/>
      <c r="BO120" s="1816"/>
      <c r="BP120" s="1816"/>
      <c r="BQ120" s="1817"/>
      <c r="BR120" s="14" t="s">
        <v>137</v>
      </c>
      <c r="BS120" s="359"/>
      <c r="BT120" s="359"/>
      <c r="BU120" s="359"/>
      <c r="BV120" s="359"/>
      <c r="BW120" s="359"/>
      <c r="BX120" s="359"/>
      <c r="BY120" s="359"/>
      <c r="BZ120" s="370"/>
      <c r="CA120" s="370"/>
      <c r="CB120" s="370"/>
      <c r="CC120" s="370"/>
      <c r="CD120" s="370"/>
      <c r="CE120" s="370"/>
      <c r="CF120" s="370"/>
      <c r="CG120" s="370"/>
      <c r="CH120" s="370"/>
      <c r="CI120" s="370"/>
      <c r="CJ120" s="370"/>
      <c r="CK120" s="304"/>
      <c r="CL120" s="304"/>
      <c r="CM120" s="304"/>
      <c r="CN120" s="304"/>
      <c r="CO120" s="304"/>
      <c r="CP120" s="304"/>
      <c r="CQ120" s="304"/>
      <c r="CR120" s="304"/>
      <c r="CS120" s="304"/>
      <c r="CT120" s="304"/>
      <c r="CU120" s="304"/>
      <c r="CV120" s="304"/>
      <c r="CW120" s="304"/>
      <c r="CX120" s="304"/>
      <c r="CY120" s="304"/>
      <c r="CZ120" s="304"/>
    </row>
    <row r="121" s="433" customFormat="true" ht="36" x14ac:dyDescent="0.2">
      <c r="A121" s="294" t="s">
        <v>87</v>
      </c>
      <c r="B121" s="328"/>
      <c r="C121" s="351" t="s">
        <v>0</v>
      </c>
      <c r="D121" s="1535" t="s">
        <v>1</v>
      </c>
      <c r="E121" s="1535" t="s">
        <v>2</v>
      </c>
      <c r="F121" s="1535" t="s">
        <v>3</v>
      </c>
      <c r="G121" s="1536" t="s">
        <v>4</v>
      </c>
      <c r="H121" s="333" t="s">
        <v>0</v>
      </c>
      <c r="I121" s="1538" t="s">
        <v>1</v>
      </c>
      <c r="J121" s="1538" t="s">
        <v>2</v>
      </c>
      <c r="K121" s="1538" t="s">
        <v>3</v>
      </c>
      <c r="L121" s="1539" t="s">
        <v>4</v>
      </c>
      <c r="M121" s="334" t="s">
        <v>0</v>
      </c>
      <c r="N121" s="1538" t="s">
        <v>1</v>
      </c>
      <c r="O121" s="1538" t="s">
        <v>2</v>
      </c>
      <c r="P121" s="1538" t="s">
        <v>3</v>
      </c>
      <c r="Q121" s="1534" t="s">
        <v>4</v>
      </c>
      <c r="R121" s="333" t="s">
        <v>152</v>
      </c>
      <c r="S121" s="1538" t="s">
        <v>310</v>
      </c>
      <c r="T121" s="1538" t="s">
        <v>154</v>
      </c>
      <c r="U121" s="1538" t="s">
        <v>155</v>
      </c>
      <c r="V121" s="1538" t="s">
        <v>156</v>
      </c>
      <c r="W121" s="1538" t="s">
        <v>157</v>
      </c>
      <c r="X121" s="1538" t="s">
        <v>311</v>
      </c>
      <c r="Y121" s="1538" t="s">
        <v>159</v>
      </c>
      <c r="Z121" s="1538" t="s">
        <v>160</v>
      </c>
      <c r="AA121" s="1538" t="s">
        <v>162</v>
      </c>
      <c r="AB121" s="1538" t="s">
        <v>163</v>
      </c>
      <c r="AC121" s="1538" t="s">
        <v>164</v>
      </c>
      <c r="AD121" s="1538" t="s">
        <v>312</v>
      </c>
      <c r="AE121" s="1538" t="s">
        <v>165</v>
      </c>
      <c r="AF121" s="1538" t="s">
        <v>166</v>
      </c>
      <c r="AG121" s="1538" t="s">
        <v>167</v>
      </c>
      <c r="AH121" s="1538" t="s">
        <v>168</v>
      </c>
      <c r="AI121" s="1538" t="s">
        <v>169</v>
      </c>
      <c r="AJ121" s="1539" t="s">
        <v>170</v>
      </c>
      <c r="AK121" s="1693"/>
      <c r="AL121" s="1693"/>
      <c r="AM121" s="1693"/>
      <c r="AN121" s="1693"/>
      <c r="AO121" s="1693"/>
      <c r="AP121" s="1693"/>
      <c r="AQ121" s="1693"/>
      <c r="AR121" s="1693"/>
      <c r="AS121" s="1693"/>
      <c r="AT121" s="1693"/>
      <c r="AU121" s="1693"/>
      <c r="AV121" s="1693"/>
      <c r="AW121" s="1693"/>
      <c r="AX121" s="1693"/>
      <c r="AY121" s="1693"/>
      <c r="AZ121" s="305"/>
      <c r="BA121" s="294" t="s">
        <v>116</v>
      </c>
      <c r="BB121" s="293"/>
      <c r="BC121" s="381" t="s">
        <v>0</v>
      </c>
      <c r="BD121" s="1464" t="s">
        <v>1</v>
      </c>
      <c r="BE121" s="1464" t="s">
        <v>2</v>
      </c>
      <c r="BF121" s="1464" t="s">
        <v>3</v>
      </c>
      <c r="BG121" s="382" t="s">
        <v>4</v>
      </c>
      <c r="BH121" s="381" t="s">
        <v>0</v>
      </c>
      <c r="BI121" s="1464" t="s">
        <v>1</v>
      </c>
      <c r="BJ121" s="1464" t="s">
        <v>2</v>
      </c>
      <c r="BK121" s="1464" t="s">
        <v>3</v>
      </c>
      <c r="BL121" s="382" t="s">
        <v>4</v>
      </c>
      <c r="BM121" s="381" t="s">
        <v>0</v>
      </c>
      <c r="BN121" s="1464" t="s">
        <v>1</v>
      </c>
      <c r="BO121" s="1464" t="s">
        <v>2</v>
      </c>
      <c r="BP121" s="1464" t="s">
        <v>3</v>
      </c>
      <c r="BQ121" s="382" t="s">
        <v>4</v>
      </c>
      <c r="BR121" s="381" t="s">
        <v>152</v>
      </c>
      <c r="BS121" s="1464" t="s">
        <v>310</v>
      </c>
      <c r="BT121" s="1464" t="s">
        <v>154</v>
      </c>
      <c r="BU121" s="1464" t="s">
        <v>155</v>
      </c>
      <c r="BV121" s="1464" t="s">
        <v>156</v>
      </c>
      <c r="BW121" s="1464" t="s">
        <v>157</v>
      </c>
      <c r="BX121" s="1464" t="s">
        <v>311</v>
      </c>
      <c r="BY121" s="1466" t="s">
        <v>159</v>
      </c>
      <c r="BZ121" s="1466" t="s">
        <v>160</v>
      </c>
      <c r="CA121" s="1466" t="s">
        <v>162</v>
      </c>
      <c r="CB121" s="1466" t="s">
        <v>163</v>
      </c>
      <c r="CC121" s="1466" t="s">
        <v>164</v>
      </c>
      <c r="CD121" s="1466" t="s">
        <v>312</v>
      </c>
      <c r="CE121" s="1466" t="s">
        <v>165</v>
      </c>
      <c r="CF121" s="1466" t="s">
        <v>166</v>
      </c>
      <c r="CG121" s="1466" t="s">
        <v>167</v>
      </c>
      <c r="CH121" s="1466" t="s">
        <v>168</v>
      </c>
      <c r="CI121" s="1466" t="s">
        <v>169</v>
      </c>
      <c r="CJ121" s="1466" t="s">
        <v>170</v>
      </c>
      <c r="CK121" s="1711"/>
      <c r="CL121" s="1711"/>
      <c r="CM121" s="1711"/>
      <c r="CN121" s="1711"/>
      <c r="CO121" s="1711"/>
      <c r="CP121" s="1711"/>
      <c r="CQ121" s="1711"/>
      <c r="CR121" s="1711"/>
      <c r="CS121" s="1711"/>
      <c r="CT121" s="1711"/>
      <c r="CU121" s="1711"/>
      <c r="CV121" s="1711"/>
      <c r="CW121" s="1711"/>
      <c r="CX121" s="1711"/>
      <c r="CY121" s="1711"/>
      <c r="CZ121" s="1711"/>
    </row>
    <row r="122" s="433" customFormat="true" ht="15" customHeight="true" x14ac:dyDescent="0.2">
      <c r="A122" s="1803" t="s">
        <v>18</v>
      </c>
      <c r="B122" s="330" t="s">
        <v>14</v>
      </c>
      <c r="C122" s="103">
        <v>8.7323613144828567</v>
      </c>
      <c r="D122" s="102">
        <v>19.080444675572689</v>
      </c>
      <c r="E122" s="102">
        <v>31.059782082564187</v>
      </c>
      <c r="F122" s="102">
        <v>60.5834167782347</v>
      </c>
      <c r="G122" s="101">
        <v>93.957630813126457</v>
      </c>
      <c r="H122" s="100">
        <v>51.859085969735716</v>
      </c>
      <c r="I122" s="102">
        <v>90.229410743746854</v>
      </c>
      <c r="J122" s="102">
        <v>97.682819691353757</v>
      </c>
      <c r="K122" s="102">
        <v>99.819882699024703</v>
      </c>
      <c r="L122" s="99">
        <v>100</v>
      </c>
      <c r="M122" s="103">
        <v>7.8566393812522755</v>
      </c>
      <c r="N122" s="102">
        <v>15.420796430476939</v>
      </c>
      <c r="O122" s="102">
        <v>24.393561740458921</v>
      </c>
      <c r="P122" s="102">
        <v>42.12022547444154</v>
      </c>
      <c r="Q122" s="101">
        <v>74.611857643792462</v>
      </c>
      <c r="R122" s="100">
        <v>46.315656077804249</v>
      </c>
      <c r="S122" s="102">
        <v>61.664673290817952</v>
      </c>
      <c r="T122" s="102">
        <v>32.706387202083427</v>
      </c>
      <c r="U122" s="102">
        <v>24.536540178683659</v>
      </c>
      <c r="V122" s="102">
        <v>35.791080273952161</v>
      </c>
      <c r="W122" s="102">
        <v>38.700453519929908</v>
      </c>
      <c r="X122" s="102">
        <v>37.462727480049438</v>
      </c>
      <c r="Y122" s="102">
        <v>49.044417565590265</v>
      </c>
      <c r="Z122" s="102">
        <v>26.406798419155862</v>
      </c>
      <c r="AA122" s="102">
        <v>23.318721295474543</v>
      </c>
      <c r="AB122" s="102">
        <v>47.469626156463491</v>
      </c>
      <c r="AC122" s="102">
        <v>97.824461713225546</v>
      </c>
      <c r="AD122" s="102">
        <v>51.317411413230552</v>
      </c>
      <c r="AE122" s="102">
        <v>15.953123311782164</v>
      </c>
      <c r="AF122" s="102">
        <v>22.052305110082674</v>
      </c>
      <c r="AG122" s="102">
        <v>31.18278531955027</v>
      </c>
      <c r="AH122" s="102">
        <v>39.286596867376325</v>
      </c>
      <c r="AI122" s="102">
        <v>24.684021357020601</v>
      </c>
      <c r="AJ122" s="99">
        <v>33.403471876032953</v>
      </c>
      <c r="AK122" s="1693"/>
      <c r="AL122" s="1693"/>
      <c r="AM122" s="1693"/>
      <c r="AN122" s="1693"/>
      <c r="AO122" s="1693"/>
      <c r="AP122" s="1693"/>
      <c r="AQ122" s="1693"/>
      <c r="AR122" s="1693"/>
      <c r="AS122" s="1693"/>
      <c r="AT122" s="1693"/>
      <c r="AU122" s="1693"/>
      <c r="AV122" s="1693"/>
      <c r="AW122" s="1693"/>
      <c r="AX122" s="1693"/>
      <c r="AY122" s="1693"/>
      <c r="AZ122" s="305"/>
      <c r="BA122" s="1835" t="s">
        <v>18</v>
      </c>
      <c r="BB122" s="1543" t="s">
        <v>14</v>
      </c>
      <c r="BC122" s="385">
        <v>1316.4862229999997</v>
      </c>
      <c r="BD122" s="383">
        <v>2877.6339080000002</v>
      </c>
      <c r="BE122" s="383">
        <v>4682.3318119999994</v>
      </c>
      <c r="BF122" s="383">
        <v>9142.316051999991</v>
      </c>
      <c r="BG122" s="389">
        <v>14157.567437999922</v>
      </c>
      <c r="BH122" s="385">
        <v>1392.0193239999994</v>
      </c>
      <c r="BI122" s="383">
        <v>2421.8601710000021</v>
      </c>
      <c r="BJ122" s="383">
        <v>2623.5704100000034</v>
      </c>
      <c r="BK122" s="383">
        <v>2682.4773149999924</v>
      </c>
      <c r="BL122" s="389">
        <v>2680.6026399999982</v>
      </c>
      <c r="BM122" s="385">
        <v>973.63972399999966</v>
      </c>
      <c r="BN122" s="383">
        <v>1911.4412489999995</v>
      </c>
      <c r="BO122" s="383">
        <v>3023.1878389999997</v>
      </c>
      <c r="BP122" s="383">
        <v>5220.6932580000057</v>
      </c>
      <c r="BQ122" s="389">
        <v>9246.8435029999964</v>
      </c>
      <c r="BR122" s="385">
        <v>1472.545649000002</v>
      </c>
      <c r="BS122" s="383">
        <v>3436.5432860000024</v>
      </c>
      <c r="BT122" s="383">
        <v>2878.2515649999982</v>
      </c>
      <c r="BU122" s="383">
        <v>743.62508200000002</v>
      </c>
      <c r="BV122" s="383">
        <v>1548.8791069999997</v>
      </c>
      <c r="BW122" s="383">
        <v>1529.5950430000009</v>
      </c>
      <c r="BX122" s="383">
        <v>1377.2943640000019</v>
      </c>
      <c r="BY122" s="387">
        <v>3589.9971830000068</v>
      </c>
      <c r="BZ122" s="387">
        <v>482.79005200000086</v>
      </c>
      <c r="CA122" s="387">
        <v>270.30677200000002</v>
      </c>
      <c r="CB122" s="387">
        <v>483.78626300000019</v>
      </c>
      <c r="CC122" s="387">
        <v>6862.1680040000101</v>
      </c>
      <c r="CD122" s="387">
        <v>837.24326699999904</v>
      </c>
      <c r="CE122" s="387">
        <v>276.34564000000029</v>
      </c>
      <c r="CF122" s="387">
        <v>1294.3400319999998</v>
      </c>
      <c r="CG122" s="387">
        <v>729.69027200000028</v>
      </c>
      <c r="CH122" s="387">
        <v>1939.9519490000012</v>
      </c>
      <c r="CI122" s="387">
        <v>704.94875399999933</v>
      </c>
      <c r="CJ122" s="387">
        <v>1718.0331489999983</v>
      </c>
      <c r="CK122" s="1"/>
      <c r="CL122" s="1"/>
      <c r="CM122" s="1"/>
      <c r="CN122" s="1"/>
      <c r="CO122" s="1"/>
      <c r="CP122" s="1"/>
      <c r="CQ122" s="1"/>
      <c r="CR122" s="1"/>
      <c r="CS122" s="1"/>
      <c r="CT122" s="1"/>
      <c r="CU122" s="1"/>
      <c r="CV122" s="1"/>
      <c r="CW122" s="1"/>
      <c r="CX122" s="1"/>
      <c r="CY122" s="1"/>
      <c r="CZ122" s="3"/>
    </row>
    <row r="123" s="433" customFormat="true" ht="15" customHeight="true" x14ac:dyDescent="0.2">
      <c r="A123" s="1804"/>
      <c r="B123" s="331" t="s">
        <v>51</v>
      </c>
      <c r="C123" s="98">
        <v>91.26763868551717</v>
      </c>
      <c r="D123" s="97">
        <v>80.919555324427151</v>
      </c>
      <c r="E123" s="97">
        <v>68.940217917435461</v>
      </c>
      <c r="F123" s="97">
        <v>39.416583221765251</v>
      </c>
      <c r="G123" s="96">
        <v>6.0423691868735956</v>
      </c>
      <c r="H123" s="95">
        <v>48.14091403026454</v>
      </c>
      <c r="I123" s="97">
        <v>9.7705892562532402</v>
      </c>
      <c r="J123" s="97">
        <v>2.3171803086462122</v>
      </c>
      <c r="K123" s="97">
        <v>0.18011730097530215</v>
      </c>
      <c r="L123" s="94">
        <v>0</v>
      </c>
      <c r="M123" s="98">
        <v>92.143360618747664</v>
      </c>
      <c r="N123" s="97">
        <v>84.579203569522946</v>
      </c>
      <c r="O123" s="97">
        <v>75.606438259540894</v>
      </c>
      <c r="P123" s="97">
        <v>57.87977452555846</v>
      </c>
      <c r="Q123" s="96">
        <v>25.388142356207823</v>
      </c>
      <c r="R123" s="95">
        <v>53.684343922196078</v>
      </c>
      <c r="S123" s="97">
        <v>38.33532670918207</v>
      </c>
      <c r="T123" s="97">
        <v>67.293612797916751</v>
      </c>
      <c r="U123" s="97">
        <v>75.463459821316476</v>
      </c>
      <c r="V123" s="97">
        <v>64.208919726047782</v>
      </c>
      <c r="W123" s="97">
        <v>61.299546480070042</v>
      </c>
      <c r="X123" s="97">
        <v>62.537272519950591</v>
      </c>
      <c r="Y123" s="97">
        <v>50.955582434410054</v>
      </c>
      <c r="Z123" s="97">
        <v>73.593201580844095</v>
      </c>
      <c r="AA123" s="97">
        <v>76.681278704525269</v>
      </c>
      <c r="AB123" s="97">
        <v>52.530373843536459</v>
      </c>
      <c r="AC123" s="97">
        <v>2.1755382867744886</v>
      </c>
      <c r="AD123" s="97">
        <v>48.682588586769462</v>
      </c>
      <c r="AE123" s="97">
        <v>84.046876688217907</v>
      </c>
      <c r="AF123" s="97">
        <v>77.947694889917472</v>
      </c>
      <c r="AG123" s="97">
        <v>68.817214680449538</v>
      </c>
      <c r="AH123" s="97">
        <v>60.713403132623867</v>
      </c>
      <c r="AI123" s="97">
        <v>75.315978642979275</v>
      </c>
      <c r="AJ123" s="94">
        <v>66.596528123967019</v>
      </c>
      <c r="AK123" s="1693"/>
      <c r="AL123" s="1693"/>
      <c r="AM123" s="1693"/>
      <c r="AN123" s="1693"/>
      <c r="AO123" s="1693"/>
      <c r="AP123" s="1693"/>
      <c r="AQ123" s="1693"/>
      <c r="AR123" s="1693"/>
      <c r="AS123" s="1693"/>
      <c r="AT123" s="1693"/>
      <c r="AU123" s="1693"/>
      <c r="AV123" s="1693"/>
      <c r="AW123" s="1693"/>
      <c r="AX123" s="1693"/>
      <c r="AY123" s="1693"/>
      <c r="AZ123" s="305"/>
      <c r="BA123" s="1836"/>
      <c r="BB123" s="1542" t="s">
        <v>51</v>
      </c>
      <c r="BC123" s="386">
        <v>13759.46145700005</v>
      </c>
      <c r="BD123" s="384">
        <v>12203.953324000006</v>
      </c>
      <c r="BE123" s="384">
        <v>10392.892474999977</v>
      </c>
      <c r="BF123" s="384">
        <v>5948.143579000006</v>
      </c>
      <c r="BG123" s="390">
        <v>910.46622300000024</v>
      </c>
      <c r="BH123" s="386">
        <v>1292.2148810000024</v>
      </c>
      <c r="BI123" s="384">
        <v>262.25374599999998</v>
      </c>
      <c r="BJ123" s="384">
        <v>62.234953000000012</v>
      </c>
      <c r="BK123" s="384">
        <v>4.8403239999999998</v>
      </c>
      <c r="BL123" s="390">
        <v>0</v>
      </c>
      <c r="BM123" s="386">
        <v>11418.932682000004</v>
      </c>
      <c r="BN123" s="384">
        <v>10483.776193999991</v>
      </c>
      <c r="BO123" s="384">
        <v>9370.1964119999866</v>
      </c>
      <c r="BP123" s="384">
        <v>7174.0486960000044</v>
      </c>
      <c r="BQ123" s="390">
        <v>3146.419169999996</v>
      </c>
      <c r="BR123" s="386">
        <v>1706.8234320000008</v>
      </c>
      <c r="BS123" s="384">
        <v>2136.4097560000018</v>
      </c>
      <c r="BT123" s="384">
        <v>5922.0220550000013</v>
      </c>
      <c r="BU123" s="384">
        <v>2287.0592630000015</v>
      </c>
      <c r="BV123" s="384">
        <v>2778.6770749999991</v>
      </c>
      <c r="BW123" s="384">
        <v>2422.8006110000006</v>
      </c>
      <c r="BX123" s="384">
        <v>2299.1447440000034</v>
      </c>
      <c r="BY123" s="388">
        <v>3729.8923400000031</v>
      </c>
      <c r="BZ123" s="388">
        <v>1345.4893339999996</v>
      </c>
      <c r="CA123" s="388">
        <v>888.87673800000107</v>
      </c>
      <c r="CB123" s="388">
        <v>535.36282700000049</v>
      </c>
      <c r="CC123" s="388">
        <v>152.609163</v>
      </c>
      <c r="CD123" s="388">
        <v>794.25614799999983</v>
      </c>
      <c r="CE123" s="388">
        <v>1455.8897010000012</v>
      </c>
      <c r="CF123" s="388">
        <v>4575.0692000000072</v>
      </c>
      <c r="CG123" s="388">
        <v>1610.3517239999987</v>
      </c>
      <c r="CH123" s="388">
        <v>2997.9966229999959</v>
      </c>
      <c r="CI123" s="388">
        <v>2150.9422850000046</v>
      </c>
      <c r="CJ123" s="388">
        <v>3425.2440389999992</v>
      </c>
      <c r="CK123" s="1"/>
      <c r="CL123" s="1"/>
      <c r="CM123" s="1"/>
      <c r="CN123" s="1"/>
      <c r="CO123" s="1"/>
      <c r="CP123" s="1"/>
      <c r="CQ123" s="1"/>
      <c r="CR123" s="1"/>
      <c r="CS123" s="1"/>
      <c r="CT123" s="1"/>
      <c r="CU123" s="1"/>
      <c r="CV123" s="1"/>
      <c r="CW123" s="1"/>
      <c r="CX123" s="1"/>
      <c r="CY123" s="1"/>
      <c r="CZ123" s="3"/>
    </row>
    <row r="124" s="433" customFormat="true" ht="15" customHeight="true" x14ac:dyDescent="0.2">
      <c r="A124" s="1804" t="s">
        <v>50</v>
      </c>
      <c r="B124" s="331" t="s">
        <v>15</v>
      </c>
      <c r="C124" s="98">
        <f>C122*C129/100</f>
        <v>6.0663344116885192</v>
      </c>
      <c r="D124" s="97">
        <f>D122*D129/100</f>
        <v>13.074830796430035</v>
      </c>
      <c r="E124" s="97">
        <f t="shared" ref="E124:AJ124" si="0">E122*E129/100</f>
        <v>23.71286884986953</v>
      </c>
      <c r="F124" s="97">
        <f t="shared" si="0"/>
        <v>49.050618337656942</v>
      </c>
      <c r="G124" s="96">
        <f t="shared" si="0"/>
        <v>86.402935896653489</v>
      </c>
      <c r="H124" s="95">
        <f t="shared" si="0"/>
        <v>38.31118972720202</v>
      </c>
      <c r="I124" s="97">
        <f t="shared" si="0"/>
        <v>75.843536300996774</v>
      </c>
      <c r="J124" s="97">
        <f t="shared" si="0"/>
        <v>88.186203201054383</v>
      </c>
      <c r="K124" s="97">
        <f t="shared" si="0"/>
        <v>97.492506951092125</v>
      </c>
      <c r="L124" s="94">
        <f t="shared" si="0"/>
        <v>99.419073652781293</v>
      </c>
      <c r="M124" s="98">
        <f t="shared" si="0"/>
        <v>5.2708970551081471</v>
      </c>
      <c r="N124" s="97">
        <f t="shared" si="0"/>
        <v>10.349694911761944</v>
      </c>
      <c r="O124" s="97">
        <f t="shared" si="0"/>
        <v>18.340388242352734</v>
      </c>
      <c r="P124" s="97">
        <f t="shared" si="0"/>
        <v>32.983120973169356</v>
      </c>
      <c r="Q124" s="96">
        <f t="shared" si="0"/>
        <v>63.48294367342374</v>
      </c>
      <c r="R124" s="95">
        <f t="shared" si="0"/>
        <v>38.259605475480335</v>
      </c>
      <c r="S124" s="97">
        <f t="shared" si="0"/>
        <v>48.594702101206039</v>
      </c>
      <c r="T124" s="97">
        <f t="shared" si="0"/>
        <v>26.221497360669581</v>
      </c>
      <c r="U124" s="97">
        <f t="shared" si="0"/>
        <v>20.501480664757274</v>
      </c>
      <c r="V124" s="97">
        <f t="shared" si="0"/>
        <v>29.975290751753874</v>
      </c>
      <c r="W124" s="97">
        <f t="shared" si="0"/>
        <v>27.231317869473575</v>
      </c>
      <c r="X124" s="97">
        <f t="shared" si="0"/>
        <v>33.287800370118354</v>
      </c>
      <c r="Y124" s="97">
        <f t="shared" si="0"/>
        <v>39.933646659765444</v>
      </c>
      <c r="Z124" s="97">
        <f t="shared" si="0"/>
        <v>22.693529073132595</v>
      </c>
      <c r="AA124" s="97">
        <f t="shared" si="0"/>
        <v>19.598983857180585</v>
      </c>
      <c r="AB124" s="97">
        <f t="shared" si="0"/>
        <v>42.026065293351685</v>
      </c>
      <c r="AC124" s="97">
        <f t="shared" si="0"/>
        <v>90.840388971688739</v>
      </c>
      <c r="AD124" s="97">
        <f t="shared" si="0"/>
        <v>44.37999170229552</v>
      </c>
      <c r="AE124" s="97">
        <f t="shared" si="0"/>
        <v>13.164629689886929</v>
      </c>
      <c r="AF124" s="97">
        <f t="shared" si="0"/>
        <v>19.931799671112113</v>
      </c>
      <c r="AG124" s="97">
        <f t="shared" si="0"/>
        <v>26.466158216760487</v>
      </c>
      <c r="AH124" s="97">
        <f t="shared" si="0"/>
        <v>31.768681976463544</v>
      </c>
      <c r="AI124" s="97">
        <f t="shared" si="0"/>
        <v>21.963288179917086</v>
      </c>
      <c r="AJ124" s="94">
        <f t="shared" si="0"/>
        <v>21.943667777292664</v>
      </c>
      <c r="AK124" s="1693"/>
      <c r="AL124" s="1693"/>
      <c r="AM124" s="1693"/>
      <c r="AN124" s="1693"/>
      <c r="AO124" s="1693"/>
      <c r="AP124" s="1693"/>
      <c r="AQ124" s="1693"/>
      <c r="AR124" s="1693"/>
      <c r="AS124" s="1693"/>
      <c r="AT124" s="1693"/>
      <c r="AU124" s="1693"/>
      <c r="AV124" s="1693"/>
      <c r="AW124" s="1693"/>
      <c r="AX124" s="1693"/>
      <c r="AY124" s="1693"/>
      <c r="AZ124" s="305"/>
      <c r="BA124" s="1836" t="s">
        <v>50</v>
      </c>
      <c r="BB124" s="1542" t="s">
        <v>15</v>
      </c>
      <c r="BC124" s="386">
        <v>914.5574019999998</v>
      </c>
      <c r="BD124" s="384">
        <v>1971.892012</v>
      </c>
      <c r="BE124" s="384">
        <v>3574.7681639999951</v>
      </c>
      <c r="BF124" s="384">
        <v>7401.9637590000066</v>
      </c>
      <c r="BG124" s="390">
        <v>13019.223464999926</v>
      </c>
      <c r="BH124" s="386">
        <v>1028.3620590000007</v>
      </c>
      <c r="BI124" s="384">
        <v>2035.7269130000011</v>
      </c>
      <c r="BJ124" s="384">
        <v>2368.509775</v>
      </c>
      <c r="BK124" s="384">
        <v>2619.9333359999923</v>
      </c>
      <c r="BL124" s="390">
        <v>2665.0303129999984</v>
      </c>
      <c r="BM124" s="386">
        <v>653.19973399999958</v>
      </c>
      <c r="BN124" s="384">
        <v>1282.8671890000003</v>
      </c>
      <c r="BO124" s="384">
        <v>2272.9947880000013</v>
      </c>
      <c r="BP124" s="384">
        <v>4088.172732999999</v>
      </c>
      <c r="BQ124" s="390">
        <v>7867.6079620000128</v>
      </c>
      <c r="BR124" s="386">
        <v>1216.4140670000018</v>
      </c>
      <c r="BS124" s="384">
        <v>2708.1599290000013</v>
      </c>
      <c r="BT124" s="384">
        <v>2307.5635149999971</v>
      </c>
      <c r="BU124" s="384">
        <v>621.33516500000019</v>
      </c>
      <c r="BV124" s="384">
        <v>1297.1975479999992</v>
      </c>
      <c r="BW124" s="384">
        <v>1076.2894239999998</v>
      </c>
      <c r="BX124" s="384">
        <v>1223.8057110000013</v>
      </c>
      <c r="BY124" s="388">
        <v>2923.0988180000045</v>
      </c>
      <c r="BZ124" s="388">
        <v>414.9011140000004</v>
      </c>
      <c r="CA124" s="388">
        <v>227.18818899999991</v>
      </c>
      <c r="CB124" s="388">
        <v>428.30826200000001</v>
      </c>
      <c r="CC124" s="388">
        <v>6372.2508640000151</v>
      </c>
      <c r="CD124" s="388">
        <v>724.05930499999943</v>
      </c>
      <c r="CE124" s="388">
        <v>228.04236800000012</v>
      </c>
      <c r="CF124" s="388">
        <v>1169.8788899999997</v>
      </c>
      <c r="CG124" s="388">
        <v>619.31921700000112</v>
      </c>
      <c r="CH124" s="388">
        <v>1568.7211779999993</v>
      </c>
      <c r="CI124" s="388">
        <v>627.24757899999975</v>
      </c>
      <c r="CJ124" s="388">
        <v>1128.6236589999999</v>
      </c>
      <c r="CK124" s="1"/>
      <c r="CL124" s="1"/>
      <c r="CM124" s="1"/>
      <c r="CN124" s="1"/>
      <c r="CO124" s="1"/>
      <c r="CP124" s="1"/>
      <c r="CQ124" s="1"/>
      <c r="CR124" s="1"/>
      <c r="CS124" s="1"/>
      <c r="CT124" s="1"/>
      <c r="CU124" s="1"/>
      <c r="CV124" s="1"/>
      <c r="CW124" s="1"/>
      <c r="CX124" s="1"/>
      <c r="CY124" s="1"/>
      <c r="CZ124" s="3"/>
    </row>
    <row r="125" s="433" customFormat="true" ht="15" customHeight="true" x14ac:dyDescent="0.2">
      <c r="A125" s="1804"/>
      <c r="B125" s="331" t="s">
        <v>16</v>
      </c>
      <c r="C125" s="98">
        <f>C122*C128/100</f>
        <v>2.6660269027943375</v>
      </c>
      <c r="D125" s="97">
        <f>D122*D128/100</f>
        <v>6.0056138791426505</v>
      </c>
      <c r="E125" s="97">
        <f t="shared" ref="E125:AJ125" si="1">E122*E128/100</f>
        <v>7.3469132326946269</v>
      </c>
      <c r="F125" s="97">
        <f t="shared" si="1"/>
        <v>11.532798440577846</v>
      </c>
      <c r="G125" s="96">
        <f t="shared" si="1"/>
        <v>7.5546949164729948</v>
      </c>
      <c r="H125" s="95">
        <f t="shared" si="1"/>
        <v>13.54789624253376</v>
      </c>
      <c r="I125" s="97">
        <f t="shared" si="1"/>
        <v>14.385874442750044</v>
      </c>
      <c r="J125" s="97">
        <f t="shared" si="1"/>
        <v>9.4966164902992531</v>
      </c>
      <c r="K125" s="97">
        <f t="shared" si="1"/>
        <v>2.3273757479325714</v>
      </c>
      <c r="L125" s="94">
        <f t="shared" si="1"/>
        <v>0.58092634721869896</v>
      </c>
      <c r="M125" s="98">
        <f t="shared" si="1"/>
        <v>2.585742326144127</v>
      </c>
      <c r="N125" s="97">
        <f t="shared" si="1"/>
        <v>5.0711015187149968</v>
      </c>
      <c r="O125" s="97">
        <f t="shared" si="1"/>
        <v>6.0531734981061982</v>
      </c>
      <c r="P125" s="97">
        <f t="shared" si="1"/>
        <v>9.1371045012721215</v>
      </c>
      <c r="Q125" s="96">
        <f t="shared" si="1"/>
        <v>11.128913970368835</v>
      </c>
      <c r="R125" s="95">
        <f t="shared" si="1"/>
        <v>8.0560506023239071</v>
      </c>
      <c r="S125" s="97">
        <f t="shared" si="1"/>
        <v>13.069971189611893</v>
      </c>
      <c r="T125" s="97">
        <f t="shared" si="1"/>
        <v>6.4848898414138283</v>
      </c>
      <c r="U125" s="97">
        <f t="shared" si="1"/>
        <v>4.0350595139263872</v>
      </c>
      <c r="V125" s="97">
        <f t="shared" si="1"/>
        <v>5.8157895221982798</v>
      </c>
      <c r="W125" s="97">
        <f t="shared" si="1"/>
        <v>11.469135650456302</v>
      </c>
      <c r="X125" s="97">
        <f t="shared" si="1"/>
        <v>4.1749271099310645</v>
      </c>
      <c r="Y125" s="97">
        <f t="shared" si="1"/>
        <v>9.1107709058247952</v>
      </c>
      <c r="Z125" s="97">
        <f t="shared" si="1"/>
        <v>3.7132693460232424</v>
      </c>
      <c r="AA125" s="97">
        <f t="shared" si="1"/>
        <v>3.7197374382939485</v>
      </c>
      <c r="AB125" s="97">
        <f t="shared" si="1"/>
        <v>5.443560863111788</v>
      </c>
      <c r="AC125" s="97">
        <f t="shared" si="1"/>
        <v>6.984072741536874</v>
      </c>
      <c r="AD125" s="97">
        <f t="shared" si="1"/>
        <v>6.9374197109350551</v>
      </c>
      <c r="AE125" s="97">
        <f t="shared" si="1"/>
        <v>2.7884936218952241</v>
      </c>
      <c r="AF125" s="97">
        <f t="shared" si="1"/>
        <v>2.1205054389705582</v>
      </c>
      <c r="AG125" s="97">
        <f t="shared" si="1"/>
        <v>4.7166271027898157</v>
      </c>
      <c r="AH125" s="97">
        <f t="shared" si="1"/>
        <v>7.5179148909127385</v>
      </c>
      <c r="AI125" s="97">
        <f t="shared" si="1"/>
        <v>2.7207331771035337</v>
      </c>
      <c r="AJ125" s="94">
        <f t="shared" si="1"/>
        <v>11.459804098740324</v>
      </c>
      <c r="AK125" s="1693"/>
      <c r="AL125" s="1693"/>
      <c r="AM125" s="1693"/>
      <c r="AN125" s="1693"/>
      <c r="AO125" s="1693"/>
      <c r="AP125" s="1693"/>
      <c r="AQ125" s="1693"/>
      <c r="AR125" s="1693"/>
      <c r="AS125" s="1693"/>
      <c r="AT125" s="1693"/>
      <c r="AU125" s="1693"/>
      <c r="AV125" s="1693"/>
      <c r="AW125" s="1693"/>
      <c r="AX125" s="1693"/>
      <c r="AY125" s="1693"/>
      <c r="AZ125" s="305"/>
      <c r="BA125" s="1836"/>
      <c r="BB125" s="1542" t="s">
        <v>16</v>
      </c>
      <c r="BC125" s="386">
        <v>401.92882099999997</v>
      </c>
      <c r="BD125" s="384">
        <v>905.74189599999966</v>
      </c>
      <c r="BE125" s="384">
        <v>1107.5636479999994</v>
      </c>
      <c r="BF125" s="384">
        <v>1740.3522929999979</v>
      </c>
      <c r="BG125" s="390">
        <v>1138.3439730000005</v>
      </c>
      <c r="BH125" s="386">
        <v>363.65726500000022</v>
      </c>
      <c r="BI125" s="384">
        <v>386.13325800000001</v>
      </c>
      <c r="BJ125" s="384">
        <v>255.06063500000008</v>
      </c>
      <c r="BK125" s="384">
        <v>62.543978999999993</v>
      </c>
      <c r="BL125" s="390">
        <v>15.572327</v>
      </c>
      <c r="BM125" s="386">
        <v>320.43998999999997</v>
      </c>
      <c r="BN125" s="384">
        <v>628.57405999999946</v>
      </c>
      <c r="BO125" s="384">
        <v>750.19305099999997</v>
      </c>
      <c r="BP125" s="384">
        <v>1132.520524999999</v>
      </c>
      <c r="BQ125" s="390">
        <v>1379.2355409999984</v>
      </c>
      <c r="BR125" s="386">
        <v>256.13158199999998</v>
      </c>
      <c r="BS125" s="384">
        <v>728.38335699999982</v>
      </c>
      <c r="BT125" s="384">
        <v>570.68804999999986</v>
      </c>
      <c r="BU125" s="384">
        <v>122.28991700000003</v>
      </c>
      <c r="BV125" s="384">
        <v>251.68155899999996</v>
      </c>
      <c r="BW125" s="384">
        <v>453.30561899999987</v>
      </c>
      <c r="BX125" s="384">
        <v>153.48865299999997</v>
      </c>
      <c r="BY125" s="388">
        <v>666.89836500000001</v>
      </c>
      <c r="BZ125" s="388">
        <v>67.888937999999996</v>
      </c>
      <c r="CA125" s="388">
        <v>43.118582999999994</v>
      </c>
      <c r="CB125" s="388">
        <v>55.478000999999999</v>
      </c>
      <c r="CC125" s="388">
        <v>489.91714000000002</v>
      </c>
      <c r="CD125" s="388">
        <v>113.18396200000004</v>
      </c>
      <c r="CE125" s="388">
        <v>48.303272</v>
      </c>
      <c r="CF125" s="388">
        <v>124.46114200000002</v>
      </c>
      <c r="CG125" s="388">
        <v>110.37105499999997</v>
      </c>
      <c r="CH125" s="388">
        <v>371.23077100000006</v>
      </c>
      <c r="CI125" s="388">
        <v>77.701175000000006</v>
      </c>
      <c r="CJ125" s="388">
        <v>589.40949000000001</v>
      </c>
      <c r="CK125" s="1"/>
      <c r="CL125" s="1"/>
      <c r="CM125" s="1"/>
      <c r="CN125" s="1"/>
      <c r="CO125" s="1"/>
      <c r="CP125" s="1"/>
      <c r="CQ125" s="1"/>
      <c r="CR125" s="1"/>
      <c r="CS125" s="1"/>
      <c r="CT125" s="1"/>
      <c r="CU125" s="1"/>
      <c r="CV125" s="1"/>
      <c r="CW125" s="1"/>
      <c r="CX125" s="1"/>
      <c r="CY125" s="1"/>
      <c r="CZ125" s="3"/>
    </row>
    <row r="126" s="433" customFormat="true" ht="15" customHeight="true" x14ac:dyDescent="0.2">
      <c r="A126" s="1804"/>
      <c r="B126" s="331" t="s">
        <v>22</v>
      </c>
      <c r="C126" s="98">
        <f>100-C124-C125-C127</f>
        <v>1.2579999481664572</v>
      </c>
      <c r="D126" s="97">
        <f>100-D124-D125-D127</f>
        <v>2.5094553787879619</v>
      </c>
      <c r="E126" s="97">
        <f t="shared" ref="E126:AJ126" si="2">100-E124-E125-E127</f>
        <v>2.6085336742828105</v>
      </c>
      <c r="F126" s="97">
        <f t="shared" si="2"/>
        <v>2.937926549892758</v>
      </c>
      <c r="G126" s="96">
        <f t="shared" si="2"/>
        <v>1.0535543958258806</v>
      </c>
      <c r="H126" s="95">
        <f t="shared" si="2"/>
        <v>1.7363917020791959</v>
      </c>
      <c r="I126" s="97">
        <f t="shared" si="2"/>
        <v>2.2891360016743443</v>
      </c>
      <c r="J126" s="97">
        <f t="shared" si="2"/>
        <v>0.5904945391236105</v>
      </c>
      <c r="K126" s="97">
        <f t="shared" si="2"/>
        <v>3.557655359103043E-2</v>
      </c>
      <c r="L126" s="94">
        <f t="shared" si="2"/>
        <v>7.9936057773011271E-15</v>
      </c>
      <c r="M126" s="98">
        <f t="shared" si="2"/>
        <v>1.3108868576903205</v>
      </c>
      <c r="N126" s="97">
        <f t="shared" si="2"/>
        <v>2.3345060167817024</v>
      </c>
      <c r="O126" s="97">
        <f t="shared" si="2"/>
        <v>2.7945904039251559</v>
      </c>
      <c r="P126" s="97">
        <f t="shared" si="2"/>
        <v>2.8544015786132348</v>
      </c>
      <c r="Q126" s="96">
        <f t="shared" si="2"/>
        <v>2.3128115054352065</v>
      </c>
      <c r="R126" s="95">
        <f t="shared" si="2"/>
        <v>-3.1974423109204508E-13</v>
      </c>
      <c r="S126" s="97">
        <f t="shared" si="2"/>
        <v>2.0931668743818648</v>
      </c>
      <c r="T126" s="97">
        <f t="shared" si="2"/>
        <v>0.34416934413437161</v>
      </c>
      <c r="U126" s="97">
        <f t="shared" si="2"/>
        <v>4.1041183389884281</v>
      </c>
      <c r="V126" s="97">
        <f t="shared" si="2"/>
        <v>0.46746688313710649</v>
      </c>
      <c r="W126" s="97">
        <f t="shared" si="2"/>
        <v>1.2443142161192995</v>
      </c>
      <c r="X126" s="97">
        <f t="shared" si="2"/>
        <v>8.252364668295769</v>
      </c>
      <c r="Y126" s="97">
        <f t="shared" si="2"/>
        <v>2.4105990048830748</v>
      </c>
      <c r="Z126" s="97">
        <f t="shared" si="2"/>
        <v>1.6488028706571924</v>
      </c>
      <c r="AA126" s="97">
        <f t="shared" si="2"/>
        <v>1.504567814288734</v>
      </c>
      <c r="AB126" s="97">
        <f t="shared" si="2"/>
        <v>0.83952515720744003</v>
      </c>
      <c r="AC126" s="97">
        <f t="shared" si="2"/>
        <v>0.44190484262025365</v>
      </c>
      <c r="AD126" s="97">
        <f t="shared" si="2"/>
        <v>9.6075292187585006</v>
      </c>
      <c r="AE126" s="97">
        <f t="shared" si="2"/>
        <v>1.2888863003516633</v>
      </c>
      <c r="AF126" s="97">
        <f t="shared" si="2"/>
        <v>0.78362978592852528</v>
      </c>
      <c r="AG126" s="97">
        <f t="shared" si="2"/>
        <v>7.9546539471594144</v>
      </c>
      <c r="AH126" s="97">
        <f t="shared" si="2"/>
        <v>1.5862898905864284</v>
      </c>
      <c r="AI126" s="97">
        <f t="shared" si="2"/>
        <v>4.0136003942272538</v>
      </c>
      <c r="AJ126" s="94">
        <f t="shared" si="2"/>
        <v>1.0028093978745147</v>
      </c>
      <c r="AK126" s="1693"/>
      <c r="AL126" s="1693"/>
      <c r="AM126" s="1693"/>
      <c r="AN126" s="1693"/>
      <c r="AO126" s="1693"/>
      <c r="AP126" s="1693"/>
      <c r="AQ126" s="1693"/>
      <c r="AR126" s="1693"/>
      <c r="AS126" s="1693"/>
      <c r="AT126" s="1693"/>
      <c r="AU126" s="1693"/>
      <c r="AV126" s="1693"/>
      <c r="AW126" s="1693"/>
      <c r="AX126" s="1693"/>
      <c r="AY126" s="1693"/>
      <c r="AZ126" s="305"/>
      <c r="BA126" s="1836"/>
      <c r="BB126" s="1542" t="s">
        <v>22</v>
      </c>
      <c r="BC126" s="386">
        <v>189.65541399999998</v>
      </c>
      <c r="BD126" s="384">
        <v>378.46570199999996</v>
      </c>
      <c r="BE126" s="384">
        <v>393.242302</v>
      </c>
      <c r="BF126" s="384">
        <v>443.34661999999997</v>
      </c>
      <c r="BG126" s="390">
        <v>158.74993099999998</v>
      </c>
      <c r="BH126" s="386">
        <v>46.608820000000001</v>
      </c>
      <c r="BI126" s="384">
        <v>61.443018000000002</v>
      </c>
      <c r="BJ126" s="384">
        <v>15.859534000000002</v>
      </c>
      <c r="BK126" s="384">
        <v>0.95605499999999999</v>
      </c>
      <c r="BL126" s="390">
        <v>0</v>
      </c>
      <c r="BM126" s="386">
        <v>162.45260299999998</v>
      </c>
      <c r="BN126" s="384">
        <v>289.36709699999994</v>
      </c>
      <c r="BO126" s="384">
        <v>346.34432700000013</v>
      </c>
      <c r="BP126" s="384">
        <v>353.79571000000004</v>
      </c>
      <c r="BQ126" s="390">
        <v>286.63280499999979</v>
      </c>
      <c r="BR126" s="386">
        <v>0</v>
      </c>
      <c r="BS126" s="384">
        <v>116.651207</v>
      </c>
      <c r="BT126" s="384">
        <v>30.287844</v>
      </c>
      <c r="BU126" s="384">
        <v>124.38287199999999</v>
      </c>
      <c r="BV126" s="384">
        <v>20.229892</v>
      </c>
      <c r="BW126" s="384">
        <v>49.180220999999996</v>
      </c>
      <c r="BX126" s="384">
        <v>303.39316200000002</v>
      </c>
      <c r="BY126" s="388">
        <v>176.45318399999999</v>
      </c>
      <c r="BZ126" s="388">
        <v>30.144722999999995</v>
      </c>
      <c r="CA126" s="388">
        <v>17.440701999999998</v>
      </c>
      <c r="CB126" s="388">
        <v>8.5560130000000001</v>
      </c>
      <c r="CC126" s="388">
        <v>30.998639999999998</v>
      </c>
      <c r="CD126" s="388">
        <v>156.74678299999999</v>
      </c>
      <c r="CE126" s="388">
        <v>22.326544000000002</v>
      </c>
      <c r="CF126" s="388">
        <v>45.994438999999993</v>
      </c>
      <c r="CG126" s="388">
        <v>186.14224300000004</v>
      </c>
      <c r="CH126" s="388">
        <v>78.330179000000001</v>
      </c>
      <c r="CI126" s="388">
        <v>114.624054</v>
      </c>
      <c r="CJ126" s="388">
        <v>51.577266999999999</v>
      </c>
      <c r="CK126" s="1"/>
      <c r="CL126" s="1"/>
      <c r="CM126" s="1"/>
      <c r="CN126" s="1"/>
      <c r="CO126" s="1"/>
      <c r="CP126" s="1"/>
      <c r="CQ126" s="1"/>
      <c r="CR126" s="1"/>
      <c r="CS126" s="1"/>
      <c r="CT126" s="1"/>
      <c r="CU126" s="1"/>
      <c r="CV126" s="1"/>
      <c r="CW126" s="1"/>
      <c r="CX126" s="1"/>
      <c r="CY126" s="1"/>
      <c r="CZ126" s="3"/>
    </row>
    <row r="127" s="433" customFormat="true" ht="15" customHeight="true" x14ac:dyDescent="0.2">
      <c r="A127" s="1804"/>
      <c r="B127" s="331" t="s">
        <v>19</v>
      </c>
      <c r="C127" s="98">
        <v>90.009638737350684</v>
      </c>
      <c r="D127" s="97">
        <v>78.410099945639345</v>
      </c>
      <c r="E127" s="97">
        <v>66.331684243153035</v>
      </c>
      <c r="F127" s="97">
        <v>36.47865667187245</v>
      </c>
      <c r="G127" s="96">
        <v>4.9888147910476359</v>
      </c>
      <c r="H127" s="95">
        <v>46.404522328185024</v>
      </c>
      <c r="I127" s="97">
        <v>7.4814532545788373</v>
      </c>
      <c r="J127" s="97">
        <v>1.7266857695227535</v>
      </c>
      <c r="K127" s="97">
        <v>0.14454074738427344</v>
      </c>
      <c r="L127" s="94">
        <v>0</v>
      </c>
      <c r="M127" s="98">
        <v>90.8324737610574</v>
      </c>
      <c r="N127" s="97">
        <v>82.244697552741357</v>
      </c>
      <c r="O127" s="97">
        <v>72.811847855615909</v>
      </c>
      <c r="P127" s="97">
        <v>55.025372946945296</v>
      </c>
      <c r="Q127" s="96">
        <v>23.075330850772218</v>
      </c>
      <c r="R127" s="95">
        <v>53.684343922196078</v>
      </c>
      <c r="S127" s="97">
        <v>36.242159834800205</v>
      </c>
      <c r="T127" s="97">
        <v>66.949443453782209</v>
      </c>
      <c r="U127" s="97">
        <v>71.359341482327906</v>
      </c>
      <c r="V127" s="97">
        <v>63.741452842910732</v>
      </c>
      <c r="W127" s="97">
        <v>60.055232263950828</v>
      </c>
      <c r="X127" s="97">
        <v>54.284907851654808</v>
      </c>
      <c r="Y127" s="97">
        <v>48.544983429526688</v>
      </c>
      <c r="Z127" s="97">
        <v>71.944398710186974</v>
      </c>
      <c r="AA127" s="97">
        <v>75.176710890236734</v>
      </c>
      <c r="AB127" s="97">
        <v>51.690848686329083</v>
      </c>
      <c r="AC127" s="97">
        <v>1.7336334441541332</v>
      </c>
      <c r="AD127" s="97">
        <v>39.075059368010926</v>
      </c>
      <c r="AE127" s="97">
        <v>82.757990387866172</v>
      </c>
      <c r="AF127" s="97">
        <v>77.164065103988804</v>
      </c>
      <c r="AG127" s="97">
        <v>60.86256073329028</v>
      </c>
      <c r="AH127" s="97">
        <v>59.127113242037296</v>
      </c>
      <c r="AI127" s="97">
        <v>71.30237824875212</v>
      </c>
      <c r="AJ127" s="94">
        <v>65.593718726092504</v>
      </c>
      <c r="AK127" s="1693"/>
      <c r="AL127" s="1693"/>
      <c r="AM127" s="1693"/>
      <c r="AN127" s="1693"/>
      <c r="AO127" s="1693"/>
      <c r="AP127" s="1693"/>
      <c r="AQ127" s="1693"/>
      <c r="AR127" s="1693"/>
      <c r="AS127" s="1693"/>
      <c r="AT127" s="1693"/>
      <c r="AU127" s="1693"/>
      <c r="AV127" s="1693"/>
      <c r="AW127" s="1693"/>
      <c r="AX127" s="1693"/>
      <c r="AY127" s="1693"/>
      <c r="AZ127" s="305"/>
      <c r="BA127" s="1836"/>
      <c r="BB127" s="1542" t="s">
        <v>19</v>
      </c>
      <c r="BC127" s="386">
        <v>13569.806043000044</v>
      </c>
      <c r="BD127" s="384">
        <v>11825.487622000006</v>
      </c>
      <c r="BE127" s="384">
        <v>9999.6501729999782</v>
      </c>
      <c r="BF127" s="384">
        <v>5504.7969590000012</v>
      </c>
      <c r="BG127" s="390">
        <v>751.71629200000029</v>
      </c>
      <c r="BH127" s="386">
        <v>1245.6060610000025</v>
      </c>
      <c r="BI127" s="384">
        <v>200.81072799999998</v>
      </c>
      <c r="BJ127" s="384">
        <v>46.375419000000008</v>
      </c>
      <c r="BK127" s="384">
        <v>3.8842690000000002</v>
      </c>
      <c r="BL127" s="390">
        <v>0</v>
      </c>
      <c r="BM127" s="386">
        <v>11256.480079000001</v>
      </c>
      <c r="BN127" s="384">
        <v>10194.409096999994</v>
      </c>
      <c r="BO127" s="384">
        <v>9023.8520849999895</v>
      </c>
      <c r="BP127" s="384">
        <v>6820.2529860000004</v>
      </c>
      <c r="BQ127" s="390">
        <v>2859.7863649999967</v>
      </c>
      <c r="BR127" s="386">
        <v>1706.8234320000008</v>
      </c>
      <c r="BS127" s="384">
        <v>2019.7585490000015</v>
      </c>
      <c r="BT127" s="384">
        <v>5891.7342110000018</v>
      </c>
      <c r="BU127" s="384">
        <v>2162.6763910000009</v>
      </c>
      <c r="BV127" s="384">
        <v>2758.4471829999989</v>
      </c>
      <c r="BW127" s="384">
        <v>2373.6203900000005</v>
      </c>
      <c r="BX127" s="384">
        <v>1995.7515820000024</v>
      </c>
      <c r="BY127" s="388">
        <v>3553.4391560000035</v>
      </c>
      <c r="BZ127" s="388">
        <v>1315.3446109999993</v>
      </c>
      <c r="CA127" s="388">
        <v>871.43603600000085</v>
      </c>
      <c r="CB127" s="388">
        <v>526.80681400000037</v>
      </c>
      <c r="CC127" s="388">
        <v>121.61052299999999</v>
      </c>
      <c r="CD127" s="388">
        <v>637.50936500000046</v>
      </c>
      <c r="CE127" s="388">
        <v>1433.5631570000012</v>
      </c>
      <c r="CF127" s="388">
        <v>4529.074761000008</v>
      </c>
      <c r="CG127" s="388">
        <v>1424.2094810000003</v>
      </c>
      <c r="CH127" s="388">
        <v>2919.6664439999963</v>
      </c>
      <c r="CI127" s="388">
        <v>2036.318231000002</v>
      </c>
      <c r="CJ127" s="388">
        <v>3373.6667719999991</v>
      </c>
      <c r="CK127" s="1"/>
      <c r="CL127" s="1"/>
      <c r="CM127" s="1"/>
      <c r="CN127" s="1"/>
      <c r="CO127" s="1"/>
      <c r="CP127" s="1"/>
      <c r="CQ127" s="1"/>
      <c r="CR127" s="1"/>
      <c r="CS127" s="1"/>
      <c r="CT127" s="1"/>
      <c r="CU127" s="1"/>
      <c r="CV127" s="1"/>
      <c r="CW127" s="1"/>
      <c r="CX127" s="1"/>
      <c r="CY127" s="1"/>
      <c r="CZ127" s="3"/>
    </row>
    <row r="128" s="433" customFormat="true" ht="15" customHeight="true" x14ac:dyDescent="0.2">
      <c r="A128" s="1804" t="s">
        <v>193</v>
      </c>
      <c r="B128" s="331" t="s">
        <v>49</v>
      </c>
      <c r="C128" s="98">
        <v>30.530423636647512</v>
      </c>
      <c r="D128" s="97">
        <v>31.475230170244423</v>
      </c>
      <c r="E128" s="97">
        <v>23.654104246980253</v>
      </c>
      <c r="F128" s="97">
        <v>19.03622980327042</v>
      </c>
      <c r="G128" s="96">
        <v>8.0405336438278496</v>
      </c>
      <c r="H128" s="95">
        <v>26.124440855822513</v>
      </c>
      <c r="I128" s="97">
        <v>15.943664404066856</v>
      </c>
      <c r="J128" s="97">
        <v>9.721890216012909</v>
      </c>
      <c r="K128" s="97">
        <v>2.3315753184663994</v>
      </c>
      <c r="L128" s="94">
        <v>0.58092634721869896</v>
      </c>
      <c r="M128" s="98">
        <v>32.911556718694449</v>
      </c>
      <c r="N128" s="97">
        <v>32.884822399267975</v>
      </c>
      <c r="O128" s="97">
        <v>24.814635773612611</v>
      </c>
      <c r="P128" s="97">
        <v>21.692914504497359</v>
      </c>
      <c r="Q128" s="96">
        <v>14.915744389450591</v>
      </c>
      <c r="R128" s="95">
        <v>17.393795715191416</v>
      </c>
      <c r="S128" s="97">
        <v>21.195233011245108</v>
      </c>
      <c r="T128" s="97">
        <v>19.827594534809197</v>
      </c>
      <c r="U128" s="97">
        <v>16.445103851405594</v>
      </c>
      <c r="V128" s="97">
        <v>16.249270705670384</v>
      </c>
      <c r="W128" s="97">
        <v>29.635662136491348</v>
      </c>
      <c r="X128" s="97">
        <v>11.144215573076997</v>
      </c>
      <c r="Y128" s="97">
        <v>18.576570704790964</v>
      </c>
      <c r="Z128" s="97">
        <v>14.061793054509723</v>
      </c>
      <c r="AA128" s="97">
        <v>15.951721327943641</v>
      </c>
      <c r="AB128" s="97">
        <v>11.467460993203103</v>
      </c>
      <c r="AC128" s="97">
        <v>7.1393929690212135</v>
      </c>
      <c r="AD128" s="97">
        <v>13.518647024246558</v>
      </c>
      <c r="AE128" s="97">
        <v>17.479295855726164</v>
      </c>
      <c r="AF128" s="97">
        <v>9.6157994748631896</v>
      </c>
      <c r="AG128" s="97">
        <v>15.125740226395662</v>
      </c>
      <c r="AH128" s="97">
        <v>19.1360807256778</v>
      </c>
      <c r="AI128" s="97">
        <v>11.022244462325851</v>
      </c>
      <c r="AJ128" s="94">
        <v>34.307224534233974</v>
      </c>
      <c r="AK128" s="1693"/>
      <c r="AL128" s="1693"/>
      <c r="AM128" s="1693"/>
      <c r="AN128" s="1693"/>
      <c r="AO128" s="1693"/>
      <c r="AP128" s="1693"/>
      <c r="AQ128" s="1693"/>
      <c r="AR128" s="1693"/>
      <c r="AS128" s="1693"/>
      <c r="AT128" s="1693"/>
      <c r="AU128" s="1693"/>
      <c r="AV128" s="1693"/>
      <c r="AW128" s="1693"/>
      <c r="AX128" s="1693"/>
      <c r="AY128" s="1693"/>
      <c r="AZ128" s="305"/>
      <c r="BA128" s="1836" t="s">
        <v>108</v>
      </c>
      <c r="BB128" s="1542" t="s">
        <v>49</v>
      </c>
      <c r="BC128" s="33" t="s">
        <v>35</v>
      </c>
      <c r="BD128" s="29" t="s">
        <v>35</v>
      </c>
      <c r="BE128" s="29" t="s">
        <v>35</v>
      </c>
      <c r="BF128" s="29" t="s">
        <v>35</v>
      </c>
      <c r="BG128" s="24" t="s">
        <v>35</v>
      </c>
      <c r="BH128" s="33" t="s">
        <v>35</v>
      </c>
      <c r="BI128" s="29" t="s">
        <v>35</v>
      </c>
      <c r="BJ128" s="29" t="s">
        <v>35</v>
      </c>
      <c r="BK128" s="29" t="s">
        <v>35</v>
      </c>
      <c r="BL128" s="24" t="s">
        <v>35</v>
      </c>
      <c r="BM128" s="33" t="s">
        <v>35</v>
      </c>
      <c r="BN128" s="29" t="s">
        <v>35</v>
      </c>
      <c r="BO128" s="29" t="s">
        <v>35</v>
      </c>
      <c r="BP128" s="29" t="s">
        <v>35</v>
      </c>
      <c r="BQ128" s="24" t="s">
        <v>35</v>
      </c>
      <c r="BR128" s="33" t="s">
        <v>35</v>
      </c>
      <c r="BS128" s="29" t="s">
        <v>35</v>
      </c>
      <c r="BT128" s="29" t="s">
        <v>35</v>
      </c>
      <c r="BU128" s="29" t="s">
        <v>35</v>
      </c>
      <c r="BV128" s="29" t="s">
        <v>35</v>
      </c>
      <c r="BW128" s="29" t="s">
        <v>35</v>
      </c>
      <c r="BX128" s="29" t="s">
        <v>35</v>
      </c>
      <c r="BY128" s="18" t="s">
        <v>35</v>
      </c>
      <c r="BZ128" s="18" t="s">
        <v>35</v>
      </c>
      <c r="CA128" s="18" t="s">
        <v>35</v>
      </c>
      <c r="CB128" s="18" t="s">
        <v>35</v>
      </c>
      <c r="CC128" s="18" t="s">
        <v>35</v>
      </c>
      <c r="CD128" s="18" t="s">
        <v>35</v>
      </c>
      <c r="CE128" s="18" t="s">
        <v>35</v>
      </c>
      <c r="CF128" s="18" t="s">
        <v>35</v>
      </c>
      <c r="CG128" s="18" t="s">
        <v>35</v>
      </c>
      <c r="CH128" s="18" t="s">
        <v>35</v>
      </c>
      <c r="CI128" s="18" t="s">
        <v>35</v>
      </c>
      <c r="CJ128" s="18" t="s">
        <v>35</v>
      </c>
      <c r="CK128" s="3"/>
      <c r="CL128" s="3"/>
      <c r="CM128" s="3"/>
      <c r="CN128" s="3"/>
      <c r="CO128" s="3"/>
      <c r="CP128" s="3"/>
      <c r="CQ128" s="3"/>
      <c r="CR128" s="3"/>
      <c r="CS128" s="3"/>
      <c r="CT128" s="3"/>
      <c r="CU128" s="3"/>
      <c r="CV128" s="3"/>
      <c r="CW128" s="3"/>
      <c r="CX128" s="3"/>
      <c r="CY128" s="3"/>
      <c r="CZ128" s="3"/>
    </row>
    <row r="129" s="433" customFormat="true" ht="15" customHeight="true" x14ac:dyDescent="0.2">
      <c r="A129" s="1805"/>
      <c r="B129" s="332" t="s">
        <v>48</v>
      </c>
      <c r="C129" s="93">
        <v>69.469576363352488</v>
      </c>
      <c r="D129" s="92">
        <v>68.524769829755556</v>
      </c>
      <c r="E129" s="92">
        <v>76.345895753019647</v>
      </c>
      <c r="F129" s="92">
        <v>80.963770196729726</v>
      </c>
      <c r="G129" s="91">
        <v>91.959466356172186</v>
      </c>
      <c r="H129" s="90">
        <v>73.875559144177601</v>
      </c>
      <c r="I129" s="92">
        <v>84.056335595933106</v>
      </c>
      <c r="J129" s="92">
        <v>90.278109783986963</v>
      </c>
      <c r="K129" s="92">
        <v>97.668424681533594</v>
      </c>
      <c r="L129" s="89">
        <v>99.419073652781307</v>
      </c>
      <c r="M129" s="93">
        <v>67.088443281305544</v>
      </c>
      <c r="N129" s="92">
        <v>67.115177600732039</v>
      </c>
      <c r="O129" s="92">
        <v>75.185364226387435</v>
      </c>
      <c r="P129" s="92">
        <v>78.307085495502491</v>
      </c>
      <c r="Q129" s="91">
        <v>85.084255610549562</v>
      </c>
      <c r="R129" s="90">
        <v>82.60620428480857</v>
      </c>
      <c r="S129" s="92">
        <v>78.804766988754864</v>
      </c>
      <c r="T129" s="92">
        <v>80.172405465190749</v>
      </c>
      <c r="U129" s="92">
        <v>83.554896148594423</v>
      </c>
      <c r="V129" s="92">
        <v>83.750729294329588</v>
      </c>
      <c r="W129" s="92">
        <v>70.364337863508567</v>
      </c>
      <c r="X129" s="92">
        <v>88.855784426922952</v>
      </c>
      <c r="Y129" s="92">
        <v>81.423429295208976</v>
      </c>
      <c r="Z129" s="92">
        <v>85.93820694549018</v>
      </c>
      <c r="AA129" s="92">
        <v>84.048278672056313</v>
      </c>
      <c r="AB129" s="92">
        <v>88.532539006796867</v>
      </c>
      <c r="AC129" s="92">
        <v>92.860607030978855</v>
      </c>
      <c r="AD129" s="92">
        <v>86.481352975753495</v>
      </c>
      <c r="AE129" s="92">
        <v>82.520704144273765</v>
      </c>
      <c r="AF129" s="92">
        <v>90.384200525136805</v>
      </c>
      <c r="AG129" s="92">
        <v>84.87425977360445</v>
      </c>
      <c r="AH129" s="92">
        <v>80.8639192743221</v>
      </c>
      <c r="AI129" s="92">
        <v>88.977755537674213</v>
      </c>
      <c r="AJ129" s="89">
        <v>65.692775465766118</v>
      </c>
      <c r="AK129" s="1693"/>
      <c r="AL129" s="1693"/>
      <c r="AM129" s="1693"/>
      <c r="AN129" s="1693"/>
      <c r="AO129" s="1693"/>
      <c r="AP129" s="1693"/>
      <c r="AQ129" s="1693"/>
      <c r="AR129" s="1693"/>
      <c r="AS129" s="1693"/>
      <c r="AT129" s="1693"/>
      <c r="AU129" s="1693"/>
      <c r="AV129" s="1693"/>
      <c r="AW129" s="1693"/>
      <c r="AX129" s="1693"/>
      <c r="AY129" s="1693"/>
      <c r="AZ129" s="305"/>
      <c r="BA129" s="1839"/>
      <c r="BB129" s="1544" t="s">
        <v>48</v>
      </c>
      <c r="BC129" s="32" t="s">
        <v>35</v>
      </c>
      <c r="BD129" s="28" t="s">
        <v>35</v>
      </c>
      <c r="BE129" s="28" t="s">
        <v>35</v>
      </c>
      <c r="BF129" s="28" t="s">
        <v>35</v>
      </c>
      <c r="BG129" s="23" t="s">
        <v>35</v>
      </c>
      <c r="BH129" s="32" t="s">
        <v>35</v>
      </c>
      <c r="BI129" s="28" t="s">
        <v>35</v>
      </c>
      <c r="BJ129" s="28" t="s">
        <v>35</v>
      </c>
      <c r="BK129" s="28" t="s">
        <v>35</v>
      </c>
      <c r="BL129" s="23" t="s">
        <v>35</v>
      </c>
      <c r="BM129" s="32" t="s">
        <v>35</v>
      </c>
      <c r="BN129" s="28" t="s">
        <v>35</v>
      </c>
      <c r="BO129" s="28" t="s">
        <v>35</v>
      </c>
      <c r="BP129" s="28" t="s">
        <v>35</v>
      </c>
      <c r="BQ129" s="23" t="s">
        <v>35</v>
      </c>
      <c r="BR129" s="32" t="s">
        <v>35</v>
      </c>
      <c r="BS129" s="28" t="s">
        <v>35</v>
      </c>
      <c r="BT129" s="28" t="s">
        <v>35</v>
      </c>
      <c r="BU129" s="28" t="s">
        <v>35</v>
      </c>
      <c r="BV129" s="28" t="s">
        <v>35</v>
      </c>
      <c r="BW129" s="28" t="s">
        <v>35</v>
      </c>
      <c r="BX129" s="28" t="s">
        <v>35</v>
      </c>
      <c r="BY129" s="17" t="s">
        <v>35</v>
      </c>
      <c r="BZ129" s="17" t="s">
        <v>35</v>
      </c>
      <c r="CA129" s="17" t="s">
        <v>35</v>
      </c>
      <c r="CB129" s="17" t="s">
        <v>35</v>
      </c>
      <c r="CC129" s="17" t="s">
        <v>35</v>
      </c>
      <c r="CD129" s="17" t="s">
        <v>35</v>
      </c>
      <c r="CE129" s="17" t="s">
        <v>35</v>
      </c>
      <c r="CF129" s="17" t="s">
        <v>35</v>
      </c>
      <c r="CG129" s="17" t="s">
        <v>35</v>
      </c>
      <c r="CH129" s="17" t="s">
        <v>35</v>
      </c>
      <c r="CI129" s="17" t="s">
        <v>35</v>
      </c>
      <c r="CJ129" s="17" t="s">
        <v>35</v>
      </c>
      <c r="CK129" s="3"/>
      <c r="CL129" s="3"/>
      <c r="CM129" s="3"/>
      <c r="CN129" s="3"/>
      <c r="CO129" s="3"/>
      <c r="CP129" s="3"/>
      <c r="CQ129" s="3"/>
      <c r="CR129" s="3"/>
      <c r="CS129" s="3"/>
      <c r="CT129" s="3"/>
      <c r="CU129" s="3"/>
      <c r="CV129" s="3"/>
      <c r="CW129" s="3"/>
      <c r="CX129" s="3"/>
      <c r="CY129" s="3"/>
      <c r="CZ129" s="3"/>
    </row>
    <row r="130" s="277" customFormat="true" ht="15" hidden="true" customHeight="true" x14ac:dyDescent="0.2">
      <c r="A130" s="1832" t="s">
        <v>47</v>
      </c>
      <c r="B130" s="329" t="s">
        <v>42</v>
      </c>
      <c r="C130" s="335"/>
      <c r="D130" s="336"/>
      <c r="E130" s="336"/>
      <c r="F130" s="336"/>
      <c r="G130" s="337"/>
      <c r="H130" s="338"/>
      <c r="I130" s="336"/>
      <c r="J130" s="336"/>
      <c r="K130" s="336"/>
      <c r="L130" s="339"/>
      <c r="M130" s="335"/>
      <c r="N130" s="336"/>
      <c r="O130" s="336"/>
      <c r="P130" s="336"/>
      <c r="Q130" s="337"/>
      <c r="R130" s="338"/>
      <c r="S130" s="336"/>
      <c r="T130" s="336"/>
      <c r="U130" s="336"/>
      <c r="V130" s="336"/>
      <c r="W130" s="336"/>
      <c r="X130" s="336"/>
      <c r="Y130" s="336"/>
      <c r="Z130" s="336"/>
      <c r="AA130" s="336"/>
      <c r="AB130" s="339"/>
      <c r="AC130" s="339"/>
      <c r="AD130" s="339"/>
      <c r="AE130" s="339"/>
      <c r="AF130" s="339"/>
      <c r="AG130" s="339"/>
      <c r="AH130" s="339"/>
      <c r="AI130" s="339"/>
      <c r="AJ130" s="339"/>
      <c r="AK130" s="1693"/>
      <c r="AL130" s="1693"/>
      <c r="AM130" s="1693"/>
      <c r="AN130" s="1693"/>
      <c r="AO130" s="1693"/>
      <c r="AP130" s="1693"/>
      <c r="AQ130" s="1693"/>
      <c r="AR130" s="1693"/>
      <c r="AS130" s="1693"/>
      <c r="AT130" s="1693"/>
      <c r="AU130" s="1693"/>
      <c r="AV130" s="1693"/>
      <c r="AW130" s="1693"/>
      <c r="AX130" s="1693"/>
      <c r="AY130" s="1693"/>
      <c r="AZ130" s="305"/>
      <c r="BB130" s="279"/>
      <c r="BZ130" s="305"/>
      <c r="CA130" s="305"/>
      <c r="CB130" s="305"/>
      <c r="CC130" s="305"/>
      <c r="CD130" s="305"/>
      <c r="CE130" s="305"/>
      <c r="CF130" s="305"/>
      <c r="CG130" s="305"/>
      <c r="CH130" s="305"/>
      <c r="CI130" s="305"/>
      <c r="CJ130" s="305"/>
      <c r="CK130" s="305"/>
      <c r="CL130" s="305"/>
      <c r="CM130" s="305"/>
      <c r="CN130" s="305"/>
      <c r="CO130" s="305"/>
      <c r="CP130" s="305"/>
      <c r="CQ130" s="305"/>
      <c r="CR130" s="305"/>
      <c r="CS130" s="305"/>
      <c r="CT130" s="305"/>
      <c r="CU130" s="305"/>
      <c r="CV130" s="305"/>
      <c r="CW130" s="305"/>
      <c r="CX130" s="305"/>
      <c r="CY130" s="305"/>
      <c r="CZ130" s="305"/>
    </row>
    <row r="131" s="277" customFormat="true" ht="15" hidden="true" customHeight="true" x14ac:dyDescent="0.2">
      <c r="A131" s="1833"/>
      <c r="B131" s="326" t="s">
        <v>46</v>
      </c>
      <c r="C131" s="340"/>
      <c r="D131" s="341"/>
      <c r="E131" s="341"/>
      <c r="F131" s="341"/>
      <c r="G131" s="342"/>
      <c r="H131" s="343"/>
      <c r="I131" s="341"/>
      <c r="J131" s="341"/>
      <c r="K131" s="341"/>
      <c r="L131" s="344"/>
      <c r="M131" s="340"/>
      <c r="N131" s="341"/>
      <c r="O131" s="341"/>
      <c r="P131" s="341"/>
      <c r="Q131" s="342"/>
      <c r="R131" s="343"/>
      <c r="S131" s="341"/>
      <c r="T131" s="341"/>
      <c r="U131" s="341"/>
      <c r="V131" s="341"/>
      <c r="W131" s="341"/>
      <c r="X131" s="341"/>
      <c r="Y131" s="341"/>
      <c r="Z131" s="341"/>
      <c r="AA131" s="341"/>
      <c r="AB131" s="344"/>
      <c r="AC131" s="344"/>
      <c r="AD131" s="344"/>
      <c r="AE131" s="344"/>
      <c r="AF131" s="344"/>
      <c r="AG131" s="344"/>
      <c r="AH131" s="344"/>
      <c r="AI131" s="344"/>
      <c r="AJ131" s="344"/>
      <c r="AK131" s="1693"/>
      <c r="AL131" s="1693"/>
      <c r="AM131" s="1693"/>
      <c r="AN131" s="1693"/>
      <c r="AO131" s="1693"/>
      <c r="AP131" s="1693"/>
      <c r="AQ131" s="1693"/>
      <c r="AR131" s="1693"/>
      <c r="AS131" s="1693"/>
      <c r="AT131" s="1693"/>
      <c r="AU131" s="1693"/>
      <c r="AV131" s="1693"/>
      <c r="AW131" s="1693"/>
      <c r="AX131" s="1693"/>
      <c r="AY131" s="1693"/>
      <c r="AZ131" s="305"/>
      <c r="BB131" s="279"/>
      <c r="BZ131" s="305"/>
      <c r="CA131" s="305"/>
      <c r="CB131" s="305"/>
      <c r="CC131" s="305"/>
      <c r="CD131" s="305"/>
      <c r="CE131" s="305"/>
      <c r="CF131" s="305"/>
      <c r="CG131" s="305"/>
      <c r="CH131" s="305"/>
      <c r="CI131" s="305"/>
      <c r="CJ131" s="305"/>
      <c r="CK131" s="305"/>
      <c r="CL131" s="305"/>
      <c r="CM131" s="305"/>
      <c r="CN131" s="305"/>
      <c r="CO131" s="305"/>
      <c r="CP131" s="305"/>
      <c r="CQ131" s="305"/>
      <c r="CR131" s="305"/>
      <c r="CS131" s="305"/>
      <c r="CT131" s="305"/>
      <c r="CU131" s="305"/>
      <c r="CV131" s="305"/>
      <c r="CW131" s="305"/>
      <c r="CX131" s="305"/>
      <c r="CY131" s="305"/>
      <c r="CZ131" s="305"/>
    </row>
    <row r="132" s="277" customFormat="true" ht="15" hidden="true" customHeight="true" x14ac:dyDescent="0.2">
      <c r="A132" s="1834"/>
      <c r="B132" s="327" t="s">
        <v>46</v>
      </c>
      <c r="C132" s="345"/>
      <c r="D132" s="346"/>
      <c r="E132" s="346"/>
      <c r="F132" s="346"/>
      <c r="G132" s="347"/>
      <c r="H132" s="348"/>
      <c r="I132" s="346"/>
      <c r="J132" s="346"/>
      <c r="K132" s="346"/>
      <c r="L132" s="349"/>
      <c r="M132" s="345"/>
      <c r="N132" s="346"/>
      <c r="O132" s="346"/>
      <c r="P132" s="346"/>
      <c r="Q132" s="347"/>
      <c r="R132" s="13"/>
      <c r="S132" s="12"/>
      <c r="T132" s="12"/>
      <c r="U132" s="12"/>
      <c r="V132" s="12"/>
      <c r="W132" s="12"/>
      <c r="X132" s="12"/>
      <c r="Y132" s="12"/>
      <c r="Z132" s="12"/>
      <c r="AA132" s="12"/>
      <c r="AB132" s="11"/>
      <c r="AC132" s="11"/>
      <c r="AD132" s="11"/>
      <c r="AE132" s="11"/>
      <c r="AF132" s="11"/>
      <c r="AG132" s="11"/>
      <c r="AH132" s="11"/>
      <c r="AI132" s="11"/>
      <c r="AJ132" s="11"/>
      <c r="AK132" s="1693"/>
      <c r="AL132" s="1693"/>
      <c r="AM132" s="1693"/>
      <c r="AN132" s="1693"/>
      <c r="AO132" s="1693"/>
      <c r="AP132" s="1693"/>
      <c r="AQ132" s="1693"/>
      <c r="AR132" s="1693"/>
      <c r="AS132" s="1693"/>
      <c r="AT132" s="1693"/>
      <c r="AU132" s="1693"/>
      <c r="AV132" s="1693"/>
      <c r="AW132" s="1693"/>
      <c r="AX132" s="1693"/>
      <c r="AY132" s="1693"/>
      <c r="AZ132" s="305"/>
      <c r="BB132" s="279"/>
      <c r="BZ132" s="305"/>
      <c r="CA132" s="305"/>
      <c r="CB132" s="305"/>
      <c r="CC132" s="305"/>
      <c r="CD132" s="305"/>
      <c r="CE132" s="305"/>
      <c r="CF132" s="305"/>
      <c r="CG132" s="305"/>
      <c r="CH132" s="305"/>
      <c r="CI132" s="305"/>
      <c r="CJ132" s="305"/>
      <c r="CK132" s="305"/>
      <c r="CL132" s="305"/>
      <c r="CM132" s="305"/>
      <c r="CN132" s="305"/>
      <c r="CO132" s="305"/>
      <c r="CP132" s="305"/>
      <c r="CQ132" s="305"/>
      <c r="CR132" s="305"/>
      <c r="CS132" s="305"/>
      <c r="CT132" s="305"/>
      <c r="CU132" s="305"/>
      <c r="CV132" s="305"/>
      <c r="CW132" s="305"/>
      <c r="CX132" s="305"/>
      <c r="CY132" s="305"/>
      <c r="CZ132" s="305"/>
    </row>
    <row r="133" s="433" customFormat="true" ht="15" customHeight="true" x14ac:dyDescent="0.2">
      <c r="A133" s="276"/>
      <c r="B133" s="328"/>
      <c r="C133" s="1806" t="s">
        <v>114</v>
      </c>
      <c r="D133" s="1807"/>
      <c r="E133" s="1807"/>
      <c r="F133" s="1807"/>
      <c r="G133" s="1808"/>
      <c r="H133" s="1809" t="s">
        <v>38</v>
      </c>
      <c r="I133" s="1810"/>
      <c r="J133" s="1810"/>
      <c r="K133" s="1810"/>
      <c r="L133" s="1811"/>
      <c r="M133" s="1831" t="s">
        <v>37</v>
      </c>
      <c r="N133" s="1810"/>
      <c r="O133" s="1810"/>
      <c r="P133" s="1810"/>
      <c r="Q133" s="1811"/>
      <c r="R133" s="15" t="s">
        <v>137</v>
      </c>
      <c r="S133" s="359"/>
      <c r="T133" s="359"/>
      <c r="U133" s="359"/>
      <c r="V133" s="359"/>
      <c r="W133" s="359"/>
      <c r="X133" s="359"/>
      <c r="Y133" s="359"/>
      <c r="Z133" s="359"/>
      <c r="AA133" s="359"/>
      <c r="AB133" s="359"/>
      <c r="AC133" s="359"/>
      <c r="AD133" s="359"/>
      <c r="AE133" s="359"/>
      <c r="AF133" s="359"/>
      <c r="AG133" s="359"/>
      <c r="AH133" s="359"/>
      <c r="AI133" s="359"/>
      <c r="AJ133" s="359"/>
      <c r="AK133" s="1693"/>
      <c r="AL133" s="1693"/>
      <c r="AM133" s="1693"/>
      <c r="AN133" s="1693"/>
      <c r="AO133" s="1693"/>
      <c r="AP133" s="1693"/>
      <c r="AQ133" s="1693"/>
      <c r="AR133" s="1693"/>
      <c r="AS133" s="1693"/>
      <c r="AT133" s="1693"/>
      <c r="AU133" s="1693"/>
      <c r="AV133" s="1693"/>
      <c r="AW133" s="1693"/>
      <c r="AX133" s="1693"/>
      <c r="AY133" s="1693"/>
      <c r="AZ133" s="305"/>
      <c r="BA133" s="306" t="s">
        <v>128</v>
      </c>
      <c r="BB133" s="262" t="s">
        <v>98</v>
      </c>
      <c r="BC133" s="1815" t="s">
        <v>114</v>
      </c>
      <c r="BD133" s="1816"/>
      <c r="BE133" s="1816"/>
      <c r="BF133" s="1816"/>
      <c r="BG133" s="1838"/>
      <c r="BH133" s="1815" t="s">
        <v>38</v>
      </c>
      <c r="BI133" s="1816"/>
      <c r="BJ133" s="1816"/>
      <c r="BK133" s="1816"/>
      <c r="BL133" s="1838"/>
      <c r="BM133" s="1815" t="s">
        <v>37</v>
      </c>
      <c r="BN133" s="1816"/>
      <c r="BO133" s="1816"/>
      <c r="BP133" s="1816"/>
      <c r="BQ133" s="1817"/>
      <c r="BR133" s="14" t="s">
        <v>137</v>
      </c>
      <c r="BS133" s="359"/>
      <c r="BT133" s="359"/>
      <c r="BU133" s="359"/>
      <c r="BV133" s="359"/>
      <c r="BW133" s="359"/>
      <c r="BX133" s="359"/>
      <c r="BY133" s="359"/>
      <c r="BZ133" s="370"/>
      <c r="CA133" s="370"/>
      <c r="CB133" s="370"/>
      <c r="CC133" s="370"/>
      <c r="CD133" s="370"/>
      <c r="CE133" s="370"/>
      <c r="CF133" s="370"/>
      <c r="CG133" s="370"/>
      <c r="CH133" s="370"/>
      <c r="CI133" s="370"/>
      <c r="CJ133" s="370"/>
      <c r="CK133" s="304"/>
      <c r="CL133" s="304"/>
      <c r="CM133" s="304"/>
      <c r="CN133" s="304"/>
      <c r="CO133" s="304"/>
      <c r="CP133" s="304"/>
      <c r="CQ133" s="304"/>
      <c r="CR133" s="304"/>
      <c r="CS133" s="304"/>
      <c r="CT133" s="304"/>
      <c r="CU133" s="304"/>
      <c r="CV133" s="304"/>
      <c r="CW133" s="304"/>
      <c r="CX133" s="304"/>
      <c r="CY133" s="304"/>
      <c r="CZ133" s="304"/>
    </row>
    <row r="134" s="433" customFormat="true" ht="36" x14ac:dyDescent="0.2">
      <c r="A134" s="294" t="s">
        <v>69</v>
      </c>
      <c r="B134" s="328"/>
      <c r="C134" s="351" t="s">
        <v>0</v>
      </c>
      <c r="D134" s="1535" t="s">
        <v>1</v>
      </c>
      <c r="E134" s="1535" t="s">
        <v>2</v>
      </c>
      <c r="F134" s="1535" t="s">
        <v>3</v>
      </c>
      <c r="G134" s="1536" t="s">
        <v>4</v>
      </c>
      <c r="H134" s="333" t="s">
        <v>0</v>
      </c>
      <c r="I134" s="1538" t="s">
        <v>1</v>
      </c>
      <c r="J134" s="1538" t="s">
        <v>2</v>
      </c>
      <c r="K134" s="1538" t="s">
        <v>3</v>
      </c>
      <c r="L134" s="1539" t="s">
        <v>4</v>
      </c>
      <c r="M134" s="334" t="s">
        <v>0</v>
      </c>
      <c r="N134" s="1538" t="s">
        <v>1</v>
      </c>
      <c r="O134" s="1538" t="s">
        <v>2</v>
      </c>
      <c r="P134" s="1538" t="s">
        <v>3</v>
      </c>
      <c r="Q134" s="1534" t="s">
        <v>4</v>
      </c>
      <c r="R134" s="333" t="s">
        <v>152</v>
      </c>
      <c r="S134" s="1538" t="s">
        <v>310</v>
      </c>
      <c r="T134" s="1538" t="s">
        <v>154</v>
      </c>
      <c r="U134" s="1538" t="s">
        <v>155</v>
      </c>
      <c r="V134" s="1538" t="s">
        <v>156</v>
      </c>
      <c r="W134" s="1538" t="s">
        <v>157</v>
      </c>
      <c r="X134" s="1538" t="s">
        <v>311</v>
      </c>
      <c r="Y134" s="1538" t="s">
        <v>159</v>
      </c>
      <c r="Z134" s="1538" t="s">
        <v>160</v>
      </c>
      <c r="AA134" s="1538" t="s">
        <v>162</v>
      </c>
      <c r="AB134" s="1538" t="s">
        <v>163</v>
      </c>
      <c r="AC134" s="1538" t="s">
        <v>164</v>
      </c>
      <c r="AD134" s="1538" t="s">
        <v>312</v>
      </c>
      <c r="AE134" s="1538" t="s">
        <v>165</v>
      </c>
      <c r="AF134" s="1538" t="s">
        <v>166</v>
      </c>
      <c r="AG134" s="1538" t="s">
        <v>167</v>
      </c>
      <c r="AH134" s="1538" t="s">
        <v>168</v>
      </c>
      <c r="AI134" s="1538" t="s">
        <v>169</v>
      </c>
      <c r="AJ134" s="1539" t="s">
        <v>170</v>
      </c>
      <c r="AK134" s="1693"/>
      <c r="AL134" s="1693"/>
      <c r="AM134" s="1693"/>
      <c r="AN134" s="1693"/>
      <c r="AO134" s="1693"/>
      <c r="AP134" s="1693"/>
      <c r="AQ134" s="1693"/>
      <c r="AR134" s="1693"/>
      <c r="AS134" s="1693"/>
      <c r="AT134" s="1693"/>
      <c r="AU134" s="1693"/>
      <c r="AV134" s="1693"/>
      <c r="AW134" s="1693"/>
      <c r="AX134" s="1693"/>
      <c r="AY134" s="1693"/>
      <c r="AZ134" s="305"/>
      <c r="BA134" s="294" t="s">
        <v>116</v>
      </c>
      <c r="BB134" s="293"/>
      <c r="BC134" s="381" t="s">
        <v>0</v>
      </c>
      <c r="BD134" s="1464" t="s">
        <v>1</v>
      </c>
      <c r="BE134" s="1464" t="s">
        <v>2</v>
      </c>
      <c r="BF134" s="1464" t="s">
        <v>3</v>
      </c>
      <c r="BG134" s="382" t="s">
        <v>4</v>
      </c>
      <c r="BH134" s="381" t="s">
        <v>0</v>
      </c>
      <c r="BI134" s="1464" t="s">
        <v>1</v>
      </c>
      <c r="BJ134" s="1464" t="s">
        <v>2</v>
      </c>
      <c r="BK134" s="1464" t="s">
        <v>3</v>
      </c>
      <c r="BL134" s="382" t="s">
        <v>4</v>
      </c>
      <c r="BM134" s="381" t="s">
        <v>0</v>
      </c>
      <c r="BN134" s="1464" t="s">
        <v>1</v>
      </c>
      <c r="BO134" s="1464" t="s">
        <v>2</v>
      </c>
      <c r="BP134" s="1464" t="s">
        <v>3</v>
      </c>
      <c r="BQ134" s="382" t="s">
        <v>4</v>
      </c>
      <c r="BR134" s="381" t="s">
        <v>152</v>
      </c>
      <c r="BS134" s="1464" t="s">
        <v>310</v>
      </c>
      <c r="BT134" s="1464" t="s">
        <v>154</v>
      </c>
      <c r="BU134" s="1464" t="s">
        <v>155</v>
      </c>
      <c r="BV134" s="1464" t="s">
        <v>156</v>
      </c>
      <c r="BW134" s="1464" t="s">
        <v>157</v>
      </c>
      <c r="BX134" s="1464" t="s">
        <v>311</v>
      </c>
      <c r="BY134" s="1466" t="s">
        <v>159</v>
      </c>
      <c r="BZ134" s="1466" t="s">
        <v>160</v>
      </c>
      <c r="CA134" s="1466" t="s">
        <v>162</v>
      </c>
      <c r="CB134" s="1466" t="s">
        <v>163</v>
      </c>
      <c r="CC134" s="1466" t="s">
        <v>164</v>
      </c>
      <c r="CD134" s="1466" t="s">
        <v>312</v>
      </c>
      <c r="CE134" s="1466" t="s">
        <v>165</v>
      </c>
      <c r="CF134" s="1466" t="s">
        <v>166</v>
      </c>
      <c r="CG134" s="1466" t="s">
        <v>167</v>
      </c>
      <c r="CH134" s="1466" t="s">
        <v>168</v>
      </c>
      <c r="CI134" s="1466" t="s">
        <v>169</v>
      </c>
      <c r="CJ134" s="1466" t="s">
        <v>170</v>
      </c>
      <c r="CK134" s="1711"/>
      <c r="CL134" s="1711"/>
      <c r="CM134" s="1711"/>
      <c r="CN134" s="1711"/>
      <c r="CO134" s="1711"/>
      <c r="CP134" s="1711"/>
      <c r="CQ134" s="1711"/>
      <c r="CR134" s="1711"/>
      <c r="CS134" s="1711"/>
      <c r="CT134" s="1711"/>
      <c r="CU134" s="1711"/>
      <c r="CV134" s="1711"/>
      <c r="CW134" s="1711"/>
      <c r="CX134" s="1711"/>
      <c r="CY134" s="1711"/>
      <c r="CZ134" s="1711"/>
    </row>
    <row r="135" s="433" customFormat="true" ht="15" customHeight="true" x14ac:dyDescent="0.2">
      <c r="A135" s="1803" t="s">
        <v>45</v>
      </c>
      <c r="B135" s="330" t="s">
        <v>44</v>
      </c>
      <c r="C135" s="103">
        <v>1.9980316089820701E-2</v>
      </c>
      <c r="D135" s="102">
        <v>6.0265420742420577E-2</v>
      </c>
      <c r="E135" s="102">
        <v>0.33062536948774418</v>
      </c>
      <c r="F135" s="102">
        <v>2.5203901292620596</v>
      </c>
      <c r="G135" s="101">
        <v>34.610502978222939</v>
      </c>
      <c r="H135" s="100">
        <v>5.8978043609276005</v>
      </c>
      <c r="I135" s="102">
        <v>23.46166643716262</v>
      </c>
      <c r="J135" s="102">
        <v>40.645637693590345</v>
      </c>
      <c r="K135" s="102">
        <v>59.540202757549956</v>
      </c>
      <c r="L135" s="99">
        <v>75.427093998534687</v>
      </c>
      <c r="M135" s="103">
        <v>2.4306672588344909E-2</v>
      </c>
      <c r="N135" s="102">
        <v>1.8445227044332047E-2</v>
      </c>
      <c r="O135" s="102">
        <v>7.6747737400561247E-2</v>
      </c>
      <c r="P135" s="102">
        <v>7.3783738571892105E-2</v>
      </c>
      <c r="Q135" s="101">
        <v>1.0635006009123456</v>
      </c>
      <c r="R135" s="100">
        <v>1.2778368275262248</v>
      </c>
      <c r="S135" s="102">
        <v>0.83099767127016788</v>
      </c>
      <c r="T135" s="102">
        <v>0.25576769509582636</v>
      </c>
      <c r="U135" s="102">
        <v>0</v>
      </c>
      <c r="V135" s="102">
        <v>1.5499481734977969</v>
      </c>
      <c r="W135" s="102">
        <v>1.0444813124470651</v>
      </c>
      <c r="X135" s="102">
        <v>0.72544745653380116</v>
      </c>
      <c r="Y135" s="102">
        <v>1.9876654223105046</v>
      </c>
      <c r="Z135" s="102">
        <v>0.23125683264691127</v>
      </c>
      <c r="AA135" s="102">
        <v>2.2867820126254143E-2</v>
      </c>
      <c r="AB135" s="102">
        <v>0.77197125299891023</v>
      </c>
      <c r="AC135" s="102">
        <v>72.426613704862675</v>
      </c>
      <c r="AD135" s="102">
        <v>6.5050517961724248</v>
      </c>
      <c r="AE135" s="102">
        <v>0.23919781001627763</v>
      </c>
      <c r="AF135" s="102">
        <v>2.9534982678474795E-2</v>
      </c>
      <c r="AG135" s="102">
        <v>0.67444199834779295</v>
      </c>
      <c r="AH135" s="102">
        <v>0.22784109303599342</v>
      </c>
      <c r="AI135" s="102">
        <v>0.88257096141965019</v>
      </c>
      <c r="AJ135" s="99">
        <v>0.19956521153376344</v>
      </c>
      <c r="AK135" s="1693"/>
      <c r="AL135" s="1693"/>
      <c r="AM135" s="1693"/>
      <c r="AN135" s="1693"/>
      <c r="AO135" s="1693"/>
      <c r="AP135" s="1693"/>
      <c r="AQ135" s="1693"/>
      <c r="AR135" s="1693"/>
      <c r="AS135" s="1693"/>
      <c r="AT135" s="1693"/>
      <c r="AU135" s="1693"/>
      <c r="AV135" s="1693"/>
      <c r="AW135" s="1693"/>
      <c r="AX135" s="1693"/>
      <c r="AY135" s="1693"/>
      <c r="AZ135" s="305"/>
      <c r="BA135" s="1835" t="s">
        <v>45</v>
      </c>
      <c r="BB135" s="1543" t="s">
        <v>44</v>
      </c>
      <c r="BC135" s="34" t="s">
        <v>35</v>
      </c>
      <c r="BD135" s="30" t="s">
        <v>35</v>
      </c>
      <c r="BE135" s="30" t="s">
        <v>35</v>
      </c>
      <c r="BF135" s="30" t="s">
        <v>35</v>
      </c>
      <c r="BG135" s="25" t="s">
        <v>35</v>
      </c>
      <c r="BH135" s="34" t="s">
        <v>35</v>
      </c>
      <c r="BI135" s="30" t="s">
        <v>35</v>
      </c>
      <c r="BJ135" s="30" t="s">
        <v>35</v>
      </c>
      <c r="BK135" s="30" t="s">
        <v>35</v>
      </c>
      <c r="BL135" s="25" t="s">
        <v>35</v>
      </c>
      <c r="BM135" s="34" t="s">
        <v>35</v>
      </c>
      <c r="BN135" s="30" t="s">
        <v>35</v>
      </c>
      <c r="BO135" s="30" t="s">
        <v>35</v>
      </c>
      <c r="BP135" s="30" t="s">
        <v>35</v>
      </c>
      <c r="BQ135" s="25" t="s">
        <v>35</v>
      </c>
      <c r="BR135" s="34" t="s">
        <v>35</v>
      </c>
      <c r="BS135" s="30" t="s">
        <v>35</v>
      </c>
      <c r="BT135" s="30" t="s">
        <v>35</v>
      </c>
      <c r="BU135" s="30" t="s">
        <v>35</v>
      </c>
      <c r="BV135" s="30" t="s">
        <v>35</v>
      </c>
      <c r="BW135" s="30" t="s">
        <v>35</v>
      </c>
      <c r="BX135" s="30" t="s">
        <v>35</v>
      </c>
      <c r="BY135" s="19" t="s">
        <v>35</v>
      </c>
      <c r="BZ135" s="19" t="s">
        <v>35</v>
      </c>
      <c r="CA135" s="19" t="s">
        <v>35</v>
      </c>
      <c r="CB135" s="19" t="s">
        <v>35</v>
      </c>
      <c r="CC135" s="19" t="s">
        <v>35</v>
      </c>
      <c r="CD135" s="19" t="s">
        <v>35</v>
      </c>
      <c r="CE135" s="19" t="s">
        <v>35</v>
      </c>
      <c r="CF135" s="19" t="s">
        <v>35</v>
      </c>
      <c r="CG135" s="19" t="s">
        <v>35</v>
      </c>
      <c r="CH135" s="19" t="s">
        <v>35</v>
      </c>
      <c r="CI135" s="19" t="s">
        <v>35</v>
      </c>
      <c r="CJ135" s="19" t="s">
        <v>35</v>
      </c>
      <c r="CK135" s="3"/>
      <c r="CL135" s="3"/>
      <c r="CM135" s="3"/>
      <c r="CN135" s="3"/>
      <c r="CO135" s="3"/>
      <c r="CP135" s="3"/>
      <c r="CQ135" s="3"/>
      <c r="CR135" s="3"/>
      <c r="CS135" s="3"/>
      <c r="CT135" s="3"/>
      <c r="CU135" s="3"/>
      <c r="CV135" s="3"/>
      <c r="CW135" s="3"/>
      <c r="CX135" s="3"/>
      <c r="CY135" s="3"/>
      <c r="CZ135" s="3"/>
    </row>
    <row r="136" s="433" customFormat="true" ht="15" customHeight="true" x14ac:dyDescent="0.2">
      <c r="A136" s="1804"/>
      <c r="B136" s="331" t="s">
        <v>43</v>
      </c>
      <c r="C136" s="98">
        <v>5.7641949577261844</v>
      </c>
      <c r="D136" s="97">
        <v>14.519543091285126</v>
      </c>
      <c r="E136" s="97">
        <v>26.21310380375364</v>
      </c>
      <c r="F136" s="97">
        <v>54.742829403484315</v>
      </c>
      <c r="G136" s="96">
        <v>58.233905222227264</v>
      </c>
      <c r="H136" s="95">
        <v>42.734819445459024</v>
      </c>
      <c r="I136" s="97">
        <v>64.891895719044555</v>
      </c>
      <c r="J136" s="97">
        <v>55.73145197416882</v>
      </c>
      <c r="K136" s="97">
        <v>39.422780456806386</v>
      </c>
      <c r="L136" s="94">
        <v>24.491365270012587</v>
      </c>
      <c r="M136" s="98">
        <v>5.0221839228364598</v>
      </c>
      <c r="N136" s="97">
        <v>11.478357669340307</v>
      </c>
      <c r="O136" s="97">
        <v>19.872764421076283</v>
      </c>
      <c r="P136" s="97">
        <v>37.356384862096682</v>
      </c>
      <c r="Q136" s="96">
        <v>71.056285881725245</v>
      </c>
      <c r="R136" s="95">
        <v>44.779460507057919</v>
      </c>
      <c r="S136" s="97">
        <v>57.894827422448614</v>
      </c>
      <c r="T136" s="97">
        <v>28.321109622498337</v>
      </c>
      <c r="U136" s="97">
        <v>23.318289684833566</v>
      </c>
      <c r="V136" s="97">
        <v>31.868737227176197</v>
      </c>
      <c r="W136" s="97">
        <v>23.110733690731848</v>
      </c>
      <c r="X136" s="97">
        <v>29.976548818716335</v>
      </c>
      <c r="Y136" s="97">
        <v>46.421437472834519</v>
      </c>
      <c r="Z136" s="97">
        <v>22.483404295190152</v>
      </c>
      <c r="AA136" s="97">
        <v>14.255962888913023</v>
      </c>
      <c r="AB136" s="97">
        <v>30.631896752220978</v>
      </c>
      <c r="AC136" s="97">
        <v>25.289928643003446</v>
      </c>
      <c r="AD136" s="97">
        <v>42.095768572494393</v>
      </c>
      <c r="AE136" s="97">
        <v>10.732343036753688</v>
      </c>
      <c r="AF136" s="97">
        <v>21.012152096604744</v>
      </c>
      <c r="AG136" s="97">
        <v>30.493554783193705</v>
      </c>
      <c r="AH136" s="97">
        <v>33.483180978742752</v>
      </c>
      <c r="AI136" s="97">
        <v>20.410026889684794</v>
      </c>
      <c r="AJ136" s="94">
        <v>32.779452270889323</v>
      </c>
      <c r="AK136" s="1693"/>
      <c r="AL136" s="1693"/>
      <c r="AM136" s="1693"/>
      <c r="AN136" s="1693"/>
      <c r="AO136" s="1693"/>
      <c r="AP136" s="1693"/>
      <c r="AQ136" s="1693"/>
      <c r="AR136" s="1693"/>
      <c r="AS136" s="1693"/>
      <c r="AT136" s="1693"/>
      <c r="AU136" s="1693"/>
      <c r="AV136" s="1693"/>
      <c r="AW136" s="1693"/>
      <c r="AX136" s="1693"/>
      <c r="AY136" s="1693"/>
      <c r="AZ136" s="305"/>
      <c r="BA136" s="1836"/>
      <c r="BB136" s="1542" t="s">
        <v>43</v>
      </c>
      <c r="BC136" s="33" t="s">
        <v>35</v>
      </c>
      <c r="BD136" s="29" t="s">
        <v>35</v>
      </c>
      <c r="BE136" s="29" t="s">
        <v>35</v>
      </c>
      <c r="BF136" s="29" t="s">
        <v>35</v>
      </c>
      <c r="BG136" s="24" t="s">
        <v>35</v>
      </c>
      <c r="BH136" s="33" t="s">
        <v>35</v>
      </c>
      <c r="BI136" s="29" t="s">
        <v>35</v>
      </c>
      <c r="BJ136" s="29" t="s">
        <v>35</v>
      </c>
      <c r="BK136" s="29" t="s">
        <v>35</v>
      </c>
      <c r="BL136" s="24" t="s">
        <v>35</v>
      </c>
      <c r="BM136" s="33" t="s">
        <v>35</v>
      </c>
      <c r="BN136" s="29" t="s">
        <v>35</v>
      </c>
      <c r="BO136" s="29" t="s">
        <v>35</v>
      </c>
      <c r="BP136" s="29" t="s">
        <v>35</v>
      </c>
      <c r="BQ136" s="24" t="s">
        <v>35</v>
      </c>
      <c r="BR136" s="33" t="s">
        <v>35</v>
      </c>
      <c r="BS136" s="29" t="s">
        <v>35</v>
      </c>
      <c r="BT136" s="29" t="s">
        <v>35</v>
      </c>
      <c r="BU136" s="29" t="s">
        <v>35</v>
      </c>
      <c r="BV136" s="29" t="s">
        <v>35</v>
      </c>
      <c r="BW136" s="29" t="s">
        <v>35</v>
      </c>
      <c r="BX136" s="29" t="s">
        <v>35</v>
      </c>
      <c r="BY136" s="18" t="s">
        <v>35</v>
      </c>
      <c r="BZ136" s="18" t="s">
        <v>35</v>
      </c>
      <c r="CA136" s="18" t="s">
        <v>35</v>
      </c>
      <c r="CB136" s="18" t="s">
        <v>35</v>
      </c>
      <c r="CC136" s="18" t="s">
        <v>35</v>
      </c>
      <c r="CD136" s="18" t="s">
        <v>35</v>
      </c>
      <c r="CE136" s="18" t="s">
        <v>35</v>
      </c>
      <c r="CF136" s="18" t="s">
        <v>35</v>
      </c>
      <c r="CG136" s="18" t="s">
        <v>35</v>
      </c>
      <c r="CH136" s="18" t="s">
        <v>35</v>
      </c>
      <c r="CI136" s="18" t="s">
        <v>35</v>
      </c>
      <c r="CJ136" s="18" t="s">
        <v>35</v>
      </c>
      <c r="CK136" s="3"/>
      <c r="CL136" s="3"/>
      <c r="CM136" s="3"/>
      <c r="CN136" s="3"/>
      <c r="CO136" s="3"/>
      <c r="CP136" s="3"/>
      <c r="CQ136" s="3"/>
      <c r="CR136" s="3"/>
      <c r="CS136" s="3"/>
      <c r="CT136" s="3"/>
      <c r="CU136" s="3"/>
      <c r="CV136" s="3"/>
      <c r="CW136" s="3"/>
      <c r="CX136" s="3"/>
      <c r="CY136" s="3"/>
      <c r="CZ136" s="3"/>
    </row>
    <row r="137" s="433" customFormat="true" ht="15" customHeight="true" x14ac:dyDescent="0.2">
      <c r="A137" s="1804"/>
      <c r="B137" s="331" t="s">
        <v>42</v>
      </c>
      <c r="C137" s="98">
        <v>2.9481860406668563</v>
      </c>
      <c r="D137" s="97">
        <v>4.500636163545142</v>
      </c>
      <c r="E137" s="97">
        <v>4.5160529093227852</v>
      </c>
      <c r="F137" s="97">
        <v>3.3201972454883952</v>
      </c>
      <c r="G137" s="96">
        <v>1.1132226126767804</v>
      </c>
      <c r="H137" s="95">
        <v>3.2264621633491237</v>
      </c>
      <c r="I137" s="97">
        <v>1.8758485875396631</v>
      </c>
      <c r="J137" s="97">
        <v>1.3057300235944147</v>
      </c>
      <c r="K137" s="97">
        <v>0.8568994846686252</v>
      </c>
      <c r="L137" s="94">
        <v>8.1540731452834844E-2</v>
      </c>
      <c r="M137" s="98">
        <v>2.810148785827475</v>
      </c>
      <c r="N137" s="97">
        <v>3.9239935340922889</v>
      </c>
      <c r="O137" s="97">
        <v>4.4440495819820889</v>
      </c>
      <c r="P137" s="97">
        <v>4.6900568737729724</v>
      </c>
      <c r="Q137" s="96">
        <v>2.4920711611548452</v>
      </c>
      <c r="R137" s="95">
        <v>0.25835874322009927</v>
      </c>
      <c r="S137" s="97">
        <v>2.9388481970991629</v>
      </c>
      <c r="T137" s="97">
        <v>4.1295098844892602</v>
      </c>
      <c r="U137" s="97">
        <v>1.2182504938500953</v>
      </c>
      <c r="V137" s="97">
        <v>2.3723948732781572</v>
      </c>
      <c r="W137" s="97">
        <v>14.545238516750967</v>
      </c>
      <c r="X137" s="97">
        <v>6.7607312047992636</v>
      </c>
      <c r="Y137" s="97">
        <v>0.63531467044519885</v>
      </c>
      <c r="Z137" s="97">
        <v>3.6921372913187747</v>
      </c>
      <c r="AA137" s="97">
        <v>9.0398905864352486</v>
      </c>
      <c r="AB137" s="97">
        <v>16.065758151243582</v>
      </c>
      <c r="AC137" s="97">
        <v>0.10791936535936428</v>
      </c>
      <c r="AD137" s="97">
        <v>2.7165910445637542</v>
      </c>
      <c r="AE137" s="97">
        <v>4.9815824650121829</v>
      </c>
      <c r="AF137" s="97">
        <v>1.0106180307994583</v>
      </c>
      <c r="AG137" s="97">
        <v>1.4788538008785355E-2</v>
      </c>
      <c r="AH137" s="97">
        <v>5.5755747955975394</v>
      </c>
      <c r="AI137" s="97">
        <v>3.3914235059161779</v>
      </c>
      <c r="AJ137" s="94">
        <v>0.4244543936098667</v>
      </c>
      <c r="AK137" s="1693"/>
      <c r="AL137" s="1693"/>
      <c r="AM137" s="1693"/>
      <c r="AN137" s="1693"/>
      <c r="AO137" s="1693"/>
      <c r="AP137" s="1693"/>
      <c r="AQ137" s="1693"/>
      <c r="AR137" s="1693"/>
      <c r="AS137" s="1693"/>
      <c r="AT137" s="1693"/>
      <c r="AU137" s="1693"/>
      <c r="AV137" s="1693"/>
      <c r="AW137" s="1693"/>
      <c r="AX137" s="1693"/>
      <c r="AY137" s="1693"/>
      <c r="AZ137" s="305"/>
      <c r="BA137" s="1836"/>
      <c r="BB137" s="1542" t="s">
        <v>42</v>
      </c>
      <c r="BC137" s="33" t="s">
        <v>35</v>
      </c>
      <c r="BD137" s="29" t="s">
        <v>35</v>
      </c>
      <c r="BE137" s="29" t="s">
        <v>35</v>
      </c>
      <c r="BF137" s="29" t="s">
        <v>35</v>
      </c>
      <c r="BG137" s="24" t="s">
        <v>35</v>
      </c>
      <c r="BH137" s="33" t="s">
        <v>35</v>
      </c>
      <c r="BI137" s="29" t="s">
        <v>35</v>
      </c>
      <c r="BJ137" s="29" t="s">
        <v>35</v>
      </c>
      <c r="BK137" s="29" t="s">
        <v>35</v>
      </c>
      <c r="BL137" s="24" t="s">
        <v>35</v>
      </c>
      <c r="BM137" s="33" t="s">
        <v>35</v>
      </c>
      <c r="BN137" s="29" t="s">
        <v>35</v>
      </c>
      <c r="BO137" s="29" t="s">
        <v>35</v>
      </c>
      <c r="BP137" s="29" t="s">
        <v>35</v>
      </c>
      <c r="BQ137" s="24" t="s">
        <v>35</v>
      </c>
      <c r="BR137" s="33" t="s">
        <v>35</v>
      </c>
      <c r="BS137" s="29" t="s">
        <v>35</v>
      </c>
      <c r="BT137" s="29" t="s">
        <v>35</v>
      </c>
      <c r="BU137" s="29" t="s">
        <v>35</v>
      </c>
      <c r="BV137" s="29" t="s">
        <v>35</v>
      </c>
      <c r="BW137" s="29" t="s">
        <v>35</v>
      </c>
      <c r="BX137" s="29" t="s">
        <v>35</v>
      </c>
      <c r="BY137" s="18" t="s">
        <v>35</v>
      </c>
      <c r="BZ137" s="18" t="s">
        <v>35</v>
      </c>
      <c r="CA137" s="18" t="s">
        <v>35</v>
      </c>
      <c r="CB137" s="18" t="s">
        <v>35</v>
      </c>
      <c r="CC137" s="18" t="s">
        <v>35</v>
      </c>
      <c r="CD137" s="18" t="s">
        <v>35</v>
      </c>
      <c r="CE137" s="18" t="s">
        <v>35</v>
      </c>
      <c r="CF137" s="18" t="s">
        <v>35</v>
      </c>
      <c r="CG137" s="18" t="s">
        <v>35</v>
      </c>
      <c r="CH137" s="18" t="s">
        <v>35</v>
      </c>
      <c r="CI137" s="18" t="s">
        <v>35</v>
      </c>
      <c r="CJ137" s="18" t="s">
        <v>35</v>
      </c>
      <c r="CK137" s="3"/>
      <c r="CL137" s="3"/>
      <c r="CM137" s="3"/>
      <c r="CN137" s="3"/>
      <c r="CO137" s="3"/>
      <c r="CP137" s="3"/>
      <c r="CQ137" s="3"/>
      <c r="CR137" s="3"/>
      <c r="CS137" s="3"/>
      <c r="CT137" s="3"/>
      <c r="CU137" s="3"/>
      <c r="CV137" s="3"/>
      <c r="CW137" s="3"/>
      <c r="CX137" s="3"/>
      <c r="CY137" s="3"/>
      <c r="CZ137" s="3"/>
    </row>
    <row r="138" s="433" customFormat="true" ht="15" customHeight="true" x14ac:dyDescent="0.2">
      <c r="A138" s="1804"/>
      <c r="B138" s="331" t="s">
        <v>41</v>
      </c>
      <c r="C138" s="98">
        <v>1.2579999481664386</v>
      </c>
      <c r="D138" s="97">
        <v>2.5094553787878073</v>
      </c>
      <c r="E138" s="97">
        <v>2.6085336742824357</v>
      </c>
      <c r="F138" s="97">
        <v>2.9379265498927722</v>
      </c>
      <c r="G138" s="96">
        <v>1.0535543958259603</v>
      </c>
      <c r="H138" s="95">
        <v>1.736391702079517</v>
      </c>
      <c r="I138" s="97">
        <v>2.2891360016744033</v>
      </c>
      <c r="J138" s="97">
        <v>0.5904945391234584</v>
      </c>
      <c r="K138" s="97">
        <v>3.5576553591028723E-2</v>
      </c>
      <c r="L138" s="94">
        <v>0</v>
      </c>
      <c r="M138" s="98">
        <v>1.3108868576902291</v>
      </c>
      <c r="N138" s="97">
        <v>2.3345060167816194</v>
      </c>
      <c r="O138" s="97">
        <v>2.7945904039250133</v>
      </c>
      <c r="P138" s="97">
        <v>2.8544015786131287</v>
      </c>
      <c r="Q138" s="96">
        <v>2.3128115054356098</v>
      </c>
      <c r="R138" s="95">
        <v>0</v>
      </c>
      <c r="S138" s="97">
        <v>2.0931668743818554</v>
      </c>
      <c r="T138" s="97">
        <v>0.34416934413455263</v>
      </c>
      <c r="U138" s="97">
        <v>4.1041183389885525</v>
      </c>
      <c r="V138" s="97">
        <v>0.46746688313704704</v>
      </c>
      <c r="W138" s="97">
        <v>1.2443142161192131</v>
      </c>
      <c r="X138" s="97">
        <v>8.2523646682957565</v>
      </c>
      <c r="Y138" s="97">
        <v>2.4105990048833736</v>
      </c>
      <c r="Z138" s="97">
        <v>1.6488028706570983</v>
      </c>
      <c r="AA138" s="97">
        <v>1.5045678142885202</v>
      </c>
      <c r="AB138" s="97">
        <v>0.83952515720737086</v>
      </c>
      <c r="AC138" s="97">
        <v>0.44190484262035518</v>
      </c>
      <c r="AD138" s="97">
        <v>9.6075292187585681</v>
      </c>
      <c r="AE138" s="97">
        <v>1.2888863003517257</v>
      </c>
      <c r="AF138" s="97">
        <v>0.78362978592868382</v>
      </c>
      <c r="AG138" s="97">
        <v>7.9546539471593212</v>
      </c>
      <c r="AH138" s="97">
        <v>1.5862898905865761</v>
      </c>
      <c r="AI138" s="97">
        <v>4.0136003942270753</v>
      </c>
      <c r="AJ138" s="94">
        <v>1.0028093978745136</v>
      </c>
      <c r="AK138" s="1693"/>
      <c r="AL138" s="1693"/>
      <c r="AM138" s="1693"/>
      <c r="AN138" s="1693"/>
      <c r="AO138" s="1693"/>
      <c r="AP138" s="1693"/>
      <c r="AQ138" s="1693"/>
      <c r="AR138" s="1693"/>
      <c r="AS138" s="1693"/>
      <c r="AT138" s="1693"/>
      <c r="AU138" s="1693"/>
      <c r="AV138" s="1693"/>
      <c r="AW138" s="1693"/>
      <c r="AX138" s="1693"/>
      <c r="AY138" s="1693"/>
      <c r="AZ138" s="305"/>
      <c r="BA138" s="1836"/>
      <c r="BB138" s="1542" t="s">
        <v>41</v>
      </c>
      <c r="BC138" s="33" t="s">
        <v>35</v>
      </c>
      <c r="BD138" s="29" t="s">
        <v>35</v>
      </c>
      <c r="BE138" s="29" t="s">
        <v>35</v>
      </c>
      <c r="BF138" s="29" t="s">
        <v>35</v>
      </c>
      <c r="BG138" s="24" t="s">
        <v>35</v>
      </c>
      <c r="BH138" s="33" t="s">
        <v>35</v>
      </c>
      <c r="BI138" s="29" t="s">
        <v>35</v>
      </c>
      <c r="BJ138" s="29" t="s">
        <v>35</v>
      </c>
      <c r="BK138" s="29" t="s">
        <v>35</v>
      </c>
      <c r="BL138" s="24" t="s">
        <v>35</v>
      </c>
      <c r="BM138" s="33" t="s">
        <v>35</v>
      </c>
      <c r="BN138" s="29" t="s">
        <v>35</v>
      </c>
      <c r="BO138" s="29" t="s">
        <v>35</v>
      </c>
      <c r="BP138" s="29" t="s">
        <v>35</v>
      </c>
      <c r="BQ138" s="24" t="s">
        <v>35</v>
      </c>
      <c r="BR138" s="33" t="s">
        <v>35</v>
      </c>
      <c r="BS138" s="29" t="s">
        <v>35</v>
      </c>
      <c r="BT138" s="29" t="s">
        <v>35</v>
      </c>
      <c r="BU138" s="29" t="s">
        <v>35</v>
      </c>
      <c r="BV138" s="29" t="s">
        <v>35</v>
      </c>
      <c r="BW138" s="29" t="s">
        <v>35</v>
      </c>
      <c r="BX138" s="29" t="s">
        <v>35</v>
      </c>
      <c r="BY138" s="18" t="s">
        <v>35</v>
      </c>
      <c r="BZ138" s="18" t="s">
        <v>35</v>
      </c>
      <c r="CA138" s="18" t="s">
        <v>35</v>
      </c>
      <c r="CB138" s="18" t="s">
        <v>35</v>
      </c>
      <c r="CC138" s="18" t="s">
        <v>35</v>
      </c>
      <c r="CD138" s="18" t="s">
        <v>35</v>
      </c>
      <c r="CE138" s="18" t="s">
        <v>35</v>
      </c>
      <c r="CF138" s="18" t="s">
        <v>35</v>
      </c>
      <c r="CG138" s="18" t="s">
        <v>35</v>
      </c>
      <c r="CH138" s="18" t="s">
        <v>35</v>
      </c>
      <c r="CI138" s="18" t="s">
        <v>35</v>
      </c>
      <c r="CJ138" s="18" t="s">
        <v>35</v>
      </c>
      <c r="CK138" s="3"/>
      <c r="CL138" s="3"/>
      <c r="CM138" s="3"/>
      <c r="CN138" s="3"/>
      <c r="CO138" s="3"/>
      <c r="CP138" s="3"/>
      <c r="CQ138" s="3"/>
      <c r="CR138" s="3"/>
      <c r="CS138" s="3"/>
      <c r="CT138" s="3"/>
      <c r="CU138" s="3"/>
      <c r="CV138" s="3"/>
      <c r="CW138" s="3"/>
      <c r="CX138" s="3"/>
      <c r="CY138" s="3"/>
      <c r="CZ138" s="3"/>
    </row>
    <row r="139" s="433" customFormat="true" ht="15" customHeight="true" x14ac:dyDescent="0.2">
      <c r="A139" s="1804"/>
      <c r="B139" s="331" t="s">
        <v>19</v>
      </c>
      <c r="C139" s="98">
        <v>90.009638737350684</v>
      </c>
      <c r="D139" s="97">
        <v>78.410099945639345</v>
      </c>
      <c r="E139" s="97">
        <v>66.331684243153035</v>
      </c>
      <c r="F139" s="97">
        <v>36.47865667187245</v>
      </c>
      <c r="G139" s="96">
        <v>4.9888147910476359</v>
      </c>
      <c r="H139" s="95">
        <v>46.404522328185024</v>
      </c>
      <c r="I139" s="97">
        <v>7.4814532545788373</v>
      </c>
      <c r="J139" s="97">
        <v>1.7266857695227535</v>
      </c>
      <c r="K139" s="97">
        <v>0.14454074738427344</v>
      </c>
      <c r="L139" s="94">
        <v>0</v>
      </c>
      <c r="M139" s="98">
        <v>90.8324737610574</v>
      </c>
      <c r="N139" s="97">
        <v>82.244697552741357</v>
      </c>
      <c r="O139" s="97">
        <v>72.811847855615909</v>
      </c>
      <c r="P139" s="97">
        <v>55.025372946945296</v>
      </c>
      <c r="Q139" s="96">
        <v>23.075330850772218</v>
      </c>
      <c r="R139" s="95">
        <v>53.684343922196078</v>
      </c>
      <c r="S139" s="97">
        <v>36.242159834800205</v>
      </c>
      <c r="T139" s="97">
        <v>66.949443453782209</v>
      </c>
      <c r="U139" s="97">
        <v>71.359341482327906</v>
      </c>
      <c r="V139" s="97">
        <v>63.741452842910732</v>
      </c>
      <c r="W139" s="97">
        <v>60.055232263950828</v>
      </c>
      <c r="X139" s="97">
        <v>54.284907851654808</v>
      </c>
      <c r="Y139" s="97">
        <v>48.544983429526688</v>
      </c>
      <c r="Z139" s="97">
        <v>71.944398710186974</v>
      </c>
      <c r="AA139" s="97">
        <v>75.176710890236734</v>
      </c>
      <c r="AB139" s="97">
        <v>51.690848686329083</v>
      </c>
      <c r="AC139" s="97">
        <v>1.7336334441541332</v>
      </c>
      <c r="AD139" s="97">
        <v>39.075059368010926</v>
      </c>
      <c r="AE139" s="97">
        <v>82.757990387866172</v>
      </c>
      <c r="AF139" s="97">
        <v>77.164065103988804</v>
      </c>
      <c r="AG139" s="97">
        <v>60.86256073329028</v>
      </c>
      <c r="AH139" s="97">
        <v>59.127113242037296</v>
      </c>
      <c r="AI139" s="97">
        <v>71.30237824875212</v>
      </c>
      <c r="AJ139" s="94">
        <v>65.593718726092504</v>
      </c>
      <c r="AK139" s="1693"/>
      <c r="AL139" s="1693"/>
      <c r="AM139" s="1693"/>
      <c r="AN139" s="1693"/>
      <c r="AO139" s="1693"/>
      <c r="AP139" s="1693"/>
      <c r="AQ139" s="1693"/>
      <c r="AR139" s="1693"/>
      <c r="AS139" s="1693"/>
      <c r="AT139" s="1693"/>
      <c r="AU139" s="1693"/>
      <c r="AV139" s="1693"/>
      <c r="AW139" s="1693"/>
      <c r="AX139" s="1693"/>
      <c r="AY139" s="1693"/>
      <c r="AZ139" s="305"/>
      <c r="BA139" s="1836"/>
      <c r="BB139" s="1542" t="s">
        <v>19</v>
      </c>
      <c r="BC139" s="33" t="s">
        <v>35</v>
      </c>
      <c r="BD139" s="29" t="s">
        <v>35</v>
      </c>
      <c r="BE139" s="29" t="s">
        <v>35</v>
      </c>
      <c r="BF139" s="29" t="s">
        <v>35</v>
      </c>
      <c r="BG139" s="24" t="s">
        <v>35</v>
      </c>
      <c r="BH139" s="33" t="s">
        <v>35</v>
      </c>
      <c r="BI139" s="29" t="s">
        <v>35</v>
      </c>
      <c r="BJ139" s="29" t="s">
        <v>35</v>
      </c>
      <c r="BK139" s="29" t="s">
        <v>35</v>
      </c>
      <c r="BL139" s="24" t="s">
        <v>35</v>
      </c>
      <c r="BM139" s="33" t="s">
        <v>35</v>
      </c>
      <c r="BN139" s="29" t="s">
        <v>35</v>
      </c>
      <c r="BO139" s="29" t="s">
        <v>35</v>
      </c>
      <c r="BP139" s="29" t="s">
        <v>35</v>
      </c>
      <c r="BQ139" s="24" t="s">
        <v>35</v>
      </c>
      <c r="BR139" s="33" t="s">
        <v>35</v>
      </c>
      <c r="BS139" s="29" t="s">
        <v>35</v>
      </c>
      <c r="BT139" s="29" t="s">
        <v>35</v>
      </c>
      <c r="BU139" s="29" t="s">
        <v>35</v>
      </c>
      <c r="BV139" s="29" t="s">
        <v>35</v>
      </c>
      <c r="BW139" s="29" t="s">
        <v>35</v>
      </c>
      <c r="BX139" s="29" t="s">
        <v>35</v>
      </c>
      <c r="BY139" s="18" t="s">
        <v>35</v>
      </c>
      <c r="BZ139" s="18" t="s">
        <v>35</v>
      </c>
      <c r="CA139" s="18" t="s">
        <v>35</v>
      </c>
      <c r="CB139" s="18" t="s">
        <v>35</v>
      </c>
      <c r="CC139" s="18" t="s">
        <v>35</v>
      </c>
      <c r="CD139" s="18" t="s">
        <v>35</v>
      </c>
      <c r="CE139" s="18" t="s">
        <v>35</v>
      </c>
      <c r="CF139" s="18" t="s">
        <v>35</v>
      </c>
      <c r="CG139" s="18" t="s">
        <v>35</v>
      </c>
      <c r="CH139" s="18" t="s">
        <v>35</v>
      </c>
      <c r="CI139" s="18" t="s">
        <v>35</v>
      </c>
      <c r="CJ139" s="18" t="s">
        <v>35</v>
      </c>
      <c r="CK139" s="3"/>
      <c r="CL139" s="3"/>
      <c r="CM139" s="3"/>
      <c r="CN139" s="3"/>
      <c r="CO139" s="3"/>
      <c r="CP139" s="3"/>
      <c r="CQ139" s="3"/>
      <c r="CR139" s="3"/>
      <c r="CS139" s="3"/>
      <c r="CT139" s="3"/>
      <c r="CU139" s="3"/>
      <c r="CV139" s="3"/>
      <c r="CW139" s="3"/>
      <c r="CX139" s="3"/>
      <c r="CY139" s="3"/>
      <c r="CZ139" s="3"/>
    </row>
    <row r="140" s="276" customFormat="true" ht="15" customHeight="true" x14ac:dyDescent="0.2">
      <c r="A140" s="1804" t="s">
        <v>106</v>
      </c>
      <c r="B140" s="331" t="s">
        <v>64</v>
      </c>
      <c r="C140" s="49" t="s">
        <v>35</v>
      </c>
      <c r="D140" s="46" t="s">
        <v>35</v>
      </c>
      <c r="E140" s="46" t="s">
        <v>35</v>
      </c>
      <c r="F140" s="46" t="s">
        <v>35</v>
      </c>
      <c r="G140" s="43" t="s">
        <v>35</v>
      </c>
      <c r="H140" s="40" t="s">
        <v>35</v>
      </c>
      <c r="I140" s="46" t="s">
        <v>35</v>
      </c>
      <c r="J140" s="46" t="s">
        <v>35</v>
      </c>
      <c r="K140" s="46" t="s">
        <v>35</v>
      </c>
      <c r="L140" s="37" t="s">
        <v>35</v>
      </c>
      <c r="M140" s="49" t="s">
        <v>35</v>
      </c>
      <c r="N140" s="46" t="s">
        <v>35</v>
      </c>
      <c r="O140" s="46" t="s">
        <v>35</v>
      </c>
      <c r="P140" s="46" t="s">
        <v>35</v>
      </c>
      <c r="Q140" s="43" t="s">
        <v>35</v>
      </c>
      <c r="R140" s="40" t="s">
        <v>35</v>
      </c>
      <c r="S140" s="46" t="s">
        <v>35</v>
      </c>
      <c r="T140" s="46" t="s">
        <v>35</v>
      </c>
      <c r="U140" s="46" t="s">
        <v>35</v>
      </c>
      <c r="V140" s="46" t="s">
        <v>35</v>
      </c>
      <c r="W140" s="46" t="s">
        <v>35</v>
      </c>
      <c r="X140" s="46" t="s">
        <v>35</v>
      </c>
      <c r="Y140" s="46" t="s">
        <v>35</v>
      </c>
      <c r="Z140" s="46" t="s">
        <v>35</v>
      </c>
      <c r="AA140" s="46" t="s">
        <v>35</v>
      </c>
      <c r="AB140" s="46" t="s">
        <v>35</v>
      </c>
      <c r="AC140" s="46" t="s">
        <v>35</v>
      </c>
      <c r="AD140" s="46" t="s">
        <v>35</v>
      </c>
      <c r="AE140" s="46" t="s">
        <v>35</v>
      </c>
      <c r="AF140" s="46" t="s">
        <v>35</v>
      </c>
      <c r="AG140" s="46" t="s">
        <v>35</v>
      </c>
      <c r="AH140" s="46" t="s">
        <v>35</v>
      </c>
      <c r="AI140" s="46" t="s">
        <v>35</v>
      </c>
      <c r="AJ140" s="37" t="s">
        <v>35</v>
      </c>
      <c r="AK140" s="5"/>
      <c r="AL140" s="5"/>
      <c r="AM140" s="5"/>
      <c r="AN140" s="5"/>
      <c r="AO140" s="5"/>
      <c r="AP140" s="5"/>
      <c r="AQ140" s="5"/>
      <c r="AR140" s="5"/>
      <c r="AS140" s="5"/>
      <c r="AT140" s="5"/>
      <c r="AU140" s="5"/>
      <c r="AV140" s="5"/>
      <c r="AW140" s="5"/>
      <c r="AX140" s="5"/>
      <c r="AY140" s="5"/>
      <c r="AZ140" s="304"/>
      <c r="BA140" s="1836" t="s">
        <v>106</v>
      </c>
      <c r="BB140" s="1542" t="s">
        <v>64</v>
      </c>
      <c r="BC140" s="33" t="s">
        <v>35</v>
      </c>
      <c r="BD140" s="29" t="s">
        <v>35</v>
      </c>
      <c r="BE140" s="29" t="s">
        <v>35</v>
      </c>
      <c r="BF140" s="29" t="s">
        <v>35</v>
      </c>
      <c r="BG140" s="24" t="s">
        <v>35</v>
      </c>
      <c r="BH140" s="33" t="s">
        <v>35</v>
      </c>
      <c r="BI140" s="29" t="s">
        <v>35</v>
      </c>
      <c r="BJ140" s="29" t="s">
        <v>35</v>
      </c>
      <c r="BK140" s="29" t="s">
        <v>35</v>
      </c>
      <c r="BL140" s="24" t="s">
        <v>35</v>
      </c>
      <c r="BM140" s="33" t="s">
        <v>35</v>
      </c>
      <c r="BN140" s="29" t="s">
        <v>35</v>
      </c>
      <c r="BO140" s="29" t="s">
        <v>35</v>
      </c>
      <c r="BP140" s="29" t="s">
        <v>35</v>
      </c>
      <c r="BQ140" s="24" t="s">
        <v>35</v>
      </c>
      <c r="BR140" s="33" t="s">
        <v>35</v>
      </c>
      <c r="BS140" s="29" t="s">
        <v>35</v>
      </c>
      <c r="BT140" s="29" t="s">
        <v>35</v>
      </c>
      <c r="BU140" s="29" t="s">
        <v>35</v>
      </c>
      <c r="BV140" s="29" t="s">
        <v>35</v>
      </c>
      <c r="BW140" s="29" t="s">
        <v>35</v>
      </c>
      <c r="BX140" s="29" t="s">
        <v>35</v>
      </c>
      <c r="BY140" s="18" t="s">
        <v>35</v>
      </c>
      <c r="BZ140" s="18" t="s">
        <v>35</v>
      </c>
      <c r="CA140" s="18" t="s">
        <v>35</v>
      </c>
      <c r="CB140" s="18" t="s">
        <v>35</v>
      </c>
      <c r="CC140" s="18" t="s">
        <v>35</v>
      </c>
      <c r="CD140" s="18" t="s">
        <v>35</v>
      </c>
      <c r="CE140" s="18" t="s">
        <v>35</v>
      </c>
      <c r="CF140" s="18" t="s">
        <v>35</v>
      </c>
      <c r="CG140" s="18" t="s">
        <v>35</v>
      </c>
      <c r="CH140" s="18" t="s">
        <v>35</v>
      </c>
      <c r="CI140" s="18" t="s">
        <v>35</v>
      </c>
      <c r="CJ140" s="18" t="s">
        <v>35</v>
      </c>
      <c r="CK140" s="3"/>
      <c r="CL140" s="3"/>
      <c r="CM140" s="3"/>
      <c r="CN140" s="3"/>
      <c r="CO140" s="3"/>
      <c r="CP140" s="3"/>
      <c r="CQ140" s="3"/>
      <c r="CR140" s="3"/>
      <c r="CS140" s="3"/>
      <c r="CT140" s="3"/>
      <c r="CU140" s="3"/>
      <c r="CV140" s="3"/>
      <c r="CW140" s="3"/>
      <c r="CX140" s="3"/>
      <c r="CY140" s="3"/>
      <c r="CZ140" s="3"/>
    </row>
    <row r="141" s="276" customFormat="true" ht="15" customHeight="true" x14ac:dyDescent="0.2">
      <c r="A141" s="1804"/>
      <c r="B141" s="331" t="s">
        <v>65</v>
      </c>
      <c r="C141" s="49" t="s">
        <v>35</v>
      </c>
      <c r="D141" s="46" t="s">
        <v>35</v>
      </c>
      <c r="E141" s="46" t="s">
        <v>35</v>
      </c>
      <c r="F141" s="46" t="s">
        <v>35</v>
      </c>
      <c r="G141" s="43" t="s">
        <v>35</v>
      </c>
      <c r="H141" s="40" t="s">
        <v>35</v>
      </c>
      <c r="I141" s="46" t="s">
        <v>35</v>
      </c>
      <c r="J141" s="46" t="s">
        <v>35</v>
      </c>
      <c r="K141" s="46" t="s">
        <v>35</v>
      </c>
      <c r="L141" s="37" t="s">
        <v>35</v>
      </c>
      <c r="M141" s="49" t="s">
        <v>35</v>
      </c>
      <c r="N141" s="46" t="s">
        <v>35</v>
      </c>
      <c r="O141" s="46" t="s">
        <v>35</v>
      </c>
      <c r="P141" s="46" t="s">
        <v>35</v>
      </c>
      <c r="Q141" s="43" t="s">
        <v>35</v>
      </c>
      <c r="R141" s="40" t="s">
        <v>35</v>
      </c>
      <c r="S141" s="46" t="s">
        <v>35</v>
      </c>
      <c r="T141" s="46" t="s">
        <v>35</v>
      </c>
      <c r="U141" s="46" t="s">
        <v>35</v>
      </c>
      <c r="V141" s="46" t="s">
        <v>35</v>
      </c>
      <c r="W141" s="46" t="s">
        <v>35</v>
      </c>
      <c r="X141" s="46" t="s">
        <v>35</v>
      </c>
      <c r="Y141" s="46" t="s">
        <v>35</v>
      </c>
      <c r="Z141" s="46" t="s">
        <v>35</v>
      </c>
      <c r="AA141" s="46" t="s">
        <v>35</v>
      </c>
      <c r="AB141" s="46" t="s">
        <v>35</v>
      </c>
      <c r="AC141" s="46" t="s">
        <v>35</v>
      </c>
      <c r="AD141" s="46" t="s">
        <v>35</v>
      </c>
      <c r="AE141" s="46" t="s">
        <v>35</v>
      </c>
      <c r="AF141" s="46" t="s">
        <v>35</v>
      </c>
      <c r="AG141" s="46" t="s">
        <v>35</v>
      </c>
      <c r="AH141" s="46" t="s">
        <v>35</v>
      </c>
      <c r="AI141" s="46" t="s">
        <v>35</v>
      </c>
      <c r="AJ141" s="37" t="s">
        <v>35</v>
      </c>
      <c r="AK141" s="5"/>
      <c r="AL141" s="5"/>
      <c r="AM141" s="5"/>
      <c r="AN141" s="5"/>
      <c r="AO141" s="5"/>
      <c r="AP141" s="5"/>
      <c r="AQ141" s="5"/>
      <c r="AR141" s="5"/>
      <c r="AS141" s="5"/>
      <c r="AT141" s="5"/>
      <c r="AU141" s="5"/>
      <c r="AV141" s="5"/>
      <c r="AW141" s="5"/>
      <c r="AX141" s="5"/>
      <c r="AY141" s="5"/>
      <c r="AZ141" s="304"/>
      <c r="BA141" s="1836"/>
      <c r="BB141" s="1542" t="s">
        <v>65</v>
      </c>
      <c r="BC141" s="33" t="s">
        <v>35</v>
      </c>
      <c r="BD141" s="29" t="s">
        <v>35</v>
      </c>
      <c r="BE141" s="29" t="s">
        <v>35</v>
      </c>
      <c r="BF141" s="29" t="s">
        <v>35</v>
      </c>
      <c r="BG141" s="24" t="s">
        <v>35</v>
      </c>
      <c r="BH141" s="33" t="s">
        <v>35</v>
      </c>
      <c r="BI141" s="29" t="s">
        <v>35</v>
      </c>
      <c r="BJ141" s="29" t="s">
        <v>35</v>
      </c>
      <c r="BK141" s="29" t="s">
        <v>35</v>
      </c>
      <c r="BL141" s="24" t="s">
        <v>35</v>
      </c>
      <c r="BM141" s="33" t="s">
        <v>35</v>
      </c>
      <c r="BN141" s="29" t="s">
        <v>35</v>
      </c>
      <c r="BO141" s="29" t="s">
        <v>35</v>
      </c>
      <c r="BP141" s="29" t="s">
        <v>35</v>
      </c>
      <c r="BQ141" s="24" t="s">
        <v>35</v>
      </c>
      <c r="BR141" s="33" t="s">
        <v>35</v>
      </c>
      <c r="BS141" s="29" t="s">
        <v>35</v>
      </c>
      <c r="BT141" s="29" t="s">
        <v>35</v>
      </c>
      <c r="BU141" s="29" t="s">
        <v>35</v>
      </c>
      <c r="BV141" s="29" t="s">
        <v>35</v>
      </c>
      <c r="BW141" s="29" t="s">
        <v>35</v>
      </c>
      <c r="BX141" s="29" t="s">
        <v>35</v>
      </c>
      <c r="BY141" s="18" t="s">
        <v>35</v>
      </c>
      <c r="BZ141" s="18" t="s">
        <v>35</v>
      </c>
      <c r="CA141" s="18" t="s">
        <v>35</v>
      </c>
      <c r="CB141" s="18" t="s">
        <v>35</v>
      </c>
      <c r="CC141" s="18" t="s">
        <v>35</v>
      </c>
      <c r="CD141" s="18" t="s">
        <v>35</v>
      </c>
      <c r="CE141" s="18" t="s">
        <v>35</v>
      </c>
      <c r="CF141" s="18" t="s">
        <v>35</v>
      </c>
      <c r="CG141" s="18" t="s">
        <v>35</v>
      </c>
      <c r="CH141" s="18" t="s">
        <v>35</v>
      </c>
      <c r="CI141" s="18" t="s">
        <v>35</v>
      </c>
      <c r="CJ141" s="18" t="s">
        <v>35</v>
      </c>
      <c r="CK141" s="3"/>
      <c r="CL141" s="3"/>
      <c r="CM141" s="3"/>
      <c r="CN141" s="3"/>
      <c r="CO141" s="3"/>
      <c r="CP141" s="3"/>
      <c r="CQ141" s="3"/>
      <c r="CR141" s="3"/>
      <c r="CS141" s="3"/>
      <c r="CT141" s="3"/>
      <c r="CU141" s="3"/>
      <c r="CV141" s="3"/>
      <c r="CW141" s="3"/>
      <c r="CX141" s="3"/>
      <c r="CY141" s="3"/>
      <c r="CZ141" s="3"/>
    </row>
    <row r="142" s="276" customFormat="true" ht="15" customHeight="true" x14ac:dyDescent="0.2">
      <c r="A142" s="1804"/>
      <c r="B142" s="331" t="s">
        <v>66</v>
      </c>
      <c r="C142" s="49" t="s">
        <v>35</v>
      </c>
      <c r="D142" s="46" t="s">
        <v>35</v>
      </c>
      <c r="E142" s="46" t="s">
        <v>35</v>
      </c>
      <c r="F142" s="46" t="s">
        <v>35</v>
      </c>
      <c r="G142" s="43" t="s">
        <v>35</v>
      </c>
      <c r="H142" s="40" t="s">
        <v>35</v>
      </c>
      <c r="I142" s="46" t="s">
        <v>35</v>
      </c>
      <c r="J142" s="46" t="s">
        <v>35</v>
      </c>
      <c r="K142" s="46" t="s">
        <v>35</v>
      </c>
      <c r="L142" s="37" t="s">
        <v>35</v>
      </c>
      <c r="M142" s="49" t="s">
        <v>35</v>
      </c>
      <c r="N142" s="46" t="s">
        <v>35</v>
      </c>
      <c r="O142" s="46" t="s">
        <v>35</v>
      </c>
      <c r="P142" s="46" t="s">
        <v>35</v>
      </c>
      <c r="Q142" s="43" t="s">
        <v>35</v>
      </c>
      <c r="R142" s="40" t="s">
        <v>35</v>
      </c>
      <c r="S142" s="46" t="s">
        <v>35</v>
      </c>
      <c r="T142" s="46" t="s">
        <v>35</v>
      </c>
      <c r="U142" s="46" t="s">
        <v>35</v>
      </c>
      <c r="V142" s="46" t="s">
        <v>35</v>
      </c>
      <c r="W142" s="46" t="s">
        <v>35</v>
      </c>
      <c r="X142" s="46" t="s">
        <v>35</v>
      </c>
      <c r="Y142" s="46" t="s">
        <v>35</v>
      </c>
      <c r="Z142" s="46" t="s">
        <v>35</v>
      </c>
      <c r="AA142" s="46" t="s">
        <v>35</v>
      </c>
      <c r="AB142" s="46" t="s">
        <v>35</v>
      </c>
      <c r="AC142" s="46" t="s">
        <v>35</v>
      </c>
      <c r="AD142" s="46" t="s">
        <v>35</v>
      </c>
      <c r="AE142" s="46" t="s">
        <v>35</v>
      </c>
      <c r="AF142" s="46" t="s">
        <v>35</v>
      </c>
      <c r="AG142" s="46" t="s">
        <v>35</v>
      </c>
      <c r="AH142" s="46" t="s">
        <v>35</v>
      </c>
      <c r="AI142" s="46" t="s">
        <v>35</v>
      </c>
      <c r="AJ142" s="37" t="s">
        <v>35</v>
      </c>
      <c r="AK142" s="5"/>
      <c r="AL142" s="5"/>
      <c r="AM142" s="5"/>
      <c r="AN142" s="5"/>
      <c r="AO142" s="5"/>
      <c r="AP142" s="5"/>
      <c r="AQ142" s="5"/>
      <c r="AR142" s="5"/>
      <c r="AS142" s="5"/>
      <c r="AT142" s="5"/>
      <c r="AU142" s="5"/>
      <c r="AV142" s="5"/>
      <c r="AW142" s="5"/>
      <c r="AX142" s="5"/>
      <c r="AY142" s="5"/>
      <c r="AZ142" s="304"/>
      <c r="BA142" s="1836"/>
      <c r="BB142" s="1542" t="s">
        <v>66</v>
      </c>
      <c r="BC142" s="33" t="s">
        <v>35</v>
      </c>
      <c r="BD142" s="29" t="s">
        <v>35</v>
      </c>
      <c r="BE142" s="29" t="s">
        <v>35</v>
      </c>
      <c r="BF142" s="29" t="s">
        <v>35</v>
      </c>
      <c r="BG142" s="24" t="s">
        <v>35</v>
      </c>
      <c r="BH142" s="33" t="s">
        <v>35</v>
      </c>
      <c r="BI142" s="29" t="s">
        <v>35</v>
      </c>
      <c r="BJ142" s="29" t="s">
        <v>35</v>
      </c>
      <c r="BK142" s="29" t="s">
        <v>35</v>
      </c>
      <c r="BL142" s="24" t="s">
        <v>35</v>
      </c>
      <c r="BM142" s="33" t="s">
        <v>35</v>
      </c>
      <c r="BN142" s="29" t="s">
        <v>35</v>
      </c>
      <c r="BO142" s="29" t="s">
        <v>35</v>
      </c>
      <c r="BP142" s="29" t="s">
        <v>35</v>
      </c>
      <c r="BQ142" s="24" t="s">
        <v>35</v>
      </c>
      <c r="BR142" s="33" t="s">
        <v>35</v>
      </c>
      <c r="BS142" s="29" t="s">
        <v>35</v>
      </c>
      <c r="BT142" s="29" t="s">
        <v>35</v>
      </c>
      <c r="BU142" s="29" t="s">
        <v>35</v>
      </c>
      <c r="BV142" s="29" t="s">
        <v>35</v>
      </c>
      <c r="BW142" s="29" t="s">
        <v>35</v>
      </c>
      <c r="BX142" s="29" t="s">
        <v>35</v>
      </c>
      <c r="BY142" s="18" t="s">
        <v>35</v>
      </c>
      <c r="BZ142" s="18" t="s">
        <v>35</v>
      </c>
      <c r="CA142" s="18" t="s">
        <v>35</v>
      </c>
      <c r="CB142" s="18" t="s">
        <v>35</v>
      </c>
      <c r="CC142" s="18" t="s">
        <v>35</v>
      </c>
      <c r="CD142" s="18" t="s">
        <v>35</v>
      </c>
      <c r="CE142" s="18" t="s">
        <v>35</v>
      </c>
      <c r="CF142" s="18" t="s">
        <v>35</v>
      </c>
      <c r="CG142" s="18" t="s">
        <v>35</v>
      </c>
      <c r="CH142" s="18" t="s">
        <v>35</v>
      </c>
      <c r="CI142" s="18" t="s">
        <v>35</v>
      </c>
      <c r="CJ142" s="18" t="s">
        <v>35</v>
      </c>
      <c r="CK142" s="3"/>
      <c r="CL142" s="3"/>
      <c r="CM142" s="3"/>
      <c r="CN142" s="3"/>
      <c r="CO142" s="3"/>
      <c r="CP142" s="3"/>
      <c r="CQ142" s="3"/>
      <c r="CR142" s="3"/>
      <c r="CS142" s="3"/>
      <c r="CT142" s="3"/>
      <c r="CU142" s="3"/>
      <c r="CV142" s="3"/>
      <c r="CW142" s="3"/>
      <c r="CX142" s="3"/>
      <c r="CY142" s="3"/>
      <c r="CZ142" s="3"/>
    </row>
    <row r="143" s="276" customFormat="true" ht="15" customHeight="true" x14ac:dyDescent="0.2">
      <c r="A143" s="1804"/>
      <c r="B143" s="331" t="s">
        <v>67</v>
      </c>
      <c r="C143" s="49" t="s">
        <v>35</v>
      </c>
      <c r="D143" s="46" t="s">
        <v>35</v>
      </c>
      <c r="E143" s="46" t="s">
        <v>35</v>
      </c>
      <c r="F143" s="46" t="s">
        <v>35</v>
      </c>
      <c r="G143" s="43" t="s">
        <v>35</v>
      </c>
      <c r="H143" s="40" t="s">
        <v>35</v>
      </c>
      <c r="I143" s="46" t="s">
        <v>35</v>
      </c>
      <c r="J143" s="46" t="s">
        <v>35</v>
      </c>
      <c r="K143" s="46" t="s">
        <v>35</v>
      </c>
      <c r="L143" s="37" t="s">
        <v>35</v>
      </c>
      <c r="M143" s="49" t="s">
        <v>35</v>
      </c>
      <c r="N143" s="46" t="s">
        <v>35</v>
      </c>
      <c r="O143" s="46" t="s">
        <v>35</v>
      </c>
      <c r="P143" s="46" t="s">
        <v>35</v>
      </c>
      <c r="Q143" s="43" t="s">
        <v>35</v>
      </c>
      <c r="R143" s="40" t="s">
        <v>35</v>
      </c>
      <c r="S143" s="46" t="s">
        <v>35</v>
      </c>
      <c r="T143" s="46" t="s">
        <v>35</v>
      </c>
      <c r="U143" s="46" t="s">
        <v>35</v>
      </c>
      <c r="V143" s="46" t="s">
        <v>35</v>
      </c>
      <c r="W143" s="46" t="s">
        <v>35</v>
      </c>
      <c r="X143" s="46" t="s">
        <v>35</v>
      </c>
      <c r="Y143" s="46" t="s">
        <v>35</v>
      </c>
      <c r="Z143" s="46" t="s">
        <v>35</v>
      </c>
      <c r="AA143" s="46" t="s">
        <v>35</v>
      </c>
      <c r="AB143" s="46" t="s">
        <v>35</v>
      </c>
      <c r="AC143" s="46" t="s">
        <v>35</v>
      </c>
      <c r="AD143" s="46" t="s">
        <v>35</v>
      </c>
      <c r="AE143" s="46" t="s">
        <v>35</v>
      </c>
      <c r="AF143" s="46" t="s">
        <v>35</v>
      </c>
      <c r="AG143" s="46" t="s">
        <v>35</v>
      </c>
      <c r="AH143" s="46" t="s">
        <v>35</v>
      </c>
      <c r="AI143" s="46" t="s">
        <v>35</v>
      </c>
      <c r="AJ143" s="37" t="s">
        <v>35</v>
      </c>
      <c r="AK143" s="5"/>
      <c r="AL143" s="5"/>
      <c r="AM143" s="5"/>
      <c r="AN143" s="5"/>
      <c r="AO143" s="5"/>
      <c r="AP143" s="5"/>
      <c r="AQ143" s="5"/>
      <c r="AR143" s="5"/>
      <c r="AS143" s="5"/>
      <c r="AT143" s="5"/>
      <c r="AU143" s="5"/>
      <c r="AV143" s="5"/>
      <c r="AW143" s="5"/>
      <c r="AX143" s="5"/>
      <c r="AY143" s="5"/>
      <c r="AZ143" s="304"/>
      <c r="BA143" s="1836"/>
      <c r="BB143" s="1542" t="s">
        <v>67</v>
      </c>
      <c r="BC143" s="33" t="s">
        <v>35</v>
      </c>
      <c r="BD143" s="29" t="s">
        <v>35</v>
      </c>
      <c r="BE143" s="29" t="s">
        <v>35</v>
      </c>
      <c r="BF143" s="29" t="s">
        <v>35</v>
      </c>
      <c r="BG143" s="24" t="s">
        <v>35</v>
      </c>
      <c r="BH143" s="33" t="s">
        <v>35</v>
      </c>
      <c r="BI143" s="29" t="s">
        <v>35</v>
      </c>
      <c r="BJ143" s="29" t="s">
        <v>35</v>
      </c>
      <c r="BK143" s="29" t="s">
        <v>35</v>
      </c>
      <c r="BL143" s="24" t="s">
        <v>35</v>
      </c>
      <c r="BM143" s="33" t="s">
        <v>35</v>
      </c>
      <c r="BN143" s="29" t="s">
        <v>35</v>
      </c>
      <c r="BO143" s="29" t="s">
        <v>35</v>
      </c>
      <c r="BP143" s="29" t="s">
        <v>35</v>
      </c>
      <c r="BQ143" s="24" t="s">
        <v>35</v>
      </c>
      <c r="BR143" s="33" t="s">
        <v>35</v>
      </c>
      <c r="BS143" s="29" t="s">
        <v>35</v>
      </c>
      <c r="BT143" s="29" t="s">
        <v>35</v>
      </c>
      <c r="BU143" s="29" t="s">
        <v>35</v>
      </c>
      <c r="BV143" s="29" t="s">
        <v>35</v>
      </c>
      <c r="BW143" s="29" t="s">
        <v>35</v>
      </c>
      <c r="BX143" s="29" t="s">
        <v>35</v>
      </c>
      <c r="BY143" s="18" t="s">
        <v>35</v>
      </c>
      <c r="BZ143" s="18" t="s">
        <v>35</v>
      </c>
      <c r="CA143" s="18" t="s">
        <v>35</v>
      </c>
      <c r="CB143" s="18" t="s">
        <v>35</v>
      </c>
      <c r="CC143" s="18" t="s">
        <v>35</v>
      </c>
      <c r="CD143" s="18" t="s">
        <v>35</v>
      </c>
      <c r="CE143" s="18" t="s">
        <v>35</v>
      </c>
      <c r="CF143" s="18" t="s">
        <v>35</v>
      </c>
      <c r="CG143" s="18" t="s">
        <v>35</v>
      </c>
      <c r="CH143" s="18" t="s">
        <v>35</v>
      </c>
      <c r="CI143" s="18" t="s">
        <v>35</v>
      </c>
      <c r="CJ143" s="18" t="s">
        <v>35</v>
      </c>
      <c r="CK143" s="3"/>
      <c r="CL143" s="3"/>
      <c r="CM143" s="3"/>
      <c r="CN143" s="3"/>
      <c r="CO143" s="3"/>
      <c r="CP143" s="3"/>
      <c r="CQ143" s="3"/>
      <c r="CR143" s="3"/>
      <c r="CS143" s="3"/>
      <c r="CT143" s="3"/>
      <c r="CU143" s="3"/>
      <c r="CV143" s="3"/>
      <c r="CW143" s="3"/>
      <c r="CX143" s="3"/>
      <c r="CY143" s="3"/>
      <c r="CZ143" s="3"/>
    </row>
    <row r="144" s="276" customFormat="true" ht="15" customHeight="true" x14ac:dyDescent="0.2">
      <c r="A144" s="1804" t="s">
        <v>107</v>
      </c>
      <c r="B144" s="331" t="s">
        <v>64</v>
      </c>
      <c r="C144" s="49" t="s">
        <v>35</v>
      </c>
      <c r="D144" s="46" t="s">
        <v>35</v>
      </c>
      <c r="E144" s="46" t="s">
        <v>35</v>
      </c>
      <c r="F144" s="46" t="s">
        <v>35</v>
      </c>
      <c r="G144" s="43" t="s">
        <v>35</v>
      </c>
      <c r="H144" s="40" t="s">
        <v>35</v>
      </c>
      <c r="I144" s="46" t="s">
        <v>35</v>
      </c>
      <c r="J144" s="46" t="s">
        <v>35</v>
      </c>
      <c r="K144" s="46" t="s">
        <v>35</v>
      </c>
      <c r="L144" s="37" t="s">
        <v>35</v>
      </c>
      <c r="M144" s="49" t="s">
        <v>35</v>
      </c>
      <c r="N144" s="46" t="s">
        <v>35</v>
      </c>
      <c r="O144" s="46" t="s">
        <v>35</v>
      </c>
      <c r="P144" s="46" t="s">
        <v>35</v>
      </c>
      <c r="Q144" s="43" t="s">
        <v>35</v>
      </c>
      <c r="R144" s="40" t="s">
        <v>35</v>
      </c>
      <c r="S144" s="46" t="s">
        <v>35</v>
      </c>
      <c r="T144" s="46" t="s">
        <v>35</v>
      </c>
      <c r="U144" s="46" t="s">
        <v>35</v>
      </c>
      <c r="V144" s="46" t="s">
        <v>35</v>
      </c>
      <c r="W144" s="46" t="s">
        <v>35</v>
      </c>
      <c r="X144" s="46" t="s">
        <v>35</v>
      </c>
      <c r="Y144" s="46" t="s">
        <v>35</v>
      </c>
      <c r="Z144" s="46" t="s">
        <v>35</v>
      </c>
      <c r="AA144" s="46" t="s">
        <v>35</v>
      </c>
      <c r="AB144" s="46" t="s">
        <v>35</v>
      </c>
      <c r="AC144" s="46" t="s">
        <v>35</v>
      </c>
      <c r="AD144" s="46" t="s">
        <v>35</v>
      </c>
      <c r="AE144" s="46" t="s">
        <v>35</v>
      </c>
      <c r="AF144" s="46" t="s">
        <v>35</v>
      </c>
      <c r="AG144" s="46" t="s">
        <v>35</v>
      </c>
      <c r="AH144" s="46" t="s">
        <v>35</v>
      </c>
      <c r="AI144" s="46" t="s">
        <v>35</v>
      </c>
      <c r="AJ144" s="37" t="s">
        <v>35</v>
      </c>
      <c r="AK144" s="5"/>
      <c r="AL144" s="5"/>
      <c r="AM144" s="5"/>
      <c r="AN144" s="5"/>
      <c r="AO144" s="5"/>
      <c r="AP144" s="5"/>
      <c r="AQ144" s="5"/>
      <c r="AR144" s="5"/>
      <c r="AS144" s="5"/>
      <c r="AT144" s="5"/>
      <c r="AU144" s="5"/>
      <c r="AV144" s="5"/>
      <c r="AW144" s="5"/>
      <c r="AX144" s="5"/>
      <c r="AY144" s="5"/>
      <c r="AZ144" s="304"/>
      <c r="BA144" s="1836" t="s">
        <v>107</v>
      </c>
      <c r="BB144" s="1542" t="s">
        <v>64</v>
      </c>
      <c r="BC144" s="33" t="s">
        <v>35</v>
      </c>
      <c r="BD144" s="29" t="s">
        <v>35</v>
      </c>
      <c r="BE144" s="29" t="s">
        <v>35</v>
      </c>
      <c r="BF144" s="29" t="s">
        <v>35</v>
      </c>
      <c r="BG144" s="24" t="s">
        <v>35</v>
      </c>
      <c r="BH144" s="33" t="s">
        <v>35</v>
      </c>
      <c r="BI144" s="29" t="s">
        <v>35</v>
      </c>
      <c r="BJ144" s="29" t="s">
        <v>35</v>
      </c>
      <c r="BK144" s="29" t="s">
        <v>35</v>
      </c>
      <c r="BL144" s="24" t="s">
        <v>35</v>
      </c>
      <c r="BM144" s="33" t="s">
        <v>35</v>
      </c>
      <c r="BN144" s="29" t="s">
        <v>35</v>
      </c>
      <c r="BO144" s="29" t="s">
        <v>35</v>
      </c>
      <c r="BP144" s="29" t="s">
        <v>35</v>
      </c>
      <c r="BQ144" s="24" t="s">
        <v>35</v>
      </c>
      <c r="BR144" s="33" t="s">
        <v>35</v>
      </c>
      <c r="BS144" s="29" t="s">
        <v>35</v>
      </c>
      <c r="BT144" s="29" t="s">
        <v>35</v>
      </c>
      <c r="BU144" s="29" t="s">
        <v>35</v>
      </c>
      <c r="BV144" s="29" t="s">
        <v>35</v>
      </c>
      <c r="BW144" s="29" t="s">
        <v>35</v>
      </c>
      <c r="BX144" s="29" t="s">
        <v>35</v>
      </c>
      <c r="BY144" s="18" t="s">
        <v>35</v>
      </c>
      <c r="BZ144" s="18" t="s">
        <v>35</v>
      </c>
      <c r="CA144" s="18" t="s">
        <v>35</v>
      </c>
      <c r="CB144" s="18" t="s">
        <v>35</v>
      </c>
      <c r="CC144" s="18" t="s">
        <v>35</v>
      </c>
      <c r="CD144" s="18" t="s">
        <v>35</v>
      </c>
      <c r="CE144" s="18" t="s">
        <v>35</v>
      </c>
      <c r="CF144" s="18" t="s">
        <v>35</v>
      </c>
      <c r="CG144" s="18" t="s">
        <v>35</v>
      </c>
      <c r="CH144" s="18" t="s">
        <v>35</v>
      </c>
      <c r="CI144" s="18" t="s">
        <v>35</v>
      </c>
      <c r="CJ144" s="18" t="s">
        <v>35</v>
      </c>
      <c r="CK144" s="3"/>
      <c r="CL144" s="3"/>
      <c r="CM144" s="3"/>
      <c r="CN144" s="3"/>
      <c r="CO144" s="3"/>
      <c r="CP144" s="3"/>
      <c r="CQ144" s="3"/>
      <c r="CR144" s="3"/>
      <c r="CS144" s="3"/>
      <c r="CT144" s="3"/>
      <c r="CU144" s="3"/>
      <c r="CV144" s="3"/>
      <c r="CW144" s="3"/>
      <c r="CX144" s="3"/>
      <c r="CY144" s="3"/>
      <c r="CZ144" s="3"/>
    </row>
    <row r="145" s="276" customFormat="true" ht="15" customHeight="true" x14ac:dyDescent="0.2">
      <c r="A145" s="1804"/>
      <c r="B145" s="331" t="s">
        <v>65</v>
      </c>
      <c r="C145" s="49" t="s">
        <v>35</v>
      </c>
      <c r="D145" s="46" t="s">
        <v>35</v>
      </c>
      <c r="E145" s="46" t="s">
        <v>35</v>
      </c>
      <c r="F145" s="46" t="s">
        <v>35</v>
      </c>
      <c r="G145" s="43" t="s">
        <v>35</v>
      </c>
      <c r="H145" s="40" t="s">
        <v>35</v>
      </c>
      <c r="I145" s="46" t="s">
        <v>35</v>
      </c>
      <c r="J145" s="46" t="s">
        <v>35</v>
      </c>
      <c r="K145" s="46" t="s">
        <v>35</v>
      </c>
      <c r="L145" s="37" t="s">
        <v>35</v>
      </c>
      <c r="M145" s="49" t="s">
        <v>35</v>
      </c>
      <c r="N145" s="46" t="s">
        <v>35</v>
      </c>
      <c r="O145" s="46" t="s">
        <v>35</v>
      </c>
      <c r="P145" s="46" t="s">
        <v>35</v>
      </c>
      <c r="Q145" s="43" t="s">
        <v>35</v>
      </c>
      <c r="R145" s="40" t="s">
        <v>35</v>
      </c>
      <c r="S145" s="46" t="s">
        <v>35</v>
      </c>
      <c r="T145" s="46" t="s">
        <v>35</v>
      </c>
      <c r="U145" s="46" t="s">
        <v>35</v>
      </c>
      <c r="V145" s="46" t="s">
        <v>35</v>
      </c>
      <c r="W145" s="46" t="s">
        <v>35</v>
      </c>
      <c r="X145" s="46" t="s">
        <v>35</v>
      </c>
      <c r="Y145" s="46" t="s">
        <v>35</v>
      </c>
      <c r="Z145" s="46" t="s">
        <v>35</v>
      </c>
      <c r="AA145" s="46" t="s">
        <v>35</v>
      </c>
      <c r="AB145" s="46" t="s">
        <v>35</v>
      </c>
      <c r="AC145" s="46" t="s">
        <v>35</v>
      </c>
      <c r="AD145" s="46" t="s">
        <v>35</v>
      </c>
      <c r="AE145" s="46" t="s">
        <v>35</v>
      </c>
      <c r="AF145" s="46" t="s">
        <v>35</v>
      </c>
      <c r="AG145" s="46" t="s">
        <v>35</v>
      </c>
      <c r="AH145" s="46" t="s">
        <v>35</v>
      </c>
      <c r="AI145" s="46" t="s">
        <v>35</v>
      </c>
      <c r="AJ145" s="37" t="s">
        <v>35</v>
      </c>
      <c r="AK145" s="5"/>
      <c r="AL145" s="5"/>
      <c r="AM145" s="5"/>
      <c r="AN145" s="5"/>
      <c r="AO145" s="5"/>
      <c r="AP145" s="5"/>
      <c r="AQ145" s="5"/>
      <c r="AR145" s="5"/>
      <c r="AS145" s="5"/>
      <c r="AT145" s="5"/>
      <c r="AU145" s="5"/>
      <c r="AV145" s="5"/>
      <c r="AW145" s="5"/>
      <c r="AX145" s="5"/>
      <c r="AY145" s="5"/>
      <c r="AZ145" s="304"/>
      <c r="BA145" s="1836"/>
      <c r="BB145" s="1542" t="s">
        <v>65</v>
      </c>
      <c r="BC145" s="33" t="s">
        <v>35</v>
      </c>
      <c r="BD145" s="29" t="s">
        <v>35</v>
      </c>
      <c r="BE145" s="29" t="s">
        <v>35</v>
      </c>
      <c r="BF145" s="29" t="s">
        <v>35</v>
      </c>
      <c r="BG145" s="24" t="s">
        <v>35</v>
      </c>
      <c r="BH145" s="33" t="s">
        <v>35</v>
      </c>
      <c r="BI145" s="29" t="s">
        <v>35</v>
      </c>
      <c r="BJ145" s="29" t="s">
        <v>35</v>
      </c>
      <c r="BK145" s="29" t="s">
        <v>35</v>
      </c>
      <c r="BL145" s="24" t="s">
        <v>35</v>
      </c>
      <c r="BM145" s="33" t="s">
        <v>35</v>
      </c>
      <c r="BN145" s="29" t="s">
        <v>35</v>
      </c>
      <c r="BO145" s="29" t="s">
        <v>35</v>
      </c>
      <c r="BP145" s="29" t="s">
        <v>35</v>
      </c>
      <c r="BQ145" s="24" t="s">
        <v>35</v>
      </c>
      <c r="BR145" s="33" t="s">
        <v>35</v>
      </c>
      <c r="BS145" s="29" t="s">
        <v>35</v>
      </c>
      <c r="BT145" s="29" t="s">
        <v>35</v>
      </c>
      <c r="BU145" s="29" t="s">
        <v>35</v>
      </c>
      <c r="BV145" s="29" t="s">
        <v>35</v>
      </c>
      <c r="BW145" s="29" t="s">
        <v>35</v>
      </c>
      <c r="BX145" s="29" t="s">
        <v>35</v>
      </c>
      <c r="BY145" s="18" t="s">
        <v>35</v>
      </c>
      <c r="BZ145" s="18" t="s">
        <v>35</v>
      </c>
      <c r="CA145" s="18" t="s">
        <v>35</v>
      </c>
      <c r="CB145" s="18" t="s">
        <v>35</v>
      </c>
      <c r="CC145" s="18" t="s">
        <v>35</v>
      </c>
      <c r="CD145" s="18" t="s">
        <v>35</v>
      </c>
      <c r="CE145" s="18" t="s">
        <v>35</v>
      </c>
      <c r="CF145" s="18" t="s">
        <v>35</v>
      </c>
      <c r="CG145" s="18" t="s">
        <v>35</v>
      </c>
      <c r="CH145" s="18" t="s">
        <v>35</v>
      </c>
      <c r="CI145" s="18" t="s">
        <v>35</v>
      </c>
      <c r="CJ145" s="18" t="s">
        <v>35</v>
      </c>
      <c r="CK145" s="3"/>
      <c r="CL145" s="3"/>
      <c r="CM145" s="3"/>
      <c r="CN145" s="3"/>
      <c r="CO145" s="3"/>
      <c r="CP145" s="3"/>
      <c r="CQ145" s="3"/>
      <c r="CR145" s="3"/>
      <c r="CS145" s="3"/>
      <c r="CT145" s="3"/>
      <c r="CU145" s="3"/>
      <c r="CV145" s="3"/>
      <c r="CW145" s="3"/>
      <c r="CX145" s="3"/>
      <c r="CY145" s="3"/>
      <c r="CZ145" s="3"/>
    </row>
    <row r="146" s="276" customFormat="true" ht="15" customHeight="true" x14ac:dyDescent="0.2">
      <c r="A146" s="1804"/>
      <c r="B146" s="331" t="s">
        <v>66</v>
      </c>
      <c r="C146" s="49" t="s">
        <v>35</v>
      </c>
      <c r="D146" s="46" t="s">
        <v>35</v>
      </c>
      <c r="E146" s="46" t="s">
        <v>35</v>
      </c>
      <c r="F146" s="46" t="s">
        <v>35</v>
      </c>
      <c r="G146" s="43" t="s">
        <v>35</v>
      </c>
      <c r="H146" s="40" t="s">
        <v>35</v>
      </c>
      <c r="I146" s="46" t="s">
        <v>35</v>
      </c>
      <c r="J146" s="46" t="s">
        <v>35</v>
      </c>
      <c r="K146" s="46" t="s">
        <v>35</v>
      </c>
      <c r="L146" s="37" t="s">
        <v>35</v>
      </c>
      <c r="M146" s="49" t="s">
        <v>35</v>
      </c>
      <c r="N146" s="46" t="s">
        <v>35</v>
      </c>
      <c r="O146" s="46" t="s">
        <v>35</v>
      </c>
      <c r="P146" s="46" t="s">
        <v>35</v>
      </c>
      <c r="Q146" s="43" t="s">
        <v>35</v>
      </c>
      <c r="R146" s="40" t="s">
        <v>35</v>
      </c>
      <c r="S146" s="46" t="s">
        <v>35</v>
      </c>
      <c r="T146" s="46" t="s">
        <v>35</v>
      </c>
      <c r="U146" s="46" t="s">
        <v>35</v>
      </c>
      <c r="V146" s="46" t="s">
        <v>35</v>
      </c>
      <c r="W146" s="46" t="s">
        <v>35</v>
      </c>
      <c r="X146" s="46" t="s">
        <v>35</v>
      </c>
      <c r="Y146" s="46" t="s">
        <v>35</v>
      </c>
      <c r="Z146" s="46" t="s">
        <v>35</v>
      </c>
      <c r="AA146" s="46" t="s">
        <v>35</v>
      </c>
      <c r="AB146" s="46" t="s">
        <v>35</v>
      </c>
      <c r="AC146" s="46" t="s">
        <v>35</v>
      </c>
      <c r="AD146" s="46" t="s">
        <v>35</v>
      </c>
      <c r="AE146" s="46" t="s">
        <v>35</v>
      </c>
      <c r="AF146" s="46" t="s">
        <v>35</v>
      </c>
      <c r="AG146" s="46" t="s">
        <v>35</v>
      </c>
      <c r="AH146" s="46" t="s">
        <v>35</v>
      </c>
      <c r="AI146" s="46" t="s">
        <v>35</v>
      </c>
      <c r="AJ146" s="37" t="s">
        <v>35</v>
      </c>
      <c r="AK146" s="5"/>
      <c r="AL146" s="5"/>
      <c r="AM146" s="5"/>
      <c r="AN146" s="5"/>
      <c r="AO146" s="5"/>
      <c r="AP146" s="5"/>
      <c r="AQ146" s="5"/>
      <c r="AR146" s="5"/>
      <c r="AS146" s="5"/>
      <c r="AT146" s="5"/>
      <c r="AU146" s="5"/>
      <c r="AV146" s="5"/>
      <c r="AW146" s="5"/>
      <c r="AX146" s="5"/>
      <c r="AY146" s="5"/>
      <c r="AZ146" s="304"/>
      <c r="BA146" s="1836"/>
      <c r="BB146" s="1542" t="s">
        <v>66</v>
      </c>
      <c r="BC146" s="33" t="s">
        <v>35</v>
      </c>
      <c r="BD146" s="29" t="s">
        <v>35</v>
      </c>
      <c r="BE146" s="29" t="s">
        <v>35</v>
      </c>
      <c r="BF146" s="29" t="s">
        <v>35</v>
      </c>
      <c r="BG146" s="24" t="s">
        <v>35</v>
      </c>
      <c r="BH146" s="33" t="s">
        <v>35</v>
      </c>
      <c r="BI146" s="29" t="s">
        <v>35</v>
      </c>
      <c r="BJ146" s="29" t="s">
        <v>35</v>
      </c>
      <c r="BK146" s="29" t="s">
        <v>35</v>
      </c>
      <c r="BL146" s="24" t="s">
        <v>35</v>
      </c>
      <c r="BM146" s="33" t="s">
        <v>35</v>
      </c>
      <c r="BN146" s="29" t="s">
        <v>35</v>
      </c>
      <c r="BO146" s="29" t="s">
        <v>35</v>
      </c>
      <c r="BP146" s="29" t="s">
        <v>35</v>
      </c>
      <c r="BQ146" s="24" t="s">
        <v>35</v>
      </c>
      <c r="BR146" s="33" t="s">
        <v>35</v>
      </c>
      <c r="BS146" s="29" t="s">
        <v>35</v>
      </c>
      <c r="BT146" s="29" t="s">
        <v>35</v>
      </c>
      <c r="BU146" s="29" t="s">
        <v>35</v>
      </c>
      <c r="BV146" s="29" t="s">
        <v>35</v>
      </c>
      <c r="BW146" s="29" t="s">
        <v>35</v>
      </c>
      <c r="BX146" s="29" t="s">
        <v>35</v>
      </c>
      <c r="BY146" s="18" t="s">
        <v>35</v>
      </c>
      <c r="BZ146" s="18" t="s">
        <v>35</v>
      </c>
      <c r="CA146" s="18" t="s">
        <v>35</v>
      </c>
      <c r="CB146" s="18" t="s">
        <v>35</v>
      </c>
      <c r="CC146" s="18" t="s">
        <v>35</v>
      </c>
      <c r="CD146" s="18" t="s">
        <v>35</v>
      </c>
      <c r="CE146" s="18" t="s">
        <v>35</v>
      </c>
      <c r="CF146" s="18" t="s">
        <v>35</v>
      </c>
      <c r="CG146" s="18" t="s">
        <v>35</v>
      </c>
      <c r="CH146" s="18" t="s">
        <v>35</v>
      </c>
      <c r="CI146" s="18" t="s">
        <v>35</v>
      </c>
      <c r="CJ146" s="18" t="s">
        <v>35</v>
      </c>
      <c r="CK146" s="3"/>
      <c r="CL146" s="3"/>
      <c r="CM146" s="3"/>
      <c r="CN146" s="3"/>
      <c r="CO146" s="3"/>
      <c r="CP146" s="3"/>
      <c r="CQ146" s="3"/>
      <c r="CR146" s="3"/>
      <c r="CS146" s="3"/>
      <c r="CT146" s="3"/>
      <c r="CU146" s="3"/>
      <c r="CV146" s="3"/>
      <c r="CW146" s="3"/>
      <c r="CX146" s="3"/>
      <c r="CY146" s="3"/>
      <c r="CZ146" s="3"/>
    </row>
    <row r="147" s="276" customFormat="true" ht="15" customHeight="true" x14ac:dyDescent="0.2">
      <c r="A147" s="1804"/>
      <c r="B147" s="331" t="s">
        <v>67</v>
      </c>
      <c r="C147" s="49" t="s">
        <v>35</v>
      </c>
      <c r="D147" s="46" t="s">
        <v>35</v>
      </c>
      <c r="E147" s="46" t="s">
        <v>35</v>
      </c>
      <c r="F147" s="46" t="s">
        <v>35</v>
      </c>
      <c r="G147" s="43" t="s">
        <v>35</v>
      </c>
      <c r="H147" s="40" t="s">
        <v>35</v>
      </c>
      <c r="I147" s="46" t="s">
        <v>35</v>
      </c>
      <c r="J147" s="46" t="s">
        <v>35</v>
      </c>
      <c r="K147" s="46" t="s">
        <v>35</v>
      </c>
      <c r="L147" s="37" t="s">
        <v>35</v>
      </c>
      <c r="M147" s="49" t="s">
        <v>35</v>
      </c>
      <c r="N147" s="46" t="s">
        <v>35</v>
      </c>
      <c r="O147" s="46" t="s">
        <v>35</v>
      </c>
      <c r="P147" s="46" t="s">
        <v>35</v>
      </c>
      <c r="Q147" s="43" t="s">
        <v>35</v>
      </c>
      <c r="R147" s="40" t="s">
        <v>35</v>
      </c>
      <c r="S147" s="46" t="s">
        <v>35</v>
      </c>
      <c r="T147" s="46" t="s">
        <v>35</v>
      </c>
      <c r="U147" s="46" t="s">
        <v>35</v>
      </c>
      <c r="V147" s="46" t="s">
        <v>35</v>
      </c>
      <c r="W147" s="46" t="s">
        <v>35</v>
      </c>
      <c r="X147" s="46" t="s">
        <v>35</v>
      </c>
      <c r="Y147" s="46" t="s">
        <v>35</v>
      </c>
      <c r="Z147" s="46" t="s">
        <v>35</v>
      </c>
      <c r="AA147" s="46" t="s">
        <v>35</v>
      </c>
      <c r="AB147" s="46" t="s">
        <v>35</v>
      </c>
      <c r="AC147" s="46" t="s">
        <v>35</v>
      </c>
      <c r="AD147" s="46" t="s">
        <v>35</v>
      </c>
      <c r="AE147" s="46" t="s">
        <v>35</v>
      </c>
      <c r="AF147" s="46" t="s">
        <v>35</v>
      </c>
      <c r="AG147" s="46" t="s">
        <v>35</v>
      </c>
      <c r="AH147" s="46" t="s">
        <v>35</v>
      </c>
      <c r="AI147" s="46" t="s">
        <v>35</v>
      </c>
      <c r="AJ147" s="37" t="s">
        <v>35</v>
      </c>
      <c r="AK147" s="5"/>
      <c r="AL147" s="5"/>
      <c r="AM147" s="5"/>
      <c r="AN147" s="5"/>
      <c r="AO147" s="5"/>
      <c r="AP147" s="5"/>
      <c r="AQ147" s="5"/>
      <c r="AR147" s="5"/>
      <c r="AS147" s="5"/>
      <c r="AT147" s="5"/>
      <c r="AU147" s="5"/>
      <c r="AV147" s="5"/>
      <c r="AW147" s="5"/>
      <c r="AX147" s="5"/>
      <c r="AY147" s="5"/>
      <c r="AZ147" s="304"/>
      <c r="BA147" s="1836"/>
      <c r="BB147" s="1542" t="s">
        <v>67</v>
      </c>
      <c r="BC147" s="33" t="s">
        <v>35</v>
      </c>
      <c r="BD147" s="29" t="s">
        <v>35</v>
      </c>
      <c r="BE147" s="29" t="s">
        <v>35</v>
      </c>
      <c r="BF147" s="29" t="s">
        <v>35</v>
      </c>
      <c r="BG147" s="24" t="s">
        <v>35</v>
      </c>
      <c r="BH147" s="33" t="s">
        <v>35</v>
      </c>
      <c r="BI147" s="29" t="s">
        <v>35</v>
      </c>
      <c r="BJ147" s="29" t="s">
        <v>35</v>
      </c>
      <c r="BK147" s="29" t="s">
        <v>35</v>
      </c>
      <c r="BL147" s="24" t="s">
        <v>35</v>
      </c>
      <c r="BM147" s="33" t="s">
        <v>35</v>
      </c>
      <c r="BN147" s="29" t="s">
        <v>35</v>
      </c>
      <c r="BO147" s="29" t="s">
        <v>35</v>
      </c>
      <c r="BP147" s="29" t="s">
        <v>35</v>
      </c>
      <c r="BQ147" s="24" t="s">
        <v>35</v>
      </c>
      <c r="BR147" s="33" t="s">
        <v>35</v>
      </c>
      <c r="BS147" s="29" t="s">
        <v>35</v>
      </c>
      <c r="BT147" s="29" t="s">
        <v>35</v>
      </c>
      <c r="BU147" s="29" t="s">
        <v>35</v>
      </c>
      <c r="BV147" s="29" t="s">
        <v>35</v>
      </c>
      <c r="BW147" s="29" t="s">
        <v>35</v>
      </c>
      <c r="BX147" s="29" t="s">
        <v>35</v>
      </c>
      <c r="BY147" s="18" t="s">
        <v>35</v>
      </c>
      <c r="BZ147" s="18" t="s">
        <v>35</v>
      </c>
      <c r="CA147" s="18" t="s">
        <v>35</v>
      </c>
      <c r="CB147" s="18" t="s">
        <v>35</v>
      </c>
      <c r="CC147" s="18" t="s">
        <v>35</v>
      </c>
      <c r="CD147" s="18" t="s">
        <v>35</v>
      </c>
      <c r="CE147" s="18" t="s">
        <v>35</v>
      </c>
      <c r="CF147" s="18" t="s">
        <v>35</v>
      </c>
      <c r="CG147" s="18" t="s">
        <v>35</v>
      </c>
      <c r="CH147" s="18" t="s">
        <v>35</v>
      </c>
      <c r="CI147" s="18" t="s">
        <v>35</v>
      </c>
      <c r="CJ147" s="18" t="s">
        <v>35</v>
      </c>
      <c r="CK147" s="3"/>
      <c r="CL147" s="3"/>
      <c r="CM147" s="3"/>
      <c r="CN147" s="3"/>
      <c r="CO147" s="3"/>
      <c r="CP147" s="3"/>
      <c r="CQ147" s="3"/>
      <c r="CR147" s="3"/>
      <c r="CS147" s="3"/>
      <c r="CT147" s="3"/>
      <c r="CU147" s="3"/>
      <c r="CV147" s="3"/>
      <c r="CW147" s="3"/>
      <c r="CX147" s="3"/>
      <c r="CY147" s="3"/>
      <c r="CZ147" s="3"/>
    </row>
    <row r="148" s="276" customFormat="true" ht="15" customHeight="true" x14ac:dyDescent="0.2">
      <c r="A148" s="1804" t="s">
        <v>108</v>
      </c>
      <c r="B148" s="331" t="s">
        <v>49</v>
      </c>
      <c r="C148" s="134">
        <v>2.6660269027943371</v>
      </c>
      <c r="D148" s="133">
        <v>6.0056138791426505</v>
      </c>
      <c r="E148" s="133">
        <v>7.3469132326946269</v>
      </c>
      <c r="F148" s="133">
        <v>11.532798440577846</v>
      </c>
      <c r="G148" s="132">
        <v>7.5546949164729966</v>
      </c>
      <c r="H148" s="122">
        <v>13.54789624253376</v>
      </c>
      <c r="I148" s="133">
        <v>14.38587444275004</v>
      </c>
      <c r="J148" s="133">
        <v>9.4966164902992514</v>
      </c>
      <c r="K148" s="133">
        <v>2.3273757479325718</v>
      </c>
      <c r="L148" s="126">
        <v>0.58092634721869896</v>
      </c>
      <c r="M148" s="134">
        <v>2.585742326144127</v>
      </c>
      <c r="N148" s="133">
        <v>5.0711015187149968</v>
      </c>
      <c r="O148" s="133">
        <v>6.0531734981061991</v>
      </c>
      <c r="P148" s="133">
        <v>9.1371045012721215</v>
      </c>
      <c r="Q148" s="132">
        <v>11.128913970368835</v>
      </c>
      <c r="R148" s="122">
        <v>8.0560506023239089</v>
      </c>
      <c r="S148" s="133">
        <v>13.06997118961189</v>
      </c>
      <c r="T148" s="133">
        <v>6.4848898414138283</v>
      </c>
      <c r="U148" s="133">
        <v>4.0350595139263881</v>
      </c>
      <c r="V148" s="133">
        <v>5.8157895221982798</v>
      </c>
      <c r="W148" s="133">
        <v>11.469135650456302</v>
      </c>
      <c r="X148" s="133">
        <v>4.1749271099310636</v>
      </c>
      <c r="Y148" s="133">
        <v>9.1107709058247934</v>
      </c>
      <c r="Z148" s="133">
        <v>3.7132693460232424</v>
      </c>
      <c r="AA148" s="133">
        <v>3.7197374382939485</v>
      </c>
      <c r="AB148" s="133">
        <v>5.443560863111788</v>
      </c>
      <c r="AC148" s="133">
        <v>6.9840727415368713</v>
      </c>
      <c r="AD148" s="133">
        <v>6.9374197109350551</v>
      </c>
      <c r="AE148" s="133">
        <v>2.7884936218952245</v>
      </c>
      <c r="AF148" s="133">
        <v>2.1205054389705582</v>
      </c>
      <c r="AG148" s="133">
        <v>4.7166271027898166</v>
      </c>
      <c r="AH148" s="133">
        <v>7.5179148909127402</v>
      </c>
      <c r="AI148" s="133">
        <v>2.7207331771035332</v>
      </c>
      <c r="AJ148" s="126">
        <v>11.459804098740324</v>
      </c>
      <c r="AK148" s="4"/>
      <c r="AL148" s="4"/>
      <c r="AM148" s="4"/>
      <c r="AN148" s="4"/>
      <c r="AO148" s="4"/>
      <c r="AP148" s="4"/>
      <c r="AQ148" s="4"/>
      <c r="AR148" s="4"/>
      <c r="AS148" s="4"/>
      <c r="AT148" s="4"/>
      <c r="AU148" s="4"/>
      <c r="AV148" s="4"/>
      <c r="AW148" s="4"/>
      <c r="AX148" s="4"/>
      <c r="AY148" s="4"/>
      <c r="AZ148" s="304"/>
      <c r="BA148" s="1836" t="s">
        <v>108</v>
      </c>
      <c r="BB148" s="1542" t="s">
        <v>49</v>
      </c>
      <c r="BC148" s="33" t="s">
        <v>35</v>
      </c>
      <c r="BD148" s="29" t="s">
        <v>35</v>
      </c>
      <c r="BE148" s="29" t="s">
        <v>35</v>
      </c>
      <c r="BF148" s="29" t="s">
        <v>35</v>
      </c>
      <c r="BG148" s="24" t="s">
        <v>35</v>
      </c>
      <c r="BH148" s="33" t="s">
        <v>35</v>
      </c>
      <c r="BI148" s="29" t="s">
        <v>35</v>
      </c>
      <c r="BJ148" s="29" t="s">
        <v>35</v>
      </c>
      <c r="BK148" s="29" t="s">
        <v>35</v>
      </c>
      <c r="BL148" s="24" t="s">
        <v>35</v>
      </c>
      <c r="BM148" s="33" t="s">
        <v>35</v>
      </c>
      <c r="BN148" s="29" t="s">
        <v>35</v>
      </c>
      <c r="BO148" s="29" t="s">
        <v>35</v>
      </c>
      <c r="BP148" s="29" t="s">
        <v>35</v>
      </c>
      <c r="BQ148" s="24" t="s">
        <v>35</v>
      </c>
      <c r="BR148" s="33" t="s">
        <v>35</v>
      </c>
      <c r="BS148" s="29" t="s">
        <v>35</v>
      </c>
      <c r="BT148" s="29" t="s">
        <v>35</v>
      </c>
      <c r="BU148" s="29" t="s">
        <v>35</v>
      </c>
      <c r="BV148" s="29" t="s">
        <v>35</v>
      </c>
      <c r="BW148" s="29" t="s">
        <v>35</v>
      </c>
      <c r="BX148" s="29" t="s">
        <v>35</v>
      </c>
      <c r="BY148" s="18" t="s">
        <v>35</v>
      </c>
      <c r="BZ148" s="18" t="s">
        <v>35</v>
      </c>
      <c r="CA148" s="18" t="s">
        <v>35</v>
      </c>
      <c r="CB148" s="18" t="s">
        <v>35</v>
      </c>
      <c r="CC148" s="18" t="s">
        <v>35</v>
      </c>
      <c r="CD148" s="18" t="s">
        <v>35</v>
      </c>
      <c r="CE148" s="18" t="s">
        <v>35</v>
      </c>
      <c r="CF148" s="18" t="s">
        <v>35</v>
      </c>
      <c r="CG148" s="18" t="s">
        <v>35</v>
      </c>
      <c r="CH148" s="18" t="s">
        <v>35</v>
      </c>
      <c r="CI148" s="18" t="s">
        <v>35</v>
      </c>
      <c r="CJ148" s="18" t="s">
        <v>35</v>
      </c>
      <c r="CK148" s="3"/>
      <c r="CL148" s="3"/>
      <c r="CM148" s="3"/>
      <c r="CN148" s="3"/>
      <c r="CO148" s="3"/>
      <c r="CP148" s="3"/>
      <c r="CQ148" s="3"/>
      <c r="CR148" s="3"/>
      <c r="CS148" s="3"/>
      <c r="CT148" s="3"/>
      <c r="CU148" s="3"/>
      <c r="CV148" s="3"/>
      <c r="CW148" s="3"/>
      <c r="CX148" s="3"/>
      <c r="CY148" s="3"/>
      <c r="CZ148" s="3"/>
    </row>
    <row r="149" s="276" customFormat="true" ht="15" customHeight="true" x14ac:dyDescent="0.2">
      <c r="A149" s="1804"/>
      <c r="B149" s="331" t="s">
        <v>48</v>
      </c>
      <c r="C149" s="134">
        <v>6.0663344116885192</v>
      </c>
      <c r="D149" s="133">
        <v>13.074830796430033</v>
      </c>
      <c r="E149" s="133">
        <v>23.712868849869523</v>
      </c>
      <c r="F149" s="133">
        <v>49.05061833765695</v>
      </c>
      <c r="G149" s="132">
        <v>86.402935896653503</v>
      </c>
      <c r="H149" s="122">
        <v>38.311189727202013</v>
      </c>
      <c r="I149" s="133">
        <v>75.843536300996774</v>
      </c>
      <c r="J149" s="133">
        <v>88.186203201054397</v>
      </c>
      <c r="K149" s="133">
        <v>97.492506951092125</v>
      </c>
      <c r="L149" s="126">
        <v>99.419073652781307</v>
      </c>
      <c r="M149" s="134">
        <v>5.270897055108148</v>
      </c>
      <c r="N149" s="133">
        <v>10.349694911761942</v>
      </c>
      <c r="O149" s="133">
        <v>18.340388242352738</v>
      </c>
      <c r="P149" s="133">
        <v>32.983120973169363</v>
      </c>
      <c r="Q149" s="132">
        <v>63.48294367342374</v>
      </c>
      <c r="R149" s="122">
        <v>38.259605475480328</v>
      </c>
      <c r="S149" s="133">
        <v>48.594702101206039</v>
      </c>
      <c r="T149" s="133">
        <v>26.221497360669581</v>
      </c>
      <c r="U149" s="133">
        <v>20.501480664757278</v>
      </c>
      <c r="V149" s="133">
        <v>29.975290751753867</v>
      </c>
      <c r="W149" s="133">
        <v>27.231317869473571</v>
      </c>
      <c r="X149" s="133">
        <v>33.287800370118354</v>
      </c>
      <c r="Y149" s="133">
        <v>39.933646659765444</v>
      </c>
      <c r="Z149" s="133">
        <v>22.693529073132595</v>
      </c>
      <c r="AA149" s="133">
        <v>19.598983857180581</v>
      </c>
      <c r="AB149" s="133">
        <v>42.026065293351685</v>
      </c>
      <c r="AC149" s="133">
        <v>90.840388971688739</v>
      </c>
      <c r="AD149" s="133">
        <v>44.379991702295527</v>
      </c>
      <c r="AE149" s="133">
        <v>13.164629689886928</v>
      </c>
      <c r="AF149" s="133">
        <v>19.931799671112117</v>
      </c>
      <c r="AG149" s="133">
        <v>26.466158216760487</v>
      </c>
      <c r="AH149" s="133">
        <v>31.768681976463554</v>
      </c>
      <c r="AI149" s="133">
        <v>21.963288179917082</v>
      </c>
      <c r="AJ149" s="126">
        <v>21.94366777729266</v>
      </c>
      <c r="AK149" s="4"/>
      <c r="AL149" s="4"/>
      <c r="AM149" s="4"/>
      <c r="AN149" s="4"/>
      <c r="AO149" s="4"/>
      <c r="AP149" s="4"/>
      <c r="AQ149" s="4"/>
      <c r="AR149" s="4"/>
      <c r="AS149" s="4"/>
      <c r="AT149" s="4"/>
      <c r="AU149" s="4"/>
      <c r="AV149" s="4"/>
      <c r="AW149" s="4"/>
      <c r="AX149" s="4"/>
      <c r="AY149" s="4"/>
      <c r="AZ149" s="304"/>
      <c r="BA149" s="1836"/>
      <c r="BB149" s="1542" t="s">
        <v>48</v>
      </c>
      <c r="BC149" s="33" t="s">
        <v>35</v>
      </c>
      <c r="BD149" s="29" t="s">
        <v>35</v>
      </c>
      <c r="BE149" s="29" t="s">
        <v>35</v>
      </c>
      <c r="BF149" s="29" t="s">
        <v>35</v>
      </c>
      <c r="BG149" s="24" t="s">
        <v>35</v>
      </c>
      <c r="BH149" s="33" t="s">
        <v>35</v>
      </c>
      <c r="BI149" s="29" t="s">
        <v>35</v>
      </c>
      <c r="BJ149" s="29" t="s">
        <v>35</v>
      </c>
      <c r="BK149" s="29" t="s">
        <v>35</v>
      </c>
      <c r="BL149" s="24" t="s">
        <v>35</v>
      </c>
      <c r="BM149" s="33" t="s">
        <v>35</v>
      </c>
      <c r="BN149" s="29" t="s">
        <v>35</v>
      </c>
      <c r="BO149" s="29" t="s">
        <v>35</v>
      </c>
      <c r="BP149" s="29" t="s">
        <v>35</v>
      </c>
      <c r="BQ149" s="24" t="s">
        <v>35</v>
      </c>
      <c r="BR149" s="33" t="s">
        <v>35</v>
      </c>
      <c r="BS149" s="29" t="s">
        <v>35</v>
      </c>
      <c r="BT149" s="29" t="s">
        <v>35</v>
      </c>
      <c r="BU149" s="29" t="s">
        <v>35</v>
      </c>
      <c r="BV149" s="29" t="s">
        <v>35</v>
      </c>
      <c r="BW149" s="29" t="s">
        <v>35</v>
      </c>
      <c r="BX149" s="29" t="s">
        <v>35</v>
      </c>
      <c r="BY149" s="18" t="s">
        <v>35</v>
      </c>
      <c r="BZ149" s="18" t="s">
        <v>35</v>
      </c>
      <c r="CA149" s="18" t="s">
        <v>35</v>
      </c>
      <c r="CB149" s="18" t="s">
        <v>35</v>
      </c>
      <c r="CC149" s="18" t="s">
        <v>35</v>
      </c>
      <c r="CD149" s="18" t="s">
        <v>35</v>
      </c>
      <c r="CE149" s="18" t="s">
        <v>35</v>
      </c>
      <c r="CF149" s="18" t="s">
        <v>35</v>
      </c>
      <c r="CG149" s="18" t="s">
        <v>35</v>
      </c>
      <c r="CH149" s="18" t="s">
        <v>35</v>
      </c>
      <c r="CI149" s="18" t="s">
        <v>35</v>
      </c>
      <c r="CJ149" s="18" t="s">
        <v>35</v>
      </c>
      <c r="CK149" s="3"/>
      <c r="CL149" s="3"/>
      <c r="CM149" s="3"/>
      <c r="CN149" s="3"/>
      <c r="CO149" s="3"/>
      <c r="CP149" s="3"/>
      <c r="CQ149" s="3"/>
      <c r="CR149" s="3"/>
      <c r="CS149" s="3"/>
      <c r="CT149" s="3"/>
      <c r="CU149" s="3"/>
      <c r="CV149" s="3"/>
      <c r="CW149" s="3"/>
      <c r="CX149" s="3"/>
      <c r="CY149" s="3"/>
      <c r="CZ149" s="3"/>
    </row>
    <row r="150" s="276" customFormat="true" ht="15" customHeight="true" x14ac:dyDescent="0.2">
      <c r="A150" s="1804"/>
      <c r="B150" s="331" t="s">
        <v>110</v>
      </c>
      <c r="C150" s="134">
        <v>91.26763868551717</v>
      </c>
      <c r="D150" s="133">
        <v>80.919555324427151</v>
      </c>
      <c r="E150" s="133">
        <v>68.940217917435461</v>
      </c>
      <c r="F150" s="133">
        <v>39.416583221765251</v>
      </c>
      <c r="G150" s="132">
        <v>6.0423691868735956</v>
      </c>
      <c r="H150" s="122">
        <v>48.14091403026454</v>
      </c>
      <c r="I150" s="133">
        <v>9.7705892562532402</v>
      </c>
      <c r="J150" s="133">
        <v>2.3171803086462122</v>
      </c>
      <c r="K150" s="133">
        <v>0.18011730097530215</v>
      </c>
      <c r="L150" s="126">
        <v>0</v>
      </c>
      <c r="M150" s="134">
        <v>92.143360618747664</v>
      </c>
      <c r="N150" s="133">
        <v>84.579203569522946</v>
      </c>
      <c r="O150" s="133">
        <v>75.606438259540894</v>
      </c>
      <c r="P150" s="133">
        <v>57.87977452555846</v>
      </c>
      <c r="Q150" s="132">
        <v>25.388142356207823</v>
      </c>
      <c r="R150" s="122">
        <v>53.684343922196078</v>
      </c>
      <c r="S150" s="133">
        <v>38.33532670918207</v>
      </c>
      <c r="T150" s="133">
        <v>67.293612797916751</v>
      </c>
      <c r="U150" s="133">
        <v>75.463459821316476</v>
      </c>
      <c r="V150" s="133">
        <v>64.208919726047782</v>
      </c>
      <c r="W150" s="133">
        <v>61.299546480070042</v>
      </c>
      <c r="X150" s="133">
        <v>62.537272519950591</v>
      </c>
      <c r="Y150" s="133">
        <v>50.955582434410054</v>
      </c>
      <c r="Z150" s="133">
        <v>73.593201580844095</v>
      </c>
      <c r="AA150" s="133">
        <v>76.681278704525269</v>
      </c>
      <c r="AB150" s="133">
        <v>52.530373843536459</v>
      </c>
      <c r="AC150" s="133">
        <v>2.1755382867744886</v>
      </c>
      <c r="AD150" s="133">
        <v>48.682588586769462</v>
      </c>
      <c r="AE150" s="133">
        <v>84.046876688217907</v>
      </c>
      <c r="AF150" s="133">
        <v>77.947694889917472</v>
      </c>
      <c r="AG150" s="133">
        <v>68.817214680449538</v>
      </c>
      <c r="AH150" s="133">
        <v>60.713403132623867</v>
      </c>
      <c r="AI150" s="133">
        <v>75.315978642979275</v>
      </c>
      <c r="AJ150" s="126">
        <v>66.596528123967019</v>
      </c>
      <c r="AK150" s="4"/>
      <c r="AL150" s="4"/>
      <c r="AM150" s="4"/>
      <c r="AN150" s="4"/>
      <c r="AO150" s="4"/>
      <c r="AP150" s="4"/>
      <c r="AQ150" s="4"/>
      <c r="AR150" s="4"/>
      <c r="AS150" s="4"/>
      <c r="AT150" s="4"/>
      <c r="AU150" s="4"/>
      <c r="AV150" s="4"/>
      <c r="AW150" s="4"/>
      <c r="AX150" s="4"/>
      <c r="AY150" s="4"/>
      <c r="AZ150" s="304"/>
      <c r="BA150" s="1836"/>
      <c r="BB150" s="1542" t="s">
        <v>110</v>
      </c>
      <c r="BC150" s="33" t="s">
        <v>35</v>
      </c>
      <c r="BD150" s="29" t="s">
        <v>35</v>
      </c>
      <c r="BE150" s="29" t="s">
        <v>35</v>
      </c>
      <c r="BF150" s="29" t="s">
        <v>35</v>
      </c>
      <c r="BG150" s="24" t="s">
        <v>35</v>
      </c>
      <c r="BH150" s="33" t="s">
        <v>35</v>
      </c>
      <c r="BI150" s="29" t="s">
        <v>35</v>
      </c>
      <c r="BJ150" s="29" t="s">
        <v>35</v>
      </c>
      <c r="BK150" s="29" t="s">
        <v>35</v>
      </c>
      <c r="BL150" s="24" t="s">
        <v>35</v>
      </c>
      <c r="BM150" s="33" t="s">
        <v>35</v>
      </c>
      <c r="BN150" s="29" t="s">
        <v>35</v>
      </c>
      <c r="BO150" s="29" t="s">
        <v>35</v>
      </c>
      <c r="BP150" s="29" t="s">
        <v>35</v>
      </c>
      <c r="BQ150" s="24" t="s">
        <v>35</v>
      </c>
      <c r="BR150" s="33" t="s">
        <v>35</v>
      </c>
      <c r="BS150" s="29" t="s">
        <v>35</v>
      </c>
      <c r="BT150" s="29" t="s">
        <v>35</v>
      </c>
      <c r="BU150" s="29" t="s">
        <v>35</v>
      </c>
      <c r="BV150" s="29" t="s">
        <v>35</v>
      </c>
      <c r="BW150" s="29" t="s">
        <v>35</v>
      </c>
      <c r="BX150" s="29" t="s">
        <v>35</v>
      </c>
      <c r="BY150" s="18" t="s">
        <v>35</v>
      </c>
      <c r="BZ150" s="18" t="s">
        <v>35</v>
      </c>
      <c r="CA150" s="18" t="s">
        <v>35</v>
      </c>
      <c r="CB150" s="18" t="s">
        <v>35</v>
      </c>
      <c r="CC150" s="18" t="s">
        <v>35</v>
      </c>
      <c r="CD150" s="18" t="s">
        <v>35</v>
      </c>
      <c r="CE150" s="18" t="s">
        <v>35</v>
      </c>
      <c r="CF150" s="18" t="s">
        <v>35</v>
      </c>
      <c r="CG150" s="18" t="s">
        <v>35</v>
      </c>
      <c r="CH150" s="18" t="s">
        <v>35</v>
      </c>
      <c r="CI150" s="18" t="s">
        <v>35</v>
      </c>
      <c r="CJ150" s="18" t="s">
        <v>35</v>
      </c>
      <c r="CK150" s="3"/>
      <c r="CL150" s="3"/>
      <c r="CM150" s="3"/>
      <c r="CN150" s="3"/>
      <c r="CO150" s="3"/>
      <c r="CP150" s="3"/>
      <c r="CQ150" s="3"/>
      <c r="CR150" s="3"/>
      <c r="CS150" s="3"/>
      <c r="CT150" s="3"/>
      <c r="CU150" s="3"/>
      <c r="CV150" s="3"/>
      <c r="CW150" s="3"/>
      <c r="CX150" s="3"/>
      <c r="CY150" s="3"/>
      <c r="CZ150" s="3"/>
    </row>
    <row r="151" s="276" customFormat="true" ht="15" customHeight="true" x14ac:dyDescent="0.2">
      <c r="A151" s="1804" t="s">
        <v>109</v>
      </c>
      <c r="B151" s="331" t="s">
        <v>49</v>
      </c>
      <c r="C151" s="134">
        <v>28.681211274421493</v>
      </c>
      <c r="D151" s="133">
        <v>29.439888019887661</v>
      </c>
      <c r="E151" s="133">
        <v>23.592022224581736</v>
      </c>
      <c r="F151" s="133">
        <v>19.208008960906216</v>
      </c>
      <c r="G151" s="132">
        <v>8.2022021986093243</v>
      </c>
      <c r="H151" s="122">
        <v>26.563412414375826</v>
      </c>
      <c r="I151" s="133">
        <v>15.939422650981012</v>
      </c>
      <c r="J151" s="133">
        <v>9.7022681197557752</v>
      </c>
      <c r="K151" s="133">
        <v>2.3307446236311864</v>
      </c>
      <c r="L151" s="126">
        <v>0.58092634721869896</v>
      </c>
      <c r="M151" s="134">
        <v>30.505611098982495</v>
      </c>
      <c r="N151" s="133">
        <v>30.517880451549299</v>
      </c>
      <c r="O151" s="133">
        <v>24.623678306800294</v>
      </c>
      <c r="P151" s="133">
        <v>21.738836706941658</v>
      </c>
      <c r="Q151" s="132">
        <v>15.01606484088825</v>
      </c>
      <c r="R151" s="122">
        <v>17.393795715191416</v>
      </c>
      <c r="S151" s="133">
        <v>20.699171870522182</v>
      </c>
      <c r="T151" s="133">
        <v>19.88913608012248</v>
      </c>
      <c r="U151" s="133">
        <v>15.297025492464561</v>
      </c>
      <c r="V151" s="133">
        <v>16.039775385929069</v>
      </c>
      <c r="W151" s="133">
        <v>29.381683357815735</v>
      </c>
      <c r="X151" s="133">
        <v>13.635084895608351</v>
      </c>
      <c r="Y151" s="133">
        <v>18.687824726617428</v>
      </c>
      <c r="Z151" s="133">
        <v>15.243733669646373</v>
      </c>
      <c r="AA151" s="133">
        <v>16.655742041370619</v>
      </c>
      <c r="AB151" s="133">
        <v>12.358249731128106</v>
      </c>
      <c r="AC151" s="133">
        <v>7.1731306602080647</v>
      </c>
      <c r="AD151" s="133">
        <v>15.280966444281821</v>
      </c>
      <c r="AE151" s="133">
        <v>16.172671774483007</v>
      </c>
      <c r="AF151" s="133">
        <v>10.52433889093046</v>
      </c>
      <c r="AG151" s="133">
        <v>12.051445345331519</v>
      </c>
      <c r="AH151" s="133">
        <v>18.812133384753434</v>
      </c>
      <c r="AI151" s="133">
        <v>12.563193653442955</v>
      </c>
      <c r="AJ151" s="126">
        <v>35.958210363517701</v>
      </c>
      <c r="AK151" s="4"/>
      <c r="AL151" s="4"/>
      <c r="AM151" s="4"/>
      <c r="AN151" s="4"/>
      <c r="AO151" s="4"/>
      <c r="AP151" s="4"/>
      <c r="AQ151" s="4"/>
      <c r="AR151" s="4"/>
      <c r="AS151" s="4"/>
      <c r="AT151" s="4"/>
      <c r="AU151" s="4"/>
      <c r="AV151" s="4"/>
      <c r="AW151" s="4"/>
      <c r="AX151" s="4"/>
      <c r="AY151" s="4"/>
      <c r="AZ151" s="304"/>
      <c r="BA151" s="1836" t="s">
        <v>109</v>
      </c>
      <c r="BB151" s="1542" t="s">
        <v>49</v>
      </c>
      <c r="BC151" s="33" t="s">
        <v>35</v>
      </c>
      <c r="BD151" s="29" t="s">
        <v>35</v>
      </c>
      <c r="BE151" s="29" t="s">
        <v>35</v>
      </c>
      <c r="BF151" s="29" t="s">
        <v>35</v>
      </c>
      <c r="BG151" s="24" t="s">
        <v>35</v>
      </c>
      <c r="BH151" s="33" t="s">
        <v>35</v>
      </c>
      <c r="BI151" s="29" t="s">
        <v>35</v>
      </c>
      <c r="BJ151" s="29" t="s">
        <v>35</v>
      </c>
      <c r="BK151" s="29" t="s">
        <v>35</v>
      </c>
      <c r="BL151" s="24" t="s">
        <v>35</v>
      </c>
      <c r="BM151" s="33" t="s">
        <v>35</v>
      </c>
      <c r="BN151" s="29" t="s">
        <v>35</v>
      </c>
      <c r="BO151" s="29" t="s">
        <v>35</v>
      </c>
      <c r="BP151" s="29" t="s">
        <v>35</v>
      </c>
      <c r="BQ151" s="24" t="s">
        <v>35</v>
      </c>
      <c r="BR151" s="33" t="s">
        <v>35</v>
      </c>
      <c r="BS151" s="29" t="s">
        <v>35</v>
      </c>
      <c r="BT151" s="29" t="s">
        <v>35</v>
      </c>
      <c r="BU151" s="29" t="s">
        <v>35</v>
      </c>
      <c r="BV151" s="29" t="s">
        <v>35</v>
      </c>
      <c r="BW151" s="29" t="s">
        <v>35</v>
      </c>
      <c r="BX151" s="29" t="s">
        <v>35</v>
      </c>
      <c r="BY151" s="18" t="s">
        <v>35</v>
      </c>
      <c r="BZ151" s="18" t="s">
        <v>35</v>
      </c>
      <c r="CA151" s="18" t="s">
        <v>35</v>
      </c>
      <c r="CB151" s="18" t="s">
        <v>35</v>
      </c>
      <c r="CC151" s="18" t="s">
        <v>35</v>
      </c>
      <c r="CD151" s="18" t="s">
        <v>35</v>
      </c>
      <c r="CE151" s="18" t="s">
        <v>35</v>
      </c>
      <c r="CF151" s="18" t="s">
        <v>35</v>
      </c>
      <c r="CG151" s="18" t="s">
        <v>35</v>
      </c>
      <c r="CH151" s="18" t="s">
        <v>35</v>
      </c>
      <c r="CI151" s="18" t="s">
        <v>35</v>
      </c>
      <c r="CJ151" s="18" t="s">
        <v>35</v>
      </c>
      <c r="CK151" s="3"/>
      <c r="CL151" s="3"/>
      <c r="CM151" s="3"/>
      <c r="CN151" s="3"/>
      <c r="CO151" s="3"/>
      <c r="CP151" s="3"/>
      <c r="CQ151" s="3"/>
      <c r="CR151" s="3"/>
      <c r="CS151" s="3"/>
      <c r="CT151" s="3"/>
      <c r="CU151" s="3"/>
      <c r="CV151" s="3"/>
      <c r="CW151" s="3"/>
      <c r="CX151" s="3"/>
      <c r="CY151" s="3"/>
      <c r="CZ151" s="3"/>
    </row>
    <row r="152" s="276" customFormat="true" ht="15" customHeight="true" x14ac:dyDescent="0.2">
      <c r="A152" s="1837"/>
      <c r="B152" s="358" t="s">
        <v>48</v>
      </c>
      <c r="C152" s="134">
        <v>71.318788725578543</v>
      </c>
      <c r="D152" s="133">
        <v>70.560111980112254</v>
      </c>
      <c r="E152" s="133">
        <v>76.407977775418061</v>
      </c>
      <c r="F152" s="133">
        <v>80.791991039094086</v>
      </c>
      <c r="G152" s="132">
        <v>91.797797801390701</v>
      </c>
      <c r="H152" s="122">
        <v>73.436587585624295</v>
      </c>
      <c r="I152" s="133">
        <v>84.060577349018956</v>
      </c>
      <c r="J152" s="133">
        <v>90.297731880244129</v>
      </c>
      <c r="K152" s="133">
        <v>97.66925537636881</v>
      </c>
      <c r="L152" s="126">
        <v>99.419073652781307</v>
      </c>
      <c r="M152" s="134">
        <v>69.494388901017615</v>
      </c>
      <c r="N152" s="133">
        <v>69.482119548450655</v>
      </c>
      <c r="O152" s="133">
        <v>75.376321693199728</v>
      </c>
      <c r="P152" s="133">
        <v>78.261163293058274</v>
      </c>
      <c r="Q152" s="132">
        <v>84.983935159111923</v>
      </c>
      <c r="R152" s="122">
        <v>82.60620428480857</v>
      </c>
      <c r="S152" s="133">
        <v>79.300828129477779</v>
      </c>
      <c r="T152" s="133">
        <v>80.110863919877445</v>
      </c>
      <c r="U152" s="133">
        <v>84.702974507535444</v>
      </c>
      <c r="V152" s="133">
        <v>83.960224614070881</v>
      </c>
      <c r="W152" s="133">
        <v>70.618316642184141</v>
      </c>
      <c r="X152" s="133">
        <v>86.364915104391642</v>
      </c>
      <c r="Y152" s="133">
        <v>81.312175273382508</v>
      </c>
      <c r="Z152" s="133">
        <v>84.75626633035354</v>
      </c>
      <c r="AA152" s="133">
        <v>83.344257958629342</v>
      </c>
      <c r="AB152" s="133">
        <v>87.641750268871874</v>
      </c>
      <c r="AC152" s="133">
        <v>92.826869339792026</v>
      </c>
      <c r="AD152" s="133">
        <v>84.71903355571817</v>
      </c>
      <c r="AE152" s="133">
        <v>83.827328225516922</v>
      </c>
      <c r="AF152" s="133">
        <v>89.47566110906952</v>
      </c>
      <c r="AG152" s="133">
        <v>87.948554654668584</v>
      </c>
      <c r="AH152" s="133">
        <v>81.18786661524652</v>
      </c>
      <c r="AI152" s="133">
        <v>87.436806346557091</v>
      </c>
      <c r="AJ152" s="126">
        <v>64.041789636482406</v>
      </c>
      <c r="AK152" s="4"/>
      <c r="AL152" s="4"/>
      <c r="AM152" s="4"/>
      <c r="AN152" s="4"/>
      <c r="AO152" s="4"/>
      <c r="AP152" s="4"/>
      <c r="AQ152" s="4"/>
      <c r="AR152" s="4"/>
      <c r="AS152" s="4"/>
      <c r="AT152" s="4"/>
      <c r="AU152" s="4"/>
      <c r="AV152" s="4"/>
      <c r="AW152" s="4"/>
      <c r="AX152" s="4"/>
      <c r="AY152" s="4"/>
      <c r="AZ152" s="304"/>
      <c r="BA152" s="1836"/>
      <c r="BB152" s="1542" t="s">
        <v>48</v>
      </c>
      <c r="BC152" s="33" t="s">
        <v>35</v>
      </c>
      <c r="BD152" s="29" t="s">
        <v>35</v>
      </c>
      <c r="BE152" s="29" t="s">
        <v>35</v>
      </c>
      <c r="BF152" s="29" t="s">
        <v>35</v>
      </c>
      <c r="BG152" s="24" t="s">
        <v>35</v>
      </c>
      <c r="BH152" s="33" t="s">
        <v>35</v>
      </c>
      <c r="BI152" s="29" t="s">
        <v>35</v>
      </c>
      <c r="BJ152" s="29" t="s">
        <v>35</v>
      </c>
      <c r="BK152" s="29" t="s">
        <v>35</v>
      </c>
      <c r="BL152" s="24" t="s">
        <v>35</v>
      </c>
      <c r="BM152" s="33" t="s">
        <v>35</v>
      </c>
      <c r="BN152" s="29" t="s">
        <v>35</v>
      </c>
      <c r="BO152" s="29" t="s">
        <v>35</v>
      </c>
      <c r="BP152" s="29" t="s">
        <v>35</v>
      </c>
      <c r="BQ152" s="24" t="s">
        <v>35</v>
      </c>
      <c r="BR152" s="33" t="s">
        <v>35</v>
      </c>
      <c r="BS152" s="29" t="s">
        <v>35</v>
      </c>
      <c r="BT152" s="29" t="s">
        <v>35</v>
      </c>
      <c r="BU152" s="29" t="s">
        <v>35</v>
      </c>
      <c r="BV152" s="29" t="s">
        <v>35</v>
      </c>
      <c r="BW152" s="29" t="s">
        <v>35</v>
      </c>
      <c r="BX152" s="29" t="s">
        <v>35</v>
      </c>
      <c r="BY152" s="18" t="s">
        <v>35</v>
      </c>
      <c r="BZ152" s="18" t="s">
        <v>35</v>
      </c>
      <c r="CA152" s="18" t="s">
        <v>35</v>
      </c>
      <c r="CB152" s="18" t="s">
        <v>35</v>
      </c>
      <c r="CC152" s="18" t="s">
        <v>35</v>
      </c>
      <c r="CD152" s="18" t="s">
        <v>35</v>
      </c>
      <c r="CE152" s="18" t="s">
        <v>35</v>
      </c>
      <c r="CF152" s="18" t="s">
        <v>35</v>
      </c>
      <c r="CG152" s="18" t="s">
        <v>35</v>
      </c>
      <c r="CH152" s="18" t="s">
        <v>35</v>
      </c>
      <c r="CI152" s="18" t="s">
        <v>35</v>
      </c>
      <c r="CJ152" s="18" t="s">
        <v>35</v>
      </c>
      <c r="CK152" s="3"/>
      <c r="CL152" s="3"/>
      <c r="CM152" s="3"/>
      <c r="CN152" s="3"/>
      <c r="CO152" s="3"/>
      <c r="CP152" s="3"/>
      <c r="CQ152" s="3"/>
      <c r="CR152" s="3"/>
      <c r="CS152" s="3"/>
      <c r="CT152" s="3"/>
      <c r="CU152" s="3"/>
      <c r="CV152" s="3"/>
      <c r="CW152" s="3"/>
      <c r="CX152" s="3"/>
      <c r="CY152" s="3"/>
      <c r="CZ152" s="3"/>
    </row>
    <row r="153" s="433" customFormat="true" ht="15" customHeight="true" x14ac:dyDescent="0.2">
      <c r="A153" s="1803" t="s">
        <v>62</v>
      </c>
      <c r="B153" s="330" t="s">
        <v>194</v>
      </c>
      <c r="C153" s="98">
        <v>1.9980316089820701E-2</v>
      </c>
      <c r="D153" s="97">
        <v>6.0286006142878948E-2</v>
      </c>
      <c r="E153" s="97">
        <v>0.33062536948774418</v>
      </c>
      <c r="F153" s="97">
        <v>2.5211856933276611</v>
      </c>
      <c r="G153" s="96">
        <v>34.637370888650814</v>
      </c>
      <c r="H153" s="95">
        <v>5.8978043609276005</v>
      </c>
      <c r="I153" s="97">
        <v>23.606341151766234</v>
      </c>
      <c r="J153" s="97">
        <v>40.645637693590345</v>
      </c>
      <c r="K153" s="97">
        <v>59.540202757549956</v>
      </c>
      <c r="L153" s="94">
        <v>75.427093998534687</v>
      </c>
      <c r="M153" s="98">
        <v>2.4306672588344909E-2</v>
      </c>
      <c r="N153" s="97">
        <v>1.8445227044332047E-2</v>
      </c>
      <c r="O153" s="97">
        <v>7.6779641465579626E-2</v>
      </c>
      <c r="P153" s="97">
        <v>7.3783738571892105E-2</v>
      </c>
      <c r="Q153" s="96">
        <v>1.0635006009123456</v>
      </c>
      <c r="R153" s="95">
        <v>1.2778368275262248</v>
      </c>
      <c r="S153" s="97">
        <v>0.83099767127016788</v>
      </c>
      <c r="T153" s="97">
        <v>0.25589496509396448</v>
      </c>
      <c r="U153" s="97">
        <v>0</v>
      </c>
      <c r="V153" s="97">
        <v>1.5499481734977969</v>
      </c>
      <c r="W153" s="97">
        <v>1.0444813124470651</v>
      </c>
      <c r="X153" s="97">
        <v>0.72544745653380116</v>
      </c>
      <c r="Y153" s="97">
        <v>1.9876654223105046</v>
      </c>
      <c r="Z153" s="97">
        <v>0.23125683264691127</v>
      </c>
      <c r="AA153" s="97">
        <v>2.2875417351452737E-2</v>
      </c>
      <c r="AB153" s="97">
        <v>0.77197125299891023</v>
      </c>
      <c r="AC153" s="97">
        <v>72.536740383242929</v>
      </c>
      <c r="AD153" s="97">
        <v>6.5050517961724248</v>
      </c>
      <c r="AE153" s="97">
        <v>0.23919781001627763</v>
      </c>
      <c r="AF153" s="97">
        <v>2.9534982678474795E-2</v>
      </c>
      <c r="AG153" s="97">
        <v>0.67474135149147174</v>
      </c>
      <c r="AH153" s="97">
        <v>0.22784109303599342</v>
      </c>
      <c r="AI153" s="97">
        <v>0.8841653041716151</v>
      </c>
      <c r="AJ153" s="94">
        <v>0.19956521153376344</v>
      </c>
      <c r="AK153" s="1693"/>
      <c r="AL153" s="1693"/>
      <c r="AM153" s="1693"/>
      <c r="AN153" s="1693"/>
      <c r="AO153" s="1693"/>
      <c r="AP153" s="1693"/>
      <c r="AQ153" s="1693"/>
      <c r="AR153" s="1693"/>
      <c r="AS153" s="1693"/>
      <c r="AT153" s="1693"/>
      <c r="AU153" s="1693"/>
      <c r="AV153" s="1693"/>
      <c r="AW153" s="1693"/>
      <c r="AX153" s="1693"/>
      <c r="AY153" s="1693"/>
      <c r="AZ153" s="305"/>
      <c r="BA153" s="1836" t="s">
        <v>62</v>
      </c>
      <c r="BB153" s="323" t="s">
        <v>194</v>
      </c>
      <c r="BC153" s="373">
        <v>3.012222</v>
      </c>
      <c r="BD153" s="364">
        <v>9.0889819999999997</v>
      </c>
      <c r="BE153" s="364">
        <v>49.842515999999996</v>
      </c>
      <c r="BF153" s="364">
        <v>380.3384549999999</v>
      </c>
      <c r="BG153" s="375">
        <v>5215.1222390000103</v>
      </c>
      <c r="BH153" s="373">
        <v>158.31088199999999</v>
      </c>
      <c r="BI153" s="364">
        <v>629.73785399999986</v>
      </c>
      <c r="BJ153" s="364">
        <v>1091.6627170000006</v>
      </c>
      <c r="BK153" s="364">
        <v>1600.0343709999995</v>
      </c>
      <c r="BL153" s="375">
        <v>2021.9006730000012</v>
      </c>
      <c r="BM153" s="373">
        <v>3.012222</v>
      </c>
      <c r="BN153" s="364">
        <v>2.2863259999999999</v>
      </c>
      <c r="BO153" s="364">
        <v>9.5116420000000002</v>
      </c>
      <c r="BP153" s="364">
        <v>9.1453039999999994</v>
      </c>
      <c r="BQ153" s="375">
        <v>131.80242299999998</v>
      </c>
      <c r="BR153" s="373">
        <v>40.627148999999996</v>
      </c>
      <c r="BS153" s="364">
        <v>46.311110000000006</v>
      </c>
      <c r="BT153" s="364">
        <v>22.508257</v>
      </c>
      <c r="BU153" s="364">
        <v>0</v>
      </c>
      <c r="BV153" s="364">
        <v>67.074878000000012</v>
      </c>
      <c r="BW153" s="364">
        <v>41.282034000000003</v>
      </c>
      <c r="BX153" s="364">
        <v>26.670634</v>
      </c>
      <c r="BY153" s="365">
        <v>145.49491300000005</v>
      </c>
      <c r="BZ153" s="365">
        <v>4.228021</v>
      </c>
      <c r="CA153" s="365">
        <v>0.26507999999999998</v>
      </c>
      <c r="CB153" s="365">
        <v>7.8675379999999997</v>
      </c>
      <c r="CC153" s="365">
        <v>5080.5655610000058</v>
      </c>
      <c r="CD153" s="365">
        <v>106.12988200000001</v>
      </c>
      <c r="CE153" s="365">
        <v>4.1434689999999996</v>
      </c>
      <c r="CF153" s="365">
        <v>1.7335290000000001</v>
      </c>
      <c r="CG153" s="365">
        <v>15.782226000000003</v>
      </c>
      <c r="CH153" s="365">
        <v>11.250676</v>
      </c>
      <c r="CI153" s="365">
        <v>25.205265000000001</v>
      </c>
      <c r="CJ153" s="365">
        <v>10.264191999999998</v>
      </c>
      <c r="CK153" s="2"/>
      <c r="CL153" s="2"/>
      <c r="CM153" s="2"/>
      <c r="CN153" s="2"/>
      <c r="CO153" s="2"/>
      <c r="CP153" s="2"/>
      <c r="CQ153" s="2"/>
      <c r="CR153" s="2"/>
      <c r="CS153" s="2"/>
      <c r="CT153" s="2"/>
      <c r="CU153" s="2"/>
      <c r="CV153" s="2"/>
      <c r="CW153" s="2"/>
      <c r="CX153" s="2"/>
      <c r="CY153" s="2"/>
      <c r="CZ153" s="2"/>
    </row>
    <row r="154" s="433" customFormat="true" ht="15" customHeight="true" x14ac:dyDescent="0.2">
      <c r="A154" s="1804"/>
      <c r="B154" s="331" t="s">
        <v>195</v>
      </c>
      <c r="C154" s="98">
        <v>5.7641949577261844</v>
      </c>
      <c r="D154" s="97">
        <v>14.524502661886718</v>
      </c>
      <c r="E154" s="97">
        <v>26.21310380375364</v>
      </c>
      <c r="F154" s="97">
        <v>54.76010904103611</v>
      </c>
      <c r="G154" s="96">
        <v>58.279111827585197</v>
      </c>
      <c r="H154" s="95">
        <v>42.734819445459024</v>
      </c>
      <c r="I154" s="97">
        <v>65.292047026215556</v>
      </c>
      <c r="J154" s="97">
        <v>55.73145197416882</v>
      </c>
      <c r="K154" s="97">
        <v>39.422780456806386</v>
      </c>
      <c r="L154" s="94">
        <v>24.491365270012587</v>
      </c>
      <c r="M154" s="98">
        <v>5.0221839228364598</v>
      </c>
      <c r="N154" s="97">
        <v>11.478357669340307</v>
      </c>
      <c r="O154" s="97">
        <v>19.881025537164643</v>
      </c>
      <c r="P154" s="97">
        <v>37.356384862096682</v>
      </c>
      <c r="Q154" s="96">
        <v>71.056285881725245</v>
      </c>
      <c r="R154" s="95">
        <v>44.779460507057919</v>
      </c>
      <c r="S154" s="97">
        <v>57.894827422448614</v>
      </c>
      <c r="T154" s="97">
        <v>28.335202205877845</v>
      </c>
      <c r="U154" s="97">
        <v>23.318289684833566</v>
      </c>
      <c r="V154" s="97">
        <v>31.868737227176197</v>
      </c>
      <c r="W154" s="97">
        <v>23.110733690731848</v>
      </c>
      <c r="X154" s="97">
        <v>29.976548818716335</v>
      </c>
      <c r="Y154" s="97">
        <v>46.421437472834519</v>
      </c>
      <c r="Z154" s="97">
        <v>22.483404295190152</v>
      </c>
      <c r="AA154" s="97">
        <v>14.260699053527398</v>
      </c>
      <c r="AB154" s="97">
        <v>30.631896752220978</v>
      </c>
      <c r="AC154" s="97">
        <v>25.3283826821399</v>
      </c>
      <c r="AD154" s="97">
        <v>42.095768572494393</v>
      </c>
      <c r="AE154" s="97">
        <v>10.732343036753688</v>
      </c>
      <c r="AF154" s="97">
        <v>21.012152096604744</v>
      </c>
      <c r="AG154" s="97">
        <v>30.507089440745656</v>
      </c>
      <c r="AH154" s="97">
        <v>33.483180978742752</v>
      </c>
      <c r="AI154" s="97">
        <v>20.446897101669371</v>
      </c>
      <c r="AJ154" s="94">
        <v>32.779452270889323</v>
      </c>
      <c r="AK154" s="1693"/>
      <c r="AL154" s="1693"/>
      <c r="AM154" s="1693"/>
      <c r="AN154" s="1693"/>
      <c r="AO154" s="1693"/>
      <c r="AP154" s="1693"/>
      <c r="AQ154" s="1693"/>
      <c r="AR154" s="1693"/>
      <c r="AS154" s="1693"/>
      <c r="AT154" s="1693"/>
      <c r="AU154" s="1693"/>
      <c r="AV154" s="1693"/>
      <c r="AW154" s="1693"/>
      <c r="AX154" s="1693"/>
      <c r="AY154" s="1693"/>
      <c r="AZ154" s="305"/>
      <c r="BA154" s="1836"/>
      <c r="BB154" s="1542" t="s">
        <v>195</v>
      </c>
      <c r="BC154" s="374">
        <v>869.00701600000036</v>
      </c>
      <c r="BD154" s="366">
        <v>2189.7775569999999</v>
      </c>
      <c r="BE154" s="366">
        <v>3951.6841909999976</v>
      </c>
      <c r="BF154" s="366">
        <v>8260.9445720000003</v>
      </c>
      <c r="BG154" s="378">
        <v>8774.7044409999908</v>
      </c>
      <c r="BH154" s="374">
        <v>1147.1026410000002</v>
      </c>
      <c r="BI154" s="366">
        <v>1741.7724040000021</v>
      </c>
      <c r="BJ154" s="366">
        <v>1496.8383259999978</v>
      </c>
      <c r="BK154" s="366">
        <v>1059.4153329999997</v>
      </c>
      <c r="BL154" s="378">
        <v>656.51618400000007</v>
      </c>
      <c r="BM154" s="374">
        <v>622.37777900000003</v>
      </c>
      <c r="BN154" s="366">
        <v>1422.7673919999986</v>
      </c>
      <c r="BO154" s="366">
        <v>2462.9080560000011</v>
      </c>
      <c r="BP154" s="366">
        <v>4630.227507000006</v>
      </c>
      <c r="BQ154" s="378">
        <v>8806.1921549999934</v>
      </c>
      <c r="BR154" s="374">
        <v>1423.7043220000019</v>
      </c>
      <c r="BS154" s="366">
        <v>3226.4515460000021</v>
      </c>
      <c r="BT154" s="366">
        <v>2492.335138999998</v>
      </c>
      <c r="BU154" s="366">
        <v>706.70375500000011</v>
      </c>
      <c r="BV154" s="366">
        <v>1379.1375079999993</v>
      </c>
      <c r="BW154" s="366">
        <v>913.42763400000013</v>
      </c>
      <c r="BX154" s="366">
        <v>1102.0695640000006</v>
      </c>
      <c r="BY154" s="367">
        <v>3397.9979380000036</v>
      </c>
      <c r="BZ154" s="367">
        <v>411.05944600000043</v>
      </c>
      <c r="CA154" s="367">
        <v>165.25277099999985</v>
      </c>
      <c r="CB154" s="367">
        <v>312.18469699999997</v>
      </c>
      <c r="CC154" s="367">
        <v>1774.0321400000009</v>
      </c>
      <c r="CD154" s="367">
        <v>686.79221799999937</v>
      </c>
      <c r="CE154" s="367">
        <v>185.90943900000005</v>
      </c>
      <c r="CF154" s="367">
        <v>1233.2891950000001</v>
      </c>
      <c r="CG154" s="367">
        <v>713.5619880000005</v>
      </c>
      <c r="CH154" s="367">
        <v>1653.3822569999993</v>
      </c>
      <c r="CI154" s="367">
        <v>582.88812899999994</v>
      </c>
      <c r="CJ154" s="367">
        <v>1685.9380909999979</v>
      </c>
      <c r="CK154" s="2"/>
      <c r="CL154" s="2"/>
      <c r="CM154" s="2"/>
      <c r="CN154" s="2"/>
      <c r="CO154" s="2"/>
      <c r="CP154" s="2"/>
      <c r="CQ154" s="2"/>
      <c r="CR154" s="2"/>
      <c r="CS154" s="2"/>
      <c r="CT154" s="2"/>
      <c r="CU154" s="2"/>
      <c r="CV154" s="2"/>
      <c r="CW154" s="2"/>
      <c r="CX154" s="2"/>
      <c r="CY154" s="2"/>
      <c r="CZ154" s="2"/>
    </row>
    <row r="155" s="433" customFormat="true" ht="15" customHeight="true" x14ac:dyDescent="0.2">
      <c r="A155" s="1804"/>
      <c r="B155" s="331" t="s">
        <v>196</v>
      </c>
      <c r="C155" s="98">
        <v>0.77703737427669028</v>
      </c>
      <c r="D155" s="97">
        <v>1.5734667687611807</v>
      </c>
      <c r="E155" s="97">
        <v>1.3629537915212546</v>
      </c>
      <c r="F155" s="97">
        <v>1.1654892811685937</v>
      </c>
      <c r="G155" s="96">
        <v>0.85184468472237918</v>
      </c>
      <c r="H155" s="95">
        <v>1.1175069948860912</v>
      </c>
      <c r="I155" s="97">
        <v>1.4720393446257738</v>
      </c>
      <c r="J155" s="97">
        <v>1.1434105919610507</v>
      </c>
      <c r="K155" s="97">
        <v>0.8568994846686252</v>
      </c>
      <c r="L155" s="94">
        <v>8.1540731452834844E-2</v>
      </c>
      <c r="M155" s="98">
        <v>0.87790183051362081</v>
      </c>
      <c r="N155" s="97">
        <v>1.3224896517856104</v>
      </c>
      <c r="O155" s="97">
        <v>1.1322323813523212</v>
      </c>
      <c r="P155" s="97">
        <v>1.4666693076359933</v>
      </c>
      <c r="Q155" s="96">
        <v>1.1615454686812841</v>
      </c>
      <c r="R155" s="95">
        <v>2.4349485079489638E-2</v>
      </c>
      <c r="S155" s="97">
        <v>1.7884105652580868</v>
      </c>
      <c r="T155" s="97">
        <v>2.3264688419123427</v>
      </c>
      <c r="U155" s="97">
        <v>0.49768541632797503</v>
      </c>
      <c r="V155" s="97">
        <v>9.9625396382664433E-2</v>
      </c>
      <c r="W155" s="97">
        <v>0.18864799105965199</v>
      </c>
      <c r="X155" s="97">
        <v>0.6467242976569918</v>
      </c>
      <c r="Y155" s="97">
        <v>0.36436929705284643</v>
      </c>
      <c r="Z155" s="97">
        <v>0.41230930336595695</v>
      </c>
      <c r="AA155" s="97">
        <v>4.655126978802766</v>
      </c>
      <c r="AB155" s="97">
        <v>0.53652660377688166</v>
      </c>
      <c r="AC155" s="97">
        <v>0.10808345975273687</v>
      </c>
      <c r="AD155" s="97">
        <v>0.45019850650697335</v>
      </c>
      <c r="AE155" s="97">
        <v>3.6076836397947605</v>
      </c>
      <c r="AF155" s="97">
        <v>0.71678309242145566</v>
      </c>
      <c r="AG155" s="97">
        <v>0</v>
      </c>
      <c r="AH155" s="97">
        <v>5.2858213121139137</v>
      </c>
      <c r="AI155" s="97">
        <v>0.923397837182516</v>
      </c>
      <c r="AJ155" s="94">
        <v>0.15121749646599061</v>
      </c>
      <c r="AK155" s="1693"/>
      <c r="AL155" s="1693"/>
      <c r="AM155" s="1693"/>
      <c r="AN155" s="1693"/>
      <c r="AO155" s="1693"/>
      <c r="AP155" s="1693"/>
      <c r="AQ155" s="1693"/>
      <c r="AR155" s="1693"/>
      <c r="AS155" s="1693"/>
      <c r="AT155" s="1693"/>
      <c r="AU155" s="1693"/>
      <c r="AV155" s="1693"/>
      <c r="AW155" s="1693"/>
      <c r="AX155" s="1693"/>
      <c r="AY155" s="1693"/>
      <c r="AZ155" s="305"/>
      <c r="BA155" s="1836"/>
      <c r="BB155" s="1542" t="s">
        <v>196</v>
      </c>
      <c r="BC155" s="374">
        <v>117.14574799999995</v>
      </c>
      <c r="BD155" s="366">
        <v>237.22273300000001</v>
      </c>
      <c r="BE155" s="366">
        <v>205.46834099999992</v>
      </c>
      <c r="BF155" s="366">
        <v>175.822191</v>
      </c>
      <c r="BG155" s="378">
        <v>128.25667899999999</v>
      </c>
      <c r="BH155" s="374">
        <v>29.996505000000006</v>
      </c>
      <c r="BI155" s="366">
        <v>39.26906300000001</v>
      </c>
      <c r="BJ155" s="366">
        <v>30.709782999999991</v>
      </c>
      <c r="BK155" s="366">
        <v>23.027611</v>
      </c>
      <c r="BL155" s="378">
        <v>2.1857829999999998</v>
      </c>
      <c r="BM155" s="374">
        <v>108.79461999999997</v>
      </c>
      <c r="BN155" s="366">
        <v>163.92546800000002</v>
      </c>
      <c r="BO155" s="366">
        <v>140.26360199999996</v>
      </c>
      <c r="BP155" s="366">
        <v>181.78987599999994</v>
      </c>
      <c r="BQ155" s="378">
        <v>143.95338099999998</v>
      </c>
      <c r="BR155" s="374">
        <v>0.77415999999999996</v>
      </c>
      <c r="BS155" s="366">
        <v>99.667281000000003</v>
      </c>
      <c r="BT155" s="366">
        <v>204.63379800000004</v>
      </c>
      <c r="BU155" s="366">
        <v>15.083273999999999</v>
      </c>
      <c r="BV155" s="366">
        <v>4.3113450000000002</v>
      </c>
      <c r="BW155" s="366">
        <v>7.4561150000000005</v>
      </c>
      <c r="BX155" s="366">
        <v>23.776425</v>
      </c>
      <c r="BY155" s="367">
        <v>26.671430000000001</v>
      </c>
      <c r="BZ155" s="367">
        <v>7.5381660000000004</v>
      </c>
      <c r="CA155" s="367">
        <v>53.943543000000012</v>
      </c>
      <c r="CB155" s="367">
        <v>5.4680060000000008</v>
      </c>
      <c r="CC155" s="367">
        <v>7.5703030000000009</v>
      </c>
      <c r="CD155" s="367">
        <v>7.3449860000000005</v>
      </c>
      <c r="CE155" s="367">
        <v>62.493570999999996</v>
      </c>
      <c r="CF155" s="367">
        <v>42.070932999999997</v>
      </c>
      <c r="CG155" s="367">
        <v>0</v>
      </c>
      <c r="CH155" s="367">
        <v>261.01113800000002</v>
      </c>
      <c r="CI155" s="367">
        <v>26.323682999999999</v>
      </c>
      <c r="CJ155" s="367">
        <v>7.7775350000000003</v>
      </c>
      <c r="CK155" s="2"/>
      <c r="CL155" s="2"/>
      <c r="CM155" s="2"/>
      <c r="CN155" s="2"/>
      <c r="CO155" s="2"/>
      <c r="CP155" s="2"/>
      <c r="CQ155" s="2"/>
      <c r="CR155" s="2"/>
      <c r="CS155" s="2"/>
      <c r="CT155" s="2"/>
      <c r="CU155" s="2"/>
      <c r="CV155" s="2"/>
      <c r="CW155" s="2"/>
      <c r="CX155" s="2"/>
      <c r="CY155" s="2"/>
      <c r="CZ155" s="2"/>
    </row>
    <row r="156" s="433" customFormat="true" ht="15" customHeight="true" x14ac:dyDescent="0.2">
      <c r="A156" s="1804"/>
      <c r="B156" s="331" t="s">
        <v>197</v>
      </c>
      <c r="C156" s="98">
        <v>6.2689259744101019E-3</v>
      </c>
      <c r="D156" s="97">
        <v>0</v>
      </c>
      <c r="E156" s="97">
        <v>0.16297292519346748</v>
      </c>
      <c r="F156" s="97">
        <v>0.2017199759481885</v>
      </c>
      <c r="G156" s="96">
        <v>0.3711503428033367</v>
      </c>
      <c r="H156" s="95">
        <v>0.52320844335563577</v>
      </c>
      <c r="I156" s="97">
        <v>0.13159633519132655</v>
      </c>
      <c r="J156" s="97">
        <v>0</v>
      </c>
      <c r="K156" s="97">
        <v>3.5576553591028723E-2</v>
      </c>
      <c r="L156" s="94">
        <v>0</v>
      </c>
      <c r="M156" s="98">
        <v>0</v>
      </c>
      <c r="N156" s="97">
        <v>7.624714970480246E-3</v>
      </c>
      <c r="O156" s="97">
        <v>8.081240337151617E-2</v>
      </c>
      <c r="P156" s="97">
        <v>0.19461144160581353</v>
      </c>
      <c r="Q156" s="96">
        <v>0.46991273030044495</v>
      </c>
      <c r="R156" s="95">
        <v>0</v>
      </c>
      <c r="S156" s="97">
        <v>0.44381687435004202</v>
      </c>
      <c r="T156" s="97">
        <v>0</v>
      </c>
      <c r="U156" s="97">
        <v>0</v>
      </c>
      <c r="V156" s="97">
        <v>0</v>
      </c>
      <c r="W156" s="97">
        <v>0</v>
      </c>
      <c r="X156" s="97">
        <v>0.14651196012682588</v>
      </c>
      <c r="Y156" s="97">
        <v>0.86553661501210777</v>
      </c>
      <c r="Z156" s="97">
        <v>0</v>
      </c>
      <c r="AA156" s="97">
        <v>0</v>
      </c>
      <c r="AB156" s="97">
        <v>0.52660469922020869</v>
      </c>
      <c r="AC156" s="97">
        <v>0</v>
      </c>
      <c r="AD156" s="97">
        <v>0.27333310444368158</v>
      </c>
      <c r="AE156" s="97">
        <v>5.4559561142217793E-2</v>
      </c>
      <c r="AF156" s="97">
        <v>0.12911537942665646</v>
      </c>
      <c r="AG156" s="97">
        <v>0</v>
      </c>
      <c r="AH156" s="97">
        <v>0</v>
      </c>
      <c r="AI156" s="97">
        <v>0</v>
      </c>
      <c r="AJ156" s="94">
        <v>0</v>
      </c>
      <c r="AK156" s="1693"/>
      <c r="AL156" s="1693"/>
      <c r="AM156" s="1693"/>
      <c r="AN156" s="1693"/>
      <c r="AO156" s="1693"/>
      <c r="AP156" s="1693"/>
      <c r="AQ156" s="1693"/>
      <c r="AR156" s="1693"/>
      <c r="AS156" s="1693"/>
      <c r="AT156" s="1693"/>
      <c r="AU156" s="1693"/>
      <c r="AV156" s="1693"/>
      <c r="AW156" s="1693"/>
      <c r="AX156" s="1693"/>
      <c r="AY156" s="1693"/>
      <c r="AZ156" s="305"/>
      <c r="BA156" s="1836"/>
      <c r="BB156" s="1542" t="s">
        <v>197</v>
      </c>
      <c r="BC156" s="374">
        <v>0.94510000000000005</v>
      </c>
      <c r="BD156" s="366">
        <v>0</v>
      </c>
      <c r="BE156" s="366">
        <v>24.568534</v>
      </c>
      <c r="BF156" s="366">
        <v>30.430865999999998</v>
      </c>
      <c r="BG156" s="378">
        <v>55.881678000000001</v>
      </c>
      <c r="BH156" s="374">
        <v>14.044139999999999</v>
      </c>
      <c r="BI156" s="366">
        <v>3.510548</v>
      </c>
      <c r="BJ156" s="366">
        <v>0</v>
      </c>
      <c r="BK156" s="366">
        <v>0.95605499999999999</v>
      </c>
      <c r="BL156" s="378">
        <v>0</v>
      </c>
      <c r="BM156" s="374">
        <v>0</v>
      </c>
      <c r="BN156" s="366">
        <v>0.94510000000000005</v>
      </c>
      <c r="BO156" s="366">
        <v>10.011230000000001</v>
      </c>
      <c r="BP156" s="366">
        <v>24.121586000000001</v>
      </c>
      <c r="BQ156" s="378">
        <v>58.237519000000006</v>
      </c>
      <c r="BR156" s="374">
        <v>0</v>
      </c>
      <c r="BS156" s="366">
        <v>24.733705999999998</v>
      </c>
      <c r="BT156" s="366">
        <v>0</v>
      </c>
      <c r="BU156" s="366">
        <v>0</v>
      </c>
      <c r="BV156" s="366">
        <v>0</v>
      </c>
      <c r="BW156" s="366">
        <v>0</v>
      </c>
      <c r="BX156" s="366">
        <v>5.3864229999999997</v>
      </c>
      <c r="BY156" s="367">
        <v>63.356324000000001</v>
      </c>
      <c r="BZ156" s="367">
        <v>0</v>
      </c>
      <c r="CA156" s="367">
        <v>0</v>
      </c>
      <c r="CB156" s="367">
        <v>5.3668870000000002</v>
      </c>
      <c r="CC156" s="367">
        <v>0</v>
      </c>
      <c r="CD156" s="367">
        <v>4.4594279999999999</v>
      </c>
      <c r="CE156" s="367">
        <v>0.94510000000000005</v>
      </c>
      <c r="CF156" s="367">
        <v>7.5783100000000001</v>
      </c>
      <c r="CG156" s="367">
        <v>0</v>
      </c>
      <c r="CH156" s="367">
        <v>0</v>
      </c>
      <c r="CI156" s="367">
        <v>0</v>
      </c>
      <c r="CJ156" s="367">
        <v>0</v>
      </c>
      <c r="CK156" s="2"/>
      <c r="CL156" s="2"/>
      <c r="CM156" s="2"/>
      <c r="CN156" s="2"/>
      <c r="CO156" s="2"/>
      <c r="CP156" s="2"/>
      <c r="CQ156" s="2"/>
      <c r="CR156" s="2"/>
      <c r="CS156" s="2"/>
      <c r="CT156" s="2"/>
      <c r="CU156" s="2"/>
      <c r="CV156" s="2"/>
      <c r="CW156" s="2"/>
      <c r="CX156" s="2"/>
      <c r="CY156" s="2"/>
      <c r="CZ156" s="2"/>
    </row>
    <row r="157" s="433" customFormat="true" ht="15" customHeight="true" x14ac:dyDescent="0.2">
      <c r="A157" s="1804"/>
      <c r="B157" s="331" t="s">
        <v>198</v>
      </c>
      <c r="C157" s="98">
        <v>5.2795924799866209E-2</v>
      </c>
      <c r="D157" s="97">
        <v>5.5056574433682094E-2</v>
      </c>
      <c r="E157" s="97">
        <v>7.0433545782508447E-2</v>
      </c>
      <c r="F157" s="97">
        <v>5.3501959936150548E-2</v>
      </c>
      <c r="G157" s="96">
        <v>5.6189538095069796E-2</v>
      </c>
      <c r="H157" s="95">
        <v>9.4892762906283179E-2</v>
      </c>
      <c r="I157" s="97">
        <v>0</v>
      </c>
      <c r="J157" s="97">
        <v>0</v>
      </c>
      <c r="K157" s="97">
        <v>0</v>
      </c>
      <c r="L157" s="94">
        <v>0</v>
      </c>
      <c r="M157" s="98">
        <v>6.4227875692268052E-2</v>
      </c>
      <c r="N157" s="97">
        <v>0</v>
      </c>
      <c r="O157" s="97">
        <v>0.15271413425106756</v>
      </c>
      <c r="P157" s="97">
        <v>0</v>
      </c>
      <c r="Q157" s="96">
        <v>0.11283623504943401</v>
      </c>
      <c r="R157" s="95">
        <v>0</v>
      </c>
      <c r="S157" s="97">
        <v>0</v>
      </c>
      <c r="T157" s="97">
        <v>2.4413110490272737E-2</v>
      </c>
      <c r="U157" s="97">
        <v>0</v>
      </c>
      <c r="V157" s="97">
        <v>0</v>
      </c>
      <c r="W157" s="97">
        <v>0.12592302076243492</v>
      </c>
      <c r="X157" s="97">
        <v>0</v>
      </c>
      <c r="Y157" s="97">
        <v>0</v>
      </c>
      <c r="Z157" s="97">
        <v>0</v>
      </c>
      <c r="AA157" s="97">
        <v>0.25737951186389507</v>
      </c>
      <c r="AB157" s="97">
        <v>0</v>
      </c>
      <c r="AC157" s="97">
        <v>0</v>
      </c>
      <c r="AD157" s="97">
        <v>0.91417746539614975</v>
      </c>
      <c r="AE157" s="97">
        <v>0.12879791487870351</v>
      </c>
      <c r="AF157" s="97">
        <v>0</v>
      </c>
      <c r="AG157" s="97">
        <v>0</v>
      </c>
      <c r="AH157" s="97">
        <v>0.1680975384609579</v>
      </c>
      <c r="AI157" s="97">
        <v>0</v>
      </c>
      <c r="AJ157" s="94">
        <v>0.15274337183944134</v>
      </c>
      <c r="AK157" s="1693"/>
      <c r="AL157" s="1693"/>
      <c r="AM157" s="1693"/>
      <c r="AN157" s="1693"/>
      <c r="AO157" s="1693"/>
      <c r="AP157" s="1693"/>
      <c r="AQ157" s="1693"/>
      <c r="AR157" s="1693"/>
      <c r="AS157" s="1693"/>
      <c r="AT157" s="1693"/>
      <c r="AU157" s="1693"/>
      <c r="AV157" s="1693"/>
      <c r="AW157" s="1693"/>
      <c r="AX157" s="1693"/>
      <c r="AY157" s="1693"/>
      <c r="AZ157" s="305"/>
      <c r="BA157" s="1836"/>
      <c r="BB157" s="1542" t="s">
        <v>198</v>
      </c>
      <c r="BC157" s="374">
        <v>7.9594860000000001</v>
      </c>
      <c r="BD157" s="366">
        <v>8.3005700000000004</v>
      </c>
      <c r="BE157" s="366">
        <v>10.618015</v>
      </c>
      <c r="BF157" s="366">
        <v>8.0711440000000003</v>
      </c>
      <c r="BG157" s="378">
        <v>8.4600910000000002</v>
      </c>
      <c r="BH157" s="374">
        <v>2.5471440000000003</v>
      </c>
      <c r="BI157" s="366">
        <v>0</v>
      </c>
      <c r="BJ157" s="366">
        <v>0</v>
      </c>
      <c r="BK157" s="366">
        <v>0</v>
      </c>
      <c r="BL157" s="378">
        <v>0</v>
      </c>
      <c r="BM157" s="374">
        <v>7.9594860000000001</v>
      </c>
      <c r="BN157" s="366">
        <v>0</v>
      </c>
      <c r="BO157" s="366">
        <v>18.918585</v>
      </c>
      <c r="BP157" s="366">
        <v>0</v>
      </c>
      <c r="BQ157" s="378">
        <v>13.984090999999999</v>
      </c>
      <c r="BR157" s="374">
        <v>0</v>
      </c>
      <c r="BS157" s="366">
        <v>0</v>
      </c>
      <c r="BT157" s="366">
        <v>2.1473520000000001</v>
      </c>
      <c r="BU157" s="366">
        <v>0</v>
      </c>
      <c r="BV157" s="366">
        <v>0</v>
      </c>
      <c r="BW157" s="366">
        <v>4.9769759999999996</v>
      </c>
      <c r="BX157" s="366">
        <v>0</v>
      </c>
      <c r="BY157" s="367">
        <v>0</v>
      </c>
      <c r="BZ157" s="367">
        <v>0</v>
      </c>
      <c r="CA157" s="367">
        <v>2.98251</v>
      </c>
      <c r="CB157" s="367">
        <v>0</v>
      </c>
      <c r="CC157" s="367">
        <v>0</v>
      </c>
      <c r="CD157" s="367">
        <v>14.9148</v>
      </c>
      <c r="CE157" s="367">
        <v>2.2310829999999999</v>
      </c>
      <c r="CF157" s="367">
        <v>0</v>
      </c>
      <c r="CG157" s="367">
        <v>0</v>
      </c>
      <c r="CH157" s="367">
        <v>8.3005700000000004</v>
      </c>
      <c r="CI157" s="367">
        <v>0</v>
      </c>
      <c r="CJ157" s="367">
        <v>7.8560150000000002</v>
      </c>
      <c r="CK157" s="2"/>
      <c r="CL157" s="2"/>
      <c r="CM157" s="2"/>
      <c r="CN157" s="2"/>
      <c r="CO157" s="2"/>
      <c r="CP157" s="2"/>
      <c r="CQ157" s="2"/>
      <c r="CR157" s="2"/>
      <c r="CS157" s="2"/>
      <c r="CT157" s="2"/>
      <c r="CU157" s="2"/>
      <c r="CV157" s="2"/>
      <c r="CW157" s="2"/>
      <c r="CX157" s="2"/>
      <c r="CY157" s="2"/>
      <c r="CZ157" s="2"/>
    </row>
    <row r="158" s="433" customFormat="true" ht="15" customHeight="true" x14ac:dyDescent="0.2">
      <c r="A158" s="1804"/>
      <c r="B158" s="331" t="s">
        <v>318</v>
      </c>
      <c r="C158" s="98">
        <v>0.28043498755363067</v>
      </c>
      <c r="D158" s="97">
        <v>0.27994000023919918</v>
      </c>
      <c r="E158" s="97">
        <v>0.17103395285623954</v>
      </c>
      <c r="F158" s="97">
        <v>9.0098377738199203E-2</v>
      </c>
      <c r="G158" s="96">
        <v>3.3489534324958252E-3</v>
      </c>
      <c r="H158" s="95">
        <v>0.19032009168514452</v>
      </c>
      <c r="I158" s="97">
        <v>1.1319266785234946E-2</v>
      </c>
      <c r="J158" s="97">
        <v>1.877388462121405E-2</v>
      </c>
      <c r="K158" s="97">
        <v>0</v>
      </c>
      <c r="L158" s="94">
        <v>0</v>
      </c>
      <c r="M158" s="98">
        <v>0.17130946912782544</v>
      </c>
      <c r="N158" s="97">
        <v>0.41676150690824137</v>
      </c>
      <c r="O158" s="97">
        <v>0.13585675229523941</v>
      </c>
      <c r="P158" s="97">
        <v>0.20630291534022507</v>
      </c>
      <c r="Q158" s="96">
        <v>2.5491455183006034E-2</v>
      </c>
      <c r="R158" s="95">
        <v>0</v>
      </c>
      <c r="S158" s="97">
        <v>0</v>
      </c>
      <c r="T158" s="97">
        <v>0.27775751132046478</v>
      </c>
      <c r="U158" s="97">
        <v>0</v>
      </c>
      <c r="V158" s="97">
        <v>9.406096255736604E-2</v>
      </c>
      <c r="W158" s="97">
        <v>0.92299853540927823</v>
      </c>
      <c r="X158" s="97">
        <v>0.33607100884968572</v>
      </c>
      <c r="Y158" s="97">
        <v>0</v>
      </c>
      <c r="Z158" s="97">
        <v>0</v>
      </c>
      <c r="AA158" s="97">
        <v>1.1604434810596425</v>
      </c>
      <c r="AB158" s="97">
        <v>0</v>
      </c>
      <c r="AC158" s="97">
        <v>0</v>
      </c>
      <c r="AD158" s="97">
        <v>6.80480783378032E-2</v>
      </c>
      <c r="AE158" s="97">
        <v>2.9074802255751916E-2</v>
      </c>
      <c r="AF158" s="97">
        <v>0.14622485263436821</v>
      </c>
      <c r="AG158" s="97">
        <v>0</v>
      </c>
      <c r="AH158" s="97">
        <v>0</v>
      </c>
      <c r="AI158" s="97">
        <v>0.82019973019332881</v>
      </c>
      <c r="AJ158" s="94">
        <v>0</v>
      </c>
      <c r="AK158" s="1693"/>
      <c r="AL158" s="1693"/>
      <c r="AM158" s="1693"/>
      <c r="AN158" s="1693"/>
      <c r="AO158" s="1693"/>
      <c r="AP158" s="1693"/>
      <c r="AQ158" s="1693"/>
      <c r="AR158" s="1693"/>
      <c r="AS158" s="1693"/>
      <c r="AT158" s="1693"/>
      <c r="AU158" s="1693"/>
      <c r="AV158" s="1693"/>
      <c r="AW158" s="1693"/>
      <c r="AX158" s="1693"/>
      <c r="AY158" s="1693"/>
      <c r="AZ158" s="305"/>
      <c r="BA158" s="1836"/>
      <c r="BB158" s="1542" t="s">
        <v>318</v>
      </c>
      <c r="BC158" s="374">
        <v>42.278232000000003</v>
      </c>
      <c r="BD158" s="366">
        <v>42.204979000000002</v>
      </c>
      <c r="BE158" s="366">
        <v>25.783752000000003</v>
      </c>
      <c r="BF158" s="366">
        <v>13.591968999999999</v>
      </c>
      <c r="BG158" s="378">
        <v>0.50422999999999996</v>
      </c>
      <c r="BH158" s="374">
        <v>5.1086369999999999</v>
      </c>
      <c r="BI158" s="366">
        <v>0.30196000000000001</v>
      </c>
      <c r="BJ158" s="366">
        <v>0.50422999999999996</v>
      </c>
      <c r="BK158" s="366">
        <v>0</v>
      </c>
      <c r="BL158" s="378">
        <v>0</v>
      </c>
      <c r="BM158" s="374">
        <v>21.229650000000003</v>
      </c>
      <c r="BN158" s="366">
        <v>51.658495000000002</v>
      </c>
      <c r="BO158" s="366">
        <v>16.830252999999999</v>
      </c>
      <c r="BP158" s="366">
        <v>25.570713999999999</v>
      </c>
      <c r="BQ158" s="378">
        <v>3.1592229999999999</v>
      </c>
      <c r="BR158" s="374">
        <v>0</v>
      </c>
      <c r="BS158" s="366">
        <v>0</v>
      </c>
      <c r="BT158" s="366">
        <v>24.431264000000002</v>
      </c>
      <c r="BU158" s="366">
        <v>0</v>
      </c>
      <c r="BV158" s="366">
        <v>4.0705410000000004</v>
      </c>
      <c r="BW158" s="366">
        <v>36.480553999999998</v>
      </c>
      <c r="BX158" s="366">
        <v>12.355446000000001</v>
      </c>
      <c r="BY158" s="367">
        <v>0</v>
      </c>
      <c r="BZ158" s="367">
        <v>0</v>
      </c>
      <c r="CA158" s="367">
        <v>13.447202000000001</v>
      </c>
      <c r="CB158" s="367">
        <v>0</v>
      </c>
      <c r="CC158" s="367">
        <v>0</v>
      </c>
      <c r="CD158" s="367">
        <v>1.110204</v>
      </c>
      <c r="CE158" s="367">
        <v>0.50364399999999998</v>
      </c>
      <c r="CF158" s="367">
        <v>8.582535</v>
      </c>
      <c r="CG158" s="367">
        <v>0</v>
      </c>
      <c r="CH158" s="367">
        <v>0</v>
      </c>
      <c r="CI158" s="367">
        <v>23.381772000000002</v>
      </c>
      <c r="CJ158" s="367">
        <v>0</v>
      </c>
      <c r="CK158" s="2"/>
      <c r="CL158" s="2"/>
      <c r="CM158" s="2"/>
      <c r="CN158" s="2"/>
      <c r="CO158" s="2"/>
      <c r="CP158" s="2"/>
      <c r="CQ158" s="2"/>
      <c r="CR158" s="2"/>
      <c r="CS158" s="2"/>
      <c r="CT158" s="2"/>
      <c r="CU158" s="2"/>
      <c r="CV158" s="2"/>
      <c r="CW158" s="2"/>
      <c r="CX158" s="2"/>
      <c r="CY158" s="2"/>
      <c r="CZ158" s="2"/>
    </row>
    <row r="159" s="433" customFormat="true" ht="15" customHeight="true" x14ac:dyDescent="0.2">
      <c r="A159" s="1804"/>
      <c r="B159" s="331" t="s">
        <v>200</v>
      </c>
      <c r="C159" s="98">
        <v>1.6544547997529215</v>
      </c>
      <c r="D159" s="97">
        <v>2.4497135780174966</v>
      </c>
      <c r="E159" s="97">
        <v>2.7548325987967379</v>
      </c>
      <c r="F159" s="97">
        <v>1.7851698034672812</v>
      </c>
      <c r="G159" s="96">
        <v>0.20270362396732033</v>
      </c>
      <c r="H159" s="95">
        <v>1.8237423138716051</v>
      </c>
      <c r="I159" s="97">
        <v>0.40405726440158007</v>
      </c>
      <c r="J159" s="97">
        <v>0.14354554701214936</v>
      </c>
      <c r="K159" s="97">
        <v>0</v>
      </c>
      <c r="L159" s="94">
        <v>0</v>
      </c>
      <c r="M159" s="98">
        <v>1.5368219749742233</v>
      </c>
      <c r="N159" s="97">
        <v>1.946310575908788</v>
      </c>
      <c r="O159" s="97">
        <v>2.8780960373133158</v>
      </c>
      <c r="P159" s="97">
        <v>2.9732968251192022</v>
      </c>
      <c r="Q159" s="96">
        <v>0.91589950116439689</v>
      </c>
      <c r="R159" s="95">
        <v>0.23400925814060963</v>
      </c>
      <c r="S159" s="97">
        <v>1.0184494391438652</v>
      </c>
      <c r="T159" s="97">
        <v>1.5029252647726246</v>
      </c>
      <c r="U159" s="97">
        <v>0.72056507752212051</v>
      </c>
      <c r="V159" s="97">
        <v>0.31353654185788682</v>
      </c>
      <c r="W159" s="97">
        <v>13.163722651942763</v>
      </c>
      <c r="X159" s="97">
        <v>5.7779358982925855</v>
      </c>
      <c r="Y159" s="97">
        <v>0.27094537339235247</v>
      </c>
      <c r="Z159" s="97">
        <v>2.5421288647620277</v>
      </c>
      <c r="AA159" s="97">
        <v>2.9699438779923111</v>
      </c>
      <c r="AB159" s="97">
        <v>15.529231547466701</v>
      </c>
      <c r="AC159" s="97">
        <v>0</v>
      </c>
      <c r="AD159" s="97">
        <v>1.2841669943228275</v>
      </c>
      <c r="AE159" s="97">
        <v>1.2160261080829662</v>
      </c>
      <c r="AF159" s="97">
        <v>0.14761008574363457</v>
      </c>
      <c r="AG159" s="97">
        <v>1.479510194660979E-2</v>
      </c>
      <c r="AH159" s="97">
        <v>0.12165594502266955</v>
      </c>
      <c r="AI159" s="97">
        <v>1.6539524617570078</v>
      </c>
      <c r="AJ159" s="94">
        <v>0.12049352530443477</v>
      </c>
      <c r="AK159" s="1693"/>
      <c r="AL159" s="1693"/>
      <c r="AM159" s="1693"/>
      <c r="AN159" s="1693"/>
      <c r="AO159" s="1693"/>
      <c r="AP159" s="1693"/>
      <c r="AQ159" s="1693"/>
      <c r="AR159" s="1693"/>
      <c r="AS159" s="1693"/>
      <c r="AT159" s="1693"/>
      <c r="AU159" s="1693"/>
      <c r="AV159" s="1693"/>
      <c r="AW159" s="1693"/>
      <c r="AX159" s="1693"/>
      <c r="AY159" s="1693"/>
      <c r="AZ159" s="305"/>
      <c r="BA159" s="1836"/>
      <c r="BB159" s="1542" t="s">
        <v>200</v>
      </c>
      <c r="BC159" s="374">
        <v>249.42474000000001</v>
      </c>
      <c r="BD159" s="366">
        <v>369.32953499999991</v>
      </c>
      <c r="BE159" s="366">
        <v>415.29719299999994</v>
      </c>
      <c r="BF159" s="366">
        <v>269.3053220000001</v>
      </c>
      <c r="BG159" s="378">
        <v>30.519758000000003</v>
      </c>
      <c r="BH159" s="374">
        <v>48.953514999999989</v>
      </c>
      <c r="BI159" s="366">
        <v>10.778890000000002</v>
      </c>
      <c r="BJ159" s="366">
        <v>3.8553539999999997</v>
      </c>
      <c r="BK159" s="366">
        <v>0</v>
      </c>
      <c r="BL159" s="378">
        <v>0</v>
      </c>
      <c r="BM159" s="374">
        <v>190.451776</v>
      </c>
      <c r="BN159" s="366">
        <v>241.24942799999997</v>
      </c>
      <c r="BO159" s="366">
        <v>356.54528499999998</v>
      </c>
      <c r="BP159" s="366">
        <v>368.53246900000005</v>
      </c>
      <c r="BQ159" s="378">
        <v>113.50983100000001</v>
      </c>
      <c r="BR159" s="374">
        <v>7.4400180000000002</v>
      </c>
      <c r="BS159" s="366">
        <v>56.757708999999998</v>
      </c>
      <c r="BT159" s="366">
        <v>132.19575500000002</v>
      </c>
      <c r="BU159" s="366">
        <v>21.838053000000002</v>
      </c>
      <c r="BV159" s="366">
        <v>13.568470000000001</v>
      </c>
      <c r="BW159" s="366">
        <v>520.28240199999982</v>
      </c>
      <c r="BX159" s="366">
        <v>212.42229499999996</v>
      </c>
      <c r="BY159" s="367">
        <v>19.832902000000001</v>
      </c>
      <c r="BZ159" s="367">
        <v>46.477218000000001</v>
      </c>
      <c r="CA159" s="367">
        <v>34.415665999999987</v>
      </c>
      <c r="CB159" s="367">
        <v>158.26602199999999</v>
      </c>
      <c r="CC159" s="367">
        <v>0</v>
      </c>
      <c r="CD159" s="367">
        <v>20.951176999999998</v>
      </c>
      <c r="CE159" s="367">
        <v>21.064433999999999</v>
      </c>
      <c r="CF159" s="367">
        <v>8.6638400000000004</v>
      </c>
      <c r="CG159" s="367">
        <v>0.34605799999999998</v>
      </c>
      <c r="CH159" s="367">
        <v>6.0073080000000001</v>
      </c>
      <c r="CI159" s="367">
        <v>47.149904999999997</v>
      </c>
      <c r="CJ159" s="367">
        <v>6.1973159999999998</v>
      </c>
      <c r="CK159" s="2"/>
      <c r="CL159" s="2"/>
      <c r="CM159" s="2"/>
      <c r="CN159" s="2"/>
      <c r="CO159" s="2"/>
      <c r="CP159" s="2"/>
      <c r="CQ159" s="2"/>
      <c r="CR159" s="2"/>
      <c r="CS159" s="2"/>
      <c r="CT159" s="2"/>
      <c r="CU159" s="2"/>
      <c r="CV159" s="2"/>
      <c r="CW159" s="2"/>
      <c r="CX159" s="2"/>
      <c r="CY159" s="2"/>
      <c r="CZ159" s="2"/>
    </row>
    <row r="160" s="433" customFormat="true" ht="15" customHeight="true" x14ac:dyDescent="0.2">
      <c r="A160" s="1804"/>
      <c r="B160" s="331" t="s">
        <v>201</v>
      </c>
      <c r="C160" s="98">
        <v>0.10975289481768716</v>
      </c>
      <c r="D160" s="97">
        <v>0.56654124922585603</v>
      </c>
      <c r="E160" s="97">
        <v>0.24186026228108434</v>
      </c>
      <c r="F160" s="97">
        <v>0.40560192016621027</v>
      </c>
      <c r="G160" s="96">
        <v>0</v>
      </c>
      <c r="H160" s="95">
        <v>0.20245468856172374</v>
      </c>
      <c r="I160" s="97">
        <v>0</v>
      </c>
      <c r="J160" s="97">
        <v>0</v>
      </c>
      <c r="K160" s="97">
        <v>0</v>
      </c>
      <c r="L160" s="94">
        <v>0</v>
      </c>
      <c r="M160" s="98">
        <v>0.12770685118077318</v>
      </c>
      <c r="N160" s="97">
        <v>0.45327866379407067</v>
      </c>
      <c r="O160" s="97">
        <v>0.43553710730355422</v>
      </c>
      <c r="P160" s="97">
        <v>0.2762225234463318</v>
      </c>
      <c r="Q160" s="96">
        <v>0.2741131120702433</v>
      </c>
      <c r="R160" s="95">
        <v>0</v>
      </c>
      <c r="S160" s="97">
        <v>0.58893747628315274</v>
      </c>
      <c r="T160" s="97">
        <v>0.17472974479931805</v>
      </c>
      <c r="U160" s="97">
        <v>0.36031129464259698</v>
      </c>
      <c r="V160" s="97">
        <v>0</v>
      </c>
      <c r="W160" s="97">
        <v>0.8278407291255454</v>
      </c>
      <c r="X160" s="97">
        <v>1.0619261968747387</v>
      </c>
      <c r="Y160" s="97">
        <v>0</v>
      </c>
      <c r="Z160" s="97">
        <v>0.87143929543818577</v>
      </c>
      <c r="AA160" s="97">
        <v>0.93369811230257349</v>
      </c>
      <c r="AB160" s="97">
        <v>0.14131887219758971</v>
      </c>
      <c r="AC160" s="97">
        <v>5.6848253722540092E-2</v>
      </c>
      <c r="AD160" s="97">
        <v>7.7395798514583045E-2</v>
      </c>
      <c r="AE160" s="97">
        <v>0.14656922993698462</v>
      </c>
      <c r="AF160" s="97">
        <v>0.43534626723059633</v>
      </c>
      <c r="AG160" s="97">
        <v>0.14637513490989046</v>
      </c>
      <c r="AH160" s="97">
        <v>0</v>
      </c>
      <c r="AI160" s="97">
        <v>0.13284292310437282</v>
      </c>
      <c r="AJ160" s="94">
        <v>0</v>
      </c>
      <c r="AK160" s="1693"/>
      <c r="AL160" s="1693"/>
      <c r="AM160" s="1693"/>
      <c r="AN160" s="1693"/>
      <c r="AO160" s="1693"/>
      <c r="AP160" s="1693"/>
      <c r="AQ160" s="1693"/>
      <c r="AR160" s="1693"/>
      <c r="AS160" s="1693"/>
      <c r="AT160" s="1693"/>
      <c r="AU160" s="1693"/>
      <c r="AV160" s="1693"/>
      <c r="AW160" s="1693"/>
      <c r="AX160" s="1693"/>
      <c r="AY160" s="1693"/>
      <c r="AZ160" s="305"/>
      <c r="BA160" s="1836"/>
      <c r="BB160" s="1542" t="s">
        <v>201</v>
      </c>
      <c r="BC160" s="374">
        <v>16.546288999999998</v>
      </c>
      <c r="BD160" s="366">
        <v>85.414237000000014</v>
      </c>
      <c r="BE160" s="366">
        <v>36.460977</v>
      </c>
      <c r="BF160" s="366">
        <v>61.18788</v>
      </c>
      <c r="BG160" s="378">
        <v>0</v>
      </c>
      <c r="BH160" s="374">
        <v>5.4343580000000005</v>
      </c>
      <c r="BI160" s="366">
        <v>0</v>
      </c>
      <c r="BJ160" s="366">
        <v>0</v>
      </c>
      <c r="BK160" s="366">
        <v>0</v>
      </c>
      <c r="BL160" s="378">
        <v>0</v>
      </c>
      <c r="BM160" s="374">
        <v>15.826163999999999</v>
      </c>
      <c r="BN160" s="366">
        <v>56.184875999999996</v>
      </c>
      <c r="BO160" s="366">
        <v>53.955358000000004</v>
      </c>
      <c r="BP160" s="366">
        <v>34.237068999999998</v>
      </c>
      <c r="BQ160" s="378">
        <v>33.971558000000002</v>
      </c>
      <c r="BR160" s="374">
        <v>0</v>
      </c>
      <c r="BS160" s="366">
        <v>32.821209000000003</v>
      </c>
      <c r="BT160" s="366">
        <v>15.369047999999999</v>
      </c>
      <c r="BU160" s="366">
        <v>10.919898</v>
      </c>
      <c r="BV160" s="366">
        <v>0</v>
      </c>
      <c r="BW160" s="366">
        <v>32.719541</v>
      </c>
      <c r="BX160" s="366">
        <v>39.041070000000005</v>
      </c>
      <c r="BY160" s="367">
        <v>0</v>
      </c>
      <c r="BZ160" s="367">
        <v>15.932345</v>
      </c>
      <c r="CA160" s="367">
        <v>10.81968</v>
      </c>
      <c r="CB160" s="367">
        <v>1.44025</v>
      </c>
      <c r="CC160" s="367">
        <v>3.9817239999999998</v>
      </c>
      <c r="CD160" s="367">
        <v>1.2627120000000001</v>
      </c>
      <c r="CE160" s="367">
        <v>2.5389240000000002</v>
      </c>
      <c r="CF160" s="367">
        <v>25.552254000000001</v>
      </c>
      <c r="CG160" s="367">
        <v>3.4237199999999999</v>
      </c>
      <c r="CH160" s="367">
        <v>0</v>
      </c>
      <c r="CI160" s="367">
        <v>3.7870080000000002</v>
      </c>
      <c r="CJ160" s="367">
        <v>0</v>
      </c>
      <c r="CK160" s="2"/>
      <c r="CL160" s="2"/>
      <c r="CM160" s="2"/>
      <c r="CN160" s="2"/>
      <c r="CO160" s="2"/>
      <c r="CP160" s="2"/>
      <c r="CQ160" s="2"/>
      <c r="CR160" s="2"/>
      <c r="CS160" s="2"/>
      <c r="CT160" s="2"/>
      <c r="CU160" s="2"/>
      <c r="CV160" s="2"/>
      <c r="CW160" s="2"/>
      <c r="CX160" s="2"/>
      <c r="CY160" s="2"/>
      <c r="CZ160" s="2"/>
    </row>
    <row r="161" s="433" customFormat="true" ht="15" customHeight="true" x14ac:dyDescent="0.2">
      <c r="A161" s="1804"/>
      <c r="B161" s="331" t="s">
        <v>319</v>
      </c>
      <c r="C161" s="98">
        <v>90.009638737350684</v>
      </c>
      <c r="D161" s="97">
        <v>78.436883186965417</v>
      </c>
      <c r="E161" s="97">
        <v>66.331684243153035</v>
      </c>
      <c r="F161" s="97">
        <v>36.490171202132117</v>
      </c>
      <c r="G161" s="96">
        <v>4.9926875758214218</v>
      </c>
      <c r="H161" s="95">
        <v>46.404522328185024</v>
      </c>
      <c r="I161" s="97">
        <v>7.5275871094490947</v>
      </c>
      <c r="J161" s="97">
        <v>1.7266857695227535</v>
      </c>
      <c r="K161" s="97">
        <v>0.14454074738427344</v>
      </c>
      <c r="L161" s="94">
        <v>0</v>
      </c>
      <c r="M161" s="98">
        <v>90.8324737610574</v>
      </c>
      <c r="N161" s="97">
        <v>82.244697552741357</v>
      </c>
      <c r="O161" s="97">
        <v>72.842115769782154</v>
      </c>
      <c r="P161" s="97">
        <v>55.025372946945296</v>
      </c>
      <c r="Q161" s="96">
        <v>23.075330850772218</v>
      </c>
      <c r="R161" s="95">
        <v>53.684343922196078</v>
      </c>
      <c r="S161" s="97">
        <v>36.242159834800205</v>
      </c>
      <c r="T161" s="97">
        <v>66.982757495027784</v>
      </c>
      <c r="U161" s="97">
        <v>71.359341482327906</v>
      </c>
      <c r="V161" s="97">
        <v>63.741452842910732</v>
      </c>
      <c r="W161" s="97">
        <v>60.055232263950828</v>
      </c>
      <c r="X161" s="97">
        <v>54.284907851654808</v>
      </c>
      <c r="Y161" s="97">
        <v>48.544983429526688</v>
      </c>
      <c r="Z161" s="97">
        <v>71.944398710186974</v>
      </c>
      <c r="AA161" s="97">
        <v>75.201686353537085</v>
      </c>
      <c r="AB161" s="97">
        <v>51.690848686329083</v>
      </c>
      <c r="AC161" s="97">
        <v>1.7362694819718285</v>
      </c>
      <c r="AD161" s="97">
        <v>39.075059368010926</v>
      </c>
      <c r="AE161" s="97">
        <v>82.757990387866172</v>
      </c>
      <c r="AF161" s="97">
        <v>77.164065103988804</v>
      </c>
      <c r="AG161" s="97">
        <v>60.889574767013698</v>
      </c>
      <c r="AH161" s="97">
        <v>59.127113242037296</v>
      </c>
      <c r="AI161" s="97">
        <v>71.431184242749353</v>
      </c>
      <c r="AJ161" s="94">
        <v>65.593718726092504</v>
      </c>
      <c r="AK161" s="1693"/>
      <c r="AL161" s="1693"/>
      <c r="AM161" s="1693"/>
      <c r="AN161" s="1693"/>
      <c r="AO161" s="1693"/>
      <c r="AP161" s="1693"/>
      <c r="AQ161" s="1693"/>
      <c r="AR161" s="1693"/>
      <c r="AS161" s="1693"/>
      <c r="AT161" s="1693"/>
      <c r="AU161" s="1693"/>
      <c r="AV161" s="1693"/>
      <c r="AW161" s="1693"/>
      <c r="AX161" s="1693"/>
      <c r="AY161" s="1693"/>
      <c r="AZ161" s="305"/>
      <c r="BA161" s="1836"/>
      <c r="BB161" s="1542" t="s">
        <v>319</v>
      </c>
      <c r="BC161" s="374">
        <v>13569.806043000044</v>
      </c>
      <c r="BD161" s="366">
        <v>11825.487622000006</v>
      </c>
      <c r="BE161" s="366">
        <v>9999.6501729999782</v>
      </c>
      <c r="BF161" s="366">
        <v>5504.7969590000012</v>
      </c>
      <c r="BG161" s="378">
        <v>751.71629200000029</v>
      </c>
      <c r="BH161" s="374">
        <v>1245.6060610000025</v>
      </c>
      <c r="BI161" s="366">
        <v>200.81072799999998</v>
      </c>
      <c r="BJ161" s="366">
        <v>46.375419000000008</v>
      </c>
      <c r="BK161" s="366">
        <v>3.8842690000000002</v>
      </c>
      <c r="BL161" s="378">
        <v>0</v>
      </c>
      <c r="BM161" s="374">
        <v>11256.480079000001</v>
      </c>
      <c r="BN161" s="366">
        <v>10194.409096999994</v>
      </c>
      <c r="BO161" s="366">
        <v>9023.8520849999895</v>
      </c>
      <c r="BP161" s="366">
        <v>6820.2529860000004</v>
      </c>
      <c r="BQ161" s="378">
        <v>2859.7863649999967</v>
      </c>
      <c r="BR161" s="374">
        <v>1706.8234320000008</v>
      </c>
      <c r="BS161" s="366">
        <v>2019.7585490000015</v>
      </c>
      <c r="BT161" s="366">
        <v>5891.7342110000018</v>
      </c>
      <c r="BU161" s="366">
        <v>2162.6763910000009</v>
      </c>
      <c r="BV161" s="366">
        <v>2758.4471829999989</v>
      </c>
      <c r="BW161" s="366">
        <v>2373.6203900000005</v>
      </c>
      <c r="BX161" s="366">
        <v>1995.7515820000024</v>
      </c>
      <c r="BY161" s="367">
        <v>3553.4391560000035</v>
      </c>
      <c r="BZ161" s="367">
        <v>1315.3446109999993</v>
      </c>
      <c r="CA161" s="367">
        <v>871.43603600000085</v>
      </c>
      <c r="CB161" s="367">
        <v>526.80681400000037</v>
      </c>
      <c r="CC161" s="367">
        <v>121.61052299999999</v>
      </c>
      <c r="CD161" s="367">
        <v>637.50936500000046</v>
      </c>
      <c r="CE161" s="367">
        <v>1433.5631570000012</v>
      </c>
      <c r="CF161" s="367">
        <v>4529.074761000008</v>
      </c>
      <c r="CG161" s="367">
        <v>1424.2094810000003</v>
      </c>
      <c r="CH161" s="367">
        <v>2919.6664439999963</v>
      </c>
      <c r="CI161" s="367">
        <v>2036.318231000002</v>
      </c>
      <c r="CJ161" s="367">
        <v>3373.6667719999991</v>
      </c>
      <c r="CK161" s="2"/>
      <c r="CL161" s="2"/>
      <c r="CM161" s="2"/>
      <c r="CN161" s="2"/>
      <c r="CO161" s="2"/>
      <c r="CP161" s="2"/>
      <c r="CQ161" s="2"/>
      <c r="CR161" s="2"/>
      <c r="CS161" s="2"/>
      <c r="CT161" s="2"/>
      <c r="CU161" s="2"/>
      <c r="CV161" s="2"/>
      <c r="CW161" s="2"/>
      <c r="CX161" s="2"/>
      <c r="CY161" s="2"/>
      <c r="CZ161" s="2"/>
    </row>
    <row r="162" s="433" customFormat="true" ht="15" customHeight="true" x14ac:dyDescent="0.2">
      <c r="A162" s="1804"/>
      <c r="B162" s="331" t="s">
        <v>203</v>
      </c>
      <c r="C162" s="98">
        <v>0.18346295428374634</v>
      </c>
      <c r="D162" s="97">
        <v>0.14399656476722586</v>
      </c>
      <c r="E162" s="97">
        <v>0.15679902036604407</v>
      </c>
      <c r="F162" s="97">
        <v>0.22698584728703658</v>
      </c>
      <c r="G162" s="96">
        <v>0</v>
      </c>
      <c r="H162" s="95">
        <v>0</v>
      </c>
      <c r="I162" s="97">
        <v>0</v>
      </c>
      <c r="J162" s="97">
        <v>0</v>
      </c>
      <c r="K162" s="97">
        <v>0</v>
      </c>
      <c r="L162" s="94">
        <v>0</v>
      </c>
      <c r="M162" s="98">
        <v>0.15988763551953689</v>
      </c>
      <c r="N162" s="97">
        <v>0.23843179948965085</v>
      </c>
      <c r="O162" s="97">
        <v>0.14699766995215491</v>
      </c>
      <c r="P162" s="97">
        <v>4.3787825677552586E-2</v>
      </c>
      <c r="Q162" s="96">
        <v>0.27629850107672382</v>
      </c>
      <c r="R162" s="95">
        <v>0</v>
      </c>
      <c r="S162" s="97">
        <v>0.13198819269721018</v>
      </c>
      <c r="T162" s="97">
        <v>0</v>
      </c>
      <c r="U162" s="97">
        <v>0</v>
      </c>
      <c r="V162" s="97">
        <v>1.8651719724802402</v>
      </c>
      <c r="W162" s="97">
        <v>0.14394631757683829</v>
      </c>
      <c r="X162" s="97">
        <v>0</v>
      </c>
      <c r="Y162" s="97">
        <v>0</v>
      </c>
      <c r="Z162" s="97">
        <v>0.73769912319079178</v>
      </c>
      <c r="AA162" s="97">
        <v>0</v>
      </c>
      <c r="AB162" s="97">
        <v>0</v>
      </c>
      <c r="AC162" s="97">
        <v>0</v>
      </c>
      <c r="AD162" s="97">
        <v>0</v>
      </c>
      <c r="AE162" s="97">
        <v>0</v>
      </c>
      <c r="AF162" s="97">
        <v>0</v>
      </c>
      <c r="AG162" s="97">
        <v>0</v>
      </c>
      <c r="AH162" s="97">
        <v>0</v>
      </c>
      <c r="AI162" s="97">
        <v>0</v>
      </c>
      <c r="AJ162" s="94">
        <v>0</v>
      </c>
      <c r="AK162" s="1693"/>
      <c r="AL162" s="1693"/>
      <c r="AM162" s="1693"/>
      <c r="AN162" s="1693"/>
      <c r="AO162" s="1693"/>
      <c r="AP162" s="1693"/>
      <c r="AQ162" s="1693"/>
      <c r="AR162" s="1693"/>
      <c r="AS162" s="1693"/>
      <c r="AT162" s="1693"/>
      <c r="AU162" s="1693"/>
      <c r="AV162" s="1693"/>
      <c r="AW162" s="1693"/>
      <c r="AX162" s="1693"/>
      <c r="AY162" s="1693"/>
      <c r="AZ162" s="305"/>
      <c r="BA162" s="1836"/>
      <c r="BB162" s="1542" t="s">
        <v>203</v>
      </c>
      <c r="BC162" s="374">
        <v>27.658779000000003</v>
      </c>
      <c r="BD162" s="366">
        <v>21.709551999999999</v>
      </c>
      <c r="BE162" s="366">
        <v>23.637803999999999</v>
      </c>
      <c r="BF162" s="366">
        <v>34.242398999999999</v>
      </c>
      <c r="BG162" s="378">
        <v>0</v>
      </c>
      <c r="BH162" s="374">
        <v>0</v>
      </c>
      <c r="BI162" s="366">
        <v>0</v>
      </c>
      <c r="BJ162" s="366">
        <v>0</v>
      </c>
      <c r="BK162" s="366">
        <v>0</v>
      </c>
      <c r="BL162" s="378">
        <v>0</v>
      </c>
      <c r="BM162" s="374">
        <v>19.814191000000001</v>
      </c>
      <c r="BN162" s="366">
        <v>29.554139999999997</v>
      </c>
      <c r="BO162" s="366">
        <v>18.210415999999999</v>
      </c>
      <c r="BP162" s="366">
        <v>5.4273879999999997</v>
      </c>
      <c r="BQ162" s="378">
        <v>34.242398999999999</v>
      </c>
      <c r="BR162" s="374">
        <v>0</v>
      </c>
      <c r="BS162" s="366">
        <v>7.3556400000000002</v>
      </c>
      <c r="BT162" s="366">
        <v>0</v>
      </c>
      <c r="BU162" s="366">
        <v>0</v>
      </c>
      <c r="BV162" s="366">
        <v>80.716364999999996</v>
      </c>
      <c r="BW162" s="366">
        <v>5.6893279999999997</v>
      </c>
      <c r="BX162" s="366">
        <v>0</v>
      </c>
      <c r="BY162" s="367">
        <v>0</v>
      </c>
      <c r="BZ162" s="367">
        <v>13.487201000000001</v>
      </c>
      <c r="CA162" s="367">
        <v>0</v>
      </c>
      <c r="CB162" s="367">
        <v>0</v>
      </c>
      <c r="CC162" s="367">
        <v>0</v>
      </c>
      <c r="CD162" s="367">
        <v>0</v>
      </c>
      <c r="CE162" s="367">
        <v>0</v>
      </c>
      <c r="CF162" s="367">
        <v>0</v>
      </c>
      <c r="CG162" s="367">
        <v>0</v>
      </c>
      <c r="CH162" s="367">
        <v>0</v>
      </c>
      <c r="CI162" s="367">
        <v>0</v>
      </c>
      <c r="CJ162" s="367">
        <v>0</v>
      </c>
      <c r="CK162" s="2"/>
      <c r="CL162" s="2"/>
      <c r="CM162" s="2"/>
      <c r="CN162" s="2"/>
      <c r="CO162" s="2"/>
      <c r="CP162" s="2"/>
      <c r="CQ162" s="2"/>
      <c r="CR162" s="2"/>
      <c r="CS162" s="2"/>
      <c r="CT162" s="2"/>
      <c r="CU162" s="2"/>
      <c r="CV162" s="2"/>
      <c r="CW162" s="2"/>
      <c r="CX162" s="2"/>
      <c r="CY162" s="2"/>
      <c r="CZ162" s="2"/>
    </row>
    <row r="163" s="433" customFormat="true" ht="15" customHeight="true" x14ac:dyDescent="0.2">
      <c r="A163" s="1804"/>
      <c r="B163" s="331" t="s">
        <v>204</v>
      </c>
      <c r="C163" s="98">
        <v>0.1510165827266915</v>
      </c>
      <c r="D163" s="97">
        <v>0.73131130914324283</v>
      </c>
      <c r="E163" s="97">
        <v>0.72555996459915084</v>
      </c>
      <c r="F163" s="97">
        <v>8.8575133650663676E-2</v>
      </c>
      <c r="G163" s="96">
        <v>5.9286498107534438E-3</v>
      </c>
      <c r="H163" s="95">
        <v>5.8552342305764005E-2</v>
      </c>
      <c r="I163" s="97">
        <v>3.3461410996948444E-2</v>
      </c>
      <c r="J163" s="97">
        <v>0</v>
      </c>
      <c r="K163" s="97">
        <v>0</v>
      </c>
      <c r="L163" s="94">
        <v>0</v>
      </c>
      <c r="M163" s="98">
        <v>0.15705807771255381</v>
      </c>
      <c r="N163" s="97">
        <v>0.66373639977136123</v>
      </c>
      <c r="O163" s="97">
        <v>0.69391603217055542</v>
      </c>
      <c r="P163" s="97">
        <v>0.47078855870144537</v>
      </c>
      <c r="Q163" s="96">
        <v>6.5689578400821083E-2</v>
      </c>
      <c r="R163" s="95">
        <v>0</v>
      </c>
      <c r="S163" s="97">
        <v>0</v>
      </c>
      <c r="T163" s="97">
        <v>0.11985086070556415</v>
      </c>
      <c r="U163" s="97">
        <v>0</v>
      </c>
      <c r="V163" s="97">
        <v>0.18812192511473208</v>
      </c>
      <c r="W163" s="97">
        <v>0</v>
      </c>
      <c r="X163" s="97">
        <v>5.6862053976388012</v>
      </c>
      <c r="Y163" s="97">
        <v>0</v>
      </c>
      <c r="Z163" s="97">
        <v>0</v>
      </c>
      <c r="AA163" s="97">
        <v>0</v>
      </c>
      <c r="AB163" s="97">
        <v>0</v>
      </c>
      <c r="AC163" s="97">
        <v>0</v>
      </c>
      <c r="AD163" s="97">
        <v>0</v>
      </c>
      <c r="AE163" s="97">
        <v>5.1530988825380389E-2</v>
      </c>
      <c r="AF163" s="97">
        <v>0</v>
      </c>
      <c r="AG163" s="97">
        <v>0</v>
      </c>
      <c r="AH163" s="97">
        <v>0</v>
      </c>
      <c r="AI163" s="97">
        <v>0.98332049775355623</v>
      </c>
      <c r="AJ163" s="94">
        <v>0</v>
      </c>
      <c r="AK163" s="1693"/>
      <c r="AL163" s="1693"/>
      <c r="AM163" s="1693"/>
      <c r="AN163" s="1693"/>
      <c r="AO163" s="1693"/>
      <c r="AP163" s="1693"/>
      <c r="AQ163" s="1693"/>
      <c r="AR163" s="1693"/>
      <c r="AS163" s="1693"/>
      <c r="AT163" s="1693"/>
      <c r="AU163" s="1693"/>
      <c r="AV163" s="1693"/>
      <c r="AW163" s="1693"/>
      <c r="AX163" s="1693"/>
      <c r="AY163" s="1693"/>
      <c r="AZ163" s="305"/>
      <c r="BA163" s="1836"/>
      <c r="BB163" s="1542" t="s">
        <v>204</v>
      </c>
      <c r="BC163" s="374">
        <v>22.767180999999997</v>
      </c>
      <c r="BD163" s="366">
        <v>110.255692</v>
      </c>
      <c r="BE163" s="366">
        <v>109.37979200000001</v>
      </c>
      <c r="BF163" s="366">
        <v>13.362176999999999</v>
      </c>
      <c r="BG163" s="378">
        <v>0.89263800000000004</v>
      </c>
      <c r="BH163" s="374">
        <v>1.571682</v>
      </c>
      <c r="BI163" s="366">
        <v>0.89263800000000004</v>
      </c>
      <c r="BJ163" s="366">
        <v>0</v>
      </c>
      <c r="BK163" s="366">
        <v>0</v>
      </c>
      <c r="BL163" s="378">
        <v>0</v>
      </c>
      <c r="BM163" s="374">
        <v>19.463535999999998</v>
      </c>
      <c r="BN163" s="366">
        <v>82.271570000000011</v>
      </c>
      <c r="BO163" s="366">
        <v>85.96394500000001</v>
      </c>
      <c r="BP163" s="366">
        <v>58.353027000000012</v>
      </c>
      <c r="BQ163" s="378">
        <v>8.1410820000000008</v>
      </c>
      <c r="BR163" s="374">
        <v>0</v>
      </c>
      <c r="BS163" s="366">
        <v>0</v>
      </c>
      <c r="BT163" s="366">
        <v>10.541957999999999</v>
      </c>
      <c r="BU163" s="366">
        <v>0</v>
      </c>
      <c r="BV163" s="366">
        <v>8.1410820000000008</v>
      </c>
      <c r="BW163" s="366">
        <v>0</v>
      </c>
      <c r="BX163" s="366">
        <v>209.049879</v>
      </c>
      <c r="BY163" s="367">
        <v>0</v>
      </c>
      <c r="BZ163" s="367">
        <v>0</v>
      </c>
      <c r="CA163" s="367">
        <v>0</v>
      </c>
      <c r="CB163" s="367">
        <v>0</v>
      </c>
      <c r="CC163" s="367">
        <v>0</v>
      </c>
      <c r="CD163" s="367">
        <v>0</v>
      </c>
      <c r="CE163" s="367">
        <v>0.89263800000000004</v>
      </c>
      <c r="CF163" s="367">
        <v>0</v>
      </c>
      <c r="CG163" s="367">
        <v>0</v>
      </c>
      <c r="CH163" s="367">
        <v>0</v>
      </c>
      <c r="CI163" s="367">
        <v>28.031922999999999</v>
      </c>
      <c r="CJ163" s="367">
        <v>0</v>
      </c>
      <c r="CK163" s="2"/>
      <c r="CL163" s="2"/>
      <c r="CM163" s="2"/>
      <c r="CN163" s="2"/>
      <c r="CO163" s="2"/>
      <c r="CP163" s="2"/>
      <c r="CQ163" s="2"/>
      <c r="CR163" s="2"/>
      <c r="CS163" s="2"/>
      <c r="CT163" s="2"/>
      <c r="CU163" s="2"/>
      <c r="CV163" s="2"/>
      <c r="CW163" s="2"/>
      <c r="CX163" s="2"/>
      <c r="CY163" s="2"/>
      <c r="CZ163" s="2"/>
    </row>
    <row r="164" s="433" customFormat="true" ht="15" customHeight="true" x14ac:dyDescent="0.2">
      <c r="A164" s="1804"/>
      <c r="B164" s="331" t="s">
        <v>205</v>
      </c>
      <c r="C164" s="98">
        <v>0.61529272964417525</v>
      </c>
      <c r="D164" s="97">
        <v>0.9696001366446938</v>
      </c>
      <c r="E164" s="97">
        <v>1.117434333267374</v>
      </c>
      <c r="F164" s="97">
        <v>1.8673592066602536</v>
      </c>
      <c r="G164" s="96">
        <v>0.46174601214819089</v>
      </c>
      <c r="H164" s="95">
        <v>0.35808436469872124</v>
      </c>
      <c r="I164" s="97">
        <v>1.2022820168142201</v>
      </c>
      <c r="J164" s="97">
        <v>0.52949622470464852</v>
      </c>
      <c r="K164" s="97">
        <v>0</v>
      </c>
      <c r="L164" s="94">
        <v>0</v>
      </c>
      <c r="M164" s="98">
        <v>0.68261424850778407</v>
      </c>
      <c r="N164" s="97">
        <v>0.95396104621607303</v>
      </c>
      <c r="O164" s="97">
        <v>1.1893930043981564</v>
      </c>
      <c r="P164" s="97">
        <v>1.504827052408354</v>
      </c>
      <c r="Q164" s="96">
        <v>1.3395601011643352</v>
      </c>
      <c r="R164" s="95">
        <v>0</v>
      </c>
      <c r="S164" s="97">
        <v>0</v>
      </c>
      <c r="T164" s="97">
        <v>0</v>
      </c>
      <c r="U164" s="97">
        <v>3.7137909853822171</v>
      </c>
      <c r="V164" s="97">
        <v>0</v>
      </c>
      <c r="W164" s="97">
        <v>0.14916396322907188</v>
      </c>
      <c r="X164" s="97">
        <v>1.3577211136553917</v>
      </c>
      <c r="Y164" s="97">
        <v>1.2285286508414994</v>
      </c>
      <c r="Z164" s="97">
        <v>6.772728552768352E-2</v>
      </c>
      <c r="AA164" s="97">
        <v>0</v>
      </c>
      <c r="AB164" s="97">
        <v>0</v>
      </c>
      <c r="AC164" s="97">
        <v>0.16887523123603815</v>
      </c>
      <c r="AD164" s="97">
        <v>8.3436523328450036</v>
      </c>
      <c r="AE164" s="97">
        <v>0</v>
      </c>
      <c r="AF164" s="97">
        <v>0.21916813927143125</v>
      </c>
      <c r="AG164" s="97">
        <v>7.5831280108100545</v>
      </c>
      <c r="AH164" s="97">
        <v>1.0679719164965038</v>
      </c>
      <c r="AI164" s="97">
        <v>2.2577103450860494</v>
      </c>
      <c r="AJ164" s="94">
        <v>0.85176719820219038</v>
      </c>
      <c r="AK164" s="1693"/>
      <c r="AL164" s="1693"/>
      <c r="AM164" s="1693"/>
      <c r="AN164" s="1693"/>
      <c r="AO164" s="1693"/>
      <c r="AP164" s="1693"/>
      <c r="AQ164" s="1693"/>
      <c r="AR164" s="1693"/>
      <c r="AS164" s="1693"/>
      <c r="AT164" s="1693"/>
      <c r="AU164" s="1693"/>
      <c r="AV164" s="1693"/>
      <c r="AW164" s="1693"/>
      <c r="AX164" s="1693"/>
      <c r="AY164" s="1693"/>
      <c r="AZ164" s="305"/>
      <c r="BA164" s="1836"/>
      <c r="BB164" s="1542" t="s">
        <v>205</v>
      </c>
      <c r="BC164" s="374">
        <v>92.761210000000005</v>
      </c>
      <c r="BD164" s="366">
        <v>146.18115800000007</v>
      </c>
      <c r="BE164" s="366">
        <v>168.45573200000001</v>
      </c>
      <c r="BF164" s="366">
        <v>281.70416700000004</v>
      </c>
      <c r="BG164" s="378">
        <v>69.522075000000015</v>
      </c>
      <c r="BH164" s="374">
        <v>9.6118230000000011</v>
      </c>
      <c r="BI164" s="366">
        <v>32.072843999999996</v>
      </c>
      <c r="BJ164" s="366">
        <v>14.221238000000001</v>
      </c>
      <c r="BK164" s="366">
        <v>0</v>
      </c>
      <c r="BL164" s="378">
        <v>0</v>
      </c>
      <c r="BM164" s="374">
        <v>84.593464999999995</v>
      </c>
      <c r="BN164" s="366">
        <v>118.24554600000002</v>
      </c>
      <c r="BO164" s="366">
        <v>147.34479400000004</v>
      </c>
      <c r="BP164" s="366">
        <v>186.51942999999997</v>
      </c>
      <c r="BQ164" s="378">
        <v>166.01520200000002</v>
      </c>
      <c r="BR164" s="374">
        <v>0</v>
      </c>
      <c r="BS164" s="366">
        <v>0</v>
      </c>
      <c r="BT164" s="366">
        <v>0</v>
      </c>
      <c r="BU164" s="366">
        <v>112.553282</v>
      </c>
      <c r="BV164" s="366">
        <v>0</v>
      </c>
      <c r="BW164" s="366">
        <v>5.8955500000000001</v>
      </c>
      <c r="BX164" s="366">
        <v>49.915790000000001</v>
      </c>
      <c r="BY164" s="367">
        <v>89.926940000000002</v>
      </c>
      <c r="BZ164" s="367">
        <v>1.2382439999999999</v>
      </c>
      <c r="CA164" s="367">
        <v>0</v>
      </c>
      <c r="CB164" s="367">
        <v>0</v>
      </c>
      <c r="CC164" s="367">
        <v>11.828236</v>
      </c>
      <c r="CD164" s="367">
        <v>136.12663899999998</v>
      </c>
      <c r="CE164" s="367">
        <v>0</v>
      </c>
      <c r="CF164" s="367">
        <v>12.863875</v>
      </c>
      <c r="CG164" s="367">
        <v>177.36965400000003</v>
      </c>
      <c r="CH164" s="367">
        <v>52.735904000000005</v>
      </c>
      <c r="CI164" s="367">
        <v>64.361480000000014</v>
      </c>
      <c r="CJ164" s="367">
        <v>43.808748000000001</v>
      </c>
      <c r="CK164" s="2"/>
      <c r="CL164" s="2"/>
      <c r="CM164" s="2"/>
      <c r="CN164" s="2"/>
      <c r="CO164" s="2"/>
      <c r="CP164" s="2"/>
      <c r="CQ164" s="2"/>
      <c r="CR164" s="2"/>
      <c r="CS164" s="2"/>
      <c r="CT164" s="2"/>
      <c r="CU164" s="2"/>
      <c r="CV164" s="2"/>
      <c r="CW164" s="2"/>
      <c r="CX164" s="2"/>
      <c r="CY164" s="2"/>
      <c r="CZ164" s="2"/>
    </row>
    <row r="165" s="433" customFormat="true" ht="15" customHeight="true" x14ac:dyDescent="0.2">
      <c r="A165" s="1805"/>
      <c r="B165" s="332" t="s">
        <v>320</v>
      </c>
      <c r="C165" s="98">
        <v>0.37566881500347465</v>
      </c>
      <c r="D165" s="97">
        <v>0.20870196377224498</v>
      </c>
      <c r="E165" s="97">
        <v>0.3607061889413592</v>
      </c>
      <c r="F165" s="97">
        <v>0.34403255748153572</v>
      </c>
      <c r="G165" s="96">
        <v>0.13791790296359813</v>
      </c>
      <c r="H165" s="95">
        <v>0.59409186315767226</v>
      </c>
      <c r="I165" s="97">
        <v>0.31926907375408153</v>
      </c>
      <c r="J165" s="97">
        <v>6.0998314418809853E-2</v>
      </c>
      <c r="K165" s="97">
        <v>0</v>
      </c>
      <c r="L165" s="94">
        <v>0</v>
      </c>
      <c r="M165" s="98">
        <v>0.34350768028911816</v>
      </c>
      <c r="N165" s="97">
        <v>0.25590519202963519</v>
      </c>
      <c r="O165" s="97">
        <v>0.35452352917960256</v>
      </c>
      <c r="P165" s="97">
        <v>0.40795200245118357</v>
      </c>
      <c r="Q165" s="96">
        <v>0.16353598349976706</v>
      </c>
      <c r="R165" s="95">
        <v>0</v>
      </c>
      <c r="S165" s="97">
        <v>1.060412523748661</v>
      </c>
      <c r="T165" s="97">
        <v>0</v>
      </c>
      <c r="U165" s="97">
        <v>3.0016058963738792E-2</v>
      </c>
      <c r="V165" s="97">
        <v>0.27934495802231496</v>
      </c>
      <c r="W165" s="97">
        <v>0.26730952376459599</v>
      </c>
      <c r="X165" s="97">
        <v>0</v>
      </c>
      <c r="Y165" s="97">
        <v>0.31653373902976656</v>
      </c>
      <c r="Z165" s="97">
        <v>0.70963628969122949</v>
      </c>
      <c r="AA165" s="97">
        <v>0.53814721356265294</v>
      </c>
      <c r="AB165" s="97">
        <v>0.17160158578957255</v>
      </c>
      <c r="AC165" s="97">
        <v>6.4800507934007961E-2</v>
      </c>
      <c r="AD165" s="97">
        <v>0.91314798295529953</v>
      </c>
      <c r="AE165" s="97">
        <v>1.0362265204471426</v>
      </c>
      <c r="AF165" s="97">
        <v>0</v>
      </c>
      <c r="AG165" s="97">
        <v>0.18429619308249223</v>
      </c>
      <c r="AH165" s="97">
        <v>0.51831797409007252</v>
      </c>
      <c r="AI165" s="97">
        <v>0.46632955633263606</v>
      </c>
      <c r="AJ165" s="94">
        <v>0.15104219967232302</v>
      </c>
      <c r="AK165" s="1693"/>
      <c r="AL165" s="1693"/>
      <c r="AM165" s="1693"/>
      <c r="AN165" s="1693"/>
      <c r="AO165" s="1693"/>
      <c r="AP165" s="1693"/>
      <c r="AQ165" s="1693"/>
      <c r="AR165" s="1693"/>
      <c r="AS165" s="1693"/>
      <c r="AT165" s="1693"/>
      <c r="AU165" s="1693"/>
      <c r="AV165" s="1693"/>
      <c r="AW165" s="1693"/>
      <c r="AX165" s="1693"/>
      <c r="AY165" s="1693"/>
      <c r="AZ165" s="305"/>
      <c r="BA165" s="1836"/>
      <c r="BB165" s="1542" t="s">
        <v>320</v>
      </c>
      <c r="BC165" s="374">
        <v>56.635634000000003</v>
      </c>
      <c r="BD165" s="366">
        <v>31.464821000000001</v>
      </c>
      <c r="BE165" s="366">
        <v>54.377267000000003</v>
      </c>
      <c r="BF165" s="366">
        <v>51.899712000000008</v>
      </c>
      <c r="BG165" s="378">
        <v>20.765395999999999</v>
      </c>
      <c r="BH165" s="374">
        <v>15.946816999999999</v>
      </c>
      <c r="BI165" s="366">
        <v>8.5170260000000013</v>
      </c>
      <c r="BJ165" s="366">
        <v>1.638296</v>
      </c>
      <c r="BK165" s="366">
        <v>0</v>
      </c>
      <c r="BL165" s="378">
        <v>0</v>
      </c>
      <c r="BM165" s="374">
        <v>42.569437999999998</v>
      </c>
      <c r="BN165" s="366">
        <v>31.720005</v>
      </c>
      <c r="BO165" s="366">
        <v>43.919206000000003</v>
      </c>
      <c r="BP165" s="366">
        <v>50.564598000000004</v>
      </c>
      <c r="BQ165" s="378">
        <v>20.267443999999998</v>
      </c>
      <c r="BR165" s="374">
        <v>0</v>
      </c>
      <c r="BS165" s="366">
        <v>59.096291999999998</v>
      </c>
      <c r="BT165" s="366">
        <v>0</v>
      </c>
      <c r="BU165" s="366">
        <v>0.90969199999999995</v>
      </c>
      <c r="BV165" s="366">
        <v>12.088809999999999</v>
      </c>
      <c r="BW165" s="366">
        <v>10.56513</v>
      </c>
      <c r="BX165" s="366">
        <v>0</v>
      </c>
      <c r="BY165" s="367">
        <v>23.169920000000001</v>
      </c>
      <c r="BZ165" s="367">
        <v>12.974134000000001</v>
      </c>
      <c r="CA165" s="367">
        <v>6.2360420000000003</v>
      </c>
      <c r="CB165" s="367">
        <v>1.7488760000000001</v>
      </c>
      <c r="CC165" s="367">
        <v>4.53871</v>
      </c>
      <c r="CD165" s="367">
        <v>14.898004</v>
      </c>
      <c r="CE165" s="367">
        <v>17.949881999999999</v>
      </c>
      <c r="CF165" s="367">
        <v>0</v>
      </c>
      <c r="CG165" s="367">
        <v>4.3106949999999999</v>
      </c>
      <c r="CH165" s="367">
        <v>25.594275</v>
      </c>
      <c r="CI165" s="367">
        <v>13.293849</v>
      </c>
      <c r="CJ165" s="367">
        <v>7.7685189999999995</v>
      </c>
      <c r="CK165" s="2"/>
      <c r="CL165" s="2"/>
      <c r="CM165" s="2"/>
      <c r="CN165" s="2"/>
      <c r="CO165" s="2"/>
      <c r="CP165" s="2"/>
      <c r="CQ165" s="2"/>
      <c r="CR165" s="2"/>
      <c r="CS165" s="2"/>
      <c r="CT165" s="2"/>
      <c r="CU165" s="2"/>
      <c r="CV165" s="2"/>
      <c r="CW165" s="2"/>
      <c r="CX165" s="2"/>
      <c r="CY165" s="2"/>
      <c r="CZ165" s="2"/>
    </row>
    <row r="166" s="325" customFormat="true" ht="15" customHeight="true" x14ac:dyDescent="0.2">
      <c r="A166" s="113"/>
      <c r="B166" s="52"/>
      <c r="C166" s="81"/>
      <c r="D166" s="88"/>
      <c r="E166" s="88"/>
      <c r="F166" s="88"/>
      <c r="G166" s="87"/>
      <c r="H166" s="80"/>
      <c r="I166" s="88"/>
      <c r="J166" s="88"/>
      <c r="K166" s="88"/>
      <c r="L166" s="79"/>
      <c r="M166" s="81"/>
      <c r="N166" s="88"/>
      <c r="O166" s="88"/>
      <c r="P166" s="88"/>
      <c r="Q166" s="87"/>
      <c r="R166" s="80"/>
      <c r="S166" s="88"/>
      <c r="T166" s="88"/>
      <c r="U166" s="88"/>
      <c r="V166" s="88"/>
      <c r="W166" s="88"/>
      <c r="X166" s="88"/>
      <c r="Y166" s="88"/>
      <c r="Z166" s="88"/>
      <c r="AA166" s="88"/>
      <c r="AB166" s="88"/>
      <c r="AC166" s="88"/>
      <c r="AD166" s="88"/>
      <c r="AE166" s="88"/>
      <c r="AF166" s="88"/>
      <c r="AG166" s="88"/>
      <c r="AH166" s="88"/>
      <c r="AI166" s="88"/>
      <c r="AJ166" s="79"/>
      <c r="AK166" s="1693"/>
      <c r="AL166" s="1693"/>
      <c r="AM166" s="1693"/>
      <c r="AN166" s="1693"/>
      <c r="AO166" s="1693"/>
      <c r="AP166" s="1693"/>
      <c r="AQ166" s="1693"/>
      <c r="AR166" s="1693"/>
      <c r="AS166" s="1693"/>
      <c r="AT166" s="1693"/>
      <c r="AU166" s="1693"/>
      <c r="AV166" s="1693"/>
      <c r="AW166" s="1693"/>
      <c r="AX166" s="1693"/>
      <c r="AY166" s="1693"/>
      <c r="AZ166" s="305"/>
      <c r="BA166" s="1839"/>
      <c r="BB166" s="1542" t="s">
        <v>208</v>
      </c>
      <c r="BC166" s="374">
        <v>15075.947680000047</v>
      </c>
      <c r="BD166" s="366">
        <v>15076.43743800003</v>
      </c>
      <c r="BE166" s="366">
        <v>15075.22428700003</v>
      </c>
      <c r="BF166" s="366">
        <v>15085.697813000002</v>
      </c>
      <c r="BG166" s="378">
        <v>15056.345516999914</v>
      </c>
      <c r="BH166" s="374">
        <v>2684.2342049999947</v>
      </c>
      <c r="BI166" s="366">
        <v>2667.6639550000009</v>
      </c>
      <c r="BJ166" s="366">
        <v>2685.805363000004</v>
      </c>
      <c r="BK166" s="366">
        <v>2687.3176389999921</v>
      </c>
      <c r="BL166" s="378">
        <v>2680.6026399999982</v>
      </c>
      <c r="BM166" s="374">
        <v>12392.572406000012</v>
      </c>
      <c r="BN166" s="366">
        <v>12395.217443000005</v>
      </c>
      <c r="BO166" s="366">
        <v>12388.234457000008</v>
      </c>
      <c r="BP166" s="366">
        <v>12394.74195400001</v>
      </c>
      <c r="BQ166" s="378">
        <v>12393.262672999957</v>
      </c>
      <c r="BR166" s="374">
        <v>3179.3690809999925</v>
      </c>
      <c r="BS166" s="366">
        <v>5572.9530420000028</v>
      </c>
      <c r="BT166" s="366">
        <v>8795.8967819999834</v>
      </c>
      <c r="BU166" s="366">
        <v>3030.6843449999974</v>
      </c>
      <c r="BV166" s="366">
        <v>4327.5561820000012</v>
      </c>
      <c r="BW166" s="366">
        <v>3952.3956540000036</v>
      </c>
      <c r="BX166" s="366">
        <v>3676.4391080000041</v>
      </c>
      <c r="BY166" s="367">
        <v>7319.8895229999862</v>
      </c>
      <c r="BZ166" s="367">
        <v>1828.2793860000013</v>
      </c>
      <c r="CA166" s="367">
        <v>1158.7985300000032</v>
      </c>
      <c r="CB166" s="367">
        <v>1019.1490900000011</v>
      </c>
      <c r="CC166" s="367">
        <v>7004.127197000008</v>
      </c>
      <c r="CD166" s="367">
        <v>1631.4994149999986</v>
      </c>
      <c r="CE166" s="367">
        <v>1732.2353410000003</v>
      </c>
      <c r="CF166" s="367">
        <v>5869.4092319999982</v>
      </c>
      <c r="CG166" s="367">
        <v>2339.0038220000038</v>
      </c>
      <c r="CH166" s="367">
        <v>4937.9485719999875</v>
      </c>
      <c r="CI166" s="367">
        <v>2850.7412450000074</v>
      </c>
      <c r="CJ166" s="367">
        <v>5143.2771879999991</v>
      </c>
      <c r="CK166" s="2"/>
      <c r="CL166" s="2"/>
      <c r="CM166" s="2"/>
      <c r="CN166" s="2"/>
      <c r="CO166" s="2"/>
      <c r="CP166" s="2"/>
      <c r="CQ166" s="2"/>
      <c r="CR166" s="2"/>
      <c r="CS166" s="2"/>
      <c r="CT166" s="2"/>
      <c r="CU166" s="2"/>
      <c r="CV166" s="2"/>
      <c r="CW166" s="2"/>
      <c r="CX166" s="2"/>
      <c r="CY166" s="2"/>
      <c r="CZ166" s="2"/>
    </row>
    <row r="167" s="325" customFormat="true" ht="15" customHeight="true" x14ac:dyDescent="0.2">
      <c r="A167" s="136"/>
      <c r="B167" s="51"/>
      <c r="C167" s="81"/>
      <c r="D167" s="88"/>
      <c r="E167" s="88"/>
      <c r="F167" s="88"/>
      <c r="G167" s="87"/>
      <c r="H167" s="80"/>
      <c r="I167" s="88"/>
      <c r="J167" s="88"/>
      <c r="K167" s="88"/>
      <c r="L167" s="79"/>
      <c r="M167" s="81"/>
      <c r="N167" s="88"/>
      <c r="O167" s="88"/>
      <c r="P167" s="88"/>
      <c r="Q167" s="87"/>
      <c r="R167" s="80"/>
      <c r="S167" s="88"/>
      <c r="T167" s="88"/>
      <c r="U167" s="88"/>
      <c r="V167" s="88"/>
      <c r="W167" s="88"/>
      <c r="X167" s="88"/>
      <c r="Y167" s="88"/>
      <c r="Z167" s="88"/>
      <c r="AA167" s="88"/>
      <c r="AB167" s="88"/>
      <c r="AC167" s="88"/>
      <c r="AD167" s="88"/>
      <c r="AE167" s="88"/>
      <c r="AF167" s="88"/>
      <c r="AG167" s="88"/>
      <c r="AH167" s="88"/>
      <c r="AI167" s="88"/>
      <c r="AJ167" s="79"/>
      <c r="AK167" s="1693"/>
      <c r="AL167" s="1693"/>
      <c r="AM167" s="1693"/>
      <c r="AN167" s="1693"/>
      <c r="AO167" s="1693"/>
      <c r="AP167" s="1693"/>
      <c r="AQ167" s="1693"/>
      <c r="AR167" s="1693"/>
      <c r="AS167" s="1693"/>
      <c r="AT167" s="1693"/>
      <c r="AU167" s="1693"/>
      <c r="AV167" s="1693"/>
      <c r="AW167" s="1693"/>
      <c r="AX167" s="1693"/>
      <c r="AY167" s="1693"/>
      <c r="AZ167" s="305"/>
      <c r="BA167" s="1710"/>
      <c r="BB167" s="1542"/>
      <c r="BC167" s="374"/>
      <c r="BD167" s="366"/>
      <c r="BE167" s="366"/>
      <c r="BF167" s="366"/>
      <c r="BG167" s="378"/>
      <c r="BH167" s="374"/>
      <c r="BI167" s="366"/>
      <c r="BJ167" s="366"/>
      <c r="BK167" s="366"/>
      <c r="BL167" s="378"/>
      <c r="BM167" s="374"/>
      <c r="BN167" s="366"/>
      <c r="BO167" s="366"/>
      <c r="BP167" s="366"/>
      <c r="BQ167" s="378"/>
      <c r="BR167" s="374"/>
      <c r="BS167" s="366"/>
      <c r="BT167" s="366"/>
      <c r="BU167" s="366"/>
      <c r="BV167" s="366"/>
      <c r="BW167" s="366"/>
      <c r="BX167" s="366"/>
      <c r="BY167" s="367"/>
      <c r="BZ167" s="367"/>
      <c r="CA167" s="367"/>
      <c r="CB167" s="367"/>
      <c r="CC167" s="367"/>
      <c r="CD167" s="367"/>
      <c r="CE167" s="367"/>
      <c r="CF167" s="367"/>
      <c r="CG167" s="367"/>
      <c r="CH167" s="367"/>
      <c r="CI167" s="367"/>
      <c r="CJ167" s="367"/>
      <c r="CK167" s="2"/>
      <c r="CL167" s="2"/>
      <c r="CM167" s="2"/>
      <c r="CN167" s="2"/>
      <c r="CO167" s="2"/>
      <c r="CP167" s="2"/>
      <c r="CQ167" s="2"/>
      <c r="CR167" s="2"/>
      <c r="CS167" s="2"/>
      <c r="CT167" s="2"/>
      <c r="CU167" s="2"/>
      <c r="CV167" s="2"/>
      <c r="CW167" s="2"/>
      <c r="CX167" s="2"/>
      <c r="CY167" s="2"/>
      <c r="CZ167" s="2"/>
    </row>
    <row r="168" s="325" customFormat="true" ht="15" customHeight="true" x14ac:dyDescent="0.2">
      <c r="A168" s="136"/>
      <c r="B168" s="51"/>
      <c r="C168" s="81"/>
      <c r="D168" s="88"/>
      <c r="E168" s="88"/>
      <c r="F168" s="88"/>
      <c r="G168" s="87"/>
      <c r="H168" s="80"/>
      <c r="I168" s="88"/>
      <c r="J168" s="88"/>
      <c r="K168" s="88"/>
      <c r="L168" s="79"/>
      <c r="M168" s="81"/>
      <c r="N168" s="88"/>
      <c r="O168" s="88"/>
      <c r="P168" s="88"/>
      <c r="Q168" s="87"/>
      <c r="R168" s="80"/>
      <c r="S168" s="88"/>
      <c r="T168" s="88"/>
      <c r="U168" s="88"/>
      <c r="V168" s="88"/>
      <c r="W168" s="88"/>
      <c r="X168" s="88"/>
      <c r="Y168" s="88"/>
      <c r="Z168" s="88"/>
      <c r="AA168" s="88"/>
      <c r="AB168" s="88"/>
      <c r="AC168" s="88"/>
      <c r="AD168" s="88"/>
      <c r="AE168" s="88"/>
      <c r="AF168" s="88"/>
      <c r="AG168" s="88"/>
      <c r="AH168" s="88"/>
      <c r="AI168" s="88"/>
      <c r="AJ168" s="79"/>
      <c r="AK168" s="1693"/>
      <c r="AL168" s="1693"/>
      <c r="AM168" s="1693"/>
      <c r="AN168" s="1693"/>
      <c r="AO168" s="1693"/>
      <c r="AP168" s="1693"/>
      <c r="AQ168" s="1693"/>
      <c r="AR168" s="1693"/>
      <c r="AS168" s="1693"/>
      <c r="AT168" s="1693"/>
      <c r="AU168" s="1693"/>
      <c r="AV168" s="1693"/>
      <c r="AW168" s="1693"/>
      <c r="AX168" s="1693"/>
      <c r="AY168" s="1693"/>
      <c r="AZ168" s="305"/>
      <c r="BA168" s="1710"/>
      <c r="BB168" s="1542"/>
      <c r="BC168" s="374"/>
      <c r="BD168" s="366"/>
      <c r="BE168" s="366"/>
      <c r="BF168" s="366"/>
      <c r="BG168" s="378"/>
      <c r="BH168" s="374"/>
      <c r="BI168" s="366"/>
      <c r="BJ168" s="366"/>
      <c r="BK168" s="366"/>
      <c r="BL168" s="378"/>
      <c r="BM168" s="374"/>
      <c r="BN168" s="366"/>
      <c r="BO168" s="366"/>
      <c r="BP168" s="366"/>
      <c r="BQ168" s="378"/>
      <c r="BR168" s="374"/>
      <c r="BS168" s="366"/>
      <c r="BT168" s="366"/>
      <c r="BU168" s="366"/>
      <c r="BV168" s="366"/>
      <c r="BW168" s="366"/>
      <c r="BX168" s="366"/>
      <c r="BY168" s="367"/>
      <c r="BZ168" s="367"/>
      <c r="CA168" s="367"/>
      <c r="CB168" s="367"/>
      <c r="CC168" s="367"/>
      <c r="CD168" s="367"/>
      <c r="CE168" s="367"/>
      <c r="CF168" s="367"/>
      <c r="CG168" s="367"/>
      <c r="CH168" s="367"/>
      <c r="CI168" s="367"/>
      <c r="CJ168" s="367"/>
      <c r="CK168" s="2"/>
      <c r="CL168" s="2"/>
      <c r="CM168" s="2"/>
      <c r="CN168" s="2"/>
      <c r="CO168" s="2"/>
      <c r="CP168" s="2"/>
      <c r="CQ168" s="2"/>
      <c r="CR168" s="2"/>
      <c r="CS168" s="2"/>
      <c r="CT168" s="2"/>
      <c r="CU168" s="2"/>
      <c r="CV168" s="2"/>
      <c r="CW168" s="2"/>
      <c r="CX168" s="2"/>
      <c r="CY168" s="2"/>
      <c r="CZ168" s="2"/>
    </row>
    <row r="169" s="325" customFormat="true" ht="15" customHeight="true" x14ac:dyDescent="0.2">
      <c r="A169" s="136"/>
      <c r="B169" s="51"/>
      <c r="C169" s="81"/>
      <c r="D169" s="88"/>
      <c r="E169" s="88"/>
      <c r="F169" s="88"/>
      <c r="G169" s="87"/>
      <c r="H169" s="80"/>
      <c r="I169" s="88"/>
      <c r="J169" s="88"/>
      <c r="K169" s="88"/>
      <c r="L169" s="79"/>
      <c r="M169" s="81"/>
      <c r="N169" s="88"/>
      <c r="O169" s="88"/>
      <c r="P169" s="88"/>
      <c r="Q169" s="87"/>
      <c r="R169" s="80"/>
      <c r="S169" s="88"/>
      <c r="T169" s="88"/>
      <c r="U169" s="88"/>
      <c r="V169" s="88"/>
      <c r="W169" s="88"/>
      <c r="X169" s="88"/>
      <c r="Y169" s="88"/>
      <c r="Z169" s="88"/>
      <c r="AA169" s="88"/>
      <c r="AB169" s="88"/>
      <c r="AC169" s="88"/>
      <c r="AD169" s="88"/>
      <c r="AE169" s="88"/>
      <c r="AF169" s="88"/>
      <c r="AG169" s="88"/>
      <c r="AH169" s="88"/>
      <c r="AI169" s="88"/>
      <c r="AJ169" s="79"/>
      <c r="AK169" s="1693"/>
      <c r="AL169" s="1693"/>
      <c r="AM169" s="1693"/>
      <c r="AN169" s="1693"/>
      <c r="AO169" s="1693"/>
      <c r="AP169" s="1693"/>
      <c r="AQ169" s="1693"/>
      <c r="AR169" s="1693"/>
      <c r="AS169" s="1693"/>
      <c r="AT169" s="1693"/>
      <c r="AU169" s="1693"/>
      <c r="AV169" s="1693"/>
      <c r="AW169" s="1693"/>
      <c r="AX169" s="1693"/>
      <c r="AY169" s="1693"/>
      <c r="AZ169" s="305"/>
      <c r="BA169" s="1710"/>
      <c r="BB169" s="1542"/>
      <c r="BC169" s="374"/>
      <c r="BD169" s="366"/>
      <c r="BE169" s="366"/>
      <c r="BF169" s="366"/>
      <c r="BG169" s="378"/>
      <c r="BH169" s="374"/>
      <c r="BI169" s="366"/>
      <c r="BJ169" s="366"/>
      <c r="BK169" s="366"/>
      <c r="BL169" s="378"/>
      <c r="BM169" s="374"/>
      <c r="BN169" s="366"/>
      <c r="BO169" s="366"/>
      <c r="BP169" s="366"/>
      <c r="BQ169" s="378"/>
      <c r="BR169" s="374"/>
      <c r="BS169" s="366"/>
      <c r="BT169" s="366"/>
      <c r="BU169" s="366"/>
      <c r="BV169" s="366"/>
      <c r="BW169" s="366"/>
      <c r="BX169" s="366"/>
      <c r="BY169" s="367"/>
      <c r="BZ169" s="367"/>
      <c r="CA169" s="367"/>
      <c r="CB169" s="367"/>
      <c r="CC169" s="367"/>
      <c r="CD169" s="367"/>
      <c r="CE169" s="367"/>
      <c r="CF169" s="367"/>
      <c r="CG169" s="367"/>
      <c r="CH169" s="367"/>
      <c r="CI169" s="367"/>
      <c r="CJ169" s="367"/>
      <c r="CK169" s="2"/>
      <c r="CL169" s="2"/>
      <c r="CM169" s="2"/>
      <c r="CN169" s="2"/>
      <c r="CO169" s="2"/>
      <c r="CP169" s="2"/>
      <c r="CQ169" s="2"/>
      <c r="CR169" s="2"/>
      <c r="CS169" s="2"/>
      <c r="CT169" s="2"/>
      <c r="CU169" s="2"/>
      <c r="CV169" s="2"/>
      <c r="CW169" s="2"/>
      <c r="CX169" s="2"/>
      <c r="CY169" s="2"/>
      <c r="CZ169" s="2"/>
    </row>
    <row r="170" s="325" customFormat="true" ht="15" customHeight="true" x14ac:dyDescent="0.2">
      <c r="A170" s="136"/>
      <c r="B170" s="51"/>
      <c r="C170" s="81"/>
      <c r="D170" s="88"/>
      <c r="E170" s="88"/>
      <c r="F170" s="88"/>
      <c r="G170" s="87"/>
      <c r="H170" s="80"/>
      <c r="I170" s="88"/>
      <c r="J170" s="88"/>
      <c r="K170" s="88"/>
      <c r="L170" s="79"/>
      <c r="M170" s="81"/>
      <c r="N170" s="88"/>
      <c r="O170" s="88"/>
      <c r="P170" s="88"/>
      <c r="Q170" s="87"/>
      <c r="R170" s="80"/>
      <c r="S170" s="88"/>
      <c r="T170" s="88"/>
      <c r="U170" s="88"/>
      <c r="V170" s="88"/>
      <c r="W170" s="88"/>
      <c r="X170" s="88"/>
      <c r="Y170" s="88"/>
      <c r="Z170" s="88"/>
      <c r="AA170" s="88"/>
      <c r="AB170" s="88"/>
      <c r="AC170" s="88"/>
      <c r="AD170" s="88"/>
      <c r="AE170" s="88"/>
      <c r="AF170" s="88"/>
      <c r="AG170" s="88"/>
      <c r="AH170" s="88"/>
      <c r="AI170" s="88"/>
      <c r="AJ170" s="79"/>
      <c r="AK170" s="1693"/>
      <c r="AL170" s="1693"/>
      <c r="AM170" s="1693"/>
      <c r="AN170" s="1693"/>
      <c r="AO170" s="1693"/>
      <c r="AP170" s="1693"/>
      <c r="AQ170" s="1693"/>
      <c r="AR170" s="1693"/>
      <c r="AS170" s="1693"/>
      <c r="AT170" s="1693"/>
      <c r="AU170" s="1693"/>
      <c r="AV170" s="1693"/>
      <c r="AW170" s="1693"/>
      <c r="AX170" s="1693"/>
      <c r="AY170" s="1693"/>
      <c r="AZ170" s="305"/>
      <c r="BA170" s="1710"/>
      <c r="BB170" s="1542"/>
      <c r="BC170" s="374"/>
      <c r="BD170" s="366"/>
      <c r="BE170" s="366"/>
      <c r="BF170" s="366"/>
      <c r="BG170" s="378"/>
      <c r="BH170" s="374"/>
      <c r="BI170" s="366"/>
      <c r="BJ170" s="366"/>
      <c r="BK170" s="366"/>
      <c r="BL170" s="378"/>
      <c r="BM170" s="374"/>
      <c r="BN170" s="366"/>
      <c r="BO170" s="366"/>
      <c r="BP170" s="366"/>
      <c r="BQ170" s="378"/>
      <c r="BR170" s="374"/>
      <c r="BS170" s="366"/>
      <c r="BT170" s="366"/>
      <c r="BU170" s="366"/>
      <c r="BV170" s="366"/>
      <c r="BW170" s="366"/>
      <c r="BX170" s="366"/>
      <c r="BY170" s="367"/>
      <c r="BZ170" s="367"/>
      <c r="CA170" s="367"/>
      <c r="CB170" s="367"/>
      <c r="CC170" s="367"/>
      <c r="CD170" s="367"/>
      <c r="CE170" s="367"/>
      <c r="CF170" s="367"/>
      <c r="CG170" s="367"/>
      <c r="CH170" s="367"/>
      <c r="CI170" s="367"/>
      <c r="CJ170" s="367"/>
      <c r="CK170" s="2"/>
      <c r="CL170" s="2"/>
      <c r="CM170" s="2"/>
      <c r="CN170" s="2"/>
      <c r="CO170" s="2"/>
      <c r="CP170" s="2"/>
      <c r="CQ170" s="2"/>
      <c r="CR170" s="2"/>
      <c r="CS170" s="2"/>
      <c r="CT170" s="2"/>
      <c r="CU170" s="2"/>
      <c r="CV170" s="2"/>
      <c r="CW170" s="2"/>
      <c r="CX170" s="2"/>
      <c r="CY170" s="2"/>
      <c r="CZ170" s="2"/>
    </row>
    <row r="171" s="433" customFormat="true" ht="15" customHeight="true" x14ac:dyDescent="0.2">
      <c r="A171" s="116"/>
      <c r="B171" s="110"/>
      <c r="C171" s="128"/>
      <c r="D171" s="127"/>
      <c r="E171" s="127"/>
      <c r="F171" s="127"/>
      <c r="G171" s="117"/>
      <c r="H171" s="120"/>
      <c r="I171" s="127"/>
      <c r="J171" s="127"/>
      <c r="K171" s="127"/>
      <c r="L171" s="123"/>
      <c r="M171" s="128"/>
      <c r="N171" s="127"/>
      <c r="O171" s="127"/>
      <c r="P171" s="127"/>
      <c r="Q171" s="117"/>
      <c r="R171" s="120"/>
      <c r="S171" s="127"/>
      <c r="T171" s="127"/>
      <c r="U171" s="127"/>
      <c r="V171" s="127"/>
      <c r="W171" s="127"/>
      <c r="X171" s="127"/>
      <c r="Y171" s="127"/>
      <c r="Z171" s="127"/>
      <c r="AA171" s="127"/>
      <c r="AB171" s="127"/>
      <c r="AC171" s="88"/>
      <c r="AD171" s="88"/>
      <c r="AE171" s="88"/>
      <c r="AF171" s="88"/>
      <c r="AG171" s="88"/>
      <c r="AH171" s="88"/>
      <c r="AI171" s="88"/>
      <c r="AJ171" s="79"/>
      <c r="AK171" s="1693"/>
      <c r="AL171" s="1693"/>
      <c r="AM171" s="1693"/>
      <c r="AN171" s="1693"/>
      <c r="AO171" s="1693"/>
      <c r="AP171" s="1693"/>
      <c r="AQ171" s="1693"/>
      <c r="AR171" s="1693"/>
      <c r="AS171" s="1693"/>
      <c r="AT171" s="1693"/>
      <c r="AU171" s="1693"/>
      <c r="AV171" s="1693"/>
      <c r="AW171" s="1693"/>
      <c r="AX171" s="1693"/>
      <c r="AY171" s="1693"/>
      <c r="AZ171" s="305"/>
      <c r="BA171" s="1710"/>
      <c r="BB171" s="1542"/>
      <c r="BC171" s="374"/>
      <c r="BD171" s="366"/>
      <c r="BE171" s="366"/>
      <c r="BF171" s="366"/>
      <c r="BG171" s="378"/>
      <c r="BH171" s="374"/>
      <c r="BI171" s="366"/>
      <c r="BJ171" s="366"/>
      <c r="BK171" s="366"/>
      <c r="BL171" s="378"/>
      <c r="BM171" s="374"/>
      <c r="BN171" s="366"/>
      <c r="BO171" s="366"/>
      <c r="BP171" s="366"/>
      <c r="BQ171" s="378"/>
      <c r="BR171" s="374"/>
      <c r="BS171" s="366"/>
      <c r="BT171" s="366"/>
      <c r="BU171" s="366"/>
      <c r="BV171" s="366"/>
      <c r="BW171" s="366"/>
      <c r="BX171" s="366"/>
      <c r="BY171" s="367"/>
      <c r="BZ171" s="367"/>
      <c r="CA171" s="367"/>
      <c r="CB171" s="367"/>
      <c r="CC171" s="367"/>
      <c r="CD171" s="367"/>
      <c r="CE171" s="367"/>
      <c r="CF171" s="367"/>
      <c r="CG171" s="367"/>
      <c r="CH171" s="367"/>
      <c r="CI171" s="367"/>
      <c r="CJ171" s="367"/>
      <c r="CK171" s="2"/>
      <c r="CL171" s="2"/>
      <c r="CM171" s="2"/>
      <c r="CN171" s="2"/>
      <c r="CO171" s="2"/>
      <c r="CP171" s="2"/>
      <c r="CQ171" s="2"/>
      <c r="CR171" s="2"/>
      <c r="CS171" s="2"/>
      <c r="CT171" s="2"/>
      <c r="CU171" s="2"/>
      <c r="CV171" s="2"/>
      <c r="CW171" s="2"/>
      <c r="CX171" s="2"/>
      <c r="CY171" s="2"/>
      <c r="CZ171" s="2"/>
    </row>
    <row r="172" s="433" customFormat="true" ht="15" customHeight="true" x14ac:dyDescent="0.2">
      <c r="A172" s="116"/>
      <c r="B172" s="110"/>
      <c r="C172" s="128"/>
      <c r="D172" s="127"/>
      <c r="E172" s="127"/>
      <c r="F172" s="127"/>
      <c r="G172" s="117"/>
      <c r="H172" s="120"/>
      <c r="I172" s="127"/>
      <c r="J172" s="127"/>
      <c r="K172" s="127"/>
      <c r="L172" s="123"/>
      <c r="M172" s="128"/>
      <c r="N172" s="127"/>
      <c r="O172" s="127"/>
      <c r="P172" s="127"/>
      <c r="Q172" s="117"/>
      <c r="R172" s="120"/>
      <c r="S172" s="127"/>
      <c r="T172" s="127"/>
      <c r="U172" s="127"/>
      <c r="V172" s="127"/>
      <c r="W172" s="127"/>
      <c r="X172" s="127"/>
      <c r="Y172" s="127"/>
      <c r="Z172" s="127"/>
      <c r="AA172" s="127"/>
      <c r="AB172" s="127"/>
      <c r="AC172" s="127"/>
      <c r="AD172" s="127"/>
      <c r="AE172" s="127"/>
      <c r="AF172" s="127"/>
      <c r="AG172" s="127"/>
      <c r="AH172" s="127"/>
      <c r="AI172" s="127"/>
      <c r="AJ172" s="123"/>
      <c r="AK172" s="1693"/>
      <c r="AL172" s="1693"/>
      <c r="AM172" s="1693"/>
      <c r="AN172" s="1693"/>
      <c r="AO172" s="1693"/>
      <c r="AP172" s="1693"/>
      <c r="AQ172" s="1693"/>
      <c r="AR172" s="1693"/>
      <c r="AS172" s="1693"/>
      <c r="AT172" s="1693"/>
      <c r="AU172" s="1693"/>
      <c r="AV172" s="1693"/>
      <c r="AW172" s="1693"/>
      <c r="AX172" s="1693"/>
      <c r="AY172" s="1693"/>
      <c r="AZ172" s="305"/>
      <c r="BA172" s="1710"/>
      <c r="BB172" s="1542"/>
      <c r="BC172" s="374"/>
      <c r="BD172" s="366"/>
      <c r="BE172" s="366"/>
      <c r="BF172" s="366"/>
      <c r="BG172" s="378"/>
      <c r="BH172" s="374"/>
      <c r="BI172" s="366"/>
      <c r="BJ172" s="366"/>
      <c r="BK172" s="366"/>
      <c r="BL172" s="378"/>
      <c r="BM172" s="374"/>
      <c r="BN172" s="366"/>
      <c r="BO172" s="366"/>
      <c r="BP172" s="366"/>
      <c r="BQ172" s="378"/>
      <c r="BR172" s="374"/>
      <c r="BS172" s="366"/>
      <c r="BT172" s="366"/>
      <c r="BU172" s="366"/>
      <c r="BV172" s="366"/>
      <c r="BW172" s="366"/>
      <c r="BX172" s="366"/>
      <c r="BY172" s="367"/>
      <c r="BZ172" s="367"/>
      <c r="CA172" s="367"/>
      <c r="CB172" s="367"/>
      <c r="CC172" s="367"/>
      <c r="CD172" s="367"/>
      <c r="CE172" s="367"/>
      <c r="CF172" s="367"/>
      <c r="CG172" s="367"/>
      <c r="CH172" s="367"/>
      <c r="CI172" s="367"/>
      <c r="CJ172" s="367"/>
      <c r="CK172" s="2"/>
      <c r="CL172" s="2"/>
      <c r="CM172" s="2"/>
      <c r="CN172" s="2"/>
      <c r="CO172" s="2"/>
      <c r="CP172" s="2"/>
      <c r="CQ172" s="2"/>
      <c r="CR172" s="2"/>
      <c r="CS172" s="2"/>
      <c r="CT172" s="2"/>
      <c r="CU172" s="2"/>
      <c r="CV172" s="2"/>
      <c r="CW172" s="2"/>
      <c r="CX172" s="2"/>
      <c r="CY172" s="2"/>
      <c r="CZ172" s="2"/>
    </row>
    <row r="173" s="433" customFormat="true" ht="15" customHeight="true" x14ac:dyDescent="0.2">
      <c r="A173" s="116"/>
      <c r="B173" s="110"/>
      <c r="C173" s="128"/>
      <c r="D173" s="127"/>
      <c r="E173" s="127"/>
      <c r="F173" s="127"/>
      <c r="G173" s="117"/>
      <c r="H173" s="120"/>
      <c r="I173" s="127"/>
      <c r="J173" s="127"/>
      <c r="K173" s="127"/>
      <c r="L173" s="123"/>
      <c r="M173" s="128"/>
      <c r="N173" s="127"/>
      <c r="O173" s="127"/>
      <c r="P173" s="127"/>
      <c r="Q173" s="117"/>
      <c r="R173" s="120"/>
      <c r="S173" s="127"/>
      <c r="T173" s="127"/>
      <c r="U173" s="127"/>
      <c r="V173" s="127"/>
      <c r="W173" s="127"/>
      <c r="X173" s="127"/>
      <c r="Y173" s="127"/>
      <c r="Z173" s="127"/>
      <c r="AA173" s="127"/>
      <c r="AB173" s="127"/>
      <c r="AC173" s="127"/>
      <c r="AD173" s="127"/>
      <c r="AE173" s="127"/>
      <c r="AF173" s="127"/>
      <c r="AG173" s="127"/>
      <c r="AH173" s="127"/>
      <c r="AI173" s="127"/>
      <c r="AJ173" s="123"/>
      <c r="AK173" s="1693"/>
      <c r="AL173" s="1693"/>
      <c r="AM173" s="1693"/>
      <c r="AN173" s="1693"/>
      <c r="AO173" s="1693"/>
      <c r="AP173" s="1693"/>
      <c r="AQ173" s="1693"/>
      <c r="AR173" s="1693"/>
      <c r="AS173" s="1693"/>
      <c r="AT173" s="1693"/>
      <c r="AU173" s="1693"/>
      <c r="AV173" s="1693"/>
      <c r="AW173" s="1693"/>
      <c r="AX173" s="1693"/>
      <c r="AY173" s="1693"/>
      <c r="AZ173" s="305"/>
      <c r="BA173" s="1710"/>
      <c r="BB173" s="1542"/>
      <c r="BC173" s="374"/>
      <c r="BD173" s="366"/>
      <c r="BE173" s="366"/>
      <c r="BF173" s="366"/>
      <c r="BG173" s="378"/>
      <c r="BH173" s="374"/>
      <c r="BI173" s="366"/>
      <c r="BJ173" s="366"/>
      <c r="BK173" s="366"/>
      <c r="BL173" s="378"/>
      <c r="BM173" s="374"/>
      <c r="BN173" s="366"/>
      <c r="BO173" s="366"/>
      <c r="BP173" s="366"/>
      <c r="BQ173" s="378"/>
      <c r="BR173" s="374"/>
      <c r="BS173" s="366"/>
      <c r="BT173" s="366"/>
      <c r="BU173" s="366"/>
      <c r="BV173" s="366"/>
      <c r="BW173" s="366"/>
      <c r="BX173" s="366"/>
      <c r="BY173" s="367"/>
      <c r="BZ173" s="367"/>
      <c r="CA173" s="367"/>
      <c r="CB173" s="367"/>
      <c r="CC173" s="367"/>
      <c r="CD173" s="367"/>
      <c r="CE173" s="367"/>
      <c r="CF173" s="367"/>
      <c r="CG173" s="367"/>
      <c r="CH173" s="367"/>
      <c r="CI173" s="367"/>
      <c r="CJ173" s="367"/>
      <c r="CK173" s="2"/>
      <c r="CL173" s="2"/>
      <c r="CM173" s="2"/>
      <c r="CN173" s="2"/>
      <c r="CO173" s="2"/>
      <c r="CP173" s="2"/>
      <c r="CQ173" s="2"/>
      <c r="CR173" s="2"/>
      <c r="CS173" s="2"/>
      <c r="CT173" s="2"/>
      <c r="CU173" s="2"/>
      <c r="CV173" s="2"/>
      <c r="CW173" s="2"/>
      <c r="CX173" s="2"/>
      <c r="CY173" s="2"/>
      <c r="CZ173" s="2"/>
    </row>
    <row r="174" s="433" customFormat="true" ht="15" customHeight="true" x14ac:dyDescent="0.2">
      <c r="A174" s="116"/>
      <c r="B174" s="110"/>
      <c r="C174" s="86"/>
      <c r="D174" s="85"/>
      <c r="E174" s="85"/>
      <c r="F174" s="85"/>
      <c r="G174" s="84"/>
      <c r="H174" s="83"/>
      <c r="I174" s="85"/>
      <c r="J174" s="85"/>
      <c r="K174" s="85"/>
      <c r="L174" s="82"/>
      <c r="M174" s="86"/>
      <c r="N174" s="85"/>
      <c r="O174" s="85"/>
      <c r="P174" s="85"/>
      <c r="Q174" s="84"/>
      <c r="R174" s="83"/>
      <c r="S174" s="85"/>
      <c r="T174" s="85"/>
      <c r="U174" s="85"/>
      <c r="V174" s="85"/>
      <c r="W174" s="85"/>
      <c r="X174" s="85"/>
      <c r="Y174" s="85"/>
      <c r="Z174" s="85"/>
      <c r="AA174" s="85"/>
      <c r="AB174" s="85"/>
      <c r="AC174" s="85"/>
      <c r="AD174" s="85"/>
      <c r="AE174" s="85"/>
      <c r="AF174" s="85"/>
      <c r="AG174" s="85"/>
      <c r="AH174" s="85"/>
      <c r="AI174" s="85"/>
      <c r="AJ174" s="82"/>
      <c r="AK174" s="1693"/>
      <c r="AL174" s="1693"/>
      <c r="AM174" s="1693"/>
      <c r="AN174" s="1693"/>
      <c r="AO174" s="1693"/>
      <c r="AP174" s="1693"/>
      <c r="AQ174" s="1693"/>
      <c r="AR174" s="1693"/>
      <c r="AS174" s="1693"/>
      <c r="AT174" s="1693"/>
      <c r="AU174" s="1693"/>
      <c r="AV174" s="1693"/>
      <c r="AW174" s="1693"/>
      <c r="AX174" s="1693"/>
      <c r="AY174" s="1693"/>
      <c r="AZ174" s="305"/>
      <c r="BA174" s="1710"/>
      <c r="BB174" s="1542"/>
      <c r="BC174" s="374"/>
      <c r="BD174" s="366"/>
      <c r="BE174" s="366"/>
      <c r="BF174" s="366"/>
      <c r="BG174" s="378"/>
      <c r="BH174" s="374"/>
      <c r="BI174" s="366"/>
      <c r="BJ174" s="366"/>
      <c r="BK174" s="366"/>
      <c r="BL174" s="378"/>
      <c r="BM174" s="374"/>
      <c r="BN174" s="366"/>
      <c r="BO174" s="366"/>
      <c r="BP174" s="366"/>
      <c r="BQ174" s="378"/>
      <c r="BR174" s="374"/>
      <c r="BS174" s="366"/>
      <c r="BT174" s="366"/>
      <c r="BU174" s="366"/>
      <c r="BV174" s="366"/>
      <c r="BW174" s="366"/>
      <c r="BX174" s="366"/>
      <c r="BY174" s="367"/>
      <c r="BZ174" s="367"/>
      <c r="CA174" s="367"/>
      <c r="CB174" s="367"/>
      <c r="CC174" s="367"/>
      <c r="CD174" s="367"/>
      <c r="CE174" s="367"/>
      <c r="CF174" s="367"/>
      <c r="CG174" s="367"/>
      <c r="CH174" s="367"/>
      <c r="CI174" s="367"/>
      <c r="CJ174" s="367"/>
      <c r="CK174" s="2"/>
      <c r="CL174" s="2"/>
      <c r="CM174" s="2"/>
      <c r="CN174" s="2"/>
      <c r="CO174" s="2"/>
      <c r="CP174" s="2"/>
      <c r="CQ174" s="2"/>
      <c r="CR174" s="2"/>
      <c r="CS174" s="2"/>
      <c r="CT174" s="2"/>
      <c r="CU174" s="2"/>
      <c r="CV174" s="2"/>
      <c r="CW174" s="2"/>
      <c r="CX174" s="2"/>
      <c r="CY174" s="2"/>
      <c r="CZ174" s="2"/>
    </row>
    <row r="175" s="433" customFormat="true" ht="15" customHeight="true" x14ac:dyDescent="0.2">
      <c r="A175" s="116"/>
      <c r="B175" s="110"/>
      <c r="C175" s="86"/>
      <c r="D175" s="85"/>
      <c r="E175" s="85"/>
      <c r="F175" s="85"/>
      <c r="G175" s="84"/>
      <c r="H175" s="83"/>
      <c r="I175" s="85"/>
      <c r="J175" s="85"/>
      <c r="K175" s="85"/>
      <c r="L175" s="82"/>
      <c r="M175" s="86"/>
      <c r="N175" s="85"/>
      <c r="O175" s="85"/>
      <c r="P175" s="85"/>
      <c r="Q175" s="84"/>
      <c r="R175" s="83"/>
      <c r="S175" s="85"/>
      <c r="T175" s="85"/>
      <c r="U175" s="85"/>
      <c r="V175" s="85"/>
      <c r="W175" s="85"/>
      <c r="X175" s="85"/>
      <c r="Y175" s="85"/>
      <c r="Z175" s="85"/>
      <c r="AA175" s="85"/>
      <c r="AB175" s="85"/>
      <c r="AC175" s="85"/>
      <c r="AD175" s="85"/>
      <c r="AE175" s="85"/>
      <c r="AF175" s="85"/>
      <c r="AG175" s="85"/>
      <c r="AH175" s="85"/>
      <c r="AI175" s="85"/>
      <c r="AJ175" s="82"/>
      <c r="AK175" s="1693"/>
      <c r="AL175" s="1693"/>
      <c r="AM175" s="1693"/>
      <c r="AN175" s="1693"/>
      <c r="AO175" s="1693"/>
      <c r="AP175" s="1693"/>
      <c r="AQ175" s="1693"/>
      <c r="AR175" s="1693"/>
      <c r="AS175" s="1693"/>
      <c r="AT175" s="1693"/>
      <c r="AU175" s="1693"/>
      <c r="AV175" s="1693"/>
      <c r="AW175" s="1693"/>
      <c r="AX175" s="1693"/>
      <c r="AY175" s="1693"/>
      <c r="AZ175" s="305"/>
      <c r="BA175" s="1710"/>
      <c r="BB175" s="1542"/>
      <c r="BC175" s="374"/>
      <c r="BD175" s="366"/>
      <c r="BE175" s="366"/>
      <c r="BF175" s="366"/>
      <c r="BG175" s="378"/>
      <c r="BH175" s="374"/>
      <c r="BI175" s="366"/>
      <c r="BJ175" s="366"/>
      <c r="BK175" s="366"/>
      <c r="BL175" s="378"/>
      <c r="BM175" s="374"/>
      <c r="BN175" s="366"/>
      <c r="BO175" s="366"/>
      <c r="BP175" s="366"/>
      <c r="BQ175" s="378"/>
      <c r="BR175" s="374"/>
      <c r="BS175" s="366"/>
      <c r="BT175" s="366"/>
      <c r="BU175" s="366"/>
      <c r="BV175" s="366"/>
      <c r="BW175" s="366"/>
      <c r="BX175" s="366"/>
      <c r="BY175" s="367"/>
      <c r="BZ175" s="367"/>
      <c r="CA175" s="367"/>
      <c r="CB175" s="367"/>
      <c r="CC175" s="367"/>
      <c r="CD175" s="367"/>
      <c r="CE175" s="367"/>
      <c r="CF175" s="367"/>
      <c r="CG175" s="367"/>
      <c r="CH175" s="367"/>
      <c r="CI175" s="367"/>
      <c r="CJ175" s="367"/>
      <c r="CK175" s="2"/>
      <c r="CL175" s="2"/>
      <c r="CM175" s="2"/>
      <c r="CN175" s="2"/>
      <c r="CO175" s="2"/>
      <c r="CP175" s="2"/>
      <c r="CQ175" s="2"/>
      <c r="CR175" s="2"/>
      <c r="CS175" s="2"/>
      <c r="CT175" s="2"/>
      <c r="CU175" s="2"/>
      <c r="CV175" s="2"/>
      <c r="CW175" s="2"/>
      <c r="CX175" s="2"/>
      <c r="CY175" s="2"/>
      <c r="CZ175" s="2"/>
    </row>
    <row r="176" s="433" customFormat="true" ht="15" customHeight="true" x14ac:dyDescent="0.2">
      <c r="A176" s="116"/>
      <c r="B176" s="110"/>
      <c r="C176" s="86"/>
      <c r="D176" s="85"/>
      <c r="E176" s="85"/>
      <c r="F176" s="85"/>
      <c r="G176" s="84"/>
      <c r="H176" s="83"/>
      <c r="I176" s="85"/>
      <c r="J176" s="85"/>
      <c r="K176" s="85"/>
      <c r="L176" s="82"/>
      <c r="M176" s="86"/>
      <c r="N176" s="85"/>
      <c r="O176" s="85"/>
      <c r="P176" s="85"/>
      <c r="Q176" s="84"/>
      <c r="R176" s="83"/>
      <c r="S176" s="85"/>
      <c r="T176" s="85"/>
      <c r="U176" s="85"/>
      <c r="V176" s="85"/>
      <c r="W176" s="85"/>
      <c r="X176" s="85"/>
      <c r="Y176" s="85"/>
      <c r="Z176" s="85"/>
      <c r="AA176" s="85"/>
      <c r="AB176" s="85"/>
      <c r="AC176" s="85"/>
      <c r="AD176" s="85"/>
      <c r="AE176" s="85"/>
      <c r="AF176" s="85"/>
      <c r="AG176" s="85"/>
      <c r="AH176" s="85"/>
      <c r="AI176" s="85"/>
      <c r="AJ176" s="82"/>
      <c r="AK176" s="1693"/>
      <c r="AL176" s="1693"/>
      <c r="AM176" s="1693"/>
      <c r="AN176" s="1693"/>
      <c r="AO176" s="1693"/>
      <c r="AP176" s="1693"/>
      <c r="AQ176" s="1693"/>
      <c r="AR176" s="1693"/>
      <c r="AS176" s="1693"/>
      <c r="AT176" s="1693"/>
      <c r="AU176" s="1693"/>
      <c r="AV176" s="1693"/>
      <c r="AW176" s="1693"/>
      <c r="AX176" s="1693"/>
      <c r="AY176" s="1693"/>
      <c r="AZ176" s="305"/>
      <c r="BA176" s="1710"/>
      <c r="BB176" s="1542"/>
      <c r="BC176" s="374"/>
      <c r="BD176" s="366"/>
      <c r="BE176" s="366"/>
      <c r="BF176" s="366"/>
      <c r="BG176" s="378"/>
      <c r="BH176" s="374"/>
      <c r="BI176" s="366"/>
      <c r="BJ176" s="366"/>
      <c r="BK176" s="366"/>
      <c r="BL176" s="378"/>
      <c r="BM176" s="374"/>
      <c r="BN176" s="366"/>
      <c r="BO176" s="366"/>
      <c r="BP176" s="366"/>
      <c r="BQ176" s="378"/>
      <c r="BR176" s="374"/>
      <c r="BS176" s="366"/>
      <c r="BT176" s="366"/>
      <c r="BU176" s="366"/>
      <c r="BV176" s="366"/>
      <c r="BW176" s="366"/>
      <c r="BX176" s="366"/>
      <c r="BY176" s="367"/>
      <c r="BZ176" s="367"/>
      <c r="CA176" s="367"/>
      <c r="CB176" s="367"/>
      <c r="CC176" s="367"/>
      <c r="CD176" s="367"/>
      <c r="CE176" s="367"/>
      <c r="CF176" s="367"/>
      <c r="CG176" s="367"/>
      <c r="CH176" s="367"/>
      <c r="CI176" s="367"/>
      <c r="CJ176" s="367"/>
      <c r="CK176" s="2"/>
      <c r="CL176" s="2"/>
      <c r="CM176" s="2"/>
      <c r="CN176" s="2"/>
      <c r="CO176" s="2"/>
      <c r="CP176" s="2"/>
      <c r="CQ176" s="2"/>
      <c r="CR176" s="2"/>
      <c r="CS176" s="2"/>
      <c r="CT176" s="2"/>
      <c r="CU176" s="2"/>
      <c r="CV176" s="2"/>
      <c r="CW176" s="2"/>
      <c r="CX176" s="2"/>
      <c r="CY176" s="2"/>
      <c r="CZ176" s="2"/>
    </row>
    <row r="177" s="433" customFormat="true" ht="15" customHeight="true" x14ac:dyDescent="0.2">
      <c r="A177" s="116"/>
      <c r="B177" s="110"/>
      <c r="C177" s="86"/>
      <c r="D177" s="85"/>
      <c r="E177" s="85"/>
      <c r="F177" s="85"/>
      <c r="G177" s="84"/>
      <c r="H177" s="83"/>
      <c r="I177" s="85"/>
      <c r="J177" s="85"/>
      <c r="K177" s="85"/>
      <c r="L177" s="82"/>
      <c r="M177" s="86"/>
      <c r="N177" s="85"/>
      <c r="O177" s="85"/>
      <c r="P177" s="85"/>
      <c r="Q177" s="84"/>
      <c r="R177" s="83"/>
      <c r="S177" s="85"/>
      <c r="T177" s="85"/>
      <c r="U177" s="85"/>
      <c r="V177" s="85"/>
      <c r="W177" s="85"/>
      <c r="X177" s="85"/>
      <c r="Y177" s="85"/>
      <c r="Z177" s="85"/>
      <c r="AA177" s="85"/>
      <c r="AB177" s="85"/>
      <c r="AC177" s="85"/>
      <c r="AD177" s="85"/>
      <c r="AE177" s="85"/>
      <c r="AF177" s="85"/>
      <c r="AG177" s="85"/>
      <c r="AH177" s="85"/>
      <c r="AI177" s="85"/>
      <c r="AJ177" s="82"/>
      <c r="AK177" s="1693"/>
      <c r="AL177" s="1693"/>
      <c r="AM177" s="1693"/>
      <c r="AN177" s="1693"/>
      <c r="AO177" s="1693"/>
      <c r="AP177" s="1693"/>
      <c r="AQ177" s="1693"/>
      <c r="AR177" s="1693"/>
      <c r="AS177" s="1693"/>
      <c r="AT177" s="1693"/>
      <c r="AU177" s="1693"/>
      <c r="AV177" s="1693"/>
      <c r="AW177" s="1693"/>
      <c r="AX177" s="1693"/>
      <c r="AY177" s="1693"/>
      <c r="AZ177" s="305"/>
      <c r="BA177" s="1710"/>
      <c r="BB177" s="1542"/>
      <c r="BC177" s="374"/>
      <c r="BD177" s="366"/>
      <c r="BE177" s="366"/>
      <c r="BF177" s="366"/>
      <c r="BG177" s="378"/>
      <c r="BH177" s="374"/>
      <c r="BI177" s="366"/>
      <c r="BJ177" s="366"/>
      <c r="BK177" s="366"/>
      <c r="BL177" s="378"/>
      <c r="BM177" s="374"/>
      <c r="BN177" s="366"/>
      <c r="BO177" s="366"/>
      <c r="BP177" s="366"/>
      <c r="BQ177" s="378"/>
      <c r="BR177" s="374"/>
      <c r="BS177" s="366"/>
      <c r="BT177" s="366"/>
      <c r="BU177" s="366"/>
      <c r="BV177" s="366"/>
      <c r="BW177" s="366"/>
      <c r="BX177" s="366"/>
      <c r="BY177" s="367"/>
      <c r="BZ177" s="367"/>
      <c r="CA177" s="367"/>
      <c r="CB177" s="367"/>
      <c r="CC177" s="367"/>
      <c r="CD177" s="367"/>
      <c r="CE177" s="367"/>
      <c r="CF177" s="367"/>
      <c r="CG177" s="367"/>
      <c r="CH177" s="367"/>
      <c r="CI177" s="367"/>
      <c r="CJ177" s="367"/>
      <c r="CK177" s="2"/>
      <c r="CL177" s="2"/>
      <c r="CM177" s="2"/>
      <c r="CN177" s="2"/>
      <c r="CO177" s="2"/>
      <c r="CP177" s="2"/>
      <c r="CQ177" s="2"/>
      <c r="CR177" s="2"/>
      <c r="CS177" s="2"/>
      <c r="CT177" s="2"/>
      <c r="CU177" s="2"/>
      <c r="CV177" s="2"/>
      <c r="CW177" s="2"/>
      <c r="CX177" s="2"/>
      <c r="CY177" s="2"/>
      <c r="CZ177" s="2"/>
    </row>
    <row r="178" s="433" customFormat="true" ht="15" customHeight="true" x14ac:dyDescent="0.2">
      <c r="A178" s="116"/>
      <c r="B178" s="110"/>
      <c r="C178" s="86"/>
      <c r="D178" s="85"/>
      <c r="E178" s="85"/>
      <c r="F178" s="85"/>
      <c r="G178" s="84"/>
      <c r="H178" s="83"/>
      <c r="I178" s="85"/>
      <c r="J178" s="85"/>
      <c r="K178" s="85"/>
      <c r="L178" s="82"/>
      <c r="M178" s="86"/>
      <c r="N178" s="85"/>
      <c r="O178" s="85"/>
      <c r="P178" s="85"/>
      <c r="Q178" s="84"/>
      <c r="R178" s="83"/>
      <c r="S178" s="85"/>
      <c r="T178" s="85"/>
      <c r="U178" s="85"/>
      <c r="V178" s="85"/>
      <c r="W178" s="85"/>
      <c r="X178" s="85"/>
      <c r="Y178" s="85"/>
      <c r="Z178" s="85"/>
      <c r="AA178" s="85"/>
      <c r="AB178" s="85"/>
      <c r="AC178" s="85"/>
      <c r="AD178" s="85"/>
      <c r="AE178" s="85"/>
      <c r="AF178" s="85"/>
      <c r="AG178" s="85"/>
      <c r="AH178" s="85"/>
      <c r="AI178" s="85"/>
      <c r="AJ178" s="82"/>
      <c r="AK178" s="1693"/>
      <c r="AL178" s="1693"/>
      <c r="AM178" s="1693"/>
      <c r="AN178" s="1693"/>
      <c r="AO178" s="1693"/>
      <c r="AP178" s="1693"/>
      <c r="AQ178" s="1693"/>
      <c r="AR178" s="1693"/>
      <c r="AS178" s="1693"/>
      <c r="AT178" s="1693"/>
      <c r="AU178" s="1693"/>
      <c r="AV178" s="1693"/>
      <c r="AW178" s="1693"/>
      <c r="AX178" s="1693"/>
      <c r="AY178" s="1693"/>
      <c r="AZ178" s="305"/>
      <c r="BA178" s="1710"/>
      <c r="BB178" s="1542"/>
      <c r="BC178" s="374"/>
      <c r="BD178" s="366"/>
      <c r="BE178" s="366"/>
      <c r="BF178" s="366"/>
      <c r="BG178" s="378"/>
      <c r="BH178" s="374"/>
      <c r="BI178" s="366"/>
      <c r="BJ178" s="366"/>
      <c r="BK178" s="366"/>
      <c r="BL178" s="378"/>
      <c r="BM178" s="374"/>
      <c r="BN178" s="366"/>
      <c r="BO178" s="366"/>
      <c r="BP178" s="366"/>
      <c r="BQ178" s="378"/>
      <c r="BR178" s="374"/>
      <c r="BS178" s="366"/>
      <c r="BT178" s="366"/>
      <c r="BU178" s="366"/>
      <c r="BV178" s="366"/>
      <c r="BW178" s="366"/>
      <c r="BX178" s="366"/>
      <c r="BY178" s="367"/>
      <c r="BZ178" s="367"/>
      <c r="CA178" s="367"/>
      <c r="CB178" s="367"/>
      <c r="CC178" s="367"/>
      <c r="CD178" s="367"/>
      <c r="CE178" s="367"/>
      <c r="CF178" s="367"/>
      <c r="CG178" s="367"/>
      <c r="CH178" s="367"/>
      <c r="CI178" s="367"/>
      <c r="CJ178" s="367"/>
      <c r="CK178" s="2"/>
      <c r="CL178" s="2"/>
      <c r="CM178" s="2"/>
      <c r="CN178" s="2"/>
      <c r="CO178" s="2"/>
      <c r="CP178" s="2"/>
      <c r="CQ178" s="2"/>
      <c r="CR178" s="2"/>
      <c r="CS178" s="2"/>
      <c r="CT178" s="2"/>
      <c r="CU178" s="2"/>
      <c r="CV178" s="2"/>
      <c r="CW178" s="2"/>
      <c r="CX178" s="2"/>
      <c r="CY178" s="2"/>
      <c r="CZ178" s="2"/>
    </row>
    <row r="179" s="433" customFormat="true" ht="15" customHeight="true" x14ac:dyDescent="0.2">
      <c r="A179" s="116"/>
      <c r="B179" s="110"/>
      <c r="C179" s="86"/>
      <c r="D179" s="85"/>
      <c r="E179" s="85"/>
      <c r="F179" s="85"/>
      <c r="G179" s="84"/>
      <c r="H179" s="83"/>
      <c r="I179" s="85"/>
      <c r="J179" s="85"/>
      <c r="K179" s="85"/>
      <c r="L179" s="82"/>
      <c r="M179" s="86"/>
      <c r="N179" s="85"/>
      <c r="O179" s="85"/>
      <c r="P179" s="85"/>
      <c r="Q179" s="84"/>
      <c r="R179" s="83"/>
      <c r="S179" s="85"/>
      <c r="T179" s="85"/>
      <c r="U179" s="85"/>
      <c r="V179" s="85"/>
      <c r="W179" s="85"/>
      <c r="X179" s="85"/>
      <c r="Y179" s="85"/>
      <c r="Z179" s="85"/>
      <c r="AA179" s="85"/>
      <c r="AB179" s="85"/>
      <c r="AC179" s="85"/>
      <c r="AD179" s="85"/>
      <c r="AE179" s="85"/>
      <c r="AF179" s="85"/>
      <c r="AG179" s="85"/>
      <c r="AH179" s="85"/>
      <c r="AI179" s="85"/>
      <c r="AJ179" s="82"/>
      <c r="AK179" s="1693"/>
      <c r="AL179" s="1693"/>
      <c r="AM179" s="1693"/>
      <c r="AN179" s="1693"/>
      <c r="AO179" s="1693"/>
      <c r="AP179" s="1693"/>
      <c r="AQ179" s="1693"/>
      <c r="AR179" s="1693"/>
      <c r="AS179" s="1693"/>
      <c r="AT179" s="1693"/>
      <c r="AU179" s="1693"/>
      <c r="AV179" s="1693"/>
      <c r="AW179" s="1693"/>
      <c r="AX179" s="1693"/>
      <c r="AY179" s="1693"/>
      <c r="AZ179" s="305"/>
      <c r="BA179" s="1710"/>
      <c r="BB179" s="1542"/>
      <c r="BC179" s="374"/>
      <c r="BD179" s="366"/>
      <c r="BE179" s="366"/>
      <c r="BF179" s="366"/>
      <c r="BG179" s="378"/>
      <c r="BH179" s="374"/>
      <c r="BI179" s="366"/>
      <c r="BJ179" s="366"/>
      <c r="BK179" s="366"/>
      <c r="BL179" s="378"/>
      <c r="BM179" s="374"/>
      <c r="BN179" s="366"/>
      <c r="BO179" s="366"/>
      <c r="BP179" s="366"/>
      <c r="BQ179" s="378"/>
      <c r="BR179" s="374"/>
      <c r="BS179" s="366"/>
      <c r="BT179" s="366"/>
      <c r="BU179" s="366"/>
      <c r="BV179" s="366"/>
      <c r="BW179" s="366"/>
      <c r="BX179" s="366"/>
      <c r="BY179" s="367"/>
      <c r="BZ179" s="367"/>
      <c r="CA179" s="367"/>
      <c r="CB179" s="367"/>
      <c r="CC179" s="367"/>
      <c r="CD179" s="367"/>
      <c r="CE179" s="367"/>
      <c r="CF179" s="367"/>
      <c r="CG179" s="367"/>
      <c r="CH179" s="367"/>
      <c r="CI179" s="367"/>
      <c r="CJ179" s="367"/>
      <c r="CK179" s="2"/>
      <c r="CL179" s="2"/>
      <c r="CM179" s="2"/>
      <c r="CN179" s="2"/>
      <c r="CO179" s="2"/>
      <c r="CP179" s="2"/>
      <c r="CQ179" s="2"/>
      <c r="CR179" s="2"/>
      <c r="CS179" s="2"/>
      <c r="CT179" s="2"/>
      <c r="CU179" s="2"/>
      <c r="CV179" s="2"/>
      <c r="CW179" s="2"/>
      <c r="CX179" s="2"/>
      <c r="CY179" s="2"/>
      <c r="CZ179" s="2"/>
    </row>
    <row r="180" s="433" customFormat="true" ht="15" customHeight="true" x14ac:dyDescent="0.2">
      <c r="A180" s="116"/>
      <c r="B180" s="110"/>
      <c r="C180" s="86"/>
      <c r="D180" s="85"/>
      <c r="E180" s="85"/>
      <c r="F180" s="85"/>
      <c r="G180" s="84"/>
      <c r="H180" s="83"/>
      <c r="I180" s="85"/>
      <c r="J180" s="85"/>
      <c r="K180" s="85"/>
      <c r="L180" s="82"/>
      <c r="M180" s="86"/>
      <c r="N180" s="85"/>
      <c r="O180" s="85"/>
      <c r="P180" s="85"/>
      <c r="Q180" s="84"/>
      <c r="R180" s="83"/>
      <c r="S180" s="85"/>
      <c r="T180" s="85"/>
      <c r="U180" s="85"/>
      <c r="V180" s="85"/>
      <c r="W180" s="85"/>
      <c r="X180" s="85"/>
      <c r="Y180" s="85"/>
      <c r="Z180" s="85"/>
      <c r="AA180" s="85"/>
      <c r="AB180" s="85"/>
      <c r="AC180" s="85"/>
      <c r="AD180" s="85"/>
      <c r="AE180" s="85"/>
      <c r="AF180" s="85"/>
      <c r="AG180" s="85"/>
      <c r="AH180" s="85"/>
      <c r="AI180" s="85"/>
      <c r="AJ180" s="82"/>
      <c r="AK180" s="1693"/>
      <c r="AL180" s="1693"/>
      <c r="AM180" s="1693"/>
      <c r="AN180" s="1693"/>
      <c r="AO180" s="1693"/>
      <c r="AP180" s="1693"/>
      <c r="AQ180" s="1693"/>
      <c r="AR180" s="1693"/>
      <c r="AS180" s="1693"/>
      <c r="AT180" s="1693"/>
      <c r="AU180" s="1693"/>
      <c r="AV180" s="1693"/>
      <c r="AW180" s="1693"/>
      <c r="AX180" s="1693"/>
      <c r="AY180" s="1693"/>
      <c r="AZ180" s="305"/>
      <c r="BA180" s="1710"/>
      <c r="BB180" s="1542"/>
      <c r="BC180" s="374"/>
      <c r="BD180" s="366"/>
      <c r="BE180" s="366"/>
      <c r="BF180" s="366"/>
      <c r="BG180" s="378"/>
      <c r="BH180" s="374"/>
      <c r="BI180" s="366"/>
      <c r="BJ180" s="366"/>
      <c r="BK180" s="366"/>
      <c r="BL180" s="378"/>
      <c r="BM180" s="374"/>
      <c r="BN180" s="366"/>
      <c r="BO180" s="366"/>
      <c r="BP180" s="366"/>
      <c r="BQ180" s="378"/>
      <c r="BR180" s="374"/>
      <c r="BS180" s="366"/>
      <c r="BT180" s="366"/>
      <c r="BU180" s="366"/>
      <c r="BV180" s="366"/>
      <c r="BW180" s="366"/>
      <c r="BX180" s="366"/>
      <c r="BY180" s="367"/>
      <c r="BZ180" s="367"/>
      <c r="CA180" s="367"/>
      <c r="CB180" s="367"/>
      <c r="CC180" s="367"/>
      <c r="CD180" s="367"/>
      <c r="CE180" s="367"/>
      <c r="CF180" s="367"/>
      <c r="CG180" s="367"/>
      <c r="CH180" s="367"/>
      <c r="CI180" s="367"/>
      <c r="CJ180" s="367"/>
      <c r="CK180" s="2"/>
      <c r="CL180" s="2"/>
      <c r="CM180" s="2"/>
      <c r="CN180" s="2"/>
      <c r="CO180" s="2"/>
      <c r="CP180" s="2"/>
      <c r="CQ180" s="2"/>
      <c r="CR180" s="2"/>
      <c r="CS180" s="2"/>
      <c r="CT180" s="2"/>
      <c r="CU180" s="2"/>
      <c r="CV180" s="2"/>
      <c r="CW180" s="2"/>
      <c r="CX180" s="2"/>
      <c r="CY180" s="2"/>
      <c r="CZ180" s="2"/>
    </row>
    <row r="181" s="433" customFormat="true" ht="15" customHeight="true" x14ac:dyDescent="0.2">
      <c r="A181" s="116"/>
      <c r="B181" s="110"/>
      <c r="C181" s="86"/>
      <c r="D181" s="85"/>
      <c r="E181" s="85"/>
      <c r="F181" s="85"/>
      <c r="G181" s="84"/>
      <c r="H181" s="83"/>
      <c r="I181" s="85"/>
      <c r="J181" s="85"/>
      <c r="K181" s="85"/>
      <c r="L181" s="82"/>
      <c r="M181" s="86"/>
      <c r="N181" s="85"/>
      <c r="O181" s="85"/>
      <c r="P181" s="85"/>
      <c r="Q181" s="84"/>
      <c r="R181" s="83"/>
      <c r="S181" s="85"/>
      <c r="T181" s="85"/>
      <c r="U181" s="85"/>
      <c r="V181" s="85"/>
      <c r="W181" s="85"/>
      <c r="X181" s="85"/>
      <c r="Y181" s="85"/>
      <c r="Z181" s="85"/>
      <c r="AA181" s="85"/>
      <c r="AB181" s="85"/>
      <c r="AC181" s="85"/>
      <c r="AD181" s="85"/>
      <c r="AE181" s="85"/>
      <c r="AF181" s="85"/>
      <c r="AG181" s="85"/>
      <c r="AH181" s="85"/>
      <c r="AI181" s="85"/>
      <c r="AJ181" s="82"/>
      <c r="AK181" s="1693"/>
      <c r="AL181" s="1693"/>
      <c r="AM181" s="1693"/>
      <c r="AN181" s="1693"/>
      <c r="AO181" s="1693"/>
      <c r="AP181" s="1693"/>
      <c r="AQ181" s="1693"/>
      <c r="AR181" s="1693"/>
      <c r="AS181" s="1693"/>
      <c r="AT181" s="1693"/>
      <c r="AU181" s="1693"/>
      <c r="AV181" s="1693"/>
      <c r="AW181" s="1693"/>
      <c r="AX181" s="1693"/>
      <c r="AY181" s="1693"/>
      <c r="AZ181" s="305"/>
      <c r="BA181" s="1710"/>
      <c r="BB181" s="1542"/>
      <c r="BC181" s="374"/>
      <c r="BD181" s="366"/>
      <c r="BE181" s="366"/>
      <c r="BF181" s="366"/>
      <c r="BG181" s="378"/>
      <c r="BH181" s="374"/>
      <c r="BI181" s="366"/>
      <c r="BJ181" s="366"/>
      <c r="BK181" s="366"/>
      <c r="BL181" s="378"/>
      <c r="BM181" s="374"/>
      <c r="BN181" s="366"/>
      <c r="BO181" s="366"/>
      <c r="BP181" s="366"/>
      <c r="BQ181" s="378"/>
      <c r="BR181" s="374"/>
      <c r="BS181" s="366"/>
      <c r="BT181" s="366"/>
      <c r="BU181" s="366"/>
      <c r="BV181" s="366"/>
      <c r="BW181" s="366"/>
      <c r="BX181" s="366"/>
      <c r="BY181" s="367"/>
      <c r="BZ181" s="367"/>
      <c r="CA181" s="367"/>
      <c r="CB181" s="367"/>
      <c r="CC181" s="367"/>
      <c r="CD181" s="367"/>
      <c r="CE181" s="367"/>
      <c r="CF181" s="367"/>
      <c r="CG181" s="367"/>
      <c r="CH181" s="367"/>
      <c r="CI181" s="367"/>
      <c r="CJ181" s="367"/>
      <c r="CK181" s="2"/>
      <c r="CL181" s="2"/>
      <c r="CM181" s="2"/>
      <c r="CN181" s="2"/>
      <c r="CO181" s="2"/>
      <c r="CP181" s="2"/>
      <c r="CQ181" s="2"/>
      <c r="CR181" s="2"/>
      <c r="CS181" s="2"/>
      <c r="CT181" s="2"/>
      <c r="CU181" s="2"/>
      <c r="CV181" s="2"/>
      <c r="CW181" s="2"/>
      <c r="CX181" s="2"/>
      <c r="CY181" s="2"/>
      <c r="CZ181" s="2"/>
    </row>
    <row r="182" s="433" customFormat="true" ht="15" customHeight="true" x14ac:dyDescent="0.2">
      <c r="A182" s="116"/>
      <c r="B182" s="110"/>
      <c r="C182" s="86"/>
      <c r="D182" s="85"/>
      <c r="E182" s="85"/>
      <c r="F182" s="85"/>
      <c r="G182" s="84"/>
      <c r="H182" s="83"/>
      <c r="I182" s="85"/>
      <c r="J182" s="85"/>
      <c r="K182" s="85"/>
      <c r="L182" s="82"/>
      <c r="M182" s="86"/>
      <c r="N182" s="85"/>
      <c r="O182" s="85"/>
      <c r="P182" s="85"/>
      <c r="Q182" s="84"/>
      <c r="R182" s="83"/>
      <c r="S182" s="85"/>
      <c r="T182" s="85"/>
      <c r="U182" s="85"/>
      <c r="V182" s="85"/>
      <c r="W182" s="85"/>
      <c r="X182" s="85"/>
      <c r="Y182" s="85"/>
      <c r="Z182" s="85"/>
      <c r="AA182" s="85"/>
      <c r="AB182" s="85"/>
      <c r="AC182" s="85"/>
      <c r="AD182" s="85"/>
      <c r="AE182" s="85"/>
      <c r="AF182" s="85"/>
      <c r="AG182" s="85"/>
      <c r="AH182" s="85"/>
      <c r="AI182" s="85"/>
      <c r="AJ182" s="82"/>
      <c r="AK182" s="1693"/>
      <c r="AL182" s="1693"/>
      <c r="AM182" s="1693"/>
      <c r="AN182" s="1693"/>
      <c r="AO182" s="1693"/>
      <c r="AP182" s="1693"/>
      <c r="AQ182" s="1693"/>
      <c r="AR182" s="1693"/>
      <c r="AS182" s="1693"/>
      <c r="AT182" s="1693"/>
      <c r="AU182" s="1693"/>
      <c r="AV182" s="1693"/>
      <c r="AW182" s="1693"/>
      <c r="AX182" s="1693"/>
      <c r="AY182" s="1693"/>
      <c r="AZ182" s="305"/>
      <c r="BA182" s="1710"/>
      <c r="BB182" s="1542"/>
      <c r="BC182" s="374"/>
      <c r="BD182" s="366"/>
      <c r="BE182" s="366"/>
      <c r="BF182" s="366"/>
      <c r="BG182" s="378"/>
      <c r="BH182" s="374"/>
      <c r="BI182" s="366"/>
      <c r="BJ182" s="366"/>
      <c r="BK182" s="366"/>
      <c r="BL182" s="378"/>
      <c r="BM182" s="374"/>
      <c r="BN182" s="366"/>
      <c r="BO182" s="366"/>
      <c r="BP182" s="366"/>
      <c r="BQ182" s="378"/>
      <c r="BR182" s="374"/>
      <c r="BS182" s="366"/>
      <c r="BT182" s="366"/>
      <c r="BU182" s="366"/>
      <c r="BV182" s="366"/>
      <c r="BW182" s="366"/>
      <c r="BX182" s="366"/>
      <c r="BY182" s="367"/>
      <c r="BZ182" s="367"/>
      <c r="CA182" s="367"/>
      <c r="CB182" s="367"/>
      <c r="CC182" s="367"/>
      <c r="CD182" s="367"/>
      <c r="CE182" s="367"/>
      <c r="CF182" s="367"/>
      <c r="CG182" s="367"/>
      <c r="CH182" s="367"/>
      <c r="CI182" s="367"/>
      <c r="CJ182" s="367"/>
      <c r="CK182" s="2"/>
      <c r="CL182" s="2"/>
      <c r="CM182" s="2"/>
      <c r="CN182" s="2"/>
      <c r="CO182" s="2"/>
      <c r="CP182" s="2"/>
      <c r="CQ182" s="2"/>
      <c r="CR182" s="2"/>
      <c r="CS182" s="2"/>
      <c r="CT182" s="2"/>
      <c r="CU182" s="2"/>
      <c r="CV182" s="2"/>
      <c r="CW182" s="2"/>
      <c r="CX182" s="2"/>
      <c r="CY182" s="2"/>
      <c r="CZ182" s="2"/>
    </row>
    <row r="183" s="433" customFormat="true" ht="15" customHeight="true" x14ac:dyDescent="0.2">
      <c r="A183" s="116"/>
      <c r="B183" s="110"/>
      <c r="C183" s="86"/>
      <c r="D183" s="85"/>
      <c r="E183" s="85"/>
      <c r="F183" s="85"/>
      <c r="G183" s="84"/>
      <c r="H183" s="83"/>
      <c r="I183" s="85"/>
      <c r="J183" s="85"/>
      <c r="K183" s="85"/>
      <c r="L183" s="82"/>
      <c r="M183" s="86"/>
      <c r="N183" s="85"/>
      <c r="O183" s="85"/>
      <c r="P183" s="85"/>
      <c r="Q183" s="84"/>
      <c r="R183" s="83"/>
      <c r="S183" s="85"/>
      <c r="T183" s="85"/>
      <c r="U183" s="85"/>
      <c r="V183" s="85"/>
      <c r="W183" s="85"/>
      <c r="X183" s="85"/>
      <c r="Y183" s="85"/>
      <c r="Z183" s="85"/>
      <c r="AA183" s="85"/>
      <c r="AB183" s="85"/>
      <c r="AC183" s="85"/>
      <c r="AD183" s="85"/>
      <c r="AE183" s="85"/>
      <c r="AF183" s="85"/>
      <c r="AG183" s="85"/>
      <c r="AH183" s="85"/>
      <c r="AI183" s="85"/>
      <c r="AJ183" s="82"/>
      <c r="AK183" s="1693"/>
      <c r="AL183" s="1693"/>
      <c r="AM183" s="1693"/>
      <c r="AN183" s="1693"/>
      <c r="AO183" s="1693"/>
      <c r="AP183" s="1693"/>
      <c r="AQ183" s="1693"/>
      <c r="AR183" s="1693"/>
      <c r="AS183" s="1693"/>
      <c r="AT183" s="1693"/>
      <c r="AU183" s="1693"/>
      <c r="AV183" s="1693"/>
      <c r="AW183" s="1693"/>
      <c r="AX183" s="1693"/>
      <c r="AY183" s="1693"/>
      <c r="AZ183" s="305"/>
      <c r="BA183" s="1710"/>
      <c r="BB183" s="1542"/>
      <c r="BC183" s="374"/>
      <c r="BD183" s="366"/>
      <c r="BE183" s="366"/>
      <c r="BF183" s="366"/>
      <c r="BG183" s="378"/>
      <c r="BH183" s="374"/>
      <c r="BI183" s="366"/>
      <c r="BJ183" s="366"/>
      <c r="BK183" s="366"/>
      <c r="BL183" s="378"/>
      <c r="BM183" s="374"/>
      <c r="BN183" s="366"/>
      <c r="BO183" s="366"/>
      <c r="BP183" s="366"/>
      <c r="BQ183" s="378"/>
      <c r="BR183" s="374"/>
      <c r="BS183" s="366"/>
      <c r="BT183" s="366"/>
      <c r="BU183" s="366"/>
      <c r="BV183" s="366"/>
      <c r="BW183" s="366"/>
      <c r="BX183" s="366"/>
      <c r="BY183" s="367"/>
      <c r="BZ183" s="367"/>
      <c r="CA183" s="367"/>
      <c r="CB183" s="367"/>
      <c r="CC183" s="367"/>
      <c r="CD183" s="367"/>
      <c r="CE183" s="367"/>
      <c r="CF183" s="367"/>
      <c r="CG183" s="367"/>
      <c r="CH183" s="367"/>
      <c r="CI183" s="367"/>
      <c r="CJ183" s="367"/>
      <c r="CK183" s="2"/>
      <c r="CL183" s="2"/>
      <c r="CM183" s="2"/>
      <c r="CN183" s="2"/>
      <c r="CO183" s="2"/>
      <c r="CP183" s="2"/>
      <c r="CQ183" s="2"/>
      <c r="CR183" s="2"/>
      <c r="CS183" s="2"/>
      <c r="CT183" s="2"/>
      <c r="CU183" s="2"/>
      <c r="CV183" s="2"/>
      <c r="CW183" s="2"/>
      <c r="CX183" s="2"/>
      <c r="CY183" s="2"/>
      <c r="CZ183" s="2"/>
    </row>
    <row r="184" s="433" customFormat="true" ht="15" customHeight="true" x14ac:dyDescent="0.2">
      <c r="A184" s="116"/>
      <c r="B184" s="110"/>
      <c r="C184" s="86"/>
      <c r="D184" s="85"/>
      <c r="E184" s="85"/>
      <c r="F184" s="85"/>
      <c r="G184" s="84"/>
      <c r="H184" s="83"/>
      <c r="I184" s="85"/>
      <c r="J184" s="85"/>
      <c r="K184" s="85"/>
      <c r="L184" s="82"/>
      <c r="M184" s="86"/>
      <c r="N184" s="85"/>
      <c r="O184" s="85"/>
      <c r="P184" s="85"/>
      <c r="Q184" s="84"/>
      <c r="R184" s="83"/>
      <c r="S184" s="85"/>
      <c r="T184" s="85"/>
      <c r="U184" s="85"/>
      <c r="V184" s="85"/>
      <c r="W184" s="85"/>
      <c r="X184" s="85"/>
      <c r="Y184" s="85"/>
      <c r="Z184" s="85"/>
      <c r="AA184" s="85"/>
      <c r="AB184" s="85"/>
      <c r="AC184" s="85"/>
      <c r="AD184" s="85"/>
      <c r="AE184" s="85"/>
      <c r="AF184" s="85"/>
      <c r="AG184" s="85"/>
      <c r="AH184" s="85"/>
      <c r="AI184" s="85"/>
      <c r="AJ184" s="82"/>
      <c r="AK184" s="1693"/>
      <c r="AL184" s="1693"/>
      <c r="AM184" s="1693"/>
      <c r="AN184" s="1693"/>
      <c r="AO184" s="1693"/>
      <c r="AP184" s="1693"/>
      <c r="AQ184" s="1693"/>
      <c r="AR184" s="1693"/>
      <c r="AS184" s="1693"/>
      <c r="AT184" s="1693"/>
      <c r="AU184" s="1693"/>
      <c r="AV184" s="1693"/>
      <c r="AW184" s="1693"/>
      <c r="AX184" s="1693"/>
      <c r="AY184" s="1693"/>
      <c r="AZ184" s="305"/>
      <c r="BA184" s="1710"/>
      <c r="BB184" s="1542"/>
      <c r="BC184" s="374"/>
      <c r="BD184" s="366"/>
      <c r="BE184" s="366"/>
      <c r="BF184" s="366"/>
      <c r="BG184" s="378"/>
      <c r="BH184" s="374"/>
      <c r="BI184" s="366"/>
      <c r="BJ184" s="366"/>
      <c r="BK184" s="366"/>
      <c r="BL184" s="378"/>
      <c r="BM184" s="374"/>
      <c r="BN184" s="366"/>
      <c r="BO184" s="366"/>
      <c r="BP184" s="366"/>
      <c r="BQ184" s="378"/>
      <c r="BR184" s="374"/>
      <c r="BS184" s="366"/>
      <c r="BT184" s="366"/>
      <c r="BU184" s="366"/>
      <c r="BV184" s="366"/>
      <c r="BW184" s="366"/>
      <c r="BX184" s="366"/>
      <c r="BY184" s="367"/>
      <c r="BZ184" s="367"/>
      <c r="CA184" s="367"/>
      <c r="CB184" s="367"/>
      <c r="CC184" s="367"/>
      <c r="CD184" s="367"/>
      <c r="CE184" s="367"/>
      <c r="CF184" s="367"/>
      <c r="CG184" s="367"/>
      <c r="CH184" s="367"/>
      <c r="CI184" s="367"/>
      <c r="CJ184" s="367"/>
      <c r="CK184" s="2"/>
      <c r="CL184" s="2"/>
      <c r="CM184" s="2"/>
      <c r="CN184" s="2"/>
      <c r="CO184" s="2"/>
      <c r="CP184" s="2"/>
      <c r="CQ184" s="2"/>
      <c r="CR184" s="2"/>
      <c r="CS184" s="2"/>
      <c r="CT184" s="2"/>
      <c r="CU184" s="2"/>
      <c r="CV184" s="2"/>
      <c r="CW184" s="2"/>
      <c r="CX184" s="2"/>
      <c r="CY184" s="2"/>
      <c r="CZ184" s="2"/>
    </row>
    <row r="185" s="433" customFormat="true" ht="15" customHeight="true" x14ac:dyDescent="0.2">
      <c r="A185" s="116"/>
      <c r="B185" s="110"/>
      <c r="C185" s="86"/>
      <c r="D185" s="85"/>
      <c r="E185" s="85"/>
      <c r="F185" s="85"/>
      <c r="G185" s="84"/>
      <c r="H185" s="83"/>
      <c r="I185" s="85"/>
      <c r="J185" s="85"/>
      <c r="K185" s="85"/>
      <c r="L185" s="82"/>
      <c r="M185" s="86"/>
      <c r="N185" s="85"/>
      <c r="O185" s="85"/>
      <c r="P185" s="85"/>
      <c r="Q185" s="84"/>
      <c r="R185" s="83"/>
      <c r="S185" s="85"/>
      <c r="T185" s="85"/>
      <c r="U185" s="85"/>
      <c r="V185" s="85"/>
      <c r="W185" s="85"/>
      <c r="X185" s="85"/>
      <c r="Y185" s="85"/>
      <c r="Z185" s="85"/>
      <c r="AA185" s="85"/>
      <c r="AB185" s="85"/>
      <c r="AC185" s="85"/>
      <c r="AD185" s="85"/>
      <c r="AE185" s="85"/>
      <c r="AF185" s="85"/>
      <c r="AG185" s="85"/>
      <c r="AH185" s="85"/>
      <c r="AI185" s="85"/>
      <c r="AJ185" s="82"/>
      <c r="AK185" s="1693"/>
      <c r="AL185" s="1693"/>
      <c r="AM185" s="1693"/>
      <c r="AN185" s="1693"/>
      <c r="AO185" s="1693"/>
      <c r="AP185" s="1693"/>
      <c r="AQ185" s="1693"/>
      <c r="AR185" s="1693"/>
      <c r="AS185" s="1693"/>
      <c r="AT185" s="1693"/>
      <c r="AU185" s="1693"/>
      <c r="AV185" s="1693"/>
      <c r="AW185" s="1693"/>
      <c r="AX185" s="1693"/>
      <c r="AY185" s="1693"/>
      <c r="AZ185" s="305"/>
      <c r="BA185" s="1710"/>
      <c r="BB185" s="1542"/>
      <c r="BC185" s="374"/>
      <c r="BD185" s="366"/>
      <c r="BE185" s="366"/>
      <c r="BF185" s="366"/>
      <c r="BG185" s="378"/>
      <c r="BH185" s="374"/>
      <c r="BI185" s="366"/>
      <c r="BJ185" s="366"/>
      <c r="BK185" s="366"/>
      <c r="BL185" s="378"/>
      <c r="BM185" s="374"/>
      <c r="BN185" s="366"/>
      <c r="BO185" s="366"/>
      <c r="BP185" s="366"/>
      <c r="BQ185" s="378"/>
      <c r="BR185" s="374"/>
      <c r="BS185" s="366"/>
      <c r="BT185" s="366"/>
      <c r="BU185" s="366"/>
      <c r="BV185" s="366"/>
      <c r="BW185" s="366"/>
      <c r="BX185" s="366"/>
      <c r="BY185" s="367"/>
      <c r="BZ185" s="367"/>
      <c r="CA185" s="367"/>
      <c r="CB185" s="367"/>
      <c r="CC185" s="367"/>
      <c r="CD185" s="367"/>
      <c r="CE185" s="367"/>
      <c r="CF185" s="367"/>
      <c r="CG185" s="367"/>
      <c r="CH185" s="367"/>
      <c r="CI185" s="367"/>
      <c r="CJ185" s="367"/>
      <c r="CK185" s="2"/>
      <c r="CL185" s="2"/>
      <c r="CM185" s="2"/>
      <c r="CN185" s="2"/>
      <c r="CO185" s="2"/>
      <c r="CP185" s="2"/>
      <c r="CQ185" s="2"/>
      <c r="CR185" s="2"/>
      <c r="CS185" s="2"/>
      <c r="CT185" s="2"/>
      <c r="CU185" s="2"/>
      <c r="CV185" s="2"/>
      <c r="CW185" s="2"/>
      <c r="CX185" s="2"/>
      <c r="CY185" s="2"/>
      <c r="CZ185" s="2"/>
    </row>
    <row r="186" s="433" customFormat="true" ht="15" customHeight="true" x14ac:dyDescent="0.2">
      <c r="A186" s="116"/>
      <c r="B186" s="110"/>
      <c r="C186" s="86"/>
      <c r="D186" s="85"/>
      <c r="E186" s="85"/>
      <c r="F186" s="85"/>
      <c r="G186" s="84"/>
      <c r="H186" s="83"/>
      <c r="I186" s="85"/>
      <c r="J186" s="85"/>
      <c r="K186" s="85"/>
      <c r="L186" s="82"/>
      <c r="M186" s="86"/>
      <c r="N186" s="85"/>
      <c r="O186" s="85"/>
      <c r="P186" s="85"/>
      <c r="Q186" s="84"/>
      <c r="R186" s="83"/>
      <c r="S186" s="85"/>
      <c r="T186" s="85"/>
      <c r="U186" s="85"/>
      <c r="V186" s="85"/>
      <c r="W186" s="85"/>
      <c r="X186" s="85"/>
      <c r="Y186" s="85"/>
      <c r="Z186" s="85"/>
      <c r="AA186" s="85"/>
      <c r="AB186" s="85"/>
      <c r="AC186" s="85"/>
      <c r="AD186" s="85"/>
      <c r="AE186" s="85"/>
      <c r="AF186" s="85"/>
      <c r="AG186" s="85"/>
      <c r="AH186" s="85"/>
      <c r="AI186" s="85"/>
      <c r="AJ186" s="82"/>
      <c r="AK186" s="1693"/>
      <c r="AL186" s="1693"/>
      <c r="AM186" s="1693"/>
      <c r="AN186" s="1693"/>
      <c r="AO186" s="1693"/>
      <c r="AP186" s="1693"/>
      <c r="AQ186" s="1693"/>
      <c r="AR186" s="1693"/>
      <c r="AS186" s="1693"/>
      <c r="AT186" s="1693"/>
      <c r="AU186" s="1693"/>
      <c r="AV186" s="1693"/>
      <c r="AW186" s="1693"/>
      <c r="AX186" s="1693"/>
      <c r="AY186" s="1693"/>
      <c r="AZ186" s="305"/>
      <c r="BA186" s="1710"/>
      <c r="BB186" s="1542"/>
      <c r="BC186" s="374"/>
      <c r="BD186" s="366"/>
      <c r="BE186" s="366"/>
      <c r="BF186" s="366"/>
      <c r="BG186" s="378"/>
      <c r="BH186" s="374"/>
      <c r="BI186" s="366"/>
      <c r="BJ186" s="366"/>
      <c r="BK186" s="366"/>
      <c r="BL186" s="378"/>
      <c r="BM186" s="374"/>
      <c r="BN186" s="366"/>
      <c r="BO186" s="366"/>
      <c r="BP186" s="366"/>
      <c r="BQ186" s="378"/>
      <c r="BR186" s="374"/>
      <c r="BS186" s="366"/>
      <c r="BT186" s="366"/>
      <c r="BU186" s="366"/>
      <c r="BV186" s="366"/>
      <c r="BW186" s="366"/>
      <c r="BX186" s="366"/>
      <c r="BY186" s="367"/>
      <c r="BZ186" s="367"/>
      <c r="CA186" s="367"/>
      <c r="CB186" s="367"/>
      <c r="CC186" s="367"/>
      <c r="CD186" s="367"/>
      <c r="CE186" s="367"/>
      <c r="CF186" s="367"/>
      <c r="CG186" s="367"/>
      <c r="CH186" s="367"/>
      <c r="CI186" s="367"/>
      <c r="CJ186" s="367"/>
      <c r="CK186" s="2"/>
      <c r="CL186" s="2"/>
      <c r="CM186" s="2"/>
      <c r="CN186" s="2"/>
      <c r="CO186" s="2"/>
      <c r="CP186" s="2"/>
      <c r="CQ186" s="2"/>
      <c r="CR186" s="2"/>
      <c r="CS186" s="2"/>
      <c r="CT186" s="2"/>
      <c r="CU186" s="2"/>
      <c r="CV186" s="2"/>
      <c r="CW186" s="2"/>
      <c r="CX186" s="2"/>
      <c r="CY186" s="2"/>
      <c r="CZ186" s="2"/>
    </row>
    <row r="187" s="433" customFormat="true" ht="15" customHeight="true" x14ac:dyDescent="0.2">
      <c r="A187" s="116"/>
      <c r="B187" s="110"/>
      <c r="C187" s="86"/>
      <c r="D187" s="85"/>
      <c r="E187" s="85"/>
      <c r="F187" s="85"/>
      <c r="G187" s="84"/>
      <c r="H187" s="83"/>
      <c r="I187" s="85"/>
      <c r="J187" s="85"/>
      <c r="K187" s="85"/>
      <c r="L187" s="82"/>
      <c r="M187" s="86"/>
      <c r="N187" s="85"/>
      <c r="O187" s="85"/>
      <c r="P187" s="85"/>
      <c r="Q187" s="84"/>
      <c r="R187" s="83"/>
      <c r="S187" s="85"/>
      <c r="T187" s="85"/>
      <c r="U187" s="85"/>
      <c r="V187" s="85"/>
      <c r="W187" s="85"/>
      <c r="X187" s="85"/>
      <c r="Y187" s="85"/>
      <c r="Z187" s="85"/>
      <c r="AA187" s="85"/>
      <c r="AB187" s="85"/>
      <c r="AC187" s="85"/>
      <c r="AD187" s="85"/>
      <c r="AE187" s="85"/>
      <c r="AF187" s="85"/>
      <c r="AG187" s="85"/>
      <c r="AH187" s="85"/>
      <c r="AI187" s="85"/>
      <c r="AJ187" s="82"/>
      <c r="AK187" s="1693"/>
      <c r="AL187" s="1693"/>
      <c r="AM187" s="1693"/>
      <c r="AN187" s="1693"/>
      <c r="AO187" s="1693"/>
      <c r="AP187" s="1693"/>
      <c r="AQ187" s="1693"/>
      <c r="AR187" s="1693"/>
      <c r="AS187" s="1693"/>
      <c r="AT187" s="1693"/>
      <c r="AU187" s="1693"/>
      <c r="AV187" s="1693"/>
      <c r="AW187" s="1693"/>
      <c r="AX187" s="1693"/>
      <c r="AY187" s="1693"/>
      <c r="AZ187" s="305"/>
      <c r="BA187" s="1710"/>
      <c r="BB187" s="1542"/>
      <c r="BC187" s="374"/>
      <c r="BD187" s="366"/>
      <c r="BE187" s="366"/>
      <c r="BF187" s="366"/>
      <c r="BG187" s="378"/>
      <c r="BH187" s="374"/>
      <c r="BI187" s="366"/>
      <c r="BJ187" s="366"/>
      <c r="BK187" s="366"/>
      <c r="BL187" s="378"/>
      <c r="BM187" s="374"/>
      <c r="BN187" s="366"/>
      <c r="BO187" s="366"/>
      <c r="BP187" s="366"/>
      <c r="BQ187" s="378"/>
      <c r="BR187" s="374"/>
      <c r="BS187" s="366"/>
      <c r="BT187" s="366"/>
      <c r="BU187" s="366"/>
      <c r="BV187" s="366"/>
      <c r="BW187" s="366"/>
      <c r="BX187" s="366"/>
      <c r="BY187" s="367"/>
      <c r="BZ187" s="367"/>
      <c r="CA187" s="367"/>
      <c r="CB187" s="367"/>
      <c r="CC187" s="367"/>
      <c r="CD187" s="367"/>
      <c r="CE187" s="367"/>
      <c r="CF187" s="367"/>
      <c r="CG187" s="367"/>
      <c r="CH187" s="367"/>
      <c r="CI187" s="367"/>
      <c r="CJ187" s="367"/>
      <c r="CK187" s="2"/>
      <c r="CL187" s="2"/>
      <c r="CM187" s="2"/>
      <c r="CN187" s="2"/>
      <c r="CO187" s="2"/>
      <c r="CP187" s="2"/>
      <c r="CQ187" s="2"/>
      <c r="CR187" s="2"/>
      <c r="CS187" s="2"/>
      <c r="CT187" s="2"/>
      <c r="CU187" s="2"/>
      <c r="CV187" s="2"/>
      <c r="CW187" s="2"/>
      <c r="CX187" s="2"/>
      <c r="CY187" s="2"/>
      <c r="CZ187" s="2"/>
    </row>
    <row r="188" s="433" customFormat="true" ht="15" customHeight="true" x14ac:dyDescent="0.2">
      <c r="A188" s="116"/>
      <c r="B188" s="110"/>
      <c r="C188" s="86"/>
      <c r="D188" s="85"/>
      <c r="E188" s="85"/>
      <c r="F188" s="85"/>
      <c r="G188" s="84"/>
      <c r="H188" s="83"/>
      <c r="I188" s="85"/>
      <c r="J188" s="85"/>
      <c r="K188" s="85"/>
      <c r="L188" s="82"/>
      <c r="M188" s="86"/>
      <c r="N188" s="85"/>
      <c r="O188" s="85"/>
      <c r="P188" s="85"/>
      <c r="Q188" s="84"/>
      <c r="R188" s="83"/>
      <c r="S188" s="85"/>
      <c r="T188" s="85"/>
      <c r="U188" s="85"/>
      <c r="V188" s="85"/>
      <c r="W188" s="85"/>
      <c r="X188" s="85"/>
      <c r="Y188" s="85"/>
      <c r="Z188" s="85"/>
      <c r="AA188" s="85"/>
      <c r="AB188" s="85"/>
      <c r="AC188" s="85"/>
      <c r="AD188" s="85"/>
      <c r="AE188" s="85"/>
      <c r="AF188" s="85"/>
      <c r="AG188" s="85"/>
      <c r="AH188" s="85"/>
      <c r="AI188" s="85"/>
      <c r="AJ188" s="82"/>
      <c r="AK188" s="1693"/>
      <c r="AL188" s="1693"/>
      <c r="AM188" s="1693"/>
      <c r="AN188" s="1693"/>
      <c r="AO188" s="1693"/>
      <c r="AP188" s="1693"/>
      <c r="AQ188" s="1693"/>
      <c r="AR188" s="1693"/>
      <c r="AS188" s="1693"/>
      <c r="AT188" s="1693"/>
      <c r="AU188" s="1693"/>
      <c r="AV188" s="1693"/>
      <c r="AW188" s="1693"/>
      <c r="AX188" s="1693"/>
      <c r="AY188" s="1693"/>
      <c r="AZ188" s="305"/>
      <c r="BA188" s="1710"/>
      <c r="BB188" s="1542"/>
      <c r="BC188" s="374"/>
      <c r="BD188" s="366"/>
      <c r="BE188" s="366"/>
      <c r="BF188" s="366"/>
      <c r="BG188" s="378"/>
      <c r="BH188" s="374"/>
      <c r="BI188" s="366"/>
      <c r="BJ188" s="366"/>
      <c r="BK188" s="366"/>
      <c r="BL188" s="378"/>
      <c r="BM188" s="374"/>
      <c r="BN188" s="366"/>
      <c r="BO188" s="366"/>
      <c r="BP188" s="366"/>
      <c r="BQ188" s="378"/>
      <c r="BR188" s="374"/>
      <c r="BS188" s="366"/>
      <c r="BT188" s="366"/>
      <c r="BU188" s="366"/>
      <c r="BV188" s="366"/>
      <c r="BW188" s="366"/>
      <c r="BX188" s="366"/>
      <c r="BY188" s="367"/>
      <c r="BZ188" s="367"/>
      <c r="CA188" s="367"/>
      <c r="CB188" s="367"/>
      <c r="CC188" s="367"/>
      <c r="CD188" s="367"/>
      <c r="CE188" s="367"/>
      <c r="CF188" s="367"/>
      <c r="CG188" s="367"/>
      <c r="CH188" s="367"/>
      <c r="CI188" s="367"/>
      <c r="CJ188" s="367"/>
      <c r="CK188" s="2"/>
      <c r="CL188" s="2"/>
      <c r="CM188" s="2"/>
      <c r="CN188" s="2"/>
      <c r="CO188" s="2"/>
      <c r="CP188" s="2"/>
      <c r="CQ188" s="2"/>
      <c r="CR188" s="2"/>
      <c r="CS188" s="2"/>
      <c r="CT188" s="2"/>
      <c r="CU188" s="2"/>
      <c r="CV188" s="2"/>
      <c r="CW188" s="2"/>
      <c r="CX188" s="2"/>
      <c r="CY188" s="2"/>
      <c r="CZ188" s="2"/>
    </row>
    <row r="189" s="433" customFormat="true" ht="15" customHeight="true" x14ac:dyDescent="0.2">
      <c r="A189" s="116"/>
      <c r="B189" s="110"/>
      <c r="C189" s="86"/>
      <c r="D189" s="85"/>
      <c r="E189" s="85"/>
      <c r="F189" s="85"/>
      <c r="G189" s="84"/>
      <c r="H189" s="83"/>
      <c r="I189" s="85"/>
      <c r="J189" s="85"/>
      <c r="K189" s="85"/>
      <c r="L189" s="82"/>
      <c r="M189" s="86"/>
      <c r="N189" s="85"/>
      <c r="O189" s="85"/>
      <c r="P189" s="85"/>
      <c r="Q189" s="84"/>
      <c r="R189" s="83"/>
      <c r="S189" s="85"/>
      <c r="T189" s="85"/>
      <c r="U189" s="85"/>
      <c r="V189" s="85"/>
      <c r="W189" s="85"/>
      <c r="X189" s="85"/>
      <c r="Y189" s="85"/>
      <c r="Z189" s="85"/>
      <c r="AA189" s="85"/>
      <c r="AB189" s="85"/>
      <c r="AC189" s="85"/>
      <c r="AD189" s="85"/>
      <c r="AE189" s="85"/>
      <c r="AF189" s="85"/>
      <c r="AG189" s="85"/>
      <c r="AH189" s="85"/>
      <c r="AI189" s="85"/>
      <c r="AJ189" s="82"/>
      <c r="AK189" s="1693"/>
      <c r="AL189" s="1693"/>
      <c r="AM189" s="1693"/>
      <c r="AN189" s="1693"/>
      <c r="AO189" s="1693"/>
      <c r="AP189" s="1693"/>
      <c r="AQ189" s="1693"/>
      <c r="AR189" s="1693"/>
      <c r="AS189" s="1693"/>
      <c r="AT189" s="1693"/>
      <c r="AU189" s="1693"/>
      <c r="AV189" s="1693"/>
      <c r="AW189" s="1693"/>
      <c r="AX189" s="1693"/>
      <c r="AY189" s="1693"/>
      <c r="AZ189" s="305"/>
      <c r="BA189" s="1710"/>
      <c r="BB189" s="1542"/>
      <c r="BC189" s="374"/>
      <c r="BD189" s="366"/>
      <c r="BE189" s="366"/>
      <c r="BF189" s="366"/>
      <c r="BG189" s="378"/>
      <c r="BH189" s="374"/>
      <c r="BI189" s="366"/>
      <c r="BJ189" s="366"/>
      <c r="BK189" s="366"/>
      <c r="BL189" s="378"/>
      <c r="BM189" s="374"/>
      <c r="BN189" s="366"/>
      <c r="BO189" s="366"/>
      <c r="BP189" s="366"/>
      <c r="BQ189" s="378"/>
      <c r="BR189" s="374"/>
      <c r="BS189" s="366"/>
      <c r="BT189" s="366"/>
      <c r="BU189" s="366"/>
      <c r="BV189" s="366"/>
      <c r="BW189" s="366"/>
      <c r="BX189" s="366"/>
      <c r="BY189" s="367"/>
      <c r="BZ189" s="367"/>
      <c r="CA189" s="367"/>
      <c r="CB189" s="367"/>
      <c r="CC189" s="367"/>
      <c r="CD189" s="367"/>
      <c r="CE189" s="367"/>
      <c r="CF189" s="367"/>
      <c r="CG189" s="367"/>
      <c r="CH189" s="367"/>
      <c r="CI189" s="367"/>
      <c r="CJ189" s="367"/>
      <c r="CK189" s="2"/>
      <c r="CL189" s="2"/>
      <c r="CM189" s="2"/>
      <c r="CN189" s="2"/>
      <c r="CO189" s="2"/>
      <c r="CP189" s="2"/>
      <c r="CQ189" s="2"/>
      <c r="CR189" s="2"/>
      <c r="CS189" s="2"/>
      <c r="CT189" s="2"/>
      <c r="CU189" s="2"/>
      <c r="CV189" s="2"/>
      <c r="CW189" s="2"/>
      <c r="CX189" s="2"/>
      <c r="CY189" s="2"/>
      <c r="CZ189" s="2"/>
    </row>
    <row r="190" s="433" customFormat="true" ht="15" customHeight="true" x14ac:dyDescent="0.2">
      <c r="A190" s="116"/>
      <c r="B190" s="110"/>
      <c r="C190" s="86"/>
      <c r="D190" s="85"/>
      <c r="E190" s="85"/>
      <c r="F190" s="85"/>
      <c r="G190" s="84"/>
      <c r="H190" s="83"/>
      <c r="I190" s="85"/>
      <c r="J190" s="85"/>
      <c r="K190" s="85"/>
      <c r="L190" s="82"/>
      <c r="M190" s="86"/>
      <c r="N190" s="85"/>
      <c r="O190" s="85"/>
      <c r="P190" s="85"/>
      <c r="Q190" s="84"/>
      <c r="R190" s="83"/>
      <c r="S190" s="85"/>
      <c r="T190" s="85"/>
      <c r="U190" s="85"/>
      <c r="V190" s="85"/>
      <c r="W190" s="85"/>
      <c r="X190" s="85"/>
      <c r="Y190" s="85"/>
      <c r="Z190" s="85"/>
      <c r="AA190" s="85"/>
      <c r="AB190" s="85"/>
      <c r="AC190" s="85"/>
      <c r="AD190" s="85"/>
      <c r="AE190" s="85"/>
      <c r="AF190" s="85"/>
      <c r="AG190" s="85"/>
      <c r="AH190" s="85"/>
      <c r="AI190" s="85"/>
      <c r="AJ190" s="82"/>
      <c r="AK190" s="1693"/>
      <c r="AL190" s="1693"/>
      <c r="AM190" s="1693"/>
      <c r="AN190" s="1693"/>
      <c r="AO190" s="1693"/>
      <c r="AP190" s="1693"/>
      <c r="AQ190" s="1693"/>
      <c r="AR190" s="1693"/>
      <c r="AS190" s="1693"/>
      <c r="AT190" s="1693"/>
      <c r="AU190" s="1693"/>
      <c r="AV190" s="1693"/>
      <c r="AW190" s="1693"/>
      <c r="AX190" s="1693"/>
      <c r="AY190" s="1693"/>
      <c r="AZ190" s="305"/>
      <c r="BA190" s="1710"/>
      <c r="BB190" s="1542"/>
      <c r="BC190" s="374"/>
      <c r="BD190" s="366"/>
      <c r="BE190" s="366"/>
      <c r="BF190" s="366"/>
      <c r="BG190" s="378"/>
      <c r="BH190" s="374"/>
      <c r="BI190" s="366"/>
      <c r="BJ190" s="366"/>
      <c r="BK190" s="366"/>
      <c r="BL190" s="378"/>
      <c r="BM190" s="374"/>
      <c r="BN190" s="366"/>
      <c r="BO190" s="366"/>
      <c r="BP190" s="366"/>
      <c r="BQ190" s="378"/>
      <c r="BR190" s="374"/>
      <c r="BS190" s="366"/>
      <c r="BT190" s="366"/>
      <c r="BU190" s="366"/>
      <c r="BV190" s="366"/>
      <c r="BW190" s="366"/>
      <c r="BX190" s="366"/>
      <c r="BY190" s="367"/>
      <c r="BZ190" s="367"/>
      <c r="CA190" s="367"/>
      <c r="CB190" s="367"/>
      <c r="CC190" s="367"/>
      <c r="CD190" s="367"/>
      <c r="CE190" s="367"/>
      <c r="CF190" s="367"/>
      <c r="CG190" s="367"/>
      <c r="CH190" s="367"/>
      <c r="CI190" s="367"/>
      <c r="CJ190" s="367"/>
      <c r="CK190" s="2"/>
      <c r="CL190" s="2"/>
      <c r="CM190" s="2"/>
      <c r="CN190" s="2"/>
      <c r="CO190" s="2"/>
      <c r="CP190" s="2"/>
      <c r="CQ190" s="2"/>
      <c r="CR190" s="2"/>
      <c r="CS190" s="2"/>
      <c r="CT190" s="2"/>
      <c r="CU190" s="2"/>
      <c r="CV190" s="2"/>
      <c r="CW190" s="2"/>
      <c r="CX190" s="2"/>
      <c r="CY190" s="2"/>
      <c r="CZ190" s="2"/>
    </row>
    <row r="191" s="433" customFormat="true" ht="15" customHeight="true" x14ac:dyDescent="0.2">
      <c r="A191" s="116"/>
      <c r="B191" s="110"/>
      <c r="C191" s="86"/>
      <c r="D191" s="85"/>
      <c r="E191" s="85"/>
      <c r="F191" s="85"/>
      <c r="G191" s="84"/>
      <c r="H191" s="83"/>
      <c r="I191" s="85"/>
      <c r="J191" s="85"/>
      <c r="K191" s="85"/>
      <c r="L191" s="82"/>
      <c r="M191" s="86"/>
      <c r="N191" s="85"/>
      <c r="O191" s="85"/>
      <c r="P191" s="85"/>
      <c r="Q191" s="84"/>
      <c r="R191" s="83"/>
      <c r="S191" s="85"/>
      <c r="T191" s="85"/>
      <c r="U191" s="85"/>
      <c r="V191" s="85"/>
      <c r="W191" s="85"/>
      <c r="X191" s="85"/>
      <c r="Y191" s="85"/>
      <c r="Z191" s="85"/>
      <c r="AA191" s="85"/>
      <c r="AB191" s="85"/>
      <c r="AC191" s="85"/>
      <c r="AD191" s="85"/>
      <c r="AE191" s="85"/>
      <c r="AF191" s="85"/>
      <c r="AG191" s="85"/>
      <c r="AH191" s="85"/>
      <c r="AI191" s="85"/>
      <c r="AJ191" s="82"/>
      <c r="AK191" s="1693"/>
      <c r="AL191" s="1693"/>
      <c r="AM191" s="1693"/>
      <c r="AN191" s="1693"/>
      <c r="AO191" s="1693"/>
      <c r="AP191" s="1693"/>
      <c r="AQ191" s="1693"/>
      <c r="AR191" s="1693"/>
      <c r="AS191" s="1693"/>
      <c r="AT191" s="1693"/>
      <c r="AU191" s="1693"/>
      <c r="AV191" s="1693"/>
      <c r="AW191" s="1693"/>
      <c r="AX191" s="1693"/>
      <c r="AY191" s="1693"/>
      <c r="AZ191" s="305"/>
      <c r="BA191" s="1710"/>
      <c r="BB191" s="1542"/>
      <c r="BC191" s="374"/>
      <c r="BD191" s="366"/>
      <c r="BE191" s="366"/>
      <c r="BF191" s="366"/>
      <c r="BG191" s="378"/>
      <c r="BH191" s="374"/>
      <c r="BI191" s="366"/>
      <c r="BJ191" s="366"/>
      <c r="BK191" s="366"/>
      <c r="BL191" s="378"/>
      <c r="BM191" s="374"/>
      <c r="BN191" s="366"/>
      <c r="BO191" s="366"/>
      <c r="BP191" s="366"/>
      <c r="BQ191" s="378"/>
      <c r="BR191" s="374"/>
      <c r="BS191" s="366"/>
      <c r="BT191" s="366"/>
      <c r="BU191" s="366"/>
      <c r="BV191" s="366"/>
      <c r="BW191" s="366"/>
      <c r="BX191" s="366"/>
      <c r="BY191" s="367"/>
      <c r="BZ191" s="367"/>
      <c r="CA191" s="367"/>
      <c r="CB191" s="367"/>
      <c r="CC191" s="367"/>
      <c r="CD191" s="367"/>
      <c r="CE191" s="367"/>
      <c r="CF191" s="367"/>
      <c r="CG191" s="367"/>
      <c r="CH191" s="367"/>
      <c r="CI191" s="367"/>
      <c r="CJ191" s="367"/>
      <c r="CK191" s="2"/>
      <c r="CL191" s="2"/>
      <c r="CM191" s="2"/>
      <c r="CN191" s="2"/>
      <c r="CO191" s="2"/>
      <c r="CP191" s="2"/>
      <c r="CQ191" s="2"/>
      <c r="CR191" s="2"/>
      <c r="CS191" s="2"/>
      <c r="CT191" s="2"/>
      <c r="CU191" s="2"/>
      <c r="CV191" s="2"/>
      <c r="CW191" s="2"/>
      <c r="CX191" s="2"/>
      <c r="CY191" s="2"/>
      <c r="CZ191" s="2"/>
    </row>
    <row r="192" s="433" customFormat="true" ht="15" customHeight="true" x14ac:dyDescent="0.2">
      <c r="A192" s="116"/>
      <c r="B192" s="110"/>
      <c r="C192" s="86"/>
      <c r="D192" s="85"/>
      <c r="E192" s="85"/>
      <c r="F192" s="85"/>
      <c r="G192" s="84"/>
      <c r="H192" s="83"/>
      <c r="I192" s="85"/>
      <c r="J192" s="85"/>
      <c r="K192" s="85"/>
      <c r="L192" s="82"/>
      <c r="M192" s="86"/>
      <c r="N192" s="85"/>
      <c r="O192" s="85"/>
      <c r="P192" s="85"/>
      <c r="Q192" s="84"/>
      <c r="R192" s="83"/>
      <c r="S192" s="85"/>
      <c r="T192" s="85"/>
      <c r="U192" s="85"/>
      <c r="V192" s="85"/>
      <c r="W192" s="85"/>
      <c r="X192" s="85"/>
      <c r="Y192" s="85"/>
      <c r="Z192" s="85"/>
      <c r="AA192" s="85"/>
      <c r="AB192" s="85"/>
      <c r="AC192" s="85"/>
      <c r="AD192" s="85"/>
      <c r="AE192" s="85"/>
      <c r="AF192" s="85"/>
      <c r="AG192" s="85"/>
      <c r="AH192" s="85"/>
      <c r="AI192" s="85"/>
      <c r="AJ192" s="82"/>
      <c r="AK192" s="1693"/>
      <c r="AL192" s="1693"/>
      <c r="AM192" s="1693"/>
      <c r="AN192" s="1693"/>
      <c r="AO192" s="1693"/>
      <c r="AP192" s="1693"/>
      <c r="AQ192" s="1693"/>
      <c r="AR192" s="1693"/>
      <c r="AS192" s="1693"/>
      <c r="AT192" s="1693"/>
      <c r="AU192" s="1693"/>
      <c r="AV192" s="1693"/>
      <c r="AW192" s="1693"/>
      <c r="AX192" s="1693"/>
      <c r="AY192" s="1693"/>
      <c r="AZ192" s="305"/>
      <c r="BA192" s="1710"/>
      <c r="BB192" s="1542"/>
      <c r="BC192" s="374"/>
      <c r="BD192" s="366"/>
      <c r="BE192" s="366"/>
      <c r="BF192" s="366"/>
      <c r="BG192" s="378"/>
      <c r="BH192" s="374"/>
      <c r="BI192" s="366"/>
      <c r="BJ192" s="366"/>
      <c r="BK192" s="366"/>
      <c r="BL192" s="378"/>
      <c r="BM192" s="374"/>
      <c r="BN192" s="366"/>
      <c r="BO192" s="366"/>
      <c r="BP192" s="366"/>
      <c r="BQ192" s="378"/>
      <c r="BR192" s="374"/>
      <c r="BS192" s="366"/>
      <c r="BT192" s="366"/>
      <c r="BU192" s="366"/>
      <c r="BV192" s="366"/>
      <c r="BW192" s="366"/>
      <c r="BX192" s="366"/>
      <c r="BY192" s="367"/>
      <c r="BZ192" s="367"/>
      <c r="CA192" s="367"/>
      <c r="CB192" s="367"/>
      <c r="CC192" s="367"/>
      <c r="CD192" s="367"/>
      <c r="CE192" s="367"/>
      <c r="CF192" s="367"/>
      <c r="CG192" s="367"/>
      <c r="CH192" s="367"/>
      <c r="CI192" s="367"/>
      <c r="CJ192" s="367"/>
      <c r="CK192" s="2"/>
      <c r="CL192" s="2"/>
      <c r="CM192" s="2"/>
      <c r="CN192" s="2"/>
      <c r="CO192" s="2"/>
      <c r="CP192" s="2"/>
      <c r="CQ192" s="2"/>
      <c r="CR192" s="2"/>
      <c r="CS192" s="2"/>
      <c r="CT192" s="2"/>
      <c r="CU192" s="2"/>
      <c r="CV192" s="2"/>
      <c r="CW192" s="2"/>
      <c r="CX192" s="2"/>
      <c r="CY192" s="2"/>
      <c r="CZ192" s="2"/>
    </row>
    <row r="193" s="433" customFormat="true" ht="15" customHeight="true" x14ac:dyDescent="0.2">
      <c r="A193" s="116"/>
      <c r="B193" s="110"/>
      <c r="C193" s="86"/>
      <c r="D193" s="85"/>
      <c r="E193" s="85"/>
      <c r="F193" s="85"/>
      <c r="G193" s="84"/>
      <c r="H193" s="83"/>
      <c r="I193" s="85"/>
      <c r="J193" s="85"/>
      <c r="K193" s="85"/>
      <c r="L193" s="82"/>
      <c r="M193" s="86"/>
      <c r="N193" s="85"/>
      <c r="O193" s="85"/>
      <c r="P193" s="85"/>
      <c r="Q193" s="84"/>
      <c r="R193" s="83"/>
      <c r="S193" s="85"/>
      <c r="T193" s="85"/>
      <c r="U193" s="85"/>
      <c r="V193" s="85"/>
      <c r="W193" s="85"/>
      <c r="X193" s="85"/>
      <c r="Y193" s="85"/>
      <c r="Z193" s="85"/>
      <c r="AA193" s="85"/>
      <c r="AB193" s="85"/>
      <c r="AC193" s="85"/>
      <c r="AD193" s="85"/>
      <c r="AE193" s="85"/>
      <c r="AF193" s="85"/>
      <c r="AG193" s="85"/>
      <c r="AH193" s="85"/>
      <c r="AI193" s="85"/>
      <c r="AJ193" s="82"/>
      <c r="AK193" s="1693"/>
      <c r="AL193" s="1693"/>
      <c r="AM193" s="1693"/>
      <c r="AN193" s="1693"/>
      <c r="AO193" s="1693"/>
      <c r="AP193" s="1693"/>
      <c r="AQ193" s="1693"/>
      <c r="AR193" s="1693"/>
      <c r="AS193" s="1693"/>
      <c r="AT193" s="1693"/>
      <c r="AU193" s="1693"/>
      <c r="AV193" s="1693"/>
      <c r="AW193" s="1693"/>
      <c r="AX193" s="1693"/>
      <c r="AY193" s="1693"/>
      <c r="AZ193" s="305"/>
      <c r="BA193" s="1710"/>
      <c r="BB193" s="1542"/>
      <c r="BC193" s="374"/>
      <c r="BD193" s="366"/>
      <c r="BE193" s="366"/>
      <c r="BF193" s="366"/>
      <c r="BG193" s="378"/>
      <c r="BH193" s="374"/>
      <c r="BI193" s="366"/>
      <c r="BJ193" s="366"/>
      <c r="BK193" s="366"/>
      <c r="BL193" s="378"/>
      <c r="BM193" s="374"/>
      <c r="BN193" s="366"/>
      <c r="BO193" s="366"/>
      <c r="BP193" s="366"/>
      <c r="BQ193" s="378"/>
      <c r="BR193" s="374"/>
      <c r="BS193" s="366"/>
      <c r="BT193" s="366"/>
      <c r="BU193" s="366"/>
      <c r="BV193" s="366"/>
      <c r="BW193" s="366"/>
      <c r="BX193" s="366"/>
      <c r="BY193" s="367"/>
      <c r="BZ193" s="367"/>
      <c r="CA193" s="367"/>
      <c r="CB193" s="367"/>
      <c r="CC193" s="367"/>
      <c r="CD193" s="367"/>
      <c r="CE193" s="367"/>
      <c r="CF193" s="367"/>
      <c r="CG193" s="367"/>
      <c r="CH193" s="367"/>
      <c r="CI193" s="367"/>
      <c r="CJ193" s="367"/>
      <c r="CK193" s="2"/>
      <c r="CL193" s="2"/>
      <c r="CM193" s="2"/>
      <c r="CN193" s="2"/>
      <c r="CO193" s="2"/>
      <c r="CP193" s="2"/>
      <c r="CQ193" s="2"/>
      <c r="CR193" s="2"/>
      <c r="CS193" s="2"/>
      <c r="CT193" s="2"/>
      <c r="CU193" s="2"/>
      <c r="CV193" s="2"/>
      <c r="CW193" s="2"/>
      <c r="CX193" s="2"/>
      <c r="CY193" s="2"/>
      <c r="CZ193" s="2"/>
    </row>
    <row r="194" s="433" customFormat="true" ht="15" customHeight="true" x14ac:dyDescent="0.2">
      <c r="A194" s="137"/>
      <c r="B194" s="109"/>
      <c r="C194" s="81"/>
      <c r="D194" s="88"/>
      <c r="E194" s="88"/>
      <c r="F194" s="88"/>
      <c r="G194" s="87"/>
      <c r="H194" s="80"/>
      <c r="I194" s="88"/>
      <c r="J194" s="88"/>
      <c r="K194" s="88"/>
      <c r="L194" s="79"/>
      <c r="M194" s="81"/>
      <c r="N194" s="88"/>
      <c r="O194" s="88"/>
      <c r="P194" s="88"/>
      <c r="Q194" s="87"/>
      <c r="R194" s="80"/>
      <c r="S194" s="88"/>
      <c r="T194" s="88"/>
      <c r="U194" s="88"/>
      <c r="V194" s="88"/>
      <c r="W194" s="88"/>
      <c r="X194" s="88"/>
      <c r="Y194" s="88"/>
      <c r="Z194" s="88"/>
      <c r="AA194" s="88"/>
      <c r="AB194" s="88"/>
      <c r="AC194" s="88"/>
      <c r="AD194" s="88"/>
      <c r="AE194" s="88"/>
      <c r="AF194" s="88"/>
      <c r="AG194" s="88"/>
      <c r="AH194" s="88"/>
      <c r="AI194" s="88"/>
      <c r="AJ194" s="79"/>
      <c r="AK194" s="1693"/>
      <c r="AL194" s="1693"/>
      <c r="AM194" s="1693"/>
      <c r="AN194" s="1693"/>
      <c r="AO194" s="1693"/>
      <c r="AP194" s="1693"/>
      <c r="AQ194" s="1693"/>
      <c r="AR194" s="1693"/>
      <c r="AS194" s="1693"/>
      <c r="AT194" s="1693"/>
      <c r="AU194" s="1693"/>
      <c r="AV194" s="1693"/>
      <c r="AW194" s="1693"/>
      <c r="AX194" s="1693"/>
      <c r="AY194" s="1693"/>
      <c r="AZ194" s="305"/>
      <c r="BA194" s="1710"/>
      <c r="BB194" s="1542"/>
      <c r="BC194" s="374"/>
      <c r="BD194" s="366"/>
      <c r="BE194" s="366"/>
      <c r="BF194" s="366"/>
      <c r="BG194" s="378"/>
      <c r="BH194" s="374"/>
      <c r="BI194" s="366"/>
      <c r="BJ194" s="366"/>
      <c r="BK194" s="366"/>
      <c r="BL194" s="378"/>
      <c r="BM194" s="374"/>
      <c r="BN194" s="366"/>
      <c r="BO194" s="366"/>
      <c r="BP194" s="366"/>
      <c r="BQ194" s="378"/>
      <c r="BR194" s="374"/>
      <c r="BS194" s="366"/>
      <c r="BT194" s="366"/>
      <c r="BU194" s="366"/>
      <c r="BV194" s="366"/>
      <c r="BW194" s="366"/>
      <c r="BX194" s="366"/>
      <c r="BY194" s="367"/>
      <c r="BZ194" s="367"/>
      <c r="CA194" s="367"/>
      <c r="CB194" s="367"/>
      <c r="CC194" s="367"/>
      <c r="CD194" s="367"/>
      <c r="CE194" s="367"/>
      <c r="CF194" s="367"/>
      <c r="CG194" s="367"/>
      <c r="CH194" s="367"/>
      <c r="CI194" s="367"/>
      <c r="CJ194" s="367"/>
      <c r="CK194" s="2"/>
      <c r="CL194" s="2"/>
      <c r="CM194" s="2"/>
      <c r="CN194" s="2"/>
      <c r="CO194" s="2"/>
      <c r="CP194" s="2"/>
      <c r="CQ194" s="2"/>
      <c r="CR194" s="2"/>
      <c r="CS194" s="2"/>
      <c r="CT194" s="2"/>
      <c r="CU194" s="2"/>
      <c r="CV194" s="2"/>
      <c r="CW194" s="2"/>
      <c r="CX194" s="2"/>
      <c r="CY194" s="2"/>
      <c r="CZ194" s="2"/>
    </row>
    <row r="195" s="277" customFormat="true" ht="15" customHeight="true" x14ac:dyDescent="0.2">
      <c r="A195" s="137"/>
      <c r="B195" s="109"/>
      <c r="C195" s="81"/>
      <c r="D195" s="88"/>
      <c r="E195" s="88"/>
      <c r="F195" s="88"/>
      <c r="G195" s="87"/>
      <c r="H195" s="80"/>
      <c r="I195" s="88"/>
      <c r="J195" s="88"/>
      <c r="K195" s="88"/>
      <c r="L195" s="79"/>
      <c r="M195" s="81"/>
      <c r="N195" s="88"/>
      <c r="O195" s="88"/>
      <c r="P195" s="88"/>
      <c r="Q195" s="87"/>
      <c r="R195" s="80"/>
      <c r="S195" s="88"/>
      <c r="T195" s="88"/>
      <c r="U195" s="88"/>
      <c r="V195" s="88"/>
      <c r="W195" s="88"/>
      <c r="X195" s="88"/>
      <c r="Y195" s="88"/>
      <c r="Z195" s="88"/>
      <c r="AA195" s="88"/>
      <c r="AB195" s="88"/>
      <c r="AC195" s="88"/>
      <c r="AD195" s="88"/>
      <c r="AE195" s="88"/>
      <c r="AF195" s="88"/>
      <c r="AG195" s="88"/>
      <c r="AH195" s="88"/>
      <c r="AI195" s="88"/>
      <c r="AJ195" s="79"/>
      <c r="AK195" s="1693"/>
      <c r="AL195" s="1693"/>
      <c r="AM195" s="1693"/>
      <c r="AN195" s="1693"/>
      <c r="AO195" s="1693"/>
      <c r="AP195" s="1693"/>
      <c r="AQ195" s="1693"/>
      <c r="AR195" s="1693"/>
      <c r="AS195" s="1693"/>
      <c r="AT195" s="1693"/>
      <c r="AU195" s="1693"/>
      <c r="AV195" s="1693"/>
      <c r="AW195" s="1693"/>
      <c r="AX195" s="1693"/>
      <c r="AY195" s="1693"/>
      <c r="AZ195" s="305"/>
      <c r="BA195" s="1710"/>
      <c r="BB195" s="1542"/>
      <c r="BC195" s="374"/>
      <c r="BD195" s="366"/>
      <c r="BE195" s="366"/>
      <c r="BF195" s="366"/>
      <c r="BG195" s="378"/>
      <c r="BH195" s="374"/>
      <c r="BI195" s="366"/>
      <c r="BJ195" s="366"/>
      <c r="BK195" s="366"/>
      <c r="BL195" s="378"/>
      <c r="BM195" s="374"/>
      <c r="BN195" s="366"/>
      <c r="BO195" s="366"/>
      <c r="BP195" s="366"/>
      <c r="BQ195" s="378"/>
      <c r="BR195" s="374"/>
      <c r="BS195" s="366"/>
      <c r="BT195" s="366"/>
      <c r="BU195" s="366"/>
      <c r="BV195" s="366"/>
      <c r="BW195" s="366"/>
      <c r="BX195" s="366"/>
      <c r="BY195" s="367"/>
      <c r="BZ195" s="367"/>
      <c r="CA195" s="367"/>
      <c r="CB195" s="367"/>
      <c r="CC195" s="367"/>
      <c r="CD195" s="367"/>
      <c r="CE195" s="367"/>
      <c r="CF195" s="367"/>
      <c r="CG195" s="367"/>
      <c r="CH195" s="367"/>
      <c r="CI195" s="367"/>
      <c r="CJ195" s="367"/>
      <c r="CK195" s="2"/>
      <c r="CL195" s="2"/>
      <c r="CM195" s="2"/>
      <c r="CN195" s="2"/>
      <c r="CO195" s="2"/>
      <c r="CP195" s="2"/>
      <c r="CQ195" s="2"/>
      <c r="CR195" s="2"/>
      <c r="CS195" s="2"/>
      <c r="CT195" s="2"/>
      <c r="CU195" s="2"/>
      <c r="CV195" s="2"/>
      <c r="CW195" s="2"/>
      <c r="CX195" s="2"/>
      <c r="CY195" s="2"/>
      <c r="CZ195" s="2"/>
    </row>
    <row r="196" s="277" customFormat="true" ht="15" customHeight="true" x14ac:dyDescent="0.2">
      <c r="A196" s="137"/>
      <c r="B196" s="109"/>
      <c r="C196" s="81"/>
      <c r="D196" s="88"/>
      <c r="E196" s="88"/>
      <c r="F196" s="88"/>
      <c r="G196" s="87"/>
      <c r="H196" s="80"/>
      <c r="I196" s="88"/>
      <c r="J196" s="88"/>
      <c r="K196" s="88"/>
      <c r="L196" s="79"/>
      <c r="M196" s="81"/>
      <c r="N196" s="88"/>
      <c r="O196" s="88"/>
      <c r="P196" s="88"/>
      <c r="Q196" s="87"/>
      <c r="R196" s="80"/>
      <c r="S196" s="88"/>
      <c r="T196" s="88"/>
      <c r="U196" s="88"/>
      <c r="V196" s="88"/>
      <c r="W196" s="88"/>
      <c r="X196" s="88"/>
      <c r="Y196" s="88"/>
      <c r="Z196" s="88"/>
      <c r="AA196" s="88"/>
      <c r="AB196" s="88"/>
      <c r="AC196" s="88"/>
      <c r="AD196" s="88"/>
      <c r="AE196" s="88"/>
      <c r="AF196" s="88"/>
      <c r="AG196" s="88"/>
      <c r="AH196" s="88"/>
      <c r="AI196" s="88"/>
      <c r="AJ196" s="79"/>
      <c r="AK196" s="1693"/>
      <c r="AL196" s="1693"/>
      <c r="AM196" s="1693"/>
      <c r="AN196" s="1693"/>
      <c r="AO196" s="1693"/>
      <c r="AP196" s="1693"/>
      <c r="AQ196" s="1693"/>
      <c r="AR196" s="1693"/>
      <c r="AS196" s="1693"/>
      <c r="AT196" s="1693"/>
      <c r="AU196" s="1693"/>
      <c r="AV196" s="1693"/>
      <c r="AW196" s="1693"/>
      <c r="AX196" s="1693"/>
      <c r="AY196" s="1693"/>
      <c r="AZ196" s="305"/>
      <c r="BA196" s="1710"/>
      <c r="BB196" s="1542"/>
      <c r="BC196" s="374"/>
      <c r="BD196" s="366"/>
      <c r="BE196" s="366"/>
      <c r="BF196" s="366"/>
      <c r="BG196" s="378"/>
      <c r="BH196" s="374"/>
      <c r="BI196" s="366"/>
      <c r="BJ196" s="366"/>
      <c r="BK196" s="366"/>
      <c r="BL196" s="378"/>
      <c r="BM196" s="374"/>
      <c r="BN196" s="366"/>
      <c r="BO196" s="366"/>
      <c r="BP196" s="366"/>
      <c r="BQ196" s="378"/>
      <c r="BR196" s="374"/>
      <c r="BS196" s="366"/>
      <c r="BT196" s="366"/>
      <c r="BU196" s="366"/>
      <c r="BV196" s="366"/>
      <c r="BW196" s="366"/>
      <c r="BX196" s="366"/>
      <c r="BY196" s="367"/>
      <c r="BZ196" s="367"/>
      <c r="CA196" s="367"/>
      <c r="CB196" s="367"/>
      <c r="CC196" s="367"/>
      <c r="CD196" s="367"/>
      <c r="CE196" s="367"/>
      <c r="CF196" s="367"/>
      <c r="CG196" s="367"/>
      <c r="CH196" s="367"/>
      <c r="CI196" s="367"/>
      <c r="CJ196" s="367"/>
      <c r="CK196" s="2"/>
      <c r="CL196" s="2"/>
      <c r="CM196" s="2"/>
      <c r="CN196" s="2"/>
      <c r="CO196" s="2"/>
      <c r="CP196" s="2"/>
      <c r="CQ196" s="2"/>
      <c r="CR196" s="2"/>
      <c r="CS196" s="2"/>
      <c r="CT196" s="2"/>
      <c r="CU196" s="2"/>
      <c r="CV196" s="2"/>
      <c r="CW196" s="2"/>
      <c r="CX196" s="2"/>
      <c r="CY196" s="2"/>
      <c r="CZ196" s="2"/>
    </row>
    <row r="197" s="277" customFormat="true" ht="15" customHeight="true" x14ac:dyDescent="0.2">
      <c r="A197" s="137"/>
      <c r="B197" s="109"/>
      <c r="C197" s="81"/>
      <c r="D197" s="88"/>
      <c r="E197" s="88"/>
      <c r="F197" s="88"/>
      <c r="G197" s="87"/>
      <c r="H197" s="80"/>
      <c r="I197" s="88"/>
      <c r="J197" s="88"/>
      <c r="K197" s="88"/>
      <c r="L197" s="79"/>
      <c r="M197" s="81"/>
      <c r="N197" s="88"/>
      <c r="O197" s="88"/>
      <c r="P197" s="88"/>
      <c r="Q197" s="87"/>
      <c r="R197" s="80"/>
      <c r="S197" s="88"/>
      <c r="T197" s="88"/>
      <c r="U197" s="88"/>
      <c r="V197" s="88"/>
      <c r="W197" s="88"/>
      <c r="X197" s="88"/>
      <c r="Y197" s="88"/>
      <c r="Z197" s="88"/>
      <c r="AA197" s="88"/>
      <c r="AB197" s="88"/>
      <c r="AC197" s="88"/>
      <c r="AD197" s="88"/>
      <c r="AE197" s="88"/>
      <c r="AF197" s="88"/>
      <c r="AG197" s="88"/>
      <c r="AH197" s="88"/>
      <c r="AI197" s="88"/>
      <c r="AJ197" s="79"/>
      <c r="AK197" s="1693"/>
      <c r="AL197" s="1693"/>
      <c r="AM197" s="1693"/>
      <c r="AN197" s="1693"/>
      <c r="AO197" s="1693"/>
      <c r="AP197" s="1693"/>
      <c r="AQ197" s="1693"/>
      <c r="AR197" s="1693"/>
      <c r="AS197" s="1693"/>
      <c r="AT197" s="1693"/>
      <c r="AU197" s="1693"/>
      <c r="AV197" s="1693"/>
      <c r="AW197" s="1693"/>
      <c r="AX197" s="1693"/>
      <c r="AY197" s="1693"/>
      <c r="AZ197" s="305"/>
      <c r="BA197" s="1710"/>
      <c r="BB197" s="1542"/>
      <c r="BC197" s="374"/>
      <c r="BD197" s="366"/>
      <c r="BE197" s="366"/>
      <c r="BF197" s="366"/>
      <c r="BG197" s="378"/>
      <c r="BH197" s="374"/>
      <c r="BI197" s="366"/>
      <c r="BJ197" s="366"/>
      <c r="BK197" s="366"/>
      <c r="BL197" s="378"/>
      <c r="BM197" s="374"/>
      <c r="BN197" s="366"/>
      <c r="BO197" s="366"/>
      <c r="BP197" s="366"/>
      <c r="BQ197" s="378"/>
      <c r="BR197" s="374"/>
      <c r="BS197" s="366"/>
      <c r="BT197" s="366"/>
      <c r="BU197" s="366"/>
      <c r="BV197" s="366"/>
      <c r="BW197" s="366"/>
      <c r="BX197" s="366"/>
      <c r="BY197" s="367"/>
      <c r="BZ197" s="367"/>
      <c r="CA197" s="367"/>
      <c r="CB197" s="367"/>
      <c r="CC197" s="367"/>
      <c r="CD197" s="367"/>
      <c r="CE197" s="367"/>
      <c r="CF197" s="367"/>
      <c r="CG197" s="367"/>
      <c r="CH197" s="367"/>
      <c r="CI197" s="367"/>
      <c r="CJ197" s="367"/>
      <c r="CK197" s="2"/>
      <c r="CL197" s="2"/>
      <c r="CM197" s="2"/>
      <c r="CN197" s="2"/>
      <c r="CO197" s="2"/>
      <c r="CP197" s="2"/>
      <c r="CQ197" s="2"/>
      <c r="CR197" s="2"/>
      <c r="CS197" s="2"/>
      <c r="CT197" s="2"/>
      <c r="CU197" s="2"/>
      <c r="CV197" s="2"/>
      <c r="CW197" s="2"/>
      <c r="CX197" s="2"/>
      <c r="CY197" s="2"/>
      <c r="CZ197" s="2"/>
    </row>
    <row r="198" s="277" customFormat="true" ht="15" customHeight="true" x14ac:dyDescent="0.2">
      <c r="A198" s="137"/>
      <c r="B198" s="109"/>
      <c r="C198" s="81"/>
      <c r="D198" s="88"/>
      <c r="E198" s="88"/>
      <c r="F198" s="88"/>
      <c r="G198" s="87"/>
      <c r="H198" s="80"/>
      <c r="I198" s="88"/>
      <c r="J198" s="88"/>
      <c r="K198" s="88"/>
      <c r="L198" s="79"/>
      <c r="M198" s="81"/>
      <c r="N198" s="88"/>
      <c r="O198" s="88"/>
      <c r="P198" s="88"/>
      <c r="Q198" s="87"/>
      <c r="R198" s="80"/>
      <c r="S198" s="88"/>
      <c r="T198" s="88"/>
      <c r="U198" s="88"/>
      <c r="V198" s="88"/>
      <c r="W198" s="88"/>
      <c r="X198" s="88"/>
      <c r="Y198" s="88"/>
      <c r="Z198" s="88"/>
      <c r="AA198" s="88"/>
      <c r="AB198" s="88"/>
      <c r="AC198" s="88"/>
      <c r="AD198" s="88"/>
      <c r="AE198" s="88"/>
      <c r="AF198" s="88"/>
      <c r="AG198" s="88"/>
      <c r="AH198" s="88"/>
      <c r="AI198" s="88"/>
      <c r="AJ198" s="79"/>
      <c r="AK198" s="1693"/>
      <c r="AL198" s="1693"/>
      <c r="AM198" s="1693"/>
      <c r="AN198" s="1693"/>
      <c r="AO198" s="1693"/>
      <c r="AP198" s="1693"/>
      <c r="AQ198" s="1693"/>
      <c r="AR198" s="1693"/>
      <c r="AS198" s="1693"/>
      <c r="AT198" s="1693"/>
      <c r="AU198" s="1693"/>
      <c r="AV198" s="1693"/>
      <c r="AW198" s="1693"/>
      <c r="AX198" s="1693"/>
      <c r="AY198" s="1693"/>
      <c r="AZ198" s="305"/>
      <c r="BA198" s="1710"/>
      <c r="BB198" s="1542"/>
      <c r="BC198" s="374"/>
      <c r="BD198" s="366"/>
      <c r="BE198" s="366"/>
      <c r="BF198" s="366"/>
      <c r="BG198" s="378"/>
      <c r="BH198" s="374"/>
      <c r="BI198" s="366"/>
      <c r="BJ198" s="366"/>
      <c r="BK198" s="366"/>
      <c r="BL198" s="378"/>
      <c r="BM198" s="374"/>
      <c r="BN198" s="366"/>
      <c r="BO198" s="366"/>
      <c r="BP198" s="366"/>
      <c r="BQ198" s="378"/>
      <c r="BR198" s="374"/>
      <c r="BS198" s="366"/>
      <c r="BT198" s="366"/>
      <c r="BU198" s="366"/>
      <c r="BV198" s="366"/>
      <c r="BW198" s="366"/>
      <c r="BX198" s="366"/>
      <c r="BY198" s="367"/>
      <c r="BZ198" s="367"/>
      <c r="CA198" s="367"/>
      <c r="CB198" s="367"/>
      <c r="CC198" s="367"/>
      <c r="CD198" s="367"/>
      <c r="CE198" s="367"/>
      <c r="CF198" s="367"/>
      <c r="CG198" s="367"/>
      <c r="CH198" s="367"/>
      <c r="CI198" s="367"/>
      <c r="CJ198" s="367"/>
      <c r="CK198" s="2"/>
      <c r="CL198" s="2"/>
      <c r="CM198" s="2"/>
      <c r="CN198" s="2"/>
      <c r="CO198" s="2"/>
      <c r="CP198" s="2"/>
      <c r="CQ198" s="2"/>
      <c r="CR198" s="2"/>
      <c r="CS198" s="2"/>
      <c r="CT198" s="2"/>
      <c r="CU198" s="2"/>
      <c r="CV198" s="2"/>
      <c r="CW198" s="2"/>
      <c r="CX198" s="2"/>
      <c r="CY198" s="2"/>
      <c r="CZ198" s="2"/>
    </row>
    <row r="199" s="277" customFormat="true" ht="15" customHeight="true" x14ac:dyDescent="0.2">
      <c r="A199" s="137"/>
      <c r="B199" s="109"/>
      <c r="C199" s="81"/>
      <c r="D199" s="88"/>
      <c r="E199" s="88"/>
      <c r="F199" s="88"/>
      <c r="G199" s="87"/>
      <c r="H199" s="80"/>
      <c r="I199" s="88"/>
      <c r="J199" s="88"/>
      <c r="K199" s="88"/>
      <c r="L199" s="79"/>
      <c r="M199" s="81"/>
      <c r="N199" s="88"/>
      <c r="O199" s="88"/>
      <c r="P199" s="88"/>
      <c r="Q199" s="87"/>
      <c r="R199" s="80"/>
      <c r="S199" s="88"/>
      <c r="T199" s="88"/>
      <c r="U199" s="88"/>
      <c r="V199" s="88"/>
      <c r="W199" s="88"/>
      <c r="X199" s="88"/>
      <c r="Y199" s="88"/>
      <c r="Z199" s="88"/>
      <c r="AA199" s="88"/>
      <c r="AB199" s="88"/>
      <c r="AC199" s="88"/>
      <c r="AD199" s="88"/>
      <c r="AE199" s="88"/>
      <c r="AF199" s="88"/>
      <c r="AG199" s="88"/>
      <c r="AH199" s="88"/>
      <c r="AI199" s="88"/>
      <c r="AJ199" s="79"/>
      <c r="AK199" s="1693"/>
      <c r="AL199" s="1693"/>
      <c r="AM199" s="1693"/>
      <c r="AN199" s="1693"/>
      <c r="AO199" s="1693"/>
      <c r="AP199" s="1693"/>
      <c r="AQ199" s="1693"/>
      <c r="AR199" s="1693"/>
      <c r="AS199" s="1693"/>
      <c r="AT199" s="1693"/>
      <c r="AU199" s="1693"/>
      <c r="AV199" s="1693"/>
      <c r="AW199" s="1693"/>
      <c r="AX199" s="1693"/>
      <c r="AY199" s="1693"/>
      <c r="AZ199" s="305"/>
      <c r="BA199" s="1710"/>
      <c r="BB199" s="1542"/>
      <c r="BC199" s="374"/>
      <c r="BD199" s="366"/>
      <c r="BE199" s="366"/>
      <c r="BF199" s="366"/>
      <c r="BG199" s="378"/>
      <c r="BH199" s="374"/>
      <c r="BI199" s="366"/>
      <c r="BJ199" s="366"/>
      <c r="BK199" s="366"/>
      <c r="BL199" s="378"/>
      <c r="BM199" s="374"/>
      <c r="BN199" s="366"/>
      <c r="BO199" s="366"/>
      <c r="BP199" s="366"/>
      <c r="BQ199" s="378"/>
      <c r="BR199" s="374"/>
      <c r="BS199" s="366"/>
      <c r="BT199" s="366"/>
      <c r="BU199" s="366"/>
      <c r="BV199" s="366"/>
      <c r="BW199" s="366"/>
      <c r="BX199" s="366"/>
      <c r="BY199" s="367"/>
      <c r="BZ199" s="367"/>
      <c r="CA199" s="367"/>
      <c r="CB199" s="367"/>
      <c r="CC199" s="367"/>
      <c r="CD199" s="367"/>
      <c r="CE199" s="367"/>
      <c r="CF199" s="367"/>
      <c r="CG199" s="367"/>
      <c r="CH199" s="367"/>
      <c r="CI199" s="367"/>
      <c r="CJ199" s="367"/>
      <c r="CK199" s="2"/>
      <c r="CL199" s="2"/>
      <c r="CM199" s="2"/>
      <c r="CN199" s="2"/>
      <c r="CO199" s="2"/>
      <c r="CP199" s="2"/>
      <c r="CQ199" s="2"/>
      <c r="CR199" s="2"/>
      <c r="CS199" s="2"/>
      <c r="CT199" s="2"/>
      <c r="CU199" s="2"/>
      <c r="CV199" s="2"/>
      <c r="CW199" s="2"/>
      <c r="CX199" s="2"/>
      <c r="CY199" s="2"/>
      <c r="CZ199" s="2"/>
    </row>
    <row r="200" s="277" customFormat="true" ht="15" customHeight="true" x14ac:dyDescent="0.2">
      <c r="A200" s="137"/>
      <c r="B200" s="109"/>
      <c r="C200" s="81"/>
      <c r="D200" s="88"/>
      <c r="E200" s="88"/>
      <c r="F200" s="88"/>
      <c r="G200" s="87"/>
      <c r="H200" s="80"/>
      <c r="I200" s="88"/>
      <c r="J200" s="88"/>
      <c r="K200" s="88"/>
      <c r="L200" s="79"/>
      <c r="M200" s="81"/>
      <c r="N200" s="88"/>
      <c r="O200" s="88"/>
      <c r="P200" s="88"/>
      <c r="Q200" s="87"/>
      <c r="R200" s="80"/>
      <c r="S200" s="88"/>
      <c r="T200" s="88"/>
      <c r="U200" s="88"/>
      <c r="V200" s="88"/>
      <c r="W200" s="88"/>
      <c r="X200" s="88"/>
      <c r="Y200" s="88"/>
      <c r="Z200" s="88"/>
      <c r="AA200" s="88"/>
      <c r="AB200" s="88"/>
      <c r="AC200" s="88"/>
      <c r="AD200" s="88"/>
      <c r="AE200" s="88"/>
      <c r="AF200" s="88"/>
      <c r="AG200" s="88"/>
      <c r="AH200" s="88"/>
      <c r="AI200" s="88"/>
      <c r="AJ200" s="79"/>
      <c r="AK200" s="1693"/>
      <c r="AL200" s="1693"/>
      <c r="AM200" s="1693"/>
      <c r="AN200" s="1693"/>
      <c r="AO200" s="1693"/>
      <c r="AP200" s="1693"/>
      <c r="AQ200" s="1693"/>
      <c r="AR200" s="1693"/>
      <c r="AS200" s="1693"/>
      <c r="AT200" s="1693"/>
      <c r="AU200" s="1693"/>
      <c r="AV200" s="1693"/>
      <c r="AW200" s="1693"/>
      <c r="AX200" s="1693"/>
      <c r="AY200" s="1693"/>
      <c r="AZ200" s="305"/>
      <c r="BA200" s="1710"/>
      <c r="BB200" s="1542"/>
      <c r="BC200" s="374"/>
      <c r="BD200" s="366"/>
      <c r="BE200" s="366"/>
      <c r="BF200" s="366"/>
      <c r="BG200" s="378"/>
      <c r="BH200" s="374"/>
      <c r="BI200" s="366"/>
      <c r="BJ200" s="366"/>
      <c r="BK200" s="366"/>
      <c r="BL200" s="378"/>
      <c r="BM200" s="374"/>
      <c r="BN200" s="366"/>
      <c r="BO200" s="366"/>
      <c r="BP200" s="366"/>
      <c r="BQ200" s="378"/>
      <c r="BR200" s="374"/>
      <c r="BS200" s="366"/>
      <c r="BT200" s="366"/>
      <c r="BU200" s="366"/>
      <c r="BV200" s="366"/>
      <c r="BW200" s="366"/>
      <c r="BX200" s="366"/>
      <c r="BY200" s="367"/>
      <c r="BZ200" s="367"/>
      <c r="CA200" s="367"/>
      <c r="CB200" s="367"/>
      <c r="CC200" s="367"/>
      <c r="CD200" s="367"/>
      <c r="CE200" s="367"/>
      <c r="CF200" s="367"/>
      <c r="CG200" s="367"/>
      <c r="CH200" s="367"/>
      <c r="CI200" s="367"/>
      <c r="CJ200" s="367"/>
      <c r="CK200" s="2"/>
      <c r="CL200" s="2"/>
      <c r="CM200" s="2"/>
      <c r="CN200" s="2"/>
      <c r="CO200" s="2"/>
      <c r="CP200" s="2"/>
      <c r="CQ200" s="2"/>
      <c r="CR200" s="2"/>
      <c r="CS200" s="2"/>
      <c r="CT200" s="2"/>
      <c r="CU200" s="2"/>
      <c r="CV200" s="2"/>
      <c r="CW200" s="2"/>
      <c r="CX200" s="2"/>
      <c r="CY200" s="2"/>
      <c r="CZ200" s="2"/>
    </row>
    <row r="201" s="277" customFormat="true" ht="15" customHeight="true" x14ac:dyDescent="0.2">
      <c r="A201" s="137"/>
      <c r="B201" s="109"/>
      <c r="C201" s="81"/>
      <c r="D201" s="88"/>
      <c r="E201" s="88"/>
      <c r="F201" s="88"/>
      <c r="G201" s="87"/>
      <c r="H201" s="80"/>
      <c r="I201" s="88"/>
      <c r="J201" s="88"/>
      <c r="K201" s="88"/>
      <c r="L201" s="79"/>
      <c r="M201" s="81"/>
      <c r="N201" s="88"/>
      <c r="O201" s="88"/>
      <c r="P201" s="88"/>
      <c r="Q201" s="87"/>
      <c r="R201" s="80"/>
      <c r="S201" s="88"/>
      <c r="T201" s="88"/>
      <c r="U201" s="88"/>
      <c r="V201" s="88"/>
      <c r="W201" s="88"/>
      <c r="X201" s="88"/>
      <c r="Y201" s="88"/>
      <c r="Z201" s="88"/>
      <c r="AA201" s="88"/>
      <c r="AB201" s="88"/>
      <c r="AC201" s="88"/>
      <c r="AD201" s="88"/>
      <c r="AE201" s="88"/>
      <c r="AF201" s="88"/>
      <c r="AG201" s="88"/>
      <c r="AH201" s="88"/>
      <c r="AI201" s="88"/>
      <c r="AJ201" s="79"/>
      <c r="AK201" s="1693"/>
      <c r="AL201" s="1693"/>
      <c r="AM201" s="1693"/>
      <c r="AN201" s="1693"/>
      <c r="AO201" s="1693"/>
      <c r="AP201" s="1693"/>
      <c r="AQ201" s="1693"/>
      <c r="AR201" s="1693"/>
      <c r="AS201" s="1693"/>
      <c r="AT201" s="1693"/>
      <c r="AU201" s="1693"/>
      <c r="AV201" s="1693"/>
      <c r="AW201" s="1693"/>
      <c r="AX201" s="1693"/>
      <c r="AY201" s="1693"/>
      <c r="AZ201" s="305"/>
      <c r="BA201" s="1710"/>
      <c r="BB201" s="1542"/>
      <c r="BC201" s="374"/>
      <c r="BD201" s="366"/>
      <c r="BE201" s="366"/>
      <c r="BF201" s="366"/>
      <c r="BG201" s="378"/>
      <c r="BH201" s="374"/>
      <c r="BI201" s="366"/>
      <c r="BJ201" s="366"/>
      <c r="BK201" s="366"/>
      <c r="BL201" s="378"/>
      <c r="BM201" s="374"/>
      <c r="BN201" s="366"/>
      <c r="BO201" s="366"/>
      <c r="BP201" s="366"/>
      <c r="BQ201" s="378"/>
      <c r="BR201" s="374"/>
      <c r="BS201" s="366"/>
      <c r="BT201" s="366"/>
      <c r="BU201" s="366"/>
      <c r="BV201" s="366"/>
      <c r="BW201" s="366"/>
      <c r="BX201" s="366"/>
      <c r="BY201" s="367"/>
      <c r="BZ201" s="367"/>
      <c r="CA201" s="367"/>
      <c r="CB201" s="367"/>
      <c r="CC201" s="367"/>
      <c r="CD201" s="367"/>
      <c r="CE201" s="367"/>
      <c r="CF201" s="367"/>
      <c r="CG201" s="367"/>
      <c r="CH201" s="367"/>
      <c r="CI201" s="367"/>
      <c r="CJ201" s="367"/>
      <c r="CK201" s="2"/>
      <c r="CL201" s="2"/>
      <c r="CM201" s="2"/>
      <c r="CN201" s="2"/>
      <c r="CO201" s="2"/>
      <c r="CP201" s="2"/>
      <c r="CQ201" s="2"/>
      <c r="CR201" s="2"/>
      <c r="CS201" s="2"/>
      <c r="CT201" s="2"/>
      <c r="CU201" s="2"/>
      <c r="CV201" s="2"/>
      <c r="CW201" s="2"/>
      <c r="CX201" s="2"/>
      <c r="CY201" s="2"/>
      <c r="CZ201" s="2"/>
    </row>
    <row r="202" s="277" customFormat="true" ht="15" customHeight="true" x14ac:dyDescent="0.2">
      <c r="A202" s="137"/>
      <c r="B202" s="109"/>
      <c r="C202" s="81"/>
      <c r="D202" s="88"/>
      <c r="E202" s="88"/>
      <c r="F202" s="88"/>
      <c r="G202" s="87"/>
      <c r="H202" s="80"/>
      <c r="I202" s="88"/>
      <c r="J202" s="88"/>
      <c r="K202" s="88"/>
      <c r="L202" s="79"/>
      <c r="M202" s="81"/>
      <c r="N202" s="88"/>
      <c r="O202" s="88"/>
      <c r="P202" s="88"/>
      <c r="Q202" s="87"/>
      <c r="R202" s="80"/>
      <c r="S202" s="88"/>
      <c r="T202" s="88"/>
      <c r="U202" s="88"/>
      <c r="V202" s="88"/>
      <c r="W202" s="88"/>
      <c r="X202" s="88"/>
      <c r="Y202" s="88"/>
      <c r="Z202" s="88"/>
      <c r="AA202" s="88"/>
      <c r="AB202" s="88"/>
      <c r="AC202" s="88"/>
      <c r="AD202" s="88"/>
      <c r="AE202" s="88"/>
      <c r="AF202" s="88"/>
      <c r="AG202" s="88"/>
      <c r="AH202" s="88"/>
      <c r="AI202" s="88"/>
      <c r="AJ202" s="79"/>
      <c r="AK202" s="1693"/>
      <c r="AL202" s="1693"/>
      <c r="AM202" s="1693"/>
      <c r="AN202" s="1693"/>
      <c r="AO202" s="1693"/>
      <c r="AP202" s="1693"/>
      <c r="AQ202" s="1693"/>
      <c r="AR202" s="1693"/>
      <c r="AS202" s="1693"/>
      <c r="AT202" s="1693"/>
      <c r="AU202" s="1693"/>
      <c r="AV202" s="1693"/>
      <c r="AW202" s="1693"/>
      <c r="AX202" s="1693"/>
      <c r="AY202" s="1693"/>
      <c r="AZ202" s="305"/>
      <c r="BA202" s="1710"/>
      <c r="BB202" s="1542"/>
      <c r="BC202" s="374"/>
      <c r="BD202" s="366"/>
      <c r="BE202" s="366"/>
      <c r="BF202" s="366"/>
      <c r="BG202" s="378"/>
      <c r="BH202" s="374"/>
      <c r="BI202" s="366"/>
      <c r="BJ202" s="366"/>
      <c r="BK202" s="366"/>
      <c r="BL202" s="378"/>
      <c r="BM202" s="374"/>
      <c r="BN202" s="366"/>
      <c r="BO202" s="366"/>
      <c r="BP202" s="366"/>
      <c r="BQ202" s="378"/>
      <c r="BR202" s="374"/>
      <c r="BS202" s="366"/>
      <c r="BT202" s="366"/>
      <c r="BU202" s="366"/>
      <c r="BV202" s="366"/>
      <c r="BW202" s="366"/>
      <c r="BX202" s="366"/>
      <c r="BY202" s="367"/>
      <c r="BZ202" s="367"/>
      <c r="CA202" s="367"/>
      <c r="CB202" s="367"/>
      <c r="CC202" s="367"/>
      <c r="CD202" s="367"/>
      <c r="CE202" s="367"/>
      <c r="CF202" s="367"/>
      <c r="CG202" s="367"/>
      <c r="CH202" s="367"/>
      <c r="CI202" s="367"/>
      <c r="CJ202" s="367"/>
      <c r="CK202" s="2"/>
      <c r="CL202" s="2"/>
      <c r="CM202" s="2"/>
      <c r="CN202" s="2"/>
      <c r="CO202" s="2"/>
      <c r="CP202" s="2"/>
      <c r="CQ202" s="2"/>
      <c r="CR202" s="2"/>
      <c r="CS202" s="2"/>
      <c r="CT202" s="2"/>
      <c r="CU202" s="2"/>
      <c r="CV202" s="2"/>
      <c r="CW202" s="2"/>
      <c r="CX202" s="2"/>
      <c r="CY202" s="2"/>
      <c r="CZ202" s="2"/>
    </row>
    <row r="203" s="433" customFormat="true" ht="15" customHeight="true" x14ac:dyDescent="0.2">
      <c r="A203" s="116"/>
      <c r="B203" s="110"/>
      <c r="C203" s="98"/>
      <c r="D203" s="97"/>
      <c r="E203" s="97"/>
      <c r="F203" s="97"/>
      <c r="G203" s="96"/>
      <c r="H203" s="95"/>
      <c r="I203" s="97"/>
      <c r="J203" s="97"/>
      <c r="K203" s="97"/>
      <c r="L203" s="94"/>
      <c r="M203" s="98"/>
      <c r="N203" s="97"/>
      <c r="O203" s="97"/>
      <c r="P203" s="97"/>
      <c r="Q203" s="96"/>
      <c r="R203" s="95"/>
      <c r="S203" s="97"/>
      <c r="T203" s="97"/>
      <c r="U203" s="97"/>
      <c r="V203" s="97"/>
      <c r="W203" s="97"/>
      <c r="X203" s="97"/>
      <c r="Y203" s="97"/>
      <c r="Z203" s="97"/>
      <c r="AA203" s="97"/>
      <c r="AB203" s="97"/>
      <c r="AC203" s="97"/>
      <c r="AD203" s="97"/>
      <c r="AE203" s="97"/>
      <c r="AF203" s="97"/>
      <c r="AG203" s="97"/>
      <c r="AH203" s="97"/>
      <c r="AI203" s="97"/>
      <c r="AJ203" s="94"/>
      <c r="AK203" s="1693"/>
      <c r="AL203" s="1693"/>
      <c r="AM203" s="1693"/>
      <c r="AN203" s="1693"/>
      <c r="AO203" s="1693"/>
      <c r="AP203" s="1693"/>
      <c r="AQ203" s="1693"/>
      <c r="AR203" s="1693"/>
      <c r="AS203" s="1693"/>
      <c r="AT203" s="1693"/>
      <c r="AU203" s="1693"/>
      <c r="AV203" s="1693"/>
      <c r="AW203" s="1693"/>
      <c r="AX203" s="1693"/>
      <c r="AY203" s="1693"/>
      <c r="AZ203" s="305"/>
      <c r="BA203" s="1710"/>
      <c r="BB203" s="1542"/>
      <c r="BC203" s="374"/>
      <c r="BD203" s="366"/>
      <c r="BE203" s="366"/>
      <c r="BF203" s="366"/>
      <c r="BG203" s="378"/>
      <c r="BH203" s="374"/>
      <c r="BI203" s="366"/>
      <c r="BJ203" s="366"/>
      <c r="BK203" s="366"/>
      <c r="BL203" s="378"/>
      <c r="BM203" s="374"/>
      <c r="BN203" s="366"/>
      <c r="BO203" s="366"/>
      <c r="BP203" s="366"/>
      <c r="BQ203" s="378"/>
      <c r="BR203" s="374"/>
      <c r="BS203" s="366"/>
      <c r="BT203" s="366"/>
      <c r="BU203" s="366"/>
      <c r="BV203" s="366"/>
      <c r="BW203" s="366"/>
      <c r="BX203" s="366"/>
      <c r="BY203" s="367"/>
      <c r="BZ203" s="367"/>
      <c r="CA203" s="367"/>
      <c r="CB203" s="367"/>
      <c r="CC203" s="367"/>
      <c r="CD203" s="367"/>
      <c r="CE203" s="367"/>
      <c r="CF203" s="367"/>
      <c r="CG203" s="367"/>
      <c r="CH203" s="367"/>
      <c r="CI203" s="367"/>
      <c r="CJ203" s="367"/>
      <c r="CK203" s="2"/>
      <c r="CL203" s="2"/>
      <c r="CM203" s="2"/>
      <c r="CN203" s="2"/>
      <c r="CO203" s="2"/>
      <c r="CP203" s="2"/>
      <c r="CQ203" s="2"/>
      <c r="CR203" s="2"/>
      <c r="CS203" s="2"/>
      <c r="CT203" s="2"/>
      <c r="CU203" s="2"/>
      <c r="CV203" s="2"/>
      <c r="CW203" s="2"/>
      <c r="CX203" s="2"/>
      <c r="CY203" s="2"/>
      <c r="CZ203" s="2"/>
    </row>
    <row r="204" s="433" customFormat="true" ht="15" customHeight="true" x14ac:dyDescent="0.2">
      <c r="A204" s="116"/>
      <c r="B204" s="110"/>
      <c r="C204" s="98"/>
      <c r="D204" s="97"/>
      <c r="E204" s="97"/>
      <c r="F204" s="97"/>
      <c r="G204" s="96"/>
      <c r="H204" s="95"/>
      <c r="I204" s="97"/>
      <c r="J204" s="97"/>
      <c r="K204" s="97"/>
      <c r="L204" s="94"/>
      <c r="M204" s="98"/>
      <c r="N204" s="97"/>
      <c r="O204" s="97"/>
      <c r="P204" s="97"/>
      <c r="Q204" s="96"/>
      <c r="R204" s="95"/>
      <c r="S204" s="97"/>
      <c r="T204" s="97"/>
      <c r="U204" s="97"/>
      <c r="V204" s="97"/>
      <c r="W204" s="97"/>
      <c r="X204" s="97"/>
      <c r="Y204" s="97"/>
      <c r="Z204" s="97"/>
      <c r="AA204" s="97"/>
      <c r="AB204" s="97"/>
      <c r="AC204" s="97"/>
      <c r="AD204" s="97"/>
      <c r="AE204" s="97"/>
      <c r="AF204" s="97"/>
      <c r="AG204" s="97"/>
      <c r="AH204" s="97"/>
      <c r="AI204" s="97"/>
      <c r="AJ204" s="94"/>
      <c r="AK204" s="1693"/>
      <c r="AL204" s="1693"/>
      <c r="AM204" s="1693"/>
      <c r="AN204" s="1693"/>
      <c r="AO204" s="1693"/>
      <c r="AP204" s="1693"/>
      <c r="AQ204" s="1693"/>
      <c r="AR204" s="1693"/>
      <c r="AS204" s="1693"/>
      <c r="AT204" s="1693"/>
      <c r="AU204" s="1693"/>
      <c r="AV204" s="1693"/>
      <c r="AW204" s="1693"/>
      <c r="AX204" s="1693"/>
      <c r="AY204" s="1693"/>
      <c r="AZ204" s="305"/>
      <c r="BA204" s="1710"/>
      <c r="BB204" s="1542"/>
      <c r="BC204" s="374"/>
      <c r="BD204" s="366"/>
      <c r="BE204" s="366"/>
      <c r="BF204" s="366"/>
      <c r="BG204" s="378"/>
      <c r="BH204" s="374"/>
      <c r="BI204" s="366"/>
      <c r="BJ204" s="366"/>
      <c r="BK204" s="366"/>
      <c r="BL204" s="378"/>
      <c r="BM204" s="374"/>
      <c r="BN204" s="366"/>
      <c r="BO204" s="366"/>
      <c r="BP204" s="366"/>
      <c r="BQ204" s="378"/>
      <c r="BR204" s="374"/>
      <c r="BS204" s="366"/>
      <c r="BT204" s="366"/>
      <c r="BU204" s="366"/>
      <c r="BV204" s="366"/>
      <c r="BW204" s="366"/>
      <c r="BX204" s="366"/>
      <c r="BY204" s="367"/>
      <c r="BZ204" s="367"/>
      <c r="CA204" s="367"/>
      <c r="CB204" s="367"/>
      <c r="CC204" s="367"/>
      <c r="CD204" s="367"/>
      <c r="CE204" s="367"/>
      <c r="CF204" s="367"/>
      <c r="CG204" s="367"/>
      <c r="CH204" s="367"/>
      <c r="CI204" s="367"/>
      <c r="CJ204" s="367"/>
      <c r="CK204" s="2"/>
      <c r="CL204" s="2"/>
      <c r="CM204" s="2"/>
      <c r="CN204" s="2"/>
      <c r="CO204" s="2"/>
      <c r="CP204" s="2"/>
      <c r="CQ204" s="2"/>
      <c r="CR204" s="2"/>
      <c r="CS204" s="2"/>
      <c r="CT204" s="2"/>
      <c r="CU204" s="2"/>
      <c r="CV204" s="2"/>
      <c r="CW204" s="2"/>
      <c r="CX204" s="2"/>
      <c r="CY204" s="2"/>
      <c r="CZ204" s="2"/>
    </row>
    <row r="205" s="433" customFormat="true" ht="15" customHeight="true" x14ac:dyDescent="0.2">
      <c r="A205" s="111"/>
      <c r="B205" s="50"/>
      <c r="C205" s="93"/>
      <c r="D205" s="92"/>
      <c r="E205" s="92"/>
      <c r="F205" s="92"/>
      <c r="G205" s="91"/>
      <c r="H205" s="90"/>
      <c r="I205" s="92"/>
      <c r="J205" s="92"/>
      <c r="K205" s="92"/>
      <c r="L205" s="89"/>
      <c r="M205" s="93"/>
      <c r="N205" s="92"/>
      <c r="O205" s="92"/>
      <c r="P205" s="92"/>
      <c r="Q205" s="91"/>
      <c r="R205" s="90"/>
      <c r="S205" s="92"/>
      <c r="T205" s="92"/>
      <c r="U205" s="92"/>
      <c r="V205" s="92"/>
      <c r="W205" s="92"/>
      <c r="X205" s="92"/>
      <c r="Y205" s="92"/>
      <c r="Z205" s="92"/>
      <c r="AA205" s="92"/>
      <c r="AB205" s="92"/>
      <c r="AC205" s="92"/>
      <c r="AD205" s="92"/>
      <c r="AE205" s="92"/>
      <c r="AF205" s="92"/>
      <c r="AG205" s="92"/>
      <c r="AH205" s="92"/>
      <c r="AI205" s="92"/>
      <c r="AJ205" s="89"/>
      <c r="AK205" s="1693"/>
      <c r="AL205" s="1693"/>
      <c r="AM205" s="1693"/>
      <c r="AN205" s="1693"/>
      <c r="AO205" s="1693"/>
      <c r="AP205" s="1693"/>
      <c r="AQ205" s="1693"/>
      <c r="AR205" s="1693"/>
      <c r="AS205" s="1693"/>
      <c r="AT205" s="1693"/>
      <c r="AU205" s="1693"/>
      <c r="AV205" s="1693"/>
      <c r="AW205" s="1693"/>
      <c r="AX205" s="1693"/>
      <c r="AY205" s="1693"/>
      <c r="AZ205" s="305"/>
      <c r="BA205" s="1710"/>
      <c r="BB205" s="1542"/>
      <c r="BC205" s="377"/>
      <c r="BD205" s="376"/>
      <c r="BE205" s="376"/>
      <c r="BF205" s="376"/>
      <c r="BG205" s="380"/>
      <c r="BH205" s="377"/>
      <c r="BI205" s="376"/>
      <c r="BJ205" s="376"/>
      <c r="BK205" s="376"/>
      <c r="BL205" s="380"/>
      <c r="BM205" s="377"/>
      <c r="BN205" s="376"/>
      <c r="BO205" s="376"/>
      <c r="BP205" s="376"/>
      <c r="BQ205" s="380"/>
      <c r="BR205" s="377"/>
      <c r="BS205" s="376"/>
      <c r="BT205" s="376"/>
      <c r="BU205" s="376"/>
      <c r="BV205" s="376"/>
      <c r="BW205" s="376"/>
      <c r="BX205" s="376"/>
      <c r="BY205" s="379"/>
      <c r="BZ205" s="379"/>
      <c r="CA205" s="379"/>
      <c r="CB205" s="379"/>
      <c r="CC205" s="379"/>
      <c r="CD205" s="379"/>
      <c r="CE205" s="379"/>
      <c r="CF205" s="379"/>
      <c r="CG205" s="379"/>
      <c r="CH205" s="379"/>
      <c r="CI205" s="379"/>
      <c r="CJ205" s="379"/>
      <c r="CK205" s="2"/>
      <c r="CL205" s="2"/>
      <c r="CM205" s="2"/>
      <c r="CN205" s="2"/>
      <c r="CO205" s="2"/>
      <c r="CP205" s="2"/>
      <c r="CQ205" s="2"/>
      <c r="CR205" s="2"/>
      <c r="CS205" s="2"/>
      <c r="CT205" s="2"/>
      <c r="CU205" s="2"/>
      <c r="CV205" s="2"/>
      <c r="CW205" s="2"/>
      <c r="CX205" s="2"/>
      <c r="CY205" s="2"/>
      <c r="CZ205" s="2"/>
    </row>
    <row r="206" s="433" customFormat="true" ht="250.15" customHeight="true" x14ac:dyDescent="0.2">
      <c r="B206" s="411"/>
      <c r="AK206" s="305"/>
      <c r="AL206" s="305"/>
      <c r="AM206" s="305"/>
      <c r="AN206" s="305"/>
      <c r="AO206" s="305"/>
      <c r="AP206" s="305"/>
      <c r="AQ206" s="305"/>
      <c r="AR206" s="305"/>
      <c r="AS206" s="305"/>
      <c r="AT206" s="305"/>
      <c r="AU206" s="305"/>
      <c r="AV206" s="305"/>
      <c r="AW206" s="305"/>
      <c r="AX206" s="305"/>
      <c r="AY206" s="305"/>
      <c r="AZ206" s="305"/>
      <c r="BA206" s="278"/>
      <c r="BB206" s="276"/>
      <c r="BC206" s="276"/>
      <c r="BD206" s="276"/>
      <c r="BE206" s="276"/>
      <c r="BF206" s="276"/>
      <c r="BG206" s="276"/>
      <c r="BH206" s="276"/>
      <c r="BI206" s="276"/>
      <c r="BJ206" s="276"/>
      <c r="BK206" s="276"/>
      <c r="BL206" s="276"/>
      <c r="BM206" s="276"/>
      <c r="BN206" s="276"/>
      <c r="BO206" s="276"/>
      <c r="BP206" s="276"/>
      <c r="BQ206" s="276"/>
      <c r="BR206" s="276"/>
      <c r="BS206" s="276"/>
      <c r="BT206" s="276"/>
      <c r="BU206" s="276"/>
      <c r="BV206" s="276"/>
      <c r="BW206" s="276"/>
      <c r="BX206" s="276"/>
      <c r="BY206" s="278"/>
      <c r="BZ206" s="304"/>
      <c r="CA206" s="304"/>
      <c r="CB206" s="304"/>
      <c r="CC206" s="304"/>
      <c r="CD206" s="304"/>
      <c r="CE206" s="304"/>
      <c r="CF206" s="304"/>
      <c r="CG206" s="304"/>
      <c r="CH206" s="304"/>
      <c r="CI206" s="304"/>
      <c r="CJ206" s="304"/>
      <c r="CK206" s="304"/>
      <c r="CL206" s="304"/>
      <c r="CM206" s="304"/>
      <c r="CN206" s="304"/>
      <c r="CO206" s="304"/>
      <c r="CP206" s="304"/>
      <c r="CQ206" s="304"/>
      <c r="CR206" s="304"/>
      <c r="CS206" s="304"/>
      <c r="CT206" s="304"/>
      <c r="CU206" s="304"/>
      <c r="CV206" s="304"/>
      <c r="CW206" s="304"/>
      <c r="CX206" s="304"/>
      <c r="CY206" s="304"/>
      <c r="CZ206" s="304"/>
    </row>
    <row r="207" s="257" customFormat="true" ht="18" customHeight="true" x14ac:dyDescent="0.2">
      <c r="AK207" s="300"/>
      <c r="AL207" s="300"/>
      <c r="AM207" s="300"/>
      <c r="AN207" s="300"/>
      <c r="AO207" s="300"/>
      <c r="AP207" s="300"/>
      <c r="AQ207" s="300"/>
      <c r="AR207" s="300"/>
      <c r="AS207" s="300"/>
      <c r="AT207" s="300"/>
      <c r="AU207" s="300"/>
      <c r="AV207" s="300"/>
      <c r="AW207" s="300"/>
      <c r="AX207" s="300"/>
      <c r="AY207" s="300"/>
      <c r="AZ207" s="300"/>
      <c r="BB207" s="280"/>
      <c r="BZ207" s="300"/>
      <c r="CA207" s="300"/>
      <c r="CB207" s="300"/>
      <c r="CC207" s="300"/>
      <c r="CD207" s="300"/>
      <c r="CE207" s="300"/>
      <c r="CF207" s="300"/>
      <c r="CG207" s="300"/>
      <c r="CH207" s="300"/>
      <c r="CI207" s="300"/>
      <c r="CJ207" s="300"/>
      <c r="CK207" s="300"/>
      <c r="CL207" s="300"/>
      <c r="CM207" s="300"/>
      <c r="CN207" s="300"/>
      <c r="CO207" s="300"/>
      <c r="CP207" s="300"/>
      <c r="CQ207" s="300"/>
      <c r="CR207" s="300"/>
      <c r="CS207" s="300"/>
      <c r="CT207" s="300"/>
      <c r="CU207" s="300"/>
      <c r="CV207" s="300"/>
      <c r="CW207" s="300"/>
      <c r="CX207" s="300"/>
      <c r="CY207" s="300"/>
      <c r="CZ207" s="300"/>
    </row>
    <row r="208" s="257" customFormat="true" ht="22.5" customHeight="true" x14ac:dyDescent="0.35">
      <c r="A208" s="1818" t="str">
        <f>A1026</f>
        <v>Cambodia</v>
      </c>
      <c r="B208" s="1819"/>
      <c r="AK208" s="300"/>
      <c r="AL208" s="300"/>
      <c r="AM208" s="300"/>
      <c r="AN208" s="300"/>
      <c r="AO208" s="300"/>
      <c r="AP208" s="300"/>
      <c r="AQ208" s="300"/>
      <c r="AR208" s="300"/>
      <c r="AS208" s="300"/>
      <c r="AT208" s="300"/>
      <c r="AU208" s="300"/>
      <c r="AV208" s="300"/>
      <c r="AW208" s="300"/>
      <c r="AX208" s="300"/>
      <c r="AY208" s="300"/>
      <c r="AZ208" s="300"/>
      <c r="BB208" s="280"/>
      <c r="BZ208" s="300"/>
      <c r="CA208" s="300"/>
      <c r="CB208" s="300"/>
      <c r="CC208" s="300"/>
      <c r="CD208" s="300"/>
      <c r="CE208" s="300"/>
      <c r="CF208" s="300"/>
      <c r="CG208" s="300"/>
      <c r="CH208" s="300"/>
      <c r="CI208" s="300"/>
      <c r="CJ208" s="300"/>
      <c r="CK208" s="300"/>
      <c r="CL208" s="300"/>
      <c r="CM208" s="300"/>
      <c r="CN208" s="300"/>
      <c r="CO208" s="300"/>
      <c r="CP208" s="300"/>
      <c r="CQ208" s="300"/>
      <c r="CR208" s="300"/>
      <c r="CS208" s="300"/>
      <c r="CT208" s="300"/>
      <c r="CU208" s="300"/>
      <c r="CV208" s="300"/>
      <c r="CW208" s="300"/>
      <c r="CX208" s="300"/>
      <c r="CY208" s="300"/>
      <c r="CZ208" s="300"/>
    </row>
    <row r="209" s="257" customFormat="true" ht="22.5" customHeight="true" x14ac:dyDescent="0.35">
      <c r="A209" s="284" t="str">
        <f>A1034</f>
        <v>2010</v>
      </c>
      <c r="B209" s="285"/>
      <c r="AK209" s="300"/>
      <c r="AL209" s="300"/>
      <c r="AM209" s="300"/>
      <c r="AN209" s="300"/>
      <c r="AO209" s="300"/>
      <c r="AP209" s="300"/>
      <c r="AQ209" s="300"/>
      <c r="AR209" s="300"/>
      <c r="AS209" s="300"/>
      <c r="AT209" s="300"/>
      <c r="AU209" s="300"/>
      <c r="AV209" s="300"/>
      <c r="AW209" s="300"/>
      <c r="AX209" s="300"/>
      <c r="AY209" s="300"/>
      <c r="AZ209" s="300"/>
      <c r="BB209" s="280"/>
      <c r="BZ209" s="300"/>
      <c r="CA209" s="300"/>
      <c r="CB209" s="300"/>
      <c r="CC209" s="300"/>
      <c r="CD209" s="300"/>
      <c r="CE209" s="300"/>
      <c r="CF209" s="300"/>
      <c r="CG209" s="300"/>
      <c r="CH209" s="300"/>
      <c r="CI209" s="300"/>
      <c r="CJ209" s="300"/>
      <c r="CK209" s="300"/>
      <c r="CL209" s="300"/>
      <c r="CM209" s="300"/>
      <c r="CN209" s="300"/>
      <c r="CO209" s="300"/>
      <c r="CP209" s="300"/>
      <c r="CQ209" s="300"/>
      <c r="CR209" s="300"/>
      <c r="CS209" s="300"/>
      <c r="CT209" s="300"/>
      <c r="CU209" s="300"/>
      <c r="CV209" s="300"/>
      <c r="CW209" s="300"/>
      <c r="CX209" s="300"/>
      <c r="CY209" s="300"/>
      <c r="CZ209" s="300"/>
    </row>
    <row r="210" s="257" customFormat="true" ht="22.5" customHeight="true" x14ac:dyDescent="0.35">
      <c r="A210" s="1537" t="s">
        <v>111</v>
      </c>
      <c r="B210" s="287"/>
      <c r="AK210" s="300"/>
      <c r="AL210" s="300"/>
      <c r="AM210" s="300"/>
      <c r="AN210" s="300"/>
      <c r="AO210" s="300"/>
      <c r="AP210" s="300"/>
      <c r="AQ210" s="300"/>
      <c r="AR210" s="300"/>
      <c r="AS210" s="300"/>
      <c r="AT210" s="300"/>
      <c r="AU210" s="300"/>
      <c r="AV210" s="300"/>
      <c r="AW210" s="300"/>
      <c r="AX210" s="300"/>
      <c r="AY210" s="300"/>
      <c r="AZ210" s="300"/>
      <c r="BB210" s="280"/>
      <c r="BZ210" s="300"/>
      <c r="CA210" s="300"/>
      <c r="CB210" s="300"/>
      <c r="CC210" s="300"/>
      <c r="CD210" s="300"/>
      <c r="CE210" s="300"/>
      <c r="CF210" s="300"/>
      <c r="CG210" s="300"/>
      <c r="CH210" s="300"/>
      <c r="CI210" s="300"/>
      <c r="CJ210" s="300"/>
      <c r="CK210" s="300"/>
      <c r="CL210" s="300"/>
      <c r="CM210" s="300"/>
      <c r="CN210" s="300"/>
      <c r="CO210" s="300"/>
      <c r="CP210" s="300"/>
      <c r="CQ210" s="300"/>
      <c r="CR210" s="300"/>
      <c r="CS210" s="300"/>
      <c r="CT210" s="300"/>
      <c r="CU210" s="300"/>
      <c r="CV210" s="300"/>
      <c r="CW210" s="300"/>
      <c r="CX210" s="300"/>
      <c r="CY210" s="300"/>
      <c r="CZ210" s="300"/>
    </row>
    <row r="211" s="257" customFormat="true" ht="20.1" customHeight="true" x14ac:dyDescent="0.35">
      <c r="A211" s="289" t="s">
        <v>96</v>
      </c>
      <c r="B211" s="285"/>
      <c r="AK211" s="300"/>
      <c r="AL211" s="300"/>
      <c r="AM211" s="300"/>
      <c r="AN211" s="300"/>
      <c r="AO211" s="300"/>
      <c r="AP211" s="300"/>
      <c r="AQ211" s="300"/>
      <c r="AR211" s="300"/>
      <c r="AS211" s="300"/>
      <c r="AT211" s="300"/>
      <c r="AU211" s="300"/>
      <c r="AV211" s="300"/>
      <c r="AW211" s="300"/>
      <c r="AX211" s="300"/>
      <c r="AY211" s="300"/>
      <c r="AZ211" s="300"/>
      <c r="BB211" s="280"/>
      <c r="BZ211" s="300"/>
      <c r="CA211" s="300"/>
      <c r="CB211" s="300"/>
      <c r="CC211" s="300"/>
      <c r="CD211" s="300"/>
      <c r="CE211" s="300"/>
      <c r="CF211" s="300"/>
      <c r="CG211" s="300"/>
      <c r="CH211" s="300"/>
      <c r="CI211" s="300"/>
      <c r="CJ211" s="300"/>
      <c r="CK211" s="300"/>
      <c r="CL211" s="300"/>
      <c r="CM211" s="300"/>
      <c r="CN211" s="300"/>
      <c r="CO211" s="300"/>
      <c r="CP211" s="300"/>
      <c r="CQ211" s="300"/>
      <c r="CR211" s="300"/>
      <c r="CS211" s="300"/>
      <c r="CT211" s="300"/>
      <c r="CU211" s="300"/>
      <c r="CV211" s="300"/>
      <c r="CW211" s="300"/>
      <c r="CX211" s="300"/>
      <c r="CY211" s="300"/>
      <c r="CZ211" s="300"/>
    </row>
    <row r="212" s="257" customFormat="true" ht="15" customHeight="true" x14ac:dyDescent="0.2">
      <c r="A212" s="1540" t="s">
        <v>97</v>
      </c>
      <c r="B212" s="311"/>
      <c r="AK212" s="300"/>
      <c r="AL212" s="300"/>
      <c r="AM212" s="300"/>
      <c r="AN212" s="300"/>
      <c r="AO212" s="300"/>
      <c r="AP212" s="300"/>
      <c r="AQ212" s="300"/>
      <c r="AR212" s="300"/>
      <c r="AS212" s="300"/>
      <c r="AT212" s="300"/>
      <c r="AU212" s="300"/>
      <c r="AV212" s="300"/>
      <c r="AW212" s="300"/>
      <c r="AX212" s="300"/>
      <c r="AY212" s="300"/>
      <c r="AZ212" s="300"/>
      <c r="BB212" s="280"/>
      <c r="BZ212" s="300"/>
      <c r="CA212" s="300"/>
      <c r="CB212" s="300"/>
      <c r="CC212" s="300"/>
      <c r="CD212" s="300"/>
      <c r="CE212" s="300"/>
      <c r="CF212" s="300"/>
      <c r="CG212" s="300"/>
      <c r="CH212" s="300"/>
      <c r="CI212" s="300"/>
      <c r="CJ212" s="300"/>
      <c r="CK212" s="300"/>
      <c r="CL212" s="300"/>
      <c r="CM212" s="300"/>
      <c r="CN212" s="300"/>
      <c r="CO212" s="300"/>
      <c r="CP212" s="300"/>
      <c r="CQ212" s="300"/>
      <c r="CR212" s="300"/>
      <c r="CS212" s="300"/>
      <c r="CT212" s="300"/>
      <c r="CU212" s="300"/>
      <c r="CV212" s="300"/>
      <c r="CW212" s="300"/>
      <c r="CX212" s="300"/>
      <c r="CY212" s="300"/>
      <c r="CZ212" s="300"/>
    </row>
    <row r="213" s="257" customFormat="true" ht="15" customHeight="true" x14ac:dyDescent="0.2">
      <c r="A213" s="292" t="s">
        <v>40</v>
      </c>
      <c r="B213" s="291"/>
      <c r="AK213" s="300"/>
      <c r="AL213" s="300"/>
      <c r="AM213" s="300"/>
      <c r="AN213" s="300"/>
      <c r="AO213" s="300"/>
      <c r="AP213" s="300"/>
      <c r="AQ213" s="300"/>
      <c r="AR213" s="300"/>
      <c r="AS213" s="300"/>
      <c r="AT213" s="300"/>
      <c r="AU213" s="300"/>
      <c r="AV213" s="300"/>
      <c r="AW213" s="300"/>
      <c r="AX213" s="300"/>
      <c r="AY213" s="300"/>
      <c r="AZ213" s="300"/>
      <c r="BB213" s="280"/>
      <c r="BZ213" s="300"/>
      <c r="CA213" s="300"/>
      <c r="CB213" s="300"/>
      <c r="CC213" s="300"/>
      <c r="CD213" s="300"/>
      <c r="CE213" s="300"/>
      <c r="CF213" s="300"/>
      <c r="CG213" s="300"/>
      <c r="CH213" s="300"/>
      <c r="CI213" s="300"/>
      <c r="CJ213" s="300"/>
      <c r="CK213" s="300"/>
      <c r="CL213" s="300"/>
      <c r="CM213" s="300"/>
      <c r="CN213" s="300"/>
      <c r="CO213" s="300"/>
      <c r="CP213" s="300"/>
      <c r="CQ213" s="300"/>
      <c r="CR213" s="300"/>
      <c r="CS213" s="300"/>
      <c r="CT213" s="300"/>
      <c r="CU213" s="300"/>
      <c r="CV213" s="300"/>
      <c r="CW213" s="300"/>
      <c r="CX213" s="300"/>
      <c r="CY213" s="300"/>
      <c r="CZ213" s="300"/>
    </row>
    <row r="214" s="257" customFormat="true" ht="15" customHeight="true" x14ac:dyDescent="0.2">
      <c r="A214" s="290" t="s">
        <v>39</v>
      </c>
      <c r="B214" s="291"/>
      <c r="AK214" s="300"/>
      <c r="AL214" s="300"/>
      <c r="AM214" s="300"/>
      <c r="AN214" s="300"/>
      <c r="AO214" s="300"/>
      <c r="AP214" s="300"/>
      <c r="AQ214" s="300"/>
      <c r="AR214" s="300"/>
      <c r="AS214" s="300"/>
      <c r="AT214" s="300"/>
      <c r="AU214" s="300"/>
      <c r="AV214" s="300"/>
      <c r="AW214" s="300"/>
      <c r="AX214" s="300"/>
      <c r="AY214" s="300"/>
      <c r="AZ214" s="300"/>
      <c r="BB214" s="280"/>
      <c r="BZ214" s="300"/>
      <c r="CA214" s="300"/>
      <c r="CB214" s="300"/>
      <c r="CC214" s="300"/>
      <c r="CD214" s="300"/>
      <c r="CE214" s="300"/>
      <c r="CF214" s="300"/>
      <c r="CG214" s="300"/>
      <c r="CH214" s="300"/>
      <c r="CI214" s="300"/>
      <c r="CJ214" s="300"/>
      <c r="CK214" s="300"/>
      <c r="CL214" s="300"/>
      <c r="CM214" s="300"/>
      <c r="CN214" s="300"/>
      <c r="CO214" s="300"/>
      <c r="CP214" s="300"/>
      <c r="CQ214" s="300"/>
      <c r="CR214" s="300"/>
      <c r="CS214" s="300"/>
      <c r="CT214" s="300"/>
      <c r="CU214" s="300"/>
      <c r="CV214" s="300"/>
      <c r="CW214" s="300"/>
      <c r="CX214" s="300"/>
      <c r="CY214" s="300"/>
      <c r="CZ214" s="300"/>
    </row>
    <row r="215" s="257" customFormat="true" ht="15" customHeight="true" x14ac:dyDescent="0.2">
      <c r="A215" s="290" t="s">
        <v>133</v>
      </c>
      <c r="B215" s="310" t="str">
        <f>A1025</f>
        <v>DHS10</v>
      </c>
      <c r="AK215" s="300"/>
      <c r="AL215" s="300"/>
      <c r="AM215" s="300"/>
      <c r="AN215" s="300"/>
      <c r="AO215" s="300"/>
      <c r="AP215" s="300"/>
      <c r="AQ215" s="300"/>
      <c r="AR215" s="300"/>
      <c r="AS215" s="300"/>
      <c r="AT215" s="300"/>
      <c r="AU215" s="300"/>
      <c r="AV215" s="300"/>
      <c r="AW215" s="300"/>
      <c r="AX215" s="300"/>
      <c r="AY215" s="300"/>
      <c r="AZ215" s="300"/>
      <c r="BB215" s="280"/>
      <c r="BZ215" s="300"/>
      <c r="CA215" s="300"/>
      <c r="CB215" s="300"/>
      <c r="CC215" s="300"/>
      <c r="CD215" s="300"/>
      <c r="CE215" s="300"/>
      <c r="CF215" s="300"/>
      <c r="CG215" s="300"/>
      <c r="CH215" s="300"/>
      <c r="CI215" s="300"/>
      <c r="CJ215" s="300"/>
      <c r="CK215" s="300"/>
      <c r="CL215" s="300"/>
      <c r="CM215" s="300"/>
      <c r="CN215" s="300"/>
      <c r="CO215" s="300"/>
      <c r="CP215" s="300"/>
      <c r="CQ215" s="300"/>
      <c r="CR215" s="300"/>
      <c r="CS215" s="300"/>
      <c r="CT215" s="300"/>
      <c r="CU215" s="300"/>
      <c r="CV215" s="300"/>
      <c r="CW215" s="300"/>
      <c r="CX215" s="300"/>
      <c r="CY215" s="300"/>
      <c r="CZ215" s="300"/>
    </row>
    <row r="216" s="257" customFormat="true" ht="15" customHeight="true" x14ac:dyDescent="0.2">
      <c r="A216" s="143"/>
      <c r="B216" s="145"/>
      <c r="AK216" s="300"/>
      <c r="AL216" s="300"/>
      <c r="AM216" s="300"/>
      <c r="AN216" s="300"/>
      <c r="AO216" s="300"/>
      <c r="AP216" s="300"/>
      <c r="AQ216" s="300"/>
      <c r="AR216" s="300"/>
      <c r="AS216" s="300"/>
      <c r="AT216" s="300"/>
      <c r="AU216" s="300"/>
      <c r="AV216" s="300"/>
      <c r="AW216" s="300"/>
      <c r="AX216" s="300"/>
      <c r="AY216" s="300"/>
      <c r="AZ216" s="300"/>
      <c r="BB216" s="280"/>
      <c r="BZ216" s="300"/>
      <c r="CA216" s="300"/>
      <c r="CB216" s="300"/>
      <c r="CC216" s="300"/>
      <c r="CD216" s="300"/>
      <c r="CE216" s="300"/>
      <c r="CF216" s="300"/>
      <c r="CG216" s="300"/>
      <c r="CH216" s="300"/>
      <c r="CI216" s="300"/>
      <c r="CJ216" s="300"/>
      <c r="CK216" s="300"/>
      <c r="CL216" s="300"/>
      <c r="CM216" s="300"/>
      <c r="CN216" s="300"/>
      <c r="CO216" s="300"/>
      <c r="CP216" s="300"/>
      <c r="CQ216" s="300"/>
      <c r="CR216" s="300"/>
      <c r="CS216" s="300"/>
      <c r="CT216" s="300"/>
      <c r="CU216" s="300"/>
      <c r="CV216" s="300"/>
      <c r="CW216" s="300"/>
      <c r="CX216" s="300"/>
      <c r="CY216" s="300"/>
      <c r="CZ216" s="300"/>
    </row>
    <row r="217" s="257" customFormat="true" ht="15" customHeight="true" x14ac:dyDescent="0.2">
      <c r="A217" s="143"/>
      <c r="B217" s="144"/>
      <c r="AK217" s="300"/>
      <c r="AL217" s="300"/>
      <c r="AM217" s="300"/>
      <c r="AN217" s="300"/>
      <c r="AO217" s="300"/>
      <c r="AP217" s="300"/>
      <c r="AQ217" s="300"/>
      <c r="AR217" s="300"/>
      <c r="AS217" s="300"/>
      <c r="AT217" s="300"/>
      <c r="AU217" s="300"/>
      <c r="AV217" s="300"/>
      <c r="AW217" s="300"/>
      <c r="AX217" s="300"/>
      <c r="AY217" s="300"/>
      <c r="AZ217" s="300"/>
      <c r="BB217" s="280"/>
      <c r="BZ217" s="300"/>
      <c r="CA217" s="300"/>
      <c r="CB217" s="300"/>
      <c r="CC217" s="300"/>
      <c r="CD217" s="300"/>
      <c r="CE217" s="300"/>
      <c r="CF217" s="300"/>
      <c r="CG217" s="300"/>
      <c r="CH217" s="300"/>
      <c r="CI217" s="300"/>
      <c r="CJ217" s="300"/>
      <c r="CK217" s="300"/>
      <c r="CL217" s="300"/>
      <c r="CM217" s="300"/>
      <c r="CN217" s="300"/>
      <c r="CO217" s="300"/>
      <c r="CP217" s="300"/>
      <c r="CQ217" s="300"/>
      <c r="CR217" s="300"/>
      <c r="CS217" s="300"/>
      <c r="CT217" s="300"/>
      <c r="CU217" s="300"/>
      <c r="CV217" s="300"/>
      <c r="CW217" s="300"/>
      <c r="CX217" s="300"/>
      <c r="CY217" s="300"/>
      <c r="CZ217" s="300"/>
    </row>
    <row r="218" s="257" customFormat="true" ht="18" customHeight="true" x14ac:dyDescent="0.2">
      <c r="A218" s="143"/>
      <c r="B218" s="145"/>
      <c r="AK218" s="300"/>
      <c r="AL218" s="300"/>
      <c r="AM218" s="300"/>
      <c r="AN218" s="300"/>
      <c r="AO218" s="300"/>
      <c r="AP218" s="300"/>
      <c r="AQ218" s="300"/>
      <c r="AR218" s="300"/>
      <c r="AS218" s="300"/>
      <c r="AT218" s="300"/>
      <c r="AU218" s="300"/>
      <c r="AV218" s="300"/>
      <c r="AW218" s="300"/>
      <c r="AX218" s="300"/>
      <c r="AY218" s="300"/>
      <c r="AZ218" s="300"/>
      <c r="BB218" s="280"/>
      <c r="BZ218" s="300"/>
      <c r="CA218" s="300"/>
      <c r="CB218" s="300"/>
      <c r="CC218" s="300"/>
      <c r="CD218" s="300"/>
      <c r="CE218" s="300"/>
      <c r="CF218" s="300"/>
      <c r="CG218" s="300"/>
      <c r="CH218" s="300"/>
      <c r="CI218" s="300"/>
      <c r="CJ218" s="300"/>
      <c r="CK218" s="300"/>
      <c r="CL218" s="300"/>
      <c r="CM218" s="300"/>
      <c r="CN218" s="300"/>
      <c r="CO218" s="300"/>
      <c r="CP218" s="300"/>
      <c r="CQ218" s="300"/>
      <c r="CR218" s="300"/>
      <c r="CS218" s="300"/>
      <c r="CT218" s="300"/>
      <c r="CU218" s="300"/>
      <c r="CV218" s="300"/>
      <c r="CW218" s="300"/>
      <c r="CX218" s="300"/>
      <c r="CY218" s="300"/>
      <c r="CZ218" s="300"/>
    </row>
    <row r="219" s="257" customFormat="true" ht="18" customHeight="true" x14ac:dyDescent="0.2">
      <c r="A219" s="142"/>
      <c r="B219" s="141"/>
      <c r="AK219" s="300"/>
      <c r="AL219" s="300"/>
      <c r="AM219" s="300"/>
      <c r="AN219" s="300"/>
      <c r="AO219" s="300"/>
      <c r="AP219" s="300"/>
      <c r="AQ219" s="300"/>
      <c r="AR219" s="300"/>
      <c r="AS219" s="300"/>
      <c r="AT219" s="300"/>
      <c r="AU219" s="300"/>
      <c r="AV219" s="300"/>
      <c r="AW219" s="300"/>
      <c r="AX219" s="300"/>
      <c r="AY219" s="300"/>
      <c r="AZ219" s="300"/>
      <c r="BB219" s="280"/>
      <c r="BZ219" s="300"/>
      <c r="CA219" s="300"/>
      <c r="CB219" s="300"/>
      <c r="CC219" s="300"/>
      <c r="CD219" s="300"/>
      <c r="CE219" s="300"/>
      <c r="CF219" s="300"/>
      <c r="CG219" s="300"/>
      <c r="CH219" s="300"/>
      <c r="CI219" s="300"/>
      <c r="CJ219" s="300"/>
      <c r="CK219" s="300"/>
      <c r="CL219" s="300"/>
      <c r="CM219" s="300"/>
      <c r="CN219" s="300"/>
      <c r="CO219" s="300"/>
      <c r="CP219" s="300"/>
      <c r="CQ219" s="300"/>
      <c r="CR219" s="300"/>
      <c r="CS219" s="300"/>
      <c r="CT219" s="300"/>
      <c r="CU219" s="300"/>
      <c r="CV219" s="300"/>
      <c r="CW219" s="300"/>
      <c r="CX219" s="300"/>
      <c r="CY219" s="300"/>
      <c r="CZ219" s="300"/>
    </row>
    <row r="220" s="433" customFormat="true" ht="15" customHeight="true" x14ac:dyDescent="0.2">
      <c r="A220" s="260" t="s">
        <v>86</v>
      </c>
      <c r="B220" s="295"/>
      <c r="C220" s="1812" t="s">
        <v>114</v>
      </c>
      <c r="D220" s="1813"/>
      <c r="E220" s="1813"/>
      <c r="F220" s="1813"/>
      <c r="G220" s="1814"/>
      <c r="H220" s="1809" t="s">
        <v>38</v>
      </c>
      <c r="I220" s="1810"/>
      <c r="J220" s="1810"/>
      <c r="K220" s="1810"/>
      <c r="L220" s="1811"/>
      <c r="M220" s="1815" t="s">
        <v>37</v>
      </c>
      <c r="N220" s="1816"/>
      <c r="O220" s="1816"/>
      <c r="P220" s="1816"/>
      <c r="Q220" s="1817"/>
      <c r="R220" s="15" t="s">
        <v>137</v>
      </c>
      <c r="S220" s="359"/>
      <c r="T220" s="359"/>
      <c r="U220" s="359"/>
      <c r="V220" s="359"/>
      <c r="W220" s="359"/>
      <c r="X220" s="359"/>
      <c r="Y220" s="359"/>
      <c r="Z220" s="359"/>
      <c r="AA220" s="359"/>
      <c r="AB220" s="359"/>
      <c r="AC220" s="359"/>
      <c r="AD220" s="359"/>
      <c r="AE220" s="359"/>
      <c r="AF220" s="359"/>
      <c r="AG220" s="359"/>
      <c r="AH220" s="359"/>
      <c r="AI220" s="359"/>
      <c r="AJ220" s="359"/>
      <c r="AK220" s="1693"/>
      <c r="AL220" s="1693"/>
      <c r="AM220" s="1693"/>
      <c r="AN220" s="1693"/>
      <c r="AO220" s="1693"/>
      <c r="AP220" s="1693"/>
      <c r="AQ220" s="1693"/>
      <c r="AR220" s="1693"/>
      <c r="AS220" s="1693"/>
      <c r="AT220" s="1693"/>
      <c r="AU220" s="1693"/>
      <c r="AV220" s="1693"/>
      <c r="AW220" s="1693"/>
      <c r="AX220" s="1693"/>
      <c r="AY220" s="1693"/>
      <c r="AZ220" s="305"/>
      <c r="BA220" s="306" t="s">
        <v>128</v>
      </c>
      <c r="BB220" s="260" t="s">
        <v>86</v>
      </c>
      <c r="BC220" s="1815" t="s">
        <v>114</v>
      </c>
      <c r="BD220" s="1816"/>
      <c r="BE220" s="1816"/>
      <c r="BF220" s="1816"/>
      <c r="BG220" s="1838"/>
      <c r="BH220" s="1815" t="s">
        <v>38</v>
      </c>
      <c r="BI220" s="1816"/>
      <c r="BJ220" s="1816"/>
      <c r="BK220" s="1816"/>
      <c r="BL220" s="1838"/>
      <c r="BM220" s="1815" t="s">
        <v>37</v>
      </c>
      <c r="BN220" s="1816"/>
      <c r="BO220" s="1816"/>
      <c r="BP220" s="1816"/>
      <c r="BQ220" s="1817"/>
      <c r="BR220" s="14" t="s">
        <v>137</v>
      </c>
      <c r="BS220" s="359"/>
      <c r="BT220" s="359"/>
      <c r="BU220" s="359"/>
      <c r="BV220" s="359"/>
      <c r="BW220" s="359"/>
      <c r="BX220" s="359"/>
      <c r="BY220" s="359"/>
      <c r="BZ220" s="370"/>
      <c r="CA220" s="370"/>
      <c r="CB220" s="370"/>
      <c r="CC220" s="370"/>
      <c r="CD220" s="370"/>
      <c r="CE220" s="370"/>
      <c r="CF220" s="370"/>
      <c r="CG220" s="370"/>
      <c r="CH220" s="370"/>
      <c r="CI220" s="370"/>
      <c r="CJ220" s="370"/>
      <c r="CK220" s="304"/>
      <c r="CL220" s="304"/>
      <c r="CM220" s="304"/>
      <c r="CN220" s="304"/>
      <c r="CO220" s="304"/>
      <c r="CP220" s="304"/>
      <c r="CQ220" s="304"/>
      <c r="CR220" s="304"/>
      <c r="CS220" s="304"/>
      <c r="CT220" s="304"/>
      <c r="CU220" s="304"/>
      <c r="CV220" s="304"/>
      <c r="CW220" s="304"/>
      <c r="CX220" s="304"/>
      <c r="CY220" s="304"/>
      <c r="CZ220" s="304"/>
    </row>
    <row r="221" s="433" customFormat="true" ht="36" x14ac:dyDescent="0.2">
      <c r="A221" s="294" t="s">
        <v>87</v>
      </c>
      <c r="B221" s="328"/>
      <c r="C221" s="351" t="s">
        <v>0</v>
      </c>
      <c r="D221" s="1535" t="s">
        <v>1</v>
      </c>
      <c r="E221" s="1535" t="s">
        <v>2</v>
      </c>
      <c r="F221" s="1535" t="s">
        <v>3</v>
      </c>
      <c r="G221" s="1536" t="s">
        <v>4</v>
      </c>
      <c r="H221" s="333" t="s">
        <v>0</v>
      </c>
      <c r="I221" s="1538" t="s">
        <v>1</v>
      </c>
      <c r="J221" s="1538" t="s">
        <v>2</v>
      </c>
      <c r="K221" s="1538" t="s">
        <v>3</v>
      </c>
      <c r="L221" s="1539" t="s">
        <v>4</v>
      </c>
      <c r="M221" s="334" t="s">
        <v>0</v>
      </c>
      <c r="N221" s="1538" t="s">
        <v>1</v>
      </c>
      <c r="O221" s="1538" t="s">
        <v>2</v>
      </c>
      <c r="P221" s="1538" t="s">
        <v>3</v>
      </c>
      <c r="Q221" s="1534" t="s">
        <v>4</v>
      </c>
      <c r="R221" s="333" t="s">
        <v>152</v>
      </c>
      <c r="S221" s="1538" t="s">
        <v>310</v>
      </c>
      <c r="T221" s="1538" t="s">
        <v>154</v>
      </c>
      <c r="U221" s="1538" t="s">
        <v>155</v>
      </c>
      <c r="V221" s="1538" t="s">
        <v>156</v>
      </c>
      <c r="W221" s="1538" t="s">
        <v>157</v>
      </c>
      <c r="X221" s="1538" t="s">
        <v>311</v>
      </c>
      <c r="Y221" s="1538" t="s">
        <v>159</v>
      </c>
      <c r="Z221" s="1538" t="s">
        <v>160</v>
      </c>
      <c r="AA221" s="1538" t="s">
        <v>162</v>
      </c>
      <c r="AB221" s="1538" t="s">
        <v>163</v>
      </c>
      <c r="AC221" s="1538" t="s">
        <v>164</v>
      </c>
      <c r="AD221" s="1538" t="s">
        <v>312</v>
      </c>
      <c r="AE221" s="1538" t="s">
        <v>165</v>
      </c>
      <c r="AF221" s="1538" t="s">
        <v>166</v>
      </c>
      <c r="AG221" s="1538" t="s">
        <v>167</v>
      </c>
      <c r="AH221" s="1538" t="s">
        <v>168</v>
      </c>
      <c r="AI221" s="1538" t="s">
        <v>169</v>
      </c>
      <c r="AJ221" s="1539" t="s">
        <v>170</v>
      </c>
      <c r="AK221" s="1693"/>
      <c r="AL221" s="1693"/>
      <c r="AM221" s="1693"/>
      <c r="AN221" s="1693"/>
      <c r="AO221" s="1693"/>
      <c r="AP221" s="1693"/>
      <c r="AQ221" s="1693"/>
      <c r="AR221" s="1693"/>
      <c r="AS221" s="1693"/>
      <c r="AT221" s="1693"/>
      <c r="AU221" s="1693"/>
      <c r="AV221" s="1693"/>
      <c r="AW221" s="1693"/>
      <c r="AX221" s="1693"/>
      <c r="AY221" s="1693"/>
      <c r="AZ221" s="305"/>
      <c r="BA221" s="294" t="s">
        <v>117</v>
      </c>
      <c r="BB221" s="293"/>
      <c r="BC221" s="381" t="s">
        <v>0</v>
      </c>
      <c r="BD221" s="1464" t="s">
        <v>1</v>
      </c>
      <c r="BE221" s="1464" t="s">
        <v>2</v>
      </c>
      <c r="BF221" s="1464" t="s">
        <v>3</v>
      </c>
      <c r="BG221" s="382" t="s">
        <v>4</v>
      </c>
      <c r="BH221" s="381" t="s">
        <v>0</v>
      </c>
      <c r="BI221" s="1464" t="s">
        <v>1</v>
      </c>
      <c r="BJ221" s="1464" t="s">
        <v>2</v>
      </c>
      <c r="BK221" s="1464" t="s">
        <v>3</v>
      </c>
      <c r="BL221" s="382" t="s">
        <v>4</v>
      </c>
      <c r="BM221" s="381" t="s">
        <v>0</v>
      </c>
      <c r="BN221" s="1464" t="s">
        <v>1</v>
      </c>
      <c r="BO221" s="1464" t="s">
        <v>2</v>
      </c>
      <c r="BP221" s="1464" t="s">
        <v>3</v>
      </c>
      <c r="BQ221" s="382" t="s">
        <v>4</v>
      </c>
      <c r="BR221" s="381" t="s">
        <v>152</v>
      </c>
      <c r="BS221" s="1464" t="s">
        <v>310</v>
      </c>
      <c r="BT221" s="1464" t="s">
        <v>154</v>
      </c>
      <c r="BU221" s="1464" t="s">
        <v>155</v>
      </c>
      <c r="BV221" s="1464" t="s">
        <v>156</v>
      </c>
      <c r="BW221" s="1464" t="s">
        <v>157</v>
      </c>
      <c r="BX221" s="1464" t="s">
        <v>311</v>
      </c>
      <c r="BY221" s="1466" t="s">
        <v>159</v>
      </c>
      <c r="BZ221" s="1466" t="s">
        <v>160</v>
      </c>
      <c r="CA221" s="1466" t="s">
        <v>162</v>
      </c>
      <c r="CB221" s="1466" t="s">
        <v>163</v>
      </c>
      <c r="CC221" s="1466" t="s">
        <v>164</v>
      </c>
      <c r="CD221" s="1466" t="s">
        <v>312</v>
      </c>
      <c r="CE221" s="1466" t="s">
        <v>165</v>
      </c>
      <c r="CF221" s="1466" t="s">
        <v>166</v>
      </c>
      <c r="CG221" s="1466" t="s">
        <v>167</v>
      </c>
      <c r="CH221" s="1466" t="s">
        <v>168</v>
      </c>
      <c r="CI221" s="1466" t="s">
        <v>169</v>
      </c>
      <c r="CJ221" s="1466" t="s">
        <v>170</v>
      </c>
      <c r="CK221" s="1711"/>
      <c r="CL221" s="1711"/>
      <c r="CM221" s="1711"/>
      <c r="CN221" s="1711"/>
      <c r="CO221" s="1711"/>
      <c r="CP221" s="1711"/>
      <c r="CQ221" s="1711"/>
      <c r="CR221" s="1711"/>
      <c r="CS221" s="1711"/>
      <c r="CT221" s="1711"/>
      <c r="CU221" s="1711"/>
      <c r="CV221" s="1711"/>
      <c r="CW221" s="1711"/>
      <c r="CX221" s="1711"/>
      <c r="CY221" s="1711"/>
      <c r="CZ221" s="1711"/>
    </row>
    <row r="222" s="433" customFormat="true" ht="15" customHeight="true" x14ac:dyDescent="0.2">
      <c r="A222" s="1803" t="s">
        <v>36</v>
      </c>
      <c r="B222" s="330" t="s">
        <v>15</v>
      </c>
      <c r="C222" s="103">
        <v>29.989784733536784</v>
      </c>
      <c r="D222" s="102">
        <v>39.30142957627897</v>
      </c>
      <c r="E222" s="102">
        <v>46.593584205628481</v>
      </c>
      <c r="F222" s="102">
        <v>56.776100829265552</v>
      </c>
      <c r="G222" s="101">
        <v>83.760655335276908</v>
      </c>
      <c r="H222" s="100">
        <v>54.513234851937085</v>
      </c>
      <c r="I222" s="102">
        <v>77.897517158372295</v>
      </c>
      <c r="J222" s="102">
        <v>89.522866255442722</v>
      </c>
      <c r="K222" s="102">
        <v>96.434852969757202</v>
      </c>
      <c r="L222" s="99">
        <v>99.216439653277106</v>
      </c>
      <c r="M222" s="103">
        <v>28.708148626653156</v>
      </c>
      <c r="N222" s="102">
        <v>36.854810783170919</v>
      </c>
      <c r="O222" s="102">
        <v>44.564458552770873</v>
      </c>
      <c r="P222" s="102">
        <v>49.404551024982055</v>
      </c>
      <c r="Q222" s="101">
        <v>61.96100580049071</v>
      </c>
      <c r="R222" s="100">
        <v>58.638830964889912</v>
      </c>
      <c r="S222" s="102">
        <v>46.47751354586061</v>
      </c>
      <c r="T222" s="102">
        <v>28.367367434195806</v>
      </c>
      <c r="U222" s="102">
        <v>49.570200290852178</v>
      </c>
      <c r="V222" s="102">
        <v>63.761769380597229</v>
      </c>
      <c r="W222" s="102">
        <v>45.07600302113832</v>
      </c>
      <c r="X222" s="102">
        <v>61.430099225241939</v>
      </c>
      <c r="Y222" s="102">
        <v>34.17344389065051</v>
      </c>
      <c r="Z222" s="102">
        <v>20.626386000986795</v>
      </c>
      <c r="AA222" s="102">
        <v>45.368599662015498</v>
      </c>
      <c r="AB222" s="102">
        <v>65.916784314836676</v>
      </c>
      <c r="AC222" s="102">
        <v>91.020329272025236</v>
      </c>
      <c r="AD222" s="102">
        <v>71.080111052323076</v>
      </c>
      <c r="AE222" s="102">
        <v>45.636547455075515</v>
      </c>
      <c r="AF222" s="102">
        <v>67.404127707548682</v>
      </c>
      <c r="AG222" s="102">
        <v>51.419972250788526</v>
      </c>
      <c r="AH222" s="102">
        <v>67.217771906758571</v>
      </c>
      <c r="AI222" s="102">
        <v>81.408185020044755</v>
      </c>
      <c r="AJ222" s="99">
        <v>3.7271580743744286</v>
      </c>
      <c r="AK222" s="1693"/>
      <c r="AL222" s="1693"/>
      <c r="AM222" s="1693"/>
      <c r="AN222" s="1693"/>
      <c r="AO222" s="1693"/>
      <c r="AP222" s="1693"/>
      <c r="AQ222" s="1693"/>
      <c r="AR222" s="1693"/>
      <c r="AS222" s="1693"/>
      <c r="AT222" s="1693"/>
      <c r="AU222" s="1693"/>
      <c r="AV222" s="1693"/>
      <c r="AW222" s="1693"/>
      <c r="AX222" s="1693"/>
      <c r="AY222" s="1693"/>
      <c r="AZ222" s="305"/>
      <c r="BA222" s="1835" t="s">
        <v>36</v>
      </c>
      <c r="BB222" s="1543" t="s">
        <v>15</v>
      </c>
      <c r="BC222" s="385">
        <v>4518.6316239999996</v>
      </c>
      <c r="BD222" s="383">
        <v>5925.283612000002</v>
      </c>
      <c r="BE222" s="383">
        <v>7008.9448859999948</v>
      </c>
      <c r="BF222" s="383">
        <v>8524.9139269999887</v>
      </c>
      <c r="BG222" s="389">
        <v>12608.502792999927</v>
      </c>
      <c r="BH222" s="385">
        <v>1461.6707389999999</v>
      </c>
      <c r="BI222" s="383">
        <v>2090.1092040000003</v>
      </c>
      <c r="BJ222" s="383">
        <v>2404.4099430000015</v>
      </c>
      <c r="BK222" s="383">
        <v>2591.5108139999929</v>
      </c>
      <c r="BL222" s="389">
        <v>2658.1714209999982</v>
      </c>
      <c r="BM222" s="385">
        <v>3555.1771260000037</v>
      </c>
      <c r="BN222" s="383">
        <v>4566.3624040000032</v>
      </c>
      <c r="BO222" s="383">
        <v>5514.3840329999957</v>
      </c>
      <c r="BP222" s="383">
        <v>6112.5321570000042</v>
      </c>
      <c r="BQ222" s="389">
        <v>7631.9490010000118</v>
      </c>
      <c r="BR222" s="385">
        <v>1855.6193820000044</v>
      </c>
      <c r="BS222" s="383">
        <v>2590.1700050000022</v>
      </c>
      <c r="BT222" s="383">
        <v>2496.4059529999995</v>
      </c>
      <c r="BU222" s="383">
        <v>1502.3163000000002</v>
      </c>
      <c r="BV222" s="383">
        <v>2758.3358789999993</v>
      </c>
      <c r="BW222" s="383">
        <v>1745.4789620000008</v>
      </c>
      <c r="BX222" s="383">
        <v>2258.4401920000023</v>
      </c>
      <c r="BY222" s="387">
        <v>2501.4583390000057</v>
      </c>
      <c r="BZ222" s="387">
        <v>376.7722590000003</v>
      </c>
      <c r="CA222" s="387">
        <v>525.90532600000085</v>
      </c>
      <c r="CB222" s="387">
        <v>670.07475200000079</v>
      </c>
      <c r="CC222" s="387">
        <v>6369.4604150000159</v>
      </c>
      <c r="CD222" s="387">
        <v>1159.6715960000004</v>
      </c>
      <c r="CE222" s="387">
        <v>783.74788899999999</v>
      </c>
      <c r="CF222" s="387">
        <v>3953.3645080000019</v>
      </c>
      <c r="CG222" s="387">
        <v>1203.2489449999998</v>
      </c>
      <c r="CH222" s="387">
        <v>3319.1790079999937</v>
      </c>
      <c r="CI222" s="387">
        <v>2324.9290610000044</v>
      </c>
      <c r="CJ222" s="387">
        <v>191.69807100000003</v>
      </c>
      <c r="CK222" s="1"/>
      <c r="CL222" s="1"/>
      <c r="CM222" s="1"/>
      <c r="CN222" s="1"/>
      <c r="CO222" s="1"/>
      <c r="CP222" s="1"/>
      <c r="CQ222" s="1"/>
      <c r="CR222" s="1"/>
      <c r="CS222" s="1"/>
      <c r="CT222" s="1"/>
      <c r="CU222" s="1"/>
      <c r="CV222" s="1"/>
      <c r="CW222" s="1"/>
      <c r="CX222" s="1"/>
      <c r="CY222" s="1"/>
      <c r="CZ222" s="3"/>
    </row>
    <row r="223" s="433" customFormat="true" ht="15" customHeight="true" x14ac:dyDescent="0.2">
      <c r="A223" s="1804"/>
      <c r="B223" s="331" t="s">
        <v>16</v>
      </c>
      <c r="C223" s="98">
        <v>26.145197098032153</v>
      </c>
      <c r="D223" s="97">
        <v>20.031642538494296</v>
      </c>
      <c r="E223" s="97">
        <v>16.187258466614288</v>
      </c>
      <c r="F223" s="97">
        <v>11.385571115005082</v>
      </c>
      <c r="G223" s="96">
        <v>5.0642143695752848</v>
      </c>
      <c r="H223" s="95">
        <v>18.732699451848006</v>
      </c>
      <c r="I223" s="97">
        <v>7.2012749814105614</v>
      </c>
      <c r="J223" s="97">
        <v>5.6586758330931142</v>
      </c>
      <c r="K223" s="97">
        <v>1.8901717557624438</v>
      </c>
      <c r="L223" s="94">
        <v>0.71494999659016856</v>
      </c>
      <c r="M223" s="98">
        <v>27.19666551138528</v>
      </c>
      <c r="N223" s="97">
        <v>20.712047973681681</v>
      </c>
      <c r="O223" s="97">
        <v>17.521905469917439</v>
      </c>
      <c r="P223" s="97">
        <v>13.600087916473719</v>
      </c>
      <c r="Q223" s="96">
        <v>9.4484629272147327</v>
      </c>
      <c r="R223" s="95">
        <v>33.529166064785763</v>
      </c>
      <c r="S223" s="97">
        <v>51.400976132610275</v>
      </c>
      <c r="T223" s="97">
        <v>8.8149426199318714</v>
      </c>
      <c r="U223" s="97">
        <v>7.1233046871465007</v>
      </c>
      <c r="V223" s="97">
        <v>35.059059493582978</v>
      </c>
      <c r="W223" s="97">
        <v>13.556464974985055</v>
      </c>
      <c r="X223" s="97">
        <v>9.5117421430715439</v>
      </c>
      <c r="Y223" s="97">
        <v>6.3449345449909584</v>
      </c>
      <c r="Z223" s="97">
        <v>1.3259744684854378</v>
      </c>
      <c r="AA223" s="97">
        <v>16.236516597790406</v>
      </c>
      <c r="AB223" s="97">
        <v>29.740097806958872</v>
      </c>
      <c r="AC223" s="97">
        <v>3.2858924335904192</v>
      </c>
      <c r="AD223" s="97">
        <v>13.410157490004382</v>
      </c>
      <c r="AE223" s="97">
        <v>22.630770132103269</v>
      </c>
      <c r="AF223" s="97">
        <v>2.079252347508096</v>
      </c>
      <c r="AG223" s="97">
        <v>48.22048638139043</v>
      </c>
      <c r="AH223" s="97">
        <v>23.010125711775096</v>
      </c>
      <c r="AI223" s="97">
        <v>12.227218763999877</v>
      </c>
      <c r="AJ223" s="94">
        <v>0.10614749702267069</v>
      </c>
      <c r="AK223" s="1693"/>
      <c r="AL223" s="1693"/>
      <c r="AM223" s="1693"/>
      <c r="AN223" s="1693"/>
      <c r="AO223" s="1693"/>
      <c r="AP223" s="1693"/>
      <c r="AQ223" s="1693"/>
      <c r="AR223" s="1693"/>
      <c r="AS223" s="1693"/>
      <c r="AT223" s="1693"/>
      <c r="AU223" s="1693"/>
      <c r="AV223" s="1693"/>
      <c r="AW223" s="1693"/>
      <c r="AX223" s="1693"/>
      <c r="AY223" s="1693"/>
      <c r="AZ223" s="305"/>
      <c r="BA223" s="1836"/>
      <c r="BB223" s="1542" t="s">
        <v>16</v>
      </c>
      <c r="BC223" s="386">
        <v>3939.3585340000022</v>
      </c>
      <c r="BD223" s="384">
        <v>3020.0724129999994</v>
      </c>
      <c r="BE223" s="384">
        <v>2435.0048270000002</v>
      </c>
      <c r="BF223" s="384">
        <v>1709.5399709999981</v>
      </c>
      <c r="BG223" s="390">
        <v>762.31687499999964</v>
      </c>
      <c r="BH223" s="386">
        <v>502.28240400000044</v>
      </c>
      <c r="BI223" s="384">
        <v>193.221192</v>
      </c>
      <c r="BJ223" s="384">
        <v>151.981019</v>
      </c>
      <c r="BK223" s="384">
        <v>50.794919</v>
      </c>
      <c r="BL223" s="390">
        <v>19.154685000000001</v>
      </c>
      <c r="BM223" s="386">
        <v>3367.9971629999991</v>
      </c>
      <c r="BN223" s="384">
        <v>2566.2516010000008</v>
      </c>
      <c r="BO223" s="384">
        <v>2168.1519059999969</v>
      </c>
      <c r="BP223" s="384">
        <v>1682.658236999999</v>
      </c>
      <c r="BQ223" s="390">
        <v>1163.7994939999994</v>
      </c>
      <c r="BR223" s="386">
        <v>1061.0267870000002</v>
      </c>
      <c r="BS223" s="384">
        <v>2864.5522629999996</v>
      </c>
      <c r="BT223" s="384">
        <v>775.73906999999997</v>
      </c>
      <c r="BU223" s="384">
        <v>215.88488000000004</v>
      </c>
      <c r="BV223" s="384">
        <v>1516.6558679999994</v>
      </c>
      <c r="BW223" s="384">
        <v>524.94726299999968</v>
      </c>
      <c r="BX223" s="384">
        <v>349.69340799999998</v>
      </c>
      <c r="BY223" s="388">
        <v>464.44219900000002</v>
      </c>
      <c r="BZ223" s="388">
        <v>24.220936999999999</v>
      </c>
      <c r="CA223" s="388">
        <v>188.21102299999995</v>
      </c>
      <c r="CB223" s="388">
        <v>302.32191799999993</v>
      </c>
      <c r="CC223" s="388">
        <v>229.94161799999998</v>
      </c>
      <c r="CD223" s="388">
        <v>218.78664099999997</v>
      </c>
      <c r="CE223" s="388">
        <v>388.65381600000001</v>
      </c>
      <c r="CF223" s="388">
        <v>121.951618</v>
      </c>
      <c r="CG223" s="388">
        <v>1128.3796319999985</v>
      </c>
      <c r="CH223" s="388">
        <v>1136.2281740000003</v>
      </c>
      <c r="CI223" s="388">
        <v>349.19604499999997</v>
      </c>
      <c r="CJ223" s="388">
        <v>5.45946</v>
      </c>
      <c r="CK223" s="1"/>
      <c r="CL223" s="1"/>
      <c r="CM223" s="1"/>
      <c r="CN223" s="1"/>
      <c r="CO223" s="1"/>
      <c r="CP223" s="1"/>
      <c r="CQ223" s="1"/>
      <c r="CR223" s="1"/>
      <c r="CS223" s="1"/>
      <c r="CT223" s="1"/>
      <c r="CU223" s="1"/>
      <c r="CV223" s="1"/>
      <c r="CW223" s="1"/>
      <c r="CX223" s="1"/>
      <c r="CY223" s="1"/>
      <c r="CZ223" s="3"/>
    </row>
    <row r="224" s="433" customFormat="true" ht="15" customHeight="true" x14ac:dyDescent="0.2">
      <c r="A224" s="1805"/>
      <c r="B224" s="332" t="s">
        <v>20</v>
      </c>
      <c r="C224" s="98">
        <v>43.865018168430794</v>
      </c>
      <c r="D224" s="97">
        <v>40.666927885226578</v>
      </c>
      <c r="E224" s="97">
        <v>37.219157327757053</v>
      </c>
      <c r="F224" s="97">
        <v>31.838328055729185</v>
      </c>
      <c r="G224" s="96">
        <v>11.175130295147879</v>
      </c>
      <c r="H224" s="95">
        <v>26.75406569621515</v>
      </c>
      <c r="I224" s="97">
        <v>14.90120786021717</v>
      </c>
      <c r="J224" s="97">
        <v>4.8184579114640682</v>
      </c>
      <c r="K224" s="97">
        <v>1.6749752744803885</v>
      </c>
      <c r="L224" s="94">
        <v>6.8610350132727441E-2</v>
      </c>
      <c r="M224" s="98">
        <v>44.095185861961589</v>
      </c>
      <c r="N224" s="97">
        <v>42.433141243147432</v>
      </c>
      <c r="O224" s="97">
        <v>37.913635977311536</v>
      </c>
      <c r="P224" s="97">
        <v>36.995361058544155</v>
      </c>
      <c r="Q224" s="96">
        <v>28.590531272295006</v>
      </c>
      <c r="R224" s="95">
        <v>7.8320029703247291</v>
      </c>
      <c r="S224" s="97">
        <v>2.1215103215290991</v>
      </c>
      <c r="T224" s="97">
        <v>62.817689945872502</v>
      </c>
      <c r="U224" s="97">
        <v>43.306495022001421</v>
      </c>
      <c r="V224" s="97">
        <v>1.1791711258197397</v>
      </c>
      <c r="W224" s="97">
        <v>41.367532003876597</v>
      </c>
      <c r="X224" s="97">
        <v>29.05815863168646</v>
      </c>
      <c r="Y224" s="97">
        <v>59.481621564358775</v>
      </c>
      <c r="Z224" s="97">
        <v>78.047639530527803</v>
      </c>
      <c r="AA224" s="97">
        <v>38.394883740193904</v>
      </c>
      <c r="AB224" s="97">
        <v>4.3431178782044055</v>
      </c>
      <c r="AC224" s="97">
        <v>5.6937782943844599</v>
      </c>
      <c r="AD224" s="97">
        <v>15.509731457672652</v>
      </c>
      <c r="AE224" s="97">
        <v>31.732682412821205</v>
      </c>
      <c r="AF224" s="97">
        <v>30.516619944943262</v>
      </c>
      <c r="AG224" s="97">
        <v>0.35954136782081869</v>
      </c>
      <c r="AH224" s="97">
        <v>9.7721023814664658</v>
      </c>
      <c r="AI224" s="97">
        <v>6.3645962159552649</v>
      </c>
      <c r="AJ224" s="94">
        <v>96.166694428602966</v>
      </c>
      <c r="AK224" s="1693"/>
      <c r="AL224" s="1693"/>
      <c r="AM224" s="1693"/>
      <c r="AN224" s="1693"/>
      <c r="AO224" s="1693"/>
      <c r="AP224" s="1693"/>
      <c r="AQ224" s="1693"/>
      <c r="AR224" s="1693"/>
      <c r="AS224" s="1693"/>
      <c r="AT224" s="1693"/>
      <c r="AU224" s="1693"/>
      <c r="AV224" s="1693"/>
      <c r="AW224" s="1693"/>
      <c r="AX224" s="1693"/>
      <c r="AY224" s="1693"/>
      <c r="AZ224" s="305"/>
      <c r="BA224" s="1836"/>
      <c r="BB224" s="1542" t="s">
        <v>20</v>
      </c>
      <c r="BC224" s="386">
        <v>6609.2457830000048</v>
      </c>
      <c r="BD224" s="384">
        <v>6131.1530890000049</v>
      </c>
      <c r="BE224" s="384">
        <v>5598.7756010000066</v>
      </c>
      <c r="BF224" s="384">
        <v>4780.5150809999932</v>
      </c>
      <c r="BG224" s="390">
        <v>1682.1938769999992</v>
      </c>
      <c r="BH224" s="386">
        <v>717.36038200000087</v>
      </c>
      <c r="BI224" s="384">
        <v>399.82213599999994</v>
      </c>
      <c r="BJ224" s="384">
        <v>129.41440099999994</v>
      </c>
      <c r="BK224" s="384">
        <v>45.011906000000018</v>
      </c>
      <c r="BL224" s="390">
        <v>1.838184</v>
      </c>
      <c r="BM224" s="386">
        <v>5460.6863780000103</v>
      </c>
      <c r="BN224" s="384">
        <v>5257.5253200000061</v>
      </c>
      <c r="BO224" s="384">
        <v>4691.4145409999974</v>
      </c>
      <c r="BP224" s="384">
        <v>4577.2166619999971</v>
      </c>
      <c r="BQ224" s="390">
        <v>3521.5935209999993</v>
      </c>
      <c r="BR224" s="386">
        <v>247.84287600000002</v>
      </c>
      <c r="BS224" s="384">
        <v>118.23077399999998</v>
      </c>
      <c r="BT224" s="384">
        <v>5528.1285969999999</v>
      </c>
      <c r="BU224" s="384">
        <v>1312.4831650000003</v>
      </c>
      <c r="BV224" s="384">
        <v>51.010975000000002</v>
      </c>
      <c r="BW224" s="384">
        <v>1601.8757650000016</v>
      </c>
      <c r="BX224" s="384">
        <v>1068.3055079999999</v>
      </c>
      <c r="BY224" s="388">
        <v>4353.988984999999</v>
      </c>
      <c r="BZ224" s="388">
        <v>1425.6586420000017</v>
      </c>
      <c r="CA224" s="388">
        <v>445.06716100000028</v>
      </c>
      <c r="CB224" s="388">
        <v>44.149811999999983</v>
      </c>
      <c r="CC224" s="388">
        <v>398.44170799999995</v>
      </c>
      <c r="CD224" s="388">
        <v>253.04117800000009</v>
      </c>
      <c r="CE224" s="388">
        <v>544.96722999999986</v>
      </c>
      <c r="CF224" s="388">
        <v>1789.8506559999985</v>
      </c>
      <c r="CG224" s="388">
        <v>8.4134189999999993</v>
      </c>
      <c r="CH224" s="388">
        <v>482.54139000000009</v>
      </c>
      <c r="CI224" s="388">
        <v>181.76593299999996</v>
      </c>
      <c r="CJ224" s="388">
        <v>4946.119657000002</v>
      </c>
      <c r="CK224" s="1"/>
      <c r="CL224" s="1"/>
      <c r="CM224" s="1"/>
      <c r="CN224" s="1"/>
      <c r="CO224" s="1"/>
      <c r="CP224" s="1"/>
      <c r="CQ224" s="1"/>
      <c r="CR224" s="1"/>
      <c r="CS224" s="1"/>
      <c r="CT224" s="1"/>
      <c r="CU224" s="1"/>
      <c r="CV224" s="1"/>
      <c r="CW224" s="1"/>
      <c r="CX224" s="1"/>
      <c r="CY224" s="1"/>
      <c r="CZ224" s="3"/>
    </row>
    <row r="225" s="433" customFormat="true" ht="15" customHeight="true" x14ac:dyDescent="0.2">
      <c r="A225" s="1803" t="s">
        <v>322</v>
      </c>
      <c r="B225" s="330" t="s">
        <v>323</v>
      </c>
      <c r="C225" s="98">
        <v>56.102543850165354</v>
      </c>
      <c r="D225" s="97">
        <v>59.313094088795779</v>
      </c>
      <c r="E225" s="97">
        <v>62.645500545845202</v>
      </c>
      <c r="F225" s="97">
        <v>67.820690345147355</v>
      </c>
      <c r="G225" s="96">
        <v>88.736327305978634</v>
      </c>
      <c r="H225" s="95">
        <v>73.166236364237164</v>
      </c>
      <c r="I225" s="97">
        <v>85.068311800717126</v>
      </c>
      <c r="J225" s="97">
        <v>95.181542088535934</v>
      </c>
      <c r="K225" s="97">
        <v>98.325024725519611</v>
      </c>
      <c r="L225" s="94">
        <v>99.87776875426789</v>
      </c>
      <c r="M225" s="98">
        <v>55.865514133676342</v>
      </c>
      <c r="N225" s="97">
        <v>57.543274555687731</v>
      </c>
      <c r="O225" s="97">
        <v>61.989007872325885</v>
      </c>
      <c r="P225" s="97">
        <v>62.8911067526045</v>
      </c>
      <c r="Q225" s="96">
        <v>70.972017031176676</v>
      </c>
      <c r="R225" s="95">
        <v>91.736633737490919</v>
      </c>
      <c r="S225" s="97">
        <v>97.878489678470871</v>
      </c>
      <c r="T225" s="97">
        <v>37.182310054127676</v>
      </c>
      <c r="U225" s="97">
        <v>56.693504977998657</v>
      </c>
      <c r="V225" s="97">
        <v>98.785355226151921</v>
      </c>
      <c r="W225" s="97">
        <v>57.44430527096209</v>
      </c>
      <c r="X225" s="97">
        <v>70.941841368313462</v>
      </c>
      <c r="Y225" s="97">
        <v>40.518378435641466</v>
      </c>
      <c r="Z225" s="97">
        <v>21.932818313797913</v>
      </c>
      <c r="AA225" s="97">
        <v>61.605116259805904</v>
      </c>
      <c r="AB225" s="97">
        <v>95.412602487826376</v>
      </c>
      <c r="AC225" s="97">
        <v>94.078569794717566</v>
      </c>
      <c r="AD225" s="97">
        <v>84.490268542327385</v>
      </c>
      <c r="AE225" s="97">
        <v>67.681433189279275</v>
      </c>
      <c r="AF225" s="97">
        <v>69.433156982501643</v>
      </c>
      <c r="AG225" s="97">
        <v>99.640458632179161</v>
      </c>
      <c r="AH225" s="97">
        <v>90.227897618533575</v>
      </c>
      <c r="AI225" s="97">
        <v>93.635403784044726</v>
      </c>
      <c r="AJ225" s="94">
        <v>3.8333055713970992</v>
      </c>
      <c r="AK225" s="1693"/>
      <c r="AL225" s="1693"/>
      <c r="AM225" s="1693"/>
      <c r="AN225" s="1693"/>
      <c r="AO225" s="1693"/>
      <c r="AP225" s="1693"/>
      <c r="AQ225" s="1693"/>
      <c r="AR225" s="1693"/>
      <c r="AS225" s="1693"/>
      <c r="AT225" s="1693"/>
      <c r="AU225" s="1693"/>
      <c r="AV225" s="1693"/>
      <c r="AW225" s="1693"/>
      <c r="AX225" s="1693"/>
      <c r="AY225" s="1693"/>
      <c r="AZ225" s="305"/>
      <c r="BA225" s="1836" t="s">
        <v>70</v>
      </c>
      <c r="BB225" s="1542" t="s">
        <v>71</v>
      </c>
      <c r="BC225" s="33" t="s">
        <v>35</v>
      </c>
      <c r="BD225" s="29" t="s">
        <v>35</v>
      </c>
      <c r="BE225" s="29" t="s">
        <v>35</v>
      </c>
      <c r="BF225" s="29" t="s">
        <v>35</v>
      </c>
      <c r="BG225" s="24" t="s">
        <v>35</v>
      </c>
      <c r="BH225" s="33" t="s">
        <v>35</v>
      </c>
      <c r="BI225" s="29" t="s">
        <v>35</v>
      </c>
      <c r="BJ225" s="29" t="s">
        <v>35</v>
      </c>
      <c r="BK225" s="29" t="s">
        <v>35</v>
      </c>
      <c r="BL225" s="24" t="s">
        <v>35</v>
      </c>
      <c r="BM225" s="33" t="s">
        <v>35</v>
      </c>
      <c r="BN225" s="29" t="s">
        <v>35</v>
      </c>
      <c r="BO225" s="29" t="s">
        <v>35</v>
      </c>
      <c r="BP225" s="29" t="s">
        <v>35</v>
      </c>
      <c r="BQ225" s="24" t="s">
        <v>35</v>
      </c>
      <c r="BR225" s="33" t="s">
        <v>35</v>
      </c>
      <c r="BS225" s="29" t="s">
        <v>35</v>
      </c>
      <c r="BT225" s="29" t="s">
        <v>35</v>
      </c>
      <c r="BU225" s="29" t="s">
        <v>35</v>
      </c>
      <c r="BV225" s="29" t="s">
        <v>35</v>
      </c>
      <c r="BW225" s="29" t="s">
        <v>35</v>
      </c>
      <c r="BX225" s="29" t="s">
        <v>35</v>
      </c>
      <c r="BY225" s="18" t="s">
        <v>35</v>
      </c>
      <c r="BZ225" s="18" t="s">
        <v>35</v>
      </c>
      <c r="CA225" s="18" t="s">
        <v>35</v>
      </c>
      <c r="CB225" s="18" t="s">
        <v>35</v>
      </c>
      <c r="CC225" s="18" t="s">
        <v>35</v>
      </c>
      <c r="CD225" s="18" t="s">
        <v>35</v>
      </c>
      <c r="CE225" s="18" t="s">
        <v>35</v>
      </c>
      <c r="CF225" s="18" t="s">
        <v>35</v>
      </c>
      <c r="CG225" s="18" t="s">
        <v>35</v>
      </c>
      <c r="CH225" s="18" t="s">
        <v>35</v>
      </c>
      <c r="CI225" s="18" t="s">
        <v>35</v>
      </c>
      <c r="CJ225" s="18" t="s">
        <v>35</v>
      </c>
      <c r="CK225" s="3"/>
      <c r="CL225" s="3"/>
      <c r="CM225" s="3"/>
      <c r="CN225" s="3"/>
      <c r="CO225" s="3"/>
      <c r="CP225" s="3"/>
      <c r="CQ225" s="3"/>
      <c r="CR225" s="3"/>
      <c r="CS225" s="3"/>
      <c r="CT225" s="3"/>
      <c r="CU225" s="3"/>
      <c r="CV225" s="3"/>
      <c r="CW225" s="3"/>
      <c r="CX225" s="3"/>
      <c r="CY225" s="3"/>
      <c r="CZ225" s="3"/>
    </row>
    <row r="226" s="433" customFormat="true" ht="15" customHeight="true" x14ac:dyDescent="0.2">
      <c r="A226" s="1804"/>
      <c r="B226" s="331" t="s">
        <v>324</v>
      </c>
      <c r="C226" s="98">
        <v>41.773943938229344</v>
      </c>
      <c r="D226" s="97">
        <v>39.661989848841358</v>
      </c>
      <c r="E226" s="97">
        <v>36.27545158127964</v>
      </c>
      <c r="F226" s="97">
        <v>31.255321264773432</v>
      </c>
      <c r="G226" s="96">
        <v>11.020611496893901</v>
      </c>
      <c r="H226" s="95">
        <v>26.021056534446558</v>
      </c>
      <c r="I226" s="97">
        <v>14.413152942196827</v>
      </c>
      <c r="J226" s="97">
        <v>4.6565557848280967</v>
      </c>
      <c r="K226" s="97">
        <v>1.655232613906872</v>
      </c>
      <c r="L226" s="94">
        <v>6.8573535389788373E-2</v>
      </c>
      <c r="M226" s="98">
        <v>41.960578188612132</v>
      </c>
      <c r="N226" s="97">
        <v>41.191234244005855</v>
      </c>
      <c r="O226" s="97">
        <v>37.090042226594363</v>
      </c>
      <c r="P226" s="97">
        <v>36.049230000774848</v>
      </c>
      <c r="Q226" s="96">
        <v>28.223936765420731</v>
      </c>
      <c r="R226" s="95">
        <v>6.8353077753290412</v>
      </c>
      <c r="S226" s="97">
        <v>1.912832482107965</v>
      </c>
      <c r="T226" s="97">
        <v>62.641865242367423</v>
      </c>
      <c r="U226" s="97">
        <v>43.221528766632453</v>
      </c>
      <c r="V226" s="97">
        <v>0.3789501582489217</v>
      </c>
      <c r="W226" s="97">
        <v>32.728357361967689</v>
      </c>
      <c r="X226" s="97">
        <v>29.05815863168646</v>
      </c>
      <c r="Y226" s="97">
        <v>59.380283272616921</v>
      </c>
      <c r="Z226" s="97">
        <v>77.343280618272019</v>
      </c>
      <c r="AA226" s="97">
        <v>28.482665095882805</v>
      </c>
      <c r="AB226" s="97">
        <v>4.3320268283809122</v>
      </c>
      <c r="AC226" s="97">
        <v>5.358756993285394</v>
      </c>
      <c r="AD226" s="97">
        <v>15.509731457672652</v>
      </c>
      <c r="AE226" s="97">
        <v>27.743479516043436</v>
      </c>
      <c r="AF226" s="97">
        <v>30.358549652412432</v>
      </c>
      <c r="AG226" s="97">
        <v>0.35184727513753505</v>
      </c>
      <c r="AH226" s="97">
        <v>9.0077470130444546</v>
      </c>
      <c r="AI226" s="97">
        <v>6.3460188965563509</v>
      </c>
      <c r="AJ226" s="94">
        <v>96.045720431430155</v>
      </c>
      <c r="AK226" s="1693"/>
      <c r="AL226" s="1693"/>
      <c r="AM226" s="1693"/>
      <c r="AN226" s="1693"/>
      <c r="AO226" s="1693"/>
      <c r="AP226" s="1693"/>
      <c r="AQ226" s="1693"/>
      <c r="AR226" s="1693"/>
      <c r="AS226" s="1693"/>
      <c r="AT226" s="1693"/>
      <c r="AU226" s="1693"/>
      <c r="AV226" s="1693"/>
      <c r="AW226" s="1693"/>
      <c r="AX226" s="1693"/>
      <c r="AY226" s="1693"/>
      <c r="AZ226" s="305"/>
      <c r="BA226" s="1836"/>
      <c r="BB226" s="1542" t="s">
        <v>72</v>
      </c>
      <c r="BC226" s="33" t="s">
        <v>35</v>
      </c>
      <c r="BD226" s="29" t="s">
        <v>35</v>
      </c>
      <c r="BE226" s="29" t="s">
        <v>35</v>
      </c>
      <c r="BF226" s="29" t="s">
        <v>35</v>
      </c>
      <c r="BG226" s="24" t="s">
        <v>35</v>
      </c>
      <c r="BH226" s="33" t="s">
        <v>35</v>
      </c>
      <c r="BI226" s="29" t="s">
        <v>35</v>
      </c>
      <c r="BJ226" s="29" t="s">
        <v>35</v>
      </c>
      <c r="BK226" s="29" t="s">
        <v>35</v>
      </c>
      <c r="BL226" s="24" t="s">
        <v>35</v>
      </c>
      <c r="BM226" s="33" t="s">
        <v>35</v>
      </c>
      <c r="BN226" s="29" t="s">
        <v>35</v>
      </c>
      <c r="BO226" s="29" t="s">
        <v>35</v>
      </c>
      <c r="BP226" s="29" t="s">
        <v>35</v>
      </c>
      <c r="BQ226" s="24" t="s">
        <v>35</v>
      </c>
      <c r="BR226" s="33" t="s">
        <v>35</v>
      </c>
      <c r="BS226" s="29" t="s">
        <v>35</v>
      </c>
      <c r="BT226" s="29" t="s">
        <v>35</v>
      </c>
      <c r="BU226" s="29" t="s">
        <v>35</v>
      </c>
      <c r="BV226" s="29" t="s">
        <v>35</v>
      </c>
      <c r="BW226" s="29" t="s">
        <v>35</v>
      </c>
      <c r="BX226" s="29" t="s">
        <v>35</v>
      </c>
      <c r="BY226" s="18" t="s">
        <v>35</v>
      </c>
      <c r="BZ226" s="18" t="s">
        <v>35</v>
      </c>
      <c r="CA226" s="18" t="s">
        <v>35</v>
      </c>
      <c r="CB226" s="18" t="s">
        <v>35</v>
      </c>
      <c r="CC226" s="18" t="s">
        <v>35</v>
      </c>
      <c r="CD226" s="18" t="s">
        <v>35</v>
      </c>
      <c r="CE226" s="18" t="s">
        <v>35</v>
      </c>
      <c r="CF226" s="18" t="s">
        <v>35</v>
      </c>
      <c r="CG226" s="18" t="s">
        <v>35</v>
      </c>
      <c r="CH226" s="18" t="s">
        <v>35</v>
      </c>
      <c r="CI226" s="18" t="s">
        <v>35</v>
      </c>
      <c r="CJ226" s="18" t="s">
        <v>35</v>
      </c>
      <c r="CK226" s="3"/>
      <c r="CL226" s="3"/>
      <c r="CM226" s="3"/>
      <c r="CN226" s="3"/>
      <c r="CO226" s="3"/>
      <c r="CP226" s="3"/>
      <c r="CQ226" s="3"/>
      <c r="CR226" s="3"/>
      <c r="CS226" s="3"/>
      <c r="CT226" s="3"/>
      <c r="CU226" s="3"/>
      <c r="CV226" s="3"/>
      <c r="CW226" s="3"/>
      <c r="CX226" s="3"/>
      <c r="CY226" s="3"/>
      <c r="CZ226" s="3"/>
    </row>
    <row r="227" s="433" customFormat="true" ht="15" customHeight="true" x14ac:dyDescent="0.2">
      <c r="A227" s="1804"/>
      <c r="B227" s="331" t="s">
        <v>325</v>
      </c>
      <c r="C227" s="98">
        <v>5.7785680773866768E-2</v>
      </c>
      <c r="D227" s="97">
        <v>3.3670978537492902E-2</v>
      </c>
      <c r="E227" s="97">
        <v>0.21557870305137128</v>
      </c>
      <c r="F227" s="97">
        <v>0.50025415955469765</v>
      </c>
      <c r="G227" s="96">
        <v>9.9681991279831433E-2</v>
      </c>
      <c r="H227" s="95">
        <v>0.1088086872061898</v>
      </c>
      <c r="I227" s="97">
        <v>3.5817593057843385E-2</v>
      </c>
      <c r="J227" s="97">
        <v>0</v>
      </c>
      <c r="K227" s="97">
        <v>0</v>
      </c>
      <c r="L227" s="94">
        <v>5.3657710342328135E-2</v>
      </c>
      <c r="M227" s="98">
        <v>7.0298068186247648E-2</v>
      </c>
      <c r="N227" s="97">
        <v>4.0968365608364407E-2</v>
      </c>
      <c r="O227" s="97">
        <v>0.15680762095657538</v>
      </c>
      <c r="P227" s="97">
        <v>0.18019655498186571</v>
      </c>
      <c r="Q227" s="96">
        <v>0.61259620652922353</v>
      </c>
      <c r="R227" s="95">
        <v>0.46801851628121927</v>
      </c>
      <c r="S227" s="97">
        <v>0</v>
      </c>
      <c r="T227" s="97">
        <v>0</v>
      </c>
      <c r="U227" s="97">
        <v>0</v>
      </c>
      <c r="V227" s="97">
        <v>3.5896934312752496E-2</v>
      </c>
      <c r="W227" s="97">
        <v>2.0264586597989394</v>
      </c>
      <c r="X227" s="97">
        <v>0</v>
      </c>
      <c r="Y227" s="97">
        <v>0</v>
      </c>
      <c r="Z227" s="97">
        <v>8.9020748823341975E-2</v>
      </c>
      <c r="AA227" s="97">
        <v>0</v>
      </c>
      <c r="AB227" s="97">
        <v>0.2553706837926919</v>
      </c>
      <c r="AC227" s="97">
        <v>0.24139649196072574</v>
      </c>
      <c r="AD227" s="97">
        <v>0</v>
      </c>
      <c r="AE227" s="97">
        <v>0.85822091537618594</v>
      </c>
      <c r="AF227" s="97">
        <v>7.2280698658225728E-2</v>
      </c>
      <c r="AG227" s="97">
        <v>0</v>
      </c>
      <c r="AH227" s="97">
        <v>0</v>
      </c>
      <c r="AI227" s="97">
        <v>0</v>
      </c>
      <c r="AJ227" s="94">
        <v>0</v>
      </c>
      <c r="AK227" s="1693"/>
      <c r="AL227" s="1693"/>
      <c r="AM227" s="1693"/>
      <c r="AN227" s="1693"/>
      <c r="AO227" s="1693"/>
      <c r="AP227" s="1693"/>
      <c r="AQ227" s="1693"/>
      <c r="AR227" s="1693"/>
      <c r="AS227" s="1693"/>
      <c r="AT227" s="1693"/>
      <c r="AU227" s="1693"/>
      <c r="AV227" s="1693"/>
      <c r="AW227" s="1693"/>
      <c r="AX227" s="1693"/>
      <c r="AY227" s="1693"/>
      <c r="AZ227" s="305"/>
      <c r="BA227" s="1836" t="s">
        <v>94</v>
      </c>
      <c r="BB227" s="1542" t="s">
        <v>61</v>
      </c>
      <c r="BC227" s="33" t="s">
        <v>35</v>
      </c>
      <c r="BD227" s="29" t="s">
        <v>35</v>
      </c>
      <c r="BE227" s="29" t="s">
        <v>35</v>
      </c>
      <c r="BF227" s="29" t="s">
        <v>35</v>
      </c>
      <c r="BG227" s="24" t="s">
        <v>35</v>
      </c>
      <c r="BH227" s="33" t="s">
        <v>35</v>
      </c>
      <c r="BI227" s="29" t="s">
        <v>35</v>
      </c>
      <c r="BJ227" s="29" t="s">
        <v>35</v>
      </c>
      <c r="BK227" s="29" t="s">
        <v>35</v>
      </c>
      <c r="BL227" s="24" t="s">
        <v>35</v>
      </c>
      <c r="BM227" s="33" t="s">
        <v>35</v>
      </c>
      <c r="BN227" s="29" t="s">
        <v>35</v>
      </c>
      <c r="BO227" s="29" t="s">
        <v>35</v>
      </c>
      <c r="BP227" s="29" t="s">
        <v>35</v>
      </c>
      <c r="BQ227" s="24" t="s">
        <v>35</v>
      </c>
      <c r="BR227" s="33" t="s">
        <v>35</v>
      </c>
      <c r="BS227" s="29" t="s">
        <v>35</v>
      </c>
      <c r="BT227" s="29" t="s">
        <v>35</v>
      </c>
      <c r="BU227" s="29" t="s">
        <v>35</v>
      </c>
      <c r="BV227" s="29" t="s">
        <v>35</v>
      </c>
      <c r="BW227" s="29" t="s">
        <v>35</v>
      </c>
      <c r="BX227" s="29" t="s">
        <v>35</v>
      </c>
      <c r="BY227" s="18" t="s">
        <v>35</v>
      </c>
      <c r="BZ227" s="18" t="s">
        <v>35</v>
      </c>
      <c r="CA227" s="18" t="s">
        <v>35</v>
      </c>
      <c r="CB227" s="18" t="s">
        <v>35</v>
      </c>
      <c r="CC227" s="18" t="s">
        <v>35</v>
      </c>
      <c r="CD227" s="18" t="s">
        <v>35</v>
      </c>
      <c r="CE227" s="18" t="s">
        <v>35</v>
      </c>
      <c r="CF227" s="18" t="s">
        <v>35</v>
      </c>
      <c r="CG227" s="18" t="s">
        <v>35</v>
      </c>
      <c r="CH227" s="18" t="s">
        <v>35</v>
      </c>
      <c r="CI227" s="18" t="s">
        <v>35</v>
      </c>
      <c r="CJ227" s="18" t="s">
        <v>35</v>
      </c>
      <c r="CK227" s="3"/>
      <c r="CL227" s="3"/>
      <c r="CM227" s="3"/>
      <c r="CN227" s="3"/>
      <c r="CO227" s="3"/>
      <c r="CP227" s="3"/>
      <c r="CQ227" s="3"/>
      <c r="CR227" s="3"/>
      <c r="CS227" s="3"/>
      <c r="CT227" s="3"/>
      <c r="CU227" s="3"/>
      <c r="CV227" s="3"/>
      <c r="CW227" s="3"/>
      <c r="CX227" s="3"/>
      <c r="CY227" s="3"/>
      <c r="CZ227" s="3"/>
    </row>
    <row r="228" s="433" customFormat="true" ht="15" customHeight="true" x14ac:dyDescent="0.2">
      <c r="A228" s="1804"/>
      <c r="B228" s="331" t="s">
        <v>326</v>
      </c>
      <c r="C228" s="98">
        <v>2.0657265308312542</v>
      </c>
      <c r="D228" s="97">
        <v>0.99124508382513798</v>
      </c>
      <c r="E228" s="97">
        <v>0.86346916982356758</v>
      </c>
      <c r="F228" s="97">
        <v>0.42373423052431336</v>
      </c>
      <c r="G228" s="96">
        <v>0.14337920584766156</v>
      </c>
      <c r="H228" s="95">
        <v>0.703898414110256</v>
      </c>
      <c r="I228" s="97">
        <v>0.48271766402826644</v>
      </c>
      <c r="J228" s="97">
        <v>0.16190212663597223</v>
      </c>
      <c r="K228" s="97">
        <v>1.9742660573516278E-2</v>
      </c>
      <c r="L228" s="94">
        <v>0</v>
      </c>
      <c r="M228" s="98">
        <v>2.1036096095253245</v>
      </c>
      <c r="N228" s="97">
        <v>1.2245228346979626</v>
      </c>
      <c r="O228" s="97">
        <v>0.76414228012303032</v>
      </c>
      <c r="P228" s="97">
        <v>0.87946669163871738</v>
      </c>
      <c r="Q228" s="96">
        <v>0.19144999687363665</v>
      </c>
      <c r="R228" s="95">
        <v>0.96003997089887017</v>
      </c>
      <c r="S228" s="97">
        <v>0.20867783942113455</v>
      </c>
      <c r="T228" s="97">
        <v>0.17582470350507157</v>
      </c>
      <c r="U228" s="97">
        <v>8.4966255368966917E-2</v>
      </c>
      <c r="V228" s="97">
        <v>0.79979768128634743</v>
      </c>
      <c r="W228" s="97">
        <v>7.8008787072712344</v>
      </c>
      <c r="X228" s="97">
        <v>0</v>
      </c>
      <c r="Y228" s="97">
        <v>0.10133829174186589</v>
      </c>
      <c r="Z228" s="97">
        <v>0.63488031910676435</v>
      </c>
      <c r="AA228" s="97">
        <v>9.912218644311082</v>
      </c>
      <c r="AB228" s="97">
        <v>0</v>
      </c>
      <c r="AC228" s="97">
        <v>0.32127672003640101</v>
      </c>
      <c r="AD228" s="97">
        <v>0</v>
      </c>
      <c r="AE228" s="97">
        <v>3.7168663793010546</v>
      </c>
      <c r="AF228" s="97">
        <v>0.13601266642775475</v>
      </c>
      <c r="AG228" s="97">
        <v>7.6940926832836098E-3</v>
      </c>
      <c r="AH228" s="97">
        <v>0.76435536842201246</v>
      </c>
      <c r="AI228" s="97">
        <v>1.8577319398914178E-2</v>
      </c>
      <c r="AJ228" s="94">
        <v>0.12097399717279249</v>
      </c>
      <c r="AK228" s="1693"/>
      <c r="AL228" s="1693"/>
      <c r="AM228" s="1693"/>
      <c r="AN228" s="1693"/>
      <c r="AO228" s="1693"/>
      <c r="AP228" s="1693"/>
      <c r="AQ228" s="1693"/>
      <c r="AR228" s="1693"/>
      <c r="AS228" s="1693"/>
      <c r="AT228" s="1693"/>
      <c r="AU228" s="1693"/>
      <c r="AV228" s="1693"/>
      <c r="AW228" s="1693"/>
      <c r="AX228" s="1693"/>
      <c r="AY228" s="1693"/>
      <c r="AZ228" s="305"/>
      <c r="BA228" s="1836"/>
      <c r="BB228" s="1542" t="s">
        <v>91</v>
      </c>
      <c r="BC228" s="33" t="s">
        <v>35</v>
      </c>
      <c r="BD228" s="29" t="s">
        <v>35</v>
      </c>
      <c r="BE228" s="29" t="s">
        <v>35</v>
      </c>
      <c r="BF228" s="29" t="s">
        <v>35</v>
      </c>
      <c r="BG228" s="24" t="s">
        <v>35</v>
      </c>
      <c r="BH228" s="33" t="s">
        <v>35</v>
      </c>
      <c r="BI228" s="29" t="s">
        <v>35</v>
      </c>
      <c r="BJ228" s="29" t="s">
        <v>35</v>
      </c>
      <c r="BK228" s="29" t="s">
        <v>35</v>
      </c>
      <c r="BL228" s="24" t="s">
        <v>35</v>
      </c>
      <c r="BM228" s="33" t="s">
        <v>35</v>
      </c>
      <c r="BN228" s="29" t="s">
        <v>35</v>
      </c>
      <c r="BO228" s="29" t="s">
        <v>35</v>
      </c>
      <c r="BP228" s="29" t="s">
        <v>35</v>
      </c>
      <c r="BQ228" s="24" t="s">
        <v>35</v>
      </c>
      <c r="BR228" s="33" t="s">
        <v>35</v>
      </c>
      <c r="BS228" s="29" t="s">
        <v>35</v>
      </c>
      <c r="BT228" s="29" t="s">
        <v>35</v>
      </c>
      <c r="BU228" s="29" t="s">
        <v>35</v>
      </c>
      <c r="BV228" s="29" t="s">
        <v>35</v>
      </c>
      <c r="BW228" s="29" t="s">
        <v>35</v>
      </c>
      <c r="BX228" s="29" t="s">
        <v>35</v>
      </c>
      <c r="BY228" s="18" t="s">
        <v>35</v>
      </c>
      <c r="BZ228" s="18" t="s">
        <v>35</v>
      </c>
      <c r="CA228" s="18" t="s">
        <v>35</v>
      </c>
      <c r="CB228" s="18" t="s">
        <v>35</v>
      </c>
      <c r="CC228" s="18" t="s">
        <v>35</v>
      </c>
      <c r="CD228" s="18" t="s">
        <v>35</v>
      </c>
      <c r="CE228" s="18" t="s">
        <v>35</v>
      </c>
      <c r="CF228" s="18" t="s">
        <v>35</v>
      </c>
      <c r="CG228" s="18" t="s">
        <v>35</v>
      </c>
      <c r="CH228" s="18" t="s">
        <v>35</v>
      </c>
      <c r="CI228" s="18" t="s">
        <v>35</v>
      </c>
      <c r="CJ228" s="18" t="s">
        <v>35</v>
      </c>
      <c r="CK228" s="3"/>
      <c r="CL228" s="3"/>
      <c r="CM228" s="3"/>
      <c r="CN228" s="3"/>
      <c r="CO228" s="3"/>
      <c r="CP228" s="3"/>
      <c r="CQ228" s="3"/>
      <c r="CR228" s="3"/>
      <c r="CS228" s="3"/>
      <c r="CT228" s="3"/>
      <c r="CU228" s="3"/>
      <c r="CV228" s="3"/>
      <c r="CW228" s="3"/>
      <c r="CX228" s="3"/>
      <c r="CY228" s="3"/>
      <c r="CZ228" s="3"/>
    </row>
    <row r="229" s="433" customFormat="true" ht="15" customHeight="true" x14ac:dyDescent="0.2">
      <c r="A229" s="116"/>
      <c r="B229" s="110"/>
      <c r="C229" s="61"/>
      <c r="D229" s="60"/>
      <c r="E229" s="60"/>
      <c r="F229" s="60"/>
      <c r="G229" s="59"/>
      <c r="H229" s="58"/>
      <c r="I229" s="60"/>
      <c r="J229" s="60"/>
      <c r="K229" s="60"/>
      <c r="L229" s="57"/>
      <c r="M229" s="61"/>
      <c r="N229" s="60"/>
      <c r="O229" s="60"/>
      <c r="P229" s="60"/>
      <c r="Q229" s="59"/>
      <c r="R229" s="58"/>
      <c r="S229" s="60"/>
      <c r="T229" s="60"/>
      <c r="U229" s="60"/>
      <c r="V229" s="60"/>
      <c r="W229" s="60"/>
      <c r="X229" s="60"/>
      <c r="Y229" s="60"/>
      <c r="Z229" s="60"/>
      <c r="AA229" s="60"/>
      <c r="AB229" s="60"/>
      <c r="AC229" s="88"/>
      <c r="AD229" s="88"/>
      <c r="AE229" s="88"/>
      <c r="AF229" s="88"/>
      <c r="AG229" s="88"/>
      <c r="AH229" s="88"/>
      <c r="AI229" s="88"/>
      <c r="AJ229" s="79"/>
      <c r="AK229" s="1693"/>
      <c r="AL229" s="1693"/>
      <c r="AM229" s="1693"/>
      <c r="AN229" s="1693"/>
      <c r="AO229" s="1693"/>
      <c r="AP229" s="1693"/>
      <c r="AQ229" s="1693"/>
      <c r="AR229" s="1693"/>
      <c r="AS229" s="1693"/>
      <c r="AT229" s="1693"/>
      <c r="AU229" s="1693"/>
      <c r="AV229" s="1693"/>
      <c r="AW229" s="1693"/>
      <c r="AX229" s="1693"/>
      <c r="AY229" s="1693"/>
      <c r="AZ229" s="305"/>
      <c r="BA229" s="1836"/>
      <c r="BB229" s="1542" t="s">
        <v>92</v>
      </c>
      <c r="BC229" s="33" t="s">
        <v>35</v>
      </c>
      <c r="BD229" s="29" t="s">
        <v>35</v>
      </c>
      <c r="BE229" s="29" t="s">
        <v>35</v>
      </c>
      <c r="BF229" s="29" t="s">
        <v>35</v>
      </c>
      <c r="BG229" s="24" t="s">
        <v>35</v>
      </c>
      <c r="BH229" s="33" t="s">
        <v>35</v>
      </c>
      <c r="BI229" s="29" t="s">
        <v>35</v>
      </c>
      <c r="BJ229" s="29" t="s">
        <v>35</v>
      </c>
      <c r="BK229" s="29" t="s">
        <v>35</v>
      </c>
      <c r="BL229" s="24" t="s">
        <v>35</v>
      </c>
      <c r="BM229" s="33" t="s">
        <v>35</v>
      </c>
      <c r="BN229" s="29" t="s">
        <v>35</v>
      </c>
      <c r="BO229" s="29" t="s">
        <v>35</v>
      </c>
      <c r="BP229" s="29" t="s">
        <v>35</v>
      </c>
      <c r="BQ229" s="24" t="s">
        <v>35</v>
      </c>
      <c r="BR229" s="33" t="s">
        <v>35</v>
      </c>
      <c r="BS229" s="29" t="s">
        <v>35</v>
      </c>
      <c r="BT229" s="29" t="s">
        <v>35</v>
      </c>
      <c r="BU229" s="29" t="s">
        <v>35</v>
      </c>
      <c r="BV229" s="29" t="s">
        <v>35</v>
      </c>
      <c r="BW229" s="29" t="s">
        <v>35</v>
      </c>
      <c r="BX229" s="29" t="s">
        <v>35</v>
      </c>
      <c r="BY229" s="18" t="s">
        <v>35</v>
      </c>
      <c r="BZ229" s="18" t="s">
        <v>35</v>
      </c>
      <c r="CA229" s="18" t="s">
        <v>35</v>
      </c>
      <c r="CB229" s="18" t="s">
        <v>35</v>
      </c>
      <c r="CC229" s="18" t="s">
        <v>35</v>
      </c>
      <c r="CD229" s="18" t="s">
        <v>35</v>
      </c>
      <c r="CE229" s="18" t="s">
        <v>35</v>
      </c>
      <c r="CF229" s="18" t="s">
        <v>35</v>
      </c>
      <c r="CG229" s="18" t="s">
        <v>35</v>
      </c>
      <c r="CH229" s="18" t="s">
        <v>35</v>
      </c>
      <c r="CI229" s="18" t="s">
        <v>35</v>
      </c>
      <c r="CJ229" s="18" t="s">
        <v>35</v>
      </c>
      <c r="CK229" s="3"/>
      <c r="CL229" s="3"/>
      <c r="CM229" s="3"/>
      <c r="CN229" s="3"/>
      <c r="CO229" s="3"/>
      <c r="CP229" s="3"/>
      <c r="CQ229" s="3"/>
      <c r="CR229" s="3"/>
      <c r="CS229" s="3"/>
      <c r="CT229" s="3"/>
      <c r="CU229" s="3"/>
      <c r="CV229" s="3"/>
      <c r="CW229" s="3"/>
      <c r="CX229" s="3"/>
      <c r="CY229" s="3"/>
      <c r="CZ229" s="3"/>
    </row>
    <row r="230" s="433" customFormat="true" ht="15" customHeight="true" x14ac:dyDescent="0.2">
      <c r="A230" s="116"/>
      <c r="B230" s="110"/>
      <c r="C230" s="128"/>
      <c r="D230" s="127"/>
      <c r="E230" s="127"/>
      <c r="F230" s="127"/>
      <c r="G230" s="117"/>
      <c r="H230" s="120"/>
      <c r="I230" s="127"/>
      <c r="J230" s="127"/>
      <c r="K230" s="127"/>
      <c r="L230" s="123"/>
      <c r="M230" s="128"/>
      <c r="N230" s="127"/>
      <c r="O230" s="127"/>
      <c r="P230" s="127"/>
      <c r="Q230" s="117"/>
      <c r="R230" s="120"/>
      <c r="S230" s="127"/>
      <c r="T230" s="127"/>
      <c r="U230" s="127"/>
      <c r="V230" s="127"/>
      <c r="W230" s="127"/>
      <c r="X230" s="127"/>
      <c r="Y230" s="127"/>
      <c r="Z230" s="127"/>
      <c r="AA230" s="127"/>
      <c r="AB230" s="127"/>
      <c r="AC230" s="127"/>
      <c r="AD230" s="127"/>
      <c r="AE230" s="127"/>
      <c r="AF230" s="127"/>
      <c r="AG230" s="127"/>
      <c r="AH230" s="127"/>
      <c r="AI230" s="127"/>
      <c r="AJ230" s="123"/>
      <c r="AK230" s="1693"/>
      <c r="AL230" s="1693"/>
      <c r="AM230" s="1693"/>
      <c r="AN230" s="1693"/>
      <c r="AO230" s="1693"/>
      <c r="AP230" s="1693"/>
      <c r="AQ230" s="1693"/>
      <c r="AR230" s="1693"/>
      <c r="AS230" s="1693"/>
      <c r="AT230" s="1693"/>
      <c r="AU230" s="1693"/>
      <c r="AV230" s="1693"/>
      <c r="AW230" s="1693"/>
      <c r="AX230" s="1693"/>
      <c r="AY230" s="1693"/>
      <c r="AZ230" s="305"/>
      <c r="BA230" s="1836"/>
      <c r="BB230" s="1542" t="s">
        <v>93</v>
      </c>
      <c r="BC230" s="33" t="s">
        <v>35</v>
      </c>
      <c r="BD230" s="29" t="s">
        <v>35</v>
      </c>
      <c r="BE230" s="29" t="s">
        <v>35</v>
      </c>
      <c r="BF230" s="29" t="s">
        <v>35</v>
      </c>
      <c r="BG230" s="24" t="s">
        <v>35</v>
      </c>
      <c r="BH230" s="33" t="s">
        <v>35</v>
      </c>
      <c r="BI230" s="29" t="s">
        <v>35</v>
      </c>
      <c r="BJ230" s="29" t="s">
        <v>35</v>
      </c>
      <c r="BK230" s="29" t="s">
        <v>35</v>
      </c>
      <c r="BL230" s="24" t="s">
        <v>35</v>
      </c>
      <c r="BM230" s="33" t="s">
        <v>35</v>
      </c>
      <c r="BN230" s="29" t="s">
        <v>35</v>
      </c>
      <c r="BO230" s="29" t="s">
        <v>35</v>
      </c>
      <c r="BP230" s="29" t="s">
        <v>35</v>
      </c>
      <c r="BQ230" s="24" t="s">
        <v>35</v>
      </c>
      <c r="BR230" s="33" t="s">
        <v>35</v>
      </c>
      <c r="BS230" s="29" t="s">
        <v>35</v>
      </c>
      <c r="BT230" s="29" t="s">
        <v>35</v>
      </c>
      <c r="BU230" s="29" t="s">
        <v>35</v>
      </c>
      <c r="BV230" s="29" t="s">
        <v>35</v>
      </c>
      <c r="BW230" s="29" t="s">
        <v>35</v>
      </c>
      <c r="BX230" s="29" t="s">
        <v>35</v>
      </c>
      <c r="BY230" s="18" t="s">
        <v>35</v>
      </c>
      <c r="BZ230" s="18" t="s">
        <v>35</v>
      </c>
      <c r="CA230" s="18" t="s">
        <v>35</v>
      </c>
      <c r="CB230" s="18" t="s">
        <v>35</v>
      </c>
      <c r="CC230" s="18" t="s">
        <v>35</v>
      </c>
      <c r="CD230" s="18" t="s">
        <v>35</v>
      </c>
      <c r="CE230" s="18" t="s">
        <v>35</v>
      </c>
      <c r="CF230" s="18" t="s">
        <v>35</v>
      </c>
      <c r="CG230" s="18" t="s">
        <v>35</v>
      </c>
      <c r="CH230" s="18" t="s">
        <v>35</v>
      </c>
      <c r="CI230" s="18" t="s">
        <v>35</v>
      </c>
      <c r="CJ230" s="18" t="s">
        <v>35</v>
      </c>
      <c r="CK230" s="3"/>
      <c r="CL230" s="3"/>
      <c r="CM230" s="3"/>
      <c r="CN230" s="3"/>
      <c r="CO230" s="3"/>
      <c r="CP230" s="3"/>
      <c r="CQ230" s="3"/>
      <c r="CR230" s="3"/>
      <c r="CS230" s="3"/>
      <c r="CT230" s="3"/>
      <c r="CU230" s="3"/>
      <c r="CV230" s="3"/>
      <c r="CW230" s="3"/>
      <c r="CX230" s="3"/>
      <c r="CY230" s="3"/>
      <c r="CZ230" s="3"/>
    </row>
    <row r="231" s="433" customFormat="true" ht="15" customHeight="true" x14ac:dyDescent="0.2">
      <c r="A231" s="116"/>
      <c r="B231" s="110"/>
      <c r="C231" s="128"/>
      <c r="D231" s="127"/>
      <c r="E231" s="127"/>
      <c r="F231" s="127"/>
      <c r="G231" s="117"/>
      <c r="H231" s="120"/>
      <c r="I231" s="127"/>
      <c r="J231" s="127"/>
      <c r="K231" s="127"/>
      <c r="L231" s="123"/>
      <c r="M231" s="128"/>
      <c r="N231" s="127"/>
      <c r="O231" s="127"/>
      <c r="P231" s="127"/>
      <c r="Q231" s="117"/>
      <c r="R231" s="120"/>
      <c r="S231" s="127"/>
      <c r="T231" s="127"/>
      <c r="U231" s="127"/>
      <c r="V231" s="127"/>
      <c r="W231" s="127"/>
      <c r="X231" s="127"/>
      <c r="Y231" s="127"/>
      <c r="Z231" s="127"/>
      <c r="AA231" s="127"/>
      <c r="AB231" s="127"/>
      <c r="AC231" s="127"/>
      <c r="AD231" s="127"/>
      <c r="AE231" s="127"/>
      <c r="AF231" s="127"/>
      <c r="AG231" s="127"/>
      <c r="AH231" s="127"/>
      <c r="AI231" s="127"/>
      <c r="AJ231" s="123"/>
      <c r="AK231" s="1693"/>
      <c r="AL231" s="1693"/>
      <c r="AM231" s="1693"/>
      <c r="AN231" s="1693"/>
      <c r="AO231" s="1693"/>
      <c r="AP231" s="1693"/>
      <c r="AQ231" s="1693"/>
      <c r="AR231" s="1693"/>
      <c r="AS231" s="1693"/>
      <c r="AT231" s="1693"/>
      <c r="AU231" s="1693"/>
      <c r="AV231" s="1693"/>
      <c r="AW231" s="1693"/>
      <c r="AX231" s="1693"/>
      <c r="AY231" s="1693"/>
      <c r="AZ231" s="305"/>
      <c r="BA231" s="1836" t="s">
        <v>322</v>
      </c>
      <c r="BB231" s="1542" t="s">
        <v>323</v>
      </c>
      <c r="BC231" s="374">
        <v>8457.9901580000133</v>
      </c>
      <c r="BD231" s="366">
        <v>8945.35602499999</v>
      </c>
      <c r="BE231" s="366">
        <v>9443.9497129999927</v>
      </c>
      <c r="BF231" s="366">
        <v>10234.453897999978</v>
      </c>
      <c r="BG231" s="378">
        <v>13370.819667999918</v>
      </c>
      <c r="BH231" s="374">
        <v>1963.9531429999986</v>
      </c>
      <c r="BI231" s="366">
        <v>2283.3303960000012</v>
      </c>
      <c r="BJ231" s="366">
        <v>2556.390962000004</v>
      </c>
      <c r="BK231" s="366">
        <v>2642.305732999992</v>
      </c>
      <c r="BL231" s="378">
        <v>2677.3261059999986</v>
      </c>
      <c r="BM231" s="374">
        <v>6923.1742890000114</v>
      </c>
      <c r="BN231" s="366">
        <v>7132.6140049999885</v>
      </c>
      <c r="BO231" s="366">
        <v>7682.5359389999912</v>
      </c>
      <c r="BP231" s="366">
        <v>7795.1903940000029</v>
      </c>
      <c r="BQ231" s="378">
        <v>8795.7484949999925</v>
      </c>
      <c r="BR231" s="374">
        <v>2916.6461689999942</v>
      </c>
      <c r="BS231" s="366">
        <v>5454.7222680000013</v>
      </c>
      <c r="BT231" s="366">
        <v>3272.1450229999996</v>
      </c>
      <c r="BU231" s="366">
        <v>1718.2011799999993</v>
      </c>
      <c r="BV231" s="366">
        <v>4274.9917469999991</v>
      </c>
      <c r="BW231" s="366">
        <v>2270.4262250000006</v>
      </c>
      <c r="BX231" s="366">
        <v>2608.1336000000015</v>
      </c>
      <c r="BY231" s="367">
        <v>2965.9005380000053</v>
      </c>
      <c r="BZ231" s="367">
        <v>400.99319600000035</v>
      </c>
      <c r="CA231" s="367">
        <v>714.11634900000081</v>
      </c>
      <c r="CB231" s="367">
        <v>972.396670000001</v>
      </c>
      <c r="CC231" s="367">
        <v>6599.4020330000139</v>
      </c>
      <c r="CD231" s="367">
        <v>1378.4582369999991</v>
      </c>
      <c r="CE231" s="367">
        <v>1172.4017049999991</v>
      </c>
      <c r="CF231" s="367">
        <v>4075.3161260000024</v>
      </c>
      <c r="CG231" s="367">
        <v>2331.6285770000031</v>
      </c>
      <c r="CH231" s="367">
        <v>4455.407181999989</v>
      </c>
      <c r="CI231" s="367">
        <v>2674.1251060000072</v>
      </c>
      <c r="CJ231" s="367">
        <v>197.15753100000003</v>
      </c>
      <c r="CK231" s="2"/>
      <c r="CL231" s="2"/>
      <c r="CM231" s="2"/>
      <c r="CN231" s="2"/>
      <c r="CO231" s="2"/>
      <c r="CP231" s="2"/>
      <c r="CQ231" s="2"/>
      <c r="CR231" s="2"/>
      <c r="CS231" s="2"/>
      <c r="CT231" s="2"/>
      <c r="CU231" s="2"/>
      <c r="CV231" s="2"/>
      <c r="CW231" s="2"/>
      <c r="CX231" s="2"/>
      <c r="CY231" s="2"/>
      <c r="CZ231" s="2"/>
    </row>
    <row r="232" s="433" customFormat="true" ht="15" customHeight="true" x14ac:dyDescent="0.2">
      <c r="A232" s="116"/>
      <c r="B232" s="110"/>
      <c r="C232" s="86"/>
      <c r="D232" s="85"/>
      <c r="E232" s="85"/>
      <c r="F232" s="85"/>
      <c r="G232" s="84"/>
      <c r="H232" s="83"/>
      <c r="I232" s="85"/>
      <c r="J232" s="85"/>
      <c r="K232" s="85"/>
      <c r="L232" s="82"/>
      <c r="M232" s="86"/>
      <c r="N232" s="85"/>
      <c r="O232" s="85"/>
      <c r="P232" s="85"/>
      <c r="Q232" s="84"/>
      <c r="R232" s="83"/>
      <c r="S232" s="85"/>
      <c r="T232" s="85"/>
      <c r="U232" s="85"/>
      <c r="V232" s="85"/>
      <c r="W232" s="85"/>
      <c r="X232" s="85"/>
      <c r="Y232" s="85"/>
      <c r="Z232" s="85"/>
      <c r="AA232" s="85"/>
      <c r="AB232" s="85"/>
      <c r="AC232" s="85"/>
      <c r="AD232" s="85"/>
      <c r="AE232" s="85"/>
      <c r="AF232" s="85"/>
      <c r="AG232" s="85"/>
      <c r="AH232" s="85"/>
      <c r="AI232" s="85"/>
      <c r="AJ232" s="82"/>
      <c r="AK232" s="1693"/>
      <c r="AL232" s="1693"/>
      <c r="AM232" s="1693"/>
      <c r="AN232" s="1693"/>
      <c r="AO232" s="1693"/>
      <c r="AP232" s="1693"/>
      <c r="AQ232" s="1693"/>
      <c r="AR232" s="1693"/>
      <c r="AS232" s="1693"/>
      <c r="AT232" s="1693"/>
      <c r="AU232" s="1693"/>
      <c r="AV232" s="1693"/>
      <c r="AW232" s="1693"/>
      <c r="AX232" s="1693"/>
      <c r="AY232" s="1693"/>
      <c r="AZ232" s="305"/>
      <c r="BA232" s="1836"/>
      <c r="BB232" s="1542" t="s">
        <v>324</v>
      </c>
      <c r="BC232" s="374">
        <v>6297.8179320000063</v>
      </c>
      <c r="BD232" s="366">
        <v>5981.6575970000067</v>
      </c>
      <c r="BE232" s="366">
        <v>5468.6056870000048</v>
      </c>
      <c r="BF232" s="366">
        <v>4716.5716379999949</v>
      </c>
      <c r="BG232" s="378">
        <v>1660.5894499999995</v>
      </c>
      <c r="BH232" s="374">
        <v>698.46610000000078</v>
      </c>
      <c r="BI232" s="366">
        <v>386.86544399999997</v>
      </c>
      <c r="BJ232" s="366">
        <v>125.06602499999995</v>
      </c>
      <c r="BK232" s="366">
        <v>44.481358000000007</v>
      </c>
      <c r="BL232" s="378">
        <v>1.838184</v>
      </c>
      <c r="BM232" s="374">
        <v>5199.9950340000069</v>
      </c>
      <c r="BN232" s="366">
        <v>5105.7430520000053</v>
      </c>
      <c r="BO232" s="366">
        <v>4596.7114519999986</v>
      </c>
      <c r="BP232" s="366">
        <v>4468.2090349999989</v>
      </c>
      <c r="BQ232" s="378">
        <v>3497.8666199999993</v>
      </c>
      <c r="BR232" s="374">
        <v>217.31966199999999</v>
      </c>
      <c r="BS232" s="366">
        <v>106.60125599999999</v>
      </c>
      <c r="BT232" s="366">
        <v>5512.6555419999995</v>
      </c>
      <c r="BU232" s="366">
        <v>1309.9081060000003</v>
      </c>
      <c r="BV232" s="366">
        <v>16.399280999999998</v>
      </c>
      <c r="BW232" s="366">
        <v>1293.554174000001</v>
      </c>
      <c r="BX232" s="366">
        <v>1068.3055079999999</v>
      </c>
      <c r="BY232" s="367">
        <v>4346.5711339999989</v>
      </c>
      <c r="BZ232" s="367">
        <v>1414.0512560000016</v>
      </c>
      <c r="CA232" s="367">
        <v>330.16635700000006</v>
      </c>
      <c r="CB232" s="367">
        <v>44.149811999999983</v>
      </c>
      <c r="CC232" s="367">
        <v>375.90486199999998</v>
      </c>
      <c r="CD232" s="367">
        <v>253.04117800000009</v>
      </c>
      <c r="CE232" s="367">
        <v>480.58235700000023</v>
      </c>
      <c r="CF232" s="367">
        <v>1781.8675159999987</v>
      </c>
      <c r="CG232" s="367">
        <v>8.2333739999999995</v>
      </c>
      <c r="CH232" s="367">
        <v>444.7979150000001</v>
      </c>
      <c r="CI232" s="367">
        <v>181.23538499999995</v>
      </c>
      <c r="CJ232" s="367">
        <v>4939.8976290000019</v>
      </c>
      <c r="CK232" s="2"/>
      <c r="CL232" s="2"/>
      <c r="CM232" s="2"/>
      <c r="CN232" s="2"/>
      <c r="CO232" s="2"/>
      <c r="CP232" s="2"/>
      <c r="CQ232" s="2"/>
      <c r="CR232" s="2"/>
      <c r="CS232" s="2"/>
      <c r="CT232" s="2"/>
      <c r="CU232" s="2"/>
      <c r="CV232" s="2"/>
      <c r="CW232" s="2"/>
      <c r="CX232" s="2"/>
      <c r="CY232" s="2"/>
      <c r="CZ232" s="2"/>
    </row>
    <row r="233" s="433" customFormat="true" ht="15" customHeight="true" x14ac:dyDescent="0.2">
      <c r="A233" s="116"/>
      <c r="B233" s="110"/>
      <c r="C233" s="86"/>
      <c r="D233" s="85"/>
      <c r="E233" s="85"/>
      <c r="F233" s="85"/>
      <c r="G233" s="84"/>
      <c r="H233" s="83"/>
      <c r="I233" s="85"/>
      <c r="J233" s="85"/>
      <c r="K233" s="85"/>
      <c r="L233" s="82"/>
      <c r="M233" s="86"/>
      <c r="N233" s="85"/>
      <c r="O233" s="85"/>
      <c r="P233" s="85"/>
      <c r="Q233" s="84"/>
      <c r="R233" s="83"/>
      <c r="S233" s="85"/>
      <c r="T233" s="85"/>
      <c r="U233" s="85"/>
      <c r="V233" s="85"/>
      <c r="W233" s="85"/>
      <c r="X233" s="85"/>
      <c r="Y233" s="85"/>
      <c r="Z233" s="85"/>
      <c r="AA233" s="85"/>
      <c r="AB233" s="85"/>
      <c r="AC233" s="85"/>
      <c r="AD233" s="85"/>
      <c r="AE233" s="85"/>
      <c r="AF233" s="85"/>
      <c r="AG233" s="85"/>
      <c r="AH233" s="85"/>
      <c r="AI233" s="85"/>
      <c r="AJ233" s="82"/>
      <c r="AK233" s="1693"/>
      <c r="AL233" s="1693"/>
      <c r="AM233" s="1693"/>
      <c r="AN233" s="1693"/>
      <c r="AO233" s="1693"/>
      <c r="AP233" s="1693"/>
      <c r="AQ233" s="1693"/>
      <c r="AR233" s="1693"/>
      <c r="AS233" s="1693"/>
      <c r="AT233" s="1693"/>
      <c r="AU233" s="1693"/>
      <c r="AV233" s="1693"/>
      <c r="AW233" s="1693"/>
      <c r="AX233" s="1693"/>
      <c r="AY233" s="1693"/>
      <c r="AZ233" s="305"/>
      <c r="BA233" s="1836"/>
      <c r="BB233" s="1542" t="s">
        <v>325</v>
      </c>
      <c r="BC233" s="374">
        <v>8.7117389999999997</v>
      </c>
      <c r="BD233" s="366">
        <v>5.0781179999999999</v>
      </c>
      <c r="BE233" s="366">
        <v>32.498972999999999</v>
      </c>
      <c r="BF233" s="366">
        <v>75.490651999999997</v>
      </c>
      <c r="BG233" s="378">
        <v>15.020116</v>
      </c>
      <c r="BH233" s="374">
        <v>2.9206799999999999</v>
      </c>
      <c r="BI233" s="366">
        <v>0.96138500000000005</v>
      </c>
      <c r="BJ233" s="366">
        <v>0</v>
      </c>
      <c r="BK233" s="366">
        <v>0</v>
      </c>
      <c r="BL233" s="378">
        <v>1.43835</v>
      </c>
      <c r="BM233" s="374">
        <v>8.7117389999999997</v>
      </c>
      <c r="BN233" s="366">
        <v>5.0781179999999999</v>
      </c>
      <c r="BO233" s="366">
        <v>19.433771</v>
      </c>
      <c r="BP233" s="366">
        <v>22.334898000000003</v>
      </c>
      <c r="BQ233" s="378">
        <v>75.920656999999991</v>
      </c>
      <c r="BR233" s="374">
        <v>14.880036</v>
      </c>
      <c r="BS233" s="366">
        <v>0</v>
      </c>
      <c r="BT233" s="366">
        <v>0</v>
      </c>
      <c r="BU233" s="366">
        <v>0</v>
      </c>
      <c r="BV233" s="366">
        <v>1.5534600000000001</v>
      </c>
      <c r="BW233" s="366">
        <v>80.09366399999999</v>
      </c>
      <c r="BX233" s="366">
        <v>0</v>
      </c>
      <c r="BY233" s="367">
        <v>0</v>
      </c>
      <c r="BZ233" s="367">
        <v>1.627548</v>
      </c>
      <c r="CA233" s="367">
        <v>0</v>
      </c>
      <c r="CB233" s="367">
        <v>2.602608</v>
      </c>
      <c r="CC233" s="367">
        <v>16.933426000000001</v>
      </c>
      <c r="CD233" s="367">
        <v>0</v>
      </c>
      <c r="CE233" s="367">
        <v>14.866406</v>
      </c>
      <c r="CF233" s="367">
        <v>4.2424499999999998</v>
      </c>
      <c r="CG233" s="367">
        <v>0</v>
      </c>
      <c r="CH233" s="367">
        <v>0</v>
      </c>
      <c r="CI233" s="367">
        <v>0</v>
      </c>
      <c r="CJ233" s="367">
        <v>0</v>
      </c>
      <c r="CK233" s="2"/>
      <c r="CL233" s="2"/>
      <c r="CM233" s="2"/>
      <c r="CN233" s="2"/>
      <c r="CO233" s="2"/>
      <c r="CP233" s="2"/>
      <c r="CQ233" s="2"/>
      <c r="CR233" s="2"/>
      <c r="CS233" s="2"/>
      <c r="CT233" s="2"/>
      <c r="CU233" s="2"/>
      <c r="CV233" s="2"/>
      <c r="CW233" s="2"/>
      <c r="CX233" s="2"/>
      <c r="CY233" s="2"/>
      <c r="CZ233" s="2"/>
    </row>
    <row r="234" s="433" customFormat="true" ht="15" customHeight="true" x14ac:dyDescent="0.2">
      <c r="A234" s="116"/>
      <c r="B234" s="110"/>
      <c r="C234" s="86"/>
      <c r="D234" s="85"/>
      <c r="E234" s="85"/>
      <c r="F234" s="85"/>
      <c r="G234" s="84"/>
      <c r="H234" s="83"/>
      <c r="I234" s="85"/>
      <c r="J234" s="85"/>
      <c r="K234" s="85"/>
      <c r="L234" s="82"/>
      <c r="M234" s="86"/>
      <c r="N234" s="85"/>
      <c r="O234" s="85"/>
      <c r="P234" s="85"/>
      <c r="Q234" s="84"/>
      <c r="R234" s="83"/>
      <c r="S234" s="85"/>
      <c r="T234" s="85"/>
      <c r="U234" s="85"/>
      <c r="V234" s="85"/>
      <c r="W234" s="85"/>
      <c r="X234" s="85"/>
      <c r="Y234" s="85"/>
      <c r="Z234" s="85"/>
      <c r="AA234" s="85"/>
      <c r="AB234" s="85"/>
      <c r="AC234" s="85"/>
      <c r="AD234" s="85"/>
      <c r="AE234" s="85"/>
      <c r="AF234" s="85"/>
      <c r="AG234" s="85"/>
      <c r="AH234" s="85"/>
      <c r="AI234" s="85"/>
      <c r="AJ234" s="82"/>
      <c r="AK234" s="1693"/>
      <c r="AL234" s="1693"/>
      <c r="AM234" s="1693"/>
      <c r="AN234" s="1693"/>
      <c r="AO234" s="1693"/>
      <c r="AP234" s="1693"/>
      <c r="AQ234" s="1693"/>
      <c r="AR234" s="1693"/>
      <c r="AS234" s="1693"/>
      <c r="AT234" s="1693"/>
      <c r="AU234" s="1693"/>
      <c r="AV234" s="1693"/>
      <c r="AW234" s="1693"/>
      <c r="AX234" s="1693"/>
      <c r="AY234" s="1693"/>
      <c r="AZ234" s="305"/>
      <c r="BA234" s="1836"/>
      <c r="BB234" s="1542" t="s">
        <v>326</v>
      </c>
      <c r="BC234" s="374">
        <v>311.42785099999992</v>
      </c>
      <c r="BD234" s="366">
        <v>149.49549200000001</v>
      </c>
      <c r="BE234" s="366">
        <v>130.16991400000001</v>
      </c>
      <c r="BF234" s="366">
        <v>63.943443000000002</v>
      </c>
      <c r="BG234" s="378">
        <v>21.604427000000001</v>
      </c>
      <c r="BH234" s="374">
        <v>18.894282</v>
      </c>
      <c r="BI234" s="366">
        <v>12.956692</v>
      </c>
      <c r="BJ234" s="366">
        <v>4.348376</v>
      </c>
      <c r="BK234" s="366">
        <v>0.53054800000000002</v>
      </c>
      <c r="BL234" s="378">
        <v>0</v>
      </c>
      <c r="BM234" s="374">
        <v>260.69134399999996</v>
      </c>
      <c r="BN234" s="366">
        <v>151.78226799999999</v>
      </c>
      <c r="BO234" s="366">
        <v>94.703089000000006</v>
      </c>
      <c r="BP234" s="366">
        <v>109.007627</v>
      </c>
      <c r="BQ234" s="378">
        <v>23.726900999999998</v>
      </c>
      <c r="BR234" s="374">
        <v>30.523214000000003</v>
      </c>
      <c r="BS234" s="366">
        <v>11.629517999999999</v>
      </c>
      <c r="BT234" s="366">
        <v>15.473055</v>
      </c>
      <c r="BU234" s="366">
        <v>2.575059</v>
      </c>
      <c r="BV234" s="366">
        <v>34.611694</v>
      </c>
      <c r="BW234" s="366">
        <v>308.32159099999996</v>
      </c>
      <c r="BX234" s="366">
        <v>0</v>
      </c>
      <c r="BY234" s="367">
        <v>7.4178510000000006</v>
      </c>
      <c r="BZ234" s="367">
        <v>11.607386</v>
      </c>
      <c r="CA234" s="367">
        <v>114.90080399999994</v>
      </c>
      <c r="CB234" s="367">
        <v>0</v>
      </c>
      <c r="CC234" s="367">
        <v>22.536846000000001</v>
      </c>
      <c r="CD234" s="367">
        <v>0</v>
      </c>
      <c r="CE234" s="367">
        <v>64.384872999999985</v>
      </c>
      <c r="CF234" s="367">
        <v>7.9831399999999997</v>
      </c>
      <c r="CG234" s="367">
        <v>0.18004500000000001</v>
      </c>
      <c r="CH234" s="367">
        <v>37.743475000000004</v>
      </c>
      <c r="CI234" s="367">
        <v>0.53054800000000002</v>
      </c>
      <c r="CJ234" s="367">
        <v>6.2220279999999999</v>
      </c>
      <c r="CK234" s="2"/>
      <c r="CL234" s="2"/>
      <c r="CM234" s="2"/>
      <c r="CN234" s="2"/>
      <c r="CO234" s="2"/>
      <c r="CP234" s="2"/>
      <c r="CQ234" s="2"/>
      <c r="CR234" s="2"/>
      <c r="CS234" s="2"/>
      <c r="CT234" s="2"/>
      <c r="CU234" s="2"/>
      <c r="CV234" s="2"/>
      <c r="CW234" s="2"/>
      <c r="CX234" s="2"/>
      <c r="CY234" s="2"/>
      <c r="CZ234" s="2"/>
    </row>
    <row r="235" s="433" customFormat="true" ht="15" customHeight="true" x14ac:dyDescent="0.2">
      <c r="A235" s="116"/>
      <c r="B235" s="110"/>
      <c r="C235" s="86"/>
      <c r="D235" s="85"/>
      <c r="E235" s="85"/>
      <c r="F235" s="85"/>
      <c r="G235" s="84"/>
      <c r="H235" s="83"/>
      <c r="I235" s="85"/>
      <c r="J235" s="85"/>
      <c r="K235" s="85"/>
      <c r="L235" s="82"/>
      <c r="M235" s="86"/>
      <c r="N235" s="85"/>
      <c r="O235" s="85"/>
      <c r="P235" s="85"/>
      <c r="Q235" s="84"/>
      <c r="R235" s="83"/>
      <c r="S235" s="85"/>
      <c r="T235" s="85"/>
      <c r="U235" s="85"/>
      <c r="V235" s="85"/>
      <c r="W235" s="85"/>
      <c r="X235" s="85"/>
      <c r="Y235" s="85"/>
      <c r="Z235" s="85"/>
      <c r="AA235" s="85"/>
      <c r="AB235" s="85"/>
      <c r="AC235" s="85"/>
      <c r="AD235" s="85"/>
      <c r="AE235" s="85"/>
      <c r="AF235" s="85"/>
      <c r="AG235" s="85"/>
      <c r="AH235" s="85"/>
      <c r="AI235" s="85"/>
      <c r="AJ235" s="82"/>
      <c r="AK235" s="1693"/>
      <c r="AL235" s="1693"/>
      <c r="AM235" s="1693"/>
      <c r="AN235" s="1693"/>
      <c r="AO235" s="1693"/>
      <c r="AP235" s="1693"/>
      <c r="AQ235" s="1693"/>
      <c r="AR235" s="1693"/>
      <c r="AS235" s="1693"/>
      <c r="AT235" s="1693"/>
      <c r="AU235" s="1693"/>
      <c r="AV235" s="1693"/>
      <c r="AW235" s="1693"/>
      <c r="AX235" s="1693"/>
      <c r="AY235" s="1693"/>
      <c r="AZ235" s="305"/>
      <c r="BA235" s="1839"/>
      <c r="BB235" s="1542" t="s">
        <v>208</v>
      </c>
      <c r="BC235" s="374">
        <v>15075.947680000047</v>
      </c>
      <c r="BD235" s="366">
        <v>15081.587232000031</v>
      </c>
      <c r="BE235" s="366">
        <v>15075.22428700003</v>
      </c>
      <c r="BF235" s="366">
        <v>15090.459631000003</v>
      </c>
      <c r="BG235" s="378">
        <v>15068.033660999914</v>
      </c>
      <c r="BH235" s="374">
        <v>2684.2342049999947</v>
      </c>
      <c r="BI235" s="366">
        <v>2684.1139169999997</v>
      </c>
      <c r="BJ235" s="366">
        <v>2685.805363000004</v>
      </c>
      <c r="BK235" s="366">
        <v>2687.3176389999921</v>
      </c>
      <c r="BL235" s="378">
        <v>2680.6026399999982</v>
      </c>
      <c r="BM235" s="374">
        <v>12392.572406000012</v>
      </c>
      <c r="BN235" s="366">
        <v>12395.217443000005</v>
      </c>
      <c r="BO235" s="366">
        <v>12393.384251000009</v>
      </c>
      <c r="BP235" s="366">
        <v>12394.74195400001</v>
      </c>
      <c r="BQ235" s="378">
        <v>12393.262672999957</v>
      </c>
      <c r="BR235" s="374">
        <v>3179.3690809999925</v>
      </c>
      <c r="BS235" s="366">
        <v>5572.9530420000028</v>
      </c>
      <c r="BT235" s="366">
        <v>8800.2736199999836</v>
      </c>
      <c r="BU235" s="366">
        <v>3030.6843449999974</v>
      </c>
      <c r="BV235" s="366">
        <v>4327.5561820000012</v>
      </c>
      <c r="BW235" s="366">
        <v>3952.3956540000036</v>
      </c>
      <c r="BX235" s="366">
        <v>3676.4391080000041</v>
      </c>
      <c r="BY235" s="367">
        <v>7319.8895229999862</v>
      </c>
      <c r="BZ235" s="367">
        <v>1828.2793860000013</v>
      </c>
      <c r="CA235" s="367">
        <v>1159.1835100000033</v>
      </c>
      <c r="CB235" s="367">
        <v>1019.1490900000011</v>
      </c>
      <c r="CC235" s="367">
        <v>7014.7771670000084</v>
      </c>
      <c r="CD235" s="367">
        <v>1631.4994149999986</v>
      </c>
      <c r="CE235" s="367">
        <v>1732.2353410000003</v>
      </c>
      <c r="CF235" s="367">
        <v>5869.4092319999982</v>
      </c>
      <c r="CG235" s="367">
        <v>2340.0419960000036</v>
      </c>
      <c r="CH235" s="367">
        <v>4937.9485719999875</v>
      </c>
      <c r="CI235" s="367">
        <v>2855.8910390000074</v>
      </c>
      <c r="CJ235" s="367">
        <v>5143.2771879999991</v>
      </c>
      <c r="CK235" s="2"/>
      <c r="CL235" s="2"/>
      <c r="CM235" s="2"/>
      <c r="CN235" s="2"/>
      <c r="CO235" s="2"/>
      <c r="CP235" s="2"/>
      <c r="CQ235" s="2"/>
      <c r="CR235" s="2"/>
      <c r="CS235" s="2"/>
      <c r="CT235" s="2"/>
      <c r="CU235" s="2"/>
      <c r="CV235" s="2"/>
      <c r="CW235" s="2"/>
      <c r="CX235" s="2"/>
      <c r="CY235" s="2"/>
      <c r="CZ235" s="2"/>
    </row>
    <row r="236" s="433" customFormat="true" ht="15" customHeight="true" x14ac:dyDescent="0.2">
      <c r="A236" s="116"/>
      <c r="B236" s="110"/>
      <c r="C236" s="86"/>
      <c r="D236" s="85"/>
      <c r="E236" s="85"/>
      <c r="F236" s="85"/>
      <c r="G236" s="84"/>
      <c r="H236" s="83"/>
      <c r="I236" s="85"/>
      <c r="J236" s="85"/>
      <c r="K236" s="85"/>
      <c r="L236" s="82"/>
      <c r="M236" s="86"/>
      <c r="N236" s="85"/>
      <c r="O236" s="85"/>
      <c r="P236" s="85"/>
      <c r="Q236" s="84"/>
      <c r="R236" s="83"/>
      <c r="S236" s="85"/>
      <c r="T236" s="85"/>
      <c r="U236" s="85"/>
      <c r="V236" s="85"/>
      <c r="W236" s="85"/>
      <c r="X236" s="85"/>
      <c r="Y236" s="85"/>
      <c r="Z236" s="85"/>
      <c r="AA236" s="85"/>
      <c r="AB236" s="85"/>
      <c r="AC236" s="85"/>
      <c r="AD236" s="85"/>
      <c r="AE236" s="85"/>
      <c r="AF236" s="85"/>
      <c r="AG236" s="85"/>
      <c r="AH236" s="85"/>
      <c r="AI236" s="85"/>
      <c r="AJ236" s="82"/>
      <c r="AK236" s="1693"/>
      <c r="AL236" s="1693"/>
      <c r="AM236" s="1693"/>
      <c r="AN236" s="1693"/>
      <c r="AO236" s="1693"/>
      <c r="AP236" s="1693"/>
      <c r="AQ236" s="1693"/>
      <c r="AR236" s="1693"/>
      <c r="AS236" s="1693"/>
      <c r="AT236" s="1693"/>
      <c r="AU236" s="1693"/>
      <c r="AV236" s="1693"/>
      <c r="AW236" s="1693"/>
      <c r="AX236" s="1693"/>
      <c r="AY236" s="1693"/>
      <c r="AZ236" s="305"/>
      <c r="BA236" s="1710"/>
      <c r="BB236" s="1542"/>
      <c r="BC236" s="374"/>
      <c r="BD236" s="366"/>
      <c r="BE236" s="366"/>
      <c r="BF236" s="366"/>
      <c r="BG236" s="378"/>
      <c r="BH236" s="374"/>
      <c r="BI236" s="366"/>
      <c r="BJ236" s="366"/>
      <c r="BK236" s="366"/>
      <c r="BL236" s="378"/>
      <c r="BM236" s="374"/>
      <c r="BN236" s="366"/>
      <c r="BO236" s="366"/>
      <c r="BP236" s="366"/>
      <c r="BQ236" s="378"/>
      <c r="BR236" s="374"/>
      <c r="BS236" s="366"/>
      <c r="BT236" s="366"/>
      <c r="BU236" s="366"/>
      <c r="BV236" s="366"/>
      <c r="BW236" s="366"/>
      <c r="BX236" s="366"/>
      <c r="BY236" s="367"/>
      <c r="BZ236" s="367"/>
      <c r="CA236" s="367"/>
      <c r="CB236" s="367"/>
      <c r="CC236" s="367"/>
      <c r="CD236" s="367"/>
      <c r="CE236" s="367"/>
      <c r="CF236" s="367"/>
      <c r="CG236" s="367"/>
      <c r="CH236" s="367"/>
      <c r="CI236" s="367"/>
      <c r="CJ236" s="367"/>
      <c r="CK236" s="2"/>
      <c r="CL236" s="2"/>
      <c r="CM236" s="2"/>
      <c r="CN236" s="2"/>
      <c r="CO236" s="2"/>
      <c r="CP236" s="2"/>
      <c r="CQ236" s="2"/>
      <c r="CR236" s="2"/>
      <c r="CS236" s="2"/>
      <c r="CT236" s="2"/>
      <c r="CU236" s="2"/>
      <c r="CV236" s="2"/>
      <c r="CW236" s="2"/>
      <c r="CX236" s="2"/>
      <c r="CY236" s="2"/>
      <c r="CZ236" s="2"/>
    </row>
    <row r="237" s="433" customFormat="true" ht="15" customHeight="true" x14ac:dyDescent="0.2">
      <c r="A237" s="116"/>
      <c r="B237" s="110"/>
      <c r="C237" s="86"/>
      <c r="D237" s="85"/>
      <c r="E237" s="85"/>
      <c r="F237" s="85"/>
      <c r="G237" s="84"/>
      <c r="H237" s="83"/>
      <c r="I237" s="85"/>
      <c r="J237" s="85"/>
      <c r="K237" s="85"/>
      <c r="L237" s="82"/>
      <c r="M237" s="86"/>
      <c r="N237" s="85"/>
      <c r="O237" s="85"/>
      <c r="P237" s="85"/>
      <c r="Q237" s="84"/>
      <c r="R237" s="83"/>
      <c r="S237" s="85"/>
      <c r="T237" s="85"/>
      <c r="U237" s="85"/>
      <c r="V237" s="85"/>
      <c r="W237" s="85"/>
      <c r="X237" s="85"/>
      <c r="Y237" s="85"/>
      <c r="Z237" s="85"/>
      <c r="AA237" s="85"/>
      <c r="AB237" s="85"/>
      <c r="AC237" s="85"/>
      <c r="AD237" s="85"/>
      <c r="AE237" s="85"/>
      <c r="AF237" s="85"/>
      <c r="AG237" s="85"/>
      <c r="AH237" s="85"/>
      <c r="AI237" s="85"/>
      <c r="AJ237" s="82"/>
      <c r="AK237" s="1693"/>
      <c r="AL237" s="1693"/>
      <c r="AM237" s="1693"/>
      <c r="AN237" s="1693"/>
      <c r="AO237" s="1693"/>
      <c r="AP237" s="1693"/>
      <c r="AQ237" s="1693"/>
      <c r="AR237" s="1693"/>
      <c r="AS237" s="1693"/>
      <c r="AT237" s="1693"/>
      <c r="AU237" s="1693"/>
      <c r="AV237" s="1693"/>
      <c r="AW237" s="1693"/>
      <c r="AX237" s="1693"/>
      <c r="AY237" s="1693"/>
      <c r="AZ237" s="305"/>
      <c r="BA237" s="1710"/>
      <c r="BB237" s="1542"/>
      <c r="BC237" s="374"/>
      <c r="BD237" s="366"/>
      <c r="BE237" s="366"/>
      <c r="BF237" s="366"/>
      <c r="BG237" s="378"/>
      <c r="BH237" s="374"/>
      <c r="BI237" s="366"/>
      <c r="BJ237" s="366"/>
      <c r="BK237" s="366"/>
      <c r="BL237" s="378"/>
      <c r="BM237" s="374"/>
      <c r="BN237" s="366"/>
      <c r="BO237" s="366"/>
      <c r="BP237" s="366"/>
      <c r="BQ237" s="378"/>
      <c r="BR237" s="374"/>
      <c r="BS237" s="366"/>
      <c r="BT237" s="366"/>
      <c r="BU237" s="366"/>
      <c r="BV237" s="366"/>
      <c r="BW237" s="366"/>
      <c r="BX237" s="366"/>
      <c r="BY237" s="367"/>
      <c r="BZ237" s="367"/>
      <c r="CA237" s="367"/>
      <c r="CB237" s="367"/>
      <c r="CC237" s="367"/>
      <c r="CD237" s="367"/>
      <c r="CE237" s="367"/>
      <c r="CF237" s="367"/>
      <c r="CG237" s="367"/>
      <c r="CH237" s="367"/>
      <c r="CI237" s="367"/>
      <c r="CJ237" s="367"/>
      <c r="CK237" s="2"/>
      <c r="CL237" s="2"/>
      <c r="CM237" s="2"/>
      <c r="CN237" s="2"/>
      <c r="CO237" s="2"/>
      <c r="CP237" s="2"/>
      <c r="CQ237" s="2"/>
      <c r="CR237" s="2"/>
      <c r="CS237" s="2"/>
      <c r="CT237" s="2"/>
      <c r="CU237" s="2"/>
      <c r="CV237" s="2"/>
      <c r="CW237" s="2"/>
      <c r="CX237" s="2"/>
      <c r="CY237" s="2"/>
      <c r="CZ237" s="2"/>
    </row>
    <row r="238" s="433" customFormat="true" ht="15" customHeight="true" x14ac:dyDescent="0.2">
      <c r="A238" s="116"/>
      <c r="B238" s="110"/>
      <c r="C238" s="86"/>
      <c r="D238" s="85"/>
      <c r="E238" s="85"/>
      <c r="F238" s="85"/>
      <c r="G238" s="84"/>
      <c r="H238" s="83"/>
      <c r="I238" s="85"/>
      <c r="J238" s="85"/>
      <c r="K238" s="85"/>
      <c r="L238" s="82"/>
      <c r="M238" s="86"/>
      <c r="N238" s="85"/>
      <c r="O238" s="85"/>
      <c r="P238" s="85"/>
      <c r="Q238" s="84"/>
      <c r="R238" s="83"/>
      <c r="S238" s="85"/>
      <c r="T238" s="85"/>
      <c r="U238" s="85"/>
      <c r="V238" s="85"/>
      <c r="W238" s="85"/>
      <c r="X238" s="85"/>
      <c r="Y238" s="85"/>
      <c r="Z238" s="85"/>
      <c r="AA238" s="85"/>
      <c r="AB238" s="85"/>
      <c r="AC238" s="85"/>
      <c r="AD238" s="85"/>
      <c r="AE238" s="85"/>
      <c r="AF238" s="85"/>
      <c r="AG238" s="85"/>
      <c r="AH238" s="85"/>
      <c r="AI238" s="85"/>
      <c r="AJ238" s="82"/>
      <c r="AK238" s="1693"/>
      <c r="AL238" s="1693"/>
      <c r="AM238" s="1693"/>
      <c r="AN238" s="1693"/>
      <c r="AO238" s="1693"/>
      <c r="AP238" s="1693"/>
      <c r="AQ238" s="1693"/>
      <c r="AR238" s="1693"/>
      <c r="AS238" s="1693"/>
      <c r="AT238" s="1693"/>
      <c r="AU238" s="1693"/>
      <c r="AV238" s="1693"/>
      <c r="AW238" s="1693"/>
      <c r="AX238" s="1693"/>
      <c r="AY238" s="1693"/>
      <c r="AZ238" s="305"/>
      <c r="BA238" s="1710"/>
      <c r="BB238" s="1542"/>
      <c r="BC238" s="374"/>
      <c r="BD238" s="366"/>
      <c r="BE238" s="366"/>
      <c r="BF238" s="366"/>
      <c r="BG238" s="378"/>
      <c r="BH238" s="374"/>
      <c r="BI238" s="366"/>
      <c r="BJ238" s="366"/>
      <c r="BK238" s="366"/>
      <c r="BL238" s="378"/>
      <c r="BM238" s="374"/>
      <c r="BN238" s="366"/>
      <c r="BO238" s="366"/>
      <c r="BP238" s="366"/>
      <c r="BQ238" s="378"/>
      <c r="BR238" s="374"/>
      <c r="BS238" s="366"/>
      <c r="BT238" s="366"/>
      <c r="BU238" s="366"/>
      <c r="BV238" s="366"/>
      <c r="BW238" s="366"/>
      <c r="BX238" s="366"/>
      <c r="BY238" s="367"/>
      <c r="BZ238" s="367"/>
      <c r="CA238" s="367"/>
      <c r="CB238" s="367"/>
      <c r="CC238" s="367"/>
      <c r="CD238" s="367"/>
      <c r="CE238" s="367"/>
      <c r="CF238" s="367"/>
      <c r="CG238" s="367"/>
      <c r="CH238" s="367"/>
      <c r="CI238" s="367"/>
      <c r="CJ238" s="367"/>
      <c r="CK238" s="2"/>
      <c r="CL238" s="2"/>
      <c r="CM238" s="2"/>
      <c r="CN238" s="2"/>
      <c r="CO238" s="2"/>
      <c r="CP238" s="2"/>
      <c r="CQ238" s="2"/>
      <c r="CR238" s="2"/>
      <c r="CS238" s="2"/>
      <c r="CT238" s="2"/>
      <c r="CU238" s="2"/>
      <c r="CV238" s="2"/>
      <c r="CW238" s="2"/>
      <c r="CX238" s="2"/>
      <c r="CY238" s="2"/>
      <c r="CZ238" s="2"/>
    </row>
    <row r="239" s="433" customFormat="true" ht="15" customHeight="true" x14ac:dyDescent="0.2">
      <c r="A239" s="116"/>
      <c r="B239" s="110"/>
      <c r="C239" s="86"/>
      <c r="D239" s="85"/>
      <c r="E239" s="85"/>
      <c r="F239" s="85"/>
      <c r="G239" s="84"/>
      <c r="H239" s="83"/>
      <c r="I239" s="85"/>
      <c r="J239" s="85"/>
      <c r="K239" s="85"/>
      <c r="L239" s="82"/>
      <c r="M239" s="86"/>
      <c r="N239" s="85"/>
      <c r="O239" s="85"/>
      <c r="P239" s="85"/>
      <c r="Q239" s="84"/>
      <c r="R239" s="83"/>
      <c r="S239" s="85"/>
      <c r="T239" s="85"/>
      <c r="U239" s="85"/>
      <c r="V239" s="85"/>
      <c r="W239" s="85"/>
      <c r="X239" s="85"/>
      <c r="Y239" s="85"/>
      <c r="Z239" s="85"/>
      <c r="AA239" s="85"/>
      <c r="AB239" s="85"/>
      <c r="AC239" s="85"/>
      <c r="AD239" s="85"/>
      <c r="AE239" s="85"/>
      <c r="AF239" s="85"/>
      <c r="AG239" s="85"/>
      <c r="AH239" s="85"/>
      <c r="AI239" s="85"/>
      <c r="AJ239" s="82"/>
      <c r="AK239" s="1693"/>
      <c r="AL239" s="1693"/>
      <c r="AM239" s="1693"/>
      <c r="AN239" s="1693"/>
      <c r="AO239" s="1693"/>
      <c r="AP239" s="1693"/>
      <c r="AQ239" s="1693"/>
      <c r="AR239" s="1693"/>
      <c r="AS239" s="1693"/>
      <c r="AT239" s="1693"/>
      <c r="AU239" s="1693"/>
      <c r="AV239" s="1693"/>
      <c r="AW239" s="1693"/>
      <c r="AX239" s="1693"/>
      <c r="AY239" s="1693"/>
      <c r="AZ239" s="305"/>
      <c r="BA239" s="1710"/>
      <c r="BB239" s="1542"/>
      <c r="BC239" s="374"/>
      <c r="BD239" s="366"/>
      <c r="BE239" s="366"/>
      <c r="BF239" s="366"/>
      <c r="BG239" s="378"/>
      <c r="BH239" s="374"/>
      <c r="BI239" s="366"/>
      <c r="BJ239" s="366"/>
      <c r="BK239" s="366"/>
      <c r="BL239" s="378"/>
      <c r="BM239" s="374"/>
      <c r="BN239" s="366"/>
      <c r="BO239" s="366"/>
      <c r="BP239" s="366"/>
      <c r="BQ239" s="378"/>
      <c r="BR239" s="374"/>
      <c r="BS239" s="366"/>
      <c r="BT239" s="366"/>
      <c r="BU239" s="366"/>
      <c r="BV239" s="366"/>
      <c r="BW239" s="366"/>
      <c r="BX239" s="366"/>
      <c r="BY239" s="367"/>
      <c r="BZ239" s="367"/>
      <c r="CA239" s="367"/>
      <c r="CB239" s="367"/>
      <c r="CC239" s="367"/>
      <c r="CD239" s="367"/>
      <c r="CE239" s="367"/>
      <c r="CF239" s="367"/>
      <c r="CG239" s="367"/>
      <c r="CH239" s="367"/>
      <c r="CI239" s="367"/>
      <c r="CJ239" s="367"/>
      <c r="CK239" s="2"/>
      <c r="CL239" s="2"/>
      <c r="CM239" s="2"/>
      <c r="CN239" s="2"/>
      <c r="CO239" s="2"/>
      <c r="CP239" s="2"/>
      <c r="CQ239" s="2"/>
      <c r="CR239" s="2"/>
      <c r="CS239" s="2"/>
      <c r="CT239" s="2"/>
      <c r="CU239" s="2"/>
      <c r="CV239" s="2"/>
      <c r="CW239" s="2"/>
      <c r="CX239" s="2"/>
      <c r="CY239" s="2"/>
      <c r="CZ239" s="2"/>
    </row>
    <row r="240" s="433" customFormat="true" ht="15" customHeight="true" x14ac:dyDescent="0.2">
      <c r="A240" s="116"/>
      <c r="B240" s="110"/>
      <c r="C240" s="66"/>
      <c r="D240" s="65"/>
      <c r="E240" s="65"/>
      <c r="F240" s="65"/>
      <c r="G240" s="64"/>
      <c r="H240" s="63"/>
      <c r="I240" s="65"/>
      <c r="J240" s="65"/>
      <c r="K240" s="65"/>
      <c r="L240" s="62"/>
      <c r="M240" s="66"/>
      <c r="N240" s="65"/>
      <c r="O240" s="65"/>
      <c r="P240" s="65"/>
      <c r="Q240" s="64"/>
      <c r="R240" s="63"/>
      <c r="S240" s="65"/>
      <c r="T240" s="65"/>
      <c r="U240" s="65"/>
      <c r="V240" s="65"/>
      <c r="W240" s="65"/>
      <c r="X240" s="65"/>
      <c r="Y240" s="65"/>
      <c r="Z240" s="65"/>
      <c r="AA240" s="65"/>
      <c r="AB240" s="65"/>
      <c r="AC240" s="88"/>
      <c r="AD240" s="88"/>
      <c r="AE240" s="88"/>
      <c r="AF240" s="88"/>
      <c r="AG240" s="88"/>
      <c r="AH240" s="88"/>
      <c r="AI240" s="88"/>
      <c r="AJ240" s="79"/>
      <c r="AK240" s="1693"/>
      <c r="AL240" s="1693"/>
      <c r="AM240" s="1693"/>
      <c r="AN240" s="1693"/>
      <c r="AO240" s="1693"/>
      <c r="AP240" s="1693"/>
      <c r="AQ240" s="1693"/>
      <c r="AR240" s="1693"/>
      <c r="AS240" s="1693"/>
      <c r="AT240" s="1693"/>
      <c r="AU240" s="1693"/>
      <c r="AV240" s="1693"/>
      <c r="AW240" s="1693"/>
      <c r="AX240" s="1693"/>
      <c r="AY240" s="1693"/>
      <c r="AZ240" s="305"/>
      <c r="BA240" s="1710"/>
      <c r="BB240" s="1542"/>
      <c r="BC240" s="374"/>
      <c r="BD240" s="366"/>
      <c r="BE240" s="366"/>
      <c r="BF240" s="366"/>
      <c r="BG240" s="378"/>
      <c r="BH240" s="374"/>
      <c r="BI240" s="366"/>
      <c r="BJ240" s="366"/>
      <c r="BK240" s="366"/>
      <c r="BL240" s="378"/>
      <c r="BM240" s="374"/>
      <c r="BN240" s="366"/>
      <c r="BO240" s="366"/>
      <c r="BP240" s="366"/>
      <c r="BQ240" s="378"/>
      <c r="BR240" s="374"/>
      <c r="BS240" s="366"/>
      <c r="BT240" s="366"/>
      <c r="BU240" s="366"/>
      <c r="BV240" s="366"/>
      <c r="BW240" s="366"/>
      <c r="BX240" s="366"/>
      <c r="BY240" s="367"/>
      <c r="BZ240" s="367"/>
      <c r="CA240" s="367"/>
      <c r="CB240" s="367"/>
      <c r="CC240" s="367"/>
      <c r="CD240" s="367"/>
      <c r="CE240" s="367"/>
      <c r="CF240" s="367"/>
      <c r="CG240" s="367"/>
      <c r="CH240" s="367"/>
      <c r="CI240" s="367"/>
      <c r="CJ240" s="367"/>
      <c r="CK240" s="2"/>
      <c r="CL240" s="2"/>
      <c r="CM240" s="2"/>
      <c r="CN240" s="2"/>
      <c r="CO240" s="2"/>
      <c r="CP240" s="2"/>
      <c r="CQ240" s="2"/>
      <c r="CR240" s="2"/>
      <c r="CS240" s="2"/>
      <c r="CT240" s="2"/>
      <c r="CU240" s="2"/>
      <c r="CV240" s="2"/>
      <c r="CW240" s="2"/>
      <c r="CX240" s="2"/>
      <c r="CY240" s="2"/>
      <c r="CZ240" s="2"/>
    </row>
    <row r="241" s="433" customFormat="true" ht="15" customHeight="true" x14ac:dyDescent="0.2">
      <c r="A241" s="116"/>
      <c r="B241" s="110"/>
      <c r="C241" s="66"/>
      <c r="D241" s="65"/>
      <c r="E241" s="65"/>
      <c r="F241" s="65"/>
      <c r="G241" s="64"/>
      <c r="H241" s="63"/>
      <c r="I241" s="65"/>
      <c r="J241" s="65"/>
      <c r="K241" s="65"/>
      <c r="L241" s="62"/>
      <c r="M241" s="66"/>
      <c r="N241" s="65"/>
      <c r="O241" s="65"/>
      <c r="P241" s="65"/>
      <c r="Q241" s="64"/>
      <c r="R241" s="63"/>
      <c r="S241" s="65"/>
      <c r="T241" s="65"/>
      <c r="U241" s="65"/>
      <c r="V241" s="65"/>
      <c r="W241" s="65"/>
      <c r="X241" s="65"/>
      <c r="Y241" s="65"/>
      <c r="Z241" s="65"/>
      <c r="AA241" s="65"/>
      <c r="AB241" s="65"/>
      <c r="AC241" s="88"/>
      <c r="AD241" s="88"/>
      <c r="AE241" s="88"/>
      <c r="AF241" s="88"/>
      <c r="AG241" s="88"/>
      <c r="AH241" s="88"/>
      <c r="AI241" s="88"/>
      <c r="AJ241" s="79"/>
      <c r="AK241" s="1693"/>
      <c r="AL241" s="1693"/>
      <c r="AM241" s="1693"/>
      <c r="AN241" s="1693"/>
      <c r="AO241" s="1693"/>
      <c r="AP241" s="1693"/>
      <c r="AQ241" s="1693"/>
      <c r="AR241" s="1693"/>
      <c r="AS241" s="1693"/>
      <c r="AT241" s="1693"/>
      <c r="AU241" s="1693"/>
      <c r="AV241" s="1693"/>
      <c r="AW241" s="1693"/>
      <c r="AX241" s="1693"/>
      <c r="AY241" s="1693"/>
      <c r="AZ241" s="305"/>
      <c r="BA241" s="1710"/>
      <c r="BB241" s="1542"/>
      <c r="BC241" s="374"/>
      <c r="BD241" s="366"/>
      <c r="BE241" s="366"/>
      <c r="BF241" s="366"/>
      <c r="BG241" s="378"/>
      <c r="BH241" s="374"/>
      <c r="BI241" s="366"/>
      <c r="BJ241" s="366"/>
      <c r="BK241" s="366"/>
      <c r="BL241" s="378"/>
      <c r="BM241" s="374"/>
      <c r="BN241" s="366"/>
      <c r="BO241" s="366"/>
      <c r="BP241" s="366"/>
      <c r="BQ241" s="378"/>
      <c r="BR241" s="374"/>
      <c r="BS241" s="366"/>
      <c r="BT241" s="366"/>
      <c r="BU241" s="366"/>
      <c r="BV241" s="366"/>
      <c r="BW241" s="366"/>
      <c r="BX241" s="366"/>
      <c r="BY241" s="367"/>
      <c r="BZ241" s="367"/>
      <c r="CA241" s="367"/>
      <c r="CB241" s="367"/>
      <c r="CC241" s="367"/>
      <c r="CD241" s="367"/>
      <c r="CE241" s="367"/>
      <c r="CF241" s="367"/>
      <c r="CG241" s="367"/>
      <c r="CH241" s="367"/>
      <c r="CI241" s="367"/>
      <c r="CJ241" s="367"/>
      <c r="CK241" s="2"/>
      <c r="CL241" s="2"/>
      <c r="CM241" s="2"/>
      <c r="CN241" s="2"/>
      <c r="CO241" s="2"/>
      <c r="CP241" s="2"/>
      <c r="CQ241" s="2"/>
      <c r="CR241" s="2"/>
      <c r="CS241" s="2"/>
      <c r="CT241" s="2"/>
      <c r="CU241" s="2"/>
      <c r="CV241" s="2"/>
      <c r="CW241" s="2"/>
      <c r="CX241" s="2"/>
      <c r="CY241" s="2"/>
      <c r="CZ241" s="2"/>
    </row>
    <row r="242" s="433" customFormat="true" ht="15" customHeight="true" x14ac:dyDescent="0.2">
      <c r="A242" s="137"/>
      <c r="B242" s="109"/>
      <c r="C242" s="81"/>
      <c r="D242" s="88"/>
      <c r="E242" s="88"/>
      <c r="F242" s="88"/>
      <c r="G242" s="87"/>
      <c r="H242" s="80"/>
      <c r="I242" s="88"/>
      <c r="J242" s="88"/>
      <c r="K242" s="88"/>
      <c r="L242" s="79"/>
      <c r="M242" s="81"/>
      <c r="N242" s="88"/>
      <c r="O242" s="88"/>
      <c r="P242" s="88"/>
      <c r="Q242" s="87"/>
      <c r="R242" s="80"/>
      <c r="S242" s="88"/>
      <c r="T242" s="88"/>
      <c r="U242" s="88"/>
      <c r="V242" s="88"/>
      <c r="W242" s="88"/>
      <c r="X242" s="88"/>
      <c r="Y242" s="88"/>
      <c r="Z242" s="88"/>
      <c r="AA242" s="88"/>
      <c r="AB242" s="88"/>
      <c r="AC242" s="88"/>
      <c r="AD242" s="88"/>
      <c r="AE242" s="88"/>
      <c r="AF242" s="88"/>
      <c r="AG242" s="88"/>
      <c r="AH242" s="88"/>
      <c r="AI242" s="88"/>
      <c r="AJ242" s="79"/>
      <c r="AK242" s="1693"/>
      <c r="AL242" s="1693"/>
      <c r="AM242" s="1693"/>
      <c r="AN242" s="1693"/>
      <c r="AO242" s="1693"/>
      <c r="AP242" s="1693"/>
      <c r="AQ242" s="1693"/>
      <c r="AR242" s="1693"/>
      <c r="AS242" s="1693"/>
      <c r="AT242" s="1693"/>
      <c r="AU242" s="1693"/>
      <c r="AV242" s="1693"/>
      <c r="AW242" s="1693"/>
      <c r="AX242" s="1693"/>
      <c r="AY242" s="1693"/>
      <c r="AZ242" s="305"/>
      <c r="BA242" s="1710"/>
      <c r="BB242" s="1542"/>
      <c r="BC242" s="374"/>
      <c r="BD242" s="366"/>
      <c r="BE242" s="366"/>
      <c r="BF242" s="366"/>
      <c r="BG242" s="378"/>
      <c r="BH242" s="374"/>
      <c r="BI242" s="366"/>
      <c r="BJ242" s="366"/>
      <c r="BK242" s="366"/>
      <c r="BL242" s="378"/>
      <c r="BM242" s="374"/>
      <c r="BN242" s="366"/>
      <c r="BO242" s="366"/>
      <c r="BP242" s="366"/>
      <c r="BQ242" s="378"/>
      <c r="BR242" s="374"/>
      <c r="BS242" s="366"/>
      <c r="BT242" s="366"/>
      <c r="BU242" s="366"/>
      <c r="BV242" s="366"/>
      <c r="BW242" s="366"/>
      <c r="BX242" s="366"/>
      <c r="BY242" s="367"/>
      <c r="BZ242" s="367"/>
      <c r="CA242" s="367"/>
      <c r="CB242" s="367"/>
      <c r="CC242" s="367"/>
      <c r="CD242" s="367"/>
      <c r="CE242" s="367"/>
      <c r="CF242" s="367"/>
      <c r="CG242" s="367"/>
      <c r="CH242" s="367"/>
      <c r="CI242" s="367"/>
      <c r="CJ242" s="367"/>
      <c r="CK242" s="2"/>
      <c r="CL242" s="2"/>
      <c r="CM242" s="2"/>
      <c r="CN242" s="2"/>
      <c r="CO242" s="2"/>
      <c r="CP242" s="2"/>
      <c r="CQ242" s="2"/>
      <c r="CR242" s="2"/>
      <c r="CS242" s="2"/>
      <c r="CT242" s="2"/>
      <c r="CU242" s="2"/>
      <c r="CV242" s="2"/>
      <c r="CW242" s="2"/>
      <c r="CX242" s="2"/>
      <c r="CY242" s="2"/>
      <c r="CZ242" s="2"/>
    </row>
    <row r="243" s="433" customFormat="true" ht="15" customHeight="true" x14ac:dyDescent="0.2">
      <c r="A243" s="137"/>
      <c r="B243" s="109"/>
      <c r="C243" s="81"/>
      <c r="D243" s="88"/>
      <c r="E243" s="88"/>
      <c r="F243" s="88"/>
      <c r="G243" s="87"/>
      <c r="H243" s="80"/>
      <c r="I243" s="88"/>
      <c r="J243" s="88"/>
      <c r="K243" s="88"/>
      <c r="L243" s="79"/>
      <c r="M243" s="81"/>
      <c r="N243" s="88"/>
      <c r="O243" s="88"/>
      <c r="P243" s="88"/>
      <c r="Q243" s="87"/>
      <c r="R243" s="80"/>
      <c r="S243" s="88"/>
      <c r="T243" s="88"/>
      <c r="U243" s="88"/>
      <c r="V243" s="88"/>
      <c r="W243" s="88"/>
      <c r="X243" s="88"/>
      <c r="Y243" s="88"/>
      <c r="Z243" s="88"/>
      <c r="AA243" s="88"/>
      <c r="AB243" s="88"/>
      <c r="AC243" s="88"/>
      <c r="AD243" s="88"/>
      <c r="AE243" s="88"/>
      <c r="AF243" s="88"/>
      <c r="AG243" s="88"/>
      <c r="AH243" s="88"/>
      <c r="AI243" s="88"/>
      <c r="AJ243" s="79"/>
      <c r="AK243" s="1693"/>
      <c r="AL243" s="1693"/>
      <c r="AM243" s="1693"/>
      <c r="AN243" s="1693"/>
      <c r="AO243" s="1693"/>
      <c r="AP243" s="1693"/>
      <c r="AQ243" s="1693"/>
      <c r="AR243" s="1693"/>
      <c r="AS243" s="1693"/>
      <c r="AT243" s="1693"/>
      <c r="AU243" s="1693"/>
      <c r="AV243" s="1693"/>
      <c r="AW243" s="1693"/>
      <c r="AX243" s="1693"/>
      <c r="AY243" s="1693"/>
      <c r="AZ243" s="305"/>
      <c r="BA243" s="1710"/>
      <c r="BB243" s="1542"/>
      <c r="BC243" s="374"/>
      <c r="BD243" s="366"/>
      <c r="BE243" s="366"/>
      <c r="BF243" s="366"/>
      <c r="BG243" s="378"/>
      <c r="BH243" s="374"/>
      <c r="BI243" s="366"/>
      <c r="BJ243" s="366"/>
      <c r="BK243" s="366"/>
      <c r="BL243" s="378"/>
      <c r="BM243" s="374"/>
      <c r="BN243" s="366"/>
      <c r="BO243" s="366"/>
      <c r="BP243" s="366"/>
      <c r="BQ243" s="378"/>
      <c r="BR243" s="374"/>
      <c r="BS243" s="366"/>
      <c r="BT243" s="366"/>
      <c r="BU243" s="366"/>
      <c r="BV243" s="366"/>
      <c r="BW243" s="366"/>
      <c r="BX243" s="366"/>
      <c r="BY243" s="367"/>
      <c r="BZ243" s="367"/>
      <c r="CA243" s="367"/>
      <c r="CB243" s="367"/>
      <c r="CC243" s="367"/>
      <c r="CD243" s="367"/>
      <c r="CE243" s="367"/>
      <c r="CF243" s="367"/>
      <c r="CG243" s="367"/>
      <c r="CH243" s="367"/>
      <c r="CI243" s="367"/>
      <c r="CJ243" s="367"/>
      <c r="CK243" s="2"/>
      <c r="CL243" s="2"/>
      <c r="CM243" s="2"/>
      <c r="CN243" s="2"/>
      <c r="CO243" s="2"/>
      <c r="CP243" s="2"/>
      <c r="CQ243" s="2"/>
      <c r="CR243" s="2"/>
      <c r="CS243" s="2"/>
      <c r="CT243" s="2"/>
      <c r="CU243" s="2"/>
      <c r="CV243" s="2"/>
      <c r="CW243" s="2"/>
      <c r="CX243" s="2"/>
      <c r="CY243" s="2"/>
      <c r="CZ243" s="2"/>
    </row>
    <row r="244" s="433" customFormat="true" ht="15" customHeight="true" x14ac:dyDescent="0.2">
      <c r="A244" s="137"/>
      <c r="B244" s="109"/>
      <c r="C244" s="81"/>
      <c r="D244" s="88"/>
      <c r="E244" s="88"/>
      <c r="F244" s="88"/>
      <c r="G244" s="87"/>
      <c r="H244" s="80"/>
      <c r="I244" s="88"/>
      <c r="J244" s="88"/>
      <c r="K244" s="88"/>
      <c r="L244" s="79"/>
      <c r="M244" s="81"/>
      <c r="N244" s="88"/>
      <c r="O244" s="88"/>
      <c r="P244" s="88"/>
      <c r="Q244" s="87"/>
      <c r="R244" s="80"/>
      <c r="S244" s="88"/>
      <c r="T244" s="88"/>
      <c r="U244" s="88"/>
      <c r="V244" s="88"/>
      <c r="W244" s="88"/>
      <c r="X244" s="88"/>
      <c r="Y244" s="88"/>
      <c r="Z244" s="88"/>
      <c r="AA244" s="88"/>
      <c r="AB244" s="88"/>
      <c r="AC244" s="88"/>
      <c r="AD244" s="88"/>
      <c r="AE244" s="88"/>
      <c r="AF244" s="88"/>
      <c r="AG244" s="88"/>
      <c r="AH244" s="88"/>
      <c r="AI244" s="88"/>
      <c r="AJ244" s="79"/>
      <c r="AK244" s="1693"/>
      <c r="AL244" s="1693"/>
      <c r="AM244" s="1693"/>
      <c r="AN244" s="1693"/>
      <c r="AO244" s="1693"/>
      <c r="AP244" s="1693"/>
      <c r="AQ244" s="1693"/>
      <c r="AR244" s="1693"/>
      <c r="AS244" s="1693"/>
      <c r="AT244" s="1693"/>
      <c r="AU244" s="1693"/>
      <c r="AV244" s="1693"/>
      <c r="AW244" s="1693"/>
      <c r="AX244" s="1693"/>
      <c r="AY244" s="1693"/>
      <c r="AZ244" s="305"/>
      <c r="BA244" s="1710"/>
      <c r="BB244" s="1542"/>
      <c r="BC244" s="374"/>
      <c r="BD244" s="366"/>
      <c r="BE244" s="366"/>
      <c r="BF244" s="366"/>
      <c r="BG244" s="378"/>
      <c r="BH244" s="374"/>
      <c r="BI244" s="366"/>
      <c r="BJ244" s="366"/>
      <c r="BK244" s="366"/>
      <c r="BL244" s="378"/>
      <c r="BM244" s="374"/>
      <c r="BN244" s="366"/>
      <c r="BO244" s="366"/>
      <c r="BP244" s="366"/>
      <c r="BQ244" s="378"/>
      <c r="BR244" s="374"/>
      <c r="BS244" s="366"/>
      <c r="BT244" s="366"/>
      <c r="BU244" s="366"/>
      <c r="BV244" s="366"/>
      <c r="BW244" s="366"/>
      <c r="BX244" s="366"/>
      <c r="BY244" s="367"/>
      <c r="BZ244" s="367"/>
      <c r="CA244" s="367"/>
      <c r="CB244" s="367"/>
      <c r="CC244" s="367"/>
      <c r="CD244" s="367"/>
      <c r="CE244" s="367"/>
      <c r="CF244" s="367"/>
      <c r="CG244" s="367"/>
      <c r="CH244" s="367"/>
      <c r="CI244" s="367"/>
      <c r="CJ244" s="367"/>
      <c r="CK244" s="2"/>
      <c r="CL244" s="2"/>
      <c r="CM244" s="2"/>
      <c r="CN244" s="2"/>
      <c r="CO244" s="2"/>
      <c r="CP244" s="2"/>
      <c r="CQ244" s="2"/>
      <c r="CR244" s="2"/>
      <c r="CS244" s="2"/>
      <c r="CT244" s="2"/>
      <c r="CU244" s="2"/>
      <c r="CV244" s="2"/>
      <c r="CW244" s="2"/>
      <c r="CX244" s="2"/>
      <c r="CY244" s="2"/>
      <c r="CZ244" s="2"/>
    </row>
    <row r="245" s="433" customFormat="true" ht="15" customHeight="true" x14ac:dyDescent="0.2">
      <c r="A245" s="137"/>
      <c r="B245" s="109"/>
      <c r="C245" s="81"/>
      <c r="D245" s="88"/>
      <c r="E245" s="88"/>
      <c r="F245" s="88"/>
      <c r="G245" s="87"/>
      <c r="H245" s="80"/>
      <c r="I245" s="88"/>
      <c r="J245" s="88"/>
      <c r="K245" s="88"/>
      <c r="L245" s="79"/>
      <c r="M245" s="81"/>
      <c r="N245" s="88"/>
      <c r="O245" s="88"/>
      <c r="P245" s="88"/>
      <c r="Q245" s="87"/>
      <c r="R245" s="80"/>
      <c r="S245" s="88"/>
      <c r="T245" s="88"/>
      <c r="U245" s="88"/>
      <c r="V245" s="88"/>
      <c r="W245" s="88"/>
      <c r="X245" s="88"/>
      <c r="Y245" s="88"/>
      <c r="Z245" s="88"/>
      <c r="AA245" s="88"/>
      <c r="AB245" s="88"/>
      <c r="AC245" s="88"/>
      <c r="AD245" s="88"/>
      <c r="AE245" s="88"/>
      <c r="AF245" s="88"/>
      <c r="AG245" s="88"/>
      <c r="AH245" s="88"/>
      <c r="AI245" s="88"/>
      <c r="AJ245" s="79"/>
      <c r="AK245" s="1693"/>
      <c r="AL245" s="1693"/>
      <c r="AM245" s="1693"/>
      <c r="AN245" s="1693"/>
      <c r="AO245" s="1693"/>
      <c r="AP245" s="1693"/>
      <c r="AQ245" s="1693"/>
      <c r="AR245" s="1693"/>
      <c r="AS245" s="1693"/>
      <c r="AT245" s="1693"/>
      <c r="AU245" s="1693"/>
      <c r="AV245" s="1693"/>
      <c r="AW245" s="1693"/>
      <c r="AX245" s="1693"/>
      <c r="AY245" s="1693"/>
      <c r="AZ245" s="305"/>
      <c r="BA245" s="1710"/>
      <c r="BB245" s="1542"/>
      <c r="BC245" s="374"/>
      <c r="BD245" s="366"/>
      <c r="BE245" s="366"/>
      <c r="BF245" s="366"/>
      <c r="BG245" s="378"/>
      <c r="BH245" s="374"/>
      <c r="BI245" s="366"/>
      <c r="BJ245" s="366"/>
      <c r="BK245" s="366"/>
      <c r="BL245" s="378"/>
      <c r="BM245" s="374"/>
      <c r="BN245" s="366"/>
      <c r="BO245" s="366"/>
      <c r="BP245" s="366"/>
      <c r="BQ245" s="378"/>
      <c r="BR245" s="374"/>
      <c r="BS245" s="366"/>
      <c r="BT245" s="366"/>
      <c r="BU245" s="366"/>
      <c r="BV245" s="366"/>
      <c r="BW245" s="366"/>
      <c r="BX245" s="366"/>
      <c r="BY245" s="367"/>
      <c r="BZ245" s="367"/>
      <c r="CA245" s="367"/>
      <c r="CB245" s="367"/>
      <c r="CC245" s="367"/>
      <c r="CD245" s="367"/>
      <c r="CE245" s="367"/>
      <c r="CF245" s="367"/>
      <c r="CG245" s="367"/>
      <c r="CH245" s="367"/>
      <c r="CI245" s="367"/>
      <c r="CJ245" s="367"/>
      <c r="CK245" s="2"/>
      <c r="CL245" s="2"/>
      <c r="CM245" s="2"/>
      <c r="CN245" s="2"/>
      <c r="CO245" s="2"/>
      <c r="CP245" s="2"/>
      <c r="CQ245" s="2"/>
      <c r="CR245" s="2"/>
      <c r="CS245" s="2"/>
      <c r="CT245" s="2"/>
      <c r="CU245" s="2"/>
      <c r="CV245" s="2"/>
      <c r="CW245" s="2"/>
      <c r="CX245" s="2"/>
      <c r="CY245" s="2"/>
      <c r="CZ245" s="2"/>
    </row>
    <row r="246" s="433" customFormat="true" ht="15" customHeight="true" x14ac:dyDescent="0.2">
      <c r="A246" s="137"/>
      <c r="B246" s="109"/>
      <c r="C246" s="81"/>
      <c r="D246" s="88"/>
      <c r="E246" s="88"/>
      <c r="F246" s="88"/>
      <c r="G246" s="87"/>
      <c r="H246" s="80"/>
      <c r="I246" s="88"/>
      <c r="J246" s="88"/>
      <c r="K246" s="88"/>
      <c r="L246" s="79"/>
      <c r="M246" s="81"/>
      <c r="N246" s="88"/>
      <c r="O246" s="88"/>
      <c r="P246" s="88"/>
      <c r="Q246" s="87"/>
      <c r="R246" s="80"/>
      <c r="S246" s="88"/>
      <c r="T246" s="88"/>
      <c r="U246" s="88"/>
      <c r="V246" s="88"/>
      <c r="W246" s="88"/>
      <c r="X246" s="88"/>
      <c r="Y246" s="88"/>
      <c r="Z246" s="88"/>
      <c r="AA246" s="88"/>
      <c r="AB246" s="88"/>
      <c r="AC246" s="88"/>
      <c r="AD246" s="88"/>
      <c r="AE246" s="88"/>
      <c r="AF246" s="88"/>
      <c r="AG246" s="88"/>
      <c r="AH246" s="88"/>
      <c r="AI246" s="88"/>
      <c r="AJ246" s="79"/>
      <c r="AK246" s="1693"/>
      <c r="AL246" s="1693"/>
      <c r="AM246" s="1693"/>
      <c r="AN246" s="1693"/>
      <c r="AO246" s="1693"/>
      <c r="AP246" s="1693"/>
      <c r="AQ246" s="1693"/>
      <c r="AR246" s="1693"/>
      <c r="AS246" s="1693"/>
      <c r="AT246" s="1693"/>
      <c r="AU246" s="1693"/>
      <c r="AV246" s="1693"/>
      <c r="AW246" s="1693"/>
      <c r="AX246" s="1693"/>
      <c r="AY246" s="1693"/>
      <c r="AZ246" s="305"/>
      <c r="BA246" s="1710"/>
      <c r="BB246" s="1542"/>
      <c r="BC246" s="374"/>
      <c r="BD246" s="366"/>
      <c r="BE246" s="366"/>
      <c r="BF246" s="366"/>
      <c r="BG246" s="378"/>
      <c r="BH246" s="374"/>
      <c r="BI246" s="366"/>
      <c r="BJ246" s="366"/>
      <c r="BK246" s="366"/>
      <c r="BL246" s="378"/>
      <c r="BM246" s="374"/>
      <c r="BN246" s="366"/>
      <c r="BO246" s="366"/>
      <c r="BP246" s="366"/>
      <c r="BQ246" s="378"/>
      <c r="BR246" s="374"/>
      <c r="BS246" s="366"/>
      <c r="BT246" s="366"/>
      <c r="BU246" s="366"/>
      <c r="BV246" s="366"/>
      <c r="BW246" s="366"/>
      <c r="BX246" s="366"/>
      <c r="BY246" s="367"/>
      <c r="BZ246" s="367"/>
      <c r="CA246" s="367"/>
      <c r="CB246" s="367"/>
      <c r="CC246" s="367"/>
      <c r="CD246" s="367"/>
      <c r="CE246" s="367"/>
      <c r="CF246" s="367"/>
      <c r="CG246" s="367"/>
      <c r="CH246" s="367"/>
      <c r="CI246" s="367"/>
      <c r="CJ246" s="367"/>
      <c r="CK246" s="2"/>
      <c r="CL246" s="2"/>
      <c r="CM246" s="2"/>
      <c r="CN246" s="2"/>
      <c r="CO246" s="2"/>
      <c r="CP246" s="2"/>
      <c r="CQ246" s="2"/>
      <c r="CR246" s="2"/>
      <c r="CS246" s="2"/>
      <c r="CT246" s="2"/>
      <c r="CU246" s="2"/>
      <c r="CV246" s="2"/>
      <c r="CW246" s="2"/>
      <c r="CX246" s="2"/>
      <c r="CY246" s="2"/>
      <c r="CZ246" s="2"/>
    </row>
    <row r="247" s="433" customFormat="true" ht="15" customHeight="true" x14ac:dyDescent="0.2">
      <c r="A247" s="137"/>
      <c r="B247" s="109"/>
      <c r="C247" s="81"/>
      <c r="D247" s="88"/>
      <c r="E247" s="88"/>
      <c r="F247" s="88"/>
      <c r="G247" s="87"/>
      <c r="H247" s="80"/>
      <c r="I247" s="88"/>
      <c r="J247" s="88"/>
      <c r="K247" s="88"/>
      <c r="L247" s="79"/>
      <c r="M247" s="81"/>
      <c r="N247" s="88"/>
      <c r="O247" s="88"/>
      <c r="P247" s="88"/>
      <c r="Q247" s="87"/>
      <c r="R247" s="80"/>
      <c r="S247" s="88"/>
      <c r="T247" s="88"/>
      <c r="U247" s="88"/>
      <c r="V247" s="88"/>
      <c r="W247" s="88"/>
      <c r="X247" s="88"/>
      <c r="Y247" s="88"/>
      <c r="Z247" s="88"/>
      <c r="AA247" s="88"/>
      <c r="AB247" s="88"/>
      <c r="AC247" s="88"/>
      <c r="AD247" s="88"/>
      <c r="AE247" s="88"/>
      <c r="AF247" s="88"/>
      <c r="AG247" s="88"/>
      <c r="AH247" s="88"/>
      <c r="AI247" s="88"/>
      <c r="AJ247" s="79"/>
      <c r="AK247" s="1693"/>
      <c r="AL247" s="1693"/>
      <c r="AM247" s="1693"/>
      <c r="AN247" s="1693"/>
      <c r="AO247" s="1693"/>
      <c r="AP247" s="1693"/>
      <c r="AQ247" s="1693"/>
      <c r="AR247" s="1693"/>
      <c r="AS247" s="1693"/>
      <c r="AT247" s="1693"/>
      <c r="AU247" s="1693"/>
      <c r="AV247" s="1693"/>
      <c r="AW247" s="1693"/>
      <c r="AX247" s="1693"/>
      <c r="AY247" s="1693"/>
      <c r="AZ247" s="305"/>
      <c r="BA247" s="1710"/>
      <c r="BB247" s="1542"/>
      <c r="BC247" s="374"/>
      <c r="BD247" s="366"/>
      <c r="BE247" s="366"/>
      <c r="BF247" s="366"/>
      <c r="BG247" s="378"/>
      <c r="BH247" s="374"/>
      <c r="BI247" s="366"/>
      <c r="BJ247" s="366"/>
      <c r="BK247" s="366"/>
      <c r="BL247" s="378"/>
      <c r="BM247" s="374"/>
      <c r="BN247" s="366"/>
      <c r="BO247" s="366"/>
      <c r="BP247" s="366"/>
      <c r="BQ247" s="378"/>
      <c r="BR247" s="374"/>
      <c r="BS247" s="366"/>
      <c r="BT247" s="366"/>
      <c r="BU247" s="366"/>
      <c r="BV247" s="366"/>
      <c r="BW247" s="366"/>
      <c r="BX247" s="366"/>
      <c r="BY247" s="367"/>
      <c r="BZ247" s="367"/>
      <c r="CA247" s="367"/>
      <c r="CB247" s="367"/>
      <c r="CC247" s="367"/>
      <c r="CD247" s="367"/>
      <c r="CE247" s="367"/>
      <c r="CF247" s="367"/>
      <c r="CG247" s="367"/>
      <c r="CH247" s="367"/>
      <c r="CI247" s="367"/>
      <c r="CJ247" s="367"/>
      <c r="CK247" s="2"/>
      <c r="CL247" s="2"/>
      <c r="CM247" s="2"/>
      <c r="CN247" s="2"/>
      <c r="CO247" s="2"/>
      <c r="CP247" s="2"/>
      <c r="CQ247" s="2"/>
      <c r="CR247" s="2"/>
      <c r="CS247" s="2"/>
      <c r="CT247" s="2"/>
      <c r="CU247" s="2"/>
      <c r="CV247" s="2"/>
      <c r="CW247" s="2"/>
      <c r="CX247" s="2"/>
      <c r="CY247" s="2"/>
      <c r="CZ247" s="2"/>
    </row>
    <row r="248" s="433" customFormat="true" ht="15" customHeight="true" x14ac:dyDescent="0.2">
      <c r="A248" s="135"/>
      <c r="B248" s="104"/>
      <c r="C248" s="56"/>
      <c r="D248" s="68"/>
      <c r="E248" s="68"/>
      <c r="F248" s="68"/>
      <c r="G248" s="67"/>
      <c r="H248" s="55"/>
      <c r="I248" s="68"/>
      <c r="J248" s="68"/>
      <c r="K248" s="68"/>
      <c r="L248" s="54"/>
      <c r="M248" s="56"/>
      <c r="N248" s="68"/>
      <c r="O248" s="68"/>
      <c r="P248" s="68"/>
      <c r="Q248" s="67"/>
      <c r="R248" s="55"/>
      <c r="S248" s="68"/>
      <c r="T248" s="68"/>
      <c r="U248" s="68"/>
      <c r="V248" s="68"/>
      <c r="W248" s="68"/>
      <c r="X248" s="68"/>
      <c r="Y248" s="68"/>
      <c r="Z248" s="68"/>
      <c r="AA248" s="68"/>
      <c r="AB248" s="68"/>
      <c r="AC248" s="68"/>
      <c r="AD248" s="68"/>
      <c r="AE248" s="68"/>
      <c r="AF248" s="68"/>
      <c r="AG248" s="68"/>
      <c r="AH248" s="68"/>
      <c r="AI248" s="68"/>
      <c r="AJ248" s="54"/>
      <c r="AK248" s="1693"/>
      <c r="AL248" s="1693"/>
      <c r="AM248" s="1693"/>
      <c r="AN248" s="1693"/>
      <c r="AO248" s="1693"/>
      <c r="AP248" s="1693"/>
      <c r="AQ248" s="1693"/>
      <c r="AR248" s="1693"/>
      <c r="AS248" s="1693"/>
      <c r="AT248" s="1693"/>
      <c r="AU248" s="1693"/>
      <c r="AV248" s="1693"/>
      <c r="AW248" s="1693"/>
      <c r="AX248" s="1693"/>
      <c r="AY248" s="1693"/>
      <c r="AZ248" s="305"/>
      <c r="BA248" s="1710"/>
      <c r="BB248" s="1542"/>
      <c r="BC248" s="377"/>
      <c r="BD248" s="376"/>
      <c r="BE248" s="376"/>
      <c r="BF248" s="376"/>
      <c r="BG248" s="380"/>
      <c r="BH248" s="377"/>
      <c r="BI248" s="376"/>
      <c r="BJ248" s="376"/>
      <c r="BK248" s="376"/>
      <c r="BL248" s="380"/>
      <c r="BM248" s="377"/>
      <c r="BN248" s="376"/>
      <c r="BO248" s="376"/>
      <c r="BP248" s="376"/>
      <c r="BQ248" s="380"/>
      <c r="BR248" s="377"/>
      <c r="BS248" s="376"/>
      <c r="BT248" s="376"/>
      <c r="BU248" s="376"/>
      <c r="BV248" s="376"/>
      <c r="BW248" s="376"/>
      <c r="BX248" s="376"/>
      <c r="BY248" s="379"/>
      <c r="BZ248" s="379"/>
      <c r="CA248" s="379"/>
      <c r="CB248" s="379"/>
      <c r="CC248" s="379"/>
      <c r="CD248" s="379"/>
      <c r="CE248" s="379"/>
      <c r="CF248" s="379"/>
      <c r="CG248" s="379"/>
      <c r="CH248" s="379"/>
      <c r="CI248" s="379"/>
      <c r="CJ248" s="379"/>
      <c r="CK248" s="2"/>
      <c r="CL248" s="2"/>
      <c r="CM248" s="2"/>
      <c r="CN248" s="2"/>
      <c r="CO248" s="2"/>
      <c r="CP248" s="2"/>
      <c r="CQ248" s="2"/>
      <c r="CR248" s="2"/>
      <c r="CS248" s="2"/>
      <c r="CT248" s="2"/>
      <c r="CU248" s="2"/>
      <c r="CV248" s="2"/>
      <c r="CW248" s="2"/>
      <c r="CX248" s="2"/>
      <c r="CY248" s="2"/>
      <c r="CZ248" s="2"/>
    </row>
    <row r="249" s="433" customFormat="true" ht="250.15" customHeight="true" x14ac:dyDescent="0.2">
      <c r="B249" s="411"/>
      <c r="AK249" s="305"/>
      <c r="AL249" s="305"/>
      <c r="AM249" s="305"/>
      <c r="AN249" s="305"/>
      <c r="AO249" s="305"/>
      <c r="AP249" s="305"/>
      <c r="AQ249" s="305"/>
      <c r="AR249" s="305"/>
      <c r="AS249" s="305"/>
      <c r="AT249" s="305"/>
      <c r="AU249" s="305"/>
      <c r="AV249" s="305"/>
      <c r="AW249" s="305"/>
      <c r="AX249" s="305"/>
      <c r="AY249" s="305"/>
      <c r="AZ249" s="305"/>
      <c r="BA249" s="278"/>
      <c r="BB249" s="276"/>
      <c r="BC249" s="276"/>
      <c r="BD249" s="276"/>
      <c r="BE249" s="276"/>
      <c r="BF249" s="276"/>
      <c r="BG249" s="276"/>
      <c r="BH249" s="276"/>
      <c r="BI249" s="276"/>
      <c r="BJ249" s="276"/>
      <c r="BK249" s="276"/>
      <c r="BL249" s="276"/>
      <c r="BM249" s="276"/>
      <c r="BN249" s="276"/>
      <c r="BO249" s="276"/>
      <c r="BP249" s="276"/>
      <c r="BQ249" s="276"/>
      <c r="BR249" s="276"/>
      <c r="BS249" s="276"/>
      <c r="BT249" s="276"/>
      <c r="BU249" s="276"/>
      <c r="BV249" s="276"/>
      <c r="BW249" s="276"/>
      <c r="BX249" s="276"/>
      <c r="BY249" s="278"/>
      <c r="BZ249" s="304"/>
      <c r="CA249" s="304"/>
      <c r="CB249" s="304"/>
      <c r="CC249" s="304"/>
      <c r="CD249" s="304"/>
      <c r="CE249" s="304"/>
      <c r="CF249" s="304"/>
      <c r="CG249" s="304"/>
      <c r="CH249" s="304"/>
      <c r="CI249" s="304"/>
      <c r="CJ249" s="304"/>
      <c r="CK249" s="304"/>
      <c r="CL249" s="304"/>
      <c r="CM249" s="304"/>
      <c r="CN249" s="304"/>
      <c r="CO249" s="304"/>
      <c r="CP249" s="304"/>
      <c r="CQ249" s="304"/>
      <c r="CR249" s="304"/>
      <c r="CS249" s="304"/>
      <c r="CT249" s="304"/>
      <c r="CU249" s="304"/>
      <c r="CV249" s="304"/>
      <c r="CW249" s="304"/>
      <c r="CX249" s="304"/>
      <c r="CY249" s="304"/>
      <c r="CZ249" s="304"/>
    </row>
    <row r="250" s="307" customFormat="true" ht="19.15" customHeight="true" x14ac:dyDescent="0.2">
      <c r="B250" s="406"/>
      <c r="AK250" s="300"/>
      <c r="AL250" s="300"/>
      <c r="AM250" s="300"/>
      <c r="AN250" s="300"/>
      <c r="AO250" s="300"/>
      <c r="AP250" s="300"/>
      <c r="AQ250" s="300"/>
      <c r="AR250" s="300"/>
      <c r="AS250" s="300"/>
      <c r="AT250" s="300"/>
      <c r="AU250" s="300"/>
      <c r="AV250" s="300"/>
      <c r="AW250" s="300"/>
      <c r="AX250" s="300"/>
      <c r="AY250" s="300"/>
      <c r="AZ250" s="300"/>
      <c r="BA250" s="395"/>
      <c r="BB250" s="324"/>
      <c r="BC250" s="395"/>
      <c r="BD250" s="395"/>
      <c r="BE250" s="395"/>
      <c r="BF250" s="395"/>
      <c r="BG250" s="395"/>
      <c r="BH250" s="395"/>
      <c r="BI250" s="395"/>
      <c r="BJ250" s="395"/>
      <c r="BK250" s="395"/>
      <c r="BL250" s="395"/>
      <c r="BM250" s="395"/>
      <c r="BN250" s="395"/>
      <c r="BO250" s="395"/>
      <c r="BP250" s="395"/>
      <c r="BQ250" s="395"/>
      <c r="BR250" s="395"/>
      <c r="BS250" s="395"/>
      <c r="BT250" s="395"/>
      <c r="BU250" s="395"/>
      <c r="BV250" s="395"/>
      <c r="BW250" s="395"/>
      <c r="BX250" s="395"/>
      <c r="BY250" s="395"/>
      <c r="BZ250" s="300"/>
      <c r="CA250" s="300"/>
      <c r="CB250" s="300"/>
      <c r="CC250" s="300"/>
      <c r="CD250" s="300"/>
      <c r="CE250" s="300"/>
      <c r="CF250" s="300"/>
      <c r="CG250" s="300"/>
      <c r="CH250" s="300"/>
      <c r="CI250" s="300"/>
      <c r="CJ250" s="300"/>
      <c r="CK250" s="300"/>
      <c r="CL250" s="300"/>
      <c r="CM250" s="300"/>
      <c r="CN250" s="300"/>
      <c r="CO250" s="300"/>
      <c r="CP250" s="300"/>
      <c r="CQ250" s="300"/>
      <c r="CR250" s="300"/>
      <c r="CS250" s="300"/>
      <c r="CT250" s="300"/>
      <c r="CU250" s="300"/>
      <c r="CV250" s="300"/>
      <c r="CW250" s="300"/>
      <c r="CX250" s="300"/>
      <c r="CY250" s="300"/>
      <c r="CZ250" s="300"/>
    </row>
    <row r="251" s="307" customFormat="true" ht="15" customHeight="true" x14ac:dyDescent="0.2">
      <c r="B251" s="406"/>
      <c r="AK251" s="300"/>
      <c r="AL251" s="300"/>
      <c r="AM251" s="300"/>
      <c r="AN251" s="300"/>
      <c r="AO251" s="300"/>
      <c r="AP251" s="300"/>
      <c r="AQ251" s="300"/>
      <c r="AR251" s="300"/>
      <c r="AS251" s="300"/>
      <c r="AT251" s="300"/>
      <c r="AU251" s="300"/>
      <c r="AV251" s="300"/>
      <c r="AW251" s="300"/>
      <c r="AX251" s="300"/>
      <c r="AY251" s="300"/>
      <c r="AZ251" s="300"/>
      <c r="BA251" s="395"/>
      <c r="BB251" s="324"/>
      <c r="BC251" s="395"/>
      <c r="BD251" s="395"/>
      <c r="BE251" s="395"/>
      <c r="BF251" s="395"/>
      <c r="BG251" s="395"/>
      <c r="BH251" s="395"/>
      <c r="BI251" s="395"/>
      <c r="BJ251" s="395"/>
      <c r="BK251" s="395"/>
      <c r="BL251" s="395"/>
      <c r="BM251" s="395"/>
      <c r="BN251" s="395"/>
      <c r="BO251" s="395"/>
      <c r="BP251" s="395"/>
      <c r="BQ251" s="395"/>
      <c r="BR251" s="395"/>
      <c r="BS251" s="395"/>
      <c r="BT251" s="395"/>
      <c r="BU251" s="395"/>
      <c r="BV251" s="395"/>
      <c r="BW251" s="395"/>
      <c r="BX251" s="395"/>
      <c r="BY251" s="395"/>
      <c r="BZ251" s="300"/>
      <c r="CA251" s="300"/>
      <c r="CB251" s="300"/>
      <c r="CC251" s="300"/>
      <c r="CD251" s="300"/>
      <c r="CE251" s="300"/>
      <c r="CF251" s="300"/>
      <c r="CG251" s="300"/>
      <c r="CH251" s="300"/>
      <c r="CI251" s="300"/>
      <c r="CJ251" s="300"/>
      <c r="CK251" s="300"/>
      <c r="CL251" s="300"/>
      <c r="CM251" s="300"/>
      <c r="CN251" s="300"/>
      <c r="CO251" s="300"/>
      <c r="CP251" s="300"/>
      <c r="CQ251" s="300"/>
      <c r="CR251" s="300"/>
      <c r="CS251" s="300"/>
      <c r="CT251" s="300"/>
      <c r="CU251" s="300"/>
      <c r="CV251" s="300"/>
      <c r="CW251" s="300"/>
      <c r="CX251" s="300"/>
      <c r="CY251" s="300"/>
      <c r="CZ251" s="300"/>
    </row>
    <row r="252" s="307" customFormat="true" ht="15" customHeight="true" x14ac:dyDescent="0.2">
      <c r="B252" s="406"/>
      <c r="AK252" s="300"/>
      <c r="AL252" s="300"/>
      <c r="AM252" s="300"/>
      <c r="AN252" s="300"/>
      <c r="AO252" s="300"/>
      <c r="AP252" s="300"/>
      <c r="AQ252" s="300"/>
      <c r="AR252" s="300"/>
      <c r="AS252" s="300"/>
      <c r="AT252" s="300"/>
      <c r="AU252" s="300"/>
      <c r="AV252" s="300"/>
      <c r="AW252" s="300"/>
      <c r="AX252" s="300"/>
      <c r="AY252" s="300"/>
      <c r="AZ252" s="300"/>
      <c r="BA252" s="395"/>
      <c r="BB252" s="324"/>
      <c r="BC252" s="395"/>
      <c r="BD252" s="395"/>
      <c r="BE252" s="395"/>
      <c r="BF252" s="395"/>
      <c r="BG252" s="395"/>
      <c r="BH252" s="395"/>
      <c r="BI252" s="395"/>
      <c r="BJ252" s="395"/>
      <c r="BK252" s="395"/>
      <c r="BL252" s="395"/>
      <c r="BM252" s="395"/>
      <c r="BN252" s="395"/>
      <c r="BO252" s="395"/>
      <c r="BP252" s="395"/>
      <c r="BQ252" s="395"/>
      <c r="BR252" s="395"/>
      <c r="BS252" s="395"/>
      <c r="BT252" s="395"/>
      <c r="BU252" s="395"/>
      <c r="BV252" s="395"/>
      <c r="BW252" s="395"/>
      <c r="BX252" s="395"/>
      <c r="BY252" s="395"/>
      <c r="BZ252" s="300"/>
      <c r="CA252" s="300"/>
      <c r="CB252" s="300"/>
      <c r="CC252" s="300"/>
      <c r="CD252" s="300"/>
      <c r="CE252" s="300"/>
      <c r="CF252" s="300"/>
      <c r="CG252" s="300"/>
      <c r="CH252" s="300"/>
      <c r="CI252" s="300"/>
      <c r="CJ252" s="300"/>
      <c r="CK252" s="300"/>
      <c r="CL252" s="300"/>
      <c r="CM252" s="300"/>
      <c r="CN252" s="300"/>
      <c r="CO252" s="300"/>
      <c r="CP252" s="300"/>
      <c r="CQ252" s="300"/>
      <c r="CR252" s="300"/>
      <c r="CS252" s="300"/>
      <c r="CT252" s="300"/>
      <c r="CU252" s="300"/>
      <c r="CV252" s="300"/>
      <c r="CW252" s="300"/>
      <c r="CX252" s="300"/>
      <c r="CY252" s="300"/>
      <c r="CZ252" s="300"/>
    </row>
    <row r="253" s="307" customFormat="true" ht="15" customHeight="true" x14ac:dyDescent="0.2">
      <c r="B253" s="406"/>
      <c r="AK253" s="300"/>
      <c r="AL253" s="300"/>
      <c r="AM253" s="300"/>
      <c r="AN253" s="300"/>
      <c r="AO253" s="300"/>
      <c r="AP253" s="300"/>
      <c r="AQ253" s="300"/>
      <c r="AR253" s="300"/>
      <c r="AS253" s="300"/>
      <c r="AT253" s="300"/>
      <c r="AU253" s="300"/>
      <c r="AV253" s="300"/>
      <c r="AW253" s="300"/>
      <c r="AX253" s="300"/>
      <c r="AY253" s="300"/>
      <c r="AZ253" s="300"/>
      <c r="BA253" s="395"/>
      <c r="BB253" s="324"/>
      <c r="BC253" s="395"/>
      <c r="BD253" s="395"/>
      <c r="BE253" s="395"/>
      <c r="BF253" s="395"/>
      <c r="BG253" s="395"/>
      <c r="BH253" s="395"/>
      <c r="BI253" s="395"/>
      <c r="BJ253" s="395"/>
      <c r="BK253" s="395"/>
      <c r="BL253" s="395"/>
      <c r="BM253" s="395"/>
      <c r="BN253" s="395"/>
      <c r="BO253" s="395"/>
      <c r="BP253" s="395"/>
      <c r="BQ253" s="395"/>
      <c r="BR253" s="395"/>
      <c r="BS253" s="395"/>
      <c r="BT253" s="395"/>
      <c r="BU253" s="395"/>
      <c r="BV253" s="395"/>
      <c r="BW253" s="395"/>
      <c r="BX253" s="395"/>
      <c r="BY253" s="395"/>
      <c r="BZ253" s="300"/>
      <c r="CA253" s="300"/>
      <c r="CB253" s="300"/>
      <c r="CC253" s="300"/>
      <c r="CD253" s="300"/>
      <c r="CE253" s="300"/>
      <c r="CF253" s="300"/>
      <c r="CG253" s="300"/>
      <c r="CH253" s="300"/>
      <c r="CI253" s="300"/>
      <c r="CJ253" s="300"/>
      <c r="CK253" s="300"/>
      <c r="CL253" s="300"/>
      <c r="CM253" s="300"/>
      <c r="CN253" s="300"/>
      <c r="CO253" s="300"/>
      <c r="CP253" s="300"/>
      <c r="CQ253" s="300"/>
      <c r="CR253" s="300"/>
      <c r="CS253" s="300"/>
      <c r="CT253" s="300"/>
      <c r="CU253" s="300"/>
      <c r="CV253" s="300"/>
      <c r="CW253" s="300"/>
      <c r="CX253" s="300"/>
      <c r="CY253" s="300"/>
      <c r="CZ253" s="300"/>
    </row>
    <row r="254" s="307" customFormat="true" ht="15" customHeight="true" x14ac:dyDescent="0.2">
      <c r="B254" s="406"/>
      <c r="AK254" s="300"/>
      <c r="AL254" s="300"/>
      <c r="AM254" s="300"/>
      <c r="AN254" s="300"/>
      <c r="AO254" s="300"/>
      <c r="AP254" s="300"/>
      <c r="AQ254" s="300"/>
      <c r="AR254" s="300"/>
      <c r="AS254" s="300"/>
      <c r="AT254" s="300"/>
      <c r="AU254" s="300"/>
      <c r="AV254" s="300"/>
      <c r="AW254" s="300"/>
      <c r="AX254" s="300"/>
      <c r="AY254" s="300"/>
      <c r="AZ254" s="300"/>
      <c r="BA254" s="395"/>
      <c r="BB254" s="324"/>
      <c r="BC254" s="395"/>
      <c r="BD254" s="395"/>
      <c r="BE254" s="395"/>
      <c r="BF254" s="395"/>
      <c r="BG254" s="395"/>
      <c r="BH254" s="395"/>
      <c r="BI254" s="395"/>
      <c r="BJ254" s="395"/>
      <c r="BK254" s="395"/>
      <c r="BL254" s="395"/>
      <c r="BM254" s="395"/>
      <c r="BN254" s="395"/>
      <c r="BO254" s="395"/>
      <c r="BP254" s="395"/>
      <c r="BQ254" s="395"/>
      <c r="BR254" s="395"/>
      <c r="BS254" s="395"/>
      <c r="BT254" s="395"/>
      <c r="BU254" s="395"/>
      <c r="BV254" s="395"/>
      <c r="BW254" s="395"/>
      <c r="BX254" s="395"/>
      <c r="BY254" s="395"/>
      <c r="BZ254" s="300"/>
      <c r="CA254" s="300"/>
      <c r="CB254" s="300"/>
      <c r="CC254" s="300"/>
      <c r="CD254" s="300"/>
      <c r="CE254" s="300"/>
      <c r="CF254" s="300"/>
      <c r="CG254" s="300"/>
      <c r="CH254" s="300"/>
      <c r="CI254" s="300"/>
      <c r="CJ254" s="300"/>
      <c r="CK254" s="300"/>
      <c r="CL254" s="300"/>
      <c r="CM254" s="300"/>
      <c r="CN254" s="300"/>
      <c r="CO254" s="300"/>
      <c r="CP254" s="300"/>
      <c r="CQ254" s="300"/>
      <c r="CR254" s="300"/>
      <c r="CS254" s="300"/>
      <c r="CT254" s="300"/>
      <c r="CU254" s="300"/>
      <c r="CV254" s="300"/>
      <c r="CW254" s="300"/>
      <c r="CX254" s="300"/>
      <c r="CY254" s="300"/>
      <c r="CZ254" s="300"/>
    </row>
    <row r="255" s="307" customFormat="true" ht="15" customHeight="true" x14ac:dyDescent="0.2">
      <c r="B255" s="406"/>
      <c r="AK255" s="300"/>
      <c r="AL255" s="300"/>
      <c r="AM255" s="300"/>
      <c r="AN255" s="300"/>
      <c r="AO255" s="300"/>
      <c r="AP255" s="300"/>
      <c r="AQ255" s="300"/>
      <c r="AR255" s="300"/>
      <c r="AS255" s="300"/>
      <c r="AT255" s="300"/>
      <c r="AU255" s="300"/>
      <c r="AV255" s="300"/>
      <c r="AW255" s="300"/>
      <c r="AX255" s="300"/>
      <c r="AY255" s="300"/>
      <c r="AZ255" s="300"/>
      <c r="BA255" s="395"/>
      <c r="BB255" s="324"/>
      <c r="BC255" s="395"/>
      <c r="BD255" s="395"/>
      <c r="BE255" s="395"/>
      <c r="BF255" s="395"/>
      <c r="BG255" s="395"/>
      <c r="BH255" s="395"/>
      <c r="BI255" s="395"/>
      <c r="BJ255" s="395"/>
      <c r="BK255" s="395"/>
      <c r="BL255" s="395"/>
      <c r="BM255" s="395"/>
      <c r="BN255" s="395"/>
      <c r="BO255" s="395"/>
      <c r="BP255" s="395"/>
      <c r="BQ255" s="395"/>
      <c r="BR255" s="395"/>
      <c r="BS255" s="395"/>
      <c r="BT255" s="395"/>
      <c r="BU255" s="395"/>
      <c r="BV255" s="395"/>
      <c r="BW255" s="395"/>
      <c r="BX255" s="395"/>
      <c r="BY255" s="395"/>
      <c r="BZ255" s="300"/>
      <c r="CA255" s="300"/>
      <c r="CB255" s="300"/>
      <c r="CC255" s="300"/>
      <c r="CD255" s="300"/>
      <c r="CE255" s="300"/>
      <c r="CF255" s="300"/>
      <c r="CG255" s="300"/>
      <c r="CH255" s="300"/>
      <c r="CI255" s="300"/>
      <c r="CJ255" s="300"/>
      <c r="CK255" s="300"/>
      <c r="CL255" s="300"/>
      <c r="CM255" s="300"/>
      <c r="CN255" s="300"/>
      <c r="CO255" s="300"/>
      <c r="CP255" s="300"/>
      <c r="CQ255" s="300"/>
      <c r="CR255" s="300"/>
      <c r="CS255" s="300"/>
      <c r="CT255" s="300"/>
      <c r="CU255" s="300"/>
      <c r="CV255" s="300"/>
      <c r="CW255" s="300"/>
      <c r="CX255" s="300"/>
      <c r="CY255" s="300"/>
      <c r="CZ255" s="300"/>
    </row>
    <row r="256" s="307" customFormat="true" ht="15" customHeight="true" x14ac:dyDescent="0.2">
      <c r="B256" s="406"/>
      <c r="AK256" s="300"/>
      <c r="AL256" s="300"/>
      <c r="AM256" s="300"/>
      <c r="AN256" s="300"/>
      <c r="AO256" s="300"/>
      <c r="AP256" s="300"/>
      <c r="AQ256" s="300"/>
      <c r="AR256" s="300"/>
      <c r="AS256" s="300"/>
      <c r="AT256" s="300"/>
      <c r="AU256" s="300"/>
      <c r="AV256" s="300"/>
      <c r="AW256" s="300"/>
      <c r="AX256" s="300"/>
      <c r="AY256" s="300"/>
      <c r="AZ256" s="300"/>
      <c r="BA256" s="395"/>
      <c r="BB256" s="324"/>
      <c r="BC256" s="395"/>
      <c r="BD256" s="395"/>
      <c r="BE256" s="395"/>
      <c r="BF256" s="395"/>
      <c r="BG256" s="395"/>
      <c r="BH256" s="395"/>
      <c r="BI256" s="395"/>
      <c r="BJ256" s="395"/>
      <c r="BK256" s="395"/>
      <c r="BL256" s="395"/>
      <c r="BM256" s="395"/>
      <c r="BN256" s="395"/>
      <c r="BO256" s="395"/>
      <c r="BP256" s="395"/>
      <c r="BQ256" s="395"/>
      <c r="BR256" s="395"/>
      <c r="BS256" s="395"/>
      <c r="BT256" s="395"/>
      <c r="BU256" s="395"/>
      <c r="BV256" s="395"/>
      <c r="BW256" s="395"/>
      <c r="BX256" s="395"/>
      <c r="BY256" s="395"/>
      <c r="BZ256" s="300"/>
      <c r="CA256" s="300"/>
      <c r="CB256" s="300"/>
      <c r="CC256" s="300"/>
      <c r="CD256" s="300"/>
      <c r="CE256" s="300"/>
      <c r="CF256" s="300"/>
      <c r="CG256" s="300"/>
      <c r="CH256" s="300"/>
      <c r="CI256" s="300"/>
      <c r="CJ256" s="300"/>
      <c r="CK256" s="300"/>
      <c r="CL256" s="300"/>
      <c r="CM256" s="300"/>
      <c r="CN256" s="300"/>
      <c r="CO256" s="300"/>
      <c r="CP256" s="300"/>
      <c r="CQ256" s="300"/>
      <c r="CR256" s="300"/>
      <c r="CS256" s="300"/>
      <c r="CT256" s="300"/>
      <c r="CU256" s="300"/>
      <c r="CV256" s="300"/>
      <c r="CW256" s="300"/>
      <c r="CX256" s="300"/>
      <c r="CY256" s="300"/>
      <c r="CZ256" s="300"/>
    </row>
    <row r="257" s="307" customFormat="true" ht="18" customHeight="true" x14ac:dyDescent="0.2">
      <c r="B257" s="406"/>
      <c r="AK257" s="300"/>
      <c r="AL257" s="300"/>
      <c r="AM257" s="300"/>
      <c r="AN257" s="300"/>
      <c r="AO257" s="300"/>
      <c r="AP257" s="300"/>
      <c r="AQ257" s="300"/>
      <c r="AR257" s="300"/>
      <c r="AS257" s="300"/>
      <c r="AT257" s="300"/>
      <c r="AU257" s="300"/>
      <c r="AV257" s="300"/>
      <c r="AW257" s="300"/>
      <c r="AX257" s="300"/>
      <c r="AY257" s="300"/>
      <c r="AZ257" s="300"/>
      <c r="BA257" s="395"/>
      <c r="BB257" s="324"/>
      <c r="BC257" s="395"/>
      <c r="BD257" s="395"/>
      <c r="BE257" s="395"/>
      <c r="BF257" s="395"/>
      <c r="BG257" s="395"/>
      <c r="BH257" s="395"/>
      <c r="BI257" s="395"/>
      <c r="BJ257" s="395"/>
      <c r="BK257" s="395"/>
      <c r="BL257" s="395"/>
      <c r="BM257" s="395"/>
      <c r="BN257" s="395"/>
      <c r="BO257" s="395"/>
      <c r="BP257" s="395"/>
      <c r="BQ257" s="395"/>
      <c r="BR257" s="395"/>
      <c r="BS257" s="395"/>
      <c r="BT257" s="395"/>
      <c r="BU257" s="395"/>
      <c r="BV257" s="395"/>
      <c r="BW257" s="395"/>
      <c r="BX257" s="395"/>
      <c r="BY257" s="395"/>
      <c r="BZ257" s="300"/>
      <c r="CA257" s="300"/>
      <c r="CB257" s="300"/>
      <c r="CC257" s="300"/>
      <c r="CD257" s="300"/>
      <c r="CE257" s="300"/>
      <c r="CF257" s="300"/>
      <c r="CG257" s="300"/>
      <c r="CH257" s="300"/>
      <c r="CI257" s="300"/>
      <c r="CJ257" s="300"/>
      <c r="CK257" s="300"/>
      <c r="CL257" s="300"/>
      <c r="CM257" s="300"/>
      <c r="CN257" s="300"/>
      <c r="CO257" s="300"/>
      <c r="CP257" s="300"/>
      <c r="CQ257" s="300"/>
      <c r="CR257" s="300"/>
      <c r="CS257" s="300"/>
      <c r="CT257" s="300"/>
      <c r="CU257" s="300"/>
      <c r="CV257" s="300"/>
      <c r="CW257" s="300"/>
      <c r="CX257" s="300"/>
      <c r="CY257" s="300"/>
      <c r="CZ257" s="300"/>
    </row>
    <row r="258" s="307" customFormat="true" ht="18" customHeight="true" x14ac:dyDescent="0.2">
      <c r="B258" s="406"/>
      <c r="AK258" s="300"/>
      <c r="AL258" s="300"/>
      <c r="AM258" s="300"/>
      <c r="AN258" s="300"/>
      <c r="AO258" s="300"/>
      <c r="AP258" s="300"/>
      <c r="AQ258" s="300"/>
      <c r="AR258" s="300"/>
      <c r="AS258" s="300"/>
      <c r="AT258" s="300"/>
      <c r="AU258" s="300"/>
      <c r="AV258" s="300"/>
      <c r="AW258" s="300"/>
      <c r="AX258" s="300"/>
      <c r="AY258" s="300"/>
      <c r="AZ258" s="300"/>
      <c r="BA258" s="395"/>
      <c r="BB258" s="324"/>
      <c r="BC258" s="395"/>
      <c r="BD258" s="395"/>
      <c r="BE258" s="395"/>
      <c r="BF258" s="395"/>
      <c r="BG258" s="395"/>
      <c r="BH258" s="395"/>
      <c r="BI258" s="395"/>
      <c r="BJ258" s="395"/>
      <c r="BK258" s="395"/>
      <c r="BL258" s="395"/>
      <c r="BM258" s="395"/>
      <c r="BN258" s="395"/>
      <c r="BO258" s="395"/>
      <c r="BP258" s="395"/>
      <c r="BQ258" s="395"/>
      <c r="BR258" s="395"/>
      <c r="BS258" s="395"/>
      <c r="BT258" s="395"/>
      <c r="BU258" s="395"/>
      <c r="BV258" s="395"/>
      <c r="BW258" s="395"/>
      <c r="BX258" s="395"/>
      <c r="BY258" s="395"/>
      <c r="BZ258" s="300"/>
      <c r="CA258" s="300"/>
      <c r="CB258" s="300"/>
      <c r="CC258" s="300"/>
      <c r="CD258" s="300"/>
      <c r="CE258" s="300"/>
      <c r="CF258" s="300"/>
      <c r="CG258" s="300"/>
      <c r="CH258" s="300"/>
      <c r="CI258" s="300"/>
      <c r="CJ258" s="300"/>
      <c r="CK258" s="300"/>
      <c r="CL258" s="300"/>
      <c r="CM258" s="300"/>
      <c r="CN258" s="300"/>
      <c r="CO258" s="300"/>
      <c r="CP258" s="300"/>
      <c r="CQ258" s="300"/>
      <c r="CR258" s="300"/>
      <c r="CS258" s="300"/>
      <c r="CT258" s="300"/>
      <c r="CU258" s="300"/>
      <c r="CV258" s="300"/>
      <c r="CW258" s="300"/>
      <c r="CX258" s="300"/>
      <c r="CY258" s="300"/>
      <c r="CZ258" s="300"/>
    </row>
    <row r="259" s="433" customFormat="true" ht="15" customHeight="true" x14ac:dyDescent="0.2">
      <c r="B259" s="411"/>
      <c r="AK259" s="305"/>
      <c r="AL259" s="305"/>
      <c r="AM259" s="305"/>
      <c r="AN259" s="305"/>
      <c r="AO259" s="305"/>
      <c r="AP259" s="305"/>
      <c r="AQ259" s="305"/>
      <c r="AR259" s="305"/>
      <c r="AS259" s="305"/>
      <c r="AT259" s="305"/>
      <c r="AU259" s="305"/>
      <c r="AV259" s="305"/>
      <c r="AW259" s="305"/>
      <c r="AX259" s="305"/>
      <c r="AY259" s="305"/>
      <c r="AZ259" s="305"/>
      <c r="BA259" s="306" t="s">
        <v>128</v>
      </c>
      <c r="BB259" s="283" t="s">
        <v>85</v>
      </c>
      <c r="BC259" s="1815" t="s">
        <v>114</v>
      </c>
      <c r="BD259" s="1816"/>
      <c r="BE259" s="1816"/>
      <c r="BF259" s="1816"/>
      <c r="BG259" s="1838"/>
      <c r="BH259" s="1815" t="s">
        <v>38</v>
      </c>
      <c r="BI259" s="1816"/>
      <c r="BJ259" s="1816"/>
      <c r="BK259" s="1816"/>
      <c r="BL259" s="1838"/>
      <c r="BM259" s="1815" t="s">
        <v>37</v>
      </c>
      <c r="BN259" s="1816"/>
      <c r="BO259" s="1816"/>
      <c r="BP259" s="1816"/>
      <c r="BQ259" s="1817"/>
      <c r="BR259" s="14" t="s">
        <v>137</v>
      </c>
      <c r="BS259" s="359"/>
      <c r="BT259" s="359"/>
      <c r="BU259" s="359"/>
      <c r="BV259" s="359"/>
      <c r="BW259" s="359"/>
      <c r="BX259" s="359"/>
      <c r="BY259" s="359"/>
      <c r="BZ259" s="370"/>
      <c r="CA259" s="370"/>
      <c r="CB259" s="370"/>
      <c r="CC259" s="370"/>
      <c r="CD259" s="370"/>
      <c r="CE259" s="370"/>
      <c r="CF259" s="370"/>
      <c r="CG259" s="370"/>
      <c r="CH259" s="370"/>
      <c r="CI259" s="370"/>
      <c r="CJ259" s="370"/>
      <c r="CK259" s="304"/>
      <c r="CL259" s="304"/>
      <c r="CM259" s="304"/>
      <c r="CN259" s="304"/>
      <c r="CO259" s="304"/>
      <c r="CP259" s="304"/>
      <c r="CQ259" s="304"/>
      <c r="CR259" s="304"/>
      <c r="CS259" s="304"/>
      <c r="CT259" s="304"/>
      <c r="CU259" s="304"/>
      <c r="CV259" s="304"/>
      <c r="CW259" s="304"/>
      <c r="CX259" s="304"/>
      <c r="CY259" s="304"/>
      <c r="CZ259" s="304"/>
    </row>
    <row r="260" s="433" customFormat="true" ht="36" x14ac:dyDescent="0.2">
      <c r="B260" s="411"/>
      <c r="AK260" s="305"/>
      <c r="AL260" s="305"/>
      <c r="AM260" s="305"/>
      <c r="AN260" s="305"/>
      <c r="AO260" s="305"/>
      <c r="AP260" s="305"/>
      <c r="AQ260" s="305"/>
      <c r="AR260" s="305"/>
      <c r="AS260" s="305"/>
      <c r="AT260" s="305"/>
      <c r="AU260" s="305"/>
      <c r="AV260" s="305"/>
      <c r="AW260" s="305"/>
      <c r="AX260" s="305"/>
      <c r="AY260" s="305"/>
      <c r="AZ260" s="305"/>
      <c r="BA260" s="294" t="s">
        <v>118</v>
      </c>
      <c r="BB260" s="293"/>
      <c r="BC260" s="381" t="s">
        <v>0</v>
      </c>
      <c r="BD260" s="1464" t="s">
        <v>1</v>
      </c>
      <c r="BE260" s="1464" t="s">
        <v>2</v>
      </c>
      <c r="BF260" s="1464" t="s">
        <v>3</v>
      </c>
      <c r="BG260" s="382" t="s">
        <v>4</v>
      </c>
      <c r="BH260" s="381" t="s">
        <v>0</v>
      </c>
      <c r="BI260" s="1464" t="s">
        <v>1</v>
      </c>
      <c r="BJ260" s="1464" t="s">
        <v>2</v>
      </c>
      <c r="BK260" s="1464" t="s">
        <v>3</v>
      </c>
      <c r="BL260" s="382" t="s">
        <v>4</v>
      </c>
      <c r="BM260" s="381" t="s">
        <v>0</v>
      </c>
      <c r="BN260" s="1464" t="s">
        <v>1</v>
      </c>
      <c r="BO260" s="1464" t="s">
        <v>2</v>
      </c>
      <c r="BP260" s="1464" t="s">
        <v>3</v>
      </c>
      <c r="BQ260" s="382" t="s">
        <v>4</v>
      </c>
      <c r="BR260" s="381" t="s">
        <v>152</v>
      </c>
      <c r="BS260" s="1464" t="s">
        <v>310</v>
      </c>
      <c r="BT260" s="1464" t="s">
        <v>154</v>
      </c>
      <c r="BU260" s="1464" t="s">
        <v>155</v>
      </c>
      <c r="BV260" s="1464" t="s">
        <v>156</v>
      </c>
      <c r="BW260" s="1464" t="s">
        <v>157</v>
      </c>
      <c r="BX260" s="1464" t="s">
        <v>311</v>
      </c>
      <c r="BY260" s="1466" t="s">
        <v>159</v>
      </c>
      <c r="BZ260" s="1466" t="s">
        <v>160</v>
      </c>
      <c r="CA260" s="1466" t="s">
        <v>162</v>
      </c>
      <c r="CB260" s="1466" t="s">
        <v>163</v>
      </c>
      <c r="CC260" s="1466" t="s">
        <v>164</v>
      </c>
      <c r="CD260" s="1466" t="s">
        <v>312</v>
      </c>
      <c r="CE260" s="1466" t="s">
        <v>165</v>
      </c>
      <c r="CF260" s="1466" t="s">
        <v>166</v>
      </c>
      <c r="CG260" s="1466" t="s">
        <v>167</v>
      </c>
      <c r="CH260" s="1466" t="s">
        <v>168</v>
      </c>
      <c r="CI260" s="1466" t="s">
        <v>169</v>
      </c>
      <c r="CJ260" s="1466" t="s">
        <v>170</v>
      </c>
      <c r="CK260" s="1711"/>
      <c r="CL260" s="1711"/>
      <c r="CM260" s="1711"/>
      <c r="CN260" s="1711"/>
      <c r="CO260" s="1711"/>
      <c r="CP260" s="1711"/>
      <c r="CQ260" s="1711"/>
      <c r="CR260" s="1711"/>
      <c r="CS260" s="1711"/>
      <c r="CT260" s="1711"/>
      <c r="CU260" s="1711"/>
      <c r="CV260" s="1711"/>
      <c r="CW260" s="1711"/>
      <c r="CX260" s="1711"/>
      <c r="CY260" s="1711"/>
      <c r="CZ260" s="1711"/>
    </row>
    <row r="261" s="433" customFormat="true" ht="15" customHeight="true" x14ac:dyDescent="0.2">
      <c r="B261" s="411"/>
      <c r="AK261" s="305"/>
      <c r="AL261" s="305"/>
      <c r="AM261" s="305"/>
      <c r="AN261" s="305"/>
      <c r="AO261" s="305"/>
      <c r="AP261" s="305"/>
      <c r="AQ261" s="305"/>
      <c r="AR261" s="305"/>
      <c r="AS261" s="305"/>
      <c r="AT261" s="305"/>
      <c r="AU261" s="305"/>
      <c r="AV261" s="305"/>
      <c r="AW261" s="305"/>
      <c r="AX261" s="305"/>
      <c r="AY261" s="305"/>
      <c r="AZ261" s="305"/>
      <c r="BA261" s="1835" t="s">
        <v>73</v>
      </c>
      <c r="BB261" s="1543" t="s">
        <v>49</v>
      </c>
      <c r="BC261" s="34" t="s">
        <v>35</v>
      </c>
      <c r="BD261" s="30" t="s">
        <v>35</v>
      </c>
      <c r="BE261" s="30" t="s">
        <v>35</v>
      </c>
      <c r="BF261" s="30" t="s">
        <v>35</v>
      </c>
      <c r="BG261" s="25" t="s">
        <v>35</v>
      </c>
      <c r="BH261" s="34" t="s">
        <v>35</v>
      </c>
      <c r="BI261" s="30" t="s">
        <v>35</v>
      </c>
      <c r="BJ261" s="30" t="s">
        <v>35</v>
      </c>
      <c r="BK261" s="30" t="s">
        <v>35</v>
      </c>
      <c r="BL261" s="25" t="s">
        <v>35</v>
      </c>
      <c r="BM261" s="34" t="s">
        <v>35</v>
      </c>
      <c r="BN261" s="30" t="s">
        <v>35</v>
      </c>
      <c r="BO261" s="30" t="s">
        <v>35</v>
      </c>
      <c r="BP261" s="30" t="s">
        <v>35</v>
      </c>
      <c r="BQ261" s="25" t="s">
        <v>35</v>
      </c>
      <c r="BR261" s="34" t="s">
        <v>35</v>
      </c>
      <c r="BS261" s="30" t="s">
        <v>35</v>
      </c>
      <c r="BT261" s="30" t="s">
        <v>35</v>
      </c>
      <c r="BU261" s="30" t="s">
        <v>35</v>
      </c>
      <c r="BV261" s="30" t="s">
        <v>35</v>
      </c>
      <c r="BW261" s="30" t="s">
        <v>35</v>
      </c>
      <c r="BX261" s="30" t="s">
        <v>35</v>
      </c>
      <c r="BY261" s="19" t="s">
        <v>35</v>
      </c>
      <c r="BZ261" s="19" t="s">
        <v>35</v>
      </c>
      <c r="CA261" s="19" t="s">
        <v>35</v>
      </c>
      <c r="CB261" s="19" t="s">
        <v>35</v>
      </c>
      <c r="CC261" s="19" t="s">
        <v>35</v>
      </c>
      <c r="CD261" s="19" t="s">
        <v>35</v>
      </c>
      <c r="CE261" s="19" t="s">
        <v>35</v>
      </c>
      <c r="CF261" s="19" t="s">
        <v>35</v>
      </c>
      <c r="CG261" s="19" t="s">
        <v>35</v>
      </c>
      <c r="CH261" s="19" t="s">
        <v>35</v>
      </c>
      <c r="CI261" s="19" t="s">
        <v>35</v>
      </c>
      <c r="CJ261" s="19" t="s">
        <v>35</v>
      </c>
      <c r="CK261" s="3"/>
      <c r="CL261" s="3"/>
      <c r="CM261" s="3"/>
      <c r="CN261" s="3"/>
      <c r="CO261" s="3"/>
      <c r="CP261" s="3"/>
      <c r="CQ261" s="3"/>
      <c r="CR261" s="3"/>
      <c r="CS261" s="3"/>
      <c r="CT261" s="3"/>
      <c r="CU261" s="3"/>
      <c r="CV261" s="3"/>
      <c r="CW261" s="3"/>
      <c r="CX261" s="3"/>
      <c r="CY261" s="3"/>
      <c r="CZ261" s="3"/>
    </row>
    <row r="262" s="433" customFormat="true" ht="15" customHeight="true" x14ac:dyDescent="0.2">
      <c r="B262" s="411"/>
      <c r="AK262" s="305"/>
      <c r="AL262" s="305"/>
      <c r="AM262" s="305"/>
      <c r="AN262" s="305"/>
      <c r="AO262" s="305"/>
      <c r="AP262" s="305"/>
      <c r="AQ262" s="305"/>
      <c r="AR262" s="305"/>
      <c r="AS262" s="305"/>
      <c r="AT262" s="305"/>
      <c r="AU262" s="305"/>
      <c r="AV262" s="305"/>
      <c r="AW262" s="305"/>
      <c r="AX262" s="305"/>
      <c r="AY262" s="305"/>
      <c r="AZ262" s="305"/>
      <c r="BA262" s="1836"/>
      <c r="BB262" s="1542" t="s">
        <v>48</v>
      </c>
      <c r="BC262" s="33" t="s">
        <v>35</v>
      </c>
      <c r="BD262" s="29" t="s">
        <v>35</v>
      </c>
      <c r="BE262" s="29" t="s">
        <v>35</v>
      </c>
      <c r="BF262" s="29" t="s">
        <v>35</v>
      </c>
      <c r="BG262" s="24" t="s">
        <v>35</v>
      </c>
      <c r="BH262" s="33" t="s">
        <v>35</v>
      </c>
      <c r="BI262" s="29" t="s">
        <v>35</v>
      </c>
      <c r="BJ262" s="29" t="s">
        <v>35</v>
      </c>
      <c r="BK262" s="29" t="s">
        <v>35</v>
      </c>
      <c r="BL262" s="24" t="s">
        <v>35</v>
      </c>
      <c r="BM262" s="33" t="s">
        <v>35</v>
      </c>
      <c r="BN262" s="29" t="s">
        <v>35</v>
      </c>
      <c r="BO262" s="29" t="s">
        <v>35</v>
      </c>
      <c r="BP262" s="29" t="s">
        <v>35</v>
      </c>
      <c r="BQ262" s="24" t="s">
        <v>35</v>
      </c>
      <c r="BR262" s="33" t="s">
        <v>35</v>
      </c>
      <c r="BS262" s="29" t="s">
        <v>35</v>
      </c>
      <c r="BT262" s="29" t="s">
        <v>35</v>
      </c>
      <c r="BU262" s="29" t="s">
        <v>35</v>
      </c>
      <c r="BV262" s="29" t="s">
        <v>35</v>
      </c>
      <c r="BW262" s="29" t="s">
        <v>35</v>
      </c>
      <c r="BX262" s="29" t="s">
        <v>35</v>
      </c>
      <c r="BY262" s="18" t="s">
        <v>35</v>
      </c>
      <c r="BZ262" s="18" t="s">
        <v>35</v>
      </c>
      <c r="CA262" s="18" t="s">
        <v>35</v>
      </c>
      <c r="CB262" s="18" t="s">
        <v>35</v>
      </c>
      <c r="CC262" s="18" t="s">
        <v>35</v>
      </c>
      <c r="CD262" s="18" t="s">
        <v>35</v>
      </c>
      <c r="CE262" s="18" t="s">
        <v>35</v>
      </c>
      <c r="CF262" s="18" t="s">
        <v>35</v>
      </c>
      <c r="CG262" s="18" t="s">
        <v>35</v>
      </c>
      <c r="CH262" s="18" t="s">
        <v>35</v>
      </c>
      <c r="CI262" s="18" t="s">
        <v>35</v>
      </c>
      <c r="CJ262" s="18" t="s">
        <v>35</v>
      </c>
      <c r="CK262" s="3"/>
      <c r="CL262" s="3"/>
      <c r="CM262" s="3"/>
      <c r="CN262" s="3"/>
      <c r="CO262" s="3"/>
      <c r="CP262" s="3"/>
      <c r="CQ262" s="3"/>
      <c r="CR262" s="3"/>
      <c r="CS262" s="3"/>
      <c r="CT262" s="3"/>
      <c r="CU262" s="3"/>
      <c r="CV262" s="3"/>
      <c r="CW262" s="3"/>
      <c r="CX262" s="3"/>
      <c r="CY262" s="3"/>
      <c r="CZ262" s="3"/>
    </row>
    <row r="263" s="433" customFormat="true" ht="15" customHeight="true" x14ac:dyDescent="0.2">
      <c r="B263" s="411"/>
      <c r="AK263" s="305"/>
      <c r="AL263" s="305"/>
      <c r="AM263" s="305"/>
      <c r="AN263" s="305"/>
      <c r="AO263" s="305"/>
      <c r="AP263" s="305"/>
      <c r="AQ263" s="305"/>
      <c r="AR263" s="305"/>
      <c r="AS263" s="305"/>
      <c r="AT263" s="305"/>
      <c r="AU263" s="305"/>
      <c r="AV263" s="305"/>
      <c r="AW263" s="305"/>
      <c r="AX263" s="305"/>
      <c r="AY263" s="305"/>
      <c r="AZ263" s="305"/>
      <c r="BA263" s="1836"/>
      <c r="BB263" s="1542" t="s">
        <v>112</v>
      </c>
      <c r="BC263" s="33" t="s">
        <v>35</v>
      </c>
      <c r="BD263" s="29" t="s">
        <v>35</v>
      </c>
      <c r="BE263" s="29" t="s">
        <v>35</v>
      </c>
      <c r="BF263" s="29" t="s">
        <v>35</v>
      </c>
      <c r="BG263" s="24" t="s">
        <v>35</v>
      </c>
      <c r="BH263" s="33" t="s">
        <v>35</v>
      </c>
      <c r="BI263" s="29" t="s">
        <v>35</v>
      </c>
      <c r="BJ263" s="29" t="s">
        <v>35</v>
      </c>
      <c r="BK263" s="29" t="s">
        <v>35</v>
      </c>
      <c r="BL263" s="24" t="s">
        <v>35</v>
      </c>
      <c r="BM263" s="33" t="s">
        <v>35</v>
      </c>
      <c r="BN263" s="29" t="s">
        <v>35</v>
      </c>
      <c r="BO263" s="29" t="s">
        <v>35</v>
      </c>
      <c r="BP263" s="29" t="s">
        <v>35</v>
      </c>
      <c r="BQ263" s="24" t="s">
        <v>35</v>
      </c>
      <c r="BR263" s="33" t="s">
        <v>35</v>
      </c>
      <c r="BS263" s="29" t="s">
        <v>35</v>
      </c>
      <c r="BT263" s="29" t="s">
        <v>35</v>
      </c>
      <c r="BU263" s="29" t="s">
        <v>35</v>
      </c>
      <c r="BV263" s="29" t="s">
        <v>35</v>
      </c>
      <c r="BW263" s="29" t="s">
        <v>35</v>
      </c>
      <c r="BX263" s="29" t="s">
        <v>35</v>
      </c>
      <c r="BY263" s="18" t="s">
        <v>35</v>
      </c>
      <c r="BZ263" s="18" t="s">
        <v>35</v>
      </c>
      <c r="CA263" s="18" t="s">
        <v>35</v>
      </c>
      <c r="CB263" s="18" t="s">
        <v>35</v>
      </c>
      <c r="CC263" s="18" t="s">
        <v>35</v>
      </c>
      <c r="CD263" s="18" t="s">
        <v>35</v>
      </c>
      <c r="CE263" s="18" t="s">
        <v>35</v>
      </c>
      <c r="CF263" s="18" t="s">
        <v>35</v>
      </c>
      <c r="CG263" s="18" t="s">
        <v>35</v>
      </c>
      <c r="CH263" s="18" t="s">
        <v>35</v>
      </c>
      <c r="CI263" s="18" t="s">
        <v>35</v>
      </c>
      <c r="CJ263" s="18" t="s">
        <v>35</v>
      </c>
      <c r="CK263" s="3"/>
      <c r="CL263" s="3"/>
      <c r="CM263" s="3"/>
      <c r="CN263" s="3"/>
      <c r="CO263" s="3"/>
      <c r="CP263" s="3"/>
      <c r="CQ263" s="3"/>
      <c r="CR263" s="3"/>
      <c r="CS263" s="3"/>
      <c r="CT263" s="3"/>
      <c r="CU263" s="3"/>
      <c r="CV263" s="3"/>
      <c r="CW263" s="3"/>
      <c r="CX263" s="3"/>
      <c r="CY263" s="3"/>
      <c r="CZ263" s="3"/>
    </row>
    <row r="264" s="433" customFormat="true" ht="15" customHeight="true" x14ac:dyDescent="0.2">
      <c r="B264" s="411"/>
      <c r="AK264" s="305"/>
      <c r="AL264" s="305"/>
      <c r="AM264" s="305"/>
      <c r="AN264" s="305"/>
      <c r="AO264" s="305"/>
      <c r="AP264" s="305"/>
      <c r="AQ264" s="305"/>
      <c r="AR264" s="305"/>
      <c r="AS264" s="305"/>
      <c r="AT264" s="305"/>
      <c r="AU264" s="305"/>
      <c r="AV264" s="305"/>
      <c r="AW264" s="305"/>
      <c r="AX264" s="305"/>
      <c r="AY264" s="305"/>
      <c r="AZ264" s="305"/>
      <c r="BA264" s="1836" t="s">
        <v>74</v>
      </c>
      <c r="BB264" s="1542" t="s">
        <v>88</v>
      </c>
      <c r="BC264" s="33" t="s">
        <v>35</v>
      </c>
      <c r="BD264" s="29" t="s">
        <v>35</v>
      </c>
      <c r="BE264" s="29" t="s">
        <v>35</v>
      </c>
      <c r="BF264" s="29" t="s">
        <v>35</v>
      </c>
      <c r="BG264" s="24" t="s">
        <v>35</v>
      </c>
      <c r="BH264" s="33" t="s">
        <v>35</v>
      </c>
      <c r="BI264" s="29" t="s">
        <v>35</v>
      </c>
      <c r="BJ264" s="29" t="s">
        <v>35</v>
      </c>
      <c r="BK264" s="29" t="s">
        <v>35</v>
      </c>
      <c r="BL264" s="24" t="s">
        <v>35</v>
      </c>
      <c r="BM264" s="33" t="s">
        <v>35</v>
      </c>
      <c r="BN264" s="29" t="s">
        <v>35</v>
      </c>
      <c r="BO264" s="29" t="s">
        <v>35</v>
      </c>
      <c r="BP264" s="29" t="s">
        <v>35</v>
      </c>
      <c r="BQ264" s="24" t="s">
        <v>35</v>
      </c>
      <c r="BR264" s="33" t="s">
        <v>35</v>
      </c>
      <c r="BS264" s="29" t="s">
        <v>35</v>
      </c>
      <c r="BT264" s="29" t="s">
        <v>35</v>
      </c>
      <c r="BU264" s="29" t="s">
        <v>35</v>
      </c>
      <c r="BV264" s="29" t="s">
        <v>35</v>
      </c>
      <c r="BW264" s="29" t="s">
        <v>35</v>
      </c>
      <c r="BX264" s="29" t="s">
        <v>35</v>
      </c>
      <c r="BY264" s="18" t="s">
        <v>35</v>
      </c>
      <c r="BZ264" s="18" t="s">
        <v>35</v>
      </c>
      <c r="CA264" s="18" t="s">
        <v>35</v>
      </c>
      <c r="CB264" s="18" t="s">
        <v>35</v>
      </c>
      <c r="CC264" s="18" t="s">
        <v>35</v>
      </c>
      <c r="CD264" s="18" t="s">
        <v>35</v>
      </c>
      <c r="CE264" s="18" t="s">
        <v>35</v>
      </c>
      <c r="CF264" s="18" t="s">
        <v>35</v>
      </c>
      <c r="CG264" s="18" t="s">
        <v>35</v>
      </c>
      <c r="CH264" s="18" t="s">
        <v>35</v>
      </c>
      <c r="CI264" s="18" t="s">
        <v>35</v>
      </c>
      <c r="CJ264" s="18" t="s">
        <v>35</v>
      </c>
      <c r="CK264" s="3"/>
      <c r="CL264" s="3"/>
      <c r="CM264" s="3"/>
      <c r="CN264" s="3"/>
      <c r="CO264" s="3"/>
      <c r="CP264" s="3"/>
      <c r="CQ264" s="3"/>
      <c r="CR264" s="3"/>
      <c r="CS264" s="3"/>
      <c r="CT264" s="3"/>
      <c r="CU264" s="3"/>
      <c r="CV264" s="3"/>
      <c r="CW264" s="3"/>
      <c r="CX264" s="3"/>
      <c r="CY264" s="3"/>
      <c r="CZ264" s="3"/>
    </row>
    <row r="265" s="433" customFormat="true" ht="15" customHeight="true" x14ac:dyDescent="0.2">
      <c r="B265" s="411"/>
      <c r="AK265" s="305"/>
      <c r="AL265" s="305"/>
      <c r="AM265" s="305"/>
      <c r="AN265" s="305"/>
      <c r="AO265" s="305"/>
      <c r="AP265" s="305"/>
      <c r="AQ265" s="305"/>
      <c r="AR265" s="305"/>
      <c r="AS265" s="305"/>
      <c r="AT265" s="305"/>
      <c r="AU265" s="305"/>
      <c r="AV265" s="305"/>
      <c r="AW265" s="305"/>
      <c r="AX265" s="305"/>
      <c r="AY265" s="305"/>
      <c r="AZ265" s="305"/>
      <c r="BA265" s="1836"/>
      <c r="BB265" s="1542" t="s">
        <v>89</v>
      </c>
      <c r="BC265" s="33" t="s">
        <v>35</v>
      </c>
      <c r="BD265" s="29" t="s">
        <v>35</v>
      </c>
      <c r="BE265" s="29" t="s">
        <v>35</v>
      </c>
      <c r="BF265" s="29" t="s">
        <v>35</v>
      </c>
      <c r="BG265" s="24" t="s">
        <v>35</v>
      </c>
      <c r="BH265" s="33" t="s">
        <v>35</v>
      </c>
      <c r="BI265" s="29" t="s">
        <v>35</v>
      </c>
      <c r="BJ265" s="29" t="s">
        <v>35</v>
      </c>
      <c r="BK265" s="29" t="s">
        <v>35</v>
      </c>
      <c r="BL265" s="24" t="s">
        <v>35</v>
      </c>
      <c r="BM265" s="33" t="s">
        <v>35</v>
      </c>
      <c r="BN265" s="29" t="s">
        <v>35</v>
      </c>
      <c r="BO265" s="29" t="s">
        <v>35</v>
      </c>
      <c r="BP265" s="29" t="s">
        <v>35</v>
      </c>
      <c r="BQ265" s="24" t="s">
        <v>35</v>
      </c>
      <c r="BR265" s="33" t="s">
        <v>35</v>
      </c>
      <c r="BS265" s="29" t="s">
        <v>35</v>
      </c>
      <c r="BT265" s="29" t="s">
        <v>35</v>
      </c>
      <c r="BU265" s="29" t="s">
        <v>35</v>
      </c>
      <c r="BV265" s="29" t="s">
        <v>35</v>
      </c>
      <c r="BW265" s="29" t="s">
        <v>35</v>
      </c>
      <c r="BX265" s="29" t="s">
        <v>35</v>
      </c>
      <c r="BY265" s="18" t="s">
        <v>35</v>
      </c>
      <c r="BZ265" s="18" t="s">
        <v>35</v>
      </c>
      <c r="CA265" s="18" t="s">
        <v>35</v>
      </c>
      <c r="CB265" s="18" t="s">
        <v>35</v>
      </c>
      <c r="CC265" s="18" t="s">
        <v>35</v>
      </c>
      <c r="CD265" s="18" t="s">
        <v>35</v>
      </c>
      <c r="CE265" s="18" t="s">
        <v>35</v>
      </c>
      <c r="CF265" s="18" t="s">
        <v>35</v>
      </c>
      <c r="CG265" s="18" t="s">
        <v>35</v>
      </c>
      <c r="CH265" s="18" t="s">
        <v>35</v>
      </c>
      <c r="CI265" s="18" t="s">
        <v>35</v>
      </c>
      <c r="CJ265" s="18" t="s">
        <v>35</v>
      </c>
      <c r="CK265" s="3"/>
      <c r="CL265" s="3"/>
      <c r="CM265" s="3"/>
      <c r="CN265" s="3"/>
      <c r="CO265" s="3"/>
      <c r="CP265" s="3"/>
      <c r="CQ265" s="3"/>
      <c r="CR265" s="3"/>
      <c r="CS265" s="3"/>
      <c r="CT265" s="3"/>
      <c r="CU265" s="3"/>
      <c r="CV265" s="3"/>
      <c r="CW265" s="3"/>
      <c r="CX265" s="3"/>
      <c r="CY265" s="3"/>
      <c r="CZ265" s="3"/>
    </row>
    <row r="266" s="433" customFormat="true" ht="15" customHeight="true" x14ac:dyDescent="0.2">
      <c r="B266" s="411"/>
      <c r="AK266" s="305"/>
      <c r="AL266" s="305"/>
      <c r="AM266" s="305"/>
      <c r="AN266" s="305"/>
      <c r="AO266" s="305"/>
      <c r="AP266" s="305"/>
      <c r="AQ266" s="305"/>
      <c r="AR266" s="305"/>
      <c r="AS266" s="305"/>
      <c r="AT266" s="305"/>
      <c r="AU266" s="305"/>
      <c r="AV266" s="305"/>
      <c r="AW266" s="305"/>
      <c r="AX266" s="305"/>
      <c r="AY266" s="305"/>
      <c r="AZ266" s="305"/>
      <c r="BA266" s="1836"/>
      <c r="BB266" s="1542" t="s">
        <v>90</v>
      </c>
      <c r="BC266" s="33" t="s">
        <v>35</v>
      </c>
      <c r="BD266" s="29" t="s">
        <v>35</v>
      </c>
      <c r="BE266" s="29" t="s">
        <v>35</v>
      </c>
      <c r="BF266" s="29" t="s">
        <v>35</v>
      </c>
      <c r="BG266" s="24" t="s">
        <v>35</v>
      </c>
      <c r="BH266" s="33" t="s">
        <v>35</v>
      </c>
      <c r="BI266" s="29" t="s">
        <v>35</v>
      </c>
      <c r="BJ266" s="29" t="s">
        <v>35</v>
      </c>
      <c r="BK266" s="29" t="s">
        <v>35</v>
      </c>
      <c r="BL266" s="24" t="s">
        <v>35</v>
      </c>
      <c r="BM266" s="33" t="s">
        <v>35</v>
      </c>
      <c r="BN266" s="29" t="s">
        <v>35</v>
      </c>
      <c r="BO266" s="29" t="s">
        <v>35</v>
      </c>
      <c r="BP266" s="29" t="s">
        <v>35</v>
      </c>
      <c r="BQ266" s="24" t="s">
        <v>35</v>
      </c>
      <c r="BR266" s="33" t="s">
        <v>35</v>
      </c>
      <c r="BS266" s="29" t="s">
        <v>35</v>
      </c>
      <c r="BT266" s="29" t="s">
        <v>35</v>
      </c>
      <c r="BU266" s="29" t="s">
        <v>35</v>
      </c>
      <c r="BV266" s="29" t="s">
        <v>35</v>
      </c>
      <c r="BW266" s="29" t="s">
        <v>35</v>
      </c>
      <c r="BX266" s="29" t="s">
        <v>35</v>
      </c>
      <c r="BY266" s="18" t="s">
        <v>35</v>
      </c>
      <c r="BZ266" s="18" t="s">
        <v>35</v>
      </c>
      <c r="CA266" s="18" t="s">
        <v>35</v>
      </c>
      <c r="CB266" s="18" t="s">
        <v>35</v>
      </c>
      <c r="CC266" s="18" t="s">
        <v>35</v>
      </c>
      <c r="CD266" s="18" t="s">
        <v>35</v>
      </c>
      <c r="CE266" s="18" t="s">
        <v>35</v>
      </c>
      <c r="CF266" s="18" t="s">
        <v>35</v>
      </c>
      <c r="CG266" s="18" t="s">
        <v>35</v>
      </c>
      <c r="CH266" s="18" t="s">
        <v>35</v>
      </c>
      <c r="CI266" s="18" t="s">
        <v>35</v>
      </c>
      <c r="CJ266" s="18" t="s">
        <v>35</v>
      </c>
      <c r="CK266" s="3"/>
      <c r="CL266" s="3"/>
      <c r="CM266" s="3"/>
      <c r="CN266" s="3"/>
      <c r="CO266" s="3"/>
      <c r="CP266" s="3"/>
      <c r="CQ266" s="3"/>
      <c r="CR266" s="3"/>
      <c r="CS266" s="3"/>
      <c r="CT266" s="3"/>
      <c r="CU266" s="3"/>
      <c r="CV266" s="3"/>
      <c r="CW266" s="3"/>
      <c r="CX266" s="3"/>
      <c r="CY266" s="3"/>
      <c r="CZ266" s="3"/>
    </row>
    <row r="267" s="433" customFormat="true" ht="15" customHeight="true" x14ac:dyDescent="0.2">
      <c r="B267" s="411"/>
      <c r="AK267" s="305"/>
      <c r="AL267" s="305"/>
      <c r="AM267" s="305"/>
      <c r="AN267" s="305"/>
      <c r="AO267" s="305"/>
      <c r="AP267" s="305"/>
      <c r="AQ267" s="305"/>
      <c r="AR267" s="305"/>
      <c r="AS267" s="305"/>
      <c r="AT267" s="305"/>
      <c r="AU267" s="305"/>
      <c r="AV267" s="305"/>
      <c r="AW267" s="305"/>
      <c r="AX267" s="305"/>
      <c r="AY267" s="305"/>
      <c r="AZ267" s="305"/>
      <c r="BA267" s="1836"/>
      <c r="BB267" s="1542" t="s">
        <v>112</v>
      </c>
      <c r="BC267" s="33" t="s">
        <v>35</v>
      </c>
      <c r="BD267" s="29" t="s">
        <v>35</v>
      </c>
      <c r="BE267" s="29" t="s">
        <v>35</v>
      </c>
      <c r="BF267" s="29" t="s">
        <v>35</v>
      </c>
      <c r="BG267" s="24" t="s">
        <v>35</v>
      </c>
      <c r="BH267" s="33" t="s">
        <v>35</v>
      </c>
      <c r="BI267" s="29" t="s">
        <v>35</v>
      </c>
      <c r="BJ267" s="29" t="s">
        <v>35</v>
      </c>
      <c r="BK267" s="29" t="s">
        <v>35</v>
      </c>
      <c r="BL267" s="24" t="s">
        <v>35</v>
      </c>
      <c r="BM267" s="33" t="s">
        <v>35</v>
      </c>
      <c r="BN267" s="29" t="s">
        <v>35</v>
      </c>
      <c r="BO267" s="29" t="s">
        <v>35</v>
      </c>
      <c r="BP267" s="29" t="s">
        <v>35</v>
      </c>
      <c r="BQ267" s="24" t="s">
        <v>35</v>
      </c>
      <c r="BR267" s="33" t="s">
        <v>35</v>
      </c>
      <c r="BS267" s="29" t="s">
        <v>35</v>
      </c>
      <c r="BT267" s="29" t="s">
        <v>35</v>
      </c>
      <c r="BU267" s="29" t="s">
        <v>35</v>
      </c>
      <c r="BV267" s="29" t="s">
        <v>35</v>
      </c>
      <c r="BW267" s="29" t="s">
        <v>35</v>
      </c>
      <c r="BX267" s="29" t="s">
        <v>35</v>
      </c>
      <c r="BY267" s="18" t="s">
        <v>35</v>
      </c>
      <c r="BZ267" s="18" t="s">
        <v>35</v>
      </c>
      <c r="CA267" s="18" t="s">
        <v>35</v>
      </c>
      <c r="CB267" s="18" t="s">
        <v>35</v>
      </c>
      <c r="CC267" s="18" t="s">
        <v>35</v>
      </c>
      <c r="CD267" s="18" t="s">
        <v>35</v>
      </c>
      <c r="CE267" s="18" t="s">
        <v>35</v>
      </c>
      <c r="CF267" s="18" t="s">
        <v>35</v>
      </c>
      <c r="CG267" s="18" t="s">
        <v>35</v>
      </c>
      <c r="CH267" s="18" t="s">
        <v>35</v>
      </c>
      <c r="CI267" s="18" t="s">
        <v>35</v>
      </c>
      <c r="CJ267" s="18" t="s">
        <v>35</v>
      </c>
      <c r="CK267" s="3"/>
      <c r="CL267" s="3"/>
      <c r="CM267" s="3"/>
      <c r="CN267" s="3"/>
      <c r="CO267" s="3"/>
      <c r="CP267" s="3"/>
      <c r="CQ267" s="3"/>
      <c r="CR267" s="3"/>
      <c r="CS267" s="3"/>
      <c r="CT267" s="3"/>
      <c r="CU267" s="3"/>
      <c r="CV267" s="3"/>
      <c r="CW267" s="3"/>
      <c r="CX267" s="3"/>
      <c r="CY267" s="3"/>
      <c r="CZ267" s="3"/>
    </row>
    <row r="268" s="433" customFormat="true" ht="15" customHeight="true" x14ac:dyDescent="0.2">
      <c r="B268" s="411"/>
      <c r="AK268" s="305"/>
      <c r="AL268" s="305"/>
      <c r="AM268" s="305"/>
      <c r="AN268" s="305"/>
      <c r="AO268" s="305"/>
      <c r="AP268" s="305"/>
      <c r="AQ268" s="305"/>
      <c r="AR268" s="305"/>
      <c r="AS268" s="305"/>
      <c r="AT268" s="305"/>
      <c r="AU268" s="305"/>
      <c r="AV268" s="305"/>
      <c r="AW268" s="305"/>
      <c r="AX268" s="305"/>
      <c r="AY268" s="305"/>
      <c r="AZ268" s="305"/>
      <c r="BA268" s="1836" t="s">
        <v>115</v>
      </c>
      <c r="BB268" s="1542" t="s">
        <v>88</v>
      </c>
      <c r="BC268" s="33" t="s">
        <v>35</v>
      </c>
      <c r="BD268" s="29" t="s">
        <v>35</v>
      </c>
      <c r="BE268" s="29" t="s">
        <v>35</v>
      </c>
      <c r="BF268" s="29" t="s">
        <v>35</v>
      </c>
      <c r="BG268" s="24" t="s">
        <v>35</v>
      </c>
      <c r="BH268" s="33" t="s">
        <v>35</v>
      </c>
      <c r="BI268" s="29" t="s">
        <v>35</v>
      </c>
      <c r="BJ268" s="29" t="s">
        <v>35</v>
      </c>
      <c r="BK268" s="29" t="s">
        <v>35</v>
      </c>
      <c r="BL268" s="24" t="s">
        <v>35</v>
      </c>
      <c r="BM268" s="33" t="s">
        <v>35</v>
      </c>
      <c r="BN268" s="29" t="s">
        <v>35</v>
      </c>
      <c r="BO268" s="29" t="s">
        <v>35</v>
      </c>
      <c r="BP268" s="29" t="s">
        <v>35</v>
      </c>
      <c r="BQ268" s="24" t="s">
        <v>35</v>
      </c>
      <c r="BR268" s="33" t="s">
        <v>35</v>
      </c>
      <c r="BS268" s="29" t="s">
        <v>35</v>
      </c>
      <c r="BT268" s="29" t="s">
        <v>35</v>
      </c>
      <c r="BU268" s="29" t="s">
        <v>35</v>
      </c>
      <c r="BV268" s="29" t="s">
        <v>35</v>
      </c>
      <c r="BW268" s="29" t="s">
        <v>35</v>
      </c>
      <c r="BX268" s="29" t="s">
        <v>35</v>
      </c>
      <c r="BY268" s="18" t="s">
        <v>35</v>
      </c>
      <c r="BZ268" s="18" t="s">
        <v>35</v>
      </c>
      <c r="CA268" s="18" t="s">
        <v>35</v>
      </c>
      <c r="CB268" s="18" t="s">
        <v>35</v>
      </c>
      <c r="CC268" s="18" t="s">
        <v>35</v>
      </c>
      <c r="CD268" s="18" t="s">
        <v>35</v>
      </c>
      <c r="CE268" s="18" t="s">
        <v>35</v>
      </c>
      <c r="CF268" s="18" t="s">
        <v>35</v>
      </c>
      <c r="CG268" s="18" t="s">
        <v>35</v>
      </c>
      <c r="CH268" s="18" t="s">
        <v>35</v>
      </c>
      <c r="CI268" s="18" t="s">
        <v>35</v>
      </c>
      <c r="CJ268" s="18" t="s">
        <v>35</v>
      </c>
      <c r="CK268" s="3"/>
      <c r="CL268" s="3"/>
      <c r="CM268" s="3"/>
      <c r="CN268" s="3"/>
      <c r="CO268" s="3"/>
      <c r="CP268" s="3"/>
      <c r="CQ268" s="3"/>
      <c r="CR268" s="3"/>
      <c r="CS268" s="3"/>
      <c r="CT268" s="3"/>
      <c r="CU268" s="3"/>
      <c r="CV268" s="3"/>
      <c r="CW268" s="3"/>
      <c r="CX268" s="3"/>
      <c r="CY268" s="3"/>
      <c r="CZ268" s="3"/>
    </row>
    <row r="269" s="433" customFormat="true" ht="15" customHeight="true" x14ac:dyDescent="0.2">
      <c r="B269" s="411"/>
      <c r="AK269" s="305"/>
      <c r="AL269" s="305"/>
      <c r="AM269" s="305"/>
      <c r="AN269" s="305"/>
      <c r="AO269" s="305"/>
      <c r="AP269" s="305"/>
      <c r="AQ269" s="305"/>
      <c r="AR269" s="305"/>
      <c r="AS269" s="305"/>
      <c r="AT269" s="305"/>
      <c r="AU269" s="305"/>
      <c r="AV269" s="305"/>
      <c r="AW269" s="305"/>
      <c r="AX269" s="305"/>
      <c r="AY269" s="305"/>
      <c r="AZ269" s="305"/>
      <c r="BA269" s="1836"/>
      <c r="BB269" s="1542" t="s">
        <v>89</v>
      </c>
      <c r="BC269" s="33" t="s">
        <v>35</v>
      </c>
      <c r="BD269" s="29" t="s">
        <v>35</v>
      </c>
      <c r="BE269" s="29" t="s">
        <v>35</v>
      </c>
      <c r="BF269" s="29" t="s">
        <v>35</v>
      </c>
      <c r="BG269" s="24" t="s">
        <v>35</v>
      </c>
      <c r="BH269" s="33" t="s">
        <v>35</v>
      </c>
      <c r="BI269" s="29" t="s">
        <v>35</v>
      </c>
      <c r="BJ269" s="29" t="s">
        <v>35</v>
      </c>
      <c r="BK269" s="29" t="s">
        <v>35</v>
      </c>
      <c r="BL269" s="24" t="s">
        <v>35</v>
      </c>
      <c r="BM269" s="33" t="s">
        <v>35</v>
      </c>
      <c r="BN269" s="29" t="s">
        <v>35</v>
      </c>
      <c r="BO269" s="29" t="s">
        <v>35</v>
      </c>
      <c r="BP269" s="29" t="s">
        <v>35</v>
      </c>
      <c r="BQ269" s="24" t="s">
        <v>35</v>
      </c>
      <c r="BR269" s="33" t="s">
        <v>35</v>
      </c>
      <c r="BS269" s="29" t="s">
        <v>35</v>
      </c>
      <c r="BT269" s="29" t="s">
        <v>35</v>
      </c>
      <c r="BU269" s="29" t="s">
        <v>35</v>
      </c>
      <c r="BV269" s="29" t="s">
        <v>35</v>
      </c>
      <c r="BW269" s="29" t="s">
        <v>35</v>
      </c>
      <c r="BX269" s="29" t="s">
        <v>35</v>
      </c>
      <c r="BY269" s="18" t="s">
        <v>35</v>
      </c>
      <c r="BZ269" s="18" t="s">
        <v>35</v>
      </c>
      <c r="CA269" s="18" t="s">
        <v>35</v>
      </c>
      <c r="CB269" s="18" t="s">
        <v>35</v>
      </c>
      <c r="CC269" s="18" t="s">
        <v>35</v>
      </c>
      <c r="CD269" s="18" t="s">
        <v>35</v>
      </c>
      <c r="CE269" s="18" t="s">
        <v>35</v>
      </c>
      <c r="CF269" s="18" t="s">
        <v>35</v>
      </c>
      <c r="CG269" s="18" t="s">
        <v>35</v>
      </c>
      <c r="CH269" s="18" t="s">
        <v>35</v>
      </c>
      <c r="CI269" s="18" t="s">
        <v>35</v>
      </c>
      <c r="CJ269" s="18" t="s">
        <v>35</v>
      </c>
      <c r="CK269" s="3"/>
      <c r="CL269" s="3"/>
      <c r="CM269" s="3"/>
      <c r="CN269" s="3"/>
      <c r="CO269" s="3"/>
      <c r="CP269" s="3"/>
      <c r="CQ269" s="3"/>
      <c r="CR269" s="3"/>
      <c r="CS269" s="3"/>
      <c r="CT269" s="3"/>
      <c r="CU269" s="3"/>
      <c r="CV269" s="3"/>
      <c r="CW269" s="3"/>
      <c r="CX269" s="3"/>
      <c r="CY269" s="3"/>
      <c r="CZ269" s="3"/>
    </row>
    <row r="270" s="433" customFormat="true" ht="15" customHeight="true" x14ac:dyDescent="0.2">
      <c r="B270" s="411"/>
      <c r="AK270" s="305"/>
      <c r="AL270" s="305"/>
      <c r="AM270" s="305"/>
      <c r="AN270" s="305"/>
      <c r="AO270" s="305"/>
      <c r="AP270" s="305"/>
      <c r="AQ270" s="305"/>
      <c r="AR270" s="305"/>
      <c r="AS270" s="305"/>
      <c r="AT270" s="305"/>
      <c r="AU270" s="305"/>
      <c r="AV270" s="305"/>
      <c r="AW270" s="305"/>
      <c r="AX270" s="305"/>
      <c r="AY270" s="305"/>
      <c r="AZ270" s="305"/>
      <c r="BA270" s="1836"/>
      <c r="BB270" s="1542" t="s">
        <v>90</v>
      </c>
      <c r="BC270" s="33" t="s">
        <v>35</v>
      </c>
      <c r="BD270" s="29" t="s">
        <v>35</v>
      </c>
      <c r="BE270" s="29" t="s">
        <v>35</v>
      </c>
      <c r="BF270" s="29" t="s">
        <v>35</v>
      </c>
      <c r="BG270" s="24" t="s">
        <v>35</v>
      </c>
      <c r="BH270" s="33" t="s">
        <v>35</v>
      </c>
      <c r="BI270" s="29" t="s">
        <v>35</v>
      </c>
      <c r="BJ270" s="29" t="s">
        <v>35</v>
      </c>
      <c r="BK270" s="29" t="s">
        <v>35</v>
      </c>
      <c r="BL270" s="24" t="s">
        <v>35</v>
      </c>
      <c r="BM270" s="33" t="s">
        <v>35</v>
      </c>
      <c r="BN270" s="29" t="s">
        <v>35</v>
      </c>
      <c r="BO270" s="29" t="s">
        <v>35</v>
      </c>
      <c r="BP270" s="29" t="s">
        <v>35</v>
      </c>
      <c r="BQ270" s="24" t="s">
        <v>35</v>
      </c>
      <c r="BR270" s="33" t="s">
        <v>35</v>
      </c>
      <c r="BS270" s="29" t="s">
        <v>35</v>
      </c>
      <c r="BT270" s="29" t="s">
        <v>35</v>
      </c>
      <c r="BU270" s="29" t="s">
        <v>35</v>
      </c>
      <c r="BV270" s="29" t="s">
        <v>35</v>
      </c>
      <c r="BW270" s="29" t="s">
        <v>35</v>
      </c>
      <c r="BX270" s="29" t="s">
        <v>35</v>
      </c>
      <c r="BY270" s="18" t="s">
        <v>35</v>
      </c>
      <c r="BZ270" s="18" t="s">
        <v>35</v>
      </c>
      <c r="CA270" s="18" t="s">
        <v>35</v>
      </c>
      <c r="CB270" s="18" t="s">
        <v>35</v>
      </c>
      <c r="CC270" s="18" t="s">
        <v>35</v>
      </c>
      <c r="CD270" s="18" t="s">
        <v>35</v>
      </c>
      <c r="CE270" s="18" t="s">
        <v>35</v>
      </c>
      <c r="CF270" s="18" t="s">
        <v>35</v>
      </c>
      <c r="CG270" s="18" t="s">
        <v>35</v>
      </c>
      <c r="CH270" s="18" t="s">
        <v>35</v>
      </c>
      <c r="CI270" s="18" t="s">
        <v>35</v>
      </c>
      <c r="CJ270" s="18" t="s">
        <v>35</v>
      </c>
      <c r="CK270" s="3"/>
      <c r="CL270" s="3"/>
      <c r="CM270" s="3"/>
      <c r="CN270" s="3"/>
      <c r="CO270" s="3"/>
      <c r="CP270" s="3"/>
      <c r="CQ270" s="3"/>
      <c r="CR270" s="3"/>
      <c r="CS270" s="3"/>
      <c r="CT270" s="3"/>
      <c r="CU270" s="3"/>
      <c r="CV270" s="3"/>
      <c r="CW270" s="3"/>
      <c r="CX270" s="3"/>
      <c r="CY270" s="3"/>
      <c r="CZ270" s="3"/>
    </row>
    <row r="271" s="433" customFormat="true" ht="15" customHeight="true" x14ac:dyDescent="0.2">
      <c r="B271" s="411"/>
      <c r="AK271" s="305"/>
      <c r="AL271" s="305"/>
      <c r="AM271" s="305"/>
      <c r="AN271" s="305"/>
      <c r="AO271" s="305"/>
      <c r="AP271" s="305"/>
      <c r="AQ271" s="305"/>
      <c r="AR271" s="305"/>
      <c r="AS271" s="305"/>
      <c r="AT271" s="305"/>
      <c r="AU271" s="305"/>
      <c r="AV271" s="305"/>
      <c r="AW271" s="305"/>
      <c r="AX271" s="305"/>
      <c r="AY271" s="305"/>
      <c r="AZ271" s="305"/>
      <c r="BA271" s="1836" t="s">
        <v>75</v>
      </c>
      <c r="BB271" s="1542" t="s">
        <v>49</v>
      </c>
      <c r="BC271" s="33" t="s">
        <v>35</v>
      </c>
      <c r="BD271" s="26" t="s">
        <v>35</v>
      </c>
      <c r="BE271" s="26" t="s">
        <v>35</v>
      </c>
      <c r="BF271" s="26" t="s">
        <v>35</v>
      </c>
      <c r="BG271" s="21" t="s">
        <v>35</v>
      </c>
      <c r="BH271" s="33" t="s">
        <v>35</v>
      </c>
      <c r="BI271" s="26" t="s">
        <v>35</v>
      </c>
      <c r="BJ271" s="26" t="s">
        <v>35</v>
      </c>
      <c r="BK271" s="26" t="s">
        <v>35</v>
      </c>
      <c r="BL271" s="21" t="s">
        <v>35</v>
      </c>
      <c r="BM271" s="33" t="s">
        <v>35</v>
      </c>
      <c r="BN271" s="26" t="s">
        <v>35</v>
      </c>
      <c r="BO271" s="26" t="s">
        <v>35</v>
      </c>
      <c r="BP271" s="26" t="s">
        <v>35</v>
      </c>
      <c r="BQ271" s="21" t="s">
        <v>35</v>
      </c>
      <c r="BR271" s="33" t="s">
        <v>35</v>
      </c>
      <c r="BS271" s="26" t="s">
        <v>35</v>
      </c>
      <c r="BT271" s="26" t="s">
        <v>35</v>
      </c>
      <c r="BU271" s="26" t="s">
        <v>35</v>
      </c>
      <c r="BV271" s="26" t="s">
        <v>35</v>
      </c>
      <c r="BW271" s="26" t="s">
        <v>35</v>
      </c>
      <c r="BX271" s="26" t="s">
        <v>35</v>
      </c>
      <c r="BY271" s="16" t="s">
        <v>35</v>
      </c>
      <c r="BZ271" s="16" t="s">
        <v>35</v>
      </c>
      <c r="CA271" s="16" t="s">
        <v>35</v>
      </c>
      <c r="CB271" s="16" t="s">
        <v>35</v>
      </c>
      <c r="CC271" s="16" t="s">
        <v>35</v>
      </c>
      <c r="CD271" s="16" t="s">
        <v>35</v>
      </c>
      <c r="CE271" s="16" t="s">
        <v>35</v>
      </c>
      <c r="CF271" s="16" t="s">
        <v>35</v>
      </c>
      <c r="CG271" s="16" t="s">
        <v>35</v>
      </c>
      <c r="CH271" s="16" t="s">
        <v>35</v>
      </c>
      <c r="CI271" s="16" t="s">
        <v>35</v>
      </c>
      <c r="CJ271" s="16" t="s">
        <v>35</v>
      </c>
      <c r="CK271" s="3"/>
      <c r="CL271" s="3"/>
      <c r="CM271" s="3"/>
      <c r="CN271" s="3"/>
      <c r="CO271" s="3"/>
      <c r="CP271" s="3"/>
      <c r="CQ271" s="3"/>
      <c r="CR271" s="3"/>
      <c r="CS271" s="3"/>
      <c r="CT271" s="3"/>
      <c r="CU271" s="3"/>
      <c r="CV271" s="3"/>
      <c r="CW271" s="3"/>
      <c r="CX271" s="3"/>
      <c r="CY271" s="3"/>
      <c r="CZ271" s="3"/>
    </row>
    <row r="272" s="433" customFormat="true" ht="15" customHeight="true" x14ac:dyDescent="0.2">
      <c r="B272" s="411"/>
      <c r="AK272" s="305"/>
      <c r="AL272" s="305"/>
      <c r="AM272" s="305"/>
      <c r="AN272" s="305"/>
      <c r="AO272" s="305"/>
      <c r="AP272" s="305"/>
      <c r="AQ272" s="305"/>
      <c r="AR272" s="305"/>
      <c r="AS272" s="305"/>
      <c r="AT272" s="305"/>
      <c r="AU272" s="305"/>
      <c r="AV272" s="305"/>
      <c r="AW272" s="305"/>
      <c r="AX272" s="305"/>
      <c r="AY272" s="305"/>
      <c r="AZ272" s="305"/>
      <c r="BA272" s="1836"/>
      <c r="BB272" s="1542" t="s">
        <v>48</v>
      </c>
      <c r="BC272" s="33" t="s">
        <v>35</v>
      </c>
      <c r="BD272" s="26" t="s">
        <v>35</v>
      </c>
      <c r="BE272" s="26" t="s">
        <v>35</v>
      </c>
      <c r="BF272" s="26" t="s">
        <v>35</v>
      </c>
      <c r="BG272" s="21" t="s">
        <v>35</v>
      </c>
      <c r="BH272" s="33" t="s">
        <v>35</v>
      </c>
      <c r="BI272" s="26" t="s">
        <v>35</v>
      </c>
      <c r="BJ272" s="26" t="s">
        <v>35</v>
      </c>
      <c r="BK272" s="26" t="s">
        <v>35</v>
      </c>
      <c r="BL272" s="21" t="s">
        <v>35</v>
      </c>
      <c r="BM272" s="33" t="s">
        <v>35</v>
      </c>
      <c r="BN272" s="26" t="s">
        <v>35</v>
      </c>
      <c r="BO272" s="26" t="s">
        <v>35</v>
      </c>
      <c r="BP272" s="26" t="s">
        <v>35</v>
      </c>
      <c r="BQ272" s="21" t="s">
        <v>35</v>
      </c>
      <c r="BR272" s="33" t="s">
        <v>35</v>
      </c>
      <c r="BS272" s="26" t="s">
        <v>35</v>
      </c>
      <c r="BT272" s="26" t="s">
        <v>35</v>
      </c>
      <c r="BU272" s="26" t="s">
        <v>35</v>
      </c>
      <c r="BV272" s="26" t="s">
        <v>35</v>
      </c>
      <c r="BW272" s="26" t="s">
        <v>35</v>
      </c>
      <c r="BX272" s="26" t="s">
        <v>35</v>
      </c>
      <c r="BY272" s="16" t="s">
        <v>35</v>
      </c>
      <c r="BZ272" s="16" t="s">
        <v>35</v>
      </c>
      <c r="CA272" s="16" t="s">
        <v>35</v>
      </c>
      <c r="CB272" s="16" t="s">
        <v>35</v>
      </c>
      <c r="CC272" s="16" t="s">
        <v>35</v>
      </c>
      <c r="CD272" s="16" t="s">
        <v>35</v>
      </c>
      <c r="CE272" s="16" t="s">
        <v>35</v>
      </c>
      <c r="CF272" s="16" t="s">
        <v>35</v>
      </c>
      <c r="CG272" s="16" t="s">
        <v>35</v>
      </c>
      <c r="CH272" s="16" t="s">
        <v>35</v>
      </c>
      <c r="CI272" s="16" t="s">
        <v>35</v>
      </c>
      <c r="CJ272" s="16" t="s">
        <v>35</v>
      </c>
      <c r="CK272" s="3"/>
      <c r="CL272" s="3"/>
      <c r="CM272" s="3"/>
      <c r="CN272" s="3"/>
      <c r="CO272" s="3"/>
      <c r="CP272" s="3"/>
      <c r="CQ272" s="3"/>
      <c r="CR272" s="3"/>
      <c r="CS272" s="3"/>
      <c r="CT272" s="3"/>
      <c r="CU272" s="3"/>
      <c r="CV272" s="3"/>
      <c r="CW272" s="3"/>
      <c r="CX272" s="3"/>
      <c r="CY272" s="3"/>
      <c r="CZ272" s="3"/>
    </row>
    <row r="273" s="433" customFormat="true" ht="15" customHeight="true" x14ac:dyDescent="0.2">
      <c r="B273" s="411"/>
      <c r="AK273" s="305"/>
      <c r="AL273" s="305"/>
      <c r="AM273" s="305"/>
      <c r="AN273" s="305"/>
      <c r="AO273" s="305"/>
      <c r="AP273" s="305"/>
      <c r="AQ273" s="305"/>
      <c r="AR273" s="305"/>
      <c r="AS273" s="305"/>
      <c r="AT273" s="305"/>
      <c r="AU273" s="305"/>
      <c r="AV273" s="305"/>
      <c r="AW273" s="305"/>
      <c r="AX273" s="305"/>
      <c r="AY273" s="305"/>
      <c r="AZ273" s="305"/>
      <c r="BA273" s="1836"/>
      <c r="BB273" s="1542" t="s">
        <v>112</v>
      </c>
      <c r="BC273" s="33" t="s">
        <v>35</v>
      </c>
      <c r="BD273" s="26" t="s">
        <v>35</v>
      </c>
      <c r="BE273" s="26" t="s">
        <v>35</v>
      </c>
      <c r="BF273" s="26" t="s">
        <v>35</v>
      </c>
      <c r="BG273" s="21" t="s">
        <v>35</v>
      </c>
      <c r="BH273" s="33" t="s">
        <v>35</v>
      </c>
      <c r="BI273" s="26" t="s">
        <v>35</v>
      </c>
      <c r="BJ273" s="26" t="s">
        <v>35</v>
      </c>
      <c r="BK273" s="26" t="s">
        <v>35</v>
      </c>
      <c r="BL273" s="21" t="s">
        <v>35</v>
      </c>
      <c r="BM273" s="33" t="s">
        <v>35</v>
      </c>
      <c r="BN273" s="26" t="s">
        <v>35</v>
      </c>
      <c r="BO273" s="26" t="s">
        <v>35</v>
      </c>
      <c r="BP273" s="26" t="s">
        <v>35</v>
      </c>
      <c r="BQ273" s="21" t="s">
        <v>35</v>
      </c>
      <c r="BR273" s="33" t="s">
        <v>35</v>
      </c>
      <c r="BS273" s="26" t="s">
        <v>35</v>
      </c>
      <c r="BT273" s="26" t="s">
        <v>35</v>
      </c>
      <c r="BU273" s="26" t="s">
        <v>35</v>
      </c>
      <c r="BV273" s="26" t="s">
        <v>35</v>
      </c>
      <c r="BW273" s="26" t="s">
        <v>35</v>
      </c>
      <c r="BX273" s="26" t="s">
        <v>35</v>
      </c>
      <c r="BY273" s="16" t="s">
        <v>35</v>
      </c>
      <c r="BZ273" s="16" t="s">
        <v>35</v>
      </c>
      <c r="CA273" s="16" t="s">
        <v>35</v>
      </c>
      <c r="CB273" s="16" t="s">
        <v>35</v>
      </c>
      <c r="CC273" s="16" t="s">
        <v>35</v>
      </c>
      <c r="CD273" s="16" t="s">
        <v>35</v>
      </c>
      <c r="CE273" s="16" t="s">
        <v>35</v>
      </c>
      <c r="CF273" s="16" t="s">
        <v>35</v>
      </c>
      <c r="CG273" s="16" t="s">
        <v>35</v>
      </c>
      <c r="CH273" s="16" t="s">
        <v>35</v>
      </c>
      <c r="CI273" s="16" t="s">
        <v>35</v>
      </c>
      <c r="CJ273" s="16" t="s">
        <v>35</v>
      </c>
      <c r="CK273" s="3"/>
      <c r="CL273" s="3"/>
      <c r="CM273" s="3"/>
      <c r="CN273" s="3"/>
      <c r="CO273" s="3"/>
      <c r="CP273" s="3"/>
      <c r="CQ273" s="3"/>
      <c r="CR273" s="3"/>
      <c r="CS273" s="3"/>
      <c r="CT273" s="3"/>
      <c r="CU273" s="3"/>
      <c r="CV273" s="3"/>
      <c r="CW273" s="3"/>
      <c r="CX273" s="3"/>
      <c r="CY273" s="3"/>
      <c r="CZ273" s="3"/>
    </row>
    <row r="274" s="433" customFormat="true" ht="15" customHeight="true" x14ac:dyDescent="0.2">
      <c r="B274" s="411"/>
      <c r="AK274" s="305"/>
      <c r="AL274" s="305"/>
      <c r="AM274" s="305"/>
      <c r="AN274" s="305"/>
      <c r="AO274" s="305"/>
      <c r="AP274" s="305"/>
      <c r="AQ274" s="305"/>
      <c r="AR274" s="305"/>
      <c r="AS274" s="305"/>
      <c r="AT274" s="305"/>
      <c r="AU274" s="305"/>
      <c r="AV274" s="305"/>
      <c r="AW274" s="305"/>
      <c r="AX274" s="305"/>
      <c r="AY274" s="305"/>
      <c r="AZ274" s="305"/>
      <c r="BA274" s="1836" t="s">
        <v>76</v>
      </c>
      <c r="BB274" s="1542" t="s">
        <v>49</v>
      </c>
      <c r="BC274" s="33" t="s">
        <v>35</v>
      </c>
      <c r="BD274" s="29" t="s">
        <v>35</v>
      </c>
      <c r="BE274" s="29" t="s">
        <v>35</v>
      </c>
      <c r="BF274" s="29" t="s">
        <v>35</v>
      </c>
      <c r="BG274" s="24" t="s">
        <v>35</v>
      </c>
      <c r="BH274" s="33" t="s">
        <v>35</v>
      </c>
      <c r="BI274" s="29" t="s">
        <v>35</v>
      </c>
      <c r="BJ274" s="29" t="s">
        <v>35</v>
      </c>
      <c r="BK274" s="29" t="s">
        <v>35</v>
      </c>
      <c r="BL274" s="24" t="s">
        <v>35</v>
      </c>
      <c r="BM274" s="33" t="s">
        <v>35</v>
      </c>
      <c r="BN274" s="29" t="s">
        <v>35</v>
      </c>
      <c r="BO274" s="29" t="s">
        <v>35</v>
      </c>
      <c r="BP274" s="29" t="s">
        <v>35</v>
      </c>
      <c r="BQ274" s="24" t="s">
        <v>35</v>
      </c>
      <c r="BR274" s="33" t="s">
        <v>35</v>
      </c>
      <c r="BS274" s="29" t="s">
        <v>35</v>
      </c>
      <c r="BT274" s="29" t="s">
        <v>35</v>
      </c>
      <c r="BU274" s="29" t="s">
        <v>35</v>
      </c>
      <c r="BV274" s="29" t="s">
        <v>35</v>
      </c>
      <c r="BW274" s="29" t="s">
        <v>35</v>
      </c>
      <c r="BX274" s="29" t="s">
        <v>35</v>
      </c>
      <c r="BY274" s="18" t="s">
        <v>35</v>
      </c>
      <c r="BZ274" s="18" t="s">
        <v>35</v>
      </c>
      <c r="CA274" s="18" t="s">
        <v>35</v>
      </c>
      <c r="CB274" s="18" t="s">
        <v>35</v>
      </c>
      <c r="CC274" s="18" t="s">
        <v>35</v>
      </c>
      <c r="CD274" s="18" t="s">
        <v>35</v>
      </c>
      <c r="CE274" s="18" t="s">
        <v>35</v>
      </c>
      <c r="CF274" s="18" t="s">
        <v>35</v>
      </c>
      <c r="CG274" s="18" t="s">
        <v>35</v>
      </c>
      <c r="CH274" s="18" t="s">
        <v>35</v>
      </c>
      <c r="CI274" s="18" t="s">
        <v>35</v>
      </c>
      <c r="CJ274" s="18" t="s">
        <v>35</v>
      </c>
      <c r="CK274" s="3"/>
      <c r="CL274" s="3"/>
      <c r="CM274" s="3"/>
      <c r="CN274" s="3"/>
      <c r="CO274" s="3"/>
      <c r="CP274" s="3"/>
      <c r="CQ274" s="3"/>
      <c r="CR274" s="3"/>
      <c r="CS274" s="3"/>
      <c r="CT274" s="3"/>
      <c r="CU274" s="3"/>
      <c r="CV274" s="3"/>
      <c r="CW274" s="3"/>
      <c r="CX274" s="3"/>
      <c r="CY274" s="3"/>
      <c r="CZ274" s="3"/>
    </row>
    <row r="275" s="433" customFormat="true" ht="15" customHeight="true" x14ac:dyDescent="0.2">
      <c r="B275" s="411"/>
      <c r="AK275" s="305"/>
      <c r="AL275" s="305"/>
      <c r="AM275" s="305"/>
      <c r="AN275" s="305"/>
      <c r="AO275" s="305"/>
      <c r="AP275" s="305"/>
      <c r="AQ275" s="305"/>
      <c r="AR275" s="305"/>
      <c r="AS275" s="305"/>
      <c r="AT275" s="305"/>
      <c r="AU275" s="305"/>
      <c r="AV275" s="305"/>
      <c r="AW275" s="305"/>
      <c r="AX275" s="305"/>
      <c r="AY275" s="305"/>
      <c r="AZ275" s="305"/>
      <c r="BA275" s="1836"/>
      <c r="BB275" s="1542" t="s">
        <v>48</v>
      </c>
      <c r="BC275" s="33" t="s">
        <v>35</v>
      </c>
      <c r="BD275" s="29" t="s">
        <v>35</v>
      </c>
      <c r="BE275" s="29" t="s">
        <v>35</v>
      </c>
      <c r="BF275" s="29" t="s">
        <v>35</v>
      </c>
      <c r="BG275" s="24" t="s">
        <v>35</v>
      </c>
      <c r="BH275" s="33" t="s">
        <v>35</v>
      </c>
      <c r="BI275" s="29" t="s">
        <v>35</v>
      </c>
      <c r="BJ275" s="29" t="s">
        <v>35</v>
      </c>
      <c r="BK275" s="29" t="s">
        <v>35</v>
      </c>
      <c r="BL275" s="24" t="s">
        <v>35</v>
      </c>
      <c r="BM275" s="33" t="s">
        <v>35</v>
      </c>
      <c r="BN275" s="29" t="s">
        <v>35</v>
      </c>
      <c r="BO275" s="29" t="s">
        <v>35</v>
      </c>
      <c r="BP275" s="29" t="s">
        <v>35</v>
      </c>
      <c r="BQ275" s="24" t="s">
        <v>35</v>
      </c>
      <c r="BR275" s="33" t="s">
        <v>35</v>
      </c>
      <c r="BS275" s="29" t="s">
        <v>35</v>
      </c>
      <c r="BT275" s="29" t="s">
        <v>35</v>
      </c>
      <c r="BU275" s="29" t="s">
        <v>35</v>
      </c>
      <c r="BV275" s="29" t="s">
        <v>35</v>
      </c>
      <c r="BW275" s="29" t="s">
        <v>35</v>
      </c>
      <c r="BX275" s="29" t="s">
        <v>35</v>
      </c>
      <c r="BY275" s="18" t="s">
        <v>35</v>
      </c>
      <c r="BZ275" s="18" t="s">
        <v>35</v>
      </c>
      <c r="CA275" s="18" t="s">
        <v>35</v>
      </c>
      <c r="CB275" s="18" t="s">
        <v>35</v>
      </c>
      <c r="CC275" s="18" t="s">
        <v>35</v>
      </c>
      <c r="CD275" s="18" t="s">
        <v>35</v>
      </c>
      <c r="CE275" s="18" t="s">
        <v>35</v>
      </c>
      <c r="CF275" s="18" t="s">
        <v>35</v>
      </c>
      <c r="CG275" s="18" t="s">
        <v>35</v>
      </c>
      <c r="CH275" s="18" t="s">
        <v>35</v>
      </c>
      <c r="CI275" s="18" t="s">
        <v>35</v>
      </c>
      <c r="CJ275" s="18" t="s">
        <v>35</v>
      </c>
      <c r="CK275" s="3"/>
      <c r="CL275" s="3"/>
      <c r="CM275" s="3"/>
      <c r="CN275" s="3"/>
      <c r="CO275" s="3"/>
      <c r="CP275" s="3"/>
      <c r="CQ275" s="3"/>
      <c r="CR275" s="3"/>
      <c r="CS275" s="3"/>
      <c r="CT275" s="3"/>
      <c r="CU275" s="3"/>
      <c r="CV275" s="3"/>
      <c r="CW275" s="3"/>
      <c r="CX275" s="3"/>
      <c r="CY275" s="3"/>
      <c r="CZ275" s="3"/>
    </row>
    <row r="276" s="433" customFormat="true" ht="15" customHeight="true" x14ac:dyDescent="0.2">
      <c r="B276" s="411"/>
      <c r="AK276" s="305"/>
      <c r="AL276" s="305"/>
      <c r="AM276" s="305"/>
      <c r="AN276" s="305"/>
      <c r="AO276" s="305"/>
      <c r="AP276" s="305"/>
      <c r="AQ276" s="305"/>
      <c r="AR276" s="305"/>
      <c r="AS276" s="305"/>
      <c r="AT276" s="305"/>
      <c r="AU276" s="305"/>
      <c r="AV276" s="305"/>
      <c r="AW276" s="305"/>
      <c r="AX276" s="305"/>
      <c r="AY276" s="305"/>
      <c r="AZ276" s="305"/>
      <c r="BA276" s="1836"/>
      <c r="BB276" s="1542" t="s">
        <v>113</v>
      </c>
      <c r="BC276" s="33" t="s">
        <v>35</v>
      </c>
      <c r="BD276" s="29" t="s">
        <v>35</v>
      </c>
      <c r="BE276" s="29" t="s">
        <v>35</v>
      </c>
      <c r="BF276" s="29" t="s">
        <v>35</v>
      </c>
      <c r="BG276" s="24" t="s">
        <v>35</v>
      </c>
      <c r="BH276" s="33" t="s">
        <v>35</v>
      </c>
      <c r="BI276" s="29" t="s">
        <v>35</v>
      </c>
      <c r="BJ276" s="29" t="s">
        <v>35</v>
      </c>
      <c r="BK276" s="29" t="s">
        <v>35</v>
      </c>
      <c r="BL276" s="24" t="s">
        <v>35</v>
      </c>
      <c r="BM276" s="33" t="s">
        <v>35</v>
      </c>
      <c r="BN276" s="29" t="s">
        <v>35</v>
      </c>
      <c r="BO276" s="29" t="s">
        <v>35</v>
      </c>
      <c r="BP276" s="29" t="s">
        <v>35</v>
      </c>
      <c r="BQ276" s="24" t="s">
        <v>35</v>
      </c>
      <c r="BR276" s="33" t="s">
        <v>35</v>
      </c>
      <c r="BS276" s="29" t="s">
        <v>35</v>
      </c>
      <c r="BT276" s="29" t="s">
        <v>35</v>
      </c>
      <c r="BU276" s="29" t="s">
        <v>35</v>
      </c>
      <c r="BV276" s="29" t="s">
        <v>35</v>
      </c>
      <c r="BW276" s="29" t="s">
        <v>35</v>
      </c>
      <c r="BX276" s="29" t="s">
        <v>35</v>
      </c>
      <c r="BY276" s="18" t="s">
        <v>35</v>
      </c>
      <c r="BZ276" s="18" t="s">
        <v>35</v>
      </c>
      <c r="CA276" s="18" t="s">
        <v>35</v>
      </c>
      <c r="CB276" s="18" t="s">
        <v>35</v>
      </c>
      <c r="CC276" s="18" t="s">
        <v>35</v>
      </c>
      <c r="CD276" s="18" t="s">
        <v>35</v>
      </c>
      <c r="CE276" s="18" t="s">
        <v>35</v>
      </c>
      <c r="CF276" s="18" t="s">
        <v>35</v>
      </c>
      <c r="CG276" s="18" t="s">
        <v>35</v>
      </c>
      <c r="CH276" s="18" t="s">
        <v>35</v>
      </c>
      <c r="CI276" s="18" t="s">
        <v>35</v>
      </c>
      <c r="CJ276" s="18" t="s">
        <v>35</v>
      </c>
      <c r="CK276" s="3"/>
      <c r="CL276" s="3"/>
      <c r="CM276" s="3"/>
      <c r="CN276" s="3"/>
      <c r="CO276" s="3"/>
      <c r="CP276" s="3"/>
      <c r="CQ276" s="3"/>
      <c r="CR276" s="3"/>
      <c r="CS276" s="3"/>
      <c r="CT276" s="3"/>
      <c r="CU276" s="3"/>
      <c r="CV276" s="3"/>
      <c r="CW276" s="3"/>
      <c r="CX276" s="3"/>
      <c r="CY276" s="3"/>
      <c r="CZ276" s="3"/>
    </row>
    <row r="277" s="433" customFormat="true" ht="15" customHeight="true" x14ac:dyDescent="0.2">
      <c r="B277" s="411"/>
      <c r="AK277" s="305"/>
      <c r="AL277" s="305"/>
      <c r="AM277" s="305"/>
      <c r="AN277" s="305"/>
      <c r="AO277" s="305"/>
      <c r="AP277" s="305"/>
      <c r="AQ277" s="305"/>
      <c r="AR277" s="305"/>
      <c r="AS277" s="305"/>
      <c r="AT277" s="305"/>
      <c r="AU277" s="305"/>
      <c r="AV277" s="305"/>
      <c r="AW277" s="305"/>
      <c r="AX277" s="305"/>
      <c r="AY277" s="305"/>
      <c r="AZ277" s="305"/>
      <c r="BA277" s="1836" t="s">
        <v>77</v>
      </c>
      <c r="BB277" s="1542" t="s">
        <v>78</v>
      </c>
      <c r="BC277" s="33" t="s">
        <v>35</v>
      </c>
      <c r="BD277" s="29" t="s">
        <v>35</v>
      </c>
      <c r="BE277" s="29" t="s">
        <v>35</v>
      </c>
      <c r="BF277" s="29" t="s">
        <v>35</v>
      </c>
      <c r="BG277" s="24" t="s">
        <v>35</v>
      </c>
      <c r="BH277" s="33" t="s">
        <v>35</v>
      </c>
      <c r="BI277" s="29" t="s">
        <v>35</v>
      </c>
      <c r="BJ277" s="29" t="s">
        <v>35</v>
      </c>
      <c r="BK277" s="29" t="s">
        <v>35</v>
      </c>
      <c r="BL277" s="24" t="s">
        <v>35</v>
      </c>
      <c r="BM277" s="33" t="s">
        <v>35</v>
      </c>
      <c r="BN277" s="29" t="s">
        <v>35</v>
      </c>
      <c r="BO277" s="29" t="s">
        <v>35</v>
      </c>
      <c r="BP277" s="29" t="s">
        <v>35</v>
      </c>
      <c r="BQ277" s="24" t="s">
        <v>35</v>
      </c>
      <c r="BR277" s="33" t="s">
        <v>35</v>
      </c>
      <c r="BS277" s="29" t="s">
        <v>35</v>
      </c>
      <c r="BT277" s="29" t="s">
        <v>35</v>
      </c>
      <c r="BU277" s="29" t="s">
        <v>35</v>
      </c>
      <c r="BV277" s="29" t="s">
        <v>35</v>
      </c>
      <c r="BW277" s="29" t="s">
        <v>35</v>
      </c>
      <c r="BX277" s="29" t="s">
        <v>35</v>
      </c>
      <c r="BY277" s="18" t="s">
        <v>35</v>
      </c>
      <c r="BZ277" s="18" t="s">
        <v>35</v>
      </c>
      <c r="CA277" s="18" t="s">
        <v>35</v>
      </c>
      <c r="CB277" s="18" t="s">
        <v>35</v>
      </c>
      <c r="CC277" s="18" t="s">
        <v>35</v>
      </c>
      <c r="CD277" s="18" t="s">
        <v>35</v>
      </c>
      <c r="CE277" s="18" t="s">
        <v>35</v>
      </c>
      <c r="CF277" s="18" t="s">
        <v>35</v>
      </c>
      <c r="CG277" s="18" t="s">
        <v>35</v>
      </c>
      <c r="CH277" s="18" t="s">
        <v>35</v>
      </c>
      <c r="CI277" s="18" t="s">
        <v>35</v>
      </c>
      <c r="CJ277" s="18" t="s">
        <v>35</v>
      </c>
      <c r="CK277" s="3"/>
      <c r="CL277" s="3"/>
      <c r="CM277" s="3"/>
      <c r="CN277" s="3"/>
      <c r="CO277" s="3"/>
      <c r="CP277" s="3"/>
      <c r="CQ277" s="3"/>
      <c r="CR277" s="3"/>
      <c r="CS277" s="3"/>
      <c r="CT277" s="3"/>
      <c r="CU277" s="3"/>
      <c r="CV277" s="3"/>
      <c r="CW277" s="3"/>
      <c r="CX277" s="3"/>
      <c r="CY277" s="3"/>
      <c r="CZ277" s="3"/>
    </row>
    <row r="278" s="433" customFormat="true" ht="15" customHeight="true" x14ac:dyDescent="0.2">
      <c r="B278" s="411"/>
      <c r="AK278" s="305"/>
      <c r="AL278" s="305"/>
      <c r="AM278" s="305"/>
      <c r="AN278" s="305"/>
      <c r="AO278" s="305"/>
      <c r="AP278" s="305"/>
      <c r="AQ278" s="305"/>
      <c r="AR278" s="305"/>
      <c r="AS278" s="305"/>
      <c r="AT278" s="305"/>
      <c r="AU278" s="305"/>
      <c r="AV278" s="305"/>
      <c r="AW278" s="305"/>
      <c r="AX278" s="305"/>
      <c r="AY278" s="305"/>
      <c r="AZ278" s="305"/>
      <c r="BA278" s="1836"/>
      <c r="BB278" s="1542" t="s">
        <v>79</v>
      </c>
      <c r="BC278" s="33" t="s">
        <v>35</v>
      </c>
      <c r="BD278" s="29" t="s">
        <v>35</v>
      </c>
      <c r="BE278" s="29" t="s">
        <v>35</v>
      </c>
      <c r="BF278" s="29" t="s">
        <v>35</v>
      </c>
      <c r="BG278" s="24" t="s">
        <v>35</v>
      </c>
      <c r="BH278" s="33" t="s">
        <v>35</v>
      </c>
      <c r="BI278" s="29" t="s">
        <v>35</v>
      </c>
      <c r="BJ278" s="29" t="s">
        <v>35</v>
      </c>
      <c r="BK278" s="29" t="s">
        <v>35</v>
      </c>
      <c r="BL278" s="24" t="s">
        <v>35</v>
      </c>
      <c r="BM278" s="33" t="s">
        <v>35</v>
      </c>
      <c r="BN278" s="29" t="s">
        <v>35</v>
      </c>
      <c r="BO278" s="29" t="s">
        <v>35</v>
      </c>
      <c r="BP278" s="29" t="s">
        <v>35</v>
      </c>
      <c r="BQ278" s="24" t="s">
        <v>35</v>
      </c>
      <c r="BR278" s="33" t="s">
        <v>35</v>
      </c>
      <c r="BS278" s="29" t="s">
        <v>35</v>
      </c>
      <c r="BT278" s="29" t="s">
        <v>35</v>
      </c>
      <c r="BU278" s="29" t="s">
        <v>35</v>
      </c>
      <c r="BV278" s="29" t="s">
        <v>35</v>
      </c>
      <c r="BW278" s="29" t="s">
        <v>35</v>
      </c>
      <c r="BX278" s="29" t="s">
        <v>35</v>
      </c>
      <c r="BY278" s="18" t="s">
        <v>35</v>
      </c>
      <c r="BZ278" s="18" t="s">
        <v>35</v>
      </c>
      <c r="CA278" s="18" t="s">
        <v>35</v>
      </c>
      <c r="CB278" s="18" t="s">
        <v>35</v>
      </c>
      <c r="CC278" s="18" t="s">
        <v>35</v>
      </c>
      <c r="CD278" s="18" t="s">
        <v>35</v>
      </c>
      <c r="CE278" s="18" t="s">
        <v>35</v>
      </c>
      <c r="CF278" s="18" t="s">
        <v>35</v>
      </c>
      <c r="CG278" s="18" t="s">
        <v>35</v>
      </c>
      <c r="CH278" s="18" t="s">
        <v>35</v>
      </c>
      <c r="CI278" s="18" t="s">
        <v>35</v>
      </c>
      <c r="CJ278" s="18" t="s">
        <v>35</v>
      </c>
      <c r="CK278" s="3"/>
      <c r="CL278" s="3"/>
      <c r="CM278" s="3"/>
      <c r="CN278" s="3"/>
      <c r="CO278" s="3"/>
      <c r="CP278" s="3"/>
      <c r="CQ278" s="3"/>
      <c r="CR278" s="3"/>
      <c r="CS278" s="3"/>
      <c r="CT278" s="3"/>
      <c r="CU278" s="3"/>
      <c r="CV278" s="3"/>
      <c r="CW278" s="3"/>
      <c r="CX278" s="3"/>
      <c r="CY278" s="3"/>
      <c r="CZ278" s="3"/>
    </row>
    <row r="279" s="433" customFormat="true" ht="15" customHeight="true" x14ac:dyDescent="0.2">
      <c r="B279" s="411"/>
      <c r="AK279" s="305"/>
      <c r="AL279" s="305"/>
      <c r="AM279" s="305"/>
      <c r="AN279" s="305"/>
      <c r="AO279" s="305"/>
      <c r="AP279" s="305"/>
      <c r="AQ279" s="305"/>
      <c r="AR279" s="305"/>
      <c r="AS279" s="305"/>
      <c r="AT279" s="305"/>
      <c r="AU279" s="305"/>
      <c r="AV279" s="305"/>
      <c r="AW279" s="305"/>
      <c r="AX279" s="305"/>
      <c r="AY279" s="305"/>
      <c r="AZ279" s="305"/>
      <c r="BA279" s="1836"/>
      <c r="BB279" s="1542" t="s">
        <v>80</v>
      </c>
      <c r="BC279" s="33" t="s">
        <v>35</v>
      </c>
      <c r="BD279" s="26" t="s">
        <v>35</v>
      </c>
      <c r="BE279" s="26" t="s">
        <v>35</v>
      </c>
      <c r="BF279" s="26" t="s">
        <v>35</v>
      </c>
      <c r="BG279" s="21" t="s">
        <v>35</v>
      </c>
      <c r="BH279" s="33" t="s">
        <v>35</v>
      </c>
      <c r="BI279" s="26" t="s">
        <v>35</v>
      </c>
      <c r="BJ279" s="26" t="s">
        <v>35</v>
      </c>
      <c r="BK279" s="26" t="s">
        <v>35</v>
      </c>
      <c r="BL279" s="21" t="s">
        <v>35</v>
      </c>
      <c r="BM279" s="33" t="s">
        <v>35</v>
      </c>
      <c r="BN279" s="26" t="s">
        <v>35</v>
      </c>
      <c r="BO279" s="26" t="s">
        <v>35</v>
      </c>
      <c r="BP279" s="26" t="s">
        <v>35</v>
      </c>
      <c r="BQ279" s="21" t="s">
        <v>35</v>
      </c>
      <c r="BR279" s="33" t="s">
        <v>35</v>
      </c>
      <c r="BS279" s="26" t="s">
        <v>35</v>
      </c>
      <c r="BT279" s="26" t="s">
        <v>35</v>
      </c>
      <c r="BU279" s="26" t="s">
        <v>35</v>
      </c>
      <c r="BV279" s="26" t="s">
        <v>35</v>
      </c>
      <c r="BW279" s="26" t="s">
        <v>35</v>
      </c>
      <c r="BX279" s="26" t="s">
        <v>35</v>
      </c>
      <c r="BY279" s="16" t="s">
        <v>35</v>
      </c>
      <c r="BZ279" s="16" t="s">
        <v>35</v>
      </c>
      <c r="CA279" s="16" t="s">
        <v>35</v>
      </c>
      <c r="CB279" s="16" t="s">
        <v>35</v>
      </c>
      <c r="CC279" s="16" t="s">
        <v>35</v>
      </c>
      <c r="CD279" s="16" t="s">
        <v>35</v>
      </c>
      <c r="CE279" s="16" t="s">
        <v>35</v>
      </c>
      <c r="CF279" s="16" t="s">
        <v>35</v>
      </c>
      <c r="CG279" s="16" t="s">
        <v>35</v>
      </c>
      <c r="CH279" s="16" t="s">
        <v>35</v>
      </c>
      <c r="CI279" s="16" t="s">
        <v>35</v>
      </c>
      <c r="CJ279" s="16" t="s">
        <v>35</v>
      </c>
      <c r="CK279" s="3"/>
      <c r="CL279" s="3"/>
      <c r="CM279" s="3"/>
      <c r="CN279" s="3"/>
      <c r="CO279" s="3"/>
      <c r="CP279" s="3"/>
      <c r="CQ279" s="3"/>
      <c r="CR279" s="3"/>
      <c r="CS279" s="3"/>
      <c r="CT279" s="3"/>
      <c r="CU279" s="3"/>
      <c r="CV279" s="3"/>
      <c r="CW279" s="3"/>
      <c r="CX279" s="3"/>
      <c r="CY279" s="3"/>
      <c r="CZ279" s="3"/>
    </row>
    <row r="280" s="433" customFormat="true" ht="15" customHeight="true" x14ac:dyDescent="0.2">
      <c r="B280" s="411"/>
      <c r="AK280" s="305"/>
      <c r="AL280" s="305"/>
      <c r="AM280" s="305"/>
      <c r="AN280" s="305"/>
      <c r="AO280" s="305"/>
      <c r="AP280" s="305"/>
      <c r="AQ280" s="305"/>
      <c r="AR280" s="305"/>
      <c r="AS280" s="305"/>
      <c r="AT280" s="305"/>
      <c r="AU280" s="305"/>
      <c r="AV280" s="305"/>
      <c r="AW280" s="305"/>
      <c r="AX280" s="305"/>
      <c r="AY280" s="305"/>
      <c r="AZ280" s="305"/>
      <c r="BA280" s="1836"/>
      <c r="BB280" s="1542" t="s">
        <v>81</v>
      </c>
      <c r="BC280" s="33" t="s">
        <v>35</v>
      </c>
      <c r="BD280" s="26" t="s">
        <v>35</v>
      </c>
      <c r="BE280" s="26" t="s">
        <v>35</v>
      </c>
      <c r="BF280" s="26" t="s">
        <v>35</v>
      </c>
      <c r="BG280" s="21" t="s">
        <v>35</v>
      </c>
      <c r="BH280" s="33" t="s">
        <v>35</v>
      </c>
      <c r="BI280" s="26" t="s">
        <v>35</v>
      </c>
      <c r="BJ280" s="26" t="s">
        <v>35</v>
      </c>
      <c r="BK280" s="26" t="s">
        <v>35</v>
      </c>
      <c r="BL280" s="21" t="s">
        <v>35</v>
      </c>
      <c r="BM280" s="33" t="s">
        <v>35</v>
      </c>
      <c r="BN280" s="26" t="s">
        <v>35</v>
      </c>
      <c r="BO280" s="26" t="s">
        <v>35</v>
      </c>
      <c r="BP280" s="26" t="s">
        <v>35</v>
      </c>
      <c r="BQ280" s="21" t="s">
        <v>35</v>
      </c>
      <c r="BR280" s="33" t="s">
        <v>35</v>
      </c>
      <c r="BS280" s="26" t="s">
        <v>35</v>
      </c>
      <c r="BT280" s="26" t="s">
        <v>35</v>
      </c>
      <c r="BU280" s="26" t="s">
        <v>35</v>
      </c>
      <c r="BV280" s="26" t="s">
        <v>35</v>
      </c>
      <c r="BW280" s="26" t="s">
        <v>35</v>
      </c>
      <c r="BX280" s="26" t="s">
        <v>35</v>
      </c>
      <c r="BY280" s="16" t="s">
        <v>35</v>
      </c>
      <c r="BZ280" s="16" t="s">
        <v>35</v>
      </c>
      <c r="CA280" s="16" t="s">
        <v>35</v>
      </c>
      <c r="CB280" s="16" t="s">
        <v>35</v>
      </c>
      <c r="CC280" s="16" t="s">
        <v>35</v>
      </c>
      <c r="CD280" s="16" t="s">
        <v>35</v>
      </c>
      <c r="CE280" s="16" t="s">
        <v>35</v>
      </c>
      <c r="CF280" s="16" t="s">
        <v>35</v>
      </c>
      <c r="CG280" s="16" t="s">
        <v>35</v>
      </c>
      <c r="CH280" s="16" t="s">
        <v>35</v>
      </c>
      <c r="CI280" s="16" t="s">
        <v>35</v>
      </c>
      <c r="CJ280" s="16" t="s">
        <v>35</v>
      </c>
      <c r="CK280" s="3"/>
      <c r="CL280" s="3"/>
      <c r="CM280" s="3"/>
      <c r="CN280" s="3"/>
      <c r="CO280" s="3"/>
      <c r="CP280" s="3"/>
      <c r="CQ280" s="3"/>
      <c r="CR280" s="3"/>
      <c r="CS280" s="3"/>
      <c r="CT280" s="3"/>
      <c r="CU280" s="3"/>
      <c r="CV280" s="3"/>
      <c r="CW280" s="3"/>
      <c r="CX280" s="3"/>
      <c r="CY280" s="3"/>
      <c r="CZ280" s="3"/>
    </row>
    <row r="281" s="433" customFormat="true" ht="15" customHeight="true" x14ac:dyDescent="0.2">
      <c r="B281" s="411"/>
      <c r="AK281" s="305"/>
      <c r="AL281" s="305"/>
      <c r="AM281" s="305"/>
      <c r="AN281" s="305"/>
      <c r="AO281" s="305"/>
      <c r="AP281" s="305"/>
      <c r="AQ281" s="305"/>
      <c r="AR281" s="305"/>
      <c r="AS281" s="305"/>
      <c r="AT281" s="305"/>
      <c r="AU281" s="305"/>
      <c r="AV281" s="305"/>
      <c r="AW281" s="305"/>
      <c r="AX281" s="305"/>
      <c r="AY281" s="305"/>
      <c r="AZ281" s="305"/>
      <c r="BA281" s="1836"/>
      <c r="BB281" s="1542" t="s">
        <v>82</v>
      </c>
      <c r="BC281" s="33" t="s">
        <v>35</v>
      </c>
      <c r="BD281" s="26" t="s">
        <v>35</v>
      </c>
      <c r="BE281" s="26" t="s">
        <v>35</v>
      </c>
      <c r="BF281" s="26" t="s">
        <v>35</v>
      </c>
      <c r="BG281" s="21" t="s">
        <v>35</v>
      </c>
      <c r="BH281" s="33" t="s">
        <v>35</v>
      </c>
      <c r="BI281" s="26" t="s">
        <v>35</v>
      </c>
      <c r="BJ281" s="26" t="s">
        <v>35</v>
      </c>
      <c r="BK281" s="26" t="s">
        <v>35</v>
      </c>
      <c r="BL281" s="21" t="s">
        <v>35</v>
      </c>
      <c r="BM281" s="33" t="s">
        <v>35</v>
      </c>
      <c r="BN281" s="26" t="s">
        <v>35</v>
      </c>
      <c r="BO281" s="26" t="s">
        <v>35</v>
      </c>
      <c r="BP281" s="26" t="s">
        <v>35</v>
      </c>
      <c r="BQ281" s="21" t="s">
        <v>35</v>
      </c>
      <c r="BR281" s="33" t="s">
        <v>35</v>
      </c>
      <c r="BS281" s="26" t="s">
        <v>35</v>
      </c>
      <c r="BT281" s="26" t="s">
        <v>35</v>
      </c>
      <c r="BU281" s="26" t="s">
        <v>35</v>
      </c>
      <c r="BV281" s="26" t="s">
        <v>35</v>
      </c>
      <c r="BW281" s="26" t="s">
        <v>35</v>
      </c>
      <c r="BX281" s="26" t="s">
        <v>35</v>
      </c>
      <c r="BY281" s="16" t="s">
        <v>35</v>
      </c>
      <c r="BZ281" s="16" t="s">
        <v>35</v>
      </c>
      <c r="CA281" s="16" t="s">
        <v>35</v>
      </c>
      <c r="CB281" s="16" t="s">
        <v>35</v>
      </c>
      <c r="CC281" s="16" t="s">
        <v>35</v>
      </c>
      <c r="CD281" s="16" t="s">
        <v>35</v>
      </c>
      <c r="CE281" s="16" t="s">
        <v>35</v>
      </c>
      <c r="CF281" s="16" t="s">
        <v>35</v>
      </c>
      <c r="CG281" s="16" t="s">
        <v>35</v>
      </c>
      <c r="CH281" s="16" t="s">
        <v>35</v>
      </c>
      <c r="CI281" s="16" t="s">
        <v>35</v>
      </c>
      <c r="CJ281" s="16" t="s">
        <v>35</v>
      </c>
      <c r="CK281" s="3"/>
      <c r="CL281" s="3"/>
      <c r="CM281" s="3"/>
      <c r="CN281" s="3"/>
      <c r="CO281" s="3"/>
      <c r="CP281" s="3"/>
      <c r="CQ281" s="3"/>
      <c r="CR281" s="3"/>
      <c r="CS281" s="3"/>
      <c r="CT281" s="3"/>
      <c r="CU281" s="3"/>
      <c r="CV281" s="3"/>
      <c r="CW281" s="3"/>
      <c r="CX281" s="3"/>
      <c r="CY281" s="3"/>
      <c r="CZ281" s="3"/>
    </row>
    <row r="282" s="433" customFormat="true" ht="15" customHeight="true" x14ac:dyDescent="0.2">
      <c r="B282" s="411"/>
      <c r="AK282" s="305"/>
      <c r="AL282" s="305"/>
      <c r="AM282" s="305"/>
      <c r="AN282" s="305"/>
      <c r="AO282" s="305"/>
      <c r="AP282" s="305"/>
      <c r="AQ282" s="305"/>
      <c r="AR282" s="305"/>
      <c r="AS282" s="305"/>
      <c r="AT282" s="305"/>
      <c r="AU282" s="305"/>
      <c r="AV282" s="305"/>
      <c r="AW282" s="305"/>
      <c r="AX282" s="305"/>
      <c r="AY282" s="305"/>
      <c r="AZ282" s="305"/>
      <c r="BA282" s="1836"/>
      <c r="BB282" s="1542" t="s">
        <v>83</v>
      </c>
      <c r="BC282" s="33" t="s">
        <v>35</v>
      </c>
      <c r="BD282" s="26" t="s">
        <v>35</v>
      </c>
      <c r="BE282" s="26" t="s">
        <v>35</v>
      </c>
      <c r="BF282" s="26" t="s">
        <v>35</v>
      </c>
      <c r="BG282" s="21" t="s">
        <v>35</v>
      </c>
      <c r="BH282" s="33" t="s">
        <v>35</v>
      </c>
      <c r="BI282" s="26" t="s">
        <v>35</v>
      </c>
      <c r="BJ282" s="26" t="s">
        <v>35</v>
      </c>
      <c r="BK282" s="26" t="s">
        <v>35</v>
      </c>
      <c r="BL282" s="21" t="s">
        <v>35</v>
      </c>
      <c r="BM282" s="33" t="s">
        <v>35</v>
      </c>
      <c r="BN282" s="26" t="s">
        <v>35</v>
      </c>
      <c r="BO282" s="26" t="s">
        <v>35</v>
      </c>
      <c r="BP282" s="26" t="s">
        <v>35</v>
      </c>
      <c r="BQ282" s="21" t="s">
        <v>35</v>
      </c>
      <c r="BR282" s="33" t="s">
        <v>35</v>
      </c>
      <c r="BS282" s="26" t="s">
        <v>35</v>
      </c>
      <c r="BT282" s="26" t="s">
        <v>35</v>
      </c>
      <c r="BU282" s="26" t="s">
        <v>35</v>
      </c>
      <c r="BV282" s="26" t="s">
        <v>35</v>
      </c>
      <c r="BW282" s="26" t="s">
        <v>35</v>
      </c>
      <c r="BX282" s="26" t="s">
        <v>35</v>
      </c>
      <c r="BY282" s="16" t="s">
        <v>35</v>
      </c>
      <c r="BZ282" s="16" t="s">
        <v>35</v>
      </c>
      <c r="CA282" s="16" t="s">
        <v>35</v>
      </c>
      <c r="CB282" s="16" t="s">
        <v>35</v>
      </c>
      <c r="CC282" s="16" t="s">
        <v>35</v>
      </c>
      <c r="CD282" s="16" t="s">
        <v>35</v>
      </c>
      <c r="CE282" s="16" t="s">
        <v>35</v>
      </c>
      <c r="CF282" s="16" t="s">
        <v>35</v>
      </c>
      <c r="CG282" s="16" t="s">
        <v>35</v>
      </c>
      <c r="CH282" s="16" t="s">
        <v>35</v>
      </c>
      <c r="CI282" s="16" t="s">
        <v>35</v>
      </c>
      <c r="CJ282" s="16" t="s">
        <v>35</v>
      </c>
      <c r="CK282" s="3"/>
      <c r="CL282" s="3"/>
      <c r="CM282" s="3"/>
      <c r="CN282" s="3"/>
      <c r="CO282" s="3"/>
      <c r="CP282" s="3"/>
      <c r="CQ282" s="3"/>
      <c r="CR282" s="3"/>
      <c r="CS282" s="3"/>
      <c r="CT282" s="3"/>
      <c r="CU282" s="3"/>
      <c r="CV282" s="3"/>
      <c r="CW282" s="3"/>
      <c r="CX282" s="3"/>
      <c r="CY282" s="3"/>
      <c r="CZ282" s="3"/>
    </row>
    <row r="283" s="433" customFormat="true" ht="15" customHeight="true" x14ac:dyDescent="0.2">
      <c r="B283" s="411"/>
      <c r="AK283" s="305"/>
      <c r="AL283" s="305"/>
      <c r="AM283" s="305"/>
      <c r="AN283" s="305"/>
      <c r="AO283" s="305"/>
      <c r="AP283" s="305"/>
      <c r="AQ283" s="305"/>
      <c r="AR283" s="305"/>
      <c r="AS283" s="305"/>
      <c r="AT283" s="305"/>
      <c r="AU283" s="305"/>
      <c r="AV283" s="305"/>
      <c r="AW283" s="305"/>
      <c r="AX283" s="305"/>
      <c r="AY283" s="305"/>
      <c r="AZ283" s="305"/>
      <c r="BA283" s="1836"/>
      <c r="BB283" s="1542" t="s">
        <v>84</v>
      </c>
      <c r="BC283" s="33" t="s">
        <v>35</v>
      </c>
      <c r="BD283" s="26" t="s">
        <v>35</v>
      </c>
      <c r="BE283" s="26" t="s">
        <v>35</v>
      </c>
      <c r="BF283" s="26" t="s">
        <v>35</v>
      </c>
      <c r="BG283" s="21" t="s">
        <v>35</v>
      </c>
      <c r="BH283" s="33" t="s">
        <v>35</v>
      </c>
      <c r="BI283" s="26" t="s">
        <v>35</v>
      </c>
      <c r="BJ283" s="26" t="s">
        <v>35</v>
      </c>
      <c r="BK283" s="26" t="s">
        <v>35</v>
      </c>
      <c r="BL283" s="21" t="s">
        <v>35</v>
      </c>
      <c r="BM283" s="33" t="s">
        <v>35</v>
      </c>
      <c r="BN283" s="26" t="s">
        <v>35</v>
      </c>
      <c r="BO283" s="26" t="s">
        <v>35</v>
      </c>
      <c r="BP283" s="26" t="s">
        <v>35</v>
      </c>
      <c r="BQ283" s="21" t="s">
        <v>35</v>
      </c>
      <c r="BR283" s="33" t="s">
        <v>35</v>
      </c>
      <c r="BS283" s="26" t="s">
        <v>35</v>
      </c>
      <c r="BT283" s="26" t="s">
        <v>35</v>
      </c>
      <c r="BU283" s="26" t="s">
        <v>35</v>
      </c>
      <c r="BV283" s="26" t="s">
        <v>35</v>
      </c>
      <c r="BW283" s="26" t="s">
        <v>35</v>
      </c>
      <c r="BX283" s="26" t="s">
        <v>35</v>
      </c>
      <c r="BY283" s="16" t="s">
        <v>35</v>
      </c>
      <c r="BZ283" s="16" t="s">
        <v>35</v>
      </c>
      <c r="CA283" s="16" t="s">
        <v>35</v>
      </c>
      <c r="CB283" s="16" t="s">
        <v>35</v>
      </c>
      <c r="CC283" s="16" t="s">
        <v>35</v>
      </c>
      <c r="CD283" s="16" t="s">
        <v>35</v>
      </c>
      <c r="CE283" s="16" t="s">
        <v>35</v>
      </c>
      <c r="CF283" s="16" t="s">
        <v>35</v>
      </c>
      <c r="CG283" s="16" t="s">
        <v>35</v>
      </c>
      <c r="CH283" s="16" t="s">
        <v>35</v>
      </c>
      <c r="CI283" s="16" t="s">
        <v>35</v>
      </c>
      <c r="CJ283" s="16" t="s">
        <v>35</v>
      </c>
      <c r="CK283" s="3"/>
      <c r="CL283" s="3"/>
      <c r="CM283" s="3"/>
      <c r="CN283" s="3"/>
      <c r="CO283" s="3"/>
      <c r="CP283" s="3"/>
      <c r="CQ283" s="3"/>
      <c r="CR283" s="3"/>
      <c r="CS283" s="3"/>
      <c r="CT283" s="3"/>
      <c r="CU283" s="3"/>
      <c r="CV283" s="3"/>
      <c r="CW283" s="3"/>
      <c r="CX283" s="3"/>
      <c r="CY283" s="3"/>
      <c r="CZ283" s="3"/>
    </row>
    <row r="284" s="433" customFormat="true" ht="15" customHeight="true" x14ac:dyDescent="0.2">
      <c r="B284" s="411"/>
      <c r="AK284" s="305"/>
      <c r="AL284" s="305"/>
      <c r="AM284" s="305"/>
      <c r="AN284" s="305"/>
      <c r="AO284" s="305"/>
      <c r="AP284" s="305"/>
      <c r="AQ284" s="305"/>
      <c r="AR284" s="305"/>
      <c r="AS284" s="305"/>
      <c r="AT284" s="305"/>
      <c r="AU284" s="305"/>
      <c r="AV284" s="305"/>
      <c r="AW284" s="305"/>
      <c r="AX284" s="305"/>
      <c r="AY284" s="305"/>
      <c r="AZ284" s="305"/>
      <c r="BA284" s="1839"/>
      <c r="BB284" s="1544" t="s">
        <v>113</v>
      </c>
      <c r="BC284" s="32" t="s">
        <v>35</v>
      </c>
      <c r="BD284" s="28" t="s">
        <v>35</v>
      </c>
      <c r="BE284" s="28" t="s">
        <v>35</v>
      </c>
      <c r="BF284" s="28" t="s">
        <v>35</v>
      </c>
      <c r="BG284" s="23" t="s">
        <v>35</v>
      </c>
      <c r="BH284" s="32" t="s">
        <v>35</v>
      </c>
      <c r="BI284" s="28" t="s">
        <v>35</v>
      </c>
      <c r="BJ284" s="28" t="s">
        <v>35</v>
      </c>
      <c r="BK284" s="28" t="s">
        <v>35</v>
      </c>
      <c r="BL284" s="23" t="s">
        <v>35</v>
      </c>
      <c r="BM284" s="32" t="s">
        <v>35</v>
      </c>
      <c r="BN284" s="28" t="s">
        <v>35</v>
      </c>
      <c r="BO284" s="28" t="s">
        <v>35</v>
      </c>
      <c r="BP284" s="28" t="s">
        <v>35</v>
      </c>
      <c r="BQ284" s="23" t="s">
        <v>35</v>
      </c>
      <c r="BR284" s="32" t="s">
        <v>35</v>
      </c>
      <c r="BS284" s="28" t="s">
        <v>35</v>
      </c>
      <c r="BT284" s="28" t="s">
        <v>35</v>
      </c>
      <c r="BU284" s="28" t="s">
        <v>35</v>
      </c>
      <c r="BV284" s="28" t="s">
        <v>35</v>
      </c>
      <c r="BW284" s="28" t="s">
        <v>35</v>
      </c>
      <c r="BX284" s="28" t="s">
        <v>35</v>
      </c>
      <c r="BY284" s="17" t="s">
        <v>35</v>
      </c>
      <c r="BZ284" s="17" t="s">
        <v>35</v>
      </c>
      <c r="CA284" s="17" t="s">
        <v>35</v>
      </c>
      <c r="CB284" s="17" t="s">
        <v>35</v>
      </c>
      <c r="CC284" s="17" t="s">
        <v>35</v>
      </c>
      <c r="CD284" s="17" t="s">
        <v>35</v>
      </c>
      <c r="CE284" s="17" t="s">
        <v>35</v>
      </c>
      <c r="CF284" s="17" t="s">
        <v>35</v>
      </c>
      <c r="CG284" s="17" t="s">
        <v>35</v>
      </c>
      <c r="CH284" s="17" t="s">
        <v>35</v>
      </c>
      <c r="CI284" s="17" t="s">
        <v>35</v>
      </c>
      <c r="CJ284" s="17" t="s">
        <v>35</v>
      </c>
      <c r="CK284" s="3"/>
      <c r="CL284" s="3"/>
      <c r="CM284" s="3"/>
      <c r="CN284" s="3"/>
      <c r="CO284" s="3"/>
      <c r="CP284" s="3"/>
      <c r="CQ284" s="3"/>
      <c r="CR284" s="3"/>
      <c r="CS284" s="3"/>
      <c r="CT284" s="3"/>
      <c r="CU284" s="3"/>
      <c r="CV284" s="3"/>
      <c r="CW284" s="3"/>
      <c r="CX284" s="3"/>
      <c r="CY284" s="3"/>
      <c r="CZ284" s="3"/>
    </row>
    <row r="285" s="433" customFormat="true" ht="15" customHeight="true" x14ac:dyDescent="0.2">
      <c r="B285" s="411"/>
      <c r="AK285" s="305"/>
      <c r="AL285" s="305"/>
      <c r="AM285" s="305"/>
      <c r="AN285" s="305"/>
      <c r="AO285" s="305"/>
      <c r="AP285" s="305"/>
      <c r="AQ285" s="305"/>
      <c r="AR285" s="305"/>
      <c r="AS285" s="305"/>
      <c r="AT285" s="305"/>
      <c r="AU285" s="305"/>
      <c r="AV285" s="305"/>
      <c r="AW285" s="305"/>
      <c r="AX285" s="305"/>
      <c r="AY285" s="305"/>
      <c r="AZ285" s="305"/>
      <c r="BA285" s="278"/>
      <c r="BB285" s="276"/>
      <c r="BC285" s="276"/>
      <c r="BD285" s="276"/>
      <c r="BE285" s="276"/>
      <c r="BF285" s="276"/>
      <c r="BG285" s="276"/>
      <c r="BH285" s="276"/>
      <c r="BI285" s="276"/>
      <c r="BJ285" s="276"/>
      <c r="BK285" s="276"/>
      <c r="BL285" s="276"/>
      <c r="BM285" s="276"/>
      <c r="BN285" s="276"/>
      <c r="BO285" s="276"/>
      <c r="BP285" s="276"/>
      <c r="BQ285" s="276"/>
      <c r="BR285" s="276"/>
      <c r="BS285" s="276"/>
      <c r="BT285" s="276"/>
      <c r="BU285" s="276"/>
      <c r="BV285" s="276"/>
      <c r="BW285" s="276"/>
      <c r="BX285" s="276"/>
      <c r="BY285" s="278"/>
      <c r="BZ285" s="304"/>
      <c r="CA285" s="304"/>
      <c r="CB285" s="304"/>
      <c r="CC285" s="304"/>
      <c r="CD285" s="304"/>
      <c r="CE285" s="304"/>
      <c r="CF285" s="304"/>
      <c r="CG285" s="304"/>
      <c r="CH285" s="304"/>
      <c r="CI285" s="304"/>
      <c r="CJ285" s="304"/>
      <c r="CK285" s="304"/>
      <c r="CL285" s="304"/>
      <c r="CM285" s="304"/>
      <c r="CN285" s="304"/>
      <c r="CO285" s="304"/>
      <c r="CP285" s="304"/>
      <c r="CQ285" s="304"/>
      <c r="CR285" s="304"/>
      <c r="CS285" s="304"/>
      <c r="CT285" s="304"/>
      <c r="CU285" s="304"/>
      <c r="CV285" s="304"/>
      <c r="CW285" s="304"/>
      <c r="CX285" s="304"/>
      <c r="CY285" s="304"/>
      <c r="CZ285" s="304"/>
    </row>
    <row r="286" s="433" customFormat="true" ht="15" customHeight="true" x14ac:dyDescent="0.2">
      <c r="B286" s="411"/>
      <c r="AK286" s="305"/>
      <c r="AL286" s="305"/>
      <c r="AM286" s="305"/>
      <c r="AN286" s="305"/>
      <c r="AO286" s="305"/>
      <c r="AP286" s="305"/>
      <c r="AQ286" s="305"/>
      <c r="AR286" s="305"/>
      <c r="AS286" s="305"/>
      <c r="AT286" s="305"/>
      <c r="AU286" s="305"/>
      <c r="AV286" s="305"/>
      <c r="AW286" s="305"/>
      <c r="AX286" s="305"/>
      <c r="AY286" s="305"/>
      <c r="AZ286" s="305"/>
      <c r="BA286" s="278"/>
      <c r="BB286" s="276"/>
      <c r="BC286" s="276"/>
      <c r="BD286" s="276"/>
      <c r="BE286" s="276"/>
      <c r="BF286" s="276"/>
      <c r="BG286" s="276"/>
      <c r="BH286" s="276"/>
      <c r="BI286" s="276"/>
      <c r="BJ286" s="276"/>
      <c r="BK286" s="276"/>
      <c r="BL286" s="276"/>
      <c r="BM286" s="276"/>
      <c r="BN286" s="276"/>
      <c r="BO286" s="276"/>
      <c r="BP286" s="276"/>
      <c r="BQ286" s="276"/>
      <c r="BR286" s="276"/>
      <c r="BS286" s="276"/>
      <c r="BT286" s="276"/>
      <c r="BU286" s="276"/>
      <c r="BV286" s="276"/>
      <c r="BW286" s="276"/>
      <c r="BX286" s="276"/>
      <c r="BY286" s="278"/>
      <c r="BZ286" s="304"/>
      <c r="CA286" s="304"/>
      <c r="CB286" s="304"/>
      <c r="CC286" s="304"/>
      <c r="CD286" s="304"/>
      <c r="CE286" s="304"/>
      <c r="CF286" s="304"/>
      <c r="CG286" s="304"/>
      <c r="CH286" s="304"/>
      <c r="CI286" s="304"/>
      <c r="CJ286" s="304"/>
      <c r="CK286" s="304"/>
      <c r="CL286" s="304"/>
      <c r="CM286" s="304"/>
      <c r="CN286" s="304"/>
      <c r="CO286" s="304"/>
      <c r="CP286" s="304"/>
      <c r="CQ286" s="304"/>
      <c r="CR286" s="304"/>
      <c r="CS286" s="304"/>
      <c r="CT286" s="304"/>
      <c r="CU286" s="304"/>
      <c r="CV286" s="304"/>
      <c r="CW286" s="304"/>
      <c r="CX286" s="304"/>
      <c r="CY286" s="304"/>
      <c r="CZ286" s="304"/>
    </row>
    <row r="287" s="433" customFormat="true" ht="15" customHeight="true" x14ac:dyDescent="0.2">
      <c r="B287" s="411"/>
      <c r="AK287" s="305"/>
      <c r="AL287" s="305"/>
      <c r="AM287" s="305"/>
      <c r="AN287" s="305"/>
      <c r="AO287" s="305"/>
      <c r="AP287" s="305"/>
      <c r="AQ287" s="305"/>
      <c r="AR287" s="305"/>
      <c r="AS287" s="305"/>
      <c r="AT287" s="305"/>
      <c r="AU287" s="305"/>
      <c r="AV287" s="305"/>
      <c r="AW287" s="305"/>
      <c r="AX287" s="305"/>
      <c r="AY287" s="305"/>
      <c r="AZ287" s="305"/>
      <c r="BA287" s="278"/>
      <c r="BB287" s="276"/>
      <c r="BC287" s="276"/>
      <c r="BD287" s="276"/>
      <c r="BE287" s="276"/>
      <c r="BF287" s="276"/>
      <c r="BG287" s="276"/>
      <c r="BH287" s="276"/>
      <c r="BI287" s="276"/>
      <c r="BJ287" s="276"/>
      <c r="BK287" s="276"/>
      <c r="BL287" s="276"/>
      <c r="BM287" s="276"/>
      <c r="BN287" s="276"/>
      <c r="BO287" s="276"/>
      <c r="BP287" s="276"/>
      <c r="BQ287" s="276"/>
      <c r="BR287" s="276"/>
      <c r="BS287" s="276"/>
      <c r="BT287" s="276"/>
      <c r="BU287" s="276"/>
      <c r="BV287" s="276"/>
      <c r="BW287" s="276"/>
      <c r="BX287" s="276"/>
      <c r="BY287" s="278"/>
      <c r="BZ287" s="304"/>
      <c r="CA287" s="304"/>
      <c r="CB287" s="304"/>
      <c r="CC287" s="304"/>
      <c r="CD287" s="304"/>
      <c r="CE287" s="304"/>
      <c r="CF287" s="304"/>
      <c r="CG287" s="304"/>
      <c r="CH287" s="304"/>
      <c r="CI287" s="304"/>
      <c r="CJ287" s="304"/>
      <c r="CK287" s="304"/>
      <c r="CL287" s="304"/>
      <c r="CM287" s="304"/>
      <c r="CN287" s="304"/>
      <c r="CO287" s="304"/>
      <c r="CP287" s="304"/>
      <c r="CQ287" s="304"/>
      <c r="CR287" s="304"/>
      <c r="CS287" s="304"/>
      <c r="CT287" s="304"/>
      <c r="CU287" s="304"/>
      <c r="CV287" s="304"/>
      <c r="CW287" s="304"/>
      <c r="CX287" s="304"/>
      <c r="CY287" s="304"/>
      <c r="CZ287" s="304"/>
    </row>
    <row r="288" s="433" customFormat="true" ht="15" customHeight="true" x14ac:dyDescent="0.2">
      <c r="B288" s="411"/>
      <c r="AK288" s="305"/>
      <c r="AL288" s="305"/>
      <c r="AM288" s="305"/>
      <c r="AN288" s="305"/>
      <c r="AO288" s="305"/>
      <c r="AP288" s="305"/>
      <c r="AQ288" s="305"/>
      <c r="AR288" s="305"/>
      <c r="AS288" s="305"/>
      <c r="AT288" s="305"/>
      <c r="AU288" s="305"/>
      <c r="AV288" s="305"/>
      <c r="AW288" s="305"/>
      <c r="AX288" s="305"/>
      <c r="AY288" s="305"/>
      <c r="AZ288" s="305"/>
      <c r="BA288" s="278"/>
      <c r="BB288" s="276"/>
      <c r="BC288" s="276"/>
      <c r="BD288" s="276"/>
      <c r="BE288" s="276"/>
      <c r="BF288" s="276"/>
      <c r="BG288" s="276"/>
      <c r="BH288" s="276"/>
      <c r="BI288" s="276"/>
      <c r="BJ288" s="276"/>
      <c r="BK288" s="276"/>
      <c r="BL288" s="276"/>
      <c r="BM288" s="276"/>
      <c r="BN288" s="276"/>
      <c r="BO288" s="276"/>
      <c r="BP288" s="276"/>
      <c r="BQ288" s="276"/>
      <c r="BR288" s="276"/>
      <c r="BS288" s="276"/>
      <c r="BT288" s="276"/>
      <c r="BU288" s="276"/>
      <c r="BV288" s="276"/>
      <c r="BW288" s="276"/>
      <c r="BX288" s="276"/>
      <c r="BY288" s="278"/>
      <c r="BZ288" s="304"/>
      <c r="CA288" s="304"/>
      <c r="CB288" s="304"/>
      <c r="CC288" s="304"/>
      <c r="CD288" s="304"/>
      <c r="CE288" s="304"/>
      <c r="CF288" s="304"/>
      <c r="CG288" s="304"/>
      <c r="CH288" s="304"/>
      <c r="CI288" s="304"/>
      <c r="CJ288" s="304"/>
      <c r="CK288" s="304"/>
      <c r="CL288" s="304"/>
      <c r="CM288" s="304"/>
      <c r="CN288" s="304"/>
      <c r="CO288" s="304"/>
      <c r="CP288" s="304"/>
      <c r="CQ288" s="304"/>
      <c r="CR288" s="304"/>
      <c r="CS288" s="304"/>
      <c r="CT288" s="304"/>
      <c r="CU288" s="304"/>
      <c r="CV288" s="304"/>
      <c r="CW288" s="304"/>
      <c r="CX288" s="304"/>
      <c r="CY288" s="304"/>
      <c r="CZ288" s="304"/>
    </row>
    <row r="289" s="433" customFormat="true" ht="15" customHeight="true" x14ac:dyDescent="0.2">
      <c r="A289" s="598"/>
      <c r="B289" s="596"/>
      <c r="C289" s="598"/>
      <c r="AK289" s="305"/>
      <c r="AL289" s="305"/>
      <c r="AM289" s="305"/>
      <c r="AN289" s="305"/>
      <c r="AO289" s="305"/>
      <c r="AP289" s="305"/>
      <c r="AQ289" s="305"/>
      <c r="AR289" s="305"/>
      <c r="AS289" s="305"/>
      <c r="AT289" s="305"/>
      <c r="AU289" s="305"/>
      <c r="AV289" s="305"/>
      <c r="AW289" s="305"/>
      <c r="AX289" s="305"/>
      <c r="AY289" s="305"/>
      <c r="AZ289" s="305"/>
      <c r="BA289" s="278"/>
      <c r="BB289" s="276"/>
      <c r="BC289" s="276"/>
      <c r="BD289" s="276"/>
      <c r="BE289" s="276"/>
      <c r="BF289" s="276"/>
      <c r="BG289" s="276"/>
      <c r="BH289" s="276"/>
      <c r="BI289" s="276"/>
      <c r="BJ289" s="276"/>
      <c r="BK289" s="276"/>
      <c r="BL289" s="276"/>
      <c r="BM289" s="276"/>
      <c r="BN289" s="276"/>
      <c r="BO289" s="276"/>
      <c r="BP289" s="276"/>
      <c r="BQ289" s="276"/>
      <c r="BR289" s="276"/>
      <c r="BS289" s="276"/>
      <c r="BT289" s="276"/>
      <c r="BU289" s="276"/>
      <c r="BV289" s="276"/>
      <c r="BW289" s="276"/>
      <c r="BX289" s="276"/>
      <c r="BY289" s="278"/>
      <c r="BZ289" s="304"/>
      <c r="CA289" s="304"/>
      <c r="CB289" s="304"/>
      <c r="CC289" s="304"/>
      <c r="CD289" s="304"/>
      <c r="CE289" s="304"/>
      <c r="CF289" s="304"/>
      <c r="CG289" s="304"/>
      <c r="CH289" s="304"/>
      <c r="CI289" s="304"/>
      <c r="CJ289" s="304"/>
      <c r="CK289" s="304"/>
      <c r="CL289" s="304"/>
      <c r="CM289" s="304"/>
      <c r="CN289" s="304"/>
      <c r="CO289" s="304"/>
      <c r="CP289" s="304"/>
      <c r="CQ289" s="304"/>
      <c r="CR289" s="304"/>
      <c r="CS289" s="304"/>
      <c r="CT289" s="304"/>
      <c r="CU289" s="304"/>
      <c r="CV289" s="304"/>
      <c r="CW289" s="304"/>
      <c r="CX289" s="304"/>
      <c r="CY289" s="304"/>
      <c r="CZ289" s="304"/>
    </row>
    <row r="290" s="433" customFormat="true" ht="15" customHeight="true" x14ac:dyDescent="0.2">
      <c r="A290" s="535"/>
      <c r="B290" s="536"/>
      <c r="C290" s="540"/>
      <c r="AK290" s="305"/>
      <c r="AL290" s="305"/>
      <c r="AM290" s="305"/>
      <c r="AN290" s="305"/>
      <c r="AO290" s="305"/>
      <c r="AP290" s="305"/>
      <c r="AQ290" s="305"/>
      <c r="AR290" s="305"/>
      <c r="AS290" s="305"/>
      <c r="AT290" s="305"/>
      <c r="AU290" s="305"/>
      <c r="AV290" s="305"/>
      <c r="AW290" s="305"/>
      <c r="AX290" s="305"/>
      <c r="AY290" s="305"/>
      <c r="AZ290" s="305"/>
      <c r="BA290" s="278"/>
      <c r="BB290" s="276"/>
      <c r="BC290" s="276"/>
      <c r="BD290" s="276"/>
      <c r="BE290" s="276"/>
      <c r="BF290" s="276"/>
      <c r="BG290" s="276"/>
      <c r="BH290" s="276"/>
      <c r="BI290" s="276"/>
      <c r="BJ290" s="276"/>
      <c r="BK290" s="276"/>
      <c r="BL290" s="276"/>
      <c r="BM290" s="276"/>
      <c r="BN290" s="276"/>
      <c r="BO290" s="276"/>
      <c r="BP290" s="276"/>
      <c r="BQ290" s="276"/>
      <c r="BR290" s="276"/>
      <c r="BS290" s="276"/>
      <c r="BT290" s="276"/>
      <c r="BU290" s="276"/>
      <c r="BV290" s="276"/>
      <c r="BW290" s="276"/>
      <c r="BX290" s="276"/>
      <c r="BY290" s="278"/>
      <c r="BZ290" s="304"/>
      <c r="CA290" s="304"/>
      <c r="CB290" s="304"/>
      <c r="CC290" s="304"/>
      <c r="CD290" s="304"/>
      <c r="CE290" s="304"/>
      <c r="CF290" s="304"/>
      <c r="CG290" s="304"/>
      <c r="CH290" s="304"/>
      <c r="CI290" s="304"/>
      <c r="CJ290" s="304"/>
      <c r="CK290" s="304"/>
      <c r="CL290" s="304"/>
      <c r="CM290" s="304"/>
      <c r="CN290" s="304"/>
      <c r="CO290" s="304"/>
      <c r="CP290" s="304"/>
      <c r="CQ290" s="304"/>
      <c r="CR290" s="304"/>
      <c r="CS290" s="304"/>
      <c r="CT290" s="304"/>
      <c r="CU290" s="304"/>
      <c r="CV290" s="304"/>
      <c r="CW290" s="304"/>
      <c r="CX290" s="304"/>
      <c r="CY290" s="304"/>
      <c r="CZ290" s="304"/>
    </row>
    <row r="291" s="433" customFormat="true" ht="15" customHeight="true" x14ac:dyDescent="0.2">
      <c r="A291" s="535"/>
      <c r="B291" s="536"/>
      <c r="C291" s="540"/>
      <c r="AK291" s="305"/>
      <c r="AL291" s="305"/>
      <c r="AM291" s="305"/>
      <c r="AN291" s="305"/>
      <c r="AO291" s="305"/>
      <c r="AP291" s="305"/>
      <c r="AQ291" s="305"/>
      <c r="AR291" s="305"/>
      <c r="AS291" s="305"/>
      <c r="AT291" s="305"/>
      <c r="AU291" s="305"/>
      <c r="AV291" s="305"/>
      <c r="AW291" s="305"/>
      <c r="AX291" s="305"/>
      <c r="AY291" s="305"/>
      <c r="AZ291" s="305"/>
      <c r="BA291" s="278"/>
      <c r="BB291" s="276"/>
      <c r="BC291" s="276"/>
      <c r="BD291" s="276"/>
      <c r="BE291" s="276"/>
      <c r="BF291" s="276"/>
      <c r="BG291" s="276"/>
      <c r="BH291" s="276"/>
      <c r="BI291" s="276"/>
      <c r="BJ291" s="276"/>
      <c r="BK291" s="276"/>
      <c r="BL291" s="276"/>
      <c r="BM291" s="276"/>
      <c r="BN291" s="276"/>
      <c r="BO291" s="276"/>
      <c r="BP291" s="276"/>
      <c r="BQ291" s="276"/>
      <c r="BR291" s="276"/>
      <c r="BS291" s="276"/>
      <c r="BT291" s="276"/>
      <c r="BU291" s="276"/>
      <c r="BV291" s="276"/>
      <c r="BW291" s="276"/>
      <c r="BX291" s="276"/>
      <c r="BY291" s="278"/>
      <c r="BZ291" s="304"/>
      <c r="CA291" s="304"/>
      <c r="CB291" s="304"/>
      <c r="CC291" s="304"/>
      <c r="CD291" s="304"/>
      <c r="CE291" s="304"/>
      <c r="CF291" s="304"/>
      <c r="CG291" s="304"/>
      <c r="CH291" s="304"/>
      <c r="CI291" s="304"/>
      <c r="CJ291" s="304"/>
      <c r="CK291" s="304"/>
      <c r="CL291" s="304"/>
      <c r="CM291" s="304"/>
      <c r="CN291" s="304"/>
      <c r="CO291" s="304"/>
      <c r="CP291" s="304"/>
      <c r="CQ291" s="304"/>
      <c r="CR291" s="304"/>
      <c r="CS291" s="304"/>
      <c r="CT291" s="304"/>
      <c r="CU291" s="304"/>
      <c r="CV291" s="304"/>
      <c r="CW291" s="304"/>
      <c r="CX291" s="304"/>
      <c r="CY291" s="304"/>
      <c r="CZ291" s="304"/>
    </row>
    <row r="292" s="433" customFormat="true" ht="15" customHeight="true" x14ac:dyDescent="0.2">
      <c r="A292" s="535"/>
      <c r="B292" s="536"/>
      <c r="C292" s="540"/>
      <c r="AK292" s="305"/>
      <c r="AL292" s="305"/>
      <c r="AM292" s="305"/>
      <c r="AN292" s="305"/>
      <c r="AO292" s="305"/>
      <c r="AP292" s="305"/>
      <c r="AQ292" s="305"/>
      <c r="AR292" s="305"/>
      <c r="AS292" s="305"/>
      <c r="AT292" s="305"/>
      <c r="AU292" s="305"/>
      <c r="AV292" s="305"/>
      <c r="AW292" s="305"/>
      <c r="AX292" s="305"/>
      <c r="AY292" s="305"/>
      <c r="AZ292" s="305"/>
      <c r="BA292" s="278"/>
      <c r="BB292" s="276"/>
      <c r="BC292" s="276"/>
      <c r="BD292" s="276"/>
      <c r="BE292" s="276"/>
      <c r="BF292" s="276"/>
      <c r="BG292" s="276"/>
      <c r="BH292" s="276"/>
      <c r="BI292" s="276"/>
      <c r="BJ292" s="276"/>
      <c r="BK292" s="276"/>
      <c r="BL292" s="276"/>
      <c r="BM292" s="276"/>
      <c r="BN292" s="276"/>
      <c r="BO292" s="276"/>
      <c r="BP292" s="276"/>
      <c r="BQ292" s="276"/>
      <c r="BR292" s="276"/>
      <c r="BS292" s="276"/>
      <c r="BT292" s="276"/>
      <c r="BU292" s="276"/>
      <c r="BV292" s="276"/>
      <c r="BW292" s="276"/>
      <c r="BX292" s="276"/>
      <c r="BY292" s="278"/>
      <c r="BZ292" s="304"/>
      <c r="CA292" s="304"/>
      <c r="CB292" s="304"/>
      <c r="CC292" s="304"/>
      <c r="CD292" s="304"/>
      <c r="CE292" s="304"/>
      <c r="CF292" s="304"/>
      <c r="CG292" s="304"/>
      <c r="CH292" s="304"/>
      <c r="CI292" s="304"/>
      <c r="CJ292" s="304"/>
      <c r="CK292" s="304"/>
      <c r="CL292" s="304"/>
      <c r="CM292" s="304"/>
      <c r="CN292" s="304"/>
      <c r="CO292" s="304"/>
      <c r="CP292" s="304"/>
      <c r="CQ292" s="304"/>
      <c r="CR292" s="304"/>
      <c r="CS292" s="304"/>
      <c r="CT292" s="304"/>
      <c r="CU292" s="304"/>
      <c r="CV292" s="304"/>
      <c r="CW292" s="304"/>
      <c r="CX292" s="304"/>
      <c r="CY292" s="304"/>
      <c r="CZ292" s="304"/>
    </row>
    <row r="293" s="433" customFormat="true" ht="15" customHeight="true" x14ac:dyDescent="0.2">
      <c r="A293" s="535"/>
      <c r="B293" s="536"/>
      <c r="C293" s="138"/>
      <c r="AK293" s="305"/>
      <c r="AL293" s="305"/>
      <c r="AM293" s="305"/>
      <c r="AN293" s="305"/>
      <c r="AO293" s="305"/>
      <c r="AP293" s="305"/>
      <c r="AQ293" s="305"/>
      <c r="AR293" s="305"/>
      <c r="AS293" s="305"/>
      <c r="AT293" s="305"/>
      <c r="AU293" s="305"/>
      <c r="AV293" s="305"/>
      <c r="AW293" s="305"/>
      <c r="AX293" s="305"/>
      <c r="AY293" s="305"/>
      <c r="AZ293" s="305"/>
      <c r="BA293" s="278"/>
      <c r="BB293" s="276"/>
      <c r="BC293" s="276"/>
      <c r="BD293" s="276"/>
      <c r="BE293" s="276"/>
      <c r="BF293" s="276"/>
      <c r="BG293" s="276"/>
      <c r="BH293" s="276"/>
      <c r="BI293" s="276"/>
      <c r="BJ293" s="276"/>
      <c r="BK293" s="276"/>
      <c r="BL293" s="276"/>
      <c r="BM293" s="276"/>
      <c r="BN293" s="276"/>
      <c r="BO293" s="276"/>
      <c r="BP293" s="276"/>
      <c r="BQ293" s="276"/>
      <c r="BR293" s="276"/>
      <c r="BS293" s="276"/>
      <c r="BT293" s="276"/>
      <c r="BU293" s="276"/>
      <c r="BV293" s="276"/>
      <c r="BW293" s="276"/>
      <c r="BX293" s="276"/>
      <c r="BY293" s="278"/>
      <c r="BZ293" s="304"/>
      <c r="CA293" s="304"/>
      <c r="CB293" s="304"/>
      <c r="CC293" s="304"/>
      <c r="CD293" s="304"/>
      <c r="CE293" s="304"/>
      <c r="CF293" s="304"/>
      <c r="CG293" s="304"/>
      <c r="CH293" s="304"/>
      <c r="CI293" s="304"/>
      <c r="CJ293" s="304"/>
      <c r="CK293" s="304"/>
      <c r="CL293" s="304"/>
      <c r="CM293" s="304"/>
      <c r="CN293" s="304"/>
      <c r="CO293" s="304"/>
      <c r="CP293" s="304"/>
      <c r="CQ293" s="304"/>
      <c r="CR293" s="304"/>
      <c r="CS293" s="304"/>
      <c r="CT293" s="304"/>
      <c r="CU293" s="304"/>
      <c r="CV293" s="304"/>
      <c r="CW293" s="304"/>
      <c r="CX293" s="304"/>
      <c r="CY293" s="304"/>
      <c r="CZ293" s="304"/>
    </row>
    <row r="294" s="433" customFormat="true" ht="15" customHeight="true" x14ac:dyDescent="0.2">
      <c r="A294" s="535"/>
      <c r="B294" s="536"/>
      <c r="C294" s="138"/>
      <c r="AK294" s="305"/>
      <c r="AL294" s="305"/>
      <c r="AM294" s="305"/>
      <c r="AN294" s="305"/>
      <c r="AO294" s="305"/>
      <c r="AP294" s="305"/>
      <c r="AQ294" s="305"/>
      <c r="AR294" s="305"/>
      <c r="AS294" s="305"/>
      <c r="AT294" s="305"/>
      <c r="AU294" s="305"/>
      <c r="AV294" s="305"/>
      <c r="AW294" s="305"/>
      <c r="AX294" s="305"/>
      <c r="AY294" s="305"/>
      <c r="AZ294" s="305"/>
      <c r="BA294" s="278"/>
      <c r="BB294" s="276"/>
      <c r="BC294" s="276"/>
      <c r="BD294" s="276"/>
      <c r="BE294" s="276"/>
      <c r="BF294" s="276"/>
      <c r="BG294" s="276"/>
      <c r="BH294" s="276"/>
      <c r="BI294" s="276"/>
      <c r="BJ294" s="276"/>
      <c r="BK294" s="276"/>
      <c r="BL294" s="276"/>
      <c r="BM294" s="276"/>
      <c r="BN294" s="276"/>
      <c r="BO294" s="276"/>
      <c r="BP294" s="276"/>
      <c r="BQ294" s="276"/>
      <c r="BR294" s="276"/>
      <c r="BS294" s="276"/>
      <c r="BT294" s="276"/>
      <c r="BU294" s="276"/>
      <c r="BV294" s="276"/>
      <c r="BW294" s="276"/>
      <c r="BX294" s="276"/>
      <c r="BY294" s="278"/>
      <c r="BZ294" s="304"/>
      <c r="CA294" s="304"/>
      <c r="CB294" s="304"/>
      <c r="CC294" s="304"/>
      <c r="CD294" s="304"/>
      <c r="CE294" s="304"/>
      <c r="CF294" s="304"/>
      <c r="CG294" s="304"/>
      <c r="CH294" s="304"/>
      <c r="CI294" s="304"/>
      <c r="CJ294" s="304"/>
      <c r="CK294" s="304"/>
      <c r="CL294" s="304"/>
      <c r="CM294" s="304"/>
      <c r="CN294" s="304"/>
      <c r="CO294" s="304"/>
      <c r="CP294" s="304"/>
      <c r="CQ294" s="304"/>
      <c r="CR294" s="304"/>
      <c r="CS294" s="304"/>
      <c r="CT294" s="304"/>
      <c r="CU294" s="304"/>
      <c r="CV294" s="304"/>
      <c r="CW294" s="304"/>
      <c r="CX294" s="304"/>
      <c r="CY294" s="304"/>
      <c r="CZ294" s="304"/>
    </row>
    <row r="295" s="433" customFormat="true" ht="15" customHeight="true" x14ac:dyDescent="0.2">
      <c r="A295" s="535"/>
      <c r="B295" s="536"/>
      <c r="C295" s="138"/>
      <c r="AK295" s="305"/>
      <c r="AL295" s="305"/>
      <c r="AM295" s="305"/>
      <c r="AN295" s="305"/>
      <c r="AO295" s="305"/>
      <c r="AP295" s="305"/>
      <c r="AQ295" s="305"/>
      <c r="AR295" s="305"/>
      <c r="AS295" s="305"/>
      <c r="AT295" s="305"/>
      <c r="AU295" s="305"/>
      <c r="AV295" s="305"/>
      <c r="AW295" s="305"/>
      <c r="AX295" s="305"/>
      <c r="AY295" s="305"/>
      <c r="AZ295" s="305"/>
      <c r="BA295" s="278"/>
      <c r="BB295" s="276"/>
      <c r="BC295" s="276"/>
      <c r="BD295" s="276"/>
      <c r="BE295" s="276"/>
      <c r="BF295" s="276"/>
      <c r="BG295" s="276"/>
      <c r="BH295" s="276"/>
      <c r="BI295" s="276"/>
      <c r="BJ295" s="276"/>
      <c r="BK295" s="276"/>
      <c r="BL295" s="276"/>
      <c r="BM295" s="276"/>
      <c r="BN295" s="276"/>
      <c r="BO295" s="276"/>
      <c r="BP295" s="276"/>
      <c r="BQ295" s="276"/>
      <c r="BR295" s="276"/>
      <c r="BS295" s="276"/>
      <c r="BT295" s="276"/>
      <c r="BU295" s="276"/>
      <c r="BV295" s="276"/>
      <c r="BW295" s="276"/>
      <c r="BX295" s="276"/>
      <c r="BY295" s="278"/>
      <c r="BZ295" s="304"/>
      <c r="CA295" s="304"/>
      <c r="CB295" s="304"/>
      <c r="CC295" s="304"/>
      <c r="CD295" s="304"/>
      <c r="CE295" s="304"/>
      <c r="CF295" s="304"/>
      <c r="CG295" s="304"/>
      <c r="CH295" s="304"/>
      <c r="CI295" s="304"/>
      <c r="CJ295" s="304"/>
      <c r="CK295" s="304"/>
      <c r="CL295" s="304"/>
      <c r="CM295" s="304"/>
      <c r="CN295" s="304"/>
      <c r="CO295" s="304"/>
      <c r="CP295" s="304"/>
      <c r="CQ295" s="304"/>
      <c r="CR295" s="304"/>
      <c r="CS295" s="304"/>
      <c r="CT295" s="304"/>
      <c r="CU295" s="304"/>
      <c r="CV295" s="304"/>
      <c r="CW295" s="304"/>
      <c r="CX295" s="304"/>
      <c r="CY295" s="304"/>
      <c r="CZ295" s="304"/>
    </row>
    <row r="296" s="433" customFormat="true" ht="15" customHeight="true" x14ac:dyDescent="0.2">
      <c r="A296" s="535"/>
      <c r="B296" s="536"/>
      <c r="C296" s="138"/>
      <c r="AK296" s="305"/>
      <c r="AL296" s="305"/>
      <c r="AM296" s="305"/>
      <c r="AN296" s="305"/>
      <c r="AO296" s="305"/>
      <c r="AP296" s="305"/>
      <c r="AQ296" s="305"/>
      <c r="AR296" s="305"/>
      <c r="AS296" s="305"/>
      <c r="AT296" s="305"/>
      <c r="AU296" s="305"/>
      <c r="AV296" s="305"/>
      <c r="AW296" s="305"/>
      <c r="AX296" s="305"/>
      <c r="AY296" s="305"/>
      <c r="AZ296" s="305"/>
      <c r="BA296" s="278"/>
      <c r="BB296" s="276"/>
      <c r="BC296" s="276"/>
      <c r="BD296" s="276"/>
      <c r="BE296" s="276"/>
      <c r="BF296" s="276"/>
      <c r="BG296" s="276"/>
      <c r="BH296" s="276"/>
      <c r="BI296" s="276"/>
      <c r="BJ296" s="276"/>
      <c r="BK296" s="276"/>
      <c r="BL296" s="276"/>
      <c r="BM296" s="276"/>
      <c r="BN296" s="276"/>
      <c r="BO296" s="276"/>
      <c r="BP296" s="276"/>
      <c r="BQ296" s="276"/>
      <c r="BR296" s="276"/>
      <c r="BS296" s="276"/>
      <c r="BT296" s="276"/>
      <c r="BU296" s="276"/>
      <c r="BV296" s="276"/>
      <c r="BW296" s="276"/>
      <c r="BX296" s="276"/>
      <c r="BY296" s="278"/>
      <c r="BZ296" s="304"/>
      <c r="CA296" s="304"/>
      <c r="CB296" s="304"/>
      <c r="CC296" s="304"/>
      <c r="CD296" s="304"/>
      <c r="CE296" s="304"/>
      <c r="CF296" s="304"/>
      <c r="CG296" s="304"/>
      <c r="CH296" s="304"/>
      <c r="CI296" s="304"/>
      <c r="CJ296" s="304"/>
      <c r="CK296" s="304"/>
      <c r="CL296" s="304"/>
      <c r="CM296" s="304"/>
      <c r="CN296" s="304"/>
      <c r="CO296" s="304"/>
      <c r="CP296" s="304"/>
      <c r="CQ296" s="304"/>
      <c r="CR296" s="304"/>
      <c r="CS296" s="304"/>
      <c r="CT296" s="304"/>
      <c r="CU296" s="304"/>
      <c r="CV296" s="304"/>
      <c r="CW296" s="304"/>
      <c r="CX296" s="304"/>
      <c r="CY296" s="304"/>
      <c r="CZ296" s="304"/>
    </row>
    <row r="297" s="433" customFormat="true" ht="15" customHeight="true" x14ac:dyDescent="0.2">
      <c r="A297" s="535"/>
      <c r="B297" s="536"/>
      <c r="C297" s="138"/>
      <c r="AK297" s="305"/>
      <c r="AL297" s="305"/>
      <c r="AM297" s="305"/>
      <c r="AN297" s="305"/>
      <c r="AO297" s="305"/>
      <c r="AP297" s="305"/>
      <c r="AQ297" s="305"/>
      <c r="AR297" s="305"/>
      <c r="AS297" s="305"/>
      <c r="AT297" s="305"/>
      <c r="AU297" s="305"/>
      <c r="AV297" s="305"/>
      <c r="AW297" s="305"/>
      <c r="AX297" s="305"/>
      <c r="AY297" s="305"/>
      <c r="AZ297" s="305"/>
      <c r="BA297" s="278"/>
      <c r="BB297" s="276"/>
      <c r="BC297" s="276"/>
      <c r="BD297" s="276"/>
      <c r="BE297" s="276"/>
      <c r="BF297" s="276"/>
      <c r="BG297" s="276"/>
      <c r="BH297" s="276"/>
      <c r="BI297" s="276"/>
      <c r="BJ297" s="276"/>
      <c r="BK297" s="276"/>
      <c r="BL297" s="276"/>
      <c r="BM297" s="276"/>
      <c r="BN297" s="276"/>
      <c r="BO297" s="276"/>
      <c r="BP297" s="276"/>
      <c r="BQ297" s="276"/>
      <c r="BR297" s="276"/>
      <c r="BS297" s="276"/>
      <c r="BT297" s="276"/>
      <c r="BU297" s="276"/>
      <c r="BV297" s="276"/>
      <c r="BW297" s="276"/>
      <c r="BX297" s="276"/>
      <c r="BY297" s="278"/>
      <c r="BZ297" s="304"/>
      <c r="CA297" s="304"/>
      <c r="CB297" s="304"/>
      <c r="CC297" s="304"/>
      <c r="CD297" s="304"/>
      <c r="CE297" s="304"/>
      <c r="CF297" s="304"/>
      <c r="CG297" s="304"/>
      <c r="CH297" s="304"/>
      <c r="CI297" s="304"/>
      <c r="CJ297" s="304"/>
      <c r="CK297" s="304"/>
      <c r="CL297" s="304"/>
      <c r="CM297" s="304"/>
      <c r="CN297" s="304"/>
      <c r="CO297" s="304"/>
      <c r="CP297" s="304"/>
      <c r="CQ297" s="304"/>
      <c r="CR297" s="304"/>
      <c r="CS297" s="304"/>
      <c r="CT297" s="304"/>
      <c r="CU297" s="304"/>
      <c r="CV297" s="304"/>
      <c r="CW297" s="304"/>
      <c r="CX297" s="304"/>
      <c r="CY297" s="304"/>
      <c r="CZ297" s="304"/>
    </row>
    <row r="298" s="433" customFormat="true" ht="15" customHeight="true" x14ac:dyDescent="0.2">
      <c r="B298" s="411"/>
      <c r="AK298" s="305"/>
      <c r="AL298" s="305"/>
      <c r="AM298" s="305"/>
      <c r="AN298" s="305"/>
      <c r="AO298" s="305"/>
      <c r="AP298" s="305"/>
      <c r="AQ298" s="305"/>
      <c r="AR298" s="305"/>
      <c r="AS298" s="305"/>
      <c r="AT298" s="305"/>
      <c r="AU298" s="305"/>
      <c r="AV298" s="305"/>
      <c r="AW298" s="305"/>
      <c r="AX298" s="305"/>
      <c r="AY298" s="305"/>
      <c r="AZ298" s="305"/>
      <c r="BA298" s="278"/>
      <c r="BB298" s="276"/>
      <c r="BC298" s="276"/>
      <c r="BD298" s="276"/>
      <c r="BE298" s="276"/>
      <c r="BF298" s="276"/>
      <c r="BG298" s="276"/>
      <c r="BH298" s="276"/>
      <c r="BI298" s="276"/>
      <c r="BJ298" s="276"/>
      <c r="BK298" s="276"/>
      <c r="BL298" s="276"/>
      <c r="BM298" s="276"/>
      <c r="BN298" s="276"/>
      <c r="BO298" s="276"/>
      <c r="BP298" s="276"/>
      <c r="BQ298" s="276"/>
      <c r="BR298" s="276"/>
      <c r="BS298" s="276"/>
      <c r="BT298" s="276"/>
      <c r="BU298" s="276"/>
      <c r="BV298" s="276"/>
      <c r="BW298" s="276"/>
      <c r="BX298" s="276"/>
      <c r="BY298" s="278"/>
      <c r="BZ298" s="304"/>
      <c r="CA298" s="304"/>
      <c r="CB298" s="304"/>
      <c r="CC298" s="304"/>
      <c r="CD298" s="304"/>
      <c r="CE298" s="304"/>
      <c r="CF298" s="304"/>
      <c r="CG298" s="304"/>
      <c r="CH298" s="304"/>
      <c r="CI298" s="304"/>
      <c r="CJ298" s="304"/>
      <c r="CK298" s="304"/>
      <c r="CL298" s="304"/>
      <c r="CM298" s="304"/>
      <c r="CN298" s="304"/>
      <c r="CO298" s="304"/>
      <c r="CP298" s="304"/>
      <c r="CQ298" s="304"/>
      <c r="CR298" s="304"/>
      <c r="CS298" s="304"/>
      <c r="CT298" s="304"/>
      <c r="CU298" s="304"/>
      <c r="CV298" s="304"/>
      <c r="CW298" s="304"/>
      <c r="CX298" s="304"/>
      <c r="CY298" s="304"/>
      <c r="CZ298" s="304"/>
    </row>
    <row r="299" s="433" customFormat="true" ht="15" customHeight="true" x14ac:dyDescent="0.2">
      <c r="A299" s="598"/>
      <c r="B299" s="596"/>
      <c r="C299" s="598"/>
      <c r="D299" s="598"/>
      <c r="AK299" s="305"/>
      <c r="AL299" s="305"/>
      <c r="AM299" s="305"/>
      <c r="AN299" s="305"/>
      <c r="AO299" s="305"/>
      <c r="AP299" s="305"/>
      <c r="AQ299" s="305"/>
      <c r="AR299" s="305"/>
      <c r="AS299" s="305"/>
      <c r="AT299" s="305"/>
      <c r="AU299" s="305"/>
      <c r="AV299" s="305"/>
      <c r="AW299" s="305"/>
      <c r="AX299" s="305"/>
      <c r="AY299" s="305"/>
      <c r="AZ299" s="305"/>
      <c r="BA299" s="278"/>
      <c r="BB299" s="276"/>
      <c r="BC299" s="276"/>
      <c r="BD299" s="276"/>
      <c r="BE299" s="276"/>
      <c r="BF299" s="276"/>
      <c r="BG299" s="276"/>
      <c r="BH299" s="276"/>
      <c r="BI299" s="276"/>
      <c r="BJ299" s="276"/>
      <c r="BK299" s="276"/>
      <c r="BL299" s="276"/>
      <c r="BM299" s="276"/>
      <c r="BN299" s="276"/>
      <c r="BO299" s="276"/>
      <c r="BP299" s="276"/>
      <c r="BQ299" s="276"/>
      <c r="BR299" s="276"/>
      <c r="BS299" s="276"/>
      <c r="BT299" s="276"/>
      <c r="BU299" s="276"/>
      <c r="BV299" s="276"/>
      <c r="BW299" s="276"/>
      <c r="BX299" s="276"/>
      <c r="BY299" s="278"/>
      <c r="BZ299" s="304"/>
      <c r="CA299" s="304"/>
      <c r="CB299" s="304"/>
      <c r="CC299" s="304"/>
      <c r="CD299" s="304"/>
      <c r="CE299" s="304"/>
      <c r="CF299" s="304"/>
      <c r="CG299" s="304"/>
      <c r="CH299" s="304"/>
      <c r="CI299" s="304"/>
      <c r="CJ299" s="304"/>
      <c r="CK299" s="304"/>
      <c r="CL299" s="304"/>
      <c r="CM299" s="304"/>
      <c r="CN299" s="304"/>
      <c r="CO299" s="304"/>
      <c r="CP299" s="304"/>
      <c r="CQ299" s="304"/>
      <c r="CR299" s="304"/>
      <c r="CS299" s="304"/>
      <c r="CT299" s="304"/>
      <c r="CU299" s="304"/>
      <c r="CV299" s="304"/>
      <c r="CW299" s="304"/>
      <c r="CX299" s="304"/>
      <c r="CY299" s="304"/>
      <c r="CZ299" s="304"/>
    </row>
    <row r="300" s="433" customFormat="true" ht="15" customHeight="true" x14ac:dyDescent="0.2">
      <c r="A300" s="535"/>
      <c r="B300" s="536"/>
      <c r="C300" s="540"/>
      <c r="D300" s="540"/>
      <c r="AK300" s="305"/>
      <c r="AL300" s="305"/>
      <c r="AM300" s="305"/>
      <c r="AN300" s="305"/>
      <c r="AO300" s="305"/>
      <c r="AP300" s="305"/>
      <c r="AQ300" s="305"/>
      <c r="AR300" s="305"/>
      <c r="AS300" s="305"/>
      <c r="AT300" s="305"/>
      <c r="AU300" s="305"/>
      <c r="AV300" s="305"/>
      <c r="AW300" s="305"/>
      <c r="AX300" s="305"/>
      <c r="AY300" s="305"/>
      <c r="AZ300" s="305"/>
      <c r="BA300" s="278"/>
      <c r="BB300" s="276"/>
      <c r="BC300" s="276"/>
      <c r="BD300" s="276"/>
      <c r="BE300" s="276"/>
      <c r="BF300" s="276"/>
      <c r="BG300" s="276"/>
      <c r="BH300" s="276"/>
      <c r="BI300" s="276"/>
      <c r="BJ300" s="276"/>
      <c r="BK300" s="276"/>
      <c r="BL300" s="276"/>
      <c r="BM300" s="276"/>
      <c r="BN300" s="276"/>
      <c r="BO300" s="276"/>
      <c r="BP300" s="276"/>
      <c r="BQ300" s="276"/>
      <c r="BR300" s="276"/>
      <c r="BS300" s="276"/>
      <c r="BT300" s="276"/>
      <c r="BU300" s="276"/>
      <c r="BV300" s="276"/>
      <c r="BW300" s="276"/>
      <c r="BX300" s="276"/>
      <c r="BY300" s="278"/>
      <c r="BZ300" s="304"/>
      <c r="CA300" s="304"/>
      <c r="CB300" s="304"/>
      <c r="CC300" s="304"/>
      <c r="CD300" s="304"/>
      <c r="CE300" s="304"/>
      <c r="CF300" s="304"/>
      <c r="CG300" s="304"/>
      <c r="CH300" s="304"/>
      <c r="CI300" s="304"/>
      <c r="CJ300" s="304"/>
      <c r="CK300" s="304"/>
      <c r="CL300" s="304"/>
      <c r="CM300" s="304"/>
      <c r="CN300" s="304"/>
      <c r="CO300" s="304"/>
      <c r="CP300" s="304"/>
      <c r="CQ300" s="304"/>
      <c r="CR300" s="304"/>
      <c r="CS300" s="304"/>
      <c r="CT300" s="304"/>
      <c r="CU300" s="304"/>
      <c r="CV300" s="304"/>
      <c r="CW300" s="304"/>
      <c r="CX300" s="304"/>
      <c r="CY300" s="304"/>
      <c r="CZ300" s="304"/>
    </row>
    <row r="301" s="433" customFormat="true" ht="15" customHeight="true" x14ac:dyDescent="0.2">
      <c r="A301" s="535"/>
      <c r="B301" s="536"/>
      <c r="C301" s="540"/>
      <c r="D301" s="540"/>
      <c r="AK301" s="305"/>
      <c r="AL301" s="305"/>
      <c r="AM301" s="305"/>
      <c r="AN301" s="305"/>
      <c r="AO301" s="305"/>
      <c r="AP301" s="305"/>
      <c r="AQ301" s="305"/>
      <c r="AR301" s="305"/>
      <c r="AS301" s="305"/>
      <c r="AT301" s="305"/>
      <c r="AU301" s="305"/>
      <c r="AV301" s="305"/>
      <c r="AW301" s="305"/>
      <c r="AX301" s="305"/>
      <c r="AY301" s="305"/>
      <c r="AZ301" s="305"/>
      <c r="BA301" s="278"/>
      <c r="BB301" s="276"/>
      <c r="BC301" s="276"/>
      <c r="BD301" s="276"/>
      <c r="BE301" s="276"/>
      <c r="BF301" s="276"/>
      <c r="BG301" s="276"/>
      <c r="BH301" s="276"/>
      <c r="BI301" s="276"/>
      <c r="BJ301" s="276"/>
      <c r="BK301" s="276"/>
      <c r="BL301" s="276"/>
      <c r="BM301" s="276"/>
      <c r="BN301" s="276"/>
      <c r="BO301" s="276"/>
      <c r="BP301" s="276"/>
      <c r="BQ301" s="276"/>
      <c r="BR301" s="276"/>
      <c r="BS301" s="276"/>
      <c r="BT301" s="276"/>
      <c r="BU301" s="276"/>
      <c r="BV301" s="276"/>
      <c r="BW301" s="276"/>
      <c r="BX301" s="276"/>
      <c r="BY301" s="278"/>
      <c r="BZ301" s="304"/>
      <c r="CA301" s="304"/>
      <c r="CB301" s="304"/>
      <c r="CC301" s="304"/>
      <c r="CD301" s="304"/>
      <c r="CE301" s="304"/>
      <c r="CF301" s="304"/>
      <c r="CG301" s="304"/>
      <c r="CH301" s="304"/>
      <c r="CI301" s="304"/>
      <c r="CJ301" s="304"/>
      <c r="CK301" s="304"/>
      <c r="CL301" s="304"/>
      <c r="CM301" s="304"/>
      <c r="CN301" s="304"/>
      <c r="CO301" s="304"/>
      <c r="CP301" s="304"/>
      <c r="CQ301" s="304"/>
      <c r="CR301" s="304"/>
      <c r="CS301" s="304"/>
      <c r="CT301" s="304"/>
      <c r="CU301" s="304"/>
      <c r="CV301" s="304"/>
      <c r="CW301" s="304"/>
      <c r="CX301" s="304"/>
      <c r="CY301" s="304"/>
      <c r="CZ301" s="304"/>
    </row>
    <row r="302" s="433" customFormat="true" ht="15" customHeight="true" x14ac:dyDescent="0.2">
      <c r="A302" s="535"/>
      <c r="B302" s="536"/>
      <c r="C302" s="540"/>
      <c r="D302" s="540"/>
      <c r="AK302" s="305"/>
      <c r="AL302" s="305"/>
      <c r="AM302" s="305"/>
      <c r="AN302" s="305"/>
      <c r="AO302" s="305"/>
      <c r="AP302" s="305"/>
      <c r="AQ302" s="305"/>
      <c r="AR302" s="305"/>
      <c r="AS302" s="305"/>
      <c r="AT302" s="305"/>
      <c r="AU302" s="305"/>
      <c r="AV302" s="305"/>
      <c r="AW302" s="305"/>
      <c r="AX302" s="305"/>
      <c r="AY302" s="305"/>
      <c r="AZ302" s="305"/>
      <c r="BA302" s="278"/>
      <c r="BB302" s="276"/>
      <c r="BC302" s="276"/>
      <c r="BD302" s="276"/>
      <c r="BE302" s="276"/>
      <c r="BF302" s="276"/>
      <c r="BG302" s="276"/>
      <c r="BH302" s="276"/>
      <c r="BI302" s="276"/>
      <c r="BJ302" s="276"/>
      <c r="BK302" s="276"/>
      <c r="BL302" s="276"/>
      <c r="BM302" s="276"/>
      <c r="BN302" s="276"/>
      <c r="BO302" s="276"/>
      <c r="BP302" s="276"/>
      <c r="BQ302" s="276"/>
      <c r="BR302" s="276"/>
      <c r="BS302" s="276"/>
      <c r="BT302" s="276"/>
      <c r="BU302" s="276"/>
      <c r="BV302" s="276"/>
      <c r="BW302" s="276"/>
      <c r="BX302" s="276"/>
      <c r="BY302" s="278"/>
      <c r="BZ302" s="304"/>
      <c r="CA302" s="304"/>
      <c r="CB302" s="304"/>
      <c r="CC302" s="304"/>
      <c r="CD302" s="304"/>
      <c r="CE302" s="304"/>
      <c r="CF302" s="304"/>
      <c r="CG302" s="304"/>
      <c r="CH302" s="304"/>
      <c r="CI302" s="304"/>
      <c r="CJ302" s="304"/>
      <c r="CK302" s="304"/>
      <c r="CL302" s="304"/>
      <c r="CM302" s="304"/>
      <c r="CN302" s="304"/>
      <c r="CO302" s="304"/>
      <c r="CP302" s="304"/>
      <c r="CQ302" s="304"/>
      <c r="CR302" s="304"/>
      <c r="CS302" s="304"/>
      <c r="CT302" s="304"/>
      <c r="CU302" s="304"/>
      <c r="CV302" s="304"/>
      <c r="CW302" s="304"/>
      <c r="CX302" s="304"/>
      <c r="CY302" s="304"/>
      <c r="CZ302" s="304"/>
    </row>
    <row r="303" s="433" customFormat="true" ht="15" customHeight="true" x14ac:dyDescent="0.2">
      <c r="A303" s="535"/>
      <c r="B303" s="536"/>
      <c r="C303" s="138"/>
      <c r="D303" s="138"/>
      <c r="AK303" s="305"/>
      <c r="AL303" s="305"/>
      <c r="AM303" s="305"/>
      <c r="AN303" s="305"/>
      <c r="AO303" s="305"/>
      <c r="AP303" s="305"/>
      <c r="AQ303" s="305"/>
      <c r="AR303" s="305"/>
      <c r="AS303" s="305"/>
      <c r="AT303" s="305"/>
      <c r="AU303" s="305"/>
      <c r="AV303" s="305"/>
      <c r="AW303" s="305"/>
      <c r="AX303" s="305"/>
      <c r="AY303" s="305"/>
      <c r="AZ303" s="305"/>
      <c r="BA303" s="278"/>
      <c r="BB303" s="276"/>
      <c r="BC303" s="276"/>
      <c r="BD303" s="276"/>
      <c r="BE303" s="276"/>
      <c r="BF303" s="276"/>
      <c r="BG303" s="276"/>
      <c r="BH303" s="276"/>
      <c r="BI303" s="276"/>
      <c r="BJ303" s="276"/>
      <c r="BK303" s="276"/>
      <c r="BL303" s="276"/>
      <c r="BM303" s="276"/>
      <c r="BN303" s="276"/>
      <c r="BO303" s="276"/>
      <c r="BP303" s="276"/>
      <c r="BQ303" s="276"/>
      <c r="BR303" s="276"/>
      <c r="BS303" s="276"/>
      <c r="BT303" s="276"/>
      <c r="BU303" s="276"/>
      <c r="BV303" s="276"/>
      <c r="BW303" s="276"/>
      <c r="BX303" s="276"/>
      <c r="BY303" s="278"/>
      <c r="BZ303" s="304"/>
      <c r="CA303" s="304"/>
      <c r="CB303" s="304"/>
      <c r="CC303" s="304"/>
      <c r="CD303" s="304"/>
      <c r="CE303" s="304"/>
      <c r="CF303" s="304"/>
      <c r="CG303" s="304"/>
      <c r="CH303" s="304"/>
      <c r="CI303" s="304"/>
      <c r="CJ303" s="304"/>
      <c r="CK303" s="304"/>
      <c r="CL303" s="304"/>
      <c r="CM303" s="304"/>
      <c r="CN303" s="304"/>
      <c r="CO303" s="304"/>
      <c r="CP303" s="304"/>
      <c r="CQ303" s="304"/>
      <c r="CR303" s="304"/>
      <c r="CS303" s="304"/>
      <c r="CT303" s="304"/>
      <c r="CU303" s="304"/>
      <c r="CV303" s="304"/>
      <c r="CW303" s="304"/>
      <c r="CX303" s="304"/>
      <c r="CY303" s="304"/>
      <c r="CZ303" s="304"/>
    </row>
    <row r="304" s="433" customFormat="true" ht="15" customHeight="true" x14ac:dyDescent="0.2">
      <c r="A304" s="535"/>
      <c r="B304" s="536"/>
      <c r="C304" s="138"/>
      <c r="D304" s="138"/>
      <c r="AK304" s="305"/>
      <c r="AL304" s="305"/>
      <c r="AM304" s="305"/>
      <c r="AN304" s="305"/>
      <c r="AO304" s="305"/>
      <c r="AP304" s="305"/>
      <c r="AQ304" s="305"/>
      <c r="AR304" s="305"/>
      <c r="AS304" s="305"/>
      <c r="AT304" s="305"/>
      <c r="AU304" s="305"/>
      <c r="AV304" s="305"/>
      <c r="AW304" s="305"/>
      <c r="AX304" s="305"/>
      <c r="AY304" s="305"/>
      <c r="AZ304" s="305"/>
      <c r="BA304" s="278"/>
      <c r="BB304" s="276"/>
      <c r="BC304" s="276"/>
      <c r="BD304" s="276"/>
      <c r="BE304" s="276"/>
      <c r="BF304" s="276"/>
      <c r="BG304" s="276"/>
      <c r="BH304" s="276"/>
      <c r="BI304" s="276"/>
      <c r="BJ304" s="276"/>
      <c r="BK304" s="276"/>
      <c r="BL304" s="276"/>
      <c r="BM304" s="276"/>
      <c r="BN304" s="276"/>
      <c r="BO304" s="276"/>
      <c r="BP304" s="276"/>
      <c r="BQ304" s="276"/>
      <c r="BR304" s="276"/>
      <c r="BS304" s="276"/>
      <c r="BT304" s="276"/>
      <c r="BU304" s="276"/>
      <c r="BV304" s="276"/>
      <c r="BW304" s="276"/>
      <c r="BX304" s="276"/>
      <c r="BY304" s="278"/>
      <c r="BZ304" s="304"/>
      <c r="CA304" s="304"/>
      <c r="CB304" s="304"/>
      <c r="CC304" s="304"/>
      <c r="CD304" s="304"/>
      <c r="CE304" s="304"/>
      <c r="CF304" s="304"/>
      <c r="CG304" s="304"/>
      <c r="CH304" s="304"/>
      <c r="CI304" s="304"/>
      <c r="CJ304" s="304"/>
      <c r="CK304" s="304"/>
      <c r="CL304" s="304"/>
      <c r="CM304" s="304"/>
      <c r="CN304" s="304"/>
      <c r="CO304" s="304"/>
      <c r="CP304" s="304"/>
      <c r="CQ304" s="304"/>
      <c r="CR304" s="304"/>
      <c r="CS304" s="304"/>
      <c r="CT304" s="304"/>
      <c r="CU304" s="304"/>
      <c r="CV304" s="304"/>
      <c r="CW304" s="304"/>
      <c r="CX304" s="304"/>
      <c r="CY304" s="304"/>
      <c r="CZ304" s="304"/>
    </row>
    <row r="305" s="433" customFormat="true" ht="15" customHeight="true" x14ac:dyDescent="0.2">
      <c r="A305" s="535"/>
      <c r="B305" s="536"/>
      <c r="C305" s="138"/>
      <c r="D305" s="138"/>
      <c r="AK305" s="305"/>
      <c r="AL305" s="305"/>
      <c r="AM305" s="305"/>
      <c r="AN305" s="305"/>
      <c r="AO305" s="305"/>
      <c r="AP305" s="305"/>
      <c r="AQ305" s="305"/>
      <c r="AR305" s="305"/>
      <c r="AS305" s="305"/>
      <c r="AT305" s="305"/>
      <c r="AU305" s="305"/>
      <c r="AV305" s="305"/>
      <c r="AW305" s="305"/>
      <c r="AX305" s="305"/>
      <c r="AY305" s="305"/>
      <c r="AZ305" s="305"/>
      <c r="BA305" s="278"/>
      <c r="BB305" s="276"/>
      <c r="BC305" s="276"/>
      <c r="BD305" s="276"/>
      <c r="BE305" s="276"/>
      <c r="BF305" s="276"/>
      <c r="BG305" s="276"/>
      <c r="BH305" s="276"/>
      <c r="BI305" s="276"/>
      <c r="BJ305" s="276"/>
      <c r="BK305" s="276"/>
      <c r="BL305" s="276"/>
      <c r="BM305" s="276"/>
      <c r="BN305" s="276"/>
      <c r="BO305" s="276"/>
      <c r="BP305" s="276"/>
      <c r="BQ305" s="276"/>
      <c r="BR305" s="276"/>
      <c r="BS305" s="276"/>
      <c r="BT305" s="276"/>
      <c r="BU305" s="276"/>
      <c r="BV305" s="276"/>
      <c r="BW305" s="276"/>
      <c r="BX305" s="276"/>
      <c r="BY305" s="278"/>
      <c r="BZ305" s="304"/>
      <c r="CA305" s="304"/>
      <c r="CB305" s="304"/>
      <c r="CC305" s="304"/>
      <c r="CD305" s="304"/>
      <c r="CE305" s="304"/>
      <c r="CF305" s="304"/>
      <c r="CG305" s="304"/>
      <c r="CH305" s="304"/>
      <c r="CI305" s="304"/>
      <c r="CJ305" s="304"/>
      <c r="CK305" s="304"/>
      <c r="CL305" s="304"/>
      <c r="CM305" s="304"/>
      <c r="CN305" s="304"/>
      <c r="CO305" s="304"/>
      <c r="CP305" s="304"/>
      <c r="CQ305" s="304"/>
      <c r="CR305" s="304"/>
      <c r="CS305" s="304"/>
      <c r="CT305" s="304"/>
      <c r="CU305" s="304"/>
      <c r="CV305" s="304"/>
      <c r="CW305" s="304"/>
      <c r="CX305" s="304"/>
      <c r="CY305" s="304"/>
      <c r="CZ305" s="304"/>
    </row>
    <row r="306" s="433" customFormat="true" ht="15" customHeight="true" x14ac:dyDescent="0.2">
      <c r="B306" s="411"/>
      <c r="AK306" s="305"/>
      <c r="AL306" s="305"/>
      <c r="AM306" s="305"/>
      <c r="AN306" s="305"/>
      <c r="AO306" s="305"/>
      <c r="AP306" s="305"/>
      <c r="AQ306" s="305"/>
      <c r="AR306" s="305"/>
      <c r="AS306" s="305"/>
      <c r="AT306" s="305"/>
      <c r="AU306" s="305"/>
      <c r="AV306" s="305"/>
      <c r="AW306" s="305"/>
      <c r="AX306" s="305"/>
      <c r="AY306" s="305"/>
      <c r="AZ306" s="305"/>
      <c r="BA306" s="278"/>
      <c r="BB306" s="276"/>
      <c r="BC306" s="276"/>
      <c r="BD306" s="276"/>
      <c r="BE306" s="276"/>
      <c r="BF306" s="276"/>
      <c r="BG306" s="276"/>
      <c r="BH306" s="276"/>
      <c r="BI306" s="276"/>
      <c r="BJ306" s="276"/>
      <c r="BK306" s="276"/>
      <c r="BL306" s="276"/>
      <c r="BM306" s="276"/>
      <c r="BN306" s="276"/>
      <c r="BO306" s="276"/>
      <c r="BP306" s="276"/>
      <c r="BQ306" s="276"/>
      <c r="BR306" s="276"/>
      <c r="BS306" s="276"/>
      <c r="BT306" s="276"/>
      <c r="BU306" s="276"/>
      <c r="BV306" s="276"/>
      <c r="BW306" s="276"/>
      <c r="BX306" s="276"/>
      <c r="BY306" s="278"/>
      <c r="BZ306" s="304"/>
      <c r="CA306" s="304"/>
      <c r="CB306" s="304"/>
      <c r="CC306" s="304"/>
      <c r="CD306" s="304"/>
      <c r="CE306" s="304"/>
      <c r="CF306" s="304"/>
      <c r="CG306" s="304"/>
      <c r="CH306" s="304"/>
      <c r="CI306" s="304"/>
      <c r="CJ306" s="304"/>
      <c r="CK306" s="304"/>
      <c r="CL306" s="304"/>
      <c r="CM306" s="304"/>
      <c r="CN306" s="304"/>
      <c r="CO306" s="304"/>
      <c r="CP306" s="304"/>
      <c r="CQ306" s="304"/>
      <c r="CR306" s="304"/>
      <c r="CS306" s="304"/>
      <c r="CT306" s="304"/>
      <c r="CU306" s="304"/>
      <c r="CV306" s="304"/>
      <c r="CW306" s="304"/>
      <c r="CX306" s="304"/>
      <c r="CY306" s="304"/>
      <c r="CZ306" s="304"/>
    </row>
    <row r="307" s="433" customFormat="true" ht="15" customHeight="true" x14ac:dyDescent="0.2">
      <c r="B307" s="411"/>
      <c r="AK307" s="305"/>
      <c r="AL307" s="305"/>
      <c r="AM307" s="305"/>
      <c r="AN307" s="305"/>
      <c r="AO307" s="305"/>
      <c r="AP307" s="305"/>
      <c r="AQ307" s="305"/>
      <c r="AR307" s="305"/>
      <c r="AS307" s="305"/>
      <c r="AT307" s="305"/>
      <c r="AU307" s="305"/>
      <c r="AV307" s="305"/>
      <c r="AW307" s="305"/>
      <c r="AX307" s="305"/>
      <c r="AY307" s="305"/>
      <c r="AZ307" s="305"/>
      <c r="BA307" s="278"/>
      <c r="BB307" s="276"/>
      <c r="BC307" s="276"/>
      <c r="BD307" s="276"/>
      <c r="BE307" s="276"/>
      <c r="BF307" s="276"/>
      <c r="BG307" s="276"/>
      <c r="BH307" s="276"/>
      <c r="BI307" s="276"/>
      <c r="BJ307" s="276"/>
      <c r="BK307" s="276"/>
      <c r="BL307" s="276"/>
      <c r="BM307" s="276"/>
      <c r="BN307" s="276"/>
      <c r="BO307" s="276"/>
      <c r="BP307" s="276"/>
      <c r="BQ307" s="276"/>
      <c r="BR307" s="276"/>
      <c r="BS307" s="276"/>
      <c r="BT307" s="276"/>
      <c r="BU307" s="276"/>
      <c r="BV307" s="276"/>
      <c r="BW307" s="276"/>
      <c r="BX307" s="276"/>
      <c r="BY307" s="278"/>
      <c r="BZ307" s="304"/>
      <c r="CA307" s="304"/>
      <c r="CB307" s="304"/>
      <c r="CC307" s="304"/>
      <c r="CD307" s="304"/>
      <c r="CE307" s="304"/>
      <c r="CF307" s="304"/>
      <c r="CG307" s="304"/>
      <c r="CH307" s="304"/>
      <c r="CI307" s="304"/>
      <c r="CJ307" s="304"/>
      <c r="CK307" s="304"/>
      <c r="CL307" s="304"/>
      <c r="CM307" s="304"/>
      <c r="CN307" s="304"/>
      <c r="CO307" s="304"/>
      <c r="CP307" s="304"/>
      <c r="CQ307" s="304"/>
      <c r="CR307" s="304"/>
      <c r="CS307" s="304"/>
      <c r="CT307" s="304"/>
      <c r="CU307" s="304"/>
      <c r="CV307" s="304"/>
      <c r="CW307" s="304"/>
      <c r="CX307" s="304"/>
      <c r="CY307" s="304"/>
      <c r="CZ307" s="304"/>
    </row>
    <row r="308" s="433" customFormat="true" ht="15" customHeight="true" x14ac:dyDescent="0.2">
      <c r="B308" s="411"/>
      <c r="AK308" s="305"/>
      <c r="AL308" s="305"/>
      <c r="AM308" s="305"/>
      <c r="AN308" s="305"/>
      <c r="AO308" s="305"/>
      <c r="AP308" s="305"/>
      <c r="AQ308" s="305"/>
      <c r="AR308" s="305"/>
      <c r="AS308" s="305"/>
      <c r="AT308" s="305"/>
      <c r="AU308" s="305"/>
      <c r="AV308" s="305"/>
      <c r="AW308" s="305"/>
      <c r="AX308" s="305"/>
      <c r="AY308" s="305"/>
      <c r="AZ308" s="305"/>
      <c r="BA308" s="278"/>
      <c r="BB308" s="276"/>
      <c r="BC308" s="276"/>
      <c r="BD308" s="276"/>
      <c r="BE308" s="276"/>
      <c r="BF308" s="276"/>
      <c r="BG308" s="276"/>
      <c r="BH308" s="276"/>
      <c r="BI308" s="276"/>
      <c r="BJ308" s="276"/>
      <c r="BK308" s="276"/>
      <c r="BL308" s="276"/>
      <c r="BM308" s="276"/>
      <c r="BN308" s="276"/>
      <c r="BO308" s="276"/>
      <c r="BP308" s="276"/>
      <c r="BQ308" s="276"/>
      <c r="BR308" s="276"/>
      <c r="BS308" s="276"/>
      <c r="BT308" s="276"/>
      <c r="BU308" s="276"/>
      <c r="BV308" s="276"/>
      <c r="BW308" s="276"/>
      <c r="BX308" s="276"/>
      <c r="BY308" s="278"/>
      <c r="BZ308" s="304"/>
      <c r="CA308" s="304"/>
      <c r="CB308" s="304"/>
      <c r="CC308" s="304"/>
      <c r="CD308" s="304"/>
      <c r="CE308" s="304"/>
      <c r="CF308" s="304"/>
      <c r="CG308" s="304"/>
      <c r="CH308" s="304"/>
      <c r="CI308" s="304"/>
      <c r="CJ308" s="304"/>
      <c r="CK308" s="304"/>
      <c r="CL308" s="304"/>
      <c r="CM308" s="304"/>
      <c r="CN308" s="304"/>
      <c r="CO308" s="304"/>
      <c r="CP308" s="304"/>
      <c r="CQ308" s="304"/>
      <c r="CR308" s="304"/>
      <c r="CS308" s="304"/>
      <c r="CT308" s="304"/>
      <c r="CU308" s="304"/>
      <c r="CV308" s="304"/>
      <c r="CW308" s="304"/>
      <c r="CX308" s="304"/>
      <c r="CY308" s="304"/>
      <c r="CZ308" s="304"/>
    </row>
    <row r="309" s="433" customFormat="true" ht="15" customHeight="true" x14ac:dyDescent="0.2">
      <c r="B309" s="411"/>
      <c r="AK309" s="305"/>
      <c r="AL309" s="305"/>
      <c r="AM309" s="305"/>
      <c r="AN309" s="305"/>
      <c r="AO309" s="305"/>
      <c r="AP309" s="305"/>
      <c r="AQ309" s="305"/>
      <c r="AR309" s="305"/>
      <c r="AS309" s="305"/>
      <c r="AT309" s="305"/>
      <c r="AU309" s="305"/>
      <c r="AV309" s="305"/>
      <c r="AW309" s="305"/>
      <c r="AX309" s="305"/>
      <c r="AY309" s="305"/>
      <c r="AZ309" s="305"/>
      <c r="BA309" s="278"/>
      <c r="BB309" s="276"/>
      <c r="BC309" s="276"/>
      <c r="BD309" s="276"/>
      <c r="BE309" s="276"/>
      <c r="BF309" s="276"/>
      <c r="BG309" s="276"/>
      <c r="BH309" s="276"/>
      <c r="BI309" s="276"/>
      <c r="BJ309" s="276"/>
      <c r="BK309" s="276"/>
      <c r="BL309" s="276"/>
      <c r="BM309" s="276"/>
      <c r="BN309" s="276"/>
      <c r="BO309" s="276"/>
      <c r="BP309" s="276"/>
      <c r="BQ309" s="276"/>
      <c r="BR309" s="276"/>
      <c r="BS309" s="276"/>
      <c r="BT309" s="276"/>
      <c r="BU309" s="276"/>
      <c r="BV309" s="276"/>
      <c r="BW309" s="276"/>
      <c r="BX309" s="276"/>
      <c r="BY309" s="278"/>
      <c r="BZ309" s="304"/>
      <c r="CA309" s="304"/>
      <c r="CB309" s="304"/>
      <c r="CC309" s="304"/>
      <c r="CD309" s="304"/>
      <c r="CE309" s="304"/>
      <c r="CF309" s="304"/>
      <c r="CG309" s="304"/>
      <c r="CH309" s="304"/>
      <c r="CI309" s="304"/>
      <c r="CJ309" s="304"/>
      <c r="CK309" s="304"/>
      <c r="CL309" s="304"/>
      <c r="CM309" s="304"/>
      <c r="CN309" s="304"/>
      <c r="CO309" s="304"/>
      <c r="CP309" s="304"/>
      <c r="CQ309" s="304"/>
      <c r="CR309" s="304"/>
      <c r="CS309" s="304"/>
      <c r="CT309" s="304"/>
      <c r="CU309" s="304"/>
      <c r="CV309" s="304"/>
      <c r="CW309" s="304"/>
      <c r="CX309" s="304"/>
      <c r="CY309" s="304"/>
      <c r="CZ309" s="304"/>
    </row>
    <row r="310" s="433" customFormat="true" ht="15" customHeight="true" x14ac:dyDescent="0.2">
      <c r="B310" s="411"/>
      <c r="AK310" s="305"/>
      <c r="AL310" s="305"/>
      <c r="AM310" s="305"/>
      <c r="AN310" s="305"/>
      <c r="AO310" s="305"/>
      <c r="AP310" s="305"/>
      <c r="AQ310" s="305"/>
      <c r="AR310" s="305"/>
      <c r="AS310" s="305"/>
      <c r="AT310" s="305"/>
      <c r="AU310" s="305"/>
      <c r="AV310" s="305"/>
      <c r="AW310" s="305"/>
      <c r="AX310" s="305"/>
      <c r="AY310" s="305"/>
      <c r="AZ310" s="305"/>
      <c r="BA310" s="278"/>
      <c r="BB310" s="276"/>
      <c r="BC310" s="276"/>
      <c r="BD310" s="276"/>
      <c r="BE310" s="276"/>
      <c r="BF310" s="276"/>
      <c r="BG310" s="276"/>
      <c r="BH310" s="276"/>
      <c r="BI310" s="276"/>
      <c r="BJ310" s="276"/>
      <c r="BK310" s="276"/>
      <c r="BL310" s="276"/>
      <c r="BM310" s="276"/>
      <c r="BN310" s="276"/>
      <c r="BO310" s="276"/>
      <c r="BP310" s="276"/>
      <c r="BQ310" s="276"/>
      <c r="BR310" s="276"/>
      <c r="BS310" s="276"/>
      <c r="BT310" s="276"/>
      <c r="BU310" s="276"/>
      <c r="BV310" s="276"/>
      <c r="BW310" s="276"/>
      <c r="BX310" s="276"/>
      <c r="BY310" s="278"/>
      <c r="BZ310" s="304"/>
      <c r="CA310" s="304"/>
      <c r="CB310" s="304"/>
      <c r="CC310" s="304"/>
      <c r="CD310" s="304"/>
      <c r="CE310" s="304"/>
      <c r="CF310" s="304"/>
      <c r="CG310" s="304"/>
      <c r="CH310" s="304"/>
      <c r="CI310" s="304"/>
      <c r="CJ310" s="304"/>
      <c r="CK310" s="304"/>
      <c r="CL310" s="304"/>
      <c r="CM310" s="304"/>
      <c r="CN310" s="304"/>
      <c r="CO310" s="304"/>
      <c r="CP310" s="304"/>
      <c r="CQ310" s="304"/>
      <c r="CR310" s="304"/>
      <c r="CS310" s="304"/>
      <c r="CT310" s="304"/>
      <c r="CU310" s="304"/>
      <c r="CV310" s="304"/>
      <c r="CW310" s="304"/>
      <c r="CX310" s="304"/>
      <c r="CY310" s="304"/>
      <c r="CZ310" s="304"/>
    </row>
    <row r="311" s="433" customFormat="true" ht="15" customHeight="true" x14ac:dyDescent="0.2">
      <c r="B311" s="411"/>
      <c r="AK311" s="305"/>
      <c r="AL311" s="305"/>
      <c r="AM311" s="305"/>
      <c r="AN311" s="305"/>
      <c r="AO311" s="305"/>
      <c r="AP311" s="305"/>
      <c r="AQ311" s="305"/>
      <c r="AR311" s="305"/>
      <c r="AS311" s="305"/>
      <c r="AT311" s="305"/>
      <c r="AU311" s="305"/>
      <c r="AV311" s="305"/>
      <c r="AW311" s="305"/>
      <c r="AX311" s="305"/>
      <c r="AY311" s="305"/>
      <c r="AZ311" s="305"/>
      <c r="BA311" s="278"/>
      <c r="BB311" s="276"/>
      <c r="BC311" s="276"/>
      <c r="BD311" s="276"/>
      <c r="BE311" s="276"/>
      <c r="BF311" s="276"/>
      <c r="BG311" s="276"/>
      <c r="BH311" s="276"/>
      <c r="BI311" s="276"/>
      <c r="BJ311" s="276"/>
      <c r="BK311" s="276"/>
      <c r="BL311" s="276"/>
      <c r="BM311" s="276"/>
      <c r="BN311" s="276"/>
      <c r="BO311" s="276"/>
      <c r="BP311" s="276"/>
      <c r="BQ311" s="276"/>
      <c r="BR311" s="276"/>
      <c r="BS311" s="276"/>
      <c r="BT311" s="276"/>
      <c r="BU311" s="276"/>
      <c r="BV311" s="276"/>
      <c r="BW311" s="276"/>
      <c r="BX311" s="276"/>
      <c r="BY311" s="278"/>
      <c r="BZ311" s="304"/>
      <c r="CA311" s="304"/>
      <c r="CB311" s="304"/>
      <c r="CC311" s="304"/>
      <c r="CD311" s="304"/>
      <c r="CE311" s="304"/>
      <c r="CF311" s="304"/>
      <c r="CG311" s="304"/>
      <c r="CH311" s="304"/>
      <c r="CI311" s="304"/>
      <c r="CJ311" s="304"/>
      <c r="CK311" s="304"/>
      <c r="CL311" s="304"/>
      <c r="CM311" s="304"/>
      <c r="CN311" s="304"/>
      <c r="CO311" s="304"/>
      <c r="CP311" s="304"/>
      <c r="CQ311" s="304"/>
      <c r="CR311" s="304"/>
      <c r="CS311" s="304"/>
      <c r="CT311" s="304"/>
      <c r="CU311" s="304"/>
      <c r="CV311" s="304"/>
      <c r="CW311" s="304"/>
      <c r="CX311" s="304"/>
      <c r="CY311" s="304"/>
      <c r="CZ311" s="304"/>
    </row>
    <row r="312" s="433" customFormat="true" ht="15" customHeight="true" x14ac:dyDescent="0.2">
      <c r="B312" s="411"/>
      <c r="AK312" s="305"/>
      <c r="AL312" s="305"/>
      <c r="AM312" s="305"/>
      <c r="AN312" s="305"/>
      <c r="AO312" s="305"/>
      <c r="AP312" s="305"/>
      <c r="AQ312" s="305"/>
      <c r="AR312" s="305"/>
      <c r="AS312" s="305"/>
      <c r="AT312" s="305"/>
      <c r="AU312" s="305"/>
      <c r="AV312" s="305"/>
      <c r="AW312" s="305"/>
      <c r="AX312" s="305"/>
      <c r="AY312" s="305"/>
      <c r="AZ312" s="305"/>
      <c r="BA312" s="278"/>
      <c r="BB312" s="276"/>
      <c r="BC312" s="276"/>
      <c r="BD312" s="276"/>
      <c r="BE312" s="276"/>
      <c r="BF312" s="276"/>
      <c r="BG312" s="276"/>
      <c r="BH312" s="276"/>
      <c r="BI312" s="276"/>
      <c r="BJ312" s="276"/>
      <c r="BK312" s="276"/>
      <c r="BL312" s="276"/>
      <c r="BM312" s="276"/>
      <c r="BN312" s="276"/>
      <c r="BO312" s="276"/>
      <c r="BP312" s="276"/>
      <c r="BQ312" s="276"/>
      <c r="BR312" s="276"/>
      <c r="BS312" s="276"/>
      <c r="BT312" s="276"/>
      <c r="BU312" s="276"/>
      <c r="BV312" s="276"/>
      <c r="BW312" s="276"/>
      <c r="BX312" s="276"/>
      <c r="BY312" s="278"/>
      <c r="BZ312" s="304"/>
      <c r="CA312" s="304"/>
      <c r="CB312" s="304"/>
      <c r="CC312" s="304"/>
      <c r="CD312" s="304"/>
      <c r="CE312" s="304"/>
      <c r="CF312" s="304"/>
      <c r="CG312" s="304"/>
      <c r="CH312" s="304"/>
      <c r="CI312" s="304"/>
      <c r="CJ312" s="304"/>
      <c r="CK312" s="304"/>
      <c r="CL312" s="304"/>
      <c r="CM312" s="304"/>
      <c r="CN312" s="304"/>
      <c r="CO312" s="304"/>
      <c r="CP312" s="304"/>
      <c r="CQ312" s="304"/>
      <c r="CR312" s="304"/>
      <c r="CS312" s="304"/>
      <c r="CT312" s="304"/>
      <c r="CU312" s="304"/>
      <c r="CV312" s="304"/>
      <c r="CW312" s="304"/>
      <c r="CX312" s="304"/>
      <c r="CY312" s="304"/>
      <c r="CZ312" s="304"/>
    </row>
    <row r="313" s="433" customFormat="true" ht="15" customHeight="true" x14ac:dyDescent="0.2">
      <c r="B313" s="411"/>
      <c r="AK313" s="305"/>
      <c r="AL313" s="305"/>
      <c r="AM313" s="305"/>
      <c r="AN313" s="305"/>
      <c r="AO313" s="305"/>
      <c r="AP313" s="305"/>
      <c r="AQ313" s="305"/>
      <c r="AR313" s="305"/>
      <c r="AS313" s="305"/>
      <c r="AT313" s="305"/>
      <c r="AU313" s="305"/>
      <c r="AV313" s="305"/>
      <c r="AW313" s="305"/>
      <c r="AX313" s="305"/>
      <c r="AY313" s="305"/>
      <c r="AZ313" s="305"/>
      <c r="BA313" s="278"/>
      <c r="BB313" s="276"/>
      <c r="BC313" s="276"/>
      <c r="BD313" s="276"/>
      <c r="BE313" s="276"/>
      <c r="BF313" s="276"/>
      <c r="BG313" s="276"/>
      <c r="BH313" s="276"/>
      <c r="BI313" s="276"/>
      <c r="BJ313" s="276"/>
      <c r="BK313" s="276"/>
      <c r="BL313" s="276"/>
      <c r="BM313" s="276"/>
      <c r="BN313" s="276"/>
      <c r="BO313" s="276"/>
      <c r="BP313" s="276"/>
      <c r="BQ313" s="276"/>
      <c r="BR313" s="276"/>
      <c r="BS313" s="276"/>
      <c r="BT313" s="276"/>
      <c r="BU313" s="276"/>
      <c r="BV313" s="276"/>
      <c r="BW313" s="276"/>
      <c r="BX313" s="276"/>
      <c r="BY313" s="278"/>
      <c r="BZ313" s="304"/>
      <c r="CA313" s="304"/>
      <c r="CB313" s="304"/>
      <c r="CC313" s="304"/>
      <c r="CD313" s="304"/>
      <c r="CE313" s="304"/>
      <c r="CF313" s="304"/>
      <c r="CG313" s="304"/>
      <c r="CH313" s="304"/>
      <c r="CI313" s="304"/>
      <c r="CJ313" s="304"/>
      <c r="CK313" s="304"/>
      <c r="CL313" s="304"/>
      <c r="CM313" s="304"/>
      <c r="CN313" s="304"/>
      <c r="CO313" s="304"/>
      <c r="CP313" s="304"/>
      <c r="CQ313" s="304"/>
      <c r="CR313" s="304"/>
      <c r="CS313" s="304"/>
      <c r="CT313" s="304"/>
      <c r="CU313" s="304"/>
      <c r="CV313" s="304"/>
      <c r="CW313" s="304"/>
      <c r="CX313" s="304"/>
      <c r="CY313" s="304"/>
      <c r="CZ313" s="304"/>
    </row>
    <row r="314" s="433" customFormat="true" ht="15" customHeight="true" x14ac:dyDescent="0.2">
      <c r="B314" s="411"/>
      <c r="AK314" s="305"/>
      <c r="AL314" s="305"/>
      <c r="AM314" s="305"/>
      <c r="AN314" s="305"/>
      <c r="AO314" s="305"/>
      <c r="AP314" s="305"/>
      <c r="AQ314" s="305"/>
      <c r="AR314" s="305"/>
      <c r="AS314" s="305"/>
      <c r="AT314" s="305"/>
      <c r="AU314" s="305"/>
      <c r="AV314" s="305"/>
      <c r="AW314" s="305"/>
      <c r="AX314" s="305"/>
      <c r="AY314" s="305"/>
      <c r="AZ314" s="305"/>
      <c r="BA314" s="278"/>
      <c r="BB314" s="276"/>
      <c r="BC314" s="276"/>
      <c r="BD314" s="276"/>
      <c r="BE314" s="276"/>
      <c r="BF314" s="276"/>
      <c r="BG314" s="276"/>
      <c r="BH314" s="276"/>
      <c r="BI314" s="276"/>
      <c r="BJ314" s="276"/>
      <c r="BK314" s="276"/>
      <c r="BL314" s="276"/>
      <c r="BM314" s="276"/>
      <c r="BN314" s="276"/>
      <c r="BO314" s="276"/>
      <c r="BP314" s="276"/>
      <c r="BQ314" s="276"/>
      <c r="BR314" s="276"/>
      <c r="BS314" s="276"/>
      <c r="BT314" s="276"/>
      <c r="BU314" s="276"/>
      <c r="BV314" s="276"/>
      <c r="BW314" s="276"/>
      <c r="BX314" s="276"/>
      <c r="BY314" s="278"/>
      <c r="BZ314" s="304"/>
      <c r="CA314" s="304"/>
      <c r="CB314" s="304"/>
      <c r="CC314" s="304"/>
      <c r="CD314" s="304"/>
      <c r="CE314" s="304"/>
      <c r="CF314" s="304"/>
      <c r="CG314" s="304"/>
      <c r="CH314" s="304"/>
      <c r="CI314" s="304"/>
      <c r="CJ314" s="304"/>
      <c r="CK314" s="304"/>
      <c r="CL314" s="304"/>
      <c r="CM314" s="304"/>
      <c r="CN314" s="304"/>
      <c r="CO314" s="304"/>
      <c r="CP314" s="304"/>
      <c r="CQ314" s="304"/>
      <c r="CR314" s="304"/>
      <c r="CS314" s="304"/>
      <c r="CT314" s="304"/>
      <c r="CU314" s="304"/>
      <c r="CV314" s="304"/>
      <c r="CW314" s="304"/>
      <c r="CX314" s="304"/>
      <c r="CY314" s="304"/>
      <c r="CZ314" s="304"/>
    </row>
    <row r="315" s="433" customFormat="true" ht="15" customHeight="true" x14ac:dyDescent="0.2">
      <c r="B315" s="411"/>
      <c r="AK315" s="305"/>
      <c r="AL315" s="305"/>
      <c r="AM315" s="305"/>
      <c r="AN315" s="305"/>
      <c r="AO315" s="305"/>
      <c r="AP315" s="305"/>
      <c r="AQ315" s="305"/>
      <c r="AR315" s="305"/>
      <c r="AS315" s="305"/>
      <c r="AT315" s="305"/>
      <c r="AU315" s="305"/>
      <c r="AV315" s="305"/>
      <c r="AW315" s="305"/>
      <c r="AX315" s="305"/>
      <c r="AY315" s="305"/>
      <c r="AZ315" s="305"/>
      <c r="BA315" s="278"/>
      <c r="BB315" s="276"/>
      <c r="BC315" s="276"/>
      <c r="BD315" s="276"/>
      <c r="BE315" s="276"/>
      <c r="BF315" s="276"/>
      <c r="BG315" s="276"/>
      <c r="BH315" s="276"/>
      <c r="BI315" s="276"/>
      <c r="BJ315" s="276"/>
      <c r="BK315" s="276"/>
      <c r="BL315" s="276"/>
      <c r="BM315" s="276"/>
      <c r="BN315" s="276"/>
      <c r="BO315" s="276"/>
      <c r="BP315" s="276"/>
      <c r="BQ315" s="276"/>
      <c r="BR315" s="276"/>
      <c r="BS315" s="276"/>
      <c r="BT315" s="276"/>
      <c r="BU315" s="276"/>
      <c r="BV315" s="276"/>
      <c r="BW315" s="276"/>
      <c r="BX315" s="276"/>
      <c r="BY315" s="278"/>
      <c r="BZ315" s="304"/>
      <c r="CA315" s="304"/>
      <c r="CB315" s="304"/>
      <c r="CC315" s="304"/>
      <c r="CD315" s="304"/>
      <c r="CE315" s="304"/>
      <c r="CF315" s="304"/>
      <c r="CG315" s="304"/>
      <c r="CH315" s="304"/>
      <c r="CI315" s="304"/>
      <c r="CJ315" s="304"/>
      <c r="CK315" s="304"/>
      <c r="CL315" s="304"/>
      <c r="CM315" s="304"/>
      <c r="CN315" s="304"/>
      <c r="CO315" s="304"/>
      <c r="CP315" s="304"/>
      <c r="CQ315" s="304"/>
      <c r="CR315" s="304"/>
      <c r="CS315" s="304"/>
      <c r="CT315" s="304"/>
      <c r="CU315" s="304"/>
      <c r="CV315" s="304"/>
      <c r="CW315" s="304"/>
      <c r="CX315" s="304"/>
      <c r="CY315" s="304"/>
      <c r="CZ315" s="304"/>
    </row>
    <row r="316" s="433" customFormat="true" ht="15" customHeight="true" x14ac:dyDescent="0.2">
      <c r="B316" s="411"/>
      <c r="AK316" s="305"/>
      <c r="AL316" s="305"/>
      <c r="AM316" s="305"/>
      <c r="AN316" s="305"/>
      <c r="AO316" s="305"/>
      <c r="AP316" s="305"/>
      <c r="AQ316" s="305"/>
      <c r="AR316" s="305"/>
      <c r="AS316" s="305"/>
      <c r="AT316" s="305"/>
      <c r="AU316" s="305"/>
      <c r="AV316" s="305"/>
      <c r="AW316" s="305"/>
      <c r="AX316" s="305"/>
      <c r="AY316" s="305"/>
      <c r="AZ316" s="305"/>
      <c r="BA316" s="278"/>
      <c r="BB316" s="276"/>
      <c r="BC316" s="276"/>
      <c r="BD316" s="276"/>
      <c r="BE316" s="276"/>
      <c r="BF316" s="276"/>
      <c r="BG316" s="276"/>
      <c r="BH316" s="276"/>
      <c r="BI316" s="276"/>
      <c r="BJ316" s="276"/>
      <c r="BK316" s="276"/>
      <c r="BL316" s="276"/>
      <c r="BM316" s="276"/>
      <c r="BN316" s="276"/>
      <c r="BO316" s="276"/>
      <c r="BP316" s="276"/>
      <c r="BQ316" s="276"/>
      <c r="BR316" s="276"/>
      <c r="BS316" s="276"/>
      <c r="BT316" s="276"/>
      <c r="BU316" s="276"/>
      <c r="BV316" s="276"/>
      <c r="BW316" s="276"/>
      <c r="BX316" s="276"/>
      <c r="BY316" s="278"/>
      <c r="BZ316" s="304"/>
      <c r="CA316" s="304"/>
      <c r="CB316" s="304"/>
      <c r="CC316" s="304"/>
      <c r="CD316" s="304"/>
      <c r="CE316" s="304"/>
      <c r="CF316" s="304"/>
      <c r="CG316" s="304"/>
      <c r="CH316" s="304"/>
      <c r="CI316" s="304"/>
      <c r="CJ316" s="304"/>
      <c r="CK316" s="304"/>
      <c r="CL316" s="304"/>
      <c r="CM316" s="304"/>
      <c r="CN316" s="304"/>
      <c r="CO316" s="304"/>
      <c r="CP316" s="304"/>
      <c r="CQ316" s="304"/>
      <c r="CR316" s="304"/>
      <c r="CS316" s="304"/>
      <c r="CT316" s="304"/>
      <c r="CU316" s="304"/>
      <c r="CV316" s="304"/>
      <c r="CW316" s="304"/>
      <c r="CX316" s="304"/>
      <c r="CY316" s="304"/>
      <c r="CZ316" s="304"/>
    </row>
    <row r="317" s="433" customFormat="true" ht="15" customHeight="true" x14ac:dyDescent="0.2">
      <c r="B317" s="411"/>
      <c r="AK317" s="305"/>
      <c r="AL317" s="305"/>
      <c r="AM317" s="305"/>
      <c r="AN317" s="305"/>
      <c r="AO317" s="305"/>
      <c r="AP317" s="305"/>
      <c r="AQ317" s="305"/>
      <c r="AR317" s="305"/>
      <c r="AS317" s="305"/>
      <c r="AT317" s="305"/>
      <c r="AU317" s="305"/>
      <c r="AV317" s="305"/>
      <c r="AW317" s="305"/>
      <c r="AX317" s="305"/>
      <c r="AY317" s="305"/>
      <c r="AZ317" s="305"/>
      <c r="BA317" s="278"/>
      <c r="BB317" s="276"/>
      <c r="BC317" s="276"/>
      <c r="BD317" s="276"/>
      <c r="BE317" s="276"/>
      <c r="BF317" s="276"/>
      <c r="BG317" s="276"/>
      <c r="BH317" s="276"/>
      <c r="BI317" s="276"/>
      <c r="BJ317" s="276"/>
      <c r="BK317" s="276"/>
      <c r="BL317" s="276"/>
      <c r="BM317" s="276"/>
      <c r="BN317" s="276"/>
      <c r="BO317" s="276"/>
      <c r="BP317" s="276"/>
      <c r="BQ317" s="276"/>
      <c r="BR317" s="276"/>
      <c r="BS317" s="276"/>
      <c r="BT317" s="276"/>
      <c r="BU317" s="276"/>
      <c r="BV317" s="276"/>
      <c r="BW317" s="276"/>
      <c r="BX317" s="276"/>
      <c r="BY317" s="278"/>
      <c r="BZ317" s="304"/>
      <c r="CA317" s="304"/>
      <c r="CB317" s="304"/>
      <c r="CC317" s="304"/>
      <c r="CD317" s="304"/>
      <c r="CE317" s="304"/>
      <c r="CF317" s="304"/>
      <c r="CG317" s="304"/>
      <c r="CH317" s="304"/>
      <c r="CI317" s="304"/>
      <c r="CJ317" s="304"/>
      <c r="CK317" s="304"/>
      <c r="CL317" s="304"/>
      <c r="CM317" s="304"/>
      <c r="CN317" s="304"/>
      <c r="CO317" s="304"/>
      <c r="CP317" s="304"/>
      <c r="CQ317" s="304"/>
      <c r="CR317" s="304"/>
      <c r="CS317" s="304"/>
      <c r="CT317" s="304"/>
      <c r="CU317" s="304"/>
      <c r="CV317" s="304"/>
      <c r="CW317" s="304"/>
      <c r="CX317" s="304"/>
      <c r="CY317" s="304"/>
      <c r="CZ317" s="304"/>
    </row>
    <row r="318" s="433" customFormat="true" ht="15" customHeight="true" x14ac:dyDescent="0.2">
      <c r="B318" s="411"/>
      <c r="AK318" s="305"/>
      <c r="AL318" s="305"/>
      <c r="AM318" s="305"/>
      <c r="AN318" s="305"/>
      <c r="AO318" s="305"/>
      <c r="AP318" s="305"/>
      <c r="AQ318" s="305"/>
      <c r="AR318" s="305"/>
      <c r="AS318" s="305"/>
      <c r="AT318" s="305"/>
      <c r="AU318" s="305"/>
      <c r="AV318" s="305"/>
      <c r="AW318" s="305"/>
      <c r="AX318" s="305"/>
      <c r="AY318" s="305"/>
      <c r="AZ318" s="305"/>
      <c r="BA318" s="278"/>
      <c r="BB318" s="276"/>
      <c r="BC318" s="276"/>
      <c r="BD318" s="276"/>
      <c r="BE318" s="276"/>
      <c r="BF318" s="276"/>
      <c r="BG318" s="276"/>
      <c r="BH318" s="276"/>
      <c r="BI318" s="276"/>
      <c r="BJ318" s="276"/>
      <c r="BK318" s="276"/>
      <c r="BL318" s="276"/>
      <c r="BM318" s="276"/>
      <c r="BN318" s="276"/>
      <c r="BO318" s="276"/>
      <c r="BP318" s="276"/>
      <c r="BQ318" s="276"/>
      <c r="BR318" s="276"/>
      <c r="BS318" s="276"/>
      <c r="BT318" s="276"/>
      <c r="BU318" s="276"/>
      <c r="BV318" s="276"/>
      <c r="BW318" s="276"/>
      <c r="BX318" s="276"/>
      <c r="BY318" s="278"/>
      <c r="BZ318" s="304"/>
      <c r="CA318" s="304"/>
      <c r="CB318" s="304"/>
      <c r="CC318" s="304"/>
      <c r="CD318" s="304"/>
      <c r="CE318" s="304"/>
      <c r="CF318" s="304"/>
      <c r="CG318" s="304"/>
      <c r="CH318" s="304"/>
      <c r="CI318" s="304"/>
      <c r="CJ318" s="304"/>
      <c r="CK318" s="304"/>
      <c r="CL318" s="304"/>
      <c r="CM318" s="304"/>
      <c r="CN318" s="304"/>
      <c r="CO318" s="304"/>
      <c r="CP318" s="304"/>
      <c r="CQ318" s="304"/>
      <c r="CR318" s="304"/>
      <c r="CS318" s="304"/>
      <c r="CT318" s="304"/>
      <c r="CU318" s="304"/>
      <c r="CV318" s="304"/>
      <c r="CW318" s="304"/>
      <c r="CX318" s="304"/>
      <c r="CY318" s="304"/>
      <c r="CZ318" s="304"/>
    </row>
    <row r="319" s="433" customFormat="true" ht="15" customHeight="true" x14ac:dyDescent="0.2">
      <c r="B319" s="411"/>
      <c r="AK319" s="305"/>
      <c r="AL319" s="305"/>
      <c r="AM319" s="305"/>
      <c r="AN319" s="305"/>
      <c r="AO319" s="305"/>
      <c r="AP319" s="305"/>
      <c r="AQ319" s="305"/>
      <c r="AR319" s="305"/>
      <c r="AS319" s="305"/>
      <c r="AT319" s="305"/>
      <c r="AU319" s="305"/>
      <c r="AV319" s="305"/>
      <c r="AW319" s="305"/>
      <c r="AX319" s="305"/>
      <c r="AY319" s="305"/>
      <c r="AZ319" s="305"/>
      <c r="BA319" s="278"/>
      <c r="BB319" s="276"/>
      <c r="BC319" s="276"/>
      <c r="BD319" s="276"/>
      <c r="BE319" s="276"/>
      <c r="BF319" s="276"/>
      <c r="BG319" s="276"/>
      <c r="BH319" s="276"/>
      <c r="BI319" s="276"/>
      <c r="BJ319" s="276"/>
      <c r="BK319" s="276"/>
      <c r="BL319" s="276"/>
      <c r="BM319" s="276"/>
      <c r="BN319" s="276"/>
      <c r="BO319" s="276"/>
      <c r="BP319" s="276"/>
      <c r="BQ319" s="276"/>
      <c r="BR319" s="276"/>
      <c r="BS319" s="276"/>
      <c r="BT319" s="276"/>
      <c r="BU319" s="276"/>
      <c r="BV319" s="276"/>
      <c r="BW319" s="276"/>
      <c r="BX319" s="276"/>
      <c r="BY319" s="278"/>
      <c r="BZ319" s="304"/>
      <c r="CA319" s="304"/>
      <c r="CB319" s="304"/>
      <c r="CC319" s="304"/>
      <c r="CD319" s="304"/>
      <c r="CE319" s="304"/>
      <c r="CF319" s="304"/>
      <c r="CG319" s="304"/>
      <c r="CH319" s="304"/>
      <c r="CI319" s="304"/>
      <c r="CJ319" s="304"/>
      <c r="CK319" s="304"/>
      <c r="CL319" s="304"/>
      <c r="CM319" s="304"/>
      <c r="CN319" s="304"/>
      <c r="CO319" s="304"/>
      <c r="CP319" s="304"/>
      <c r="CQ319" s="304"/>
      <c r="CR319" s="304"/>
      <c r="CS319" s="304"/>
      <c r="CT319" s="304"/>
      <c r="CU319" s="304"/>
      <c r="CV319" s="304"/>
      <c r="CW319" s="304"/>
      <c r="CX319" s="304"/>
      <c r="CY319" s="304"/>
      <c r="CZ319" s="304"/>
    </row>
    <row r="320" s="433" customFormat="true" ht="15" customHeight="true" x14ac:dyDescent="0.2">
      <c r="B320" s="411"/>
      <c r="AK320" s="305"/>
      <c r="AL320" s="305"/>
      <c r="AM320" s="305"/>
      <c r="AN320" s="305"/>
      <c r="AO320" s="305"/>
      <c r="AP320" s="305"/>
      <c r="AQ320" s="305"/>
      <c r="AR320" s="305"/>
      <c r="AS320" s="305"/>
      <c r="AT320" s="305"/>
      <c r="AU320" s="305"/>
      <c r="AV320" s="305"/>
      <c r="AW320" s="305"/>
      <c r="AX320" s="305"/>
      <c r="AY320" s="305"/>
      <c r="AZ320" s="305"/>
      <c r="BA320" s="278"/>
      <c r="BB320" s="276"/>
      <c r="BC320" s="276"/>
      <c r="BD320" s="276"/>
      <c r="BE320" s="276"/>
      <c r="BF320" s="276"/>
      <c r="BG320" s="276"/>
      <c r="BH320" s="276"/>
      <c r="BI320" s="276"/>
      <c r="BJ320" s="276"/>
      <c r="BK320" s="276"/>
      <c r="BL320" s="276"/>
      <c r="BM320" s="276"/>
      <c r="BN320" s="276"/>
      <c r="BO320" s="276"/>
      <c r="BP320" s="276"/>
      <c r="BQ320" s="276"/>
      <c r="BR320" s="276"/>
      <c r="BS320" s="276"/>
      <c r="BT320" s="276"/>
      <c r="BU320" s="276"/>
      <c r="BV320" s="276"/>
      <c r="BW320" s="276"/>
      <c r="BX320" s="276"/>
      <c r="BY320" s="278"/>
      <c r="BZ320" s="304"/>
      <c r="CA320" s="304"/>
      <c r="CB320" s="304"/>
      <c r="CC320" s="304"/>
      <c r="CD320" s="304"/>
      <c r="CE320" s="304"/>
      <c r="CF320" s="304"/>
      <c r="CG320" s="304"/>
      <c r="CH320" s="304"/>
      <c r="CI320" s="304"/>
      <c r="CJ320" s="304"/>
      <c r="CK320" s="304"/>
      <c r="CL320" s="304"/>
      <c r="CM320" s="304"/>
      <c r="CN320" s="304"/>
      <c r="CO320" s="304"/>
      <c r="CP320" s="304"/>
      <c r="CQ320" s="304"/>
      <c r="CR320" s="304"/>
      <c r="CS320" s="304"/>
      <c r="CT320" s="304"/>
      <c r="CU320" s="304"/>
      <c r="CV320" s="304"/>
      <c r="CW320" s="304"/>
      <c r="CX320" s="304"/>
      <c r="CY320" s="304"/>
      <c r="CZ320" s="304"/>
    </row>
    <row r="321" s="433" customFormat="true" ht="15" customHeight="true" x14ac:dyDescent="0.2">
      <c r="B321" s="411"/>
      <c r="AK321" s="305"/>
      <c r="AL321" s="305"/>
      <c r="AM321" s="305"/>
      <c r="AN321" s="305"/>
      <c r="AO321" s="305"/>
      <c r="AP321" s="305"/>
      <c r="AQ321" s="305"/>
      <c r="AR321" s="305"/>
      <c r="AS321" s="305"/>
      <c r="AT321" s="305"/>
      <c r="AU321" s="305"/>
      <c r="AV321" s="305"/>
      <c r="AW321" s="305"/>
      <c r="AX321" s="305"/>
      <c r="AY321" s="305"/>
      <c r="AZ321" s="305"/>
      <c r="BA321" s="278"/>
      <c r="BB321" s="276"/>
      <c r="BC321" s="276"/>
      <c r="BD321" s="276"/>
      <c r="BE321" s="276"/>
      <c r="BF321" s="276"/>
      <c r="BG321" s="276"/>
      <c r="BH321" s="276"/>
      <c r="BI321" s="276"/>
      <c r="BJ321" s="276"/>
      <c r="BK321" s="276"/>
      <c r="BL321" s="276"/>
      <c r="BM321" s="276"/>
      <c r="BN321" s="276"/>
      <c r="BO321" s="276"/>
      <c r="BP321" s="276"/>
      <c r="BQ321" s="276"/>
      <c r="BR321" s="276"/>
      <c r="BS321" s="276"/>
      <c r="BT321" s="276"/>
      <c r="BU321" s="276"/>
      <c r="BV321" s="276"/>
      <c r="BW321" s="276"/>
      <c r="BX321" s="276"/>
      <c r="BY321" s="278"/>
      <c r="BZ321" s="304"/>
      <c r="CA321" s="304"/>
      <c r="CB321" s="304"/>
      <c r="CC321" s="304"/>
      <c r="CD321" s="304"/>
      <c r="CE321" s="304"/>
      <c r="CF321" s="304"/>
      <c r="CG321" s="304"/>
      <c r="CH321" s="304"/>
      <c r="CI321" s="304"/>
      <c r="CJ321" s="304"/>
      <c r="CK321" s="304"/>
      <c r="CL321" s="304"/>
      <c r="CM321" s="304"/>
      <c r="CN321" s="304"/>
      <c r="CO321" s="304"/>
      <c r="CP321" s="304"/>
      <c r="CQ321" s="304"/>
      <c r="CR321" s="304"/>
      <c r="CS321" s="304"/>
      <c r="CT321" s="304"/>
      <c r="CU321" s="304"/>
      <c r="CV321" s="304"/>
      <c r="CW321" s="304"/>
      <c r="CX321" s="304"/>
      <c r="CY321" s="304"/>
      <c r="CZ321" s="304"/>
    </row>
    <row r="322" s="433" customFormat="true" ht="15" customHeight="true" x14ac:dyDescent="0.2">
      <c r="B322" s="411"/>
      <c r="AK322" s="305"/>
      <c r="AL322" s="305"/>
      <c r="AM322" s="305"/>
      <c r="AN322" s="305"/>
      <c r="AO322" s="305"/>
      <c r="AP322" s="305"/>
      <c r="AQ322" s="305"/>
      <c r="AR322" s="305"/>
      <c r="AS322" s="305"/>
      <c r="AT322" s="305"/>
      <c r="AU322" s="305"/>
      <c r="AV322" s="305"/>
      <c r="AW322" s="305"/>
      <c r="AX322" s="305"/>
      <c r="AY322" s="305"/>
      <c r="AZ322" s="305"/>
      <c r="BA322" s="278"/>
      <c r="BB322" s="276"/>
      <c r="BC322" s="276"/>
      <c r="BD322" s="276"/>
      <c r="BE322" s="276"/>
      <c r="BF322" s="276"/>
      <c r="BG322" s="276"/>
      <c r="BH322" s="276"/>
      <c r="BI322" s="276"/>
      <c r="BJ322" s="276"/>
      <c r="BK322" s="276"/>
      <c r="BL322" s="276"/>
      <c r="BM322" s="276"/>
      <c r="BN322" s="276"/>
      <c r="BO322" s="276"/>
      <c r="BP322" s="276"/>
      <c r="BQ322" s="276"/>
      <c r="BR322" s="276"/>
      <c r="BS322" s="276"/>
      <c r="BT322" s="276"/>
      <c r="BU322" s="276"/>
      <c r="BV322" s="276"/>
      <c r="BW322" s="276"/>
      <c r="BX322" s="276"/>
      <c r="BY322" s="278"/>
      <c r="BZ322" s="304"/>
      <c r="CA322" s="304"/>
      <c r="CB322" s="304"/>
      <c r="CC322" s="304"/>
      <c r="CD322" s="304"/>
      <c r="CE322" s="304"/>
      <c r="CF322" s="304"/>
      <c r="CG322" s="304"/>
      <c r="CH322" s="304"/>
      <c r="CI322" s="304"/>
      <c r="CJ322" s="304"/>
      <c r="CK322" s="304"/>
      <c r="CL322" s="304"/>
      <c r="CM322" s="304"/>
      <c r="CN322" s="304"/>
      <c r="CO322" s="304"/>
      <c r="CP322" s="304"/>
      <c r="CQ322" s="304"/>
      <c r="CR322" s="304"/>
      <c r="CS322" s="304"/>
      <c r="CT322" s="304"/>
      <c r="CU322" s="304"/>
      <c r="CV322" s="304"/>
      <c r="CW322" s="304"/>
      <c r="CX322" s="304"/>
      <c r="CY322" s="304"/>
      <c r="CZ322" s="304"/>
    </row>
    <row r="323" s="433" customFormat="true" ht="15" customHeight="true" x14ac:dyDescent="0.2">
      <c r="B323" s="411"/>
      <c r="AK323" s="305"/>
      <c r="AL323" s="305"/>
      <c r="AM323" s="305"/>
      <c r="AN323" s="305"/>
      <c r="AO323" s="305"/>
      <c r="AP323" s="305"/>
      <c r="AQ323" s="305"/>
      <c r="AR323" s="305"/>
      <c r="AS323" s="305"/>
      <c r="AT323" s="305"/>
      <c r="AU323" s="305"/>
      <c r="AV323" s="305"/>
      <c r="AW323" s="305"/>
      <c r="AX323" s="305"/>
      <c r="AY323" s="305"/>
      <c r="AZ323" s="305"/>
      <c r="BA323" s="278"/>
      <c r="BB323" s="276"/>
      <c r="BC323" s="276"/>
      <c r="BD323" s="276"/>
      <c r="BE323" s="276"/>
      <c r="BF323" s="276"/>
      <c r="BG323" s="276"/>
      <c r="BH323" s="276"/>
      <c r="BI323" s="276"/>
      <c r="BJ323" s="276"/>
      <c r="BK323" s="276"/>
      <c r="BL323" s="276"/>
      <c r="BM323" s="276"/>
      <c r="BN323" s="276"/>
      <c r="BO323" s="276"/>
      <c r="BP323" s="276"/>
      <c r="BQ323" s="276"/>
      <c r="BR323" s="276"/>
      <c r="BS323" s="276"/>
      <c r="BT323" s="276"/>
      <c r="BU323" s="276"/>
      <c r="BV323" s="276"/>
      <c r="BW323" s="276"/>
      <c r="BX323" s="276"/>
      <c r="BY323" s="278"/>
      <c r="BZ323" s="304"/>
      <c r="CA323" s="304"/>
      <c r="CB323" s="304"/>
      <c r="CC323" s="304"/>
      <c r="CD323" s="304"/>
      <c r="CE323" s="304"/>
      <c r="CF323" s="304"/>
      <c r="CG323" s="304"/>
      <c r="CH323" s="304"/>
      <c r="CI323" s="304"/>
      <c r="CJ323" s="304"/>
      <c r="CK323" s="304"/>
      <c r="CL323" s="304"/>
      <c r="CM323" s="304"/>
      <c r="CN323" s="304"/>
      <c r="CO323" s="304"/>
      <c r="CP323" s="304"/>
      <c r="CQ323" s="304"/>
      <c r="CR323" s="304"/>
      <c r="CS323" s="304"/>
      <c r="CT323" s="304"/>
      <c r="CU323" s="304"/>
      <c r="CV323" s="304"/>
      <c r="CW323" s="304"/>
      <c r="CX323" s="304"/>
      <c r="CY323" s="304"/>
      <c r="CZ323" s="304"/>
    </row>
    <row r="324" s="433" customFormat="true" ht="15" customHeight="true" x14ac:dyDescent="0.2">
      <c r="B324" s="411"/>
      <c r="AK324" s="305"/>
      <c r="AL324" s="305"/>
      <c r="AM324" s="305"/>
      <c r="AN324" s="305"/>
      <c r="AO324" s="305"/>
      <c r="AP324" s="305"/>
      <c r="AQ324" s="305"/>
      <c r="AR324" s="305"/>
      <c r="AS324" s="305"/>
      <c r="AT324" s="305"/>
      <c r="AU324" s="305"/>
      <c r="AV324" s="305"/>
      <c r="AW324" s="305"/>
      <c r="AX324" s="305"/>
      <c r="AY324" s="305"/>
      <c r="AZ324" s="305"/>
      <c r="BA324" s="278"/>
      <c r="BB324" s="276"/>
      <c r="BC324" s="276"/>
      <c r="BD324" s="276"/>
      <c r="BE324" s="276"/>
      <c r="BF324" s="276"/>
      <c r="BG324" s="276"/>
      <c r="BH324" s="276"/>
      <c r="BI324" s="276"/>
      <c r="BJ324" s="276"/>
      <c r="BK324" s="276"/>
      <c r="BL324" s="276"/>
      <c r="BM324" s="276"/>
      <c r="BN324" s="276"/>
      <c r="BO324" s="276"/>
      <c r="BP324" s="276"/>
      <c r="BQ324" s="276"/>
      <c r="BR324" s="276"/>
      <c r="BS324" s="276"/>
      <c r="BT324" s="276"/>
      <c r="BU324" s="276"/>
      <c r="BV324" s="276"/>
      <c r="BW324" s="276"/>
      <c r="BX324" s="276"/>
      <c r="BY324" s="278"/>
      <c r="BZ324" s="304"/>
      <c r="CA324" s="304"/>
      <c r="CB324" s="304"/>
      <c r="CC324" s="304"/>
      <c r="CD324" s="304"/>
      <c r="CE324" s="304"/>
      <c r="CF324" s="304"/>
      <c r="CG324" s="304"/>
      <c r="CH324" s="304"/>
      <c r="CI324" s="304"/>
      <c r="CJ324" s="304"/>
      <c r="CK324" s="304"/>
      <c r="CL324" s="304"/>
      <c r="CM324" s="304"/>
      <c r="CN324" s="304"/>
      <c r="CO324" s="304"/>
      <c r="CP324" s="304"/>
      <c r="CQ324" s="304"/>
      <c r="CR324" s="304"/>
      <c r="CS324" s="304"/>
      <c r="CT324" s="304"/>
      <c r="CU324" s="304"/>
      <c r="CV324" s="304"/>
      <c r="CW324" s="304"/>
      <c r="CX324" s="304"/>
      <c r="CY324" s="304"/>
      <c r="CZ324" s="304"/>
    </row>
    <row r="325" s="433" customFormat="true" ht="15" customHeight="true" x14ac:dyDescent="0.2">
      <c r="B325" s="411"/>
      <c r="AK325" s="305"/>
      <c r="AL325" s="305"/>
      <c r="AM325" s="305"/>
      <c r="AN325" s="305"/>
      <c r="AO325" s="305"/>
      <c r="AP325" s="305"/>
      <c r="AQ325" s="305"/>
      <c r="AR325" s="305"/>
      <c r="AS325" s="305"/>
      <c r="AT325" s="305"/>
      <c r="AU325" s="305"/>
      <c r="AV325" s="305"/>
      <c r="AW325" s="305"/>
      <c r="AX325" s="305"/>
      <c r="AY325" s="305"/>
      <c r="AZ325" s="305"/>
      <c r="BA325" s="278"/>
      <c r="BB325" s="276"/>
      <c r="BC325" s="276"/>
      <c r="BD325" s="276"/>
      <c r="BE325" s="276"/>
      <c r="BF325" s="276"/>
      <c r="BG325" s="276"/>
      <c r="BH325" s="276"/>
      <c r="BI325" s="276"/>
      <c r="BJ325" s="276"/>
      <c r="BK325" s="276"/>
      <c r="BL325" s="276"/>
      <c r="BM325" s="276"/>
      <c r="BN325" s="276"/>
      <c r="BO325" s="276"/>
      <c r="BP325" s="276"/>
      <c r="BQ325" s="276"/>
      <c r="BR325" s="276"/>
      <c r="BS325" s="276"/>
      <c r="BT325" s="276"/>
      <c r="BU325" s="276"/>
      <c r="BV325" s="276"/>
      <c r="BW325" s="276"/>
      <c r="BX325" s="276"/>
      <c r="BY325" s="278"/>
      <c r="BZ325" s="304"/>
      <c r="CA325" s="304"/>
      <c r="CB325" s="304"/>
      <c r="CC325" s="304"/>
      <c r="CD325" s="304"/>
      <c r="CE325" s="304"/>
      <c r="CF325" s="304"/>
      <c r="CG325" s="304"/>
      <c r="CH325" s="304"/>
      <c r="CI325" s="304"/>
      <c r="CJ325" s="304"/>
      <c r="CK325" s="304"/>
      <c r="CL325" s="304"/>
      <c r="CM325" s="304"/>
      <c r="CN325" s="304"/>
      <c r="CO325" s="304"/>
      <c r="CP325" s="304"/>
      <c r="CQ325" s="304"/>
      <c r="CR325" s="304"/>
      <c r="CS325" s="304"/>
      <c r="CT325" s="304"/>
      <c r="CU325" s="304"/>
      <c r="CV325" s="304"/>
      <c r="CW325" s="304"/>
      <c r="CX325" s="304"/>
      <c r="CY325" s="304"/>
      <c r="CZ325" s="304"/>
    </row>
    <row r="326" s="433" customFormat="true" ht="15" customHeight="true" x14ac:dyDescent="0.2">
      <c r="B326" s="411"/>
      <c r="AK326" s="305"/>
      <c r="AL326" s="305"/>
      <c r="AM326" s="305"/>
      <c r="AN326" s="305"/>
      <c r="AO326" s="305"/>
      <c r="AP326" s="305"/>
      <c r="AQ326" s="305"/>
      <c r="AR326" s="305"/>
      <c r="AS326" s="305"/>
      <c r="AT326" s="305"/>
      <c r="AU326" s="305"/>
      <c r="AV326" s="305"/>
      <c r="AW326" s="305"/>
      <c r="AX326" s="305"/>
      <c r="AY326" s="305"/>
      <c r="AZ326" s="305"/>
      <c r="BA326" s="278"/>
      <c r="BB326" s="276"/>
      <c r="BC326" s="276"/>
      <c r="BD326" s="276"/>
      <c r="BE326" s="276"/>
      <c r="BF326" s="276"/>
      <c r="BG326" s="276"/>
      <c r="BH326" s="276"/>
      <c r="BI326" s="276"/>
      <c r="BJ326" s="276"/>
      <c r="BK326" s="276"/>
      <c r="BL326" s="276"/>
      <c r="BM326" s="276"/>
      <c r="BN326" s="276"/>
      <c r="BO326" s="276"/>
      <c r="BP326" s="276"/>
      <c r="BQ326" s="276"/>
      <c r="BR326" s="276"/>
      <c r="BS326" s="276"/>
      <c r="BT326" s="276"/>
      <c r="BU326" s="276"/>
      <c r="BV326" s="276"/>
      <c r="BW326" s="276"/>
      <c r="BX326" s="276"/>
      <c r="BY326" s="278"/>
      <c r="BZ326" s="304"/>
      <c r="CA326" s="304"/>
      <c r="CB326" s="304"/>
      <c r="CC326" s="304"/>
      <c r="CD326" s="304"/>
      <c r="CE326" s="304"/>
      <c r="CF326" s="304"/>
      <c r="CG326" s="304"/>
      <c r="CH326" s="304"/>
      <c r="CI326" s="304"/>
      <c r="CJ326" s="304"/>
      <c r="CK326" s="304"/>
      <c r="CL326" s="304"/>
      <c r="CM326" s="304"/>
      <c r="CN326" s="304"/>
      <c r="CO326" s="304"/>
      <c r="CP326" s="304"/>
      <c r="CQ326" s="304"/>
      <c r="CR326" s="304"/>
      <c r="CS326" s="304"/>
      <c r="CT326" s="304"/>
      <c r="CU326" s="304"/>
      <c r="CV326" s="304"/>
      <c r="CW326" s="304"/>
      <c r="CX326" s="304"/>
      <c r="CY326" s="304"/>
      <c r="CZ326" s="304"/>
    </row>
    <row r="327" s="433" customFormat="true" ht="15" customHeight="true" x14ac:dyDescent="0.2">
      <c r="B327" s="411"/>
      <c r="AK327" s="305"/>
      <c r="AL327" s="305"/>
      <c r="AM327" s="305"/>
      <c r="AN327" s="305"/>
      <c r="AO327" s="305"/>
      <c r="AP327" s="305"/>
      <c r="AQ327" s="305"/>
      <c r="AR327" s="305"/>
      <c r="AS327" s="305"/>
      <c r="AT327" s="305"/>
      <c r="AU327" s="305"/>
      <c r="AV327" s="305"/>
      <c r="AW327" s="305"/>
      <c r="AX327" s="305"/>
      <c r="AY327" s="305"/>
      <c r="AZ327" s="305"/>
      <c r="BA327" s="278"/>
      <c r="BB327" s="276"/>
      <c r="BC327" s="276"/>
      <c r="BD327" s="276"/>
      <c r="BE327" s="276"/>
      <c r="BF327" s="276"/>
      <c r="BG327" s="276"/>
      <c r="BH327" s="276"/>
      <c r="BI327" s="276"/>
      <c r="BJ327" s="276"/>
      <c r="BK327" s="276"/>
      <c r="BL327" s="276"/>
      <c r="BM327" s="276"/>
      <c r="BN327" s="276"/>
      <c r="BO327" s="276"/>
      <c r="BP327" s="276"/>
      <c r="BQ327" s="276"/>
      <c r="BR327" s="276"/>
      <c r="BS327" s="276"/>
      <c r="BT327" s="276"/>
      <c r="BU327" s="276"/>
      <c r="BV327" s="276"/>
      <c r="BW327" s="276"/>
      <c r="BX327" s="276"/>
      <c r="BY327" s="278"/>
      <c r="BZ327" s="304"/>
      <c r="CA327" s="304"/>
      <c r="CB327" s="304"/>
      <c r="CC327" s="304"/>
      <c r="CD327" s="304"/>
      <c r="CE327" s="304"/>
      <c r="CF327" s="304"/>
      <c r="CG327" s="304"/>
      <c r="CH327" s="304"/>
      <c r="CI327" s="304"/>
      <c r="CJ327" s="304"/>
      <c r="CK327" s="304"/>
      <c r="CL327" s="304"/>
      <c r="CM327" s="304"/>
      <c r="CN327" s="304"/>
      <c r="CO327" s="304"/>
      <c r="CP327" s="304"/>
      <c r="CQ327" s="304"/>
      <c r="CR327" s="304"/>
      <c r="CS327" s="304"/>
      <c r="CT327" s="304"/>
      <c r="CU327" s="304"/>
      <c r="CV327" s="304"/>
      <c r="CW327" s="304"/>
      <c r="CX327" s="304"/>
      <c r="CY327" s="304"/>
      <c r="CZ327" s="304"/>
    </row>
    <row r="328" s="433" customFormat="true" ht="15" customHeight="true" x14ac:dyDescent="0.2">
      <c r="B328" s="411"/>
      <c r="AK328" s="305"/>
      <c r="AL328" s="305"/>
      <c r="AM328" s="305"/>
      <c r="AN328" s="305"/>
      <c r="AO328" s="305"/>
      <c r="AP328" s="305"/>
      <c r="AQ328" s="305"/>
      <c r="AR328" s="305"/>
      <c r="AS328" s="305"/>
      <c r="AT328" s="305"/>
      <c r="AU328" s="305"/>
      <c r="AV328" s="305"/>
      <c r="AW328" s="305"/>
      <c r="AX328" s="305"/>
      <c r="AY328" s="305"/>
      <c r="AZ328" s="305"/>
      <c r="BA328" s="278"/>
      <c r="BB328" s="276"/>
      <c r="BC328" s="276"/>
      <c r="BD328" s="276"/>
      <c r="BE328" s="276"/>
      <c r="BF328" s="276"/>
      <c r="BG328" s="276"/>
      <c r="BH328" s="276"/>
      <c r="BI328" s="276"/>
      <c r="BJ328" s="276"/>
      <c r="BK328" s="276"/>
      <c r="BL328" s="276"/>
      <c r="BM328" s="276"/>
      <c r="BN328" s="276"/>
      <c r="BO328" s="276"/>
      <c r="BP328" s="276"/>
      <c r="BQ328" s="276"/>
      <c r="BR328" s="276"/>
      <c r="BS328" s="276"/>
      <c r="BT328" s="276"/>
      <c r="BU328" s="276"/>
      <c r="BV328" s="276"/>
      <c r="BW328" s="276"/>
      <c r="BX328" s="276"/>
      <c r="BY328" s="278"/>
      <c r="BZ328" s="304"/>
      <c r="CA328" s="304"/>
      <c r="CB328" s="304"/>
      <c r="CC328" s="304"/>
      <c r="CD328" s="304"/>
      <c r="CE328" s="304"/>
      <c r="CF328" s="304"/>
      <c r="CG328" s="304"/>
      <c r="CH328" s="304"/>
      <c r="CI328" s="304"/>
      <c r="CJ328" s="304"/>
      <c r="CK328" s="304"/>
      <c r="CL328" s="304"/>
      <c r="CM328" s="304"/>
      <c r="CN328" s="304"/>
      <c r="CO328" s="304"/>
      <c r="CP328" s="304"/>
      <c r="CQ328" s="304"/>
      <c r="CR328" s="304"/>
      <c r="CS328" s="304"/>
      <c r="CT328" s="304"/>
      <c r="CU328" s="304"/>
      <c r="CV328" s="304"/>
      <c r="CW328" s="304"/>
      <c r="CX328" s="304"/>
      <c r="CY328" s="304"/>
      <c r="CZ328" s="304"/>
    </row>
    <row r="329" s="433" customFormat="true" ht="250.15" customHeight="true" x14ac:dyDescent="0.2">
      <c r="B329" s="411"/>
      <c r="AK329" s="305"/>
      <c r="AL329" s="305"/>
      <c r="AM329" s="305"/>
      <c r="AN329" s="305"/>
      <c r="AO329" s="305"/>
      <c r="AP329" s="305"/>
      <c r="AQ329" s="305"/>
      <c r="AR329" s="305"/>
      <c r="AS329" s="305"/>
      <c r="AT329" s="305"/>
      <c r="AU329" s="305"/>
      <c r="AV329" s="305"/>
      <c r="AW329" s="305"/>
      <c r="AX329" s="305"/>
      <c r="AY329" s="305"/>
      <c r="AZ329" s="305"/>
      <c r="BA329" s="278"/>
      <c r="BB329" s="276"/>
      <c r="BC329" s="276"/>
      <c r="BD329" s="276"/>
      <c r="BE329" s="276"/>
      <c r="BF329" s="276"/>
      <c r="BG329" s="276"/>
      <c r="BH329" s="276"/>
      <c r="BI329" s="276"/>
      <c r="BJ329" s="276"/>
      <c r="BK329" s="276"/>
      <c r="BL329" s="276"/>
      <c r="BM329" s="276"/>
      <c r="BN329" s="276"/>
      <c r="BO329" s="276"/>
      <c r="BP329" s="276"/>
      <c r="BQ329" s="276"/>
      <c r="BR329" s="276"/>
      <c r="BS329" s="276"/>
      <c r="BT329" s="276"/>
      <c r="BU329" s="276"/>
      <c r="BV329" s="276"/>
      <c r="BW329" s="276"/>
      <c r="BX329" s="276"/>
      <c r="BY329" s="278"/>
      <c r="BZ329" s="304"/>
      <c r="CA329" s="304"/>
      <c r="CB329" s="304"/>
      <c r="CC329" s="304"/>
      <c r="CD329" s="304"/>
      <c r="CE329" s="304"/>
      <c r="CF329" s="304"/>
      <c r="CG329" s="304"/>
      <c r="CH329" s="304"/>
      <c r="CI329" s="304"/>
      <c r="CJ329" s="304"/>
      <c r="CK329" s="304"/>
      <c r="CL329" s="304"/>
      <c r="CM329" s="304"/>
      <c r="CN329" s="304"/>
      <c r="CO329" s="304"/>
      <c r="CP329" s="304"/>
      <c r="CQ329" s="304"/>
      <c r="CR329" s="304"/>
      <c r="CS329" s="304"/>
      <c r="CT329" s="304"/>
      <c r="CU329" s="304"/>
      <c r="CV329" s="304"/>
      <c r="CW329" s="304"/>
      <c r="CX329" s="304"/>
      <c r="CY329" s="304"/>
      <c r="CZ329" s="304"/>
    </row>
    <row r="330" s="307" customFormat="true" ht="19.15" customHeight="true" x14ac:dyDescent="0.2">
      <c r="B330" s="406"/>
      <c r="AK330" s="300"/>
      <c r="AL330" s="300"/>
      <c r="AM330" s="300"/>
      <c r="AN330" s="300"/>
      <c r="AO330" s="300"/>
      <c r="AP330" s="300"/>
      <c r="AQ330" s="300"/>
      <c r="AR330" s="300"/>
      <c r="AS330" s="300"/>
      <c r="AT330" s="300"/>
      <c r="AU330" s="300"/>
      <c r="AV330" s="300"/>
      <c r="AW330" s="300"/>
      <c r="AX330" s="300"/>
      <c r="AY330" s="300"/>
      <c r="AZ330" s="300"/>
      <c r="BA330" s="281"/>
      <c r="BB330" s="281"/>
      <c r="BC330" s="395"/>
      <c r="BD330" s="395"/>
      <c r="BE330" s="395"/>
      <c r="BF330" s="395"/>
      <c r="BG330" s="395"/>
      <c r="BH330" s="395"/>
      <c r="BI330" s="395"/>
      <c r="BJ330" s="395"/>
      <c r="BK330" s="395"/>
      <c r="BL330" s="395"/>
      <c r="BM330" s="395"/>
      <c r="BN330" s="395"/>
      <c r="BO330" s="395"/>
      <c r="BP330" s="395"/>
      <c r="BQ330" s="395"/>
      <c r="BR330" s="395"/>
      <c r="BS330" s="395"/>
      <c r="BT330" s="395"/>
      <c r="BU330" s="395"/>
      <c r="BV330" s="395"/>
      <c r="BW330" s="395"/>
      <c r="BX330" s="395"/>
      <c r="BY330" s="395"/>
      <c r="BZ330" s="300"/>
      <c r="CA330" s="300"/>
      <c r="CB330" s="300"/>
      <c r="CC330" s="300"/>
      <c r="CD330" s="300"/>
      <c r="CE330" s="300"/>
      <c r="CF330" s="300"/>
      <c r="CG330" s="300"/>
      <c r="CH330" s="300"/>
      <c r="CI330" s="300"/>
      <c r="CJ330" s="300"/>
      <c r="CK330" s="300"/>
      <c r="CL330" s="300"/>
      <c r="CM330" s="300"/>
      <c r="CN330" s="300"/>
      <c r="CO330" s="300"/>
      <c r="CP330" s="300"/>
      <c r="CQ330" s="300"/>
      <c r="CR330" s="300"/>
      <c r="CS330" s="300"/>
      <c r="CT330" s="300"/>
      <c r="CU330" s="300"/>
      <c r="CV330" s="300"/>
      <c r="CW330" s="300"/>
      <c r="CX330" s="300"/>
      <c r="CY330" s="300"/>
      <c r="CZ330" s="300"/>
    </row>
    <row r="331" s="307" customFormat="true" ht="15" customHeight="true" x14ac:dyDescent="0.2">
      <c r="B331" s="406"/>
      <c r="AK331" s="300"/>
      <c r="AL331" s="300"/>
      <c r="AM331" s="300"/>
      <c r="AN331" s="300"/>
      <c r="AO331" s="300"/>
      <c r="AP331" s="300"/>
      <c r="AQ331" s="300"/>
      <c r="AR331" s="300"/>
      <c r="AS331" s="300"/>
      <c r="AT331" s="300"/>
      <c r="AU331" s="300"/>
      <c r="AV331" s="300"/>
      <c r="AW331" s="300"/>
      <c r="AX331" s="300"/>
      <c r="AY331" s="300"/>
      <c r="AZ331" s="300"/>
      <c r="BA331" s="281"/>
      <c r="BB331" s="281"/>
      <c r="BC331" s="395"/>
      <c r="BD331" s="395"/>
      <c r="BE331" s="395"/>
      <c r="BF331" s="395"/>
      <c r="BG331" s="395"/>
      <c r="BH331" s="395"/>
      <c r="BI331" s="395"/>
      <c r="BJ331" s="395"/>
      <c r="BK331" s="395"/>
      <c r="BL331" s="395"/>
      <c r="BM331" s="395"/>
      <c r="BN331" s="395"/>
      <c r="BO331" s="395"/>
      <c r="BP331" s="395"/>
      <c r="BQ331" s="395"/>
      <c r="BR331" s="395"/>
      <c r="BS331" s="395"/>
      <c r="BT331" s="395"/>
      <c r="BU331" s="395"/>
      <c r="BV331" s="395"/>
      <c r="BW331" s="395"/>
      <c r="BX331" s="395"/>
      <c r="BY331" s="395"/>
      <c r="BZ331" s="300"/>
      <c r="CA331" s="300"/>
      <c r="CB331" s="300"/>
      <c r="CC331" s="300"/>
      <c r="CD331" s="300"/>
      <c r="CE331" s="300"/>
      <c r="CF331" s="300"/>
      <c r="CG331" s="300"/>
      <c r="CH331" s="300"/>
      <c r="CI331" s="300"/>
      <c r="CJ331" s="300"/>
      <c r="CK331" s="300"/>
      <c r="CL331" s="300"/>
      <c r="CM331" s="300"/>
      <c r="CN331" s="300"/>
      <c r="CO331" s="300"/>
      <c r="CP331" s="300"/>
      <c r="CQ331" s="300"/>
      <c r="CR331" s="300"/>
      <c r="CS331" s="300"/>
      <c r="CT331" s="300"/>
      <c r="CU331" s="300"/>
      <c r="CV331" s="300"/>
      <c r="CW331" s="300"/>
      <c r="CX331" s="300"/>
      <c r="CY331" s="300"/>
      <c r="CZ331" s="300"/>
    </row>
    <row r="332" s="307" customFormat="true" ht="15" customHeight="true" x14ac:dyDescent="0.2">
      <c r="B332" s="406"/>
      <c r="AK332" s="300"/>
      <c r="AL332" s="300"/>
      <c r="AM332" s="300"/>
      <c r="AN332" s="300"/>
      <c r="AO332" s="300"/>
      <c r="AP332" s="300"/>
      <c r="AQ332" s="300"/>
      <c r="AR332" s="300"/>
      <c r="AS332" s="300"/>
      <c r="AT332" s="300"/>
      <c r="AU332" s="300"/>
      <c r="AV332" s="300"/>
      <c r="AW332" s="300"/>
      <c r="AX332" s="300"/>
      <c r="AY332" s="300"/>
      <c r="AZ332" s="300"/>
      <c r="BA332" s="281"/>
      <c r="BB332" s="281"/>
      <c r="BC332" s="395"/>
      <c r="BD332" s="395"/>
      <c r="BE332" s="395"/>
      <c r="BF332" s="395"/>
      <c r="BG332" s="395"/>
      <c r="BH332" s="395"/>
      <c r="BI332" s="395"/>
      <c r="BJ332" s="395"/>
      <c r="BK332" s="395"/>
      <c r="BL332" s="395"/>
      <c r="BM332" s="395"/>
      <c r="BN332" s="395"/>
      <c r="BO332" s="395"/>
      <c r="BP332" s="395"/>
      <c r="BQ332" s="395"/>
      <c r="BR332" s="395"/>
      <c r="BS332" s="395"/>
      <c r="BT332" s="395"/>
      <c r="BU332" s="395"/>
      <c r="BV332" s="395"/>
      <c r="BW332" s="395"/>
      <c r="BX332" s="395"/>
      <c r="BY332" s="395"/>
      <c r="BZ332" s="300"/>
      <c r="CA332" s="300"/>
      <c r="CB332" s="300"/>
      <c r="CC332" s="300"/>
      <c r="CD332" s="300"/>
      <c r="CE332" s="300"/>
      <c r="CF332" s="300"/>
      <c r="CG332" s="300"/>
      <c r="CH332" s="300"/>
      <c r="CI332" s="300"/>
      <c r="CJ332" s="300"/>
      <c r="CK332" s="300"/>
      <c r="CL332" s="300"/>
      <c r="CM332" s="300"/>
      <c r="CN332" s="300"/>
      <c r="CO332" s="300"/>
      <c r="CP332" s="300"/>
      <c r="CQ332" s="300"/>
      <c r="CR332" s="300"/>
      <c r="CS332" s="300"/>
      <c r="CT332" s="300"/>
      <c r="CU332" s="300"/>
      <c r="CV332" s="300"/>
      <c r="CW332" s="300"/>
      <c r="CX332" s="300"/>
      <c r="CY332" s="300"/>
      <c r="CZ332" s="300"/>
    </row>
    <row r="333" s="307" customFormat="true" ht="15" customHeight="true" x14ac:dyDescent="0.2">
      <c r="B333" s="406"/>
      <c r="AK333" s="300"/>
      <c r="AL333" s="300"/>
      <c r="AM333" s="300"/>
      <c r="AN333" s="300"/>
      <c r="AO333" s="300"/>
      <c r="AP333" s="300"/>
      <c r="AQ333" s="300"/>
      <c r="AR333" s="300"/>
      <c r="AS333" s="300"/>
      <c r="AT333" s="300"/>
      <c r="AU333" s="300"/>
      <c r="AV333" s="300"/>
      <c r="AW333" s="300"/>
      <c r="AX333" s="300"/>
      <c r="AY333" s="300"/>
      <c r="AZ333" s="300"/>
      <c r="BA333" s="281"/>
      <c r="BB333" s="281"/>
      <c r="BC333" s="395"/>
      <c r="BD333" s="395"/>
      <c r="BE333" s="395"/>
      <c r="BF333" s="395"/>
      <c r="BG333" s="395"/>
      <c r="BH333" s="395"/>
      <c r="BI333" s="395"/>
      <c r="BJ333" s="395"/>
      <c r="BK333" s="395"/>
      <c r="BL333" s="395"/>
      <c r="BM333" s="395"/>
      <c r="BN333" s="395"/>
      <c r="BO333" s="395"/>
      <c r="BP333" s="395"/>
      <c r="BQ333" s="395"/>
      <c r="BR333" s="395"/>
      <c r="BS333" s="395"/>
      <c r="BT333" s="395"/>
      <c r="BU333" s="395"/>
      <c r="BV333" s="395"/>
      <c r="BW333" s="395"/>
      <c r="BX333" s="395"/>
      <c r="BY333" s="395"/>
      <c r="BZ333" s="300"/>
      <c r="CA333" s="300"/>
      <c r="CB333" s="300"/>
      <c r="CC333" s="300"/>
      <c r="CD333" s="300"/>
      <c r="CE333" s="300"/>
      <c r="CF333" s="300"/>
      <c r="CG333" s="300"/>
      <c r="CH333" s="300"/>
      <c r="CI333" s="300"/>
      <c r="CJ333" s="300"/>
      <c r="CK333" s="300"/>
      <c r="CL333" s="300"/>
      <c r="CM333" s="300"/>
      <c r="CN333" s="300"/>
      <c r="CO333" s="300"/>
      <c r="CP333" s="300"/>
      <c r="CQ333" s="300"/>
      <c r="CR333" s="300"/>
      <c r="CS333" s="300"/>
      <c r="CT333" s="300"/>
      <c r="CU333" s="300"/>
      <c r="CV333" s="300"/>
      <c r="CW333" s="300"/>
      <c r="CX333" s="300"/>
      <c r="CY333" s="300"/>
      <c r="CZ333" s="300"/>
    </row>
    <row r="334" s="307" customFormat="true" ht="15" customHeight="true" x14ac:dyDescent="0.2">
      <c r="B334" s="406"/>
      <c r="AK334" s="300"/>
      <c r="AL334" s="300"/>
      <c r="AM334" s="300"/>
      <c r="AN334" s="300"/>
      <c r="AO334" s="300"/>
      <c r="AP334" s="300"/>
      <c r="AQ334" s="300"/>
      <c r="AR334" s="300"/>
      <c r="AS334" s="300"/>
      <c r="AT334" s="300"/>
      <c r="AU334" s="300"/>
      <c r="AV334" s="300"/>
      <c r="AW334" s="300"/>
      <c r="AX334" s="300"/>
      <c r="AY334" s="300"/>
      <c r="AZ334" s="300"/>
      <c r="BA334" s="281"/>
      <c r="BB334" s="281"/>
      <c r="BC334" s="395"/>
      <c r="BD334" s="395"/>
      <c r="BE334" s="395"/>
      <c r="BF334" s="395"/>
      <c r="BG334" s="395"/>
      <c r="BH334" s="395"/>
      <c r="BI334" s="395"/>
      <c r="BJ334" s="395"/>
      <c r="BK334" s="395"/>
      <c r="BL334" s="395"/>
      <c r="BM334" s="395"/>
      <c r="BN334" s="395"/>
      <c r="BO334" s="395"/>
      <c r="BP334" s="395"/>
      <c r="BQ334" s="395"/>
      <c r="BR334" s="395"/>
      <c r="BS334" s="395"/>
      <c r="BT334" s="395"/>
      <c r="BU334" s="395"/>
      <c r="BV334" s="395"/>
      <c r="BW334" s="395"/>
      <c r="BX334" s="395"/>
      <c r="BY334" s="395"/>
      <c r="BZ334" s="300"/>
      <c r="CA334" s="300"/>
      <c r="CB334" s="300"/>
      <c r="CC334" s="300"/>
      <c r="CD334" s="300"/>
      <c r="CE334" s="300"/>
      <c r="CF334" s="300"/>
      <c r="CG334" s="300"/>
      <c r="CH334" s="300"/>
      <c r="CI334" s="300"/>
      <c r="CJ334" s="300"/>
      <c r="CK334" s="300"/>
      <c r="CL334" s="300"/>
      <c r="CM334" s="300"/>
      <c r="CN334" s="300"/>
      <c r="CO334" s="300"/>
      <c r="CP334" s="300"/>
      <c r="CQ334" s="300"/>
      <c r="CR334" s="300"/>
      <c r="CS334" s="300"/>
      <c r="CT334" s="300"/>
      <c r="CU334" s="300"/>
      <c r="CV334" s="300"/>
      <c r="CW334" s="300"/>
      <c r="CX334" s="300"/>
      <c r="CY334" s="300"/>
      <c r="CZ334" s="300"/>
    </row>
    <row r="335" s="307" customFormat="true" ht="15" customHeight="true" x14ac:dyDescent="0.2">
      <c r="B335" s="406"/>
      <c r="AK335" s="300"/>
      <c r="AL335" s="300"/>
      <c r="AM335" s="300"/>
      <c r="AN335" s="300"/>
      <c r="AO335" s="300"/>
      <c r="AP335" s="300"/>
      <c r="AQ335" s="300"/>
      <c r="AR335" s="300"/>
      <c r="AS335" s="300"/>
      <c r="AT335" s="300"/>
      <c r="AU335" s="300"/>
      <c r="AV335" s="300"/>
      <c r="AW335" s="300"/>
      <c r="AX335" s="300"/>
      <c r="AY335" s="300"/>
      <c r="AZ335" s="300"/>
      <c r="BA335" s="281"/>
      <c r="BB335" s="281"/>
      <c r="BC335" s="395"/>
      <c r="BD335" s="395"/>
      <c r="BE335" s="395"/>
      <c r="BF335" s="395"/>
      <c r="BG335" s="395"/>
      <c r="BH335" s="395"/>
      <c r="BI335" s="395"/>
      <c r="BJ335" s="395"/>
      <c r="BK335" s="395"/>
      <c r="BL335" s="395"/>
      <c r="BM335" s="395"/>
      <c r="BN335" s="395"/>
      <c r="BO335" s="395"/>
      <c r="BP335" s="395"/>
      <c r="BQ335" s="395"/>
      <c r="BR335" s="395"/>
      <c r="BS335" s="395"/>
      <c r="BT335" s="395"/>
      <c r="BU335" s="395"/>
      <c r="BV335" s="395"/>
      <c r="BW335" s="395"/>
      <c r="BX335" s="395"/>
      <c r="BY335" s="395"/>
      <c r="BZ335" s="300"/>
      <c r="CA335" s="300"/>
      <c r="CB335" s="300"/>
      <c r="CC335" s="300"/>
      <c r="CD335" s="300"/>
      <c r="CE335" s="300"/>
      <c r="CF335" s="300"/>
      <c r="CG335" s="300"/>
      <c r="CH335" s="300"/>
      <c r="CI335" s="300"/>
      <c r="CJ335" s="300"/>
      <c r="CK335" s="300"/>
      <c r="CL335" s="300"/>
      <c r="CM335" s="300"/>
      <c r="CN335" s="300"/>
      <c r="CO335" s="300"/>
      <c r="CP335" s="300"/>
      <c r="CQ335" s="300"/>
      <c r="CR335" s="300"/>
      <c r="CS335" s="300"/>
      <c r="CT335" s="300"/>
      <c r="CU335" s="300"/>
      <c r="CV335" s="300"/>
      <c r="CW335" s="300"/>
      <c r="CX335" s="300"/>
      <c r="CY335" s="300"/>
      <c r="CZ335" s="300"/>
    </row>
    <row r="336" s="307" customFormat="true" ht="15" customHeight="true" x14ac:dyDescent="0.2">
      <c r="B336" s="406"/>
      <c r="AK336" s="300"/>
      <c r="AL336" s="300"/>
      <c r="AM336" s="300"/>
      <c r="AN336" s="300"/>
      <c r="AO336" s="300"/>
      <c r="AP336" s="300"/>
      <c r="AQ336" s="300"/>
      <c r="AR336" s="300"/>
      <c r="AS336" s="300"/>
      <c r="AT336" s="300"/>
      <c r="AU336" s="300"/>
      <c r="AV336" s="300"/>
      <c r="AW336" s="300"/>
      <c r="AX336" s="300"/>
      <c r="AY336" s="300"/>
      <c r="AZ336" s="300"/>
      <c r="BA336" s="281"/>
      <c r="BB336" s="281"/>
      <c r="BC336" s="395"/>
      <c r="BD336" s="395"/>
      <c r="BE336" s="395"/>
      <c r="BF336" s="395"/>
      <c r="BG336" s="395"/>
      <c r="BH336" s="395"/>
      <c r="BI336" s="395"/>
      <c r="BJ336" s="395"/>
      <c r="BK336" s="395"/>
      <c r="BL336" s="395"/>
      <c r="BM336" s="395"/>
      <c r="BN336" s="395"/>
      <c r="BO336" s="395"/>
      <c r="BP336" s="395"/>
      <c r="BQ336" s="395"/>
      <c r="BR336" s="395"/>
      <c r="BS336" s="395"/>
      <c r="BT336" s="395"/>
      <c r="BU336" s="395"/>
      <c r="BV336" s="395"/>
      <c r="BW336" s="395"/>
      <c r="BX336" s="395"/>
      <c r="BY336" s="395"/>
      <c r="BZ336" s="300"/>
      <c r="CA336" s="300"/>
      <c r="CB336" s="300"/>
      <c r="CC336" s="300"/>
      <c r="CD336" s="300"/>
      <c r="CE336" s="300"/>
      <c r="CF336" s="300"/>
      <c r="CG336" s="300"/>
      <c r="CH336" s="300"/>
      <c r="CI336" s="300"/>
      <c r="CJ336" s="300"/>
      <c r="CK336" s="300"/>
      <c r="CL336" s="300"/>
      <c r="CM336" s="300"/>
      <c r="CN336" s="300"/>
      <c r="CO336" s="300"/>
      <c r="CP336" s="300"/>
      <c r="CQ336" s="300"/>
      <c r="CR336" s="300"/>
      <c r="CS336" s="300"/>
      <c r="CT336" s="300"/>
      <c r="CU336" s="300"/>
      <c r="CV336" s="300"/>
      <c r="CW336" s="300"/>
      <c r="CX336" s="300"/>
      <c r="CY336" s="300"/>
      <c r="CZ336" s="300"/>
    </row>
    <row r="337" s="307" customFormat="true" ht="18" customHeight="true" x14ac:dyDescent="0.2">
      <c r="B337" s="406"/>
      <c r="AK337" s="300"/>
      <c r="AL337" s="300"/>
      <c r="AM337" s="300"/>
      <c r="AN337" s="300"/>
      <c r="AO337" s="300"/>
      <c r="AP337" s="300"/>
      <c r="AQ337" s="300"/>
      <c r="AR337" s="300"/>
      <c r="AS337" s="300"/>
      <c r="AT337" s="300"/>
      <c r="AU337" s="300"/>
      <c r="AV337" s="300"/>
      <c r="AW337" s="300"/>
      <c r="AX337" s="300"/>
      <c r="AY337" s="300"/>
      <c r="AZ337" s="300"/>
      <c r="BA337" s="281"/>
      <c r="BB337" s="281"/>
      <c r="BC337" s="395"/>
      <c r="BD337" s="395"/>
      <c r="BE337" s="395"/>
      <c r="BF337" s="395"/>
      <c r="BG337" s="395"/>
      <c r="BH337" s="395"/>
      <c r="BI337" s="395"/>
      <c r="BJ337" s="395"/>
      <c r="BK337" s="395"/>
      <c r="BL337" s="395"/>
      <c r="BM337" s="395"/>
      <c r="BN337" s="395"/>
      <c r="BO337" s="395"/>
      <c r="BP337" s="395"/>
      <c r="BQ337" s="395"/>
      <c r="BR337" s="395"/>
      <c r="BS337" s="395"/>
      <c r="BT337" s="395"/>
      <c r="BU337" s="395"/>
      <c r="BV337" s="395"/>
      <c r="BW337" s="395"/>
      <c r="BX337" s="395"/>
      <c r="BY337" s="395"/>
      <c r="BZ337" s="300"/>
      <c r="CA337" s="300"/>
      <c r="CB337" s="300"/>
      <c r="CC337" s="300"/>
      <c r="CD337" s="300"/>
      <c r="CE337" s="300"/>
      <c r="CF337" s="300"/>
      <c r="CG337" s="300"/>
      <c r="CH337" s="300"/>
      <c r="CI337" s="300"/>
      <c r="CJ337" s="300"/>
      <c r="CK337" s="300"/>
      <c r="CL337" s="300"/>
      <c r="CM337" s="300"/>
      <c r="CN337" s="300"/>
      <c r="CO337" s="300"/>
      <c r="CP337" s="300"/>
      <c r="CQ337" s="300"/>
      <c r="CR337" s="300"/>
      <c r="CS337" s="300"/>
      <c r="CT337" s="300"/>
      <c r="CU337" s="300"/>
      <c r="CV337" s="300"/>
      <c r="CW337" s="300"/>
      <c r="CX337" s="300"/>
      <c r="CY337" s="300"/>
      <c r="CZ337" s="300"/>
    </row>
    <row r="338" s="307" customFormat="true" ht="18" customHeight="true" x14ac:dyDescent="0.2">
      <c r="B338" s="406"/>
      <c r="AK338" s="300"/>
      <c r="AL338" s="300"/>
      <c r="AM338" s="300"/>
      <c r="AN338" s="300"/>
      <c r="AO338" s="300"/>
      <c r="AP338" s="300"/>
      <c r="AQ338" s="300"/>
      <c r="AR338" s="300"/>
      <c r="AS338" s="300"/>
      <c r="AT338" s="300"/>
      <c r="AU338" s="300"/>
      <c r="AV338" s="300"/>
      <c r="AW338" s="300"/>
      <c r="AX338" s="300"/>
      <c r="AY338" s="300"/>
      <c r="AZ338" s="300"/>
      <c r="BA338" s="281"/>
      <c r="BB338" s="281"/>
      <c r="BC338" s="395"/>
      <c r="BD338" s="395"/>
      <c r="BE338" s="395"/>
      <c r="BF338" s="395"/>
      <c r="BG338" s="395"/>
      <c r="BH338" s="395"/>
      <c r="BI338" s="395"/>
      <c r="BJ338" s="395"/>
      <c r="BK338" s="395"/>
      <c r="BL338" s="395"/>
      <c r="BM338" s="395"/>
      <c r="BN338" s="395"/>
      <c r="BO338" s="395"/>
      <c r="BP338" s="395"/>
      <c r="BQ338" s="395"/>
      <c r="BR338" s="395"/>
      <c r="BS338" s="395"/>
      <c r="BT338" s="395"/>
      <c r="BU338" s="395"/>
      <c r="BV338" s="395"/>
      <c r="BW338" s="395"/>
      <c r="BX338" s="395"/>
      <c r="BY338" s="395"/>
      <c r="BZ338" s="300"/>
      <c r="CA338" s="300"/>
      <c r="CB338" s="300"/>
      <c r="CC338" s="300"/>
      <c r="CD338" s="300"/>
      <c r="CE338" s="300"/>
      <c r="CF338" s="300"/>
      <c r="CG338" s="300"/>
      <c r="CH338" s="300"/>
      <c r="CI338" s="300"/>
      <c r="CJ338" s="300"/>
      <c r="CK338" s="300"/>
      <c r="CL338" s="300"/>
      <c r="CM338" s="300"/>
      <c r="CN338" s="300"/>
      <c r="CO338" s="300"/>
      <c r="CP338" s="300"/>
      <c r="CQ338" s="300"/>
      <c r="CR338" s="300"/>
      <c r="CS338" s="300"/>
      <c r="CT338" s="300"/>
      <c r="CU338" s="300"/>
      <c r="CV338" s="300"/>
      <c r="CW338" s="300"/>
      <c r="CX338" s="300"/>
      <c r="CY338" s="300"/>
      <c r="CZ338" s="300"/>
    </row>
    <row r="339" s="433" customFormat="true" ht="15" customHeight="true" x14ac:dyDescent="0.2">
      <c r="B339" s="411"/>
      <c r="AK339" s="305"/>
      <c r="AL339" s="305"/>
      <c r="AM339" s="305"/>
      <c r="AN339" s="305"/>
      <c r="AO339" s="305"/>
      <c r="AP339" s="305"/>
      <c r="AQ339" s="305"/>
      <c r="AR339" s="305"/>
      <c r="AS339" s="305"/>
      <c r="AT339" s="305"/>
      <c r="AU339" s="305"/>
      <c r="AV339" s="305"/>
      <c r="AW339" s="305"/>
      <c r="AX339" s="305"/>
      <c r="AY339" s="305"/>
      <c r="AZ339" s="305"/>
      <c r="BA339" s="306" t="s">
        <v>128</v>
      </c>
      <c r="BB339" s="263" t="s">
        <v>127</v>
      </c>
      <c r="BC339" s="1815" t="s">
        <v>114</v>
      </c>
      <c r="BD339" s="1816"/>
      <c r="BE339" s="1816"/>
      <c r="BF339" s="1816"/>
      <c r="BG339" s="1838"/>
      <c r="BH339" s="1815" t="s">
        <v>38</v>
      </c>
      <c r="BI339" s="1816"/>
      <c r="BJ339" s="1816"/>
      <c r="BK339" s="1816"/>
      <c r="BL339" s="1838"/>
      <c r="BM339" s="1815" t="s">
        <v>37</v>
      </c>
      <c r="BN339" s="1816"/>
      <c r="BO339" s="1816"/>
      <c r="BP339" s="1816"/>
      <c r="BQ339" s="1817"/>
      <c r="BR339" s="14" t="s">
        <v>137</v>
      </c>
      <c r="BS339" s="359"/>
      <c r="BT339" s="359"/>
      <c r="BU339" s="359"/>
      <c r="BV339" s="359"/>
      <c r="BW339" s="359"/>
      <c r="BX339" s="359"/>
      <c r="BY339" s="359"/>
      <c r="BZ339" s="370"/>
      <c r="CA339" s="370"/>
      <c r="CB339" s="370"/>
      <c r="CC339" s="370"/>
      <c r="CD339" s="370"/>
      <c r="CE339" s="370"/>
      <c r="CF339" s="370"/>
      <c r="CG339" s="370"/>
      <c r="CH339" s="370"/>
      <c r="CI339" s="370"/>
      <c r="CJ339" s="370"/>
      <c r="CK339" s="304"/>
      <c r="CL339" s="304"/>
      <c r="CM339" s="304"/>
      <c r="CN339" s="304"/>
      <c r="CO339" s="304"/>
      <c r="CP339" s="304"/>
      <c r="CQ339" s="304"/>
      <c r="CR339" s="304"/>
      <c r="CS339" s="304"/>
      <c r="CT339" s="304"/>
      <c r="CU339" s="304"/>
      <c r="CV339" s="304"/>
      <c r="CW339" s="304"/>
      <c r="CX339" s="304"/>
      <c r="CY339" s="304"/>
      <c r="CZ339" s="304"/>
    </row>
    <row r="340" s="433" customFormat="true" ht="36" x14ac:dyDescent="0.2">
      <c r="B340" s="411"/>
      <c r="AK340" s="305"/>
      <c r="AL340" s="305"/>
      <c r="AM340" s="305"/>
      <c r="AN340" s="305"/>
      <c r="AO340" s="305"/>
      <c r="AP340" s="305"/>
      <c r="AQ340" s="305"/>
      <c r="AR340" s="305"/>
      <c r="AS340" s="305"/>
      <c r="AT340" s="305"/>
      <c r="AU340" s="305"/>
      <c r="AV340" s="305"/>
      <c r="AW340" s="305"/>
      <c r="AX340" s="305"/>
      <c r="AY340" s="305"/>
      <c r="AZ340" s="305"/>
      <c r="BA340" s="294" t="s">
        <v>126</v>
      </c>
      <c r="BB340" s="293"/>
      <c r="BC340" s="381" t="s">
        <v>0</v>
      </c>
      <c r="BD340" s="1464" t="s">
        <v>1</v>
      </c>
      <c r="BE340" s="1464" t="s">
        <v>2</v>
      </c>
      <c r="BF340" s="1464" t="s">
        <v>3</v>
      </c>
      <c r="BG340" s="382" t="s">
        <v>4</v>
      </c>
      <c r="BH340" s="381" t="s">
        <v>0</v>
      </c>
      <c r="BI340" s="1464" t="s">
        <v>1</v>
      </c>
      <c r="BJ340" s="1464" t="s">
        <v>2</v>
      </c>
      <c r="BK340" s="1464" t="s">
        <v>3</v>
      </c>
      <c r="BL340" s="382" t="s">
        <v>4</v>
      </c>
      <c r="BM340" s="381" t="s">
        <v>0</v>
      </c>
      <c r="BN340" s="1464" t="s">
        <v>1</v>
      </c>
      <c r="BO340" s="1464" t="s">
        <v>2</v>
      </c>
      <c r="BP340" s="1464" t="s">
        <v>3</v>
      </c>
      <c r="BQ340" s="382" t="s">
        <v>4</v>
      </c>
      <c r="BR340" s="381" t="s">
        <v>152</v>
      </c>
      <c r="BS340" s="1464" t="s">
        <v>310</v>
      </c>
      <c r="BT340" s="1464" t="s">
        <v>154</v>
      </c>
      <c r="BU340" s="1464" t="s">
        <v>155</v>
      </c>
      <c r="BV340" s="1464" t="s">
        <v>156</v>
      </c>
      <c r="BW340" s="1464" t="s">
        <v>157</v>
      </c>
      <c r="BX340" s="1464" t="s">
        <v>311</v>
      </c>
      <c r="BY340" s="1466" t="s">
        <v>159</v>
      </c>
      <c r="BZ340" s="1466" t="s">
        <v>160</v>
      </c>
      <c r="CA340" s="1466" t="s">
        <v>162</v>
      </c>
      <c r="CB340" s="1466" t="s">
        <v>163</v>
      </c>
      <c r="CC340" s="1466" t="s">
        <v>164</v>
      </c>
      <c r="CD340" s="1466" t="s">
        <v>312</v>
      </c>
      <c r="CE340" s="1466" t="s">
        <v>165</v>
      </c>
      <c r="CF340" s="1466" t="s">
        <v>166</v>
      </c>
      <c r="CG340" s="1466" t="s">
        <v>167</v>
      </c>
      <c r="CH340" s="1466" t="s">
        <v>168</v>
      </c>
      <c r="CI340" s="1466" t="s">
        <v>169</v>
      </c>
      <c r="CJ340" s="1466" t="s">
        <v>170</v>
      </c>
      <c r="CK340" s="1711"/>
      <c r="CL340" s="1711"/>
      <c r="CM340" s="1711"/>
      <c r="CN340" s="1711"/>
      <c r="CO340" s="1711"/>
      <c r="CP340" s="1711"/>
      <c r="CQ340" s="1711"/>
      <c r="CR340" s="1711"/>
      <c r="CS340" s="1711"/>
      <c r="CT340" s="1711"/>
      <c r="CU340" s="1711"/>
      <c r="CV340" s="1711"/>
      <c r="CW340" s="1711"/>
      <c r="CX340" s="1711"/>
      <c r="CY340" s="1711"/>
      <c r="CZ340" s="1711"/>
    </row>
    <row r="341" s="433" customFormat="true" ht="15" customHeight="true" x14ac:dyDescent="0.2">
      <c r="B341" s="411"/>
      <c r="AK341" s="305"/>
      <c r="AL341" s="305"/>
      <c r="AM341" s="305"/>
      <c r="AN341" s="305"/>
      <c r="AO341" s="305"/>
      <c r="AP341" s="305"/>
      <c r="AQ341" s="305"/>
      <c r="AR341" s="305"/>
      <c r="AS341" s="305"/>
      <c r="AT341" s="305"/>
      <c r="AU341" s="305"/>
      <c r="AV341" s="305"/>
      <c r="AW341" s="305"/>
      <c r="AX341" s="305"/>
      <c r="AY341" s="305"/>
      <c r="AZ341" s="305"/>
      <c r="BA341" s="1842" t="s">
        <v>144</v>
      </c>
      <c r="BB341" s="1543" t="s">
        <v>49</v>
      </c>
      <c r="BC341" s="34" t="s">
        <v>35</v>
      </c>
      <c r="BD341" s="30" t="s">
        <v>35</v>
      </c>
      <c r="BE341" s="30" t="s">
        <v>35</v>
      </c>
      <c r="BF341" s="30" t="s">
        <v>35</v>
      </c>
      <c r="BG341" s="25" t="s">
        <v>35</v>
      </c>
      <c r="BH341" s="34" t="s">
        <v>35</v>
      </c>
      <c r="BI341" s="30" t="s">
        <v>35</v>
      </c>
      <c r="BJ341" s="30" t="s">
        <v>35</v>
      </c>
      <c r="BK341" s="30" t="s">
        <v>35</v>
      </c>
      <c r="BL341" s="25" t="s">
        <v>35</v>
      </c>
      <c r="BM341" s="34" t="s">
        <v>35</v>
      </c>
      <c r="BN341" s="30" t="s">
        <v>35</v>
      </c>
      <c r="BO341" s="30" t="s">
        <v>35</v>
      </c>
      <c r="BP341" s="30" t="s">
        <v>35</v>
      </c>
      <c r="BQ341" s="25" t="s">
        <v>35</v>
      </c>
      <c r="BR341" s="34" t="s">
        <v>35</v>
      </c>
      <c r="BS341" s="30" t="s">
        <v>35</v>
      </c>
      <c r="BT341" s="30" t="s">
        <v>35</v>
      </c>
      <c r="BU341" s="30" t="s">
        <v>35</v>
      </c>
      <c r="BV341" s="30" t="s">
        <v>35</v>
      </c>
      <c r="BW341" s="30" t="s">
        <v>35</v>
      </c>
      <c r="BX341" s="30" t="s">
        <v>35</v>
      </c>
      <c r="BY341" s="19" t="s">
        <v>35</v>
      </c>
      <c r="BZ341" s="19" t="s">
        <v>35</v>
      </c>
      <c r="CA341" s="19" t="s">
        <v>35</v>
      </c>
      <c r="CB341" s="19" t="s">
        <v>35</v>
      </c>
      <c r="CC341" s="19" t="s">
        <v>35</v>
      </c>
      <c r="CD341" s="19" t="s">
        <v>35</v>
      </c>
      <c r="CE341" s="19" t="s">
        <v>35</v>
      </c>
      <c r="CF341" s="19" t="s">
        <v>35</v>
      </c>
      <c r="CG341" s="19" t="s">
        <v>35</v>
      </c>
      <c r="CH341" s="19" t="s">
        <v>35</v>
      </c>
      <c r="CI341" s="19" t="s">
        <v>35</v>
      </c>
      <c r="CJ341" s="19" t="s">
        <v>35</v>
      </c>
      <c r="CK341" s="3"/>
      <c r="CL341" s="3"/>
      <c r="CM341" s="3"/>
      <c r="CN341" s="3"/>
      <c r="CO341" s="3"/>
      <c r="CP341" s="3"/>
      <c r="CQ341" s="3"/>
      <c r="CR341" s="3"/>
      <c r="CS341" s="3"/>
      <c r="CT341" s="3"/>
      <c r="CU341" s="3"/>
      <c r="CV341" s="3"/>
      <c r="CW341" s="3"/>
      <c r="CX341" s="3"/>
      <c r="CY341" s="3"/>
      <c r="CZ341" s="3"/>
    </row>
    <row r="342" s="433" customFormat="true" ht="15" customHeight="true" x14ac:dyDescent="0.2">
      <c r="B342" s="411"/>
      <c r="AK342" s="305"/>
      <c r="AL342" s="305"/>
      <c r="AM342" s="305"/>
      <c r="AN342" s="305"/>
      <c r="AO342" s="305"/>
      <c r="AP342" s="305"/>
      <c r="AQ342" s="305"/>
      <c r="AR342" s="305"/>
      <c r="AS342" s="305"/>
      <c r="AT342" s="305"/>
      <c r="AU342" s="305"/>
      <c r="AV342" s="305"/>
      <c r="AW342" s="305"/>
      <c r="AX342" s="305"/>
      <c r="AY342" s="305"/>
      <c r="AZ342" s="305"/>
      <c r="BA342" s="1836"/>
      <c r="BB342" s="1542" t="s">
        <v>48</v>
      </c>
      <c r="BC342" s="33" t="s">
        <v>35</v>
      </c>
      <c r="BD342" s="29" t="s">
        <v>35</v>
      </c>
      <c r="BE342" s="29" t="s">
        <v>35</v>
      </c>
      <c r="BF342" s="29" t="s">
        <v>35</v>
      </c>
      <c r="BG342" s="24" t="s">
        <v>35</v>
      </c>
      <c r="BH342" s="33" t="s">
        <v>35</v>
      </c>
      <c r="BI342" s="29" t="s">
        <v>35</v>
      </c>
      <c r="BJ342" s="29" t="s">
        <v>35</v>
      </c>
      <c r="BK342" s="29" t="s">
        <v>35</v>
      </c>
      <c r="BL342" s="24" t="s">
        <v>35</v>
      </c>
      <c r="BM342" s="33" t="s">
        <v>35</v>
      </c>
      <c r="BN342" s="29" t="s">
        <v>35</v>
      </c>
      <c r="BO342" s="29" t="s">
        <v>35</v>
      </c>
      <c r="BP342" s="29" t="s">
        <v>35</v>
      </c>
      <c r="BQ342" s="24" t="s">
        <v>35</v>
      </c>
      <c r="BR342" s="33" t="s">
        <v>35</v>
      </c>
      <c r="BS342" s="29" t="s">
        <v>35</v>
      </c>
      <c r="BT342" s="29" t="s">
        <v>35</v>
      </c>
      <c r="BU342" s="29" t="s">
        <v>35</v>
      </c>
      <c r="BV342" s="29" t="s">
        <v>35</v>
      </c>
      <c r="BW342" s="29" t="s">
        <v>35</v>
      </c>
      <c r="BX342" s="29" t="s">
        <v>35</v>
      </c>
      <c r="BY342" s="18" t="s">
        <v>35</v>
      </c>
      <c r="BZ342" s="18" t="s">
        <v>35</v>
      </c>
      <c r="CA342" s="18" t="s">
        <v>35</v>
      </c>
      <c r="CB342" s="18" t="s">
        <v>35</v>
      </c>
      <c r="CC342" s="18" t="s">
        <v>35</v>
      </c>
      <c r="CD342" s="18" t="s">
        <v>35</v>
      </c>
      <c r="CE342" s="18" t="s">
        <v>35</v>
      </c>
      <c r="CF342" s="18" t="s">
        <v>35</v>
      </c>
      <c r="CG342" s="18" t="s">
        <v>35</v>
      </c>
      <c r="CH342" s="18" t="s">
        <v>35</v>
      </c>
      <c r="CI342" s="18" t="s">
        <v>35</v>
      </c>
      <c r="CJ342" s="18" t="s">
        <v>35</v>
      </c>
      <c r="CK342" s="3"/>
      <c r="CL342" s="3"/>
      <c r="CM342" s="3"/>
      <c r="CN342" s="3"/>
      <c r="CO342" s="3"/>
      <c r="CP342" s="3"/>
      <c r="CQ342" s="3"/>
      <c r="CR342" s="3"/>
      <c r="CS342" s="3"/>
      <c r="CT342" s="3"/>
      <c r="CU342" s="3"/>
      <c r="CV342" s="3"/>
      <c r="CW342" s="3"/>
      <c r="CX342" s="3"/>
      <c r="CY342" s="3"/>
      <c r="CZ342" s="3"/>
    </row>
    <row r="343" s="433" customFormat="true" ht="15" customHeight="true" x14ac:dyDescent="0.2">
      <c r="B343" s="411"/>
      <c r="AK343" s="305"/>
      <c r="AL343" s="305"/>
      <c r="AM343" s="305"/>
      <c r="AN343" s="305"/>
      <c r="AO343" s="305"/>
      <c r="AP343" s="305"/>
      <c r="AQ343" s="305"/>
      <c r="AR343" s="305"/>
      <c r="AS343" s="305"/>
      <c r="AT343" s="305"/>
      <c r="AU343" s="305"/>
      <c r="AV343" s="305"/>
      <c r="AW343" s="305"/>
      <c r="AX343" s="305"/>
      <c r="AY343" s="305"/>
      <c r="AZ343" s="305"/>
      <c r="BA343" s="1841" t="s">
        <v>139</v>
      </c>
      <c r="BB343" s="1542" t="s">
        <v>49</v>
      </c>
      <c r="BC343" s="33" t="s">
        <v>35</v>
      </c>
      <c r="BD343" s="29" t="s">
        <v>35</v>
      </c>
      <c r="BE343" s="29" t="s">
        <v>35</v>
      </c>
      <c r="BF343" s="29" t="s">
        <v>35</v>
      </c>
      <c r="BG343" s="24" t="s">
        <v>35</v>
      </c>
      <c r="BH343" s="33" t="s">
        <v>35</v>
      </c>
      <c r="BI343" s="29" t="s">
        <v>35</v>
      </c>
      <c r="BJ343" s="29" t="s">
        <v>35</v>
      </c>
      <c r="BK343" s="29" t="s">
        <v>35</v>
      </c>
      <c r="BL343" s="24" t="s">
        <v>35</v>
      </c>
      <c r="BM343" s="33" t="s">
        <v>35</v>
      </c>
      <c r="BN343" s="29" t="s">
        <v>35</v>
      </c>
      <c r="BO343" s="29" t="s">
        <v>35</v>
      </c>
      <c r="BP343" s="29" t="s">
        <v>35</v>
      </c>
      <c r="BQ343" s="24" t="s">
        <v>35</v>
      </c>
      <c r="BR343" s="33" t="s">
        <v>35</v>
      </c>
      <c r="BS343" s="29" t="s">
        <v>35</v>
      </c>
      <c r="BT343" s="29" t="s">
        <v>35</v>
      </c>
      <c r="BU343" s="29" t="s">
        <v>35</v>
      </c>
      <c r="BV343" s="29" t="s">
        <v>35</v>
      </c>
      <c r="BW343" s="29" t="s">
        <v>35</v>
      </c>
      <c r="BX343" s="29" t="s">
        <v>35</v>
      </c>
      <c r="BY343" s="18" t="s">
        <v>35</v>
      </c>
      <c r="BZ343" s="18" t="s">
        <v>35</v>
      </c>
      <c r="CA343" s="18" t="s">
        <v>35</v>
      </c>
      <c r="CB343" s="18" t="s">
        <v>35</v>
      </c>
      <c r="CC343" s="18" t="s">
        <v>35</v>
      </c>
      <c r="CD343" s="18" t="s">
        <v>35</v>
      </c>
      <c r="CE343" s="18" t="s">
        <v>35</v>
      </c>
      <c r="CF343" s="18" t="s">
        <v>35</v>
      </c>
      <c r="CG343" s="18" t="s">
        <v>35</v>
      </c>
      <c r="CH343" s="18" t="s">
        <v>35</v>
      </c>
      <c r="CI343" s="18" t="s">
        <v>35</v>
      </c>
      <c r="CJ343" s="18" t="s">
        <v>35</v>
      </c>
      <c r="CK343" s="3"/>
      <c r="CL343" s="3"/>
      <c r="CM343" s="3"/>
      <c r="CN343" s="3"/>
      <c r="CO343" s="3"/>
      <c r="CP343" s="3"/>
      <c r="CQ343" s="3"/>
      <c r="CR343" s="3"/>
      <c r="CS343" s="3"/>
      <c r="CT343" s="3"/>
      <c r="CU343" s="3"/>
      <c r="CV343" s="3"/>
      <c r="CW343" s="3"/>
      <c r="CX343" s="3"/>
      <c r="CY343" s="3"/>
      <c r="CZ343" s="3"/>
    </row>
    <row r="344" s="433" customFormat="true" ht="15" customHeight="true" x14ac:dyDescent="0.2">
      <c r="B344" s="411"/>
      <c r="AK344" s="305"/>
      <c r="AL344" s="305"/>
      <c r="AM344" s="305"/>
      <c r="AN344" s="305"/>
      <c r="AO344" s="305"/>
      <c r="AP344" s="305"/>
      <c r="AQ344" s="305"/>
      <c r="AR344" s="305"/>
      <c r="AS344" s="305"/>
      <c r="AT344" s="305"/>
      <c r="AU344" s="305"/>
      <c r="AV344" s="305"/>
      <c r="AW344" s="305"/>
      <c r="AX344" s="305"/>
      <c r="AY344" s="305"/>
      <c r="AZ344" s="305"/>
      <c r="BA344" s="1836"/>
      <c r="BB344" s="1542" t="s">
        <v>48</v>
      </c>
      <c r="BC344" s="33" t="s">
        <v>35</v>
      </c>
      <c r="BD344" s="29" t="s">
        <v>35</v>
      </c>
      <c r="BE344" s="29" t="s">
        <v>35</v>
      </c>
      <c r="BF344" s="29" t="s">
        <v>35</v>
      </c>
      <c r="BG344" s="24" t="s">
        <v>35</v>
      </c>
      <c r="BH344" s="33" t="s">
        <v>35</v>
      </c>
      <c r="BI344" s="29" t="s">
        <v>35</v>
      </c>
      <c r="BJ344" s="29" t="s">
        <v>35</v>
      </c>
      <c r="BK344" s="29" t="s">
        <v>35</v>
      </c>
      <c r="BL344" s="24" t="s">
        <v>35</v>
      </c>
      <c r="BM344" s="33" t="s">
        <v>35</v>
      </c>
      <c r="BN344" s="29" t="s">
        <v>35</v>
      </c>
      <c r="BO344" s="29" t="s">
        <v>35</v>
      </c>
      <c r="BP344" s="29" t="s">
        <v>35</v>
      </c>
      <c r="BQ344" s="24" t="s">
        <v>35</v>
      </c>
      <c r="BR344" s="33" t="s">
        <v>35</v>
      </c>
      <c r="BS344" s="29" t="s">
        <v>35</v>
      </c>
      <c r="BT344" s="29" t="s">
        <v>35</v>
      </c>
      <c r="BU344" s="29" t="s">
        <v>35</v>
      </c>
      <c r="BV344" s="29" t="s">
        <v>35</v>
      </c>
      <c r="BW344" s="29" t="s">
        <v>35</v>
      </c>
      <c r="BX344" s="29" t="s">
        <v>35</v>
      </c>
      <c r="BY344" s="18" t="s">
        <v>35</v>
      </c>
      <c r="BZ344" s="18" t="s">
        <v>35</v>
      </c>
      <c r="CA344" s="18" t="s">
        <v>35</v>
      </c>
      <c r="CB344" s="18" t="s">
        <v>35</v>
      </c>
      <c r="CC344" s="18" t="s">
        <v>35</v>
      </c>
      <c r="CD344" s="18" t="s">
        <v>35</v>
      </c>
      <c r="CE344" s="18" t="s">
        <v>35</v>
      </c>
      <c r="CF344" s="18" t="s">
        <v>35</v>
      </c>
      <c r="CG344" s="18" t="s">
        <v>35</v>
      </c>
      <c r="CH344" s="18" t="s">
        <v>35</v>
      </c>
      <c r="CI344" s="18" t="s">
        <v>35</v>
      </c>
      <c r="CJ344" s="18" t="s">
        <v>35</v>
      </c>
      <c r="CK344" s="3"/>
      <c r="CL344" s="3"/>
      <c r="CM344" s="3"/>
      <c r="CN344" s="3"/>
      <c r="CO344" s="3"/>
      <c r="CP344" s="3"/>
      <c r="CQ344" s="3"/>
      <c r="CR344" s="3"/>
      <c r="CS344" s="3"/>
      <c r="CT344" s="3"/>
      <c r="CU344" s="3"/>
      <c r="CV344" s="3"/>
      <c r="CW344" s="3"/>
      <c r="CX344" s="3"/>
      <c r="CY344" s="3"/>
      <c r="CZ344" s="3"/>
    </row>
    <row r="345" s="433" customFormat="true" ht="15" customHeight="true" x14ac:dyDescent="0.2">
      <c r="B345" s="411"/>
      <c r="AK345" s="305"/>
      <c r="AL345" s="305"/>
      <c r="AM345" s="305"/>
      <c r="AN345" s="305"/>
      <c r="AO345" s="305"/>
      <c r="AP345" s="305"/>
      <c r="AQ345" s="305"/>
      <c r="AR345" s="305"/>
      <c r="AS345" s="305"/>
      <c r="AT345" s="305"/>
      <c r="AU345" s="305"/>
      <c r="AV345" s="305"/>
      <c r="AW345" s="305"/>
      <c r="AX345" s="305"/>
      <c r="AY345" s="305"/>
      <c r="AZ345" s="305"/>
      <c r="BA345" s="1841" t="s">
        <v>140</v>
      </c>
      <c r="BB345" s="1542" t="s">
        <v>49</v>
      </c>
      <c r="BC345" s="33" t="s">
        <v>35</v>
      </c>
      <c r="BD345" s="29" t="s">
        <v>35</v>
      </c>
      <c r="BE345" s="29" t="s">
        <v>35</v>
      </c>
      <c r="BF345" s="29" t="s">
        <v>35</v>
      </c>
      <c r="BG345" s="24" t="s">
        <v>35</v>
      </c>
      <c r="BH345" s="33" t="s">
        <v>35</v>
      </c>
      <c r="BI345" s="29" t="s">
        <v>35</v>
      </c>
      <c r="BJ345" s="29" t="s">
        <v>35</v>
      </c>
      <c r="BK345" s="29" t="s">
        <v>35</v>
      </c>
      <c r="BL345" s="24" t="s">
        <v>35</v>
      </c>
      <c r="BM345" s="33" t="s">
        <v>35</v>
      </c>
      <c r="BN345" s="29" t="s">
        <v>35</v>
      </c>
      <c r="BO345" s="29" t="s">
        <v>35</v>
      </c>
      <c r="BP345" s="29" t="s">
        <v>35</v>
      </c>
      <c r="BQ345" s="24" t="s">
        <v>35</v>
      </c>
      <c r="BR345" s="33" t="s">
        <v>35</v>
      </c>
      <c r="BS345" s="29" t="s">
        <v>35</v>
      </c>
      <c r="BT345" s="29" t="s">
        <v>35</v>
      </c>
      <c r="BU345" s="29" t="s">
        <v>35</v>
      </c>
      <c r="BV345" s="29" t="s">
        <v>35</v>
      </c>
      <c r="BW345" s="29" t="s">
        <v>35</v>
      </c>
      <c r="BX345" s="29" t="s">
        <v>35</v>
      </c>
      <c r="BY345" s="18" t="s">
        <v>35</v>
      </c>
      <c r="BZ345" s="18" t="s">
        <v>35</v>
      </c>
      <c r="CA345" s="18" t="s">
        <v>35</v>
      </c>
      <c r="CB345" s="18" t="s">
        <v>35</v>
      </c>
      <c r="CC345" s="18" t="s">
        <v>35</v>
      </c>
      <c r="CD345" s="18" t="s">
        <v>35</v>
      </c>
      <c r="CE345" s="18" t="s">
        <v>35</v>
      </c>
      <c r="CF345" s="18" t="s">
        <v>35</v>
      </c>
      <c r="CG345" s="18" t="s">
        <v>35</v>
      </c>
      <c r="CH345" s="18" t="s">
        <v>35</v>
      </c>
      <c r="CI345" s="18" t="s">
        <v>35</v>
      </c>
      <c r="CJ345" s="18" t="s">
        <v>35</v>
      </c>
      <c r="CK345" s="3"/>
      <c r="CL345" s="3"/>
      <c r="CM345" s="3"/>
      <c r="CN345" s="3"/>
      <c r="CO345" s="3"/>
      <c r="CP345" s="3"/>
      <c r="CQ345" s="3"/>
      <c r="CR345" s="3"/>
      <c r="CS345" s="3"/>
      <c r="CT345" s="3"/>
      <c r="CU345" s="3"/>
      <c r="CV345" s="3"/>
      <c r="CW345" s="3"/>
      <c r="CX345" s="3"/>
      <c r="CY345" s="3"/>
      <c r="CZ345" s="3"/>
    </row>
    <row r="346" s="433" customFormat="true" ht="15" customHeight="true" x14ac:dyDescent="0.2">
      <c r="B346" s="411"/>
      <c r="AK346" s="305"/>
      <c r="AL346" s="305"/>
      <c r="AM346" s="305"/>
      <c r="AN346" s="305"/>
      <c r="AO346" s="305"/>
      <c r="AP346" s="305"/>
      <c r="AQ346" s="305"/>
      <c r="AR346" s="305"/>
      <c r="AS346" s="305"/>
      <c r="AT346" s="305"/>
      <c r="AU346" s="305"/>
      <c r="AV346" s="305"/>
      <c r="AW346" s="305"/>
      <c r="AX346" s="305"/>
      <c r="AY346" s="305"/>
      <c r="AZ346" s="305"/>
      <c r="BA346" s="1836"/>
      <c r="BB346" s="1542" t="s">
        <v>48</v>
      </c>
      <c r="BC346" s="33" t="s">
        <v>35</v>
      </c>
      <c r="BD346" s="29" t="s">
        <v>35</v>
      </c>
      <c r="BE346" s="29" t="s">
        <v>35</v>
      </c>
      <c r="BF346" s="29" t="s">
        <v>35</v>
      </c>
      <c r="BG346" s="24" t="s">
        <v>35</v>
      </c>
      <c r="BH346" s="33" t="s">
        <v>35</v>
      </c>
      <c r="BI346" s="29" t="s">
        <v>35</v>
      </c>
      <c r="BJ346" s="29" t="s">
        <v>35</v>
      </c>
      <c r="BK346" s="29" t="s">
        <v>35</v>
      </c>
      <c r="BL346" s="24" t="s">
        <v>35</v>
      </c>
      <c r="BM346" s="33" t="s">
        <v>35</v>
      </c>
      <c r="BN346" s="29" t="s">
        <v>35</v>
      </c>
      <c r="BO346" s="29" t="s">
        <v>35</v>
      </c>
      <c r="BP346" s="29" t="s">
        <v>35</v>
      </c>
      <c r="BQ346" s="24" t="s">
        <v>35</v>
      </c>
      <c r="BR346" s="33" t="s">
        <v>35</v>
      </c>
      <c r="BS346" s="29" t="s">
        <v>35</v>
      </c>
      <c r="BT346" s="29" t="s">
        <v>35</v>
      </c>
      <c r="BU346" s="29" t="s">
        <v>35</v>
      </c>
      <c r="BV346" s="29" t="s">
        <v>35</v>
      </c>
      <c r="BW346" s="29" t="s">
        <v>35</v>
      </c>
      <c r="BX346" s="29" t="s">
        <v>35</v>
      </c>
      <c r="BY346" s="18" t="s">
        <v>35</v>
      </c>
      <c r="BZ346" s="18" t="s">
        <v>35</v>
      </c>
      <c r="CA346" s="18" t="s">
        <v>35</v>
      </c>
      <c r="CB346" s="18" t="s">
        <v>35</v>
      </c>
      <c r="CC346" s="18" t="s">
        <v>35</v>
      </c>
      <c r="CD346" s="18" t="s">
        <v>35</v>
      </c>
      <c r="CE346" s="18" t="s">
        <v>35</v>
      </c>
      <c r="CF346" s="18" t="s">
        <v>35</v>
      </c>
      <c r="CG346" s="18" t="s">
        <v>35</v>
      </c>
      <c r="CH346" s="18" t="s">
        <v>35</v>
      </c>
      <c r="CI346" s="18" t="s">
        <v>35</v>
      </c>
      <c r="CJ346" s="18" t="s">
        <v>35</v>
      </c>
      <c r="CK346" s="3"/>
      <c r="CL346" s="3"/>
      <c r="CM346" s="3"/>
      <c r="CN346" s="3"/>
      <c r="CO346" s="3"/>
      <c r="CP346" s="3"/>
      <c r="CQ346" s="3"/>
      <c r="CR346" s="3"/>
      <c r="CS346" s="3"/>
      <c r="CT346" s="3"/>
      <c r="CU346" s="3"/>
      <c r="CV346" s="3"/>
      <c r="CW346" s="3"/>
      <c r="CX346" s="3"/>
      <c r="CY346" s="3"/>
      <c r="CZ346" s="3"/>
    </row>
    <row r="347" s="433" customFormat="true" ht="15" customHeight="true" x14ac:dyDescent="0.2">
      <c r="B347" s="411"/>
      <c r="AK347" s="305"/>
      <c r="AL347" s="305"/>
      <c r="AM347" s="305"/>
      <c r="AN347" s="305"/>
      <c r="AO347" s="305"/>
      <c r="AP347" s="305"/>
      <c r="AQ347" s="305"/>
      <c r="AR347" s="305"/>
      <c r="AS347" s="305"/>
      <c r="AT347" s="305"/>
      <c r="AU347" s="305"/>
      <c r="AV347" s="305"/>
      <c r="AW347" s="305"/>
      <c r="AX347" s="305"/>
      <c r="AY347" s="305"/>
      <c r="AZ347" s="305"/>
      <c r="BA347" s="1841" t="s">
        <v>141</v>
      </c>
      <c r="BB347" s="1542" t="s">
        <v>49</v>
      </c>
      <c r="BC347" s="33" t="s">
        <v>35</v>
      </c>
      <c r="BD347" s="29" t="s">
        <v>35</v>
      </c>
      <c r="BE347" s="29" t="s">
        <v>35</v>
      </c>
      <c r="BF347" s="29" t="s">
        <v>35</v>
      </c>
      <c r="BG347" s="24" t="s">
        <v>35</v>
      </c>
      <c r="BH347" s="33" t="s">
        <v>35</v>
      </c>
      <c r="BI347" s="29" t="s">
        <v>35</v>
      </c>
      <c r="BJ347" s="29" t="s">
        <v>35</v>
      </c>
      <c r="BK347" s="29" t="s">
        <v>35</v>
      </c>
      <c r="BL347" s="24" t="s">
        <v>35</v>
      </c>
      <c r="BM347" s="33" t="s">
        <v>35</v>
      </c>
      <c r="BN347" s="29" t="s">
        <v>35</v>
      </c>
      <c r="BO347" s="29" t="s">
        <v>35</v>
      </c>
      <c r="BP347" s="29" t="s">
        <v>35</v>
      </c>
      <c r="BQ347" s="24" t="s">
        <v>35</v>
      </c>
      <c r="BR347" s="33" t="s">
        <v>35</v>
      </c>
      <c r="BS347" s="29" t="s">
        <v>35</v>
      </c>
      <c r="BT347" s="29" t="s">
        <v>35</v>
      </c>
      <c r="BU347" s="29" t="s">
        <v>35</v>
      </c>
      <c r="BV347" s="29" t="s">
        <v>35</v>
      </c>
      <c r="BW347" s="29" t="s">
        <v>35</v>
      </c>
      <c r="BX347" s="29" t="s">
        <v>35</v>
      </c>
      <c r="BY347" s="18" t="s">
        <v>35</v>
      </c>
      <c r="BZ347" s="18" t="s">
        <v>35</v>
      </c>
      <c r="CA347" s="18" t="s">
        <v>35</v>
      </c>
      <c r="CB347" s="18" t="s">
        <v>35</v>
      </c>
      <c r="CC347" s="18" t="s">
        <v>35</v>
      </c>
      <c r="CD347" s="18" t="s">
        <v>35</v>
      </c>
      <c r="CE347" s="18" t="s">
        <v>35</v>
      </c>
      <c r="CF347" s="18" t="s">
        <v>35</v>
      </c>
      <c r="CG347" s="18" t="s">
        <v>35</v>
      </c>
      <c r="CH347" s="18" t="s">
        <v>35</v>
      </c>
      <c r="CI347" s="18" t="s">
        <v>35</v>
      </c>
      <c r="CJ347" s="18" t="s">
        <v>35</v>
      </c>
      <c r="CK347" s="3"/>
      <c r="CL347" s="3"/>
      <c r="CM347" s="3"/>
      <c r="CN347" s="3"/>
      <c r="CO347" s="3"/>
      <c r="CP347" s="3"/>
      <c r="CQ347" s="3"/>
      <c r="CR347" s="3"/>
      <c r="CS347" s="3"/>
      <c r="CT347" s="3"/>
      <c r="CU347" s="3"/>
      <c r="CV347" s="3"/>
      <c r="CW347" s="3"/>
      <c r="CX347" s="3"/>
      <c r="CY347" s="3"/>
      <c r="CZ347" s="3"/>
    </row>
    <row r="348" s="433" customFormat="true" ht="15" customHeight="true" x14ac:dyDescent="0.2">
      <c r="B348" s="411"/>
      <c r="AK348" s="305"/>
      <c r="AL348" s="305"/>
      <c r="AM348" s="305"/>
      <c r="AN348" s="305"/>
      <c r="AO348" s="305"/>
      <c r="AP348" s="305"/>
      <c r="AQ348" s="305"/>
      <c r="AR348" s="305"/>
      <c r="AS348" s="305"/>
      <c r="AT348" s="305"/>
      <c r="AU348" s="305"/>
      <c r="AV348" s="305"/>
      <c r="AW348" s="305"/>
      <c r="AX348" s="305"/>
      <c r="AY348" s="305"/>
      <c r="AZ348" s="305"/>
      <c r="BA348" s="1836"/>
      <c r="BB348" s="1542" t="s">
        <v>48</v>
      </c>
      <c r="BC348" s="33" t="s">
        <v>35</v>
      </c>
      <c r="BD348" s="29" t="s">
        <v>35</v>
      </c>
      <c r="BE348" s="29" t="s">
        <v>35</v>
      </c>
      <c r="BF348" s="29" t="s">
        <v>35</v>
      </c>
      <c r="BG348" s="24" t="s">
        <v>35</v>
      </c>
      <c r="BH348" s="33" t="s">
        <v>35</v>
      </c>
      <c r="BI348" s="29" t="s">
        <v>35</v>
      </c>
      <c r="BJ348" s="29" t="s">
        <v>35</v>
      </c>
      <c r="BK348" s="29" t="s">
        <v>35</v>
      </c>
      <c r="BL348" s="24" t="s">
        <v>35</v>
      </c>
      <c r="BM348" s="33" t="s">
        <v>35</v>
      </c>
      <c r="BN348" s="29" t="s">
        <v>35</v>
      </c>
      <c r="BO348" s="29" t="s">
        <v>35</v>
      </c>
      <c r="BP348" s="29" t="s">
        <v>35</v>
      </c>
      <c r="BQ348" s="24" t="s">
        <v>35</v>
      </c>
      <c r="BR348" s="33" t="s">
        <v>35</v>
      </c>
      <c r="BS348" s="29" t="s">
        <v>35</v>
      </c>
      <c r="BT348" s="29" t="s">
        <v>35</v>
      </c>
      <c r="BU348" s="29" t="s">
        <v>35</v>
      </c>
      <c r="BV348" s="29" t="s">
        <v>35</v>
      </c>
      <c r="BW348" s="29" t="s">
        <v>35</v>
      </c>
      <c r="BX348" s="29" t="s">
        <v>35</v>
      </c>
      <c r="BY348" s="18" t="s">
        <v>35</v>
      </c>
      <c r="BZ348" s="18" t="s">
        <v>35</v>
      </c>
      <c r="CA348" s="18" t="s">
        <v>35</v>
      </c>
      <c r="CB348" s="18" t="s">
        <v>35</v>
      </c>
      <c r="CC348" s="18" t="s">
        <v>35</v>
      </c>
      <c r="CD348" s="18" t="s">
        <v>35</v>
      </c>
      <c r="CE348" s="18" t="s">
        <v>35</v>
      </c>
      <c r="CF348" s="18" t="s">
        <v>35</v>
      </c>
      <c r="CG348" s="18" t="s">
        <v>35</v>
      </c>
      <c r="CH348" s="18" t="s">
        <v>35</v>
      </c>
      <c r="CI348" s="18" t="s">
        <v>35</v>
      </c>
      <c r="CJ348" s="18" t="s">
        <v>35</v>
      </c>
      <c r="CK348" s="3"/>
      <c r="CL348" s="3"/>
      <c r="CM348" s="3"/>
      <c r="CN348" s="3"/>
      <c r="CO348" s="3"/>
      <c r="CP348" s="3"/>
      <c r="CQ348" s="3"/>
      <c r="CR348" s="3"/>
      <c r="CS348" s="3"/>
      <c r="CT348" s="3"/>
      <c r="CU348" s="3"/>
      <c r="CV348" s="3"/>
      <c r="CW348" s="3"/>
      <c r="CX348" s="3"/>
      <c r="CY348" s="3"/>
      <c r="CZ348" s="3"/>
    </row>
    <row r="349" s="433" customFormat="true" ht="15" customHeight="true" x14ac:dyDescent="0.2">
      <c r="B349" s="411"/>
      <c r="AK349" s="305"/>
      <c r="AL349" s="305"/>
      <c r="AM349" s="305"/>
      <c r="AN349" s="305"/>
      <c r="AO349" s="305"/>
      <c r="AP349" s="305"/>
      <c r="AQ349" s="305"/>
      <c r="AR349" s="305"/>
      <c r="AS349" s="305"/>
      <c r="AT349" s="305"/>
      <c r="AU349" s="305"/>
      <c r="AV349" s="305"/>
      <c r="AW349" s="305"/>
      <c r="AX349" s="305"/>
      <c r="AY349" s="305"/>
      <c r="AZ349" s="305"/>
      <c r="BA349" s="1841" t="s">
        <v>142</v>
      </c>
      <c r="BB349" s="1542" t="s">
        <v>49</v>
      </c>
      <c r="BC349" s="33" t="s">
        <v>35</v>
      </c>
      <c r="BD349" s="29" t="s">
        <v>35</v>
      </c>
      <c r="BE349" s="29" t="s">
        <v>35</v>
      </c>
      <c r="BF349" s="29" t="s">
        <v>35</v>
      </c>
      <c r="BG349" s="24" t="s">
        <v>35</v>
      </c>
      <c r="BH349" s="33" t="s">
        <v>35</v>
      </c>
      <c r="BI349" s="29" t="s">
        <v>35</v>
      </c>
      <c r="BJ349" s="29" t="s">
        <v>35</v>
      </c>
      <c r="BK349" s="29" t="s">
        <v>35</v>
      </c>
      <c r="BL349" s="24" t="s">
        <v>35</v>
      </c>
      <c r="BM349" s="33" t="s">
        <v>35</v>
      </c>
      <c r="BN349" s="29" t="s">
        <v>35</v>
      </c>
      <c r="BO349" s="29" t="s">
        <v>35</v>
      </c>
      <c r="BP349" s="29" t="s">
        <v>35</v>
      </c>
      <c r="BQ349" s="24" t="s">
        <v>35</v>
      </c>
      <c r="BR349" s="33" t="s">
        <v>35</v>
      </c>
      <c r="BS349" s="29" t="s">
        <v>35</v>
      </c>
      <c r="BT349" s="29" t="s">
        <v>35</v>
      </c>
      <c r="BU349" s="29" t="s">
        <v>35</v>
      </c>
      <c r="BV349" s="29" t="s">
        <v>35</v>
      </c>
      <c r="BW349" s="29" t="s">
        <v>35</v>
      </c>
      <c r="BX349" s="29" t="s">
        <v>35</v>
      </c>
      <c r="BY349" s="18" t="s">
        <v>35</v>
      </c>
      <c r="BZ349" s="18" t="s">
        <v>35</v>
      </c>
      <c r="CA349" s="18" t="s">
        <v>35</v>
      </c>
      <c r="CB349" s="18" t="s">
        <v>35</v>
      </c>
      <c r="CC349" s="18" t="s">
        <v>35</v>
      </c>
      <c r="CD349" s="18" t="s">
        <v>35</v>
      </c>
      <c r="CE349" s="18" t="s">
        <v>35</v>
      </c>
      <c r="CF349" s="18" t="s">
        <v>35</v>
      </c>
      <c r="CG349" s="18" t="s">
        <v>35</v>
      </c>
      <c r="CH349" s="18" t="s">
        <v>35</v>
      </c>
      <c r="CI349" s="18" t="s">
        <v>35</v>
      </c>
      <c r="CJ349" s="18" t="s">
        <v>35</v>
      </c>
      <c r="CK349" s="3"/>
      <c r="CL349" s="3"/>
      <c r="CM349" s="3"/>
      <c r="CN349" s="3"/>
      <c r="CO349" s="3"/>
      <c r="CP349" s="3"/>
      <c r="CQ349" s="3"/>
      <c r="CR349" s="3"/>
      <c r="CS349" s="3"/>
      <c r="CT349" s="3"/>
      <c r="CU349" s="3"/>
      <c r="CV349" s="3"/>
      <c r="CW349" s="3"/>
      <c r="CX349" s="3"/>
      <c r="CY349" s="3"/>
      <c r="CZ349" s="3"/>
    </row>
    <row r="350" s="433" customFormat="true" ht="15" customHeight="true" x14ac:dyDescent="0.2">
      <c r="B350" s="411"/>
      <c r="AK350" s="305"/>
      <c r="AL350" s="305"/>
      <c r="AM350" s="305"/>
      <c r="AN350" s="305"/>
      <c r="AO350" s="305"/>
      <c r="AP350" s="305"/>
      <c r="AQ350" s="305"/>
      <c r="AR350" s="305"/>
      <c r="AS350" s="305"/>
      <c r="AT350" s="305"/>
      <c r="AU350" s="305"/>
      <c r="AV350" s="305"/>
      <c r="AW350" s="305"/>
      <c r="AX350" s="305"/>
      <c r="AY350" s="305"/>
      <c r="AZ350" s="305"/>
      <c r="BA350" s="1836"/>
      <c r="BB350" s="1542" t="s">
        <v>48</v>
      </c>
      <c r="BC350" s="33" t="s">
        <v>35</v>
      </c>
      <c r="BD350" s="29" t="s">
        <v>35</v>
      </c>
      <c r="BE350" s="29" t="s">
        <v>35</v>
      </c>
      <c r="BF350" s="29" t="s">
        <v>35</v>
      </c>
      <c r="BG350" s="24" t="s">
        <v>35</v>
      </c>
      <c r="BH350" s="33" t="s">
        <v>35</v>
      </c>
      <c r="BI350" s="29" t="s">
        <v>35</v>
      </c>
      <c r="BJ350" s="29" t="s">
        <v>35</v>
      </c>
      <c r="BK350" s="29" t="s">
        <v>35</v>
      </c>
      <c r="BL350" s="24" t="s">
        <v>35</v>
      </c>
      <c r="BM350" s="33" t="s">
        <v>35</v>
      </c>
      <c r="BN350" s="29" t="s">
        <v>35</v>
      </c>
      <c r="BO350" s="29" t="s">
        <v>35</v>
      </c>
      <c r="BP350" s="29" t="s">
        <v>35</v>
      </c>
      <c r="BQ350" s="24" t="s">
        <v>35</v>
      </c>
      <c r="BR350" s="33" t="s">
        <v>35</v>
      </c>
      <c r="BS350" s="29" t="s">
        <v>35</v>
      </c>
      <c r="BT350" s="29" t="s">
        <v>35</v>
      </c>
      <c r="BU350" s="29" t="s">
        <v>35</v>
      </c>
      <c r="BV350" s="29" t="s">
        <v>35</v>
      </c>
      <c r="BW350" s="29" t="s">
        <v>35</v>
      </c>
      <c r="BX350" s="29" t="s">
        <v>35</v>
      </c>
      <c r="BY350" s="18" t="s">
        <v>35</v>
      </c>
      <c r="BZ350" s="18" t="s">
        <v>35</v>
      </c>
      <c r="CA350" s="18" t="s">
        <v>35</v>
      </c>
      <c r="CB350" s="18" t="s">
        <v>35</v>
      </c>
      <c r="CC350" s="18" t="s">
        <v>35</v>
      </c>
      <c r="CD350" s="18" t="s">
        <v>35</v>
      </c>
      <c r="CE350" s="18" t="s">
        <v>35</v>
      </c>
      <c r="CF350" s="18" t="s">
        <v>35</v>
      </c>
      <c r="CG350" s="18" t="s">
        <v>35</v>
      </c>
      <c r="CH350" s="18" t="s">
        <v>35</v>
      </c>
      <c r="CI350" s="18" t="s">
        <v>35</v>
      </c>
      <c r="CJ350" s="18" t="s">
        <v>35</v>
      </c>
      <c r="CK350" s="3"/>
      <c r="CL350" s="3"/>
      <c r="CM350" s="3"/>
      <c r="CN350" s="3"/>
      <c r="CO350" s="3"/>
      <c r="CP350" s="3"/>
      <c r="CQ350" s="3"/>
      <c r="CR350" s="3"/>
      <c r="CS350" s="3"/>
      <c r="CT350" s="3"/>
      <c r="CU350" s="3"/>
      <c r="CV350" s="3"/>
      <c r="CW350" s="3"/>
      <c r="CX350" s="3"/>
      <c r="CY350" s="3"/>
      <c r="CZ350" s="3"/>
    </row>
    <row r="351" s="433" customFormat="true" ht="15" customHeight="true" x14ac:dyDescent="0.2">
      <c r="B351" s="411"/>
      <c r="AK351" s="305"/>
      <c r="AL351" s="305"/>
      <c r="AM351" s="305"/>
      <c r="AN351" s="305"/>
      <c r="AO351" s="305"/>
      <c r="AP351" s="305"/>
      <c r="AQ351" s="305"/>
      <c r="AR351" s="305"/>
      <c r="AS351" s="305"/>
      <c r="AT351" s="305"/>
      <c r="AU351" s="305"/>
      <c r="AV351" s="305"/>
      <c r="AW351" s="305"/>
      <c r="AX351" s="305"/>
      <c r="AY351" s="305"/>
      <c r="AZ351" s="305"/>
      <c r="BA351" s="1841" t="s">
        <v>143</v>
      </c>
      <c r="BB351" s="1542" t="s">
        <v>49</v>
      </c>
      <c r="BC351" s="33" t="s">
        <v>35</v>
      </c>
      <c r="BD351" s="29" t="s">
        <v>35</v>
      </c>
      <c r="BE351" s="29" t="s">
        <v>35</v>
      </c>
      <c r="BF351" s="29" t="s">
        <v>35</v>
      </c>
      <c r="BG351" s="24" t="s">
        <v>35</v>
      </c>
      <c r="BH351" s="33" t="s">
        <v>35</v>
      </c>
      <c r="BI351" s="29" t="s">
        <v>35</v>
      </c>
      <c r="BJ351" s="29" t="s">
        <v>35</v>
      </c>
      <c r="BK351" s="29" t="s">
        <v>35</v>
      </c>
      <c r="BL351" s="24" t="s">
        <v>35</v>
      </c>
      <c r="BM351" s="33" t="s">
        <v>35</v>
      </c>
      <c r="BN351" s="29" t="s">
        <v>35</v>
      </c>
      <c r="BO351" s="29" t="s">
        <v>35</v>
      </c>
      <c r="BP351" s="29" t="s">
        <v>35</v>
      </c>
      <c r="BQ351" s="24" t="s">
        <v>35</v>
      </c>
      <c r="BR351" s="33" t="s">
        <v>35</v>
      </c>
      <c r="BS351" s="29" t="s">
        <v>35</v>
      </c>
      <c r="BT351" s="29" t="s">
        <v>35</v>
      </c>
      <c r="BU351" s="29" t="s">
        <v>35</v>
      </c>
      <c r="BV351" s="29" t="s">
        <v>35</v>
      </c>
      <c r="BW351" s="29" t="s">
        <v>35</v>
      </c>
      <c r="BX351" s="29" t="s">
        <v>35</v>
      </c>
      <c r="BY351" s="18" t="s">
        <v>35</v>
      </c>
      <c r="BZ351" s="18" t="s">
        <v>35</v>
      </c>
      <c r="CA351" s="18" t="s">
        <v>35</v>
      </c>
      <c r="CB351" s="18" t="s">
        <v>35</v>
      </c>
      <c r="CC351" s="18" t="s">
        <v>35</v>
      </c>
      <c r="CD351" s="18" t="s">
        <v>35</v>
      </c>
      <c r="CE351" s="18" t="s">
        <v>35</v>
      </c>
      <c r="CF351" s="18" t="s">
        <v>35</v>
      </c>
      <c r="CG351" s="18" t="s">
        <v>35</v>
      </c>
      <c r="CH351" s="18" t="s">
        <v>35</v>
      </c>
      <c r="CI351" s="18" t="s">
        <v>35</v>
      </c>
      <c r="CJ351" s="18" t="s">
        <v>35</v>
      </c>
      <c r="CK351" s="3"/>
      <c r="CL351" s="3"/>
      <c r="CM351" s="3"/>
      <c r="CN351" s="3"/>
      <c r="CO351" s="3"/>
      <c r="CP351" s="3"/>
      <c r="CQ351" s="3"/>
      <c r="CR351" s="3"/>
      <c r="CS351" s="3"/>
      <c r="CT351" s="3"/>
      <c r="CU351" s="3"/>
      <c r="CV351" s="3"/>
      <c r="CW351" s="3"/>
      <c r="CX351" s="3"/>
      <c r="CY351" s="3"/>
      <c r="CZ351" s="3"/>
    </row>
    <row r="352" s="433" customFormat="true" ht="15" customHeight="true" x14ac:dyDescent="0.2">
      <c r="B352" s="411"/>
      <c r="AK352" s="305"/>
      <c r="AL352" s="305"/>
      <c r="AM352" s="305"/>
      <c r="AN352" s="305"/>
      <c r="AO352" s="305"/>
      <c r="AP352" s="305"/>
      <c r="AQ352" s="305"/>
      <c r="AR352" s="305"/>
      <c r="AS352" s="305"/>
      <c r="AT352" s="305"/>
      <c r="AU352" s="305"/>
      <c r="AV352" s="305"/>
      <c r="AW352" s="305"/>
      <c r="AX352" s="305"/>
      <c r="AY352" s="305"/>
      <c r="AZ352" s="305"/>
      <c r="BA352" s="1836"/>
      <c r="BB352" s="1542" t="s">
        <v>48</v>
      </c>
      <c r="BC352" s="33" t="s">
        <v>35</v>
      </c>
      <c r="BD352" s="29" t="s">
        <v>35</v>
      </c>
      <c r="BE352" s="29" t="s">
        <v>35</v>
      </c>
      <c r="BF352" s="29" t="s">
        <v>35</v>
      </c>
      <c r="BG352" s="24" t="s">
        <v>35</v>
      </c>
      <c r="BH352" s="33" t="s">
        <v>35</v>
      </c>
      <c r="BI352" s="29" t="s">
        <v>35</v>
      </c>
      <c r="BJ352" s="29" t="s">
        <v>35</v>
      </c>
      <c r="BK352" s="29" t="s">
        <v>35</v>
      </c>
      <c r="BL352" s="24" t="s">
        <v>35</v>
      </c>
      <c r="BM352" s="33" t="s">
        <v>35</v>
      </c>
      <c r="BN352" s="29" t="s">
        <v>35</v>
      </c>
      <c r="BO352" s="29" t="s">
        <v>35</v>
      </c>
      <c r="BP352" s="29" t="s">
        <v>35</v>
      </c>
      <c r="BQ352" s="24" t="s">
        <v>35</v>
      </c>
      <c r="BR352" s="33" t="s">
        <v>35</v>
      </c>
      <c r="BS352" s="29" t="s">
        <v>35</v>
      </c>
      <c r="BT352" s="29" t="s">
        <v>35</v>
      </c>
      <c r="BU352" s="29" t="s">
        <v>35</v>
      </c>
      <c r="BV352" s="29" t="s">
        <v>35</v>
      </c>
      <c r="BW352" s="29" t="s">
        <v>35</v>
      </c>
      <c r="BX352" s="29" t="s">
        <v>35</v>
      </c>
      <c r="BY352" s="18" t="s">
        <v>35</v>
      </c>
      <c r="BZ352" s="18" t="s">
        <v>35</v>
      </c>
      <c r="CA352" s="18" t="s">
        <v>35</v>
      </c>
      <c r="CB352" s="18" t="s">
        <v>35</v>
      </c>
      <c r="CC352" s="18" t="s">
        <v>35</v>
      </c>
      <c r="CD352" s="18" t="s">
        <v>35</v>
      </c>
      <c r="CE352" s="18" t="s">
        <v>35</v>
      </c>
      <c r="CF352" s="18" t="s">
        <v>35</v>
      </c>
      <c r="CG352" s="18" t="s">
        <v>35</v>
      </c>
      <c r="CH352" s="18" t="s">
        <v>35</v>
      </c>
      <c r="CI352" s="18" t="s">
        <v>35</v>
      </c>
      <c r="CJ352" s="18" t="s">
        <v>35</v>
      </c>
      <c r="CK352" s="3"/>
      <c r="CL352" s="3"/>
      <c r="CM352" s="3"/>
      <c r="CN352" s="3"/>
      <c r="CO352" s="3"/>
      <c r="CP352" s="3"/>
      <c r="CQ352" s="3"/>
      <c r="CR352" s="3"/>
      <c r="CS352" s="3"/>
      <c r="CT352" s="3"/>
      <c r="CU352" s="3"/>
      <c r="CV352" s="3"/>
      <c r="CW352" s="3"/>
      <c r="CX352" s="3"/>
      <c r="CY352" s="3"/>
      <c r="CZ352" s="3"/>
    </row>
    <row r="353" s="433" customFormat="true" ht="15" customHeight="true" x14ac:dyDescent="0.2">
      <c r="B353" s="411"/>
      <c r="AK353" s="305"/>
      <c r="AL353" s="305"/>
      <c r="AM353" s="305"/>
      <c r="AN353" s="305"/>
      <c r="AO353" s="305"/>
      <c r="AP353" s="305"/>
      <c r="AQ353" s="305"/>
      <c r="AR353" s="305"/>
      <c r="AS353" s="305"/>
      <c r="AT353" s="305"/>
      <c r="AU353" s="305"/>
      <c r="AV353" s="305"/>
      <c r="AW353" s="305"/>
      <c r="AX353" s="305"/>
      <c r="AY353" s="305"/>
      <c r="AZ353" s="305"/>
      <c r="BA353" s="1841" t="s">
        <v>138</v>
      </c>
      <c r="BB353" s="1542" t="s">
        <v>49</v>
      </c>
      <c r="BC353" s="33" t="s">
        <v>35</v>
      </c>
      <c r="BD353" s="29" t="s">
        <v>35</v>
      </c>
      <c r="BE353" s="29" t="s">
        <v>35</v>
      </c>
      <c r="BF353" s="29" t="s">
        <v>35</v>
      </c>
      <c r="BG353" s="24" t="s">
        <v>35</v>
      </c>
      <c r="BH353" s="33" t="s">
        <v>35</v>
      </c>
      <c r="BI353" s="29" t="s">
        <v>35</v>
      </c>
      <c r="BJ353" s="29" t="s">
        <v>35</v>
      </c>
      <c r="BK353" s="29" t="s">
        <v>35</v>
      </c>
      <c r="BL353" s="24" t="s">
        <v>35</v>
      </c>
      <c r="BM353" s="33" t="s">
        <v>35</v>
      </c>
      <c r="BN353" s="29" t="s">
        <v>35</v>
      </c>
      <c r="BO353" s="29" t="s">
        <v>35</v>
      </c>
      <c r="BP353" s="29" t="s">
        <v>35</v>
      </c>
      <c r="BQ353" s="24" t="s">
        <v>35</v>
      </c>
      <c r="BR353" s="33" t="s">
        <v>35</v>
      </c>
      <c r="BS353" s="29" t="s">
        <v>35</v>
      </c>
      <c r="BT353" s="29" t="s">
        <v>35</v>
      </c>
      <c r="BU353" s="29" t="s">
        <v>35</v>
      </c>
      <c r="BV353" s="29" t="s">
        <v>35</v>
      </c>
      <c r="BW353" s="29" t="s">
        <v>35</v>
      </c>
      <c r="BX353" s="29" t="s">
        <v>35</v>
      </c>
      <c r="BY353" s="18" t="s">
        <v>35</v>
      </c>
      <c r="BZ353" s="18" t="s">
        <v>35</v>
      </c>
      <c r="CA353" s="18" t="s">
        <v>35</v>
      </c>
      <c r="CB353" s="18" t="s">
        <v>35</v>
      </c>
      <c r="CC353" s="18" t="s">
        <v>35</v>
      </c>
      <c r="CD353" s="18" t="s">
        <v>35</v>
      </c>
      <c r="CE353" s="18" t="s">
        <v>35</v>
      </c>
      <c r="CF353" s="18" t="s">
        <v>35</v>
      </c>
      <c r="CG353" s="18" t="s">
        <v>35</v>
      </c>
      <c r="CH353" s="18" t="s">
        <v>35</v>
      </c>
      <c r="CI353" s="18" t="s">
        <v>35</v>
      </c>
      <c r="CJ353" s="18" t="s">
        <v>35</v>
      </c>
      <c r="CK353" s="3"/>
      <c r="CL353" s="3"/>
      <c r="CM353" s="3"/>
      <c r="CN353" s="3"/>
      <c r="CO353" s="3"/>
      <c r="CP353" s="3"/>
      <c r="CQ353" s="3"/>
      <c r="CR353" s="3"/>
      <c r="CS353" s="3"/>
      <c r="CT353" s="3"/>
      <c r="CU353" s="3"/>
      <c r="CV353" s="3"/>
      <c r="CW353" s="3"/>
      <c r="CX353" s="3"/>
      <c r="CY353" s="3"/>
      <c r="CZ353" s="3"/>
    </row>
    <row r="354" s="433" customFormat="true" ht="15" customHeight="true" x14ac:dyDescent="0.2">
      <c r="B354" s="411"/>
      <c r="AK354" s="305"/>
      <c r="AL354" s="305"/>
      <c r="AM354" s="305"/>
      <c r="AN354" s="305"/>
      <c r="AO354" s="305"/>
      <c r="AP354" s="305"/>
      <c r="AQ354" s="305"/>
      <c r="AR354" s="305"/>
      <c r="AS354" s="305"/>
      <c r="AT354" s="305"/>
      <c r="AU354" s="305"/>
      <c r="AV354" s="305"/>
      <c r="AW354" s="305"/>
      <c r="AX354" s="305"/>
      <c r="AY354" s="305"/>
      <c r="AZ354" s="305"/>
      <c r="BA354" s="1839"/>
      <c r="BB354" s="1544" t="s">
        <v>48</v>
      </c>
      <c r="BC354" s="32" t="s">
        <v>35</v>
      </c>
      <c r="BD354" s="28" t="s">
        <v>35</v>
      </c>
      <c r="BE354" s="28" t="s">
        <v>35</v>
      </c>
      <c r="BF354" s="28" t="s">
        <v>35</v>
      </c>
      <c r="BG354" s="23" t="s">
        <v>35</v>
      </c>
      <c r="BH354" s="32" t="s">
        <v>35</v>
      </c>
      <c r="BI354" s="28" t="s">
        <v>35</v>
      </c>
      <c r="BJ354" s="28" t="s">
        <v>35</v>
      </c>
      <c r="BK354" s="28" t="s">
        <v>35</v>
      </c>
      <c r="BL354" s="23" t="s">
        <v>35</v>
      </c>
      <c r="BM354" s="32" t="s">
        <v>35</v>
      </c>
      <c r="BN354" s="28" t="s">
        <v>35</v>
      </c>
      <c r="BO354" s="28" t="s">
        <v>35</v>
      </c>
      <c r="BP354" s="28" t="s">
        <v>35</v>
      </c>
      <c r="BQ354" s="23" t="s">
        <v>35</v>
      </c>
      <c r="BR354" s="32" t="s">
        <v>35</v>
      </c>
      <c r="BS354" s="28" t="s">
        <v>35</v>
      </c>
      <c r="BT354" s="28" t="s">
        <v>35</v>
      </c>
      <c r="BU354" s="28" t="s">
        <v>35</v>
      </c>
      <c r="BV354" s="28" t="s">
        <v>35</v>
      </c>
      <c r="BW354" s="28" t="s">
        <v>35</v>
      </c>
      <c r="BX354" s="28" t="s">
        <v>35</v>
      </c>
      <c r="BY354" s="17" t="s">
        <v>35</v>
      </c>
      <c r="BZ354" s="17" t="s">
        <v>35</v>
      </c>
      <c r="CA354" s="17" t="s">
        <v>35</v>
      </c>
      <c r="CB354" s="17" t="s">
        <v>35</v>
      </c>
      <c r="CC354" s="17" t="s">
        <v>35</v>
      </c>
      <c r="CD354" s="17" t="s">
        <v>35</v>
      </c>
      <c r="CE354" s="17" t="s">
        <v>35</v>
      </c>
      <c r="CF354" s="17" t="s">
        <v>35</v>
      </c>
      <c r="CG354" s="17" t="s">
        <v>35</v>
      </c>
      <c r="CH354" s="17" t="s">
        <v>35</v>
      </c>
      <c r="CI354" s="17" t="s">
        <v>35</v>
      </c>
      <c r="CJ354" s="17" t="s">
        <v>35</v>
      </c>
      <c r="CK354" s="3"/>
      <c r="CL354" s="3"/>
      <c r="CM354" s="3"/>
      <c r="CN354" s="3"/>
      <c r="CO354" s="3"/>
      <c r="CP354" s="3"/>
      <c r="CQ354" s="3"/>
      <c r="CR354" s="3"/>
      <c r="CS354" s="3"/>
      <c r="CT354" s="3"/>
      <c r="CU354" s="3"/>
      <c r="CV354" s="3"/>
      <c r="CW354" s="3"/>
      <c r="CX354" s="3"/>
      <c r="CY354" s="3"/>
      <c r="CZ354" s="3"/>
    </row>
    <row r="355" s="433" customFormat="true" ht="15" customHeight="true" x14ac:dyDescent="0.2">
      <c r="B355" s="411"/>
      <c r="AK355" s="305"/>
      <c r="AL355" s="305"/>
      <c r="AM355" s="305"/>
      <c r="AN355" s="305"/>
      <c r="AO355" s="305"/>
      <c r="AP355" s="305"/>
      <c r="AQ355" s="305"/>
      <c r="AR355" s="305"/>
      <c r="AS355" s="305"/>
      <c r="AT355" s="305"/>
      <c r="AU355" s="305"/>
      <c r="AV355" s="305"/>
      <c r="AW355" s="305"/>
      <c r="AX355" s="305"/>
      <c r="AY355" s="305"/>
      <c r="AZ355" s="305"/>
      <c r="BA355" s="325"/>
      <c r="BB355" s="281"/>
      <c r="BC355" s="368"/>
      <c r="BD355" s="368"/>
      <c r="BE355" s="368"/>
      <c r="BF355" s="368"/>
      <c r="BG355" s="368"/>
      <c r="BH355" s="368"/>
      <c r="BI355" s="368"/>
      <c r="BJ355" s="368"/>
      <c r="BK355" s="368"/>
      <c r="BL355" s="368"/>
      <c r="BM355" s="368"/>
      <c r="BN355" s="368"/>
      <c r="BO355" s="368"/>
      <c r="BP355" s="368"/>
      <c r="BQ355" s="368"/>
      <c r="BR355" s="368"/>
      <c r="BS355" s="368"/>
      <c r="BT355" s="368"/>
      <c r="BU355" s="368"/>
      <c r="BV355" s="368"/>
      <c r="BW355" s="368"/>
      <c r="BX355" s="368"/>
      <c r="BY355" s="368"/>
      <c r="BZ355" s="369"/>
      <c r="CA355" s="369"/>
      <c r="CB355" s="369"/>
      <c r="CC355" s="369"/>
      <c r="CD355" s="369"/>
      <c r="CE355" s="369"/>
      <c r="CF355" s="369"/>
      <c r="CG355" s="369"/>
      <c r="CH355" s="369"/>
      <c r="CI355" s="369"/>
      <c r="CJ355" s="369"/>
      <c r="CK355" s="369"/>
      <c r="CL355" s="369"/>
      <c r="CM355" s="369"/>
      <c r="CN355" s="369"/>
      <c r="CO355" s="369"/>
      <c r="CP355" s="369"/>
      <c r="CQ355" s="369"/>
      <c r="CR355" s="369"/>
      <c r="CS355" s="369"/>
      <c r="CT355" s="369"/>
      <c r="CU355" s="369"/>
      <c r="CV355" s="369"/>
      <c r="CW355" s="369"/>
      <c r="CX355" s="369"/>
      <c r="CY355" s="369"/>
      <c r="CZ355" s="369"/>
    </row>
    <row r="356" s="433" customFormat="true" ht="15" customHeight="true" x14ac:dyDescent="0.2">
      <c r="B356" s="411"/>
      <c r="AK356" s="305"/>
      <c r="AL356" s="305"/>
      <c r="AM356" s="305"/>
      <c r="AN356" s="305"/>
      <c r="AO356" s="305"/>
      <c r="AP356" s="305"/>
      <c r="AQ356" s="305"/>
      <c r="AR356" s="305"/>
      <c r="AS356" s="305"/>
      <c r="AT356" s="305"/>
      <c r="AU356" s="305"/>
      <c r="AV356" s="305"/>
      <c r="AW356" s="305"/>
      <c r="AX356" s="305"/>
      <c r="AY356" s="305"/>
      <c r="AZ356" s="305"/>
      <c r="BA356" s="325"/>
      <c r="BB356" s="281"/>
      <c r="BC356" s="325"/>
      <c r="BD356" s="325"/>
      <c r="BE356" s="325"/>
      <c r="BF356" s="325"/>
      <c r="BG356" s="325"/>
      <c r="BH356" s="325"/>
      <c r="BI356" s="325"/>
      <c r="BJ356" s="325"/>
      <c r="BK356" s="325"/>
      <c r="BL356" s="325"/>
      <c r="BM356" s="325"/>
      <c r="BN356" s="325"/>
      <c r="BO356" s="325"/>
      <c r="BP356" s="325"/>
      <c r="BQ356" s="325"/>
      <c r="BR356" s="325"/>
      <c r="BS356" s="325"/>
      <c r="BT356" s="325"/>
      <c r="BU356" s="325"/>
      <c r="BV356" s="325"/>
      <c r="BW356" s="325"/>
      <c r="BX356" s="325"/>
      <c r="BY356" s="325"/>
      <c r="BZ356" s="305"/>
      <c r="CA356" s="305"/>
      <c r="CB356" s="305"/>
      <c r="CC356" s="305"/>
      <c r="CD356" s="305"/>
      <c r="CE356" s="305"/>
      <c r="CF356" s="305"/>
      <c r="CG356" s="305"/>
      <c r="CH356" s="305"/>
      <c r="CI356" s="305"/>
      <c r="CJ356" s="305"/>
      <c r="CK356" s="305"/>
      <c r="CL356" s="305"/>
      <c r="CM356" s="305"/>
      <c r="CN356" s="305"/>
      <c r="CO356" s="305"/>
      <c r="CP356" s="305"/>
      <c r="CQ356" s="305"/>
      <c r="CR356" s="305"/>
      <c r="CS356" s="305"/>
      <c r="CT356" s="305"/>
      <c r="CU356" s="305"/>
      <c r="CV356" s="305"/>
      <c r="CW356" s="305"/>
      <c r="CX356" s="305"/>
      <c r="CY356" s="305"/>
      <c r="CZ356" s="305"/>
    </row>
    <row r="357" s="277" customFormat="true" ht="15" customHeight="true" x14ac:dyDescent="0.2">
      <c r="B357" s="279"/>
      <c r="AK357" s="305"/>
      <c r="AL357" s="305"/>
      <c r="AM357" s="305"/>
      <c r="AN357" s="305"/>
      <c r="AO357" s="305"/>
      <c r="AP357" s="305"/>
      <c r="AQ357" s="305"/>
      <c r="AR357" s="305"/>
      <c r="AS357" s="305"/>
      <c r="AT357" s="305"/>
      <c r="AU357" s="305"/>
      <c r="AV357" s="305"/>
      <c r="AW357" s="305"/>
      <c r="AX357" s="305"/>
      <c r="AY357" s="305"/>
      <c r="AZ357" s="305"/>
      <c r="BA357" s="325"/>
      <c r="BB357" s="281"/>
      <c r="BC357" s="325"/>
      <c r="BD357" s="325"/>
      <c r="BE357" s="325"/>
      <c r="BF357" s="325"/>
      <c r="BG357" s="325"/>
      <c r="BH357" s="325"/>
      <c r="BI357" s="325"/>
      <c r="BJ357" s="325"/>
      <c r="BK357" s="325"/>
      <c r="BL357" s="325"/>
      <c r="BM357" s="325"/>
      <c r="BN357" s="325"/>
      <c r="BO357" s="325"/>
      <c r="BP357" s="325"/>
      <c r="BQ357" s="325"/>
      <c r="BR357" s="325"/>
      <c r="BS357" s="325"/>
      <c r="BT357" s="325"/>
      <c r="BU357" s="325"/>
      <c r="BV357" s="325"/>
      <c r="BW357" s="325"/>
      <c r="BX357" s="325"/>
      <c r="BY357" s="325"/>
      <c r="BZ357" s="305"/>
      <c r="CA357" s="305"/>
      <c r="CB357" s="305"/>
      <c r="CC357" s="305"/>
      <c r="CD357" s="305"/>
      <c r="CE357" s="305"/>
      <c r="CF357" s="305"/>
      <c r="CG357" s="305"/>
      <c r="CH357" s="305"/>
      <c r="CI357" s="305"/>
      <c r="CJ357" s="305"/>
      <c r="CK357" s="305"/>
      <c r="CL357" s="305"/>
      <c r="CM357" s="305"/>
      <c r="CN357" s="305"/>
      <c r="CO357" s="305"/>
      <c r="CP357" s="305"/>
      <c r="CQ357" s="305"/>
      <c r="CR357" s="305"/>
      <c r="CS357" s="305"/>
      <c r="CT357" s="305"/>
      <c r="CU357" s="305"/>
      <c r="CV357" s="305"/>
      <c r="CW357" s="305"/>
      <c r="CX357" s="305"/>
      <c r="CY357" s="305"/>
      <c r="CZ357" s="305"/>
    </row>
    <row r="358" s="277" customFormat="true" ht="15" customHeight="true" x14ac:dyDescent="0.2">
      <c r="B358" s="279"/>
      <c r="AK358" s="305"/>
      <c r="AL358" s="305"/>
      <c r="AM358" s="305"/>
      <c r="AN358" s="305"/>
      <c r="AO358" s="305"/>
      <c r="AP358" s="305"/>
      <c r="AQ358" s="305"/>
      <c r="AR358" s="305"/>
      <c r="AS358" s="305"/>
      <c r="AT358" s="305"/>
      <c r="AU358" s="305"/>
      <c r="AV358" s="305"/>
      <c r="AW358" s="305"/>
      <c r="AX358" s="305"/>
      <c r="AY358" s="305"/>
      <c r="AZ358" s="305"/>
      <c r="BA358" s="325"/>
      <c r="BB358" s="281"/>
      <c r="BC358" s="325"/>
      <c r="BD358" s="325"/>
      <c r="BE358" s="325"/>
      <c r="BF358" s="325"/>
      <c r="BG358" s="325"/>
      <c r="BH358" s="325"/>
      <c r="BI358" s="325"/>
      <c r="BJ358" s="325"/>
      <c r="BK358" s="325"/>
      <c r="BL358" s="325"/>
      <c r="BM358" s="325"/>
      <c r="BN358" s="325"/>
      <c r="BO358" s="325"/>
      <c r="BP358" s="325"/>
      <c r="BQ358" s="325"/>
      <c r="BR358" s="325"/>
      <c r="BS358" s="325"/>
      <c r="BT358" s="325"/>
      <c r="BU358" s="325"/>
      <c r="BV358" s="325"/>
      <c r="BW358" s="325"/>
      <c r="BX358" s="325"/>
      <c r="BY358" s="325"/>
      <c r="BZ358" s="305"/>
      <c r="CA358" s="305"/>
      <c r="CB358" s="305"/>
      <c r="CC358" s="305"/>
      <c r="CD358" s="305"/>
      <c r="CE358" s="305"/>
      <c r="CF358" s="305"/>
      <c r="CG358" s="305"/>
      <c r="CH358" s="305"/>
      <c r="CI358" s="305"/>
      <c r="CJ358" s="305"/>
      <c r="CK358" s="305"/>
      <c r="CL358" s="305"/>
      <c r="CM358" s="305"/>
      <c r="CN358" s="305"/>
      <c r="CO358" s="305"/>
      <c r="CP358" s="305"/>
      <c r="CQ358" s="305"/>
      <c r="CR358" s="305"/>
      <c r="CS358" s="305"/>
      <c r="CT358" s="305"/>
      <c r="CU358" s="305"/>
      <c r="CV358" s="305"/>
      <c r="CW358" s="305"/>
      <c r="CX358" s="305"/>
      <c r="CY358" s="305"/>
      <c r="CZ358" s="305"/>
    </row>
    <row r="359" s="277" customFormat="true" ht="15" customHeight="true" x14ac:dyDescent="0.2">
      <c r="B359" s="279"/>
      <c r="AK359" s="305"/>
      <c r="AL359" s="305"/>
      <c r="AM359" s="305"/>
      <c r="AN359" s="305"/>
      <c r="AO359" s="305"/>
      <c r="AP359" s="305"/>
      <c r="AQ359" s="305"/>
      <c r="AR359" s="305"/>
      <c r="AS359" s="305"/>
      <c r="AT359" s="305"/>
      <c r="AU359" s="305"/>
      <c r="AV359" s="305"/>
      <c r="AW359" s="305"/>
      <c r="AX359" s="305"/>
      <c r="AY359" s="305"/>
      <c r="AZ359" s="305"/>
      <c r="BA359" s="325"/>
      <c r="BB359" s="281"/>
      <c r="BC359" s="325"/>
      <c r="BD359" s="325"/>
      <c r="BE359" s="325"/>
      <c r="BF359" s="325"/>
      <c r="BG359" s="325"/>
      <c r="BH359" s="325"/>
      <c r="BI359" s="325"/>
      <c r="BJ359" s="325"/>
      <c r="BK359" s="325"/>
      <c r="BL359" s="325"/>
      <c r="BM359" s="325"/>
      <c r="BN359" s="325"/>
      <c r="BO359" s="325"/>
      <c r="BP359" s="325"/>
      <c r="BQ359" s="325"/>
      <c r="BR359" s="325"/>
      <c r="BS359" s="325"/>
      <c r="BT359" s="325"/>
      <c r="BU359" s="325"/>
      <c r="BV359" s="325"/>
      <c r="BW359" s="325"/>
      <c r="BX359" s="325"/>
      <c r="BY359" s="325"/>
      <c r="BZ359" s="305"/>
      <c r="CA359" s="305"/>
      <c r="CB359" s="305"/>
      <c r="CC359" s="305"/>
      <c r="CD359" s="305"/>
      <c r="CE359" s="305"/>
      <c r="CF359" s="305"/>
      <c r="CG359" s="305"/>
      <c r="CH359" s="305"/>
      <c r="CI359" s="305"/>
      <c r="CJ359" s="305"/>
      <c r="CK359" s="305"/>
      <c r="CL359" s="305"/>
      <c r="CM359" s="305"/>
      <c r="CN359" s="305"/>
      <c r="CO359" s="305"/>
      <c r="CP359" s="305"/>
      <c r="CQ359" s="305"/>
      <c r="CR359" s="305"/>
      <c r="CS359" s="305"/>
      <c r="CT359" s="305"/>
      <c r="CU359" s="305"/>
      <c r="CV359" s="305"/>
      <c r="CW359" s="305"/>
      <c r="CX359" s="305"/>
      <c r="CY359" s="305"/>
      <c r="CZ359" s="305"/>
    </row>
    <row r="360" s="277" customFormat="true" ht="15" customHeight="true" x14ac:dyDescent="0.2">
      <c r="B360" s="279"/>
      <c r="AK360" s="305"/>
      <c r="AL360" s="305"/>
      <c r="AM360" s="305"/>
      <c r="AN360" s="305"/>
      <c r="AO360" s="305"/>
      <c r="AP360" s="305"/>
      <c r="AQ360" s="305"/>
      <c r="AR360" s="305"/>
      <c r="AS360" s="305"/>
      <c r="AT360" s="305"/>
      <c r="AU360" s="305"/>
      <c r="AV360" s="305"/>
      <c r="AW360" s="305"/>
      <c r="AX360" s="305"/>
      <c r="AY360" s="305"/>
      <c r="AZ360" s="305"/>
      <c r="BA360" s="325"/>
      <c r="BB360" s="281"/>
      <c r="BC360" s="325"/>
      <c r="BD360" s="325"/>
      <c r="BE360" s="325"/>
      <c r="BF360" s="325"/>
      <c r="BG360" s="325"/>
      <c r="BH360" s="325"/>
      <c r="BI360" s="325"/>
      <c r="BJ360" s="325"/>
      <c r="BK360" s="325"/>
      <c r="BL360" s="325"/>
      <c r="BM360" s="325"/>
      <c r="BN360" s="325"/>
      <c r="BO360" s="325"/>
      <c r="BP360" s="325"/>
      <c r="BQ360" s="325"/>
      <c r="BR360" s="325"/>
      <c r="BS360" s="325"/>
      <c r="BT360" s="325"/>
      <c r="BU360" s="325"/>
      <c r="BV360" s="325"/>
      <c r="BW360" s="325"/>
      <c r="BX360" s="325"/>
      <c r="BY360" s="325"/>
      <c r="BZ360" s="305"/>
      <c r="CA360" s="305"/>
      <c r="CB360" s="305"/>
      <c r="CC360" s="305"/>
      <c r="CD360" s="305"/>
      <c r="CE360" s="305"/>
      <c r="CF360" s="305"/>
      <c r="CG360" s="305"/>
      <c r="CH360" s="305"/>
      <c r="CI360" s="305"/>
      <c r="CJ360" s="305"/>
      <c r="CK360" s="305"/>
      <c r="CL360" s="305"/>
      <c r="CM360" s="305"/>
      <c r="CN360" s="305"/>
      <c r="CO360" s="305"/>
      <c r="CP360" s="305"/>
      <c r="CQ360" s="305"/>
      <c r="CR360" s="305"/>
      <c r="CS360" s="305"/>
      <c r="CT360" s="305"/>
      <c r="CU360" s="305"/>
      <c r="CV360" s="305"/>
      <c r="CW360" s="305"/>
      <c r="CX360" s="305"/>
      <c r="CY360" s="305"/>
      <c r="CZ360" s="305"/>
    </row>
    <row r="361" s="277" customFormat="true" ht="15" customHeight="true" x14ac:dyDescent="0.2">
      <c r="B361" s="279"/>
      <c r="AK361" s="305"/>
      <c r="AL361" s="305"/>
      <c r="AM361" s="305"/>
      <c r="AN361" s="305"/>
      <c r="AO361" s="305"/>
      <c r="AP361" s="305"/>
      <c r="AQ361" s="305"/>
      <c r="AR361" s="305"/>
      <c r="AS361" s="305"/>
      <c r="AT361" s="305"/>
      <c r="AU361" s="305"/>
      <c r="AV361" s="305"/>
      <c r="AW361" s="305"/>
      <c r="AX361" s="305"/>
      <c r="AY361" s="305"/>
      <c r="AZ361" s="305"/>
      <c r="BA361" s="325"/>
      <c r="BB361" s="281"/>
      <c r="BC361" s="325"/>
      <c r="BD361" s="325"/>
      <c r="BE361" s="325"/>
      <c r="BF361" s="325"/>
      <c r="BG361" s="325"/>
      <c r="BH361" s="325"/>
      <c r="BI361" s="325"/>
      <c r="BJ361" s="325"/>
      <c r="BK361" s="325"/>
      <c r="BL361" s="325"/>
      <c r="BM361" s="325"/>
      <c r="BN361" s="325"/>
      <c r="BO361" s="325"/>
      <c r="BP361" s="325"/>
      <c r="BQ361" s="325"/>
      <c r="BR361" s="325"/>
      <c r="BS361" s="325"/>
      <c r="BT361" s="325"/>
      <c r="BU361" s="325"/>
      <c r="BV361" s="325"/>
      <c r="BW361" s="325"/>
      <c r="BX361" s="325"/>
      <c r="BY361" s="325"/>
      <c r="BZ361" s="305"/>
      <c r="CA361" s="305"/>
      <c r="CB361" s="305"/>
      <c r="CC361" s="305"/>
      <c r="CD361" s="305"/>
      <c r="CE361" s="305"/>
      <c r="CF361" s="305"/>
      <c r="CG361" s="305"/>
      <c r="CH361" s="305"/>
      <c r="CI361" s="305"/>
      <c r="CJ361" s="305"/>
      <c r="CK361" s="305"/>
      <c r="CL361" s="305"/>
      <c r="CM361" s="305"/>
      <c r="CN361" s="305"/>
      <c r="CO361" s="305"/>
      <c r="CP361" s="305"/>
      <c r="CQ361" s="305"/>
      <c r="CR361" s="305"/>
      <c r="CS361" s="305"/>
      <c r="CT361" s="305"/>
      <c r="CU361" s="305"/>
      <c r="CV361" s="305"/>
      <c r="CW361" s="305"/>
      <c r="CX361" s="305"/>
      <c r="CY361" s="305"/>
      <c r="CZ361" s="305"/>
    </row>
    <row r="362" s="277" customFormat="true" ht="15" customHeight="true" x14ac:dyDescent="0.2">
      <c r="B362" s="279"/>
      <c r="AK362" s="305"/>
      <c r="AL362" s="305"/>
      <c r="AM362" s="305"/>
      <c r="AN362" s="305"/>
      <c r="AO362" s="305"/>
      <c r="AP362" s="305"/>
      <c r="AQ362" s="305"/>
      <c r="AR362" s="305"/>
      <c r="AS362" s="305"/>
      <c r="AT362" s="305"/>
      <c r="AU362" s="305"/>
      <c r="AV362" s="305"/>
      <c r="AW362" s="305"/>
      <c r="AX362" s="305"/>
      <c r="AY362" s="305"/>
      <c r="AZ362" s="305"/>
      <c r="BA362" s="325"/>
      <c r="BB362" s="281"/>
      <c r="BC362" s="325"/>
      <c r="BD362" s="325"/>
      <c r="BE362" s="325"/>
      <c r="BF362" s="325"/>
      <c r="BG362" s="325"/>
      <c r="BH362" s="325"/>
      <c r="BI362" s="325"/>
      <c r="BJ362" s="325"/>
      <c r="BK362" s="325"/>
      <c r="BL362" s="325"/>
      <c r="BM362" s="325"/>
      <c r="BN362" s="325"/>
      <c r="BO362" s="325"/>
      <c r="BP362" s="325"/>
      <c r="BQ362" s="325"/>
      <c r="BR362" s="325"/>
      <c r="BS362" s="325"/>
      <c r="BT362" s="325"/>
      <c r="BU362" s="325"/>
      <c r="BV362" s="325"/>
      <c r="BW362" s="325"/>
      <c r="BX362" s="325"/>
      <c r="BY362" s="325"/>
      <c r="BZ362" s="305"/>
      <c r="CA362" s="305"/>
      <c r="CB362" s="305"/>
      <c r="CC362" s="305"/>
      <c r="CD362" s="305"/>
      <c r="CE362" s="305"/>
      <c r="CF362" s="305"/>
      <c r="CG362" s="305"/>
      <c r="CH362" s="305"/>
      <c r="CI362" s="305"/>
      <c r="CJ362" s="305"/>
      <c r="CK362" s="305"/>
      <c r="CL362" s="305"/>
      <c r="CM362" s="305"/>
      <c r="CN362" s="305"/>
      <c r="CO362" s="305"/>
      <c r="CP362" s="305"/>
      <c r="CQ362" s="305"/>
      <c r="CR362" s="305"/>
      <c r="CS362" s="305"/>
      <c r="CT362" s="305"/>
      <c r="CU362" s="305"/>
      <c r="CV362" s="305"/>
      <c r="CW362" s="305"/>
      <c r="CX362" s="305"/>
      <c r="CY362" s="305"/>
      <c r="CZ362" s="305"/>
    </row>
    <row r="363" s="277" customFormat="true" ht="15" customHeight="true" x14ac:dyDescent="0.2">
      <c r="B363" s="279"/>
      <c r="AK363" s="305"/>
      <c r="AL363" s="305"/>
      <c r="AM363" s="305"/>
      <c r="AN363" s="305"/>
      <c r="AO363" s="305"/>
      <c r="AP363" s="305"/>
      <c r="AQ363" s="305"/>
      <c r="AR363" s="305"/>
      <c r="AS363" s="305"/>
      <c r="AT363" s="305"/>
      <c r="AU363" s="305"/>
      <c r="AV363" s="305"/>
      <c r="AW363" s="305"/>
      <c r="AX363" s="305"/>
      <c r="AY363" s="305"/>
      <c r="AZ363" s="305"/>
      <c r="BA363" s="325"/>
      <c r="BB363" s="281"/>
      <c r="BC363" s="325"/>
      <c r="BD363" s="325"/>
      <c r="BE363" s="325"/>
      <c r="BF363" s="325"/>
      <c r="BG363" s="325"/>
      <c r="BH363" s="325"/>
      <c r="BI363" s="325"/>
      <c r="BJ363" s="325"/>
      <c r="BK363" s="325"/>
      <c r="BL363" s="325"/>
      <c r="BM363" s="325"/>
      <c r="BN363" s="325"/>
      <c r="BO363" s="325"/>
      <c r="BP363" s="325"/>
      <c r="BQ363" s="325"/>
      <c r="BR363" s="325"/>
      <c r="BS363" s="325"/>
      <c r="BT363" s="325"/>
      <c r="BU363" s="325"/>
      <c r="BV363" s="325"/>
      <c r="BW363" s="325"/>
      <c r="BX363" s="325"/>
      <c r="BY363" s="325"/>
      <c r="BZ363" s="305"/>
      <c r="CA363" s="305"/>
      <c r="CB363" s="305"/>
      <c r="CC363" s="305"/>
      <c r="CD363" s="305"/>
      <c r="CE363" s="305"/>
      <c r="CF363" s="305"/>
      <c r="CG363" s="305"/>
      <c r="CH363" s="305"/>
      <c r="CI363" s="305"/>
      <c r="CJ363" s="305"/>
      <c r="CK363" s="305"/>
      <c r="CL363" s="305"/>
      <c r="CM363" s="305"/>
      <c r="CN363" s="305"/>
      <c r="CO363" s="305"/>
      <c r="CP363" s="305"/>
      <c r="CQ363" s="305"/>
      <c r="CR363" s="305"/>
      <c r="CS363" s="305"/>
      <c r="CT363" s="305"/>
      <c r="CU363" s="305"/>
      <c r="CV363" s="305"/>
      <c r="CW363" s="305"/>
      <c r="CX363" s="305"/>
      <c r="CY363" s="305"/>
      <c r="CZ363" s="305"/>
    </row>
    <row r="364" s="277" customFormat="true" ht="15" customHeight="true" x14ac:dyDescent="0.2">
      <c r="B364" s="279"/>
      <c r="AK364" s="305"/>
      <c r="AL364" s="305"/>
      <c r="AM364" s="305"/>
      <c r="AN364" s="305"/>
      <c r="AO364" s="305"/>
      <c r="AP364" s="305"/>
      <c r="AQ364" s="305"/>
      <c r="AR364" s="305"/>
      <c r="AS364" s="305"/>
      <c r="AT364" s="305"/>
      <c r="AU364" s="305"/>
      <c r="AV364" s="305"/>
      <c r="AW364" s="305"/>
      <c r="AX364" s="305"/>
      <c r="AY364" s="305"/>
      <c r="AZ364" s="305"/>
      <c r="BA364" s="325"/>
      <c r="BB364" s="281"/>
      <c r="BC364" s="325"/>
      <c r="BD364" s="325"/>
      <c r="BE364" s="325"/>
      <c r="BF364" s="325"/>
      <c r="BG364" s="325"/>
      <c r="BH364" s="325"/>
      <c r="BI364" s="325"/>
      <c r="BJ364" s="325"/>
      <c r="BK364" s="325"/>
      <c r="BL364" s="325"/>
      <c r="BM364" s="325"/>
      <c r="BN364" s="325"/>
      <c r="BO364" s="325"/>
      <c r="BP364" s="325"/>
      <c r="BQ364" s="325"/>
      <c r="BR364" s="325"/>
      <c r="BS364" s="325"/>
      <c r="BT364" s="325"/>
      <c r="BU364" s="325"/>
      <c r="BV364" s="325"/>
      <c r="BW364" s="325"/>
      <c r="BX364" s="325"/>
      <c r="BY364" s="325"/>
      <c r="BZ364" s="305"/>
      <c r="CA364" s="305"/>
      <c r="CB364" s="305"/>
      <c r="CC364" s="305"/>
      <c r="CD364" s="305"/>
      <c r="CE364" s="305"/>
      <c r="CF364" s="305"/>
      <c r="CG364" s="305"/>
      <c r="CH364" s="305"/>
      <c r="CI364" s="305"/>
      <c r="CJ364" s="305"/>
      <c r="CK364" s="305"/>
      <c r="CL364" s="305"/>
      <c r="CM364" s="305"/>
      <c r="CN364" s="305"/>
      <c r="CO364" s="305"/>
      <c r="CP364" s="305"/>
      <c r="CQ364" s="305"/>
      <c r="CR364" s="305"/>
      <c r="CS364" s="305"/>
      <c r="CT364" s="305"/>
      <c r="CU364" s="305"/>
      <c r="CV364" s="305"/>
      <c r="CW364" s="305"/>
      <c r="CX364" s="305"/>
      <c r="CY364" s="305"/>
      <c r="CZ364" s="305"/>
    </row>
    <row r="365" s="277" customFormat="true" ht="15" customHeight="true" x14ac:dyDescent="0.2">
      <c r="B365" s="279"/>
      <c r="AK365" s="305"/>
      <c r="AL365" s="305"/>
      <c r="AM365" s="305"/>
      <c r="AN365" s="305"/>
      <c r="AO365" s="305"/>
      <c r="AP365" s="305"/>
      <c r="AQ365" s="305"/>
      <c r="AR365" s="305"/>
      <c r="AS365" s="305"/>
      <c r="AT365" s="305"/>
      <c r="AU365" s="305"/>
      <c r="AV365" s="305"/>
      <c r="AW365" s="305"/>
      <c r="AX365" s="305"/>
      <c r="AY365" s="305"/>
      <c r="AZ365" s="305"/>
      <c r="BA365" s="325"/>
      <c r="BB365" s="281"/>
      <c r="BC365" s="325"/>
      <c r="BD365" s="325"/>
      <c r="BE365" s="325"/>
      <c r="BF365" s="325"/>
      <c r="BG365" s="325"/>
      <c r="BH365" s="325"/>
      <c r="BI365" s="325"/>
      <c r="BJ365" s="325"/>
      <c r="BK365" s="325"/>
      <c r="BL365" s="325"/>
      <c r="BM365" s="325"/>
      <c r="BN365" s="325"/>
      <c r="BO365" s="325"/>
      <c r="BP365" s="325"/>
      <c r="BQ365" s="325"/>
      <c r="BR365" s="325"/>
      <c r="BS365" s="325"/>
      <c r="BT365" s="325"/>
      <c r="BU365" s="325"/>
      <c r="BV365" s="325"/>
      <c r="BW365" s="325"/>
      <c r="BX365" s="325"/>
      <c r="BY365" s="325"/>
      <c r="BZ365" s="305"/>
      <c r="CA365" s="305"/>
      <c r="CB365" s="305"/>
      <c r="CC365" s="305"/>
      <c r="CD365" s="305"/>
      <c r="CE365" s="305"/>
      <c r="CF365" s="305"/>
      <c r="CG365" s="305"/>
      <c r="CH365" s="305"/>
      <c r="CI365" s="305"/>
      <c r="CJ365" s="305"/>
      <c r="CK365" s="305"/>
      <c r="CL365" s="305"/>
      <c r="CM365" s="305"/>
      <c r="CN365" s="305"/>
      <c r="CO365" s="305"/>
      <c r="CP365" s="305"/>
      <c r="CQ365" s="305"/>
      <c r="CR365" s="305"/>
      <c r="CS365" s="305"/>
      <c r="CT365" s="305"/>
      <c r="CU365" s="305"/>
      <c r="CV365" s="305"/>
      <c r="CW365" s="305"/>
      <c r="CX365" s="305"/>
      <c r="CY365" s="305"/>
      <c r="CZ365" s="305"/>
    </row>
    <row r="366" s="277" customFormat="true" ht="15" customHeight="true" x14ac:dyDescent="0.2">
      <c r="B366" s="279"/>
      <c r="AK366" s="305"/>
      <c r="AL366" s="305"/>
      <c r="AM366" s="305"/>
      <c r="AN366" s="305"/>
      <c r="AO366" s="305"/>
      <c r="AP366" s="305"/>
      <c r="AQ366" s="305"/>
      <c r="AR366" s="305"/>
      <c r="AS366" s="305"/>
      <c r="AT366" s="305"/>
      <c r="AU366" s="305"/>
      <c r="AV366" s="305"/>
      <c r="AW366" s="305"/>
      <c r="AX366" s="305"/>
      <c r="AY366" s="305"/>
      <c r="AZ366" s="305"/>
      <c r="BA366" s="325"/>
      <c r="BB366" s="281"/>
      <c r="BC366" s="325"/>
      <c r="BD366" s="325"/>
      <c r="BE366" s="325"/>
      <c r="BF366" s="325"/>
      <c r="BG366" s="325"/>
      <c r="BH366" s="325"/>
      <c r="BI366" s="325"/>
      <c r="BJ366" s="325"/>
      <c r="BK366" s="325"/>
      <c r="BL366" s="325"/>
      <c r="BM366" s="325"/>
      <c r="BN366" s="325"/>
      <c r="BO366" s="325"/>
      <c r="BP366" s="325"/>
      <c r="BQ366" s="325"/>
      <c r="BR366" s="325"/>
      <c r="BS366" s="325"/>
      <c r="BT366" s="325"/>
      <c r="BU366" s="325"/>
      <c r="BV366" s="325"/>
      <c r="BW366" s="325"/>
      <c r="BX366" s="325"/>
      <c r="BY366" s="325"/>
      <c r="BZ366" s="305"/>
      <c r="CA366" s="305"/>
      <c r="CB366" s="305"/>
      <c r="CC366" s="305"/>
      <c r="CD366" s="305"/>
      <c r="CE366" s="305"/>
      <c r="CF366" s="305"/>
      <c r="CG366" s="305"/>
      <c r="CH366" s="305"/>
      <c r="CI366" s="305"/>
      <c r="CJ366" s="305"/>
      <c r="CK366" s="305"/>
      <c r="CL366" s="305"/>
      <c r="CM366" s="305"/>
      <c r="CN366" s="305"/>
      <c r="CO366" s="305"/>
      <c r="CP366" s="305"/>
      <c r="CQ366" s="305"/>
      <c r="CR366" s="305"/>
      <c r="CS366" s="305"/>
      <c r="CT366" s="305"/>
      <c r="CU366" s="305"/>
      <c r="CV366" s="305"/>
      <c r="CW366" s="305"/>
      <c r="CX366" s="305"/>
      <c r="CY366" s="305"/>
      <c r="CZ366" s="305"/>
    </row>
    <row r="367" s="277" customFormat="true" ht="15" customHeight="true" x14ac:dyDescent="0.2">
      <c r="B367" s="279"/>
      <c r="AK367" s="305"/>
      <c r="AL367" s="305"/>
      <c r="AM367" s="305"/>
      <c r="AN367" s="305"/>
      <c r="AO367" s="305"/>
      <c r="AP367" s="305"/>
      <c r="AQ367" s="305"/>
      <c r="AR367" s="305"/>
      <c r="AS367" s="305"/>
      <c r="AT367" s="305"/>
      <c r="AU367" s="305"/>
      <c r="AV367" s="305"/>
      <c r="AW367" s="305"/>
      <c r="AX367" s="305"/>
      <c r="AY367" s="305"/>
      <c r="AZ367" s="305"/>
      <c r="BA367" s="325"/>
      <c r="BB367" s="281"/>
      <c r="BC367" s="325"/>
      <c r="BD367" s="325"/>
      <c r="BE367" s="325"/>
      <c r="BF367" s="325"/>
      <c r="BG367" s="325"/>
      <c r="BH367" s="325"/>
      <c r="BI367" s="325"/>
      <c r="BJ367" s="325"/>
      <c r="BK367" s="325"/>
      <c r="BL367" s="325"/>
      <c r="BM367" s="325"/>
      <c r="BN367" s="325"/>
      <c r="BO367" s="325"/>
      <c r="BP367" s="325"/>
      <c r="BQ367" s="325"/>
      <c r="BR367" s="325"/>
      <c r="BS367" s="325"/>
      <c r="BT367" s="325"/>
      <c r="BU367" s="325"/>
      <c r="BV367" s="325"/>
      <c r="BW367" s="325"/>
      <c r="BX367" s="325"/>
      <c r="BY367" s="325"/>
      <c r="BZ367" s="305"/>
      <c r="CA367" s="305"/>
      <c r="CB367" s="305"/>
      <c r="CC367" s="305"/>
      <c r="CD367" s="305"/>
      <c r="CE367" s="305"/>
      <c r="CF367" s="305"/>
      <c r="CG367" s="305"/>
      <c r="CH367" s="305"/>
      <c r="CI367" s="305"/>
      <c r="CJ367" s="305"/>
      <c r="CK367" s="305"/>
      <c r="CL367" s="305"/>
      <c r="CM367" s="305"/>
      <c r="CN367" s="305"/>
      <c r="CO367" s="305"/>
      <c r="CP367" s="305"/>
      <c r="CQ367" s="305"/>
      <c r="CR367" s="305"/>
      <c r="CS367" s="305"/>
      <c r="CT367" s="305"/>
      <c r="CU367" s="305"/>
      <c r="CV367" s="305"/>
      <c r="CW367" s="305"/>
      <c r="CX367" s="305"/>
      <c r="CY367" s="305"/>
      <c r="CZ367" s="305"/>
    </row>
    <row r="368" s="277" customFormat="true" ht="15" customHeight="true" x14ac:dyDescent="0.2">
      <c r="B368" s="279"/>
      <c r="AK368" s="305"/>
      <c r="AL368" s="305"/>
      <c r="AM368" s="305"/>
      <c r="AN368" s="305"/>
      <c r="AO368" s="305"/>
      <c r="AP368" s="305"/>
      <c r="AQ368" s="305"/>
      <c r="AR368" s="305"/>
      <c r="AS368" s="305"/>
      <c r="AT368" s="305"/>
      <c r="AU368" s="305"/>
      <c r="AV368" s="305"/>
      <c r="AW368" s="305"/>
      <c r="AX368" s="305"/>
      <c r="AY368" s="305"/>
      <c r="AZ368" s="305"/>
      <c r="BA368" s="325"/>
      <c r="BB368" s="281"/>
      <c r="BC368" s="325"/>
      <c r="BD368" s="325"/>
      <c r="BE368" s="325"/>
      <c r="BF368" s="325"/>
      <c r="BG368" s="325"/>
      <c r="BH368" s="325"/>
      <c r="BI368" s="325"/>
      <c r="BJ368" s="325"/>
      <c r="BK368" s="325"/>
      <c r="BL368" s="325"/>
      <c r="BM368" s="325"/>
      <c r="BN368" s="325"/>
      <c r="BO368" s="325"/>
      <c r="BP368" s="325"/>
      <c r="BQ368" s="325"/>
      <c r="BR368" s="325"/>
      <c r="BS368" s="325"/>
      <c r="BT368" s="325"/>
      <c r="BU368" s="325"/>
      <c r="BV368" s="325"/>
      <c r="BW368" s="325"/>
      <c r="BX368" s="325"/>
      <c r="BY368" s="325"/>
      <c r="BZ368" s="305"/>
      <c r="CA368" s="305"/>
      <c r="CB368" s="305"/>
      <c r="CC368" s="305"/>
      <c r="CD368" s="305"/>
      <c r="CE368" s="305"/>
      <c r="CF368" s="305"/>
      <c r="CG368" s="305"/>
      <c r="CH368" s="305"/>
      <c r="CI368" s="305"/>
      <c r="CJ368" s="305"/>
      <c r="CK368" s="305"/>
      <c r="CL368" s="305"/>
      <c r="CM368" s="305"/>
      <c r="CN368" s="305"/>
      <c r="CO368" s="305"/>
      <c r="CP368" s="305"/>
      <c r="CQ368" s="305"/>
      <c r="CR368" s="305"/>
      <c r="CS368" s="305"/>
      <c r="CT368" s="305"/>
      <c r="CU368" s="305"/>
      <c r="CV368" s="305"/>
      <c r="CW368" s="305"/>
      <c r="CX368" s="305"/>
      <c r="CY368" s="305"/>
      <c r="CZ368" s="305"/>
    </row>
    <row r="369" s="277" customFormat="true" ht="15" customHeight="true" x14ac:dyDescent="0.2">
      <c r="B369" s="279"/>
      <c r="AK369" s="305"/>
      <c r="AL369" s="305"/>
      <c r="AM369" s="305"/>
      <c r="AN369" s="305"/>
      <c r="AO369" s="305"/>
      <c r="AP369" s="305"/>
      <c r="AQ369" s="305"/>
      <c r="AR369" s="305"/>
      <c r="AS369" s="305"/>
      <c r="AT369" s="305"/>
      <c r="AU369" s="305"/>
      <c r="AV369" s="305"/>
      <c r="AW369" s="305"/>
      <c r="AX369" s="305"/>
      <c r="AY369" s="305"/>
      <c r="AZ369" s="305"/>
      <c r="BA369" s="325"/>
      <c r="BB369" s="281"/>
      <c r="BC369" s="325"/>
      <c r="BD369" s="325"/>
      <c r="BE369" s="325"/>
      <c r="BF369" s="325"/>
      <c r="BG369" s="325"/>
      <c r="BH369" s="325"/>
      <c r="BI369" s="325"/>
      <c r="BJ369" s="325"/>
      <c r="BK369" s="325"/>
      <c r="BL369" s="325"/>
      <c r="BM369" s="325"/>
      <c r="BN369" s="325"/>
      <c r="BO369" s="325"/>
      <c r="BP369" s="325"/>
      <c r="BQ369" s="325"/>
      <c r="BR369" s="325"/>
      <c r="BS369" s="325"/>
      <c r="BT369" s="325"/>
      <c r="BU369" s="325"/>
      <c r="BV369" s="325"/>
      <c r="BW369" s="325"/>
      <c r="BX369" s="325"/>
      <c r="BY369" s="325"/>
      <c r="BZ369" s="305"/>
      <c r="CA369" s="305"/>
      <c r="CB369" s="305"/>
      <c r="CC369" s="305"/>
      <c r="CD369" s="305"/>
      <c r="CE369" s="305"/>
      <c r="CF369" s="305"/>
      <c r="CG369" s="305"/>
      <c r="CH369" s="305"/>
      <c r="CI369" s="305"/>
      <c r="CJ369" s="305"/>
      <c r="CK369" s="305"/>
      <c r="CL369" s="305"/>
      <c r="CM369" s="305"/>
      <c r="CN369" s="305"/>
      <c r="CO369" s="305"/>
      <c r="CP369" s="305"/>
      <c r="CQ369" s="305"/>
      <c r="CR369" s="305"/>
      <c r="CS369" s="305"/>
      <c r="CT369" s="305"/>
      <c r="CU369" s="305"/>
      <c r="CV369" s="305"/>
      <c r="CW369" s="305"/>
      <c r="CX369" s="305"/>
      <c r="CY369" s="305"/>
      <c r="CZ369" s="305"/>
    </row>
    <row r="370" s="277" customFormat="true" ht="15" customHeight="true" x14ac:dyDescent="0.2">
      <c r="B370" s="279"/>
      <c r="AK370" s="305"/>
      <c r="AL370" s="305"/>
      <c r="AM370" s="305"/>
      <c r="AN370" s="305"/>
      <c r="AO370" s="305"/>
      <c r="AP370" s="305"/>
      <c r="AQ370" s="305"/>
      <c r="AR370" s="305"/>
      <c r="AS370" s="305"/>
      <c r="AT370" s="305"/>
      <c r="AU370" s="305"/>
      <c r="AV370" s="305"/>
      <c r="AW370" s="305"/>
      <c r="AX370" s="305"/>
      <c r="AY370" s="305"/>
      <c r="AZ370" s="305"/>
      <c r="BA370" s="325"/>
      <c r="BB370" s="281"/>
      <c r="BC370" s="325"/>
      <c r="BD370" s="325"/>
      <c r="BE370" s="325"/>
      <c r="BF370" s="325"/>
      <c r="BG370" s="325"/>
      <c r="BH370" s="325"/>
      <c r="BI370" s="325"/>
      <c r="BJ370" s="325"/>
      <c r="BK370" s="325"/>
      <c r="BL370" s="325"/>
      <c r="BM370" s="325"/>
      <c r="BN370" s="325"/>
      <c r="BO370" s="325"/>
      <c r="BP370" s="325"/>
      <c r="BQ370" s="325"/>
      <c r="BR370" s="325"/>
      <c r="BS370" s="325"/>
      <c r="BT370" s="325"/>
      <c r="BU370" s="325"/>
      <c r="BV370" s="325"/>
      <c r="BW370" s="325"/>
      <c r="BX370" s="325"/>
      <c r="BY370" s="325"/>
      <c r="BZ370" s="305"/>
      <c r="CA370" s="305"/>
      <c r="CB370" s="305"/>
      <c r="CC370" s="305"/>
      <c r="CD370" s="305"/>
      <c r="CE370" s="305"/>
      <c r="CF370" s="305"/>
      <c r="CG370" s="305"/>
      <c r="CH370" s="305"/>
      <c r="CI370" s="305"/>
      <c r="CJ370" s="305"/>
      <c r="CK370" s="305"/>
      <c r="CL370" s="305"/>
      <c r="CM370" s="305"/>
      <c r="CN370" s="305"/>
      <c r="CO370" s="305"/>
      <c r="CP370" s="305"/>
      <c r="CQ370" s="305"/>
      <c r="CR370" s="305"/>
      <c r="CS370" s="305"/>
      <c r="CT370" s="305"/>
      <c r="CU370" s="305"/>
      <c r="CV370" s="305"/>
      <c r="CW370" s="305"/>
      <c r="CX370" s="305"/>
      <c r="CY370" s="305"/>
      <c r="CZ370" s="305"/>
    </row>
    <row r="371" s="277" customFormat="true" ht="15" customHeight="true" x14ac:dyDescent="0.2">
      <c r="B371" s="279"/>
      <c r="AK371" s="305"/>
      <c r="AL371" s="305"/>
      <c r="AM371" s="305"/>
      <c r="AN371" s="305"/>
      <c r="AO371" s="305"/>
      <c r="AP371" s="305"/>
      <c r="AQ371" s="305"/>
      <c r="AR371" s="305"/>
      <c r="AS371" s="305"/>
      <c r="AT371" s="305"/>
      <c r="AU371" s="305"/>
      <c r="AV371" s="305"/>
      <c r="AW371" s="305"/>
      <c r="AX371" s="305"/>
      <c r="AY371" s="305"/>
      <c r="AZ371" s="305"/>
      <c r="BA371" s="325"/>
      <c r="BB371" s="281"/>
      <c r="BC371" s="325"/>
      <c r="BD371" s="325"/>
      <c r="BE371" s="325"/>
      <c r="BF371" s="325"/>
      <c r="BG371" s="325"/>
      <c r="BH371" s="325"/>
      <c r="BI371" s="325"/>
      <c r="BJ371" s="325"/>
      <c r="BK371" s="325"/>
      <c r="BL371" s="325"/>
      <c r="BM371" s="325"/>
      <c r="BN371" s="325"/>
      <c r="BO371" s="325"/>
      <c r="BP371" s="325"/>
      <c r="BQ371" s="325"/>
      <c r="BR371" s="325"/>
      <c r="BS371" s="325"/>
      <c r="BT371" s="325"/>
      <c r="BU371" s="325"/>
      <c r="BV371" s="325"/>
      <c r="BW371" s="325"/>
      <c r="BX371" s="325"/>
      <c r="BY371" s="325"/>
      <c r="BZ371" s="305"/>
      <c r="CA371" s="305"/>
      <c r="CB371" s="305"/>
      <c r="CC371" s="305"/>
      <c r="CD371" s="305"/>
      <c r="CE371" s="305"/>
      <c r="CF371" s="305"/>
      <c r="CG371" s="305"/>
      <c r="CH371" s="305"/>
      <c r="CI371" s="305"/>
      <c r="CJ371" s="305"/>
      <c r="CK371" s="305"/>
      <c r="CL371" s="305"/>
      <c r="CM371" s="305"/>
      <c r="CN371" s="305"/>
      <c r="CO371" s="305"/>
      <c r="CP371" s="305"/>
      <c r="CQ371" s="305"/>
      <c r="CR371" s="305"/>
      <c r="CS371" s="305"/>
      <c r="CT371" s="305"/>
      <c r="CU371" s="305"/>
      <c r="CV371" s="305"/>
      <c r="CW371" s="305"/>
      <c r="CX371" s="305"/>
      <c r="CY371" s="305"/>
      <c r="CZ371" s="305"/>
    </row>
    <row r="372" s="277" customFormat="true" ht="15" customHeight="true" x14ac:dyDescent="0.2">
      <c r="B372" s="279"/>
      <c r="AK372" s="305"/>
      <c r="AL372" s="305"/>
      <c r="AM372" s="305"/>
      <c r="AN372" s="305"/>
      <c r="AO372" s="305"/>
      <c r="AP372" s="305"/>
      <c r="AQ372" s="305"/>
      <c r="AR372" s="305"/>
      <c r="AS372" s="305"/>
      <c r="AT372" s="305"/>
      <c r="AU372" s="305"/>
      <c r="AV372" s="305"/>
      <c r="AW372" s="305"/>
      <c r="AX372" s="305"/>
      <c r="AY372" s="305"/>
      <c r="AZ372" s="305"/>
      <c r="BA372" s="325"/>
      <c r="BB372" s="281"/>
      <c r="BC372" s="325"/>
      <c r="BD372" s="325"/>
      <c r="BE372" s="325"/>
      <c r="BF372" s="325"/>
      <c r="BG372" s="325"/>
      <c r="BH372" s="325"/>
      <c r="BI372" s="325"/>
      <c r="BJ372" s="325"/>
      <c r="BK372" s="325"/>
      <c r="BL372" s="325"/>
      <c r="BM372" s="325"/>
      <c r="BN372" s="325"/>
      <c r="BO372" s="325"/>
      <c r="BP372" s="325"/>
      <c r="BQ372" s="325"/>
      <c r="BR372" s="325"/>
      <c r="BS372" s="325"/>
      <c r="BT372" s="325"/>
      <c r="BU372" s="325"/>
      <c r="BV372" s="325"/>
      <c r="BW372" s="325"/>
      <c r="BX372" s="325"/>
      <c r="BY372" s="325"/>
      <c r="BZ372" s="305"/>
      <c r="CA372" s="305"/>
      <c r="CB372" s="305"/>
      <c r="CC372" s="305"/>
      <c r="CD372" s="305"/>
      <c r="CE372" s="305"/>
      <c r="CF372" s="305"/>
      <c r="CG372" s="305"/>
      <c r="CH372" s="305"/>
      <c r="CI372" s="305"/>
      <c r="CJ372" s="305"/>
      <c r="CK372" s="305"/>
      <c r="CL372" s="305"/>
      <c r="CM372" s="305"/>
      <c r="CN372" s="305"/>
      <c r="CO372" s="305"/>
      <c r="CP372" s="305"/>
      <c r="CQ372" s="305"/>
      <c r="CR372" s="305"/>
      <c r="CS372" s="305"/>
      <c r="CT372" s="305"/>
      <c r="CU372" s="305"/>
      <c r="CV372" s="305"/>
      <c r="CW372" s="305"/>
      <c r="CX372" s="305"/>
      <c r="CY372" s="305"/>
      <c r="CZ372" s="305"/>
    </row>
    <row r="373" s="277" customFormat="true" ht="15" customHeight="true" x14ac:dyDescent="0.2">
      <c r="B373" s="279"/>
      <c r="AK373" s="305"/>
      <c r="AL373" s="305"/>
      <c r="AM373" s="305"/>
      <c r="AN373" s="305"/>
      <c r="AO373" s="305"/>
      <c r="AP373" s="305"/>
      <c r="AQ373" s="305"/>
      <c r="AR373" s="305"/>
      <c r="AS373" s="305"/>
      <c r="AT373" s="305"/>
      <c r="AU373" s="305"/>
      <c r="AV373" s="305"/>
      <c r="AW373" s="305"/>
      <c r="AX373" s="305"/>
      <c r="AY373" s="305"/>
      <c r="AZ373" s="305"/>
      <c r="BA373" s="325"/>
      <c r="BB373" s="281"/>
      <c r="BC373" s="325"/>
      <c r="BD373" s="325"/>
      <c r="BE373" s="325"/>
      <c r="BF373" s="325"/>
      <c r="BG373" s="325"/>
      <c r="BH373" s="325"/>
      <c r="BI373" s="325"/>
      <c r="BJ373" s="325"/>
      <c r="BK373" s="325"/>
      <c r="BL373" s="325"/>
      <c r="BM373" s="325"/>
      <c r="BN373" s="325"/>
      <c r="BO373" s="325"/>
      <c r="BP373" s="325"/>
      <c r="BQ373" s="325"/>
      <c r="BR373" s="325"/>
      <c r="BS373" s="325"/>
      <c r="BT373" s="325"/>
      <c r="BU373" s="325"/>
      <c r="BV373" s="325"/>
      <c r="BW373" s="325"/>
      <c r="BX373" s="325"/>
      <c r="BY373" s="325"/>
      <c r="BZ373" s="305"/>
      <c r="CA373" s="305"/>
      <c r="CB373" s="305"/>
      <c r="CC373" s="305"/>
      <c r="CD373" s="305"/>
      <c r="CE373" s="305"/>
      <c r="CF373" s="305"/>
      <c r="CG373" s="305"/>
      <c r="CH373" s="305"/>
      <c r="CI373" s="305"/>
      <c r="CJ373" s="305"/>
      <c r="CK373" s="305"/>
      <c r="CL373" s="305"/>
      <c r="CM373" s="305"/>
      <c r="CN373" s="305"/>
      <c r="CO373" s="305"/>
      <c r="CP373" s="305"/>
      <c r="CQ373" s="305"/>
      <c r="CR373" s="305"/>
      <c r="CS373" s="305"/>
      <c r="CT373" s="305"/>
      <c r="CU373" s="305"/>
      <c r="CV373" s="305"/>
      <c r="CW373" s="305"/>
      <c r="CX373" s="305"/>
      <c r="CY373" s="305"/>
      <c r="CZ373" s="305"/>
    </row>
    <row r="374" s="277" customFormat="true" ht="15" customHeight="true" x14ac:dyDescent="0.2">
      <c r="B374" s="279"/>
      <c r="AK374" s="305"/>
      <c r="AL374" s="305"/>
      <c r="AM374" s="305"/>
      <c r="AN374" s="305"/>
      <c r="AO374" s="305"/>
      <c r="AP374" s="305"/>
      <c r="AQ374" s="305"/>
      <c r="AR374" s="305"/>
      <c r="AS374" s="305"/>
      <c r="AT374" s="305"/>
      <c r="AU374" s="305"/>
      <c r="AV374" s="305"/>
      <c r="AW374" s="305"/>
      <c r="AX374" s="305"/>
      <c r="AY374" s="305"/>
      <c r="AZ374" s="305"/>
      <c r="BA374" s="325"/>
      <c r="BB374" s="281"/>
      <c r="BC374" s="325"/>
      <c r="BD374" s="325"/>
      <c r="BE374" s="325"/>
      <c r="BF374" s="325"/>
      <c r="BG374" s="325"/>
      <c r="BH374" s="325"/>
      <c r="BI374" s="325"/>
      <c r="BJ374" s="325"/>
      <c r="BK374" s="325"/>
      <c r="BL374" s="325"/>
      <c r="BM374" s="325"/>
      <c r="BN374" s="325"/>
      <c r="BO374" s="325"/>
      <c r="BP374" s="325"/>
      <c r="BQ374" s="325"/>
      <c r="BR374" s="325"/>
      <c r="BS374" s="325"/>
      <c r="BT374" s="325"/>
      <c r="BU374" s="325"/>
      <c r="BV374" s="325"/>
      <c r="BW374" s="325"/>
      <c r="BX374" s="325"/>
      <c r="BY374" s="325"/>
      <c r="BZ374" s="305"/>
      <c r="CA374" s="305"/>
      <c r="CB374" s="305"/>
      <c r="CC374" s="305"/>
      <c r="CD374" s="305"/>
      <c r="CE374" s="305"/>
      <c r="CF374" s="305"/>
      <c r="CG374" s="305"/>
      <c r="CH374" s="305"/>
      <c r="CI374" s="305"/>
      <c r="CJ374" s="305"/>
      <c r="CK374" s="305"/>
      <c r="CL374" s="305"/>
      <c r="CM374" s="305"/>
      <c r="CN374" s="305"/>
      <c r="CO374" s="305"/>
      <c r="CP374" s="305"/>
      <c r="CQ374" s="305"/>
      <c r="CR374" s="305"/>
      <c r="CS374" s="305"/>
      <c r="CT374" s="305"/>
      <c r="CU374" s="305"/>
      <c r="CV374" s="305"/>
      <c r="CW374" s="305"/>
      <c r="CX374" s="305"/>
      <c r="CY374" s="305"/>
      <c r="CZ374" s="305"/>
    </row>
    <row r="375" s="277" customFormat="true" ht="15" customHeight="true" x14ac:dyDescent="0.2">
      <c r="B375" s="279"/>
      <c r="AK375" s="305"/>
      <c r="AL375" s="305"/>
      <c r="AM375" s="305"/>
      <c r="AN375" s="305"/>
      <c r="AO375" s="305"/>
      <c r="AP375" s="305"/>
      <c r="AQ375" s="305"/>
      <c r="AR375" s="305"/>
      <c r="AS375" s="305"/>
      <c r="AT375" s="305"/>
      <c r="AU375" s="305"/>
      <c r="AV375" s="305"/>
      <c r="AW375" s="305"/>
      <c r="AX375" s="305"/>
      <c r="AY375" s="305"/>
      <c r="AZ375" s="305"/>
      <c r="BA375" s="278"/>
      <c r="BB375" s="276"/>
      <c r="BC375" s="276"/>
      <c r="BD375" s="276"/>
      <c r="BE375" s="276"/>
      <c r="BF375" s="276"/>
      <c r="BG375" s="276"/>
      <c r="BH375" s="276"/>
      <c r="BI375" s="276"/>
      <c r="BJ375" s="276"/>
      <c r="BK375" s="276"/>
      <c r="BL375" s="276"/>
      <c r="BM375" s="276"/>
      <c r="BN375" s="276"/>
      <c r="BO375" s="276"/>
      <c r="BP375" s="276"/>
      <c r="BQ375" s="276"/>
      <c r="BR375" s="276"/>
      <c r="BS375" s="276"/>
      <c r="BT375" s="276"/>
      <c r="BU375" s="276"/>
      <c r="BV375" s="276"/>
      <c r="BW375" s="276"/>
      <c r="BX375" s="276"/>
      <c r="BY375" s="278"/>
      <c r="BZ375" s="304"/>
      <c r="CA375" s="304"/>
      <c r="CB375" s="304"/>
      <c r="CC375" s="304"/>
      <c r="CD375" s="304"/>
      <c r="CE375" s="304"/>
      <c r="CF375" s="304"/>
      <c r="CG375" s="304"/>
      <c r="CH375" s="304"/>
      <c r="CI375" s="304"/>
      <c r="CJ375" s="304"/>
      <c r="CK375" s="304"/>
      <c r="CL375" s="304"/>
      <c r="CM375" s="304"/>
      <c r="CN375" s="304"/>
      <c r="CO375" s="304"/>
      <c r="CP375" s="304"/>
      <c r="CQ375" s="304"/>
      <c r="CR375" s="304"/>
      <c r="CS375" s="304"/>
      <c r="CT375" s="304"/>
      <c r="CU375" s="304"/>
      <c r="CV375" s="304"/>
      <c r="CW375" s="304"/>
      <c r="CX375" s="304"/>
      <c r="CY375" s="304"/>
      <c r="CZ375" s="304"/>
    </row>
    <row r="376" s="277" customFormat="true" ht="15" customHeight="true" x14ac:dyDescent="0.2">
      <c r="B376" s="279"/>
      <c r="AK376" s="305"/>
      <c r="AL376" s="305"/>
      <c r="AM376" s="305"/>
      <c r="AN376" s="305"/>
      <c r="AO376" s="305"/>
      <c r="AP376" s="305"/>
      <c r="AQ376" s="305"/>
      <c r="AR376" s="305"/>
      <c r="AS376" s="305"/>
      <c r="AT376" s="305"/>
      <c r="AU376" s="305"/>
      <c r="AV376" s="305"/>
      <c r="AW376" s="305"/>
      <c r="AX376" s="305"/>
      <c r="AY376" s="305"/>
      <c r="AZ376" s="305"/>
      <c r="BA376" s="278"/>
      <c r="BB376" s="276"/>
      <c r="BC376" s="276"/>
      <c r="BD376" s="276"/>
      <c r="BE376" s="276"/>
      <c r="BF376" s="276"/>
      <c r="BG376" s="276"/>
      <c r="BH376" s="276"/>
      <c r="BI376" s="276"/>
      <c r="BJ376" s="276"/>
      <c r="BK376" s="276"/>
      <c r="BL376" s="276"/>
      <c r="BM376" s="276"/>
      <c r="BN376" s="276"/>
      <c r="BO376" s="276"/>
      <c r="BP376" s="276"/>
      <c r="BQ376" s="276"/>
      <c r="BR376" s="276"/>
      <c r="BS376" s="276"/>
      <c r="BT376" s="276"/>
      <c r="BU376" s="276"/>
      <c r="BV376" s="276"/>
      <c r="BW376" s="276"/>
      <c r="BX376" s="276"/>
      <c r="BY376" s="278"/>
      <c r="BZ376" s="304"/>
      <c r="CA376" s="304"/>
      <c r="CB376" s="304"/>
      <c r="CC376" s="304"/>
      <c r="CD376" s="304"/>
      <c r="CE376" s="304"/>
      <c r="CF376" s="304"/>
      <c r="CG376" s="304"/>
      <c r="CH376" s="304"/>
      <c r="CI376" s="304"/>
      <c r="CJ376" s="304"/>
      <c r="CK376" s="304"/>
      <c r="CL376" s="304"/>
      <c r="CM376" s="304"/>
      <c r="CN376" s="304"/>
      <c r="CO376" s="304"/>
      <c r="CP376" s="304"/>
      <c r="CQ376" s="304"/>
      <c r="CR376" s="304"/>
      <c r="CS376" s="304"/>
      <c r="CT376" s="304"/>
      <c r="CU376" s="304"/>
      <c r="CV376" s="304"/>
      <c r="CW376" s="304"/>
      <c r="CX376" s="304"/>
      <c r="CY376" s="304"/>
      <c r="CZ376" s="304"/>
    </row>
    <row r="377" s="277" customFormat="true" ht="15" customHeight="true" x14ac:dyDescent="0.2">
      <c r="B377" s="279"/>
      <c r="AK377" s="305"/>
      <c r="AL377" s="305"/>
      <c r="AM377" s="305"/>
      <c r="AN377" s="305"/>
      <c r="AO377" s="305"/>
      <c r="AP377" s="305"/>
      <c r="AQ377" s="305"/>
      <c r="AR377" s="305"/>
      <c r="AS377" s="305"/>
      <c r="AT377" s="305"/>
      <c r="AU377" s="305"/>
      <c r="AV377" s="305"/>
      <c r="AW377" s="305"/>
      <c r="AX377" s="305"/>
      <c r="AY377" s="305"/>
      <c r="AZ377" s="305"/>
      <c r="BA377" s="278"/>
      <c r="BB377" s="276"/>
      <c r="BC377" s="276"/>
      <c r="BD377" s="276"/>
      <c r="BE377" s="276"/>
      <c r="BF377" s="276"/>
      <c r="BG377" s="276"/>
      <c r="BH377" s="276"/>
      <c r="BI377" s="276"/>
      <c r="BJ377" s="276"/>
      <c r="BK377" s="276"/>
      <c r="BL377" s="276"/>
      <c r="BM377" s="276"/>
      <c r="BN377" s="276"/>
      <c r="BO377" s="276"/>
      <c r="BP377" s="276"/>
      <c r="BQ377" s="276"/>
      <c r="BR377" s="276"/>
      <c r="BS377" s="276"/>
      <c r="BT377" s="276"/>
      <c r="BU377" s="276"/>
      <c r="BV377" s="276"/>
      <c r="BW377" s="276"/>
      <c r="BX377" s="276"/>
      <c r="BY377" s="278"/>
      <c r="BZ377" s="304"/>
      <c r="CA377" s="304"/>
      <c r="CB377" s="304"/>
      <c r="CC377" s="304"/>
      <c r="CD377" s="304"/>
      <c r="CE377" s="304"/>
      <c r="CF377" s="304"/>
      <c r="CG377" s="304"/>
      <c r="CH377" s="304"/>
      <c r="CI377" s="304"/>
      <c r="CJ377" s="304"/>
      <c r="CK377" s="304"/>
      <c r="CL377" s="304"/>
      <c r="CM377" s="304"/>
      <c r="CN377" s="304"/>
      <c r="CO377" s="304"/>
      <c r="CP377" s="304"/>
      <c r="CQ377" s="304"/>
      <c r="CR377" s="304"/>
      <c r="CS377" s="304"/>
      <c r="CT377" s="304"/>
      <c r="CU377" s="304"/>
      <c r="CV377" s="304"/>
      <c r="CW377" s="304"/>
      <c r="CX377" s="304"/>
      <c r="CY377" s="304"/>
      <c r="CZ377" s="304"/>
    </row>
    <row r="378" s="277" customFormat="true" ht="15" customHeight="true" x14ac:dyDescent="0.2">
      <c r="B378" s="279"/>
      <c r="AK378" s="305"/>
      <c r="AL378" s="305"/>
      <c r="AM378" s="305"/>
      <c r="AN378" s="305"/>
      <c r="AO378" s="305"/>
      <c r="AP378" s="305"/>
      <c r="AQ378" s="305"/>
      <c r="AR378" s="305"/>
      <c r="AS378" s="305"/>
      <c r="AT378" s="305"/>
      <c r="AU378" s="305"/>
      <c r="AV378" s="305"/>
      <c r="AW378" s="305"/>
      <c r="AX378" s="305"/>
      <c r="AY378" s="305"/>
      <c r="AZ378" s="305"/>
      <c r="BA378" s="278"/>
      <c r="BB378" s="276"/>
      <c r="BC378" s="276"/>
      <c r="BD378" s="276"/>
      <c r="BE378" s="276"/>
      <c r="BF378" s="276"/>
      <c r="BG378" s="276"/>
      <c r="BH378" s="276"/>
      <c r="BI378" s="276"/>
      <c r="BJ378" s="276"/>
      <c r="BK378" s="276"/>
      <c r="BL378" s="276"/>
      <c r="BM378" s="276"/>
      <c r="BN378" s="276"/>
      <c r="BO378" s="276"/>
      <c r="BP378" s="276"/>
      <c r="BQ378" s="276"/>
      <c r="BR378" s="276"/>
      <c r="BS378" s="276"/>
      <c r="BT378" s="276"/>
      <c r="BU378" s="276"/>
      <c r="BV378" s="276"/>
      <c r="BW378" s="276"/>
      <c r="BX378" s="276"/>
      <c r="BY378" s="278"/>
      <c r="BZ378" s="304"/>
      <c r="CA378" s="304"/>
      <c r="CB378" s="304"/>
      <c r="CC378" s="304"/>
      <c r="CD378" s="304"/>
      <c r="CE378" s="304"/>
      <c r="CF378" s="304"/>
      <c r="CG378" s="304"/>
      <c r="CH378" s="304"/>
      <c r="CI378" s="304"/>
      <c r="CJ378" s="304"/>
      <c r="CK378" s="304"/>
      <c r="CL378" s="304"/>
      <c r="CM378" s="304"/>
      <c r="CN378" s="304"/>
      <c r="CO378" s="304"/>
      <c r="CP378" s="304"/>
      <c r="CQ378" s="304"/>
      <c r="CR378" s="304"/>
      <c r="CS378" s="304"/>
      <c r="CT378" s="304"/>
      <c r="CU378" s="304"/>
      <c r="CV378" s="304"/>
      <c r="CW378" s="304"/>
      <c r="CX378" s="304"/>
      <c r="CY378" s="304"/>
      <c r="CZ378" s="304"/>
    </row>
    <row r="379" s="277" customFormat="true" ht="15" customHeight="true" x14ac:dyDescent="0.2">
      <c r="B379" s="279"/>
      <c r="AK379" s="305"/>
      <c r="AL379" s="305"/>
      <c r="AM379" s="305"/>
      <c r="AN379" s="305"/>
      <c r="AO379" s="305"/>
      <c r="AP379" s="305"/>
      <c r="AQ379" s="305"/>
      <c r="AR379" s="305"/>
      <c r="AS379" s="305"/>
      <c r="AT379" s="305"/>
      <c r="AU379" s="305"/>
      <c r="AV379" s="305"/>
      <c r="AW379" s="305"/>
      <c r="AX379" s="305"/>
      <c r="AY379" s="305"/>
      <c r="AZ379" s="305"/>
      <c r="BA379" s="278"/>
      <c r="BB379" s="276"/>
      <c r="BC379" s="276"/>
      <c r="BD379" s="276"/>
      <c r="BE379" s="276"/>
      <c r="BF379" s="276"/>
      <c r="BG379" s="276"/>
      <c r="BH379" s="276"/>
      <c r="BI379" s="276"/>
      <c r="BJ379" s="276"/>
      <c r="BK379" s="276"/>
      <c r="BL379" s="276"/>
      <c r="BM379" s="276"/>
      <c r="BN379" s="276"/>
      <c r="BO379" s="276"/>
      <c r="BP379" s="276"/>
      <c r="BQ379" s="276"/>
      <c r="BR379" s="276"/>
      <c r="BS379" s="276"/>
      <c r="BT379" s="276"/>
      <c r="BU379" s="276"/>
      <c r="BV379" s="276"/>
      <c r="BW379" s="276"/>
      <c r="BX379" s="276"/>
      <c r="BY379" s="278"/>
      <c r="BZ379" s="304"/>
      <c r="CA379" s="304"/>
      <c r="CB379" s="304"/>
      <c r="CC379" s="304"/>
      <c r="CD379" s="304"/>
      <c r="CE379" s="304"/>
      <c r="CF379" s="304"/>
      <c r="CG379" s="304"/>
      <c r="CH379" s="304"/>
      <c r="CI379" s="304"/>
      <c r="CJ379" s="304"/>
      <c r="CK379" s="304"/>
      <c r="CL379" s="304"/>
      <c r="CM379" s="304"/>
      <c r="CN379" s="304"/>
      <c r="CO379" s="304"/>
      <c r="CP379" s="304"/>
      <c r="CQ379" s="304"/>
      <c r="CR379" s="304"/>
      <c r="CS379" s="304"/>
      <c r="CT379" s="304"/>
      <c r="CU379" s="304"/>
      <c r="CV379" s="304"/>
      <c r="CW379" s="304"/>
      <c r="CX379" s="304"/>
      <c r="CY379" s="304"/>
      <c r="CZ379" s="304"/>
    </row>
    <row r="380" s="277" customFormat="true" ht="15" customHeight="true" x14ac:dyDescent="0.2">
      <c r="B380" s="279"/>
      <c r="AK380" s="305"/>
      <c r="AL380" s="305"/>
      <c r="AM380" s="305"/>
      <c r="AN380" s="305"/>
      <c r="AO380" s="305"/>
      <c r="AP380" s="305"/>
      <c r="AQ380" s="305"/>
      <c r="AR380" s="305"/>
      <c r="AS380" s="305"/>
      <c r="AT380" s="305"/>
      <c r="AU380" s="305"/>
      <c r="AV380" s="305"/>
      <c r="AW380" s="305"/>
      <c r="AX380" s="305"/>
      <c r="AY380" s="305"/>
      <c r="AZ380" s="305"/>
      <c r="BA380" s="278"/>
      <c r="BB380" s="276"/>
      <c r="BC380" s="276"/>
      <c r="BD380" s="276"/>
      <c r="BE380" s="276"/>
      <c r="BF380" s="276"/>
      <c r="BG380" s="276"/>
      <c r="BH380" s="276"/>
      <c r="BI380" s="276"/>
      <c r="BJ380" s="276"/>
      <c r="BK380" s="276"/>
      <c r="BL380" s="276"/>
      <c r="BM380" s="276"/>
      <c r="BN380" s="276"/>
      <c r="BO380" s="276"/>
      <c r="BP380" s="276"/>
      <c r="BQ380" s="276"/>
      <c r="BR380" s="276"/>
      <c r="BS380" s="276"/>
      <c r="BT380" s="276"/>
      <c r="BU380" s="276"/>
      <c r="BV380" s="276"/>
      <c r="BW380" s="276"/>
      <c r="BX380" s="276"/>
      <c r="BY380" s="278"/>
      <c r="BZ380" s="304"/>
      <c r="CA380" s="304"/>
      <c r="CB380" s="304"/>
      <c r="CC380" s="304"/>
      <c r="CD380" s="304"/>
      <c r="CE380" s="304"/>
      <c r="CF380" s="304"/>
      <c r="CG380" s="304"/>
      <c r="CH380" s="304"/>
      <c r="CI380" s="304"/>
      <c r="CJ380" s="304"/>
      <c r="CK380" s="304"/>
      <c r="CL380" s="304"/>
      <c r="CM380" s="304"/>
      <c r="CN380" s="304"/>
      <c r="CO380" s="304"/>
      <c r="CP380" s="304"/>
      <c r="CQ380" s="304"/>
      <c r="CR380" s="304"/>
      <c r="CS380" s="304"/>
      <c r="CT380" s="304"/>
      <c r="CU380" s="304"/>
      <c r="CV380" s="304"/>
      <c r="CW380" s="304"/>
      <c r="CX380" s="304"/>
      <c r="CY380" s="304"/>
      <c r="CZ380" s="304"/>
    </row>
    <row r="381" s="277" customFormat="true" ht="15" customHeight="true" x14ac:dyDescent="0.2">
      <c r="B381" s="279"/>
      <c r="AK381" s="305"/>
      <c r="AL381" s="305"/>
      <c r="AM381" s="305"/>
      <c r="AN381" s="305"/>
      <c r="AO381" s="305"/>
      <c r="AP381" s="305"/>
      <c r="AQ381" s="305"/>
      <c r="AR381" s="305"/>
      <c r="AS381" s="305"/>
      <c r="AT381" s="305"/>
      <c r="AU381" s="305"/>
      <c r="AV381" s="305"/>
      <c r="AW381" s="305"/>
      <c r="AX381" s="305"/>
      <c r="AY381" s="305"/>
      <c r="AZ381" s="305"/>
      <c r="BA381" s="278"/>
      <c r="BB381" s="276"/>
      <c r="BC381" s="276"/>
      <c r="BD381" s="276"/>
      <c r="BE381" s="276"/>
      <c r="BF381" s="276"/>
      <c r="BG381" s="276"/>
      <c r="BH381" s="276"/>
      <c r="BI381" s="276"/>
      <c r="BJ381" s="276"/>
      <c r="BK381" s="276"/>
      <c r="BL381" s="276"/>
      <c r="BM381" s="276"/>
      <c r="BN381" s="276"/>
      <c r="BO381" s="276"/>
      <c r="BP381" s="276"/>
      <c r="BQ381" s="276"/>
      <c r="BR381" s="276"/>
      <c r="BS381" s="276"/>
      <c r="BT381" s="276"/>
      <c r="BU381" s="276"/>
      <c r="BV381" s="276"/>
      <c r="BW381" s="276"/>
      <c r="BX381" s="276"/>
      <c r="BY381" s="278"/>
      <c r="BZ381" s="304"/>
      <c r="CA381" s="304"/>
      <c r="CB381" s="304"/>
      <c r="CC381" s="304"/>
      <c r="CD381" s="304"/>
      <c r="CE381" s="304"/>
      <c r="CF381" s="304"/>
      <c r="CG381" s="304"/>
      <c r="CH381" s="304"/>
      <c r="CI381" s="304"/>
      <c r="CJ381" s="304"/>
      <c r="CK381" s="304"/>
      <c r="CL381" s="304"/>
      <c r="CM381" s="304"/>
      <c r="CN381" s="304"/>
      <c r="CO381" s="304"/>
      <c r="CP381" s="304"/>
      <c r="CQ381" s="304"/>
      <c r="CR381" s="304"/>
      <c r="CS381" s="304"/>
      <c r="CT381" s="304"/>
      <c r="CU381" s="304"/>
      <c r="CV381" s="304"/>
      <c r="CW381" s="304"/>
      <c r="CX381" s="304"/>
      <c r="CY381" s="304"/>
      <c r="CZ381" s="304"/>
    </row>
    <row r="382" s="277" customFormat="true" ht="15" customHeight="true" x14ac:dyDescent="0.2">
      <c r="B382" s="279"/>
      <c r="AK382" s="305"/>
      <c r="AL382" s="305"/>
      <c r="AM382" s="305"/>
      <c r="AN382" s="305"/>
      <c r="AO382" s="305"/>
      <c r="AP382" s="305"/>
      <c r="AQ382" s="305"/>
      <c r="AR382" s="305"/>
      <c r="AS382" s="305"/>
      <c r="AT382" s="305"/>
      <c r="AU382" s="305"/>
      <c r="AV382" s="305"/>
      <c r="AW382" s="305"/>
      <c r="AX382" s="305"/>
      <c r="AY382" s="305"/>
      <c r="AZ382" s="305"/>
      <c r="BA382" s="278"/>
      <c r="BB382" s="276"/>
      <c r="BC382" s="276"/>
      <c r="BD382" s="276"/>
      <c r="BE382" s="276"/>
      <c r="BF382" s="276"/>
      <c r="BG382" s="276"/>
      <c r="BH382" s="276"/>
      <c r="BI382" s="276"/>
      <c r="BJ382" s="276"/>
      <c r="BK382" s="276"/>
      <c r="BL382" s="276"/>
      <c r="BM382" s="276"/>
      <c r="BN382" s="276"/>
      <c r="BO382" s="276"/>
      <c r="BP382" s="276"/>
      <c r="BQ382" s="276"/>
      <c r="BR382" s="276"/>
      <c r="BS382" s="276"/>
      <c r="BT382" s="276"/>
      <c r="BU382" s="276"/>
      <c r="BV382" s="276"/>
      <c r="BW382" s="276"/>
      <c r="BX382" s="276"/>
      <c r="BY382" s="278"/>
      <c r="BZ382" s="304"/>
      <c r="CA382" s="304"/>
      <c r="CB382" s="304"/>
      <c r="CC382" s="304"/>
      <c r="CD382" s="304"/>
      <c r="CE382" s="304"/>
      <c r="CF382" s="304"/>
      <c r="CG382" s="304"/>
      <c r="CH382" s="304"/>
      <c r="CI382" s="304"/>
      <c r="CJ382" s="304"/>
      <c r="CK382" s="304"/>
      <c r="CL382" s="304"/>
      <c r="CM382" s="304"/>
      <c r="CN382" s="304"/>
      <c r="CO382" s="304"/>
      <c r="CP382" s="304"/>
      <c r="CQ382" s="304"/>
      <c r="CR382" s="304"/>
      <c r="CS382" s="304"/>
      <c r="CT382" s="304"/>
      <c r="CU382" s="304"/>
      <c r="CV382" s="304"/>
      <c r="CW382" s="304"/>
      <c r="CX382" s="304"/>
      <c r="CY382" s="304"/>
      <c r="CZ382" s="304"/>
    </row>
    <row r="383" s="277" customFormat="true" ht="15" customHeight="true" x14ac:dyDescent="0.2">
      <c r="B383" s="279"/>
      <c r="AK383" s="305"/>
      <c r="AL383" s="305"/>
      <c r="AM383" s="305"/>
      <c r="AN383" s="305"/>
      <c r="AO383" s="305"/>
      <c r="AP383" s="305"/>
      <c r="AQ383" s="305"/>
      <c r="AR383" s="305"/>
      <c r="AS383" s="305"/>
      <c r="AT383" s="305"/>
      <c r="AU383" s="305"/>
      <c r="AV383" s="305"/>
      <c r="AW383" s="305"/>
      <c r="AX383" s="305"/>
      <c r="AY383" s="305"/>
      <c r="AZ383" s="305"/>
      <c r="BA383" s="278"/>
      <c r="BB383" s="276"/>
      <c r="BC383" s="276"/>
      <c r="BD383" s="276"/>
      <c r="BE383" s="276"/>
      <c r="BF383" s="276"/>
      <c r="BG383" s="276"/>
      <c r="BH383" s="276"/>
      <c r="BI383" s="276"/>
      <c r="BJ383" s="276"/>
      <c r="BK383" s="276"/>
      <c r="BL383" s="276"/>
      <c r="BM383" s="276"/>
      <c r="BN383" s="276"/>
      <c r="BO383" s="276"/>
      <c r="BP383" s="276"/>
      <c r="BQ383" s="276"/>
      <c r="BR383" s="276"/>
      <c r="BS383" s="276"/>
      <c r="BT383" s="276"/>
      <c r="BU383" s="276"/>
      <c r="BV383" s="276"/>
      <c r="BW383" s="276"/>
      <c r="BX383" s="276"/>
      <c r="BY383" s="278"/>
      <c r="BZ383" s="304"/>
      <c r="CA383" s="304"/>
      <c r="CB383" s="304"/>
      <c r="CC383" s="304"/>
      <c r="CD383" s="304"/>
      <c r="CE383" s="304"/>
      <c r="CF383" s="304"/>
      <c r="CG383" s="304"/>
      <c r="CH383" s="304"/>
      <c r="CI383" s="304"/>
      <c r="CJ383" s="304"/>
      <c r="CK383" s="304"/>
      <c r="CL383" s="304"/>
      <c r="CM383" s="304"/>
      <c r="CN383" s="304"/>
      <c r="CO383" s="304"/>
      <c r="CP383" s="304"/>
      <c r="CQ383" s="304"/>
      <c r="CR383" s="304"/>
      <c r="CS383" s="304"/>
      <c r="CT383" s="304"/>
      <c r="CU383" s="304"/>
      <c r="CV383" s="304"/>
      <c r="CW383" s="304"/>
      <c r="CX383" s="304"/>
      <c r="CY383" s="304"/>
      <c r="CZ383" s="304"/>
    </row>
    <row r="384" s="277" customFormat="true" ht="15" customHeight="true" x14ac:dyDescent="0.2">
      <c r="B384" s="279"/>
      <c r="AK384" s="305"/>
      <c r="AL384" s="305"/>
      <c r="AM384" s="305"/>
      <c r="AN384" s="305"/>
      <c r="AO384" s="305"/>
      <c r="AP384" s="305"/>
      <c r="AQ384" s="305"/>
      <c r="AR384" s="305"/>
      <c r="AS384" s="305"/>
      <c r="AT384" s="305"/>
      <c r="AU384" s="305"/>
      <c r="AV384" s="305"/>
      <c r="AW384" s="305"/>
      <c r="AX384" s="305"/>
      <c r="AY384" s="305"/>
      <c r="AZ384" s="305"/>
      <c r="BA384" s="278"/>
      <c r="BB384" s="276"/>
      <c r="BC384" s="276"/>
      <c r="BD384" s="276"/>
      <c r="BE384" s="276"/>
      <c r="BF384" s="276"/>
      <c r="BG384" s="276"/>
      <c r="BH384" s="276"/>
      <c r="BI384" s="276"/>
      <c r="BJ384" s="276"/>
      <c r="BK384" s="276"/>
      <c r="BL384" s="276"/>
      <c r="BM384" s="276"/>
      <c r="BN384" s="276"/>
      <c r="BO384" s="276"/>
      <c r="BP384" s="276"/>
      <c r="BQ384" s="276"/>
      <c r="BR384" s="276"/>
      <c r="BS384" s="276"/>
      <c r="BT384" s="276"/>
      <c r="BU384" s="276"/>
      <c r="BV384" s="276"/>
      <c r="BW384" s="276"/>
      <c r="BX384" s="276"/>
      <c r="BY384" s="278"/>
      <c r="BZ384" s="304"/>
      <c r="CA384" s="304"/>
      <c r="CB384" s="304"/>
      <c r="CC384" s="304"/>
      <c r="CD384" s="304"/>
      <c r="CE384" s="304"/>
      <c r="CF384" s="304"/>
      <c r="CG384" s="304"/>
      <c r="CH384" s="304"/>
      <c r="CI384" s="304"/>
      <c r="CJ384" s="304"/>
      <c r="CK384" s="304"/>
      <c r="CL384" s="304"/>
      <c r="CM384" s="304"/>
      <c r="CN384" s="304"/>
      <c r="CO384" s="304"/>
      <c r="CP384" s="304"/>
      <c r="CQ384" s="304"/>
      <c r="CR384" s="304"/>
      <c r="CS384" s="304"/>
      <c r="CT384" s="304"/>
      <c r="CU384" s="304"/>
      <c r="CV384" s="304"/>
      <c r="CW384" s="304"/>
      <c r="CX384" s="304"/>
      <c r="CY384" s="304"/>
      <c r="CZ384" s="304"/>
    </row>
    <row r="385" s="277" customFormat="true" ht="15" customHeight="true" x14ac:dyDescent="0.2">
      <c r="B385" s="279"/>
      <c r="AK385" s="305"/>
      <c r="AL385" s="305"/>
      <c r="AM385" s="305"/>
      <c r="AN385" s="305"/>
      <c r="AO385" s="305"/>
      <c r="AP385" s="305"/>
      <c r="AQ385" s="305"/>
      <c r="AR385" s="305"/>
      <c r="AS385" s="305"/>
      <c r="AT385" s="305"/>
      <c r="AU385" s="305"/>
      <c r="AV385" s="305"/>
      <c r="AW385" s="305"/>
      <c r="AX385" s="305"/>
      <c r="AY385" s="305"/>
      <c r="AZ385" s="305"/>
      <c r="BA385" s="278"/>
      <c r="BB385" s="276"/>
      <c r="BC385" s="276"/>
      <c r="BD385" s="276"/>
      <c r="BE385" s="276"/>
      <c r="BF385" s="276"/>
      <c r="BG385" s="276"/>
      <c r="BH385" s="276"/>
      <c r="BI385" s="276"/>
      <c r="BJ385" s="276"/>
      <c r="BK385" s="276"/>
      <c r="BL385" s="276"/>
      <c r="BM385" s="276"/>
      <c r="BN385" s="276"/>
      <c r="BO385" s="276"/>
      <c r="BP385" s="276"/>
      <c r="BQ385" s="276"/>
      <c r="BR385" s="276"/>
      <c r="BS385" s="276"/>
      <c r="BT385" s="276"/>
      <c r="BU385" s="276"/>
      <c r="BV385" s="276"/>
      <c r="BW385" s="276"/>
      <c r="BX385" s="276"/>
      <c r="BY385" s="278"/>
      <c r="BZ385" s="304"/>
      <c r="CA385" s="304"/>
      <c r="CB385" s="304"/>
      <c r="CC385" s="304"/>
      <c r="CD385" s="304"/>
      <c r="CE385" s="304"/>
      <c r="CF385" s="304"/>
      <c r="CG385" s="304"/>
      <c r="CH385" s="304"/>
      <c r="CI385" s="304"/>
      <c r="CJ385" s="304"/>
      <c r="CK385" s="304"/>
      <c r="CL385" s="304"/>
      <c r="CM385" s="304"/>
      <c r="CN385" s="304"/>
      <c r="CO385" s="304"/>
      <c r="CP385" s="304"/>
      <c r="CQ385" s="304"/>
      <c r="CR385" s="304"/>
      <c r="CS385" s="304"/>
      <c r="CT385" s="304"/>
      <c r="CU385" s="304"/>
      <c r="CV385" s="304"/>
      <c r="CW385" s="304"/>
      <c r="CX385" s="304"/>
      <c r="CY385" s="304"/>
      <c r="CZ385" s="304"/>
    </row>
    <row r="386" s="277" customFormat="true" ht="15" customHeight="true" x14ac:dyDescent="0.2">
      <c r="B386" s="279"/>
      <c r="AK386" s="305"/>
      <c r="AL386" s="305"/>
      <c r="AM386" s="305"/>
      <c r="AN386" s="305"/>
      <c r="AO386" s="305"/>
      <c r="AP386" s="305"/>
      <c r="AQ386" s="305"/>
      <c r="AR386" s="305"/>
      <c r="AS386" s="305"/>
      <c r="AT386" s="305"/>
      <c r="AU386" s="305"/>
      <c r="AV386" s="305"/>
      <c r="AW386" s="305"/>
      <c r="AX386" s="305"/>
      <c r="AY386" s="305"/>
      <c r="AZ386" s="305"/>
      <c r="BA386" s="278"/>
      <c r="BB386" s="276"/>
      <c r="BC386" s="276"/>
      <c r="BD386" s="276"/>
      <c r="BE386" s="276"/>
      <c r="BF386" s="276"/>
      <c r="BG386" s="276"/>
      <c r="BH386" s="276"/>
      <c r="BI386" s="276"/>
      <c r="BJ386" s="276"/>
      <c r="BK386" s="276"/>
      <c r="BL386" s="276"/>
      <c r="BM386" s="276"/>
      <c r="BN386" s="276"/>
      <c r="BO386" s="276"/>
      <c r="BP386" s="276"/>
      <c r="BQ386" s="276"/>
      <c r="BR386" s="276"/>
      <c r="BS386" s="276"/>
      <c r="BT386" s="276"/>
      <c r="BU386" s="276"/>
      <c r="BV386" s="276"/>
      <c r="BW386" s="276"/>
      <c r="BX386" s="276"/>
      <c r="BY386" s="278"/>
      <c r="BZ386" s="304"/>
      <c r="CA386" s="304"/>
      <c r="CB386" s="304"/>
      <c r="CC386" s="304"/>
      <c r="CD386" s="304"/>
      <c r="CE386" s="304"/>
      <c r="CF386" s="304"/>
      <c r="CG386" s="304"/>
      <c r="CH386" s="304"/>
      <c r="CI386" s="304"/>
      <c r="CJ386" s="304"/>
      <c r="CK386" s="304"/>
      <c r="CL386" s="304"/>
      <c r="CM386" s="304"/>
      <c r="CN386" s="304"/>
      <c r="CO386" s="304"/>
      <c r="CP386" s="304"/>
      <c r="CQ386" s="304"/>
      <c r="CR386" s="304"/>
      <c r="CS386" s="304"/>
      <c r="CT386" s="304"/>
      <c r="CU386" s="304"/>
      <c r="CV386" s="304"/>
      <c r="CW386" s="304"/>
      <c r="CX386" s="304"/>
      <c r="CY386" s="304"/>
      <c r="CZ386" s="304"/>
    </row>
    <row r="387" s="277" customFormat="true" ht="15" customHeight="true" x14ac:dyDescent="0.2">
      <c r="B387" s="279"/>
      <c r="AK387" s="305"/>
      <c r="AL387" s="305"/>
      <c r="AM387" s="305"/>
      <c r="AN387" s="305"/>
      <c r="AO387" s="305"/>
      <c r="AP387" s="305"/>
      <c r="AQ387" s="305"/>
      <c r="AR387" s="305"/>
      <c r="AS387" s="305"/>
      <c r="AT387" s="305"/>
      <c r="AU387" s="305"/>
      <c r="AV387" s="305"/>
      <c r="AW387" s="305"/>
      <c r="AX387" s="305"/>
      <c r="AY387" s="305"/>
      <c r="AZ387" s="305"/>
      <c r="BA387" s="278"/>
      <c r="BB387" s="276"/>
      <c r="BC387" s="276"/>
      <c r="BD387" s="276"/>
      <c r="BE387" s="276"/>
      <c r="BF387" s="276"/>
      <c r="BG387" s="276"/>
      <c r="BH387" s="276"/>
      <c r="BI387" s="276"/>
      <c r="BJ387" s="276"/>
      <c r="BK387" s="276"/>
      <c r="BL387" s="276"/>
      <c r="BM387" s="276"/>
      <c r="BN387" s="276"/>
      <c r="BO387" s="276"/>
      <c r="BP387" s="276"/>
      <c r="BQ387" s="276"/>
      <c r="BR387" s="276"/>
      <c r="BS387" s="276"/>
      <c r="BT387" s="276"/>
      <c r="BU387" s="276"/>
      <c r="BV387" s="276"/>
      <c r="BW387" s="276"/>
      <c r="BX387" s="276"/>
      <c r="BY387" s="278"/>
      <c r="BZ387" s="304"/>
      <c r="CA387" s="304"/>
      <c r="CB387" s="304"/>
      <c r="CC387" s="304"/>
      <c r="CD387" s="304"/>
      <c r="CE387" s="304"/>
      <c r="CF387" s="304"/>
      <c r="CG387" s="304"/>
      <c r="CH387" s="304"/>
      <c r="CI387" s="304"/>
      <c r="CJ387" s="304"/>
      <c r="CK387" s="304"/>
      <c r="CL387" s="304"/>
      <c r="CM387" s="304"/>
      <c r="CN387" s="304"/>
      <c r="CO387" s="304"/>
      <c r="CP387" s="304"/>
      <c r="CQ387" s="304"/>
      <c r="CR387" s="304"/>
      <c r="CS387" s="304"/>
      <c r="CT387" s="304"/>
      <c r="CU387" s="304"/>
      <c r="CV387" s="304"/>
      <c r="CW387" s="304"/>
      <c r="CX387" s="304"/>
      <c r="CY387" s="304"/>
      <c r="CZ387" s="304"/>
    </row>
    <row r="388" s="277" customFormat="true" ht="15" customHeight="true" x14ac:dyDescent="0.2">
      <c r="B388" s="279"/>
      <c r="AK388" s="305"/>
      <c r="AL388" s="305"/>
      <c r="AM388" s="305"/>
      <c r="AN388" s="305"/>
      <c r="AO388" s="305"/>
      <c r="AP388" s="305"/>
      <c r="AQ388" s="305"/>
      <c r="AR388" s="305"/>
      <c r="AS388" s="305"/>
      <c r="AT388" s="305"/>
      <c r="AU388" s="305"/>
      <c r="AV388" s="305"/>
      <c r="AW388" s="305"/>
      <c r="AX388" s="305"/>
      <c r="AY388" s="305"/>
      <c r="AZ388" s="305"/>
      <c r="BA388" s="278"/>
      <c r="BB388" s="276"/>
      <c r="BC388" s="276"/>
      <c r="BD388" s="276"/>
      <c r="BE388" s="276"/>
      <c r="BF388" s="276"/>
      <c r="BG388" s="276"/>
      <c r="BH388" s="276"/>
      <c r="BI388" s="276"/>
      <c r="BJ388" s="276"/>
      <c r="BK388" s="276"/>
      <c r="BL388" s="276"/>
      <c r="BM388" s="276"/>
      <c r="BN388" s="276"/>
      <c r="BO388" s="276"/>
      <c r="BP388" s="276"/>
      <c r="BQ388" s="276"/>
      <c r="BR388" s="276"/>
      <c r="BS388" s="276"/>
      <c r="BT388" s="276"/>
      <c r="BU388" s="276"/>
      <c r="BV388" s="276"/>
      <c r="BW388" s="276"/>
      <c r="BX388" s="276"/>
      <c r="BY388" s="278"/>
      <c r="BZ388" s="304"/>
      <c r="CA388" s="304"/>
      <c r="CB388" s="304"/>
      <c r="CC388" s="304"/>
      <c r="CD388" s="304"/>
      <c r="CE388" s="304"/>
      <c r="CF388" s="304"/>
      <c r="CG388" s="304"/>
      <c r="CH388" s="304"/>
      <c r="CI388" s="304"/>
      <c r="CJ388" s="304"/>
      <c r="CK388" s="304"/>
      <c r="CL388" s="304"/>
      <c r="CM388" s="304"/>
      <c r="CN388" s="304"/>
      <c r="CO388" s="304"/>
      <c r="CP388" s="304"/>
      <c r="CQ388" s="304"/>
      <c r="CR388" s="304"/>
      <c r="CS388" s="304"/>
      <c r="CT388" s="304"/>
      <c r="CU388" s="304"/>
      <c r="CV388" s="304"/>
      <c r="CW388" s="304"/>
      <c r="CX388" s="304"/>
      <c r="CY388" s="304"/>
      <c r="CZ388" s="304"/>
    </row>
    <row r="389" s="277" customFormat="true" ht="15" customHeight="true" x14ac:dyDescent="0.2">
      <c r="B389" s="279"/>
      <c r="AK389" s="305"/>
      <c r="AL389" s="305"/>
      <c r="AM389" s="305"/>
      <c r="AN389" s="305"/>
      <c r="AO389" s="305"/>
      <c r="AP389" s="305"/>
      <c r="AQ389" s="305"/>
      <c r="AR389" s="305"/>
      <c r="AS389" s="305"/>
      <c r="AT389" s="305"/>
      <c r="AU389" s="305"/>
      <c r="AV389" s="305"/>
      <c r="AW389" s="305"/>
      <c r="AX389" s="305"/>
      <c r="AY389" s="305"/>
      <c r="AZ389" s="305"/>
      <c r="BA389" s="278"/>
      <c r="BB389" s="276"/>
      <c r="BC389" s="276"/>
      <c r="BD389" s="276"/>
      <c r="BE389" s="276"/>
      <c r="BF389" s="276"/>
      <c r="BG389" s="276"/>
      <c r="BH389" s="276"/>
      <c r="BI389" s="276"/>
      <c r="BJ389" s="276"/>
      <c r="BK389" s="276"/>
      <c r="BL389" s="276"/>
      <c r="BM389" s="276"/>
      <c r="BN389" s="276"/>
      <c r="BO389" s="276"/>
      <c r="BP389" s="276"/>
      <c r="BQ389" s="276"/>
      <c r="BR389" s="276"/>
      <c r="BS389" s="276"/>
      <c r="BT389" s="276"/>
      <c r="BU389" s="276"/>
      <c r="BV389" s="276"/>
      <c r="BW389" s="276"/>
      <c r="BX389" s="276"/>
      <c r="BY389" s="278"/>
      <c r="BZ389" s="304"/>
      <c r="CA389" s="304"/>
      <c r="CB389" s="304"/>
      <c r="CC389" s="304"/>
      <c r="CD389" s="304"/>
      <c r="CE389" s="304"/>
      <c r="CF389" s="304"/>
      <c r="CG389" s="304"/>
      <c r="CH389" s="304"/>
      <c r="CI389" s="304"/>
      <c r="CJ389" s="304"/>
      <c r="CK389" s="304"/>
      <c r="CL389" s="304"/>
      <c r="CM389" s="304"/>
      <c r="CN389" s="304"/>
      <c r="CO389" s="304"/>
      <c r="CP389" s="304"/>
      <c r="CQ389" s="304"/>
      <c r="CR389" s="304"/>
      <c r="CS389" s="304"/>
      <c r="CT389" s="304"/>
      <c r="CU389" s="304"/>
      <c r="CV389" s="304"/>
      <c r="CW389" s="304"/>
      <c r="CX389" s="304"/>
      <c r="CY389" s="304"/>
      <c r="CZ389" s="304"/>
    </row>
    <row r="390" s="433" customFormat="true" ht="15" customHeight="true" x14ac:dyDescent="0.2">
      <c r="B390" s="411"/>
      <c r="AK390" s="305"/>
      <c r="AL390" s="305"/>
      <c r="AM390" s="305"/>
      <c r="AN390" s="305"/>
      <c r="AO390" s="305"/>
      <c r="AP390" s="305"/>
      <c r="AQ390" s="305"/>
      <c r="AR390" s="305"/>
      <c r="AS390" s="305"/>
      <c r="AT390" s="305"/>
      <c r="AU390" s="305"/>
      <c r="AV390" s="305"/>
      <c r="AW390" s="305"/>
      <c r="AX390" s="305"/>
      <c r="AY390" s="305"/>
      <c r="AZ390" s="305"/>
      <c r="BA390" s="278"/>
      <c r="BB390" s="276"/>
      <c r="BC390" s="276"/>
      <c r="BD390" s="276"/>
      <c r="BE390" s="276"/>
      <c r="BF390" s="276"/>
      <c r="BG390" s="276"/>
      <c r="BH390" s="276"/>
      <c r="BI390" s="276"/>
      <c r="BJ390" s="276"/>
      <c r="BK390" s="276"/>
      <c r="BL390" s="276"/>
      <c r="BM390" s="276"/>
      <c r="BN390" s="276"/>
      <c r="BO390" s="276"/>
      <c r="BP390" s="276"/>
      <c r="BQ390" s="276"/>
      <c r="BR390" s="276"/>
      <c r="BS390" s="276"/>
      <c r="BT390" s="276"/>
      <c r="BU390" s="276"/>
      <c r="BV390" s="276"/>
      <c r="BW390" s="276"/>
      <c r="BX390" s="276"/>
      <c r="BY390" s="278"/>
      <c r="BZ390" s="304"/>
      <c r="CA390" s="304"/>
      <c r="CB390" s="304"/>
      <c r="CC390" s="304"/>
      <c r="CD390" s="304"/>
      <c r="CE390" s="304"/>
      <c r="CF390" s="304"/>
      <c r="CG390" s="304"/>
      <c r="CH390" s="304"/>
      <c r="CI390" s="304"/>
      <c r="CJ390" s="304"/>
      <c r="CK390" s="304"/>
      <c r="CL390" s="304"/>
      <c r="CM390" s="304"/>
      <c r="CN390" s="304"/>
      <c r="CO390" s="304"/>
      <c r="CP390" s="304"/>
      <c r="CQ390" s="304"/>
      <c r="CR390" s="304"/>
      <c r="CS390" s="304"/>
      <c r="CT390" s="304"/>
      <c r="CU390" s="304"/>
      <c r="CV390" s="304"/>
      <c r="CW390" s="304"/>
      <c r="CX390" s="304"/>
      <c r="CY390" s="304"/>
      <c r="CZ390" s="304"/>
    </row>
    <row r="391" s="433" customFormat="true" ht="15" customHeight="true" x14ac:dyDescent="0.2">
      <c r="B391" s="411"/>
      <c r="AK391" s="305"/>
      <c r="AL391" s="305"/>
      <c r="AM391" s="305"/>
      <c r="AN391" s="305"/>
      <c r="AO391" s="305"/>
      <c r="AP391" s="305"/>
      <c r="AQ391" s="305"/>
      <c r="AR391" s="305"/>
      <c r="AS391" s="305"/>
      <c r="AT391" s="305"/>
      <c r="AU391" s="305"/>
      <c r="AV391" s="305"/>
      <c r="AW391" s="305"/>
      <c r="AX391" s="305"/>
      <c r="AY391" s="305"/>
      <c r="AZ391" s="305"/>
      <c r="BA391" s="278"/>
      <c r="BB391" s="276"/>
      <c r="BC391" s="276"/>
      <c r="BD391" s="276"/>
      <c r="BE391" s="276"/>
      <c r="BF391" s="276"/>
      <c r="BG391" s="276"/>
      <c r="BH391" s="276"/>
      <c r="BI391" s="276"/>
      <c r="BJ391" s="276"/>
      <c r="BK391" s="276"/>
      <c r="BL391" s="276"/>
      <c r="BM391" s="276"/>
      <c r="BN391" s="276"/>
      <c r="BO391" s="276"/>
      <c r="BP391" s="276"/>
      <c r="BQ391" s="276"/>
      <c r="BR391" s="276"/>
      <c r="BS391" s="276"/>
      <c r="BT391" s="276"/>
      <c r="BU391" s="276"/>
      <c r="BV391" s="276"/>
      <c r="BW391" s="276"/>
      <c r="BX391" s="276"/>
      <c r="BY391" s="278"/>
      <c r="BZ391" s="304"/>
      <c r="CA391" s="304"/>
      <c r="CB391" s="304"/>
      <c r="CC391" s="304"/>
      <c r="CD391" s="304"/>
      <c r="CE391" s="304"/>
      <c r="CF391" s="304"/>
      <c r="CG391" s="304"/>
      <c r="CH391" s="304"/>
      <c r="CI391" s="304"/>
      <c r="CJ391" s="304"/>
      <c r="CK391" s="304"/>
      <c r="CL391" s="304"/>
      <c r="CM391" s="304"/>
      <c r="CN391" s="304"/>
      <c r="CO391" s="304"/>
      <c r="CP391" s="304"/>
      <c r="CQ391" s="304"/>
      <c r="CR391" s="304"/>
      <c r="CS391" s="304"/>
      <c r="CT391" s="304"/>
      <c r="CU391" s="304"/>
      <c r="CV391" s="304"/>
      <c r="CW391" s="304"/>
      <c r="CX391" s="304"/>
      <c r="CY391" s="304"/>
      <c r="CZ391" s="304"/>
    </row>
    <row r="392" s="433" customFormat="true" ht="15" customHeight="true" x14ac:dyDescent="0.2">
      <c r="AK392" s="305"/>
      <c r="AL392" s="305"/>
      <c r="AM392" s="305"/>
      <c r="AN392" s="305"/>
      <c r="AO392" s="305"/>
      <c r="AP392" s="305"/>
      <c r="AQ392" s="305"/>
      <c r="AR392" s="305"/>
      <c r="AS392" s="305"/>
      <c r="AT392" s="305"/>
      <c r="AU392" s="305"/>
      <c r="AV392" s="305"/>
      <c r="AW392" s="305"/>
      <c r="AX392" s="305"/>
      <c r="AY392" s="305"/>
      <c r="AZ392" s="305"/>
      <c r="BA392" s="278"/>
      <c r="BB392" s="276"/>
      <c r="BC392" s="276"/>
      <c r="BD392" s="276"/>
      <c r="BE392" s="276"/>
      <c r="BF392" s="276"/>
      <c r="BG392" s="276"/>
      <c r="BH392" s="276"/>
      <c r="BI392" s="276"/>
      <c r="BJ392" s="276"/>
      <c r="BK392" s="276"/>
      <c r="BL392" s="276"/>
      <c r="BM392" s="276"/>
      <c r="BN392" s="276"/>
      <c r="BO392" s="276"/>
      <c r="BP392" s="276"/>
      <c r="BQ392" s="276"/>
      <c r="BR392" s="276"/>
      <c r="BS392" s="276"/>
      <c r="BT392" s="276"/>
      <c r="BU392" s="276"/>
      <c r="BV392" s="276"/>
      <c r="BW392" s="276"/>
      <c r="BX392" s="276"/>
      <c r="BY392" s="278"/>
      <c r="BZ392" s="304"/>
      <c r="CA392" s="304"/>
      <c r="CB392" s="304"/>
      <c r="CC392" s="304"/>
      <c r="CD392" s="304"/>
      <c r="CE392" s="304"/>
      <c r="CF392" s="304"/>
      <c r="CG392" s="304"/>
      <c r="CH392" s="304"/>
      <c r="CI392" s="304"/>
      <c r="CJ392" s="304"/>
      <c r="CK392" s="304"/>
      <c r="CL392" s="304"/>
      <c r="CM392" s="304"/>
      <c r="CN392" s="304"/>
      <c r="CO392" s="304"/>
      <c r="CP392" s="304"/>
      <c r="CQ392" s="304"/>
      <c r="CR392" s="304"/>
      <c r="CS392" s="304"/>
      <c r="CT392" s="304"/>
      <c r="CU392" s="304"/>
      <c r="CV392" s="304"/>
      <c r="CW392" s="304"/>
      <c r="CX392" s="304"/>
      <c r="CY392" s="304"/>
      <c r="CZ392" s="304"/>
    </row>
    <row r="393" s="433" customFormat="true" ht="15" customHeight="true" x14ac:dyDescent="0.2">
      <c r="AK393" s="305"/>
      <c r="AL393" s="305"/>
      <c r="AM393" s="305"/>
      <c r="AN393" s="305"/>
      <c r="AO393" s="305"/>
      <c r="AP393" s="305"/>
      <c r="AQ393" s="305"/>
      <c r="AR393" s="305"/>
      <c r="AS393" s="305"/>
      <c r="AT393" s="305"/>
      <c r="AU393" s="305"/>
      <c r="AV393" s="305"/>
      <c r="AW393" s="305"/>
      <c r="AX393" s="305"/>
      <c r="AY393" s="305"/>
      <c r="AZ393" s="305"/>
      <c r="BA393" s="278"/>
      <c r="BB393" s="276"/>
      <c r="BC393" s="276"/>
      <c r="BD393" s="276"/>
      <c r="BE393" s="276"/>
      <c r="BF393" s="276"/>
      <c r="BG393" s="276"/>
      <c r="BH393" s="276"/>
      <c r="BI393" s="276"/>
      <c r="BJ393" s="276"/>
      <c r="BK393" s="276"/>
      <c r="BL393" s="276"/>
      <c r="BM393" s="276"/>
      <c r="BN393" s="276"/>
      <c r="BO393" s="276"/>
      <c r="BP393" s="276"/>
      <c r="BQ393" s="276"/>
      <c r="BR393" s="276"/>
      <c r="BS393" s="276"/>
      <c r="BT393" s="276"/>
      <c r="BU393" s="276"/>
      <c r="BV393" s="276"/>
      <c r="BW393" s="276"/>
      <c r="BX393" s="276"/>
      <c r="BY393" s="278"/>
      <c r="BZ393" s="304"/>
      <c r="CA393" s="304"/>
      <c r="CB393" s="304"/>
      <c r="CC393" s="304"/>
      <c r="CD393" s="304"/>
      <c r="CE393" s="304"/>
      <c r="CF393" s="304"/>
      <c r="CG393" s="304"/>
      <c r="CH393" s="304"/>
      <c r="CI393" s="304"/>
      <c r="CJ393" s="304"/>
      <c r="CK393" s="304"/>
      <c r="CL393" s="304"/>
      <c r="CM393" s="304"/>
      <c r="CN393" s="304"/>
      <c r="CO393" s="304"/>
      <c r="CP393" s="304"/>
      <c r="CQ393" s="304"/>
      <c r="CR393" s="304"/>
      <c r="CS393" s="304"/>
      <c r="CT393" s="304"/>
      <c r="CU393" s="304"/>
      <c r="CV393" s="304"/>
      <c r="CW393" s="304"/>
      <c r="CX393" s="304"/>
      <c r="CY393" s="304"/>
      <c r="CZ393" s="304"/>
    </row>
    <row r="394" s="433" customFormat="true" ht="15" customHeight="true" x14ac:dyDescent="0.2">
      <c r="AK394" s="305"/>
      <c r="AL394" s="305"/>
      <c r="AM394" s="305"/>
      <c r="AN394" s="305"/>
      <c r="AO394" s="305"/>
      <c r="AP394" s="305"/>
      <c r="AQ394" s="305"/>
      <c r="AR394" s="305"/>
      <c r="AS394" s="305"/>
      <c r="AT394" s="305"/>
      <c r="AU394" s="305"/>
      <c r="AV394" s="305"/>
      <c r="AW394" s="305"/>
      <c r="AX394" s="305"/>
      <c r="AY394" s="305"/>
      <c r="AZ394" s="305"/>
      <c r="BA394" s="278"/>
      <c r="BB394" s="276"/>
      <c r="BC394" s="276"/>
      <c r="BD394" s="276"/>
      <c r="BE394" s="276"/>
      <c r="BF394" s="276"/>
      <c r="BG394" s="276"/>
      <c r="BH394" s="276"/>
      <c r="BI394" s="276"/>
      <c r="BJ394" s="276"/>
      <c r="BK394" s="276"/>
      <c r="BL394" s="276"/>
      <c r="BM394" s="276"/>
      <c r="BN394" s="276"/>
      <c r="BO394" s="276"/>
      <c r="BP394" s="276"/>
      <c r="BQ394" s="276"/>
      <c r="BR394" s="276"/>
      <c r="BS394" s="276"/>
      <c r="BT394" s="276"/>
      <c r="BU394" s="276"/>
      <c r="BV394" s="276"/>
      <c r="BW394" s="276"/>
      <c r="BX394" s="276"/>
      <c r="BY394" s="278"/>
      <c r="BZ394" s="304"/>
      <c r="CA394" s="304"/>
      <c r="CB394" s="304"/>
      <c r="CC394" s="304"/>
      <c r="CD394" s="304"/>
      <c r="CE394" s="304"/>
      <c r="CF394" s="304"/>
      <c r="CG394" s="304"/>
      <c r="CH394" s="304"/>
      <c r="CI394" s="304"/>
      <c r="CJ394" s="304"/>
      <c r="CK394" s="304"/>
      <c r="CL394" s="304"/>
      <c r="CM394" s="304"/>
      <c r="CN394" s="304"/>
      <c r="CO394" s="304"/>
      <c r="CP394" s="304"/>
      <c r="CQ394" s="304"/>
      <c r="CR394" s="304"/>
      <c r="CS394" s="304"/>
      <c r="CT394" s="304"/>
      <c r="CU394" s="304"/>
      <c r="CV394" s="304"/>
      <c r="CW394" s="304"/>
      <c r="CX394" s="304"/>
      <c r="CY394" s="304"/>
      <c r="CZ394" s="304"/>
    </row>
    <row r="395" s="433" customFormat="true" ht="15" customHeight="true" x14ac:dyDescent="0.2">
      <c r="AK395" s="305"/>
      <c r="AL395" s="305"/>
      <c r="AM395" s="305"/>
      <c r="AN395" s="305"/>
      <c r="AO395" s="305"/>
      <c r="AP395" s="305"/>
      <c r="AQ395" s="305"/>
      <c r="AR395" s="305"/>
      <c r="AS395" s="305"/>
      <c r="AT395" s="305"/>
      <c r="AU395" s="305"/>
      <c r="AV395" s="305"/>
      <c r="AW395" s="305"/>
      <c r="AX395" s="305"/>
      <c r="AY395" s="305"/>
      <c r="AZ395" s="305"/>
      <c r="BA395" s="278"/>
      <c r="BB395" s="276"/>
      <c r="BC395" s="276"/>
      <c r="BD395" s="276"/>
      <c r="BE395" s="276"/>
      <c r="BF395" s="276"/>
      <c r="BG395" s="276"/>
      <c r="BH395" s="276"/>
      <c r="BI395" s="276"/>
      <c r="BJ395" s="276"/>
      <c r="BK395" s="276"/>
      <c r="BL395" s="276"/>
      <c r="BM395" s="276"/>
      <c r="BN395" s="276"/>
      <c r="BO395" s="276"/>
      <c r="BP395" s="276"/>
      <c r="BQ395" s="276"/>
      <c r="BR395" s="276"/>
      <c r="BS395" s="276"/>
      <c r="BT395" s="276"/>
      <c r="BU395" s="276"/>
      <c r="BV395" s="276"/>
      <c r="BW395" s="276"/>
      <c r="BX395" s="276"/>
      <c r="BY395" s="278"/>
      <c r="BZ395" s="304"/>
      <c r="CA395" s="304"/>
      <c r="CB395" s="304"/>
      <c r="CC395" s="304"/>
      <c r="CD395" s="304"/>
      <c r="CE395" s="304"/>
      <c r="CF395" s="304"/>
      <c r="CG395" s="304"/>
      <c r="CH395" s="304"/>
      <c r="CI395" s="304"/>
      <c r="CJ395" s="304"/>
      <c r="CK395" s="304"/>
      <c r="CL395" s="304"/>
      <c r="CM395" s="304"/>
      <c r="CN395" s="304"/>
      <c r="CO395" s="304"/>
      <c r="CP395" s="304"/>
      <c r="CQ395" s="304"/>
      <c r="CR395" s="304"/>
      <c r="CS395" s="304"/>
      <c r="CT395" s="304"/>
      <c r="CU395" s="304"/>
      <c r="CV395" s="304"/>
      <c r="CW395" s="304"/>
      <c r="CX395" s="304"/>
      <c r="CY395" s="304"/>
      <c r="CZ395" s="304"/>
    </row>
    <row r="396" s="433" customFormat="true" ht="15" customHeight="true" x14ac:dyDescent="0.2">
      <c r="AK396" s="305"/>
      <c r="AL396" s="305"/>
      <c r="AM396" s="305"/>
      <c r="AN396" s="305"/>
      <c r="AO396" s="305"/>
      <c r="AP396" s="305"/>
      <c r="AQ396" s="305"/>
      <c r="AR396" s="305"/>
      <c r="AS396" s="305"/>
      <c r="AT396" s="305"/>
      <c r="AU396" s="305"/>
      <c r="AV396" s="305"/>
      <c r="AW396" s="305"/>
      <c r="AX396" s="305"/>
      <c r="AY396" s="305"/>
      <c r="AZ396" s="305"/>
      <c r="BA396" s="278"/>
      <c r="BB396" s="276"/>
      <c r="BC396" s="276"/>
      <c r="BD396" s="276"/>
      <c r="BE396" s="276"/>
      <c r="BF396" s="276"/>
      <c r="BG396" s="276"/>
      <c r="BH396" s="276"/>
      <c r="BI396" s="276"/>
      <c r="BJ396" s="276"/>
      <c r="BK396" s="276"/>
      <c r="BL396" s="276"/>
      <c r="BM396" s="276"/>
      <c r="BN396" s="276"/>
      <c r="BO396" s="276"/>
      <c r="BP396" s="276"/>
      <c r="BQ396" s="276"/>
      <c r="BR396" s="276"/>
      <c r="BS396" s="276"/>
      <c r="BT396" s="276"/>
      <c r="BU396" s="276"/>
      <c r="BV396" s="276"/>
      <c r="BW396" s="276"/>
      <c r="BX396" s="276"/>
      <c r="BY396" s="278"/>
      <c r="BZ396" s="304"/>
      <c r="CA396" s="304"/>
      <c r="CB396" s="304"/>
      <c r="CC396" s="304"/>
      <c r="CD396" s="304"/>
      <c r="CE396" s="304"/>
      <c r="CF396" s="304"/>
      <c r="CG396" s="304"/>
      <c r="CH396" s="304"/>
      <c r="CI396" s="304"/>
      <c r="CJ396" s="304"/>
      <c r="CK396" s="304"/>
      <c r="CL396" s="304"/>
      <c r="CM396" s="304"/>
      <c r="CN396" s="304"/>
      <c r="CO396" s="304"/>
      <c r="CP396" s="304"/>
      <c r="CQ396" s="304"/>
      <c r="CR396" s="304"/>
      <c r="CS396" s="304"/>
      <c r="CT396" s="304"/>
      <c r="CU396" s="304"/>
      <c r="CV396" s="304"/>
      <c r="CW396" s="304"/>
      <c r="CX396" s="304"/>
      <c r="CY396" s="304"/>
      <c r="CZ396" s="304"/>
    </row>
    <row r="397" s="433" customFormat="true" ht="15" customHeight="true" x14ac:dyDescent="0.2">
      <c r="AK397" s="305"/>
      <c r="AL397" s="305"/>
      <c r="AM397" s="305"/>
      <c r="AN397" s="305"/>
      <c r="AO397" s="305"/>
      <c r="AP397" s="305"/>
      <c r="AQ397" s="305"/>
      <c r="AR397" s="305"/>
      <c r="AS397" s="305"/>
      <c r="AT397" s="305"/>
      <c r="AU397" s="305"/>
      <c r="AV397" s="305"/>
      <c r="AW397" s="305"/>
      <c r="AX397" s="305"/>
      <c r="AY397" s="305"/>
      <c r="AZ397" s="305"/>
      <c r="BA397" s="278"/>
      <c r="BB397" s="276"/>
      <c r="BC397" s="276"/>
      <c r="BD397" s="276"/>
      <c r="BE397" s="276"/>
      <c r="BF397" s="276"/>
      <c r="BG397" s="276"/>
      <c r="BH397" s="276"/>
      <c r="BI397" s="276"/>
      <c r="BJ397" s="276"/>
      <c r="BK397" s="276"/>
      <c r="BL397" s="276"/>
      <c r="BM397" s="276"/>
      <c r="BN397" s="276"/>
      <c r="BO397" s="276"/>
      <c r="BP397" s="276"/>
      <c r="BQ397" s="276"/>
      <c r="BR397" s="276"/>
      <c r="BS397" s="276"/>
      <c r="BT397" s="276"/>
      <c r="BU397" s="276"/>
      <c r="BV397" s="276"/>
      <c r="BW397" s="276"/>
      <c r="BX397" s="276"/>
      <c r="BY397" s="278"/>
      <c r="BZ397" s="304"/>
      <c r="CA397" s="304"/>
      <c r="CB397" s="304"/>
      <c r="CC397" s="304"/>
      <c r="CD397" s="304"/>
      <c r="CE397" s="304"/>
      <c r="CF397" s="304"/>
      <c r="CG397" s="304"/>
      <c r="CH397" s="304"/>
      <c r="CI397" s="304"/>
      <c r="CJ397" s="304"/>
      <c r="CK397" s="304"/>
      <c r="CL397" s="304"/>
      <c r="CM397" s="304"/>
      <c r="CN397" s="304"/>
      <c r="CO397" s="304"/>
      <c r="CP397" s="304"/>
      <c r="CQ397" s="304"/>
      <c r="CR397" s="304"/>
      <c r="CS397" s="304"/>
      <c r="CT397" s="304"/>
      <c r="CU397" s="304"/>
      <c r="CV397" s="304"/>
      <c r="CW397" s="304"/>
      <c r="CX397" s="304"/>
      <c r="CY397" s="304"/>
      <c r="CZ397" s="304"/>
    </row>
    <row r="398" s="433" customFormat="true" ht="15" customHeight="true" x14ac:dyDescent="0.2">
      <c r="AK398" s="305"/>
      <c r="AL398" s="305"/>
      <c r="AM398" s="305"/>
      <c r="AN398" s="305"/>
      <c r="AO398" s="305"/>
      <c r="AP398" s="305"/>
      <c r="AQ398" s="305"/>
      <c r="AR398" s="305"/>
      <c r="AS398" s="305"/>
      <c r="AT398" s="305"/>
      <c r="AU398" s="305"/>
      <c r="AV398" s="305"/>
      <c r="AW398" s="305"/>
      <c r="AX398" s="305"/>
      <c r="AY398" s="305"/>
      <c r="AZ398" s="305"/>
      <c r="BA398" s="278"/>
      <c r="BB398" s="276"/>
      <c r="BC398" s="276"/>
      <c r="BD398" s="276"/>
      <c r="BE398" s="276"/>
      <c r="BF398" s="276"/>
      <c r="BG398" s="276"/>
      <c r="BH398" s="276"/>
      <c r="BI398" s="276"/>
      <c r="BJ398" s="276"/>
      <c r="BK398" s="276"/>
      <c r="BL398" s="276"/>
      <c r="BM398" s="276"/>
      <c r="BN398" s="276"/>
      <c r="BO398" s="276"/>
      <c r="BP398" s="276"/>
      <c r="BQ398" s="276"/>
      <c r="BR398" s="276"/>
      <c r="BS398" s="276"/>
      <c r="BT398" s="276"/>
      <c r="BU398" s="276"/>
      <c r="BV398" s="276"/>
      <c r="BW398" s="276"/>
      <c r="BX398" s="276"/>
      <c r="BY398" s="278"/>
      <c r="BZ398" s="304"/>
      <c r="CA398" s="304"/>
      <c r="CB398" s="304"/>
      <c r="CC398" s="304"/>
      <c r="CD398" s="304"/>
      <c r="CE398" s="304"/>
      <c r="CF398" s="304"/>
      <c r="CG398" s="304"/>
      <c r="CH398" s="304"/>
      <c r="CI398" s="304"/>
      <c r="CJ398" s="304"/>
      <c r="CK398" s="304"/>
      <c r="CL398" s="304"/>
      <c r="CM398" s="304"/>
      <c r="CN398" s="304"/>
      <c r="CO398" s="304"/>
      <c r="CP398" s="304"/>
      <c r="CQ398" s="304"/>
      <c r="CR398" s="304"/>
      <c r="CS398" s="304"/>
      <c r="CT398" s="304"/>
      <c r="CU398" s="304"/>
      <c r="CV398" s="304"/>
      <c r="CW398" s="304"/>
      <c r="CX398" s="304"/>
      <c r="CY398" s="304"/>
      <c r="CZ398" s="304"/>
    </row>
    <row r="399" s="307" customFormat="true" ht="15" customHeight="true" x14ac:dyDescent="0.25">
      <c r="A399" s="282"/>
      <c r="B399" s="282"/>
      <c r="C399" s="1825" t="s">
        <v>129</v>
      </c>
      <c r="D399" s="1826"/>
      <c r="E399" s="1826"/>
      <c r="F399" s="1826"/>
      <c r="G399" s="282"/>
      <c r="H399" s="1827" t="s">
        <v>130</v>
      </c>
      <c r="I399" s="1828"/>
      <c r="J399" s="1828"/>
      <c r="K399" s="1828"/>
      <c r="M399" s="1827" t="s">
        <v>131</v>
      </c>
      <c r="N399" s="1828"/>
      <c r="O399" s="1828"/>
      <c r="P399" s="1828"/>
      <c r="Z399" s="300"/>
      <c r="AA399" s="300"/>
      <c r="AB399" s="300"/>
      <c r="AC399" s="300"/>
      <c r="AD399" s="300"/>
      <c r="AE399" s="300"/>
      <c r="AF399" s="300"/>
      <c r="AG399" s="300"/>
      <c r="AH399" s="300"/>
      <c r="AI399" s="300"/>
      <c r="AJ399" s="300"/>
      <c r="AK399" s="300"/>
      <c r="AL399" s="300"/>
      <c r="AM399" s="300"/>
      <c r="AN399" s="300"/>
      <c r="AO399" s="300"/>
      <c r="AP399" s="300"/>
      <c r="AQ399" s="300"/>
      <c r="AR399" s="300"/>
      <c r="AS399" s="300"/>
      <c r="AT399" s="300"/>
      <c r="AU399" s="300"/>
      <c r="AV399" s="300"/>
      <c r="AW399" s="300"/>
      <c r="AX399" s="300"/>
      <c r="AY399" s="300"/>
      <c r="AZ399" s="300"/>
      <c r="BB399" s="282"/>
      <c r="BZ399" s="300"/>
      <c r="CA399" s="300"/>
      <c r="CB399" s="300"/>
      <c r="CC399" s="300"/>
      <c r="CD399" s="300"/>
      <c r="CE399" s="300"/>
      <c r="CF399" s="300"/>
      <c r="CG399" s="300"/>
      <c r="CH399" s="300"/>
      <c r="CI399" s="300"/>
      <c r="CJ399" s="300"/>
      <c r="CK399" s="300"/>
      <c r="CL399" s="300"/>
      <c r="CM399" s="300"/>
      <c r="CN399" s="300"/>
      <c r="CO399" s="300"/>
      <c r="CP399" s="300"/>
      <c r="CQ399" s="300"/>
      <c r="CR399" s="300"/>
      <c r="CS399" s="300"/>
      <c r="CT399" s="300"/>
      <c r="CU399" s="300"/>
      <c r="CV399" s="300"/>
      <c r="CW399" s="300"/>
      <c r="CX399" s="300"/>
      <c r="CY399" s="300"/>
      <c r="CZ399" s="300"/>
    </row>
    <row r="400" s="623" customFormat="true" ht="24" customHeight="true" x14ac:dyDescent="0.2">
      <c r="C400" s="1820" t="s">
        <v>226</v>
      </c>
      <c r="D400" s="1718"/>
      <c r="E400" s="1718"/>
      <c r="H400" s="1820" t="s">
        <v>226</v>
      </c>
      <c r="I400" s="1718"/>
      <c r="J400" s="1718"/>
      <c r="M400" s="1820" t="s">
        <v>226</v>
      </c>
      <c r="N400" s="1718"/>
      <c r="O400" s="1718"/>
      <c r="AK400" s="300"/>
      <c r="AL400" s="300"/>
      <c r="AM400" s="300"/>
      <c r="AN400" s="300"/>
      <c r="AO400" s="300"/>
      <c r="AP400" s="300"/>
      <c r="AQ400" s="300"/>
      <c r="AR400" s="300"/>
      <c r="AS400" s="300"/>
      <c r="AT400" s="300"/>
      <c r="AU400" s="300"/>
      <c r="AV400" s="300"/>
      <c r="AW400" s="300"/>
      <c r="AX400" s="300"/>
      <c r="AY400" s="300"/>
      <c r="AZ400" s="300"/>
      <c r="BA400" s="307"/>
      <c r="BB400" s="282"/>
      <c r="BC400" s="307"/>
      <c r="BD400" s="307"/>
      <c r="BE400" s="307"/>
      <c r="BF400" s="307"/>
      <c r="BG400" s="307"/>
      <c r="BH400" s="307"/>
      <c r="BI400" s="307"/>
      <c r="BJ400" s="307"/>
      <c r="BK400" s="307"/>
      <c r="BL400" s="307"/>
      <c r="BM400" s="307"/>
      <c r="BN400" s="307"/>
      <c r="BO400" s="307"/>
      <c r="BP400" s="307"/>
      <c r="BQ400" s="307"/>
      <c r="BR400" s="307"/>
      <c r="BS400" s="307"/>
      <c r="BT400" s="307"/>
      <c r="BU400" s="307"/>
      <c r="BV400" s="307"/>
      <c r="BW400" s="307"/>
      <c r="BX400" s="307"/>
      <c r="BY400" s="307"/>
      <c r="BZ400" s="300"/>
      <c r="CA400" s="300"/>
      <c r="CB400" s="300"/>
      <c r="CC400" s="300"/>
      <c r="CD400" s="300"/>
      <c r="CE400" s="300"/>
      <c r="CF400" s="300"/>
      <c r="CG400" s="300"/>
      <c r="CH400" s="300"/>
      <c r="CI400" s="300"/>
      <c r="CJ400" s="300"/>
      <c r="CK400" s="300"/>
      <c r="CL400" s="300"/>
      <c r="CM400" s="300"/>
      <c r="CN400" s="300"/>
      <c r="CO400" s="300"/>
      <c r="CP400" s="300"/>
      <c r="CQ400" s="300"/>
      <c r="CR400" s="300"/>
      <c r="CS400" s="300"/>
      <c r="CT400" s="300"/>
      <c r="CU400" s="300"/>
      <c r="CV400" s="300"/>
      <c r="CW400" s="300"/>
      <c r="CX400" s="300"/>
      <c r="CY400" s="300"/>
      <c r="CZ400" s="300"/>
    </row>
    <row r="401" s="623" customFormat="true" ht="25.15" customHeight="true" x14ac:dyDescent="0.2">
      <c r="C401" s="1829"/>
      <c r="D401" s="1718"/>
      <c r="E401" s="801" t="s">
        <v>227</v>
      </c>
      <c r="H401" s="1829"/>
      <c r="I401" s="1718"/>
      <c r="J401" s="802" t="s">
        <v>227</v>
      </c>
      <c r="M401" s="1829"/>
      <c r="N401" s="1718"/>
      <c r="O401" s="803" t="s">
        <v>227</v>
      </c>
      <c r="AK401" s="300"/>
      <c r="AL401" s="300"/>
      <c r="AM401" s="300"/>
      <c r="AN401" s="300"/>
      <c r="AO401" s="300"/>
      <c r="AP401" s="300"/>
      <c r="AQ401" s="300"/>
      <c r="AR401" s="300"/>
      <c r="AS401" s="300"/>
      <c r="AT401" s="300"/>
      <c r="AU401" s="300"/>
      <c r="AV401" s="300"/>
      <c r="AW401" s="300"/>
      <c r="AX401" s="300"/>
      <c r="AY401" s="300"/>
      <c r="AZ401" s="300"/>
      <c r="BA401" s="307"/>
      <c r="BB401" s="282"/>
      <c r="BC401" s="307"/>
      <c r="BD401" s="307"/>
      <c r="BE401" s="307"/>
      <c r="BF401" s="307"/>
      <c r="BG401" s="307"/>
      <c r="BH401" s="307"/>
      <c r="BI401" s="307"/>
      <c r="BJ401" s="307"/>
      <c r="BK401" s="307"/>
      <c r="BL401" s="307"/>
      <c r="BM401" s="307"/>
      <c r="BN401" s="307"/>
      <c r="BO401" s="307"/>
      <c r="BP401" s="307"/>
      <c r="BQ401" s="307"/>
      <c r="BR401" s="307"/>
      <c r="BS401" s="307"/>
      <c r="BT401" s="307"/>
      <c r="BU401" s="307"/>
      <c r="BV401" s="307"/>
      <c r="BW401" s="307"/>
      <c r="BX401" s="307"/>
      <c r="BY401" s="307"/>
      <c r="BZ401" s="300"/>
      <c r="CA401" s="300"/>
      <c r="CB401" s="300"/>
      <c r="CC401" s="300"/>
      <c r="CD401" s="300"/>
      <c r="CE401" s="300"/>
      <c r="CF401" s="300"/>
      <c r="CG401" s="300"/>
      <c r="CH401" s="300"/>
      <c r="CI401" s="300"/>
      <c r="CJ401" s="300"/>
      <c r="CK401" s="300"/>
      <c r="CL401" s="300"/>
      <c r="CM401" s="300"/>
      <c r="CN401" s="300"/>
      <c r="CO401" s="300"/>
      <c r="CP401" s="300"/>
      <c r="CQ401" s="300"/>
      <c r="CR401" s="300"/>
      <c r="CS401" s="300"/>
      <c r="CT401" s="300"/>
      <c r="CU401" s="300"/>
      <c r="CV401" s="300"/>
      <c r="CW401" s="300"/>
      <c r="CX401" s="300"/>
      <c r="CY401" s="300"/>
      <c r="CZ401" s="300"/>
    </row>
    <row r="402" s="623" customFormat="true" ht="25.15" customHeight="true" x14ac:dyDescent="0.2">
      <c r="B402" s="1830" t="s">
        <v>135</v>
      </c>
      <c r="C402" s="1718"/>
      <c r="D402" s="1718"/>
      <c r="E402" s="804" t="s">
        <v>229</v>
      </c>
      <c r="H402" s="1718"/>
      <c r="I402" s="1718"/>
      <c r="J402" s="805" t="s">
        <v>229</v>
      </c>
      <c r="M402" s="1718"/>
      <c r="N402" s="1718"/>
      <c r="O402" s="806" t="s">
        <v>229</v>
      </c>
      <c r="AK402" s="300"/>
      <c r="AL402" s="300"/>
      <c r="AM402" s="300"/>
      <c r="AN402" s="300"/>
      <c r="AO402" s="300"/>
      <c r="AP402" s="300"/>
      <c r="AQ402" s="300"/>
      <c r="AR402" s="300"/>
      <c r="AS402" s="300"/>
      <c r="AT402" s="300"/>
      <c r="AU402" s="300"/>
      <c r="AV402" s="300"/>
      <c r="AW402" s="300"/>
      <c r="AX402" s="300"/>
      <c r="AY402" s="300"/>
      <c r="AZ402" s="300"/>
      <c r="BA402" s="307"/>
      <c r="BB402" s="282"/>
      <c r="BC402" s="307"/>
      <c r="BD402" s="307"/>
      <c r="BE402" s="307"/>
      <c r="BF402" s="307"/>
      <c r="BG402" s="307"/>
      <c r="BH402" s="307"/>
      <c r="BI402" s="307"/>
      <c r="BJ402" s="307"/>
      <c r="BK402" s="307"/>
      <c r="BL402" s="307"/>
      <c r="BM402" s="307"/>
      <c r="BN402" s="307"/>
      <c r="BO402" s="307"/>
      <c r="BP402" s="307"/>
      <c r="BQ402" s="307"/>
      <c r="BR402" s="307"/>
      <c r="BS402" s="307"/>
      <c r="BT402" s="307"/>
      <c r="BU402" s="307"/>
      <c r="BV402" s="307"/>
      <c r="BW402" s="307"/>
      <c r="BX402" s="307"/>
      <c r="BY402" s="307"/>
      <c r="BZ402" s="300"/>
      <c r="CA402" s="300"/>
      <c r="CB402" s="300"/>
      <c r="CC402" s="300"/>
      <c r="CD402" s="300"/>
      <c r="CE402" s="300"/>
      <c r="CF402" s="300"/>
      <c r="CG402" s="300"/>
      <c r="CH402" s="300"/>
      <c r="CI402" s="300"/>
      <c r="CJ402" s="300"/>
      <c r="CK402" s="300"/>
      <c r="CL402" s="300"/>
      <c r="CM402" s="300"/>
      <c r="CN402" s="300"/>
      <c r="CO402" s="300"/>
      <c r="CP402" s="300"/>
      <c r="CQ402" s="300"/>
      <c r="CR402" s="300"/>
      <c r="CS402" s="300"/>
      <c r="CT402" s="300"/>
      <c r="CU402" s="300"/>
      <c r="CV402" s="300"/>
      <c r="CW402" s="300"/>
      <c r="CX402" s="300"/>
      <c r="CY402" s="300"/>
      <c r="CZ402" s="300"/>
    </row>
    <row r="403" s="623" customFormat="true" ht="25.15" customHeight="true" x14ac:dyDescent="0.2">
      <c r="B403" s="1718"/>
      <c r="C403" s="1798" t="s">
        <v>329</v>
      </c>
      <c r="D403" s="1797"/>
      <c r="E403" s="1609">
        <v>-0.75502909214405667</v>
      </c>
      <c r="F403" s="1545"/>
      <c r="G403" s="1545"/>
      <c r="H403" s="1798" t="s">
        <v>330</v>
      </c>
      <c r="I403" s="1797"/>
      <c r="J403" s="1610">
        <v>0.64843373887130695</v>
      </c>
      <c r="K403" s="1545"/>
      <c r="L403" s="1545"/>
      <c r="M403" s="1798" t="s">
        <v>330</v>
      </c>
      <c r="N403" s="1797"/>
      <c r="O403" s="1611">
        <v>0.64191357131601712</v>
      </c>
      <c r="P403" s="1545"/>
      <c r="Q403" s="1545"/>
      <c r="AK403" s="300"/>
      <c r="AL403" s="300"/>
      <c r="AM403" s="300"/>
      <c r="AN403" s="300"/>
      <c r="AO403" s="300"/>
      <c r="AP403" s="300"/>
      <c r="AQ403" s="300"/>
      <c r="AR403" s="300"/>
      <c r="AS403" s="300"/>
      <c r="AT403" s="300"/>
      <c r="AU403" s="300"/>
      <c r="AV403" s="300"/>
      <c r="AW403" s="300"/>
      <c r="AX403" s="300"/>
      <c r="AY403" s="300"/>
      <c r="AZ403" s="300"/>
      <c r="BA403" s="302"/>
      <c r="BB403" s="352"/>
      <c r="BC403" s="302"/>
      <c r="BD403" s="302"/>
      <c r="BE403" s="302"/>
      <c r="BF403" s="302"/>
      <c r="BG403" s="302"/>
      <c r="BH403" s="302"/>
      <c r="BI403" s="302"/>
      <c r="BJ403" s="302"/>
      <c r="BK403" s="302"/>
      <c r="BL403" s="302"/>
      <c r="BM403" s="302"/>
      <c r="BN403" s="302"/>
      <c r="BO403" s="302"/>
      <c r="BP403" s="302"/>
      <c r="BQ403" s="302"/>
      <c r="BR403" s="302"/>
      <c r="BS403" s="302"/>
      <c r="BT403" s="302"/>
      <c r="BU403" s="302"/>
      <c r="BV403" s="302"/>
      <c r="BW403" s="302"/>
      <c r="BX403" s="302"/>
      <c r="BY403" s="302"/>
      <c r="BZ403" s="303"/>
      <c r="CA403" s="303"/>
      <c r="CB403" s="303"/>
      <c r="CC403" s="303"/>
      <c r="CD403" s="303"/>
      <c r="CE403" s="303"/>
      <c r="CF403" s="303"/>
      <c r="CG403" s="303"/>
      <c r="CH403" s="303"/>
      <c r="CI403" s="303"/>
      <c r="CJ403" s="303"/>
      <c r="CK403" s="303"/>
      <c r="CL403" s="303"/>
      <c r="CM403" s="303"/>
      <c r="CN403" s="303"/>
      <c r="CO403" s="303"/>
      <c r="CP403" s="303"/>
      <c r="CQ403" s="303"/>
      <c r="CR403" s="303"/>
      <c r="CS403" s="303"/>
      <c r="CT403" s="303"/>
      <c r="CU403" s="303"/>
      <c r="CV403" s="303"/>
      <c r="CW403" s="303"/>
      <c r="CX403" s="303"/>
      <c r="CY403" s="303"/>
      <c r="CZ403" s="303"/>
    </row>
    <row r="404" s="623" customFormat="true" ht="25.15" customHeight="true" x14ac:dyDescent="0.2">
      <c r="B404" s="1718"/>
      <c r="C404" s="1798" t="s">
        <v>331</v>
      </c>
      <c r="D404" s="1797"/>
      <c r="E404" s="1612">
        <v>0.73242068879351996</v>
      </c>
      <c r="F404" s="1545"/>
      <c r="G404" s="1545"/>
      <c r="H404" s="1798" t="s">
        <v>329</v>
      </c>
      <c r="I404" s="1797"/>
      <c r="J404" s="1613">
        <v>-0.64470334845194988</v>
      </c>
      <c r="K404" s="1545"/>
      <c r="L404" s="1545"/>
      <c r="M404" s="1798" t="s">
        <v>332</v>
      </c>
      <c r="N404" s="1797"/>
      <c r="O404" s="1614">
        <v>0.62839886663749644</v>
      </c>
      <c r="P404" s="1545"/>
      <c r="Q404" s="1545"/>
      <c r="AK404" s="300"/>
      <c r="AL404" s="300"/>
      <c r="AM404" s="300"/>
      <c r="AN404" s="300"/>
      <c r="AO404" s="300"/>
      <c r="AP404" s="300"/>
      <c r="AQ404" s="300"/>
      <c r="AR404" s="300"/>
      <c r="AS404" s="300"/>
      <c r="AT404" s="300"/>
      <c r="AU404" s="300"/>
      <c r="AV404" s="300"/>
      <c r="AW404" s="300"/>
      <c r="AX404" s="300"/>
      <c r="AY404" s="300"/>
      <c r="AZ404" s="300"/>
      <c r="BA404" s="302"/>
      <c r="BB404" s="352"/>
      <c r="BC404" s="302"/>
      <c r="BD404" s="302"/>
      <c r="BE404" s="302"/>
      <c r="BF404" s="302"/>
      <c r="BG404" s="302"/>
      <c r="BH404" s="302"/>
      <c r="BI404" s="302"/>
      <c r="BJ404" s="302"/>
      <c r="BK404" s="302"/>
      <c r="BL404" s="302"/>
      <c r="BM404" s="302"/>
      <c r="BN404" s="302"/>
      <c r="BO404" s="302"/>
      <c r="BP404" s="302"/>
      <c r="BQ404" s="302"/>
      <c r="BR404" s="302"/>
      <c r="BS404" s="302"/>
      <c r="BT404" s="302"/>
      <c r="BU404" s="302"/>
      <c r="BV404" s="302"/>
      <c r="BW404" s="302"/>
      <c r="BX404" s="302"/>
      <c r="BY404" s="302"/>
      <c r="BZ404" s="303"/>
      <c r="CA404" s="303"/>
      <c r="CB404" s="303"/>
      <c r="CC404" s="303"/>
      <c r="CD404" s="303"/>
      <c r="CE404" s="303"/>
      <c r="CF404" s="303"/>
      <c r="CG404" s="303"/>
      <c r="CH404" s="303"/>
      <c r="CI404" s="303"/>
      <c r="CJ404" s="303"/>
      <c r="CK404" s="303"/>
      <c r="CL404" s="303"/>
      <c r="CM404" s="303"/>
      <c r="CN404" s="303"/>
      <c r="CO404" s="303"/>
      <c r="CP404" s="303"/>
      <c r="CQ404" s="303"/>
      <c r="CR404" s="303"/>
      <c r="CS404" s="303"/>
      <c r="CT404" s="303"/>
      <c r="CU404" s="303"/>
      <c r="CV404" s="303"/>
      <c r="CW404" s="303"/>
      <c r="CX404" s="303"/>
      <c r="CY404" s="303"/>
      <c r="CZ404" s="303"/>
    </row>
    <row r="405" s="623" customFormat="true" ht="25.15" customHeight="true" x14ac:dyDescent="0.2">
      <c r="B405" s="1718"/>
      <c r="C405" s="1798" t="s">
        <v>330</v>
      </c>
      <c r="D405" s="1797"/>
      <c r="E405" s="1612">
        <v>0.6803521193278278</v>
      </c>
      <c r="F405" s="1545"/>
      <c r="G405" s="1545"/>
      <c r="H405" s="1798" t="s">
        <v>333</v>
      </c>
      <c r="I405" s="1797"/>
      <c r="J405" s="1613">
        <v>0.62248302431501235</v>
      </c>
      <c r="K405" s="1545"/>
      <c r="L405" s="1545"/>
      <c r="M405" s="1798" t="s">
        <v>334</v>
      </c>
      <c r="N405" s="1797"/>
      <c r="O405" s="1614">
        <v>0.61630415111275882</v>
      </c>
      <c r="P405" s="1545"/>
      <c r="Q405" s="1545"/>
      <c r="AK405" s="300"/>
      <c r="AL405" s="300"/>
      <c r="AM405" s="300"/>
      <c r="AN405" s="300"/>
      <c r="AO405" s="300"/>
      <c r="AP405" s="300"/>
      <c r="AQ405" s="300"/>
      <c r="AR405" s="300"/>
      <c r="AS405" s="300"/>
      <c r="AT405" s="300"/>
      <c r="AU405" s="300"/>
      <c r="AV405" s="300"/>
      <c r="AW405" s="300"/>
      <c r="AX405" s="300"/>
      <c r="AY405" s="300"/>
      <c r="AZ405" s="300"/>
      <c r="BA405" s="302"/>
      <c r="BB405" s="352"/>
      <c r="BC405" s="302"/>
      <c r="BD405" s="302"/>
      <c r="BE405" s="302"/>
      <c r="BF405" s="302"/>
      <c r="BG405" s="302"/>
      <c r="BH405" s="302"/>
      <c r="BI405" s="302"/>
      <c r="BJ405" s="302"/>
      <c r="BK405" s="302"/>
      <c r="BL405" s="302"/>
      <c r="BM405" s="302"/>
      <c r="BN405" s="302"/>
      <c r="BO405" s="302"/>
      <c r="BP405" s="302"/>
      <c r="BQ405" s="302"/>
      <c r="BR405" s="302"/>
      <c r="BS405" s="302"/>
      <c r="BT405" s="302"/>
      <c r="BU405" s="302"/>
      <c r="BV405" s="302"/>
      <c r="BW405" s="302"/>
      <c r="BX405" s="302"/>
      <c r="BY405" s="302"/>
      <c r="BZ405" s="303"/>
      <c r="CA405" s="303"/>
      <c r="CB405" s="303"/>
      <c r="CC405" s="303"/>
      <c r="CD405" s="303"/>
      <c r="CE405" s="303"/>
      <c r="CF405" s="303"/>
      <c r="CG405" s="303"/>
      <c r="CH405" s="303"/>
      <c r="CI405" s="303"/>
      <c r="CJ405" s="303"/>
      <c r="CK405" s="303"/>
      <c r="CL405" s="303"/>
      <c r="CM405" s="303"/>
      <c r="CN405" s="303"/>
      <c r="CO405" s="303"/>
      <c r="CP405" s="303"/>
      <c r="CQ405" s="303"/>
      <c r="CR405" s="303"/>
      <c r="CS405" s="303"/>
      <c r="CT405" s="303"/>
      <c r="CU405" s="303"/>
      <c r="CV405" s="303"/>
      <c r="CW405" s="303"/>
      <c r="CX405" s="303"/>
      <c r="CY405" s="303"/>
      <c r="CZ405" s="303"/>
    </row>
    <row r="406" s="623" customFormat="true" ht="25.15" customHeight="true" x14ac:dyDescent="0.2">
      <c r="B406" s="1718"/>
      <c r="C406" s="1798" t="s">
        <v>335</v>
      </c>
      <c r="D406" s="1797"/>
      <c r="E406" s="1612">
        <v>0.63686517571675783</v>
      </c>
      <c r="F406" s="1545"/>
      <c r="G406" s="1545"/>
      <c r="H406" s="1798" t="s">
        <v>336</v>
      </c>
      <c r="I406" s="1797"/>
      <c r="J406" s="1613">
        <v>0.62012593877803268</v>
      </c>
      <c r="K406" s="1545"/>
      <c r="L406" s="1545"/>
      <c r="M406" s="1798" t="s">
        <v>329</v>
      </c>
      <c r="N406" s="1797"/>
      <c r="O406" s="1614">
        <v>-0.60288083591767794</v>
      </c>
      <c r="P406" s="1545"/>
      <c r="Q406" s="1545"/>
      <c r="AK406" s="300"/>
      <c r="AL406" s="300"/>
      <c r="AM406" s="300"/>
      <c r="AN406" s="300"/>
      <c r="AO406" s="300"/>
      <c r="AP406" s="300"/>
      <c r="AQ406" s="300"/>
      <c r="AR406" s="300"/>
      <c r="AS406" s="300"/>
      <c r="AT406" s="300"/>
      <c r="AU406" s="300"/>
      <c r="AV406" s="300"/>
      <c r="AW406" s="300"/>
      <c r="AX406" s="300"/>
      <c r="AY406" s="300"/>
      <c r="AZ406" s="300"/>
      <c r="BA406" s="302"/>
      <c r="BB406" s="352"/>
      <c r="BC406" s="302"/>
      <c r="BD406" s="302"/>
      <c r="BE406" s="302"/>
      <c r="BF406" s="302"/>
      <c r="BG406" s="302"/>
      <c r="BH406" s="302"/>
      <c r="BI406" s="302"/>
      <c r="BJ406" s="302"/>
      <c r="BK406" s="302"/>
      <c r="BL406" s="302"/>
      <c r="BM406" s="302"/>
      <c r="BN406" s="302"/>
      <c r="BO406" s="302"/>
      <c r="BP406" s="302"/>
      <c r="BQ406" s="302"/>
      <c r="BR406" s="302"/>
      <c r="BS406" s="302"/>
      <c r="BT406" s="302"/>
      <c r="BU406" s="302"/>
      <c r="BV406" s="302"/>
      <c r="BW406" s="302"/>
      <c r="BX406" s="302"/>
      <c r="BY406" s="302"/>
      <c r="BZ406" s="303"/>
      <c r="CA406" s="303"/>
      <c r="CB406" s="303"/>
      <c r="CC406" s="303"/>
      <c r="CD406" s="303"/>
      <c r="CE406" s="303"/>
      <c r="CF406" s="303"/>
      <c r="CG406" s="303"/>
      <c r="CH406" s="303"/>
      <c r="CI406" s="303"/>
      <c r="CJ406" s="303"/>
      <c r="CK406" s="303"/>
      <c r="CL406" s="303"/>
      <c r="CM406" s="303"/>
      <c r="CN406" s="303"/>
      <c r="CO406" s="303"/>
      <c r="CP406" s="303"/>
      <c r="CQ406" s="303"/>
      <c r="CR406" s="303"/>
      <c r="CS406" s="303"/>
      <c r="CT406" s="303"/>
      <c r="CU406" s="303"/>
      <c r="CV406" s="303"/>
      <c r="CW406" s="303"/>
      <c r="CX406" s="303"/>
      <c r="CY406" s="303"/>
      <c r="CZ406" s="303"/>
    </row>
    <row r="407" s="623" customFormat="true" ht="25.15" customHeight="true" x14ac:dyDescent="0.2">
      <c r="B407" s="1718"/>
      <c r="C407" s="1798" t="s">
        <v>336</v>
      </c>
      <c r="D407" s="1797"/>
      <c r="E407" s="1612">
        <v>0.61453199713744799</v>
      </c>
      <c r="F407" s="1545"/>
      <c r="G407" s="1545"/>
      <c r="H407" s="1798" t="s">
        <v>335</v>
      </c>
      <c r="I407" s="1797"/>
      <c r="J407" s="1613">
        <v>0.58020002097681289</v>
      </c>
      <c r="K407" s="1545"/>
      <c r="L407" s="1545"/>
      <c r="M407" s="1798" t="s">
        <v>331</v>
      </c>
      <c r="N407" s="1797"/>
      <c r="O407" s="1614">
        <v>0.57887944181810735</v>
      </c>
      <c r="P407" s="1545"/>
      <c r="Q407" s="1545"/>
      <c r="AK407" s="300"/>
      <c r="AL407" s="300"/>
      <c r="AM407" s="300"/>
      <c r="AN407" s="300"/>
      <c r="AO407" s="300"/>
      <c r="AP407" s="300"/>
      <c r="AQ407" s="300"/>
      <c r="AR407" s="300"/>
      <c r="AS407" s="300"/>
      <c r="AT407" s="300"/>
      <c r="AU407" s="300"/>
      <c r="AV407" s="300"/>
      <c r="AW407" s="300"/>
      <c r="AX407" s="300"/>
      <c r="AY407" s="300"/>
      <c r="AZ407" s="300"/>
      <c r="BA407" s="302"/>
      <c r="BB407" s="352"/>
      <c r="BC407" s="302"/>
      <c r="BD407" s="302"/>
      <c r="BE407" s="302"/>
      <c r="BF407" s="302"/>
      <c r="BG407" s="302"/>
      <c r="BH407" s="302"/>
      <c r="BI407" s="302"/>
      <c r="BJ407" s="302"/>
      <c r="BK407" s="302"/>
      <c r="BL407" s="302"/>
      <c r="BM407" s="302"/>
      <c r="BN407" s="302"/>
      <c r="BO407" s="302"/>
      <c r="BP407" s="302"/>
      <c r="BQ407" s="302"/>
      <c r="BR407" s="302"/>
      <c r="BS407" s="302"/>
      <c r="BT407" s="302"/>
      <c r="BU407" s="302"/>
      <c r="BV407" s="302"/>
      <c r="BW407" s="302"/>
      <c r="BX407" s="302"/>
      <c r="BY407" s="302"/>
      <c r="BZ407" s="303"/>
      <c r="CA407" s="303"/>
      <c r="CB407" s="303"/>
      <c r="CC407" s="303"/>
      <c r="CD407" s="303"/>
      <c r="CE407" s="303"/>
      <c r="CF407" s="303"/>
      <c r="CG407" s="303"/>
      <c r="CH407" s="303"/>
      <c r="CI407" s="303"/>
      <c r="CJ407" s="303"/>
      <c r="CK407" s="303"/>
      <c r="CL407" s="303"/>
      <c r="CM407" s="303"/>
      <c r="CN407" s="303"/>
      <c r="CO407" s="303"/>
      <c r="CP407" s="303"/>
      <c r="CQ407" s="303"/>
      <c r="CR407" s="303"/>
      <c r="CS407" s="303"/>
      <c r="CT407" s="303"/>
      <c r="CU407" s="303"/>
      <c r="CV407" s="303"/>
      <c r="CW407" s="303"/>
      <c r="CX407" s="303"/>
      <c r="CY407" s="303"/>
      <c r="CZ407" s="303"/>
    </row>
    <row r="408" s="623" customFormat="true" ht="25.15" customHeight="true" x14ac:dyDescent="0.2">
      <c r="B408" s="1718"/>
      <c r="C408" s="1798" t="s">
        <v>334</v>
      </c>
      <c r="D408" s="1797"/>
      <c r="E408" s="1612">
        <v>0.60422200247571367</v>
      </c>
      <c r="F408" s="1545"/>
      <c r="G408" s="1545"/>
      <c r="H408" s="1798" t="s">
        <v>332</v>
      </c>
      <c r="I408" s="1797"/>
      <c r="J408" s="1613">
        <v>0.56250310779987533</v>
      </c>
      <c r="K408" s="1545"/>
      <c r="L408" s="1545"/>
      <c r="M408" s="1798" t="s">
        <v>337</v>
      </c>
      <c r="N408" s="1797"/>
      <c r="O408" s="1614">
        <v>0.57747469580393551</v>
      </c>
      <c r="P408" s="1545"/>
      <c r="Q408" s="1545"/>
      <c r="AK408" s="300"/>
      <c r="AL408" s="300"/>
      <c r="AM408" s="300"/>
      <c r="AN408" s="300"/>
      <c r="AO408" s="300"/>
      <c r="AP408" s="300"/>
      <c r="AQ408" s="300"/>
      <c r="AR408" s="300"/>
      <c r="AS408" s="300"/>
      <c r="AT408" s="300"/>
      <c r="AU408" s="300"/>
      <c r="AV408" s="300"/>
      <c r="AW408" s="300"/>
      <c r="AX408" s="300"/>
      <c r="AY408" s="300"/>
      <c r="AZ408" s="300"/>
      <c r="BA408" s="302"/>
      <c r="BB408" s="352"/>
      <c r="BC408" s="302"/>
      <c r="BD408" s="302"/>
      <c r="BE408" s="302"/>
      <c r="BF408" s="302"/>
      <c r="BG408" s="302"/>
      <c r="BH408" s="302"/>
      <c r="BI408" s="302"/>
      <c r="BJ408" s="302"/>
      <c r="BK408" s="302"/>
      <c r="BL408" s="302"/>
      <c r="BM408" s="302"/>
      <c r="BN408" s="302"/>
      <c r="BO408" s="302"/>
      <c r="BP408" s="302"/>
      <c r="BQ408" s="302"/>
      <c r="BR408" s="302"/>
      <c r="BS408" s="302"/>
      <c r="BT408" s="302"/>
      <c r="BU408" s="302"/>
      <c r="BV408" s="302"/>
      <c r="BW408" s="302"/>
      <c r="BX408" s="302"/>
      <c r="BY408" s="302"/>
      <c r="BZ408" s="303"/>
      <c r="CA408" s="303"/>
      <c r="CB408" s="303"/>
      <c r="CC408" s="303"/>
      <c r="CD408" s="303"/>
      <c r="CE408" s="303"/>
      <c r="CF408" s="303"/>
      <c r="CG408" s="303"/>
      <c r="CH408" s="303"/>
      <c r="CI408" s="303"/>
      <c r="CJ408" s="303"/>
      <c r="CK408" s="303"/>
      <c r="CL408" s="303"/>
      <c r="CM408" s="303"/>
      <c r="CN408" s="303"/>
      <c r="CO408" s="303"/>
      <c r="CP408" s="303"/>
      <c r="CQ408" s="303"/>
      <c r="CR408" s="303"/>
      <c r="CS408" s="303"/>
      <c r="CT408" s="303"/>
      <c r="CU408" s="303"/>
      <c r="CV408" s="303"/>
      <c r="CW408" s="303"/>
      <c r="CX408" s="303"/>
      <c r="CY408" s="303"/>
      <c r="CZ408" s="303"/>
    </row>
    <row r="409" s="623" customFormat="true" ht="25.15" customHeight="true" x14ac:dyDescent="0.2">
      <c r="B409" s="1718"/>
      <c r="C409" s="1798" t="s">
        <v>332</v>
      </c>
      <c r="D409" s="1797"/>
      <c r="E409" s="1612">
        <v>0.59574335555286317</v>
      </c>
      <c r="F409" s="1545"/>
      <c r="G409" s="1545"/>
      <c r="H409" s="1798" t="s">
        <v>338</v>
      </c>
      <c r="I409" s="1797"/>
      <c r="J409" s="1613">
        <v>0.55018275155640983</v>
      </c>
      <c r="K409" s="1545"/>
      <c r="L409" s="1545"/>
      <c r="M409" s="1798" t="s">
        <v>339</v>
      </c>
      <c r="N409" s="1797"/>
      <c r="O409" s="1614">
        <v>0.51310365546852921</v>
      </c>
      <c r="P409" s="1545"/>
      <c r="Q409" s="1545"/>
      <c r="AK409" s="300"/>
      <c r="AL409" s="300"/>
      <c r="AM409" s="300"/>
      <c r="AN409" s="300"/>
      <c r="AO409" s="300"/>
      <c r="AP409" s="300"/>
      <c r="AQ409" s="300"/>
      <c r="AR409" s="300"/>
      <c r="AS409" s="300"/>
      <c r="AT409" s="300"/>
      <c r="AU409" s="300"/>
      <c r="AV409" s="300"/>
      <c r="AW409" s="300"/>
      <c r="AX409" s="300"/>
      <c r="AY409" s="300"/>
      <c r="AZ409" s="300"/>
      <c r="BA409" s="302"/>
      <c r="BB409" s="352"/>
      <c r="BC409" s="302"/>
      <c r="BD409" s="302"/>
      <c r="BE409" s="302"/>
      <c r="BF409" s="302"/>
      <c r="BG409" s="302"/>
      <c r="BH409" s="302"/>
      <c r="BI409" s="302"/>
      <c r="BJ409" s="302"/>
      <c r="BK409" s="302"/>
      <c r="BL409" s="302"/>
      <c r="BM409" s="302"/>
      <c r="BN409" s="302"/>
      <c r="BO409" s="302"/>
      <c r="BP409" s="302"/>
      <c r="BQ409" s="302"/>
      <c r="BR409" s="302"/>
      <c r="BS409" s="302"/>
      <c r="BT409" s="302"/>
      <c r="BU409" s="302"/>
      <c r="BV409" s="302"/>
      <c r="BW409" s="302"/>
      <c r="BX409" s="302"/>
      <c r="BY409" s="302"/>
      <c r="BZ409" s="303"/>
      <c r="CA409" s="303"/>
      <c r="CB409" s="303"/>
      <c r="CC409" s="303"/>
      <c r="CD409" s="303"/>
      <c r="CE409" s="303"/>
      <c r="CF409" s="303"/>
      <c r="CG409" s="303"/>
      <c r="CH409" s="303"/>
      <c r="CI409" s="303"/>
      <c r="CJ409" s="303"/>
      <c r="CK409" s="303"/>
      <c r="CL409" s="303"/>
      <c r="CM409" s="303"/>
      <c r="CN409" s="303"/>
      <c r="CO409" s="303"/>
      <c r="CP409" s="303"/>
      <c r="CQ409" s="303"/>
      <c r="CR409" s="303"/>
      <c r="CS409" s="303"/>
      <c r="CT409" s="303"/>
      <c r="CU409" s="303"/>
      <c r="CV409" s="303"/>
      <c r="CW409" s="303"/>
      <c r="CX409" s="303"/>
      <c r="CY409" s="303"/>
      <c r="CZ409" s="303"/>
    </row>
    <row r="410" s="623" customFormat="true" ht="25.15" customHeight="true" x14ac:dyDescent="0.2">
      <c r="B410" s="1718"/>
      <c r="C410" s="1798" t="s">
        <v>333</v>
      </c>
      <c r="D410" s="1797"/>
      <c r="E410" s="1612">
        <v>0.59474816991411539</v>
      </c>
      <c r="F410" s="1545"/>
      <c r="G410" s="1545"/>
      <c r="H410" s="1798" t="s">
        <v>331</v>
      </c>
      <c r="I410" s="1797"/>
      <c r="J410" s="1613">
        <v>0.54037715005625286</v>
      </c>
      <c r="K410" s="1545"/>
      <c r="L410" s="1545"/>
      <c r="M410" s="1798" t="s">
        <v>335</v>
      </c>
      <c r="N410" s="1797"/>
      <c r="O410" s="1614">
        <v>0.44749204400119064</v>
      </c>
      <c r="P410" s="1545"/>
      <c r="Q410" s="1545"/>
      <c r="AK410" s="300"/>
      <c r="AL410" s="300"/>
      <c r="AM410" s="300"/>
      <c r="AN410" s="300"/>
      <c r="AO410" s="300"/>
      <c r="AP410" s="300"/>
      <c r="AQ410" s="300"/>
      <c r="AR410" s="300"/>
      <c r="AS410" s="300"/>
      <c r="AT410" s="300"/>
      <c r="AU410" s="300"/>
      <c r="AV410" s="300"/>
      <c r="AW410" s="300"/>
      <c r="AX410" s="300"/>
      <c r="AY410" s="300"/>
      <c r="AZ410" s="300"/>
      <c r="BA410" s="302"/>
      <c r="BB410" s="352"/>
      <c r="BC410" s="302"/>
      <c r="BD410" s="302"/>
      <c r="BE410" s="302"/>
      <c r="BF410" s="302"/>
      <c r="BG410" s="302"/>
      <c r="BH410" s="302"/>
      <c r="BI410" s="302"/>
      <c r="BJ410" s="302"/>
      <c r="BK410" s="302"/>
      <c r="BL410" s="302"/>
      <c r="BM410" s="302"/>
      <c r="BN410" s="302"/>
      <c r="BO410" s="302"/>
      <c r="BP410" s="302"/>
      <c r="BQ410" s="302"/>
      <c r="BR410" s="302"/>
      <c r="BS410" s="302"/>
      <c r="BT410" s="302"/>
      <c r="BU410" s="302"/>
      <c r="BV410" s="302"/>
      <c r="BW410" s="302"/>
      <c r="BX410" s="302"/>
      <c r="BY410" s="302"/>
      <c r="BZ410" s="303"/>
      <c r="CA410" s="303"/>
      <c r="CB410" s="303"/>
      <c r="CC410" s="303"/>
      <c r="CD410" s="303"/>
      <c r="CE410" s="303"/>
      <c r="CF410" s="303"/>
      <c r="CG410" s="303"/>
      <c r="CH410" s="303"/>
      <c r="CI410" s="303"/>
      <c r="CJ410" s="303"/>
      <c r="CK410" s="303"/>
      <c r="CL410" s="303"/>
      <c r="CM410" s="303"/>
      <c r="CN410" s="303"/>
      <c r="CO410" s="303"/>
      <c r="CP410" s="303"/>
      <c r="CQ410" s="303"/>
      <c r="CR410" s="303"/>
      <c r="CS410" s="303"/>
      <c r="CT410" s="303"/>
      <c r="CU410" s="303"/>
      <c r="CV410" s="303"/>
      <c r="CW410" s="303"/>
      <c r="CX410" s="303"/>
      <c r="CY410" s="303"/>
      <c r="CZ410" s="303"/>
    </row>
    <row r="411" s="623" customFormat="true" ht="25.15" customHeight="true" x14ac:dyDescent="0.2">
      <c r="B411" s="1718"/>
      <c r="C411" s="1798" t="s">
        <v>337</v>
      </c>
      <c r="D411" s="1797"/>
      <c r="E411" s="1612">
        <v>0.56650717828884567</v>
      </c>
      <c r="F411" s="1545"/>
      <c r="G411" s="1545"/>
      <c r="H411" s="1798" t="s">
        <v>334</v>
      </c>
      <c r="I411" s="1797"/>
      <c r="J411" s="1613">
        <v>0.53470961593069666</v>
      </c>
      <c r="K411" s="1545"/>
      <c r="L411" s="1545"/>
      <c r="M411" s="1798" t="s">
        <v>340</v>
      </c>
      <c r="N411" s="1797"/>
      <c r="O411" s="1614">
        <v>0.44160998079356656</v>
      </c>
      <c r="P411" s="1545"/>
      <c r="Q411" s="1545"/>
      <c r="AK411" s="300"/>
      <c r="AL411" s="300"/>
      <c r="AM411" s="300"/>
      <c r="AN411" s="300"/>
      <c r="AO411" s="300"/>
      <c r="AP411" s="300"/>
      <c r="AQ411" s="300"/>
      <c r="AR411" s="300"/>
      <c r="AS411" s="300"/>
      <c r="AT411" s="300"/>
      <c r="AU411" s="300"/>
      <c r="AV411" s="300"/>
      <c r="AW411" s="300"/>
      <c r="AX411" s="300"/>
      <c r="AY411" s="300"/>
      <c r="AZ411" s="300"/>
      <c r="BA411" s="302"/>
      <c r="BB411" s="352"/>
      <c r="BC411" s="302"/>
      <c r="BD411" s="302"/>
      <c r="BE411" s="302"/>
      <c r="BF411" s="302"/>
      <c r="BG411" s="302"/>
      <c r="BH411" s="302"/>
      <c r="BI411" s="302"/>
      <c r="BJ411" s="302"/>
      <c r="BK411" s="302"/>
      <c r="BL411" s="302"/>
      <c r="BM411" s="302"/>
      <c r="BN411" s="302"/>
      <c r="BO411" s="302"/>
      <c r="BP411" s="302"/>
      <c r="BQ411" s="302"/>
      <c r="BR411" s="302"/>
      <c r="BS411" s="302"/>
      <c r="BT411" s="302"/>
      <c r="BU411" s="302"/>
      <c r="BV411" s="302"/>
      <c r="BW411" s="302"/>
      <c r="BX411" s="302"/>
      <c r="BY411" s="302"/>
      <c r="BZ411" s="303"/>
      <c r="CA411" s="303"/>
      <c r="CB411" s="303"/>
      <c r="CC411" s="303"/>
      <c r="CD411" s="303"/>
      <c r="CE411" s="303"/>
      <c r="CF411" s="303"/>
      <c r="CG411" s="303"/>
      <c r="CH411" s="303"/>
      <c r="CI411" s="303"/>
      <c r="CJ411" s="303"/>
      <c r="CK411" s="303"/>
      <c r="CL411" s="303"/>
      <c r="CM411" s="303"/>
      <c r="CN411" s="303"/>
      <c r="CO411" s="303"/>
      <c r="CP411" s="303"/>
      <c r="CQ411" s="303"/>
      <c r="CR411" s="303"/>
      <c r="CS411" s="303"/>
      <c r="CT411" s="303"/>
      <c r="CU411" s="303"/>
      <c r="CV411" s="303"/>
      <c r="CW411" s="303"/>
      <c r="CX411" s="303"/>
      <c r="CY411" s="303"/>
      <c r="CZ411" s="303"/>
    </row>
    <row r="412" s="623" customFormat="true" ht="25.15" customHeight="true" x14ac:dyDescent="0.2">
      <c r="B412" s="1718"/>
      <c r="C412" s="1798" t="s">
        <v>338</v>
      </c>
      <c r="D412" s="1797"/>
      <c r="E412" s="1612">
        <v>0.53080075573749197</v>
      </c>
      <c r="F412" s="1545"/>
      <c r="G412" s="1545"/>
      <c r="H412" s="1798" t="s">
        <v>341</v>
      </c>
      <c r="I412" s="1797"/>
      <c r="J412" s="1613">
        <v>0.53331249945380654</v>
      </c>
      <c r="K412" s="1545"/>
      <c r="L412" s="1545"/>
      <c r="M412" s="1798" t="s">
        <v>342</v>
      </c>
      <c r="N412" s="1797"/>
      <c r="O412" s="1614">
        <v>-0.42239385105253685</v>
      </c>
      <c r="P412" s="1545"/>
      <c r="Q412" s="1545"/>
      <c r="AK412" s="300"/>
      <c r="AL412" s="300"/>
      <c r="AM412" s="300"/>
      <c r="AN412" s="300"/>
      <c r="AO412" s="300"/>
      <c r="AP412" s="300"/>
      <c r="AQ412" s="300"/>
      <c r="AR412" s="300"/>
      <c r="AS412" s="300"/>
      <c r="AT412" s="300"/>
      <c r="AU412" s="300"/>
      <c r="AV412" s="300"/>
      <c r="AW412" s="300"/>
      <c r="AX412" s="300"/>
      <c r="AY412" s="300"/>
      <c r="AZ412" s="300"/>
      <c r="BA412" s="302"/>
      <c r="BB412" s="352"/>
      <c r="BC412" s="302"/>
      <c r="BD412" s="302"/>
      <c r="BE412" s="302"/>
      <c r="BF412" s="302"/>
      <c r="BG412" s="302"/>
      <c r="BH412" s="302"/>
      <c r="BI412" s="302"/>
      <c r="BJ412" s="302"/>
      <c r="BK412" s="302"/>
      <c r="BL412" s="302"/>
      <c r="BM412" s="302"/>
      <c r="BN412" s="302"/>
      <c r="BO412" s="302"/>
      <c r="BP412" s="302"/>
      <c r="BQ412" s="302"/>
      <c r="BR412" s="302"/>
      <c r="BS412" s="302"/>
      <c r="BT412" s="302"/>
      <c r="BU412" s="302"/>
      <c r="BV412" s="302"/>
      <c r="BW412" s="302"/>
      <c r="BX412" s="302"/>
      <c r="BY412" s="302"/>
      <c r="BZ412" s="303"/>
      <c r="CA412" s="303"/>
      <c r="CB412" s="303"/>
      <c r="CC412" s="303"/>
      <c r="CD412" s="303"/>
      <c r="CE412" s="303"/>
      <c r="CF412" s="303"/>
      <c r="CG412" s="303"/>
      <c r="CH412" s="303"/>
      <c r="CI412" s="303"/>
      <c r="CJ412" s="303"/>
      <c r="CK412" s="303"/>
      <c r="CL412" s="303"/>
      <c r="CM412" s="303"/>
      <c r="CN412" s="303"/>
      <c r="CO412" s="303"/>
      <c r="CP412" s="303"/>
      <c r="CQ412" s="303"/>
      <c r="CR412" s="303"/>
      <c r="CS412" s="303"/>
      <c r="CT412" s="303"/>
      <c r="CU412" s="303"/>
      <c r="CV412" s="303"/>
      <c r="CW412" s="303"/>
      <c r="CX412" s="303"/>
      <c r="CY412" s="303"/>
      <c r="CZ412" s="303"/>
    </row>
    <row r="413" s="623" customFormat="true" ht="25.15" customHeight="true" x14ac:dyDescent="0.2">
      <c r="B413" s="1718"/>
      <c r="C413" s="1798" t="s">
        <v>339</v>
      </c>
      <c r="D413" s="1797"/>
      <c r="E413" s="1612">
        <v>0.50948820594143918</v>
      </c>
      <c r="F413" s="1545"/>
      <c r="G413" s="1545"/>
      <c r="H413" s="1798" t="s">
        <v>339</v>
      </c>
      <c r="I413" s="1797"/>
      <c r="J413" s="1613">
        <v>0.52195754837127839</v>
      </c>
      <c r="K413" s="1545"/>
      <c r="L413" s="1545"/>
      <c r="M413" s="1798" t="s">
        <v>336</v>
      </c>
      <c r="N413" s="1797"/>
      <c r="O413" s="1614">
        <v>0.41374780365994002</v>
      </c>
      <c r="P413" s="1545"/>
      <c r="Q413" s="1545"/>
      <c r="AK413" s="300"/>
      <c r="AL413" s="300"/>
      <c r="AM413" s="300"/>
      <c r="AN413" s="300"/>
      <c r="AO413" s="300"/>
      <c r="AP413" s="300"/>
      <c r="AQ413" s="300"/>
      <c r="AR413" s="300"/>
      <c r="AS413" s="300"/>
      <c r="AT413" s="300"/>
      <c r="AU413" s="300"/>
      <c r="AV413" s="300"/>
      <c r="AW413" s="300"/>
      <c r="AX413" s="300"/>
      <c r="AY413" s="300"/>
      <c r="AZ413" s="300"/>
      <c r="BA413" s="302"/>
      <c r="BB413" s="352"/>
      <c r="BC413" s="302"/>
      <c r="BD413" s="302"/>
      <c r="BE413" s="302"/>
      <c r="BF413" s="302"/>
      <c r="BG413" s="302"/>
      <c r="BH413" s="302"/>
      <c r="BI413" s="302"/>
      <c r="BJ413" s="302"/>
      <c r="BK413" s="302"/>
      <c r="BL413" s="302"/>
      <c r="BM413" s="302"/>
      <c r="BN413" s="302"/>
      <c r="BO413" s="302"/>
      <c r="BP413" s="302"/>
      <c r="BQ413" s="302"/>
      <c r="BR413" s="302"/>
      <c r="BS413" s="302"/>
      <c r="BT413" s="302"/>
      <c r="BU413" s="302"/>
      <c r="BV413" s="302"/>
      <c r="BW413" s="302"/>
      <c r="BX413" s="302"/>
      <c r="BY413" s="302"/>
      <c r="BZ413" s="303"/>
      <c r="CA413" s="303"/>
      <c r="CB413" s="303"/>
      <c r="CC413" s="303"/>
      <c r="CD413" s="303"/>
      <c r="CE413" s="303"/>
      <c r="CF413" s="303"/>
      <c r="CG413" s="303"/>
      <c r="CH413" s="303"/>
      <c r="CI413" s="303"/>
      <c r="CJ413" s="303"/>
      <c r="CK413" s="303"/>
      <c r="CL413" s="303"/>
      <c r="CM413" s="303"/>
      <c r="CN413" s="303"/>
      <c r="CO413" s="303"/>
      <c r="CP413" s="303"/>
      <c r="CQ413" s="303"/>
      <c r="CR413" s="303"/>
      <c r="CS413" s="303"/>
      <c r="CT413" s="303"/>
      <c r="CU413" s="303"/>
      <c r="CV413" s="303"/>
      <c r="CW413" s="303"/>
      <c r="CX413" s="303"/>
      <c r="CY413" s="303"/>
      <c r="CZ413" s="303"/>
    </row>
    <row r="414" s="623" customFormat="true" ht="25.15" customHeight="true" x14ac:dyDescent="0.2">
      <c r="B414" s="1718"/>
      <c r="C414" s="1798" t="s">
        <v>341</v>
      </c>
      <c r="D414" s="1797"/>
      <c r="E414" s="1612">
        <v>0.50599569396109589</v>
      </c>
      <c r="F414" s="1545"/>
      <c r="G414" s="1545"/>
      <c r="H414" s="1798" t="s">
        <v>337</v>
      </c>
      <c r="I414" s="1797"/>
      <c r="J414" s="1613">
        <v>0.5032470417417978</v>
      </c>
      <c r="K414" s="1545"/>
      <c r="L414" s="1545"/>
      <c r="M414" s="1798" t="s">
        <v>343</v>
      </c>
      <c r="N414" s="1797"/>
      <c r="O414" s="1614">
        <v>0.40934760444250545</v>
      </c>
      <c r="P414" s="1545"/>
      <c r="Q414" s="1545"/>
      <c r="AK414" s="300"/>
      <c r="AL414" s="300"/>
      <c r="AM414" s="300"/>
      <c r="AN414" s="300"/>
      <c r="AO414" s="300"/>
      <c r="AP414" s="300"/>
      <c r="AQ414" s="300"/>
      <c r="AR414" s="300"/>
      <c r="AS414" s="300"/>
      <c r="AT414" s="300"/>
      <c r="AU414" s="300"/>
      <c r="AV414" s="300"/>
      <c r="AW414" s="300"/>
      <c r="AX414" s="300"/>
      <c r="AY414" s="300"/>
      <c r="AZ414" s="300"/>
      <c r="BA414" s="302"/>
      <c r="BB414" s="352"/>
      <c r="BC414" s="302"/>
      <c r="BD414" s="302"/>
      <c r="BE414" s="302"/>
      <c r="BF414" s="302"/>
      <c r="BG414" s="302"/>
      <c r="BH414" s="302"/>
      <c r="BI414" s="302"/>
      <c r="BJ414" s="302"/>
      <c r="BK414" s="302"/>
      <c r="BL414" s="302"/>
      <c r="BM414" s="302"/>
      <c r="BN414" s="302"/>
      <c r="BO414" s="302"/>
      <c r="BP414" s="302"/>
      <c r="BQ414" s="302"/>
      <c r="BR414" s="302"/>
      <c r="BS414" s="302"/>
      <c r="BT414" s="302"/>
      <c r="BU414" s="302"/>
      <c r="BV414" s="302"/>
      <c r="BW414" s="302"/>
      <c r="BX414" s="302"/>
      <c r="BY414" s="302"/>
      <c r="BZ414" s="303"/>
      <c r="CA414" s="303"/>
      <c r="CB414" s="303"/>
      <c r="CC414" s="303"/>
      <c r="CD414" s="303"/>
      <c r="CE414" s="303"/>
      <c r="CF414" s="303"/>
      <c r="CG414" s="303"/>
      <c r="CH414" s="303"/>
      <c r="CI414" s="303"/>
      <c r="CJ414" s="303"/>
      <c r="CK414" s="303"/>
      <c r="CL414" s="303"/>
      <c r="CM414" s="303"/>
      <c r="CN414" s="303"/>
      <c r="CO414" s="303"/>
      <c r="CP414" s="303"/>
      <c r="CQ414" s="303"/>
      <c r="CR414" s="303"/>
      <c r="CS414" s="303"/>
      <c r="CT414" s="303"/>
      <c r="CU414" s="303"/>
      <c r="CV414" s="303"/>
      <c r="CW414" s="303"/>
      <c r="CX414" s="303"/>
      <c r="CY414" s="303"/>
      <c r="CZ414" s="303"/>
    </row>
    <row r="415" s="623" customFormat="true" ht="25.15" customHeight="true" x14ac:dyDescent="0.2">
      <c r="B415" s="1718"/>
      <c r="C415" s="1798" t="s">
        <v>344</v>
      </c>
      <c r="D415" s="1797"/>
      <c r="E415" s="1612">
        <v>0.46431017326363527</v>
      </c>
      <c r="F415" s="1545"/>
      <c r="G415" s="1545"/>
      <c r="H415" s="1798" t="s">
        <v>344</v>
      </c>
      <c r="I415" s="1797"/>
      <c r="J415" s="1613">
        <v>0.46688845634695242</v>
      </c>
      <c r="K415" s="1545"/>
      <c r="L415" s="1545"/>
      <c r="M415" s="1798" t="s">
        <v>344</v>
      </c>
      <c r="N415" s="1797"/>
      <c r="O415" s="1614">
        <v>0.39803839889926529</v>
      </c>
      <c r="P415" s="1545"/>
      <c r="Q415" s="1545"/>
      <c r="AK415" s="300"/>
      <c r="AL415" s="300"/>
      <c r="AM415" s="300"/>
      <c r="AN415" s="300"/>
      <c r="AO415" s="300"/>
      <c r="AP415" s="300"/>
      <c r="AQ415" s="300"/>
      <c r="AR415" s="300"/>
      <c r="AS415" s="300"/>
      <c r="AT415" s="300"/>
      <c r="AU415" s="300"/>
      <c r="AV415" s="300"/>
      <c r="AW415" s="300"/>
      <c r="AX415" s="300"/>
      <c r="AY415" s="300"/>
      <c r="AZ415" s="300"/>
      <c r="BA415" s="302"/>
      <c r="BB415" s="352"/>
      <c r="BC415" s="302"/>
      <c r="BD415" s="302"/>
      <c r="BE415" s="302"/>
      <c r="BF415" s="302"/>
      <c r="BG415" s="302"/>
      <c r="BH415" s="302"/>
      <c r="BI415" s="302"/>
      <c r="BJ415" s="302"/>
      <c r="BK415" s="302"/>
      <c r="BL415" s="302"/>
      <c r="BM415" s="302"/>
      <c r="BN415" s="302"/>
      <c r="BO415" s="302"/>
      <c r="BP415" s="302"/>
      <c r="BQ415" s="302"/>
      <c r="BR415" s="302"/>
      <c r="BS415" s="302"/>
      <c r="BT415" s="302"/>
      <c r="BU415" s="302"/>
      <c r="BV415" s="302"/>
      <c r="BW415" s="302"/>
      <c r="BX415" s="302"/>
      <c r="BY415" s="302"/>
      <c r="BZ415" s="303"/>
      <c r="CA415" s="303"/>
      <c r="CB415" s="303"/>
      <c r="CC415" s="303"/>
      <c r="CD415" s="303"/>
      <c r="CE415" s="303"/>
      <c r="CF415" s="303"/>
      <c r="CG415" s="303"/>
      <c r="CH415" s="303"/>
      <c r="CI415" s="303"/>
      <c r="CJ415" s="303"/>
      <c r="CK415" s="303"/>
      <c r="CL415" s="303"/>
      <c r="CM415" s="303"/>
      <c r="CN415" s="303"/>
      <c r="CO415" s="303"/>
      <c r="CP415" s="303"/>
      <c r="CQ415" s="303"/>
      <c r="CR415" s="303"/>
      <c r="CS415" s="303"/>
      <c r="CT415" s="303"/>
      <c r="CU415" s="303"/>
      <c r="CV415" s="303"/>
      <c r="CW415" s="303"/>
      <c r="CX415" s="303"/>
      <c r="CY415" s="303"/>
      <c r="CZ415" s="303"/>
    </row>
    <row r="416" s="623" customFormat="true" ht="25.15" customHeight="true" x14ac:dyDescent="0.2">
      <c r="B416" s="1718"/>
      <c r="C416" s="1798" t="s">
        <v>340</v>
      </c>
      <c r="D416" s="1797"/>
      <c r="E416" s="1612">
        <v>0.45806126825151905</v>
      </c>
      <c r="F416" s="1545"/>
      <c r="G416" s="1545"/>
      <c r="H416" s="1798" t="s">
        <v>345</v>
      </c>
      <c r="I416" s="1797"/>
      <c r="J416" s="1613">
        <v>-0.41544338241932205</v>
      </c>
      <c r="K416" s="1545"/>
      <c r="L416" s="1545"/>
      <c r="M416" s="1798" t="s">
        <v>338</v>
      </c>
      <c r="N416" s="1797"/>
      <c r="O416" s="1614">
        <v>0.38655738477772944</v>
      </c>
      <c r="P416" s="1545"/>
      <c r="Q416" s="1545"/>
      <c r="AK416" s="300"/>
      <c r="AL416" s="300"/>
      <c r="AM416" s="300"/>
      <c r="AN416" s="300"/>
      <c r="AO416" s="300"/>
      <c r="AP416" s="300"/>
      <c r="AQ416" s="300"/>
      <c r="AR416" s="300"/>
      <c r="AS416" s="300"/>
      <c r="AT416" s="300"/>
      <c r="AU416" s="300"/>
      <c r="AV416" s="300"/>
      <c r="AW416" s="300"/>
      <c r="AX416" s="300"/>
      <c r="AY416" s="300"/>
      <c r="AZ416" s="300"/>
      <c r="BA416" s="302"/>
      <c r="BB416" s="352"/>
      <c r="BC416" s="302"/>
      <c r="BD416" s="302"/>
      <c r="BE416" s="302"/>
      <c r="BF416" s="302"/>
      <c r="BG416" s="302"/>
      <c r="BH416" s="302"/>
      <c r="BI416" s="302"/>
      <c r="BJ416" s="302"/>
      <c r="BK416" s="302"/>
      <c r="BL416" s="302"/>
      <c r="BM416" s="302"/>
      <c r="BN416" s="302"/>
      <c r="BO416" s="302"/>
      <c r="BP416" s="302"/>
      <c r="BQ416" s="302"/>
      <c r="BR416" s="302"/>
      <c r="BS416" s="302"/>
      <c r="BT416" s="302"/>
      <c r="BU416" s="302"/>
      <c r="BV416" s="302"/>
      <c r="BW416" s="302"/>
      <c r="BX416" s="302"/>
      <c r="BY416" s="302"/>
      <c r="BZ416" s="303"/>
      <c r="CA416" s="303"/>
      <c r="CB416" s="303"/>
      <c r="CC416" s="303"/>
      <c r="CD416" s="303"/>
      <c r="CE416" s="303"/>
      <c r="CF416" s="303"/>
      <c r="CG416" s="303"/>
      <c r="CH416" s="303"/>
      <c r="CI416" s="303"/>
      <c r="CJ416" s="303"/>
      <c r="CK416" s="303"/>
      <c r="CL416" s="303"/>
      <c r="CM416" s="303"/>
      <c r="CN416" s="303"/>
      <c r="CO416" s="303"/>
      <c r="CP416" s="303"/>
      <c r="CQ416" s="303"/>
      <c r="CR416" s="303"/>
      <c r="CS416" s="303"/>
      <c r="CT416" s="303"/>
      <c r="CU416" s="303"/>
      <c r="CV416" s="303"/>
      <c r="CW416" s="303"/>
      <c r="CX416" s="303"/>
      <c r="CY416" s="303"/>
      <c r="CZ416" s="303"/>
    </row>
    <row r="417" s="623" customFormat="true" ht="25.15" customHeight="true" x14ac:dyDescent="0.2">
      <c r="B417" s="1718"/>
      <c r="C417" s="1798" t="s">
        <v>342</v>
      </c>
      <c r="D417" s="1797"/>
      <c r="E417" s="1612">
        <v>-0.37731928557138739</v>
      </c>
      <c r="F417" s="1545"/>
      <c r="G417" s="1545"/>
      <c r="H417" s="1798" t="s">
        <v>340</v>
      </c>
      <c r="I417" s="1797"/>
      <c r="J417" s="1613">
        <v>0.41185863249489518</v>
      </c>
      <c r="K417" s="1545"/>
      <c r="L417" s="1545"/>
      <c r="M417" s="1798" t="s">
        <v>333</v>
      </c>
      <c r="N417" s="1797"/>
      <c r="O417" s="1614">
        <v>0.30572039995328171</v>
      </c>
      <c r="P417" s="1545"/>
      <c r="Q417" s="1545"/>
      <c r="AK417" s="300"/>
      <c r="AL417" s="300"/>
      <c r="AM417" s="300"/>
      <c r="AN417" s="300"/>
      <c r="AO417" s="300"/>
      <c r="AP417" s="300"/>
      <c r="AQ417" s="300"/>
      <c r="AR417" s="300"/>
      <c r="AS417" s="300"/>
      <c r="AT417" s="300"/>
      <c r="AU417" s="300"/>
      <c r="AV417" s="300"/>
      <c r="AW417" s="300"/>
      <c r="AX417" s="300"/>
      <c r="AY417" s="300"/>
      <c r="AZ417" s="300"/>
      <c r="BA417" s="302"/>
      <c r="BB417" s="352"/>
      <c r="BC417" s="302"/>
      <c r="BD417" s="302"/>
      <c r="BE417" s="302"/>
      <c r="BF417" s="302"/>
      <c r="BG417" s="302"/>
      <c r="BH417" s="302"/>
      <c r="BI417" s="302"/>
      <c r="BJ417" s="302"/>
      <c r="BK417" s="302"/>
      <c r="BL417" s="302"/>
      <c r="BM417" s="302"/>
      <c r="BN417" s="302"/>
      <c r="BO417" s="302"/>
      <c r="BP417" s="302"/>
      <c r="BQ417" s="302"/>
      <c r="BR417" s="302"/>
      <c r="BS417" s="302"/>
      <c r="BT417" s="302"/>
      <c r="BU417" s="302"/>
      <c r="BV417" s="302"/>
      <c r="BW417" s="302"/>
      <c r="BX417" s="302"/>
      <c r="BY417" s="302"/>
      <c r="BZ417" s="303"/>
      <c r="CA417" s="303"/>
      <c r="CB417" s="303"/>
      <c r="CC417" s="303"/>
      <c r="CD417" s="303"/>
      <c r="CE417" s="303"/>
      <c r="CF417" s="303"/>
      <c r="CG417" s="303"/>
      <c r="CH417" s="303"/>
      <c r="CI417" s="303"/>
      <c r="CJ417" s="303"/>
      <c r="CK417" s="303"/>
      <c r="CL417" s="303"/>
      <c r="CM417" s="303"/>
      <c r="CN417" s="303"/>
      <c r="CO417" s="303"/>
      <c r="CP417" s="303"/>
      <c r="CQ417" s="303"/>
      <c r="CR417" s="303"/>
      <c r="CS417" s="303"/>
      <c r="CT417" s="303"/>
      <c r="CU417" s="303"/>
      <c r="CV417" s="303"/>
      <c r="CW417" s="303"/>
      <c r="CX417" s="303"/>
      <c r="CY417" s="303"/>
      <c r="CZ417" s="303"/>
    </row>
    <row r="418" s="623" customFormat="true" ht="25.15" customHeight="true" x14ac:dyDescent="0.2">
      <c r="B418" s="1718"/>
      <c r="C418" s="1798" t="s">
        <v>346</v>
      </c>
      <c r="D418" s="1797"/>
      <c r="E418" s="1612">
        <v>0.36323133570473631</v>
      </c>
      <c r="F418" s="1545"/>
      <c r="G418" s="1545"/>
      <c r="H418" s="1798" t="s">
        <v>346</v>
      </c>
      <c r="I418" s="1797"/>
      <c r="J418" s="1613">
        <v>0.36940820826180443</v>
      </c>
      <c r="K418" s="1545"/>
      <c r="L418" s="1545"/>
      <c r="M418" s="1798" t="s">
        <v>347</v>
      </c>
      <c r="N418" s="1797"/>
      <c r="O418" s="1614">
        <v>0.28765105902548976</v>
      </c>
      <c r="P418" s="1545"/>
      <c r="Q418" s="1545"/>
      <c r="AK418" s="300"/>
      <c r="AL418" s="300"/>
      <c r="AM418" s="300"/>
      <c r="AN418" s="300"/>
      <c r="AO418" s="300"/>
      <c r="AP418" s="300"/>
      <c r="AQ418" s="300"/>
      <c r="AR418" s="300"/>
      <c r="AS418" s="300"/>
      <c r="AT418" s="300"/>
      <c r="AU418" s="300"/>
      <c r="AV418" s="300"/>
      <c r="AW418" s="300"/>
      <c r="AX418" s="300"/>
      <c r="AY418" s="300"/>
      <c r="AZ418" s="300"/>
      <c r="BA418" s="302"/>
      <c r="BB418" s="352"/>
      <c r="BC418" s="302"/>
      <c r="BD418" s="302"/>
      <c r="BE418" s="302"/>
      <c r="BF418" s="302"/>
      <c r="BG418" s="302"/>
      <c r="BH418" s="302"/>
      <c r="BI418" s="302"/>
      <c r="BJ418" s="302"/>
      <c r="BK418" s="302"/>
      <c r="BL418" s="302"/>
      <c r="BM418" s="302"/>
      <c r="BN418" s="302"/>
      <c r="BO418" s="302"/>
      <c r="BP418" s="302"/>
      <c r="BQ418" s="302"/>
      <c r="BR418" s="302"/>
      <c r="BS418" s="302"/>
      <c r="BT418" s="302"/>
      <c r="BU418" s="302"/>
      <c r="BV418" s="302"/>
      <c r="BW418" s="302"/>
      <c r="BX418" s="302"/>
      <c r="BY418" s="302"/>
      <c r="BZ418" s="303"/>
      <c r="CA418" s="303"/>
      <c r="CB418" s="303"/>
      <c r="CC418" s="303"/>
      <c r="CD418" s="303"/>
      <c r="CE418" s="303"/>
      <c r="CF418" s="303"/>
      <c r="CG418" s="303"/>
      <c r="CH418" s="303"/>
      <c r="CI418" s="303"/>
      <c r="CJ418" s="303"/>
      <c r="CK418" s="303"/>
      <c r="CL418" s="303"/>
      <c r="CM418" s="303"/>
      <c r="CN418" s="303"/>
      <c r="CO418" s="303"/>
      <c r="CP418" s="303"/>
      <c r="CQ418" s="303"/>
      <c r="CR418" s="303"/>
      <c r="CS418" s="303"/>
      <c r="CT418" s="303"/>
      <c r="CU418" s="303"/>
      <c r="CV418" s="303"/>
      <c r="CW418" s="303"/>
      <c r="CX418" s="303"/>
      <c r="CY418" s="303"/>
      <c r="CZ418" s="303"/>
    </row>
    <row r="419" s="623" customFormat="true" ht="25.15" customHeight="true" x14ac:dyDescent="0.2">
      <c r="B419" s="1718"/>
      <c r="C419" s="1798" t="s">
        <v>345</v>
      </c>
      <c r="D419" s="1797"/>
      <c r="E419" s="1612">
        <v>-0.34055471492376449</v>
      </c>
      <c r="F419" s="1545"/>
      <c r="G419" s="1545"/>
      <c r="H419" s="1798" t="s">
        <v>348</v>
      </c>
      <c r="I419" s="1797"/>
      <c r="J419" s="1613">
        <v>0.36628360001544225</v>
      </c>
      <c r="K419" s="1545"/>
      <c r="L419" s="1545"/>
      <c r="M419" s="1798" t="s">
        <v>348</v>
      </c>
      <c r="N419" s="1797"/>
      <c r="O419" s="1614">
        <v>0.28475513374181499</v>
      </c>
      <c r="P419" s="1545"/>
      <c r="Q419" s="1545"/>
      <c r="AK419" s="300"/>
      <c r="AL419" s="300"/>
      <c r="AM419" s="300"/>
      <c r="AN419" s="300"/>
      <c r="AO419" s="300"/>
      <c r="AP419" s="300"/>
      <c r="AQ419" s="300"/>
      <c r="AR419" s="300"/>
      <c r="AS419" s="300"/>
      <c r="AT419" s="300"/>
      <c r="AU419" s="300"/>
      <c r="AV419" s="300"/>
      <c r="AW419" s="300"/>
      <c r="AX419" s="300"/>
      <c r="AY419" s="300"/>
      <c r="AZ419" s="300"/>
      <c r="BA419" s="302"/>
      <c r="BB419" s="352"/>
      <c r="BC419" s="302"/>
      <c r="BD419" s="302"/>
      <c r="BE419" s="302"/>
      <c r="BF419" s="302"/>
      <c r="BG419" s="302"/>
      <c r="BH419" s="302"/>
      <c r="BI419" s="302"/>
      <c r="BJ419" s="302"/>
      <c r="BK419" s="302"/>
      <c r="BL419" s="302"/>
      <c r="BM419" s="302"/>
      <c r="BN419" s="302"/>
      <c r="BO419" s="302"/>
      <c r="BP419" s="302"/>
      <c r="BQ419" s="302"/>
      <c r="BR419" s="302"/>
      <c r="BS419" s="302"/>
      <c r="BT419" s="302"/>
      <c r="BU419" s="302"/>
      <c r="BV419" s="302"/>
      <c r="BW419" s="302"/>
      <c r="BX419" s="302"/>
      <c r="BY419" s="302"/>
      <c r="BZ419" s="303"/>
      <c r="CA419" s="303"/>
      <c r="CB419" s="303"/>
      <c r="CC419" s="303"/>
      <c r="CD419" s="303"/>
      <c r="CE419" s="303"/>
      <c r="CF419" s="303"/>
      <c r="CG419" s="303"/>
      <c r="CH419" s="303"/>
      <c r="CI419" s="303"/>
      <c r="CJ419" s="303"/>
      <c r="CK419" s="303"/>
      <c r="CL419" s="303"/>
      <c r="CM419" s="303"/>
      <c r="CN419" s="303"/>
      <c r="CO419" s="303"/>
      <c r="CP419" s="303"/>
      <c r="CQ419" s="303"/>
      <c r="CR419" s="303"/>
      <c r="CS419" s="303"/>
      <c r="CT419" s="303"/>
      <c r="CU419" s="303"/>
      <c r="CV419" s="303"/>
      <c r="CW419" s="303"/>
      <c r="CX419" s="303"/>
      <c r="CY419" s="303"/>
      <c r="CZ419" s="303"/>
    </row>
    <row r="420" s="623" customFormat="true" ht="25.15" customHeight="true" x14ac:dyDescent="0.2">
      <c r="B420" s="1718"/>
      <c r="C420" s="1798" t="s">
        <v>343</v>
      </c>
      <c r="D420" s="1797"/>
      <c r="E420" s="1612">
        <v>0.33096672704616226</v>
      </c>
      <c r="F420" s="1545"/>
      <c r="G420" s="1545"/>
      <c r="H420" s="1798" t="s">
        <v>349</v>
      </c>
      <c r="I420" s="1797"/>
      <c r="J420" s="1613">
        <v>-0.3436147247090382</v>
      </c>
      <c r="K420" s="1545"/>
      <c r="L420" s="1545"/>
      <c r="M420" s="1798" t="s">
        <v>350</v>
      </c>
      <c r="N420" s="1797"/>
      <c r="O420" s="1614">
        <v>-0.26616416203241006</v>
      </c>
      <c r="P420" s="1545"/>
      <c r="Q420" s="1545"/>
      <c r="AK420" s="300"/>
      <c r="AL420" s="300"/>
      <c r="AM420" s="300"/>
      <c r="AN420" s="300"/>
      <c r="AO420" s="300"/>
      <c r="AP420" s="300"/>
      <c r="AQ420" s="300"/>
      <c r="AR420" s="300"/>
      <c r="AS420" s="300"/>
      <c r="AT420" s="300"/>
      <c r="AU420" s="300"/>
      <c r="AV420" s="300"/>
      <c r="AW420" s="300"/>
      <c r="AX420" s="300"/>
      <c r="AY420" s="300"/>
      <c r="AZ420" s="300"/>
      <c r="BA420" s="302"/>
      <c r="BB420" s="352"/>
      <c r="BC420" s="302"/>
      <c r="BD420" s="302"/>
      <c r="BE420" s="302"/>
      <c r="BF420" s="302"/>
      <c r="BG420" s="302"/>
      <c r="BH420" s="302"/>
      <c r="BI420" s="302"/>
      <c r="BJ420" s="302"/>
      <c r="BK420" s="302"/>
      <c r="BL420" s="302"/>
      <c r="BM420" s="302"/>
      <c r="BN420" s="302"/>
      <c r="BO420" s="302"/>
      <c r="BP420" s="302"/>
      <c r="BQ420" s="302"/>
      <c r="BR420" s="302"/>
      <c r="BS420" s="302"/>
      <c r="BT420" s="302"/>
      <c r="BU420" s="302"/>
      <c r="BV420" s="302"/>
      <c r="BW420" s="302"/>
      <c r="BX420" s="302"/>
      <c r="BY420" s="302"/>
      <c r="BZ420" s="303"/>
      <c r="CA420" s="303"/>
      <c r="CB420" s="303"/>
      <c r="CC420" s="303"/>
      <c r="CD420" s="303"/>
      <c r="CE420" s="303"/>
      <c r="CF420" s="303"/>
      <c r="CG420" s="303"/>
      <c r="CH420" s="303"/>
      <c r="CI420" s="303"/>
      <c r="CJ420" s="303"/>
      <c r="CK420" s="303"/>
      <c r="CL420" s="303"/>
      <c r="CM420" s="303"/>
      <c r="CN420" s="303"/>
      <c r="CO420" s="303"/>
      <c r="CP420" s="303"/>
      <c r="CQ420" s="303"/>
      <c r="CR420" s="303"/>
      <c r="CS420" s="303"/>
      <c r="CT420" s="303"/>
      <c r="CU420" s="303"/>
      <c r="CV420" s="303"/>
      <c r="CW420" s="303"/>
      <c r="CX420" s="303"/>
      <c r="CY420" s="303"/>
      <c r="CZ420" s="303"/>
    </row>
    <row r="421" s="623" customFormat="true" ht="25.15" customHeight="true" x14ac:dyDescent="0.2">
      <c r="B421" s="1718"/>
      <c r="C421" s="1798" t="s">
        <v>350</v>
      </c>
      <c r="D421" s="1797"/>
      <c r="E421" s="1612">
        <v>-0.31615565419134889</v>
      </c>
      <c r="F421" s="1545"/>
      <c r="G421" s="1545"/>
      <c r="H421" s="1798" t="s">
        <v>342</v>
      </c>
      <c r="I421" s="1797"/>
      <c r="J421" s="1613">
        <v>-0.32185930807091068</v>
      </c>
      <c r="K421" s="1545"/>
      <c r="L421" s="1545"/>
      <c r="M421" s="1798" t="s">
        <v>351</v>
      </c>
      <c r="N421" s="1797"/>
      <c r="O421" s="1614">
        <v>0.24260946139642092</v>
      </c>
      <c r="P421" s="1545"/>
      <c r="Q421" s="1545"/>
      <c r="AK421" s="300"/>
      <c r="AL421" s="300"/>
      <c r="AM421" s="300"/>
      <c r="AN421" s="300"/>
      <c r="AO421" s="300"/>
      <c r="AP421" s="300"/>
      <c r="AQ421" s="300"/>
      <c r="AR421" s="300"/>
      <c r="AS421" s="300"/>
      <c r="AT421" s="300"/>
      <c r="AU421" s="300"/>
      <c r="AV421" s="300"/>
      <c r="AW421" s="300"/>
      <c r="AX421" s="300"/>
      <c r="AY421" s="300"/>
      <c r="AZ421" s="300"/>
      <c r="BA421" s="302"/>
      <c r="BB421" s="352"/>
      <c r="BC421" s="302"/>
      <c r="BD421" s="302"/>
      <c r="BE421" s="302"/>
      <c r="BF421" s="302"/>
      <c r="BG421" s="302"/>
      <c r="BH421" s="302"/>
      <c r="BI421" s="302"/>
      <c r="BJ421" s="302"/>
      <c r="BK421" s="302"/>
      <c r="BL421" s="302"/>
      <c r="BM421" s="302"/>
      <c r="BN421" s="302"/>
      <c r="BO421" s="302"/>
      <c r="BP421" s="302"/>
      <c r="BQ421" s="302"/>
      <c r="BR421" s="302"/>
      <c r="BS421" s="302"/>
      <c r="BT421" s="302"/>
      <c r="BU421" s="302"/>
      <c r="BV421" s="302"/>
      <c r="BW421" s="302"/>
      <c r="BX421" s="302"/>
      <c r="BY421" s="302"/>
      <c r="BZ421" s="303"/>
      <c r="CA421" s="303"/>
      <c r="CB421" s="303"/>
      <c r="CC421" s="303"/>
      <c r="CD421" s="303"/>
      <c r="CE421" s="303"/>
      <c r="CF421" s="303"/>
      <c r="CG421" s="303"/>
      <c r="CH421" s="303"/>
      <c r="CI421" s="303"/>
      <c r="CJ421" s="303"/>
      <c r="CK421" s="303"/>
      <c r="CL421" s="303"/>
      <c r="CM421" s="303"/>
      <c r="CN421" s="303"/>
      <c r="CO421" s="303"/>
      <c r="CP421" s="303"/>
      <c r="CQ421" s="303"/>
      <c r="CR421" s="303"/>
      <c r="CS421" s="303"/>
      <c r="CT421" s="303"/>
      <c r="CU421" s="303"/>
      <c r="CV421" s="303"/>
      <c r="CW421" s="303"/>
      <c r="CX421" s="303"/>
      <c r="CY421" s="303"/>
      <c r="CZ421" s="303"/>
    </row>
    <row r="422" s="623" customFormat="true" ht="25.15" customHeight="true" x14ac:dyDescent="0.2">
      <c r="B422" s="1718"/>
      <c r="C422" s="1798" t="s">
        <v>348</v>
      </c>
      <c r="D422" s="1797"/>
      <c r="E422" s="1612">
        <v>0.30359489571601267</v>
      </c>
      <c r="F422" s="1545"/>
      <c r="G422" s="1545"/>
      <c r="H422" s="1798" t="s">
        <v>350</v>
      </c>
      <c r="I422" s="1797"/>
      <c r="J422" s="1613">
        <v>-0.30402695141503538</v>
      </c>
      <c r="K422" s="1545"/>
      <c r="L422" s="1545"/>
      <c r="M422" s="1798" t="s">
        <v>341</v>
      </c>
      <c r="N422" s="1797"/>
      <c r="O422" s="1614">
        <v>0.24092786916589154</v>
      </c>
      <c r="P422" s="1545"/>
      <c r="Q422" s="1545"/>
      <c r="AK422" s="300"/>
      <c r="AL422" s="300"/>
      <c r="AM422" s="300"/>
      <c r="AN422" s="300"/>
      <c r="AO422" s="300"/>
      <c r="AP422" s="300"/>
      <c r="AQ422" s="300"/>
      <c r="AR422" s="300"/>
      <c r="AS422" s="300"/>
      <c r="AT422" s="300"/>
      <c r="AU422" s="300"/>
      <c r="AV422" s="300"/>
      <c r="AW422" s="300"/>
      <c r="AX422" s="300"/>
      <c r="AY422" s="300"/>
      <c r="AZ422" s="300"/>
      <c r="BA422" s="302"/>
      <c r="BB422" s="352"/>
      <c r="BC422" s="302"/>
      <c r="BD422" s="302"/>
      <c r="BE422" s="302"/>
      <c r="BF422" s="302"/>
      <c r="BG422" s="302"/>
      <c r="BH422" s="302"/>
      <c r="BI422" s="302"/>
      <c r="BJ422" s="302"/>
      <c r="BK422" s="302"/>
      <c r="BL422" s="302"/>
      <c r="BM422" s="302"/>
      <c r="BN422" s="302"/>
      <c r="BO422" s="302"/>
      <c r="BP422" s="302"/>
      <c r="BQ422" s="302"/>
      <c r="BR422" s="302"/>
      <c r="BS422" s="302"/>
      <c r="BT422" s="302"/>
      <c r="BU422" s="302"/>
      <c r="BV422" s="302"/>
      <c r="BW422" s="302"/>
      <c r="BX422" s="302"/>
      <c r="BY422" s="302"/>
      <c r="BZ422" s="303"/>
      <c r="CA422" s="303"/>
      <c r="CB422" s="303"/>
      <c r="CC422" s="303"/>
      <c r="CD422" s="303"/>
      <c r="CE422" s="303"/>
      <c r="CF422" s="303"/>
      <c r="CG422" s="303"/>
      <c r="CH422" s="303"/>
      <c r="CI422" s="303"/>
      <c r="CJ422" s="303"/>
      <c r="CK422" s="303"/>
      <c r="CL422" s="303"/>
      <c r="CM422" s="303"/>
      <c r="CN422" s="303"/>
      <c r="CO422" s="303"/>
      <c r="CP422" s="303"/>
      <c r="CQ422" s="303"/>
      <c r="CR422" s="303"/>
      <c r="CS422" s="303"/>
      <c r="CT422" s="303"/>
      <c r="CU422" s="303"/>
      <c r="CV422" s="303"/>
      <c r="CW422" s="303"/>
      <c r="CX422" s="303"/>
      <c r="CY422" s="303"/>
      <c r="CZ422" s="303"/>
    </row>
    <row r="423" s="623" customFormat="true" ht="25.15" customHeight="true" x14ac:dyDescent="0.2">
      <c r="B423" s="1718"/>
      <c r="C423" s="1798" t="s">
        <v>347</v>
      </c>
      <c r="D423" s="1797"/>
      <c r="E423" s="1612">
        <v>0.29508268131017601</v>
      </c>
      <c r="F423" s="1545"/>
      <c r="G423" s="1545"/>
      <c r="H423" s="1798" t="s">
        <v>352</v>
      </c>
      <c r="I423" s="1797"/>
      <c r="J423" s="1613">
        <v>0.28035391838966001</v>
      </c>
      <c r="K423" s="1545"/>
      <c r="L423" s="1545"/>
      <c r="M423" s="1798" t="s">
        <v>353</v>
      </c>
      <c r="N423" s="1797"/>
      <c r="O423" s="1614">
        <v>0.23317945157467546</v>
      </c>
      <c r="P423" s="1545"/>
      <c r="Q423" s="1545"/>
      <c r="AK423" s="300"/>
      <c r="AL423" s="300"/>
      <c r="AM423" s="300"/>
      <c r="AN423" s="300"/>
      <c r="AO423" s="300"/>
      <c r="AP423" s="300"/>
      <c r="AQ423" s="300"/>
      <c r="AR423" s="300"/>
      <c r="AS423" s="300"/>
      <c r="AT423" s="300"/>
      <c r="AU423" s="300"/>
      <c r="AV423" s="300"/>
      <c r="AW423" s="300"/>
      <c r="AX423" s="300"/>
      <c r="AY423" s="300"/>
      <c r="AZ423" s="300"/>
      <c r="BA423" s="302"/>
      <c r="BB423" s="352"/>
      <c r="BC423" s="302"/>
      <c r="BD423" s="302"/>
      <c r="BE423" s="302"/>
      <c r="BF423" s="302"/>
      <c r="BG423" s="302"/>
      <c r="BH423" s="302"/>
      <c r="BI423" s="302"/>
      <c r="BJ423" s="302"/>
      <c r="BK423" s="302"/>
      <c r="BL423" s="302"/>
      <c r="BM423" s="302"/>
      <c r="BN423" s="302"/>
      <c r="BO423" s="302"/>
      <c r="BP423" s="302"/>
      <c r="BQ423" s="302"/>
      <c r="BR423" s="302"/>
      <c r="BS423" s="302"/>
      <c r="BT423" s="302"/>
      <c r="BU423" s="302"/>
      <c r="BV423" s="302"/>
      <c r="BW423" s="302"/>
      <c r="BX423" s="302"/>
      <c r="BY423" s="302"/>
      <c r="BZ423" s="303"/>
      <c r="CA423" s="303"/>
      <c r="CB423" s="303"/>
      <c r="CC423" s="303"/>
      <c r="CD423" s="303"/>
      <c r="CE423" s="303"/>
      <c r="CF423" s="303"/>
      <c r="CG423" s="303"/>
      <c r="CH423" s="303"/>
      <c r="CI423" s="303"/>
      <c r="CJ423" s="303"/>
      <c r="CK423" s="303"/>
      <c r="CL423" s="303"/>
      <c r="CM423" s="303"/>
      <c r="CN423" s="303"/>
      <c r="CO423" s="303"/>
      <c r="CP423" s="303"/>
      <c r="CQ423" s="303"/>
      <c r="CR423" s="303"/>
      <c r="CS423" s="303"/>
      <c r="CT423" s="303"/>
      <c r="CU423" s="303"/>
      <c r="CV423" s="303"/>
      <c r="CW423" s="303"/>
      <c r="CX423" s="303"/>
      <c r="CY423" s="303"/>
      <c r="CZ423" s="303"/>
    </row>
    <row r="424" s="623" customFormat="true" ht="25.15" customHeight="true" x14ac:dyDescent="0.2">
      <c r="B424" s="1718"/>
      <c r="C424" s="1798" t="s">
        <v>352</v>
      </c>
      <c r="D424" s="1797"/>
      <c r="E424" s="1612">
        <v>0.26800712788364667</v>
      </c>
      <c r="F424" s="1545"/>
      <c r="G424" s="1545"/>
      <c r="H424" s="1798" t="s">
        <v>354</v>
      </c>
      <c r="I424" s="1797"/>
      <c r="J424" s="1613">
        <v>-0.27126983295980422</v>
      </c>
      <c r="K424" s="1545"/>
      <c r="L424" s="1545"/>
      <c r="M424" s="1798" t="s">
        <v>355</v>
      </c>
      <c r="N424" s="1797"/>
      <c r="O424" s="1614">
        <v>0.22588397818420164</v>
      </c>
      <c r="P424" s="1545"/>
      <c r="Q424" s="1545"/>
      <c r="AK424" s="300"/>
      <c r="AL424" s="300"/>
      <c r="AM424" s="300"/>
      <c r="AN424" s="300"/>
      <c r="AO424" s="300"/>
      <c r="AP424" s="300"/>
      <c r="AQ424" s="300"/>
      <c r="AR424" s="300"/>
      <c r="AS424" s="300"/>
      <c r="AT424" s="300"/>
      <c r="AU424" s="300"/>
      <c r="AV424" s="300"/>
      <c r="AW424" s="300"/>
      <c r="AX424" s="300"/>
      <c r="AY424" s="300"/>
      <c r="AZ424" s="300"/>
      <c r="BA424" s="302"/>
      <c r="BB424" s="352"/>
      <c r="BC424" s="302"/>
      <c r="BD424" s="302"/>
      <c r="BE424" s="302"/>
      <c r="BF424" s="302"/>
      <c r="BG424" s="302"/>
      <c r="BH424" s="302"/>
      <c r="BI424" s="302"/>
      <c r="BJ424" s="302"/>
      <c r="BK424" s="302"/>
      <c r="BL424" s="302"/>
      <c r="BM424" s="302"/>
      <c r="BN424" s="302"/>
      <c r="BO424" s="302"/>
      <c r="BP424" s="302"/>
      <c r="BQ424" s="302"/>
      <c r="BR424" s="302"/>
      <c r="BS424" s="302"/>
      <c r="BT424" s="302"/>
      <c r="BU424" s="302"/>
      <c r="BV424" s="302"/>
      <c r="BW424" s="302"/>
      <c r="BX424" s="302"/>
      <c r="BY424" s="302"/>
      <c r="BZ424" s="303"/>
      <c r="CA424" s="303"/>
      <c r="CB424" s="303"/>
      <c r="CC424" s="303"/>
      <c r="CD424" s="303"/>
      <c r="CE424" s="303"/>
      <c r="CF424" s="303"/>
      <c r="CG424" s="303"/>
      <c r="CH424" s="303"/>
      <c r="CI424" s="303"/>
      <c r="CJ424" s="303"/>
      <c r="CK424" s="303"/>
      <c r="CL424" s="303"/>
      <c r="CM424" s="303"/>
      <c r="CN424" s="303"/>
      <c r="CO424" s="303"/>
      <c r="CP424" s="303"/>
      <c r="CQ424" s="303"/>
      <c r="CR424" s="303"/>
      <c r="CS424" s="303"/>
      <c r="CT424" s="303"/>
      <c r="CU424" s="303"/>
      <c r="CV424" s="303"/>
      <c r="CW424" s="303"/>
      <c r="CX424" s="303"/>
      <c r="CY424" s="303"/>
      <c r="CZ424" s="303"/>
    </row>
    <row r="425" s="623" customFormat="true" ht="25.15" customHeight="true" x14ac:dyDescent="0.2">
      <c r="B425" s="1718"/>
      <c r="C425" s="1798" t="s">
        <v>349</v>
      </c>
      <c r="D425" s="1797"/>
      <c r="E425" s="1612">
        <v>-0.23671178700675935</v>
      </c>
      <c r="F425" s="1545"/>
      <c r="G425" s="1545"/>
      <c r="H425" s="1798" t="s">
        <v>347</v>
      </c>
      <c r="I425" s="1797"/>
      <c r="J425" s="1613">
        <v>0.24048802580135853</v>
      </c>
      <c r="K425" s="1545"/>
      <c r="L425" s="1545"/>
      <c r="M425" s="1798" t="s">
        <v>356</v>
      </c>
      <c r="N425" s="1797"/>
      <c r="O425" s="1614">
        <v>0.22525388496330778</v>
      </c>
      <c r="P425" s="1545"/>
      <c r="Q425" s="1545"/>
      <c r="AK425" s="300"/>
      <c r="AL425" s="300"/>
      <c r="AM425" s="300"/>
      <c r="AN425" s="300"/>
      <c r="AO425" s="300"/>
      <c r="AP425" s="300"/>
      <c r="AQ425" s="300"/>
      <c r="AR425" s="300"/>
      <c r="AS425" s="300"/>
      <c r="AT425" s="300"/>
      <c r="AU425" s="300"/>
      <c r="AV425" s="300"/>
      <c r="AW425" s="300"/>
      <c r="AX425" s="300"/>
      <c r="AY425" s="300"/>
      <c r="AZ425" s="300"/>
      <c r="BA425" s="302"/>
      <c r="BB425" s="352"/>
      <c r="BC425" s="302"/>
      <c r="BD425" s="302"/>
      <c r="BE425" s="302"/>
      <c r="BF425" s="302"/>
      <c r="BG425" s="302"/>
      <c r="BH425" s="302"/>
      <c r="BI425" s="302"/>
      <c r="BJ425" s="302"/>
      <c r="BK425" s="302"/>
      <c r="BL425" s="302"/>
      <c r="BM425" s="302"/>
      <c r="BN425" s="302"/>
      <c r="BO425" s="302"/>
      <c r="BP425" s="302"/>
      <c r="BQ425" s="302"/>
      <c r="BR425" s="302"/>
      <c r="BS425" s="302"/>
      <c r="BT425" s="302"/>
      <c r="BU425" s="302"/>
      <c r="BV425" s="302"/>
      <c r="BW425" s="302"/>
      <c r="BX425" s="302"/>
      <c r="BY425" s="302"/>
      <c r="BZ425" s="303"/>
      <c r="CA425" s="303"/>
      <c r="CB425" s="303"/>
      <c r="CC425" s="303"/>
      <c r="CD425" s="303"/>
      <c r="CE425" s="303"/>
      <c r="CF425" s="303"/>
      <c r="CG425" s="303"/>
      <c r="CH425" s="303"/>
      <c r="CI425" s="303"/>
      <c r="CJ425" s="303"/>
      <c r="CK425" s="303"/>
      <c r="CL425" s="303"/>
      <c r="CM425" s="303"/>
      <c r="CN425" s="303"/>
      <c r="CO425" s="303"/>
      <c r="CP425" s="303"/>
      <c r="CQ425" s="303"/>
      <c r="CR425" s="303"/>
      <c r="CS425" s="303"/>
      <c r="CT425" s="303"/>
      <c r="CU425" s="303"/>
      <c r="CV425" s="303"/>
      <c r="CW425" s="303"/>
      <c r="CX425" s="303"/>
      <c r="CY425" s="303"/>
      <c r="CZ425" s="303"/>
    </row>
    <row r="426" s="623" customFormat="true" ht="25.15" customHeight="true" x14ac:dyDescent="0.2">
      <c r="B426" s="1718"/>
      <c r="C426" s="1798" t="s">
        <v>357</v>
      </c>
      <c r="D426" s="1797"/>
      <c r="E426" s="1612">
        <v>-0.23177405173394433</v>
      </c>
      <c r="F426" s="1545"/>
      <c r="G426" s="1545"/>
      <c r="H426" s="1798" t="s">
        <v>358</v>
      </c>
      <c r="I426" s="1797"/>
      <c r="J426" s="1613">
        <v>-0.22562990385599638</v>
      </c>
      <c r="K426" s="1545"/>
      <c r="L426" s="1545"/>
      <c r="M426" s="1798" t="s">
        <v>346</v>
      </c>
      <c r="N426" s="1797"/>
      <c r="O426" s="1614">
        <v>0.21994821043423518</v>
      </c>
      <c r="P426" s="1545"/>
      <c r="Q426" s="1545"/>
      <c r="AK426" s="300"/>
      <c r="AL426" s="300"/>
      <c r="AM426" s="300"/>
      <c r="AN426" s="300"/>
      <c r="AO426" s="300"/>
      <c r="AP426" s="300"/>
      <c r="AQ426" s="300"/>
      <c r="AR426" s="300"/>
      <c r="AS426" s="300"/>
      <c r="AT426" s="300"/>
      <c r="AU426" s="300"/>
      <c r="AV426" s="300"/>
      <c r="AW426" s="300"/>
      <c r="AX426" s="300"/>
      <c r="AY426" s="300"/>
      <c r="AZ426" s="300"/>
      <c r="BA426" s="302"/>
      <c r="BB426" s="352"/>
      <c r="BC426" s="302"/>
      <c r="BD426" s="302"/>
      <c r="BE426" s="302"/>
      <c r="BF426" s="302"/>
      <c r="BG426" s="302"/>
      <c r="BH426" s="302"/>
      <c r="BI426" s="302"/>
      <c r="BJ426" s="302"/>
      <c r="BK426" s="302"/>
      <c r="BL426" s="302"/>
      <c r="BM426" s="302"/>
      <c r="BN426" s="302"/>
      <c r="BO426" s="302"/>
      <c r="BP426" s="302"/>
      <c r="BQ426" s="302"/>
      <c r="BR426" s="302"/>
      <c r="BS426" s="302"/>
      <c r="BT426" s="302"/>
      <c r="BU426" s="302"/>
      <c r="BV426" s="302"/>
      <c r="BW426" s="302"/>
      <c r="BX426" s="302"/>
      <c r="BY426" s="302"/>
      <c r="BZ426" s="303"/>
      <c r="CA426" s="303"/>
      <c r="CB426" s="303"/>
      <c r="CC426" s="303"/>
      <c r="CD426" s="303"/>
      <c r="CE426" s="303"/>
      <c r="CF426" s="303"/>
      <c r="CG426" s="303"/>
      <c r="CH426" s="303"/>
      <c r="CI426" s="303"/>
      <c r="CJ426" s="303"/>
      <c r="CK426" s="303"/>
      <c r="CL426" s="303"/>
      <c r="CM426" s="303"/>
      <c r="CN426" s="303"/>
      <c r="CO426" s="303"/>
      <c r="CP426" s="303"/>
      <c r="CQ426" s="303"/>
      <c r="CR426" s="303"/>
      <c r="CS426" s="303"/>
      <c r="CT426" s="303"/>
      <c r="CU426" s="303"/>
      <c r="CV426" s="303"/>
      <c r="CW426" s="303"/>
      <c r="CX426" s="303"/>
      <c r="CY426" s="303"/>
      <c r="CZ426" s="303"/>
    </row>
    <row r="427" s="623" customFormat="true" ht="25.15" customHeight="true" x14ac:dyDescent="0.2">
      <c r="B427" s="1718"/>
      <c r="C427" s="1798" t="s">
        <v>356</v>
      </c>
      <c r="D427" s="1797"/>
      <c r="E427" s="1612">
        <v>0.23173778069608611</v>
      </c>
      <c r="F427" s="1545"/>
      <c r="G427" s="1545"/>
      <c r="H427" s="1798" t="s">
        <v>351</v>
      </c>
      <c r="I427" s="1797"/>
      <c r="J427" s="1613">
        <v>0.22512959150958639</v>
      </c>
      <c r="K427" s="1545"/>
      <c r="L427" s="1545"/>
      <c r="M427" s="1798" t="s">
        <v>359</v>
      </c>
      <c r="N427" s="1797"/>
      <c r="O427" s="1614">
        <v>0.20080578288698533</v>
      </c>
      <c r="P427" s="1545"/>
      <c r="Q427" s="1545"/>
      <c r="AK427" s="300"/>
      <c r="AL427" s="300"/>
      <c r="AM427" s="300"/>
      <c r="AN427" s="300"/>
      <c r="AO427" s="300"/>
      <c r="AP427" s="300"/>
      <c r="AQ427" s="300"/>
      <c r="AR427" s="300"/>
      <c r="AS427" s="300"/>
      <c r="AT427" s="300"/>
      <c r="AU427" s="300"/>
      <c r="AV427" s="300"/>
      <c r="AW427" s="300"/>
      <c r="AX427" s="300"/>
      <c r="AY427" s="300"/>
      <c r="AZ427" s="300"/>
      <c r="BA427" s="302"/>
      <c r="BB427" s="352"/>
      <c r="BC427" s="302"/>
      <c r="BD427" s="302"/>
      <c r="BE427" s="302"/>
      <c r="BF427" s="302"/>
      <c r="BG427" s="302"/>
      <c r="BH427" s="302"/>
      <c r="BI427" s="302"/>
      <c r="BJ427" s="302"/>
      <c r="BK427" s="302"/>
      <c r="BL427" s="302"/>
      <c r="BM427" s="302"/>
      <c r="BN427" s="302"/>
      <c r="BO427" s="302"/>
      <c r="BP427" s="302"/>
      <c r="BQ427" s="302"/>
      <c r="BR427" s="302"/>
      <c r="BS427" s="302"/>
      <c r="BT427" s="302"/>
      <c r="BU427" s="302"/>
      <c r="BV427" s="302"/>
      <c r="BW427" s="302"/>
      <c r="BX427" s="302"/>
      <c r="BY427" s="302"/>
      <c r="BZ427" s="303"/>
      <c r="CA427" s="303"/>
      <c r="CB427" s="303"/>
      <c r="CC427" s="303"/>
      <c r="CD427" s="303"/>
      <c r="CE427" s="303"/>
      <c r="CF427" s="303"/>
      <c r="CG427" s="303"/>
      <c r="CH427" s="303"/>
      <c r="CI427" s="303"/>
      <c r="CJ427" s="303"/>
      <c r="CK427" s="303"/>
      <c r="CL427" s="303"/>
      <c r="CM427" s="303"/>
      <c r="CN427" s="303"/>
      <c r="CO427" s="303"/>
      <c r="CP427" s="303"/>
      <c r="CQ427" s="303"/>
      <c r="CR427" s="303"/>
      <c r="CS427" s="303"/>
      <c r="CT427" s="303"/>
      <c r="CU427" s="303"/>
      <c r="CV427" s="303"/>
      <c r="CW427" s="303"/>
      <c r="CX427" s="303"/>
      <c r="CY427" s="303"/>
      <c r="CZ427" s="303"/>
    </row>
    <row r="428" s="623" customFormat="true" ht="25.15" customHeight="true" x14ac:dyDescent="0.2">
      <c r="B428" s="1718"/>
      <c r="C428" s="1798" t="s">
        <v>351</v>
      </c>
      <c r="D428" s="1797"/>
      <c r="E428" s="1612">
        <v>0.21310229303407049</v>
      </c>
      <c r="F428" s="1545"/>
      <c r="G428" s="1545"/>
      <c r="H428" s="1798" t="s">
        <v>357</v>
      </c>
      <c r="I428" s="1797"/>
      <c r="J428" s="1613">
        <v>-0.15455391715673727</v>
      </c>
      <c r="K428" s="1545"/>
      <c r="L428" s="1545"/>
      <c r="M428" s="1798" t="s">
        <v>345</v>
      </c>
      <c r="N428" s="1797"/>
      <c r="O428" s="1614">
        <v>-0.19016258429390961</v>
      </c>
      <c r="P428" s="1545"/>
      <c r="Q428" s="1545"/>
      <c r="AK428" s="300"/>
      <c r="AL428" s="300"/>
      <c r="AM428" s="300"/>
      <c r="AN428" s="300"/>
      <c r="AO428" s="300"/>
      <c r="AP428" s="300"/>
      <c r="AQ428" s="300"/>
      <c r="AR428" s="300"/>
      <c r="AS428" s="300"/>
      <c r="AT428" s="300"/>
      <c r="AU428" s="300"/>
      <c r="AV428" s="300"/>
      <c r="AW428" s="300"/>
      <c r="AX428" s="300"/>
      <c r="AY428" s="300"/>
      <c r="AZ428" s="300"/>
      <c r="BA428" s="302"/>
      <c r="BB428" s="352"/>
      <c r="BC428" s="302"/>
      <c r="BD428" s="302"/>
      <c r="BE428" s="302"/>
      <c r="BF428" s="302"/>
      <c r="BG428" s="302"/>
      <c r="BH428" s="302"/>
      <c r="BI428" s="302"/>
      <c r="BJ428" s="302"/>
      <c r="BK428" s="302"/>
      <c r="BL428" s="302"/>
      <c r="BM428" s="302"/>
      <c r="BN428" s="302"/>
      <c r="BO428" s="302"/>
      <c r="BP428" s="302"/>
      <c r="BQ428" s="302"/>
      <c r="BR428" s="302"/>
      <c r="BS428" s="302"/>
      <c r="BT428" s="302"/>
      <c r="BU428" s="302"/>
      <c r="BV428" s="302"/>
      <c r="BW428" s="302"/>
      <c r="BX428" s="302"/>
      <c r="BY428" s="302"/>
      <c r="BZ428" s="303"/>
      <c r="CA428" s="303"/>
      <c r="CB428" s="303"/>
      <c r="CC428" s="303"/>
      <c r="CD428" s="303"/>
      <c r="CE428" s="303"/>
      <c r="CF428" s="303"/>
      <c r="CG428" s="303"/>
      <c r="CH428" s="303"/>
      <c r="CI428" s="303"/>
      <c r="CJ428" s="303"/>
      <c r="CK428" s="303"/>
      <c r="CL428" s="303"/>
      <c r="CM428" s="303"/>
      <c r="CN428" s="303"/>
      <c r="CO428" s="303"/>
      <c r="CP428" s="303"/>
      <c r="CQ428" s="303"/>
      <c r="CR428" s="303"/>
      <c r="CS428" s="303"/>
      <c r="CT428" s="303"/>
      <c r="CU428" s="303"/>
      <c r="CV428" s="303"/>
      <c r="CW428" s="303"/>
      <c r="CX428" s="303"/>
      <c r="CY428" s="303"/>
      <c r="CZ428" s="303"/>
    </row>
    <row r="429" s="623" customFormat="true" ht="25.15" customHeight="true" x14ac:dyDescent="0.2">
      <c r="B429" s="1718"/>
      <c r="C429" s="1798" t="s">
        <v>360</v>
      </c>
      <c r="D429" s="1797"/>
      <c r="E429" s="1612">
        <v>-0.20987546400534285</v>
      </c>
      <c r="F429" s="1545"/>
      <c r="G429" s="1545"/>
      <c r="H429" s="1798" t="s">
        <v>360</v>
      </c>
      <c r="I429" s="1797"/>
      <c r="J429" s="1613">
        <v>-0.13439179531728179</v>
      </c>
      <c r="K429" s="1545"/>
      <c r="L429" s="1545"/>
      <c r="M429" s="1798" t="s">
        <v>360</v>
      </c>
      <c r="N429" s="1797"/>
      <c r="O429" s="1614">
        <v>0.18190790307182064</v>
      </c>
      <c r="P429" s="1545"/>
      <c r="Q429" s="1545"/>
      <c r="AK429" s="300"/>
      <c r="AL429" s="300"/>
      <c r="AM429" s="300"/>
      <c r="AN429" s="300"/>
      <c r="AO429" s="300"/>
      <c r="AP429" s="300"/>
      <c r="AQ429" s="300"/>
      <c r="AR429" s="300"/>
      <c r="AS429" s="300"/>
      <c r="AT429" s="300"/>
      <c r="AU429" s="300"/>
      <c r="AV429" s="300"/>
      <c r="AW429" s="300"/>
      <c r="AX429" s="300"/>
      <c r="AY429" s="300"/>
      <c r="AZ429" s="300"/>
      <c r="BA429" s="302"/>
      <c r="BB429" s="352"/>
      <c r="BC429" s="302"/>
      <c r="BD429" s="302"/>
      <c r="BE429" s="302"/>
      <c r="BF429" s="302"/>
      <c r="BG429" s="302"/>
      <c r="BH429" s="302"/>
      <c r="BI429" s="302"/>
      <c r="BJ429" s="302"/>
      <c r="BK429" s="302"/>
      <c r="BL429" s="302"/>
      <c r="BM429" s="302"/>
      <c r="BN429" s="302"/>
      <c r="BO429" s="302"/>
      <c r="BP429" s="302"/>
      <c r="BQ429" s="302"/>
      <c r="BR429" s="302"/>
      <c r="BS429" s="302"/>
      <c r="BT429" s="302"/>
      <c r="BU429" s="302"/>
      <c r="BV429" s="302"/>
      <c r="BW429" s="302"/>
      <c r="BX429" s="302"/>
      <c r="BY429" s="302"/>
      <c r="BZ429" s="303"/>
      <c r="CA429" s="303"/>
      <c r="CB429" s="303"/>
      <c r="CC429" s="303"/>
      <c r="CD429" s="303"/>
      <c r="CE429" s="303"/>
      <c r="CF429" s="303"/>
      <c r="CG429" s="303"/>
      <c r="CH429" s="303"/>
      <c r="CI429" s="303"/>
      <c r="CJ429" s="303"/>
      <c r="CK429" s="303"/>
      <c r="CL429" s="303"/>
      <c r="CM429" s="303"/>
      <c r="CN429" s="303"/>
      <c r="CO429" s="303"/>
      <c r="CP429" s="303"/>
      <c r="CQ429" s="303"/>
      <c r="CR429" s="303"/>
      <c r="CS429" s="303"/>
      <c r="CT429" s="303"/>
      <c r="CU429" s="303"/>
      <c r="CV429" s="303"/>
      <c r="CW429" s="303"/>
      <c r="CX429" s="303"/>
      <c r="CY429" s="303"/>
      <c r="CZ429" s="303"/>
    </row>
    <row r="430" s="623" customFormat="true" ht="25.15" customHeight="true" x14ac:dyDescent="0.2">
      <c r="B430" s="1718"/>
      <c r="C430" s="1798" t="s">
        <v>355</v>
      </c>
      <c r="D430" s="1797"/>
      <c r="E430" s="1612">
        <v>0.1707714618048955</v>
      </c>
      <c r="F430" s="1545"/>
      <c r="G430" s="1545"/>
      <c r="H430" s="1798" t="s">
        <v>356</v>
      </c>
      <c r="I430" s="1797"/>
      <c r="J430" s="1613">
        <v>0.13281465513014518</v>
      </c>
      <c r="K430" s="1545"/>
      <c r="L430" s="1545"/>
      <c r="M430" s="1798" t="s">
        <v>361</v>
      </c>
      <c r="N430" s="1797"/>
      <c r="O430" s="1614">
        <v>0.1801390379754145</v>
      </c>
      <c r="P430" s="1545"/>
      <c r="Q430" s="1545"/>
      <c r="AK430" s="300"/>
      <c r="AL430" s="300"/>
      <c r="AM430" s="300"/>
      <c r="AN430" s="300"/>
      <c r="AO430" s="300"/>
      <c r="AP430" s="300"/>
      <c r="AQ430" s="300"/>
      <c r="AR430" s="300"/>
      <c r="AS430" s="300"/>
      <c r="AT430" s="300"/>
      <c r="AU430" s="300"/>
      <c r="AV430" s="300"/>
      <c r="AW430" s="300"/>
      <c r="AX430" s="300"/>
      <c r="AY430" s="300"/>
      <c r="AZ430" s="300"/>
      <c r="BA430" s="302"/>
      <c r="BB430" s="352"/>
      <c r="BC430" s="302"/>
      <c r="BD430" s="302"/>
      <c r="BE430" s="302"/>
      <c r="BF430" s="302"/>
      <c r="BG430" s="302"/>
      <c r="BH430" s="302"/>
      <c r="BI430" s="302"/>
      <c r="BJ430" s="302"/>
      <c r="BK430" s="302"/>
      <c r="BL430" s="302"/>
      <c r="BM430" s="302"/>
      <c r="BN430" s="302"/>
      <c r="BO430" s="302"/>
      <c r="BP430" s="302"/>
      <c r="BQ430" s="302"/>
      <c r="BR430" s="302"/>
      <c r="BS430" s="302"/>
      <c r="BT430" s="302"/>
      <c r="BU430" s="302"/>
      <c r="BV430" s="302"/>
      <c r="BW430" s="302"/>
      <c r="BX430" s="302"/>
      <c r="BY430" s="302"/>
      <c r="BZ430" s="303"/>
      <c r="CA430" s="303"/>
      <c r="CB430" s="303"/>
      <c r="CC430" s="303"/>
      <c r="CD430" s="303"/>
      <c r="CE430" s="303"/>
      <c r="CF430" s="303"/>
      <c r="CG430" s="303"/>
      <c r="CH430" s="303"/>
      <c r="CI430" s="303"/>
      <c r="CJ430" s="303"/>
      <c r="CK430" s="303"/>
      <c r="CL430" s="303"/>
      <c r="CM430" s="303"/>
      <c r="CN430" s="303"/>
      <c r="CO430" s="303"/>
      <c r="CP430" s="303"/>
      <c r="CQ430" s="303"/>
      <c r="CR430" s="303"/>
      <c r="CS430" s="303"/>
      <c r="CT430" s="303"/>
      <c r="CU430" s="303"/>
      <c r="CV430" s="303"/>
      <c r="CW430" s="303"/>
      <c r="CX430" s="303"/>
      <c r="CY430" s="303"/>
      <c r="CZ430" s="303"/>
    </row>
    <row r="431" s="623" customFormat="true" ht="25.15" customHeight="true" x14ac:dyDescent="0.2">
      <c r="B431" s="1718"/>
      <c r="C431" s="1798" t="s">
        <v>362</v>
      </c>
      <c r="D431" s="1797"/>
      <c r="E431" s="1612">
        <v>0.14428354720696931</v>
      </c>
      <c r="F431" s="1545"/>
      <c r="G431" s="1545"/>
      <c r="H431" s="1798" t="s">
        <v>362</v>
      </c>
      <c r="I431" s="1797"/>
      <c r="J431" s="1613">
        <v>0.11093244601227628</v>
      </c>
      <c r="K431" s="1545"/>
      <c r="L431" s="1545"/>
      <c r="M431" s="1798" t="s">
        <v>352</v>
      </c>
      <c r="N431" s="1797"/>
      <c r="O431" s="1614">
        <v>0.17113109927639261</v>
      </c>
      <c r="P431" s="1545"/>
      <c r="Q431" s="1545"/>
      <c r="AK431" s="300"/>
      <c r="AL431" s="300"/>
      <c r="AM431" s="300"/>
      <c r="AN431" s="300"/>
      <c r="AO431" s="300"/>
      <c r="AP431" s="300"/>
      <c r="AQ431" s="300"/>
      <c r="AR431" s="300"/>
      <c r="AS431" s="300"/>
      <c r="AT431" s="300"/>
      <c r="AU431" s="300"/>
      <c r="AV431" s="300"/>
      <c r="AW431" s="300"/>
      <c r="AX431" s="300"/>
      <c r="AY431" s="300"/>
      <c r="AZ431" s="300"/>
      <c r="BA431" s="302"/>
      <c r="BB431" s="352"/>
      <c r="BC431" s="302"/>
      <c r="BD431" s="302"/>
      <c r="BE431" s="302"/>
      <c r="BF431" s="302"/>
      <c r="BG431" s="302"/>
      <c r="BH431" s="302"/>
      <c r="BI431" s="302"/>
      <c r="BJ431" s="302"/>
      <c r="BK431" s="302"/>
      <c r="BL431" s="302"/>
      <c r="BM431" s="302"/>
      <c r="BN431" s="302"/>
      <c r="BO431" s="302"/>
      <c r="BP431" s="302"/>
      <c r="BQ431" s="302"/>
      <c r="BR431" s="302"/>
      <c r="BS431" s="302"/>
      <c r="BT431" s="302"/>
      <c r="BU431" s="302"/>
      <c r="BV431" s="302"/>
      <c r="BW431" s="302"/>
      <c r="BX431" s="302"/>
      <c r="BY431" s="302"/>
      <c r="BZ431" s="303"/>
      <c r="CA431" s="303"/>
      <c r="CB431" s="303"/>
      <c r="CC431" s="303"/>
      <c r="CD431" s="303"/>
      <c r="CE431" s="303"/>
      <c r="CF431" s="303"/>
      <c r="CG431" s="303"/>
      <c r="CH431" s="303"/>
      <c r="CI431" s="303"/>
      <c r="CJ431" s="303"/>
      <c r="CK431" s="303"/>
      <c r="CL431" s="303"/>
      <c r="CM431" s="303"/>
      <c r="CN431" s="303"/>
      <c r="CO431" s="303"/>
      <c r="CP431" s="303"/>
      <c r="CQ431" s="303"/>
      <c r="CR431" s="303"/>
      <c r="CS431" s="303"/>
      <c r="CT431" s="303"/>
      <c r="CU431" s="303"/>
      <c r="CV431" s="303"/>
      <c r="CW431" s="303"/>
      <c r="CX431" s="303"/>
      <c r="CY431" s="303"/>
      <c r="CZ431" s="303"/>
    </row>
    <row r="432" s="623" customFormat="true" ht="25.15" customHeight="true" x14ac:dyDescent="0.2">
      <c r="B432" s="1718"/>
      <c r="C432" s="1798" t="s">
        <v>358</v>
      </c>
      <c r="D432" s="1797"/>
      <c r="E432" s="1612">
        <v>-0.11287103764516067</v>
      </c>
      <c r="F432" s="1545"/>
      <c r="G432" s="1545"/>
      <c r="H432" s="1798" t="s">
        <v>363</v>
      </c>
      <c r="I432" s="1797"/>
      <c r="J432" s="1613">
        <v>0.10866912716813752</v>
      </c>
      <c r="K432" s="1545"/>
      <c r="L432" s="1545"/>
      <c r="M432" s="1798" t="s">
        <v>364</v>
      </c>
      <c r="N432" s="1797"/>
      <c r="O432" s="1614">
        <v>0.13908845971438416</v>
      </c>
      <c r="P432" s="1545"/>
      <c r="Q432" s="1545"/>
      <c r="AK432" s="300"/>
      <c r="AL432" s="300"/>
      <c r="AM432" s="300"/>
      <c r="AN432" s="300"/>
      <c r="AO432" s="300"/>
      <c r="AP432" s="300"/>
      <c r="AQ432" s="300"/>
      <c r="AR432" s="300"/>
      <c r="AS432" s="300"/>
      <c r="AT432" s="300"/>
      <c r="AU432" s="300"/>
      <c r="AV432" s="300"/>
      <c r="AW432" s="300"/>
      <c r="AX432" s="300"/>
      <c r="AY432" s="300"/>
      <c r="AZ432" s="300"/>
      <c r="BA432" s="302"/>
      <c r="BB432" s="352"/>
      <c r="BC432" s="302"/>
      <c r="BD432" s="302"/>
      <c r="BE432" s="302"/>
      <c r="BF432" s="302"/>
      <c r="BG432" s="302"/>
      <c r="BH432" s="302"/>
      <c r="BI432" s="302"/>
      <c r="BJ432" s="302"/>
      <c r="BK432" s="302"/>
      <c r="BL432" s="302"/>
      <c r="BM432" s="302"/>
      <c r="BN432" s="302"/>
      <c r="BO432" s="302"/>
      <c r="BP432" s="302"/>
      <c r="BQ432" s="302"/>
      <c r="BR432" s="302"/>
      <c r="BS432" s="302"/>
      <c r="BT432" s="302"/>
      <c r="BU432" s="302"/>
      <c r="BV432" s="302"/>
      <c r="BW432" s="302"/>
      <c r="BX432" s="302"/>
      <c r="BY432" s="302"/>
      <c r="BZ432" s="303"/>
      <c r="CA432" s="303"/>
      <c r="CB432" s="303"/>
      <c r="CC432" s="303"/>
      <c r="CD432" s="303"/>
      <c r="CE432" s="303"/>
      <c r="CF432" s="303"/>
      <c r="CG432" s="303"/>
      <c r="CH432" s="303"/>
      <c r="CI432" s="303"/>
      <c r="CJ432" s="303"/>
      <c r="CK432" s="303"/>
      <c r="CL432" s="303"/>
      <c r="CM432" s="303"/>
      <c r="CN432" s="303"/>
      <c r="CO432" s="303"/>
      <c r="CP432" s="303"/>
      <c r="CQ432" s="303"/>
      <c r="CR432" s="303"/>
      <c r="CS432" s="303"/>
      <c r="CT432" s="303"/>
      <c r="CU432" s="303"/>
      <c r="CV432" s="303"/>
      <c r="CW432" s="303"/>
      <c r="CX432" s="303"/>
      <c r="CY432" s="303"/>
      <c r="CZ432" s="303"/>
    </row>
    <row r="433" s="623" customFormat="true" ht="25.15" customHeight="true" x14ac:dyDescent="0.2">
      <c r="B433" s="1718"/>
      <c r="C433" s="1798" t="s">
        <v>353</v>
      </c>
      <c r="D433" s="1797"/>
      <c r="E433" s="1612">
        <v>0.1073079478040596</v>
      </c>
      <c r="F433" s="1545"/>
      <c r="G433" s="1545"/>
      <c r="H433" s="1798" t="s">
        <v>365</v>
      </c>
      <c r="I433" s="1797"/>
      <c r="J433" s="1613">
        <v>-9.5656225210781834E-2</v>
      </c>
      <c r="K433" s="1545"/>
      <c r="L433" s="1545"/>
      <c r="M433" s="1798" t="s">
        <v>366</v>
      </c>
      <c r="N433" s="1797"/>
      <c r="O433" s="1614">
        <v>0.13180552879732496</v>
      </c>
      <c r="P433" s="1545"/>
      <c r="Q433" s="1545"/>
      <c r="AK433" s="300"/>
      <c r="AL433" s="300"/>
      <c r="AM433" s="300"/>
      <c r="AN433" s="300"/>
      <c r="AO433" s="300"/>
      <c r="AP433" s="300"/>
      <c r="AQ433" s="300"/>
      <c r="AR433" s="300"/>
      <c r="AS433" s="300"/>
      <c r="AT433" s="300"/>
      <c r="AU433" s="300"/>
      <c r="AV433" s="300"/>
      <c r="AW433" s="300"/>
      <c r="AX433" s="300"/>
      <c r="AY433" s="300"/>
      <c r="AZ433" s="300"/>
      <c r="BA433" s="302"/>
      <c r="BB433" s="352"/>
      <c r="BC433" s="302"/>
      <c r="BD433" s="302"/>
      <c r="BE433" s="302"/>
      <c r="BF433" s="302"/>
      <c r="BG433" s="302"/>
      <c r="BH433" s="302"/>
      <c r="BI433" s="302"/>
      <c r="BJ433" s="302"/>
      <c r="BK433" s="302"/>
      <c r="BL433" s="302"/>
      <c r="BM433" s="302"/>
      <c r="BN433" s="302"/>
      <c r="BO433" s="302"/>
      <c r="BP433" s="302"/>
      <c r="BQ433" s="302"/>
      <c r="BR433" s="302"/>
      <c r="BS433" s="302"/>
      <c r="BT433" s="302"/>
      <c r="BU433" s="302"/>
      <c r="BV433" s="302"/>
      <c r="BW433" s="302"/>
      <c r="BX433" s="302"/>
      <c r="BY433" s="302"/>
      <c r="BZ433" s="303"/>
      <c r="CA433" s="303"/>
      <c r="CB433" s="303"/>
      <c r="CC433" s="303"/>
      <c r="CD433" s="303"/>
      <c r="CE433" s="303"/>
      <c r="CF433" s="303"/>
      <c r="CG433" s="303"/>
      <c r="CH433" s="303"/>
      <c r="CI433" s="303"/>
      <c r="CJ433" s="303"/>
      <c r="CK433" s="303"/>
      <c r="CL433" s="303"/>
      <c r="CM433" s="303"/>
      <c r="CN433" s="303"/>
      <c r="CO433" s="303"/>
      <c r="CP433" s="303"/>
      <c r="CQ433" s="303"/>
      <c r="CR433" s="303"/>
      <c r="CS433" s="303"/>
      <c r="CT433" s="303"/>
      <c r="CU433" s="303"/>
      <c r="CV433" s="303"/>
      <c r="CW433" s="303"/>
      <c r="CX433" s="303"/>
      <c r="CY433" s="303"/>
      <c r="CZ433" s="303"/>
    </row>
    <row r="434" s="623" customFormat="true" ht="25.15" customHeight="true" x14ac:dyDescent="0.2">
      <c r="B434" s="1718"/>
      <c r="C434" s="1798" t="s">
        <v>366</v>
      </c>
      <c r="D434" s="1797"/>
      <c r="E434" s="1612">
        <v>0.10104086753603592</v>
      </c>
      <c r="F434" s="1545"/>
      <c r="G434" s="1545"/>
      <c r="H434" s="1798" t="s">
        <v>367</v>
      </c>
      <c r="I434" s="1797"/>
      <c r="J434" s="1613">
        <v>-7.2304266431863773E-2</v>
      </c>
      <c r="K434" s="1545"/>
      <c r="L434" s="1545"/>
      <c r="M434" s="1798" t="s">
        <v>363</v>
      </c>
      <c r="N434" s="1797"/>
      <c r="O434" s="1614">
        <v>0.11423009408302252</v>
      </c>
      <c r="P434" s="1545"/>
      <c r="Q434" s="1545"/>
      <c r="AK434" s="300"/>
      <c r="AL434" s="300"/>
      <c r="AM434" s="300"/>
      <c r="AN434" s="300"/>
      <c r="AO434" s="300"/>
      <c r="AP434" s="300"/>
      <c r="AQ434" s="300"/>
      <c r="AR434" s="300"/>
      <c r="AS434" s="300"/>
      <c r="AT434" s="300"/>
      <c r="AU434" s="300"/>
      <c r="AV434" s="300"/>
      <c r="AW434" s="300"/>
      <c r="AX434" s="300"/>
      <c r="AY434" s="300"/>
      <c r="AZ434" s="300"/>
      <c r="BA434" s="302"/>
      <c r="BB434" s="352"/>
      <c r="BC434" s="302"/>
      <c r="BD434" s="302"/>
      <c r="BE434" s="302"/>
      <c r="BF434" s="302"/>
      <c r="BG434" s="302"/>
      <c r="BH434" s="302"/>
      <c r="BI434" s="302"/>
      <c r="BJ434" s="302"/>
      <c r="BK434" s="302"/>
      <c r="BL434" s="302"/>
      <c r="BM434" s="302"/>
      <c r="BN434" s="302"/>
      <c r="BO434" s="302"/>
      <c r="BP434" s="302"/>
      <c r="BQ434" s="302"/>
      <c r="BR434" s="302"/>
      <c r="BS434" s="302"/>
      <c r="BT434" s="302"/>
      <c r="BU434" s="302"/>
      <c r="BV434" s="302"/>
      <c r="BW434" s="302"/>
      <c r="BX434" s="302"/>
      <c r="BY434" s="302"/>
      <c r="BZ434" s="303"/>
      <c r="CA434" s="303"/>
      <c r="CB434" s="303"/>
      <c r="CC434" s="303"/>
      <c r="CD434" s="303"/>
      <c r="CE434" s="303"/>
      <c r="CF434" s="303"/>
      <c r="CG434" s="303"/>
      <c r="CH434" s="303"/>
      <c r="CI434" s="303"/>
      <c r="CJ434" s="303"/>
      <c r="CK434" s="303"/>
      <c r="CL434" s="303"/>
      <c r="CM434" s="303"/>
      <c r="CN434" s="303"/>
      <c r="CO434" s="303"/>
      <c r="CP434" s="303"/>
      <c r="CQ434" s="303"/>
      <c r="CR434" s="303"/>
      <c r="CS434" s="303"/>
      <c r="CT434" s="303"/>
      <c r="CU434" s="303"/>
      <c r="CV434" s="303"/>
      <c r="CW434" s="303"/>
      <c r="CX434" s="303"/>
      <c r="CY434" s="303"/>
      <c r="CZ434" s="303"/>
    </row>
    <row r="435" s="623" customFormat="true" ht="25.15" customHeight="true" x14ac:dyDescent="0.2">
      <c r="B435" s="1718"/>
      <c r="C435" s="1798" t="s">
        <v>365</v>
      </c>
      <c r="D435" s="1797"/>
      <c r="E435" s="1612">
        <v>-8.7279738293987913E-2</v>
      </c>
      <c r="F435" s="1545"/>
      <c r="G435" s="1545"/>
      <c r="H435" s="1798" t="s">
        <v>359</v>
      </c>
      <c r="I435" s="1797"/>
      <c r="J435" s="1613">
        <v>-6.9588295014599136E-2</v>
      </c>
      <c r="K435" s="1545"/>
      <c r="L435" s="1545"/>
      <c r="M435" s="1798" t="s">
        <v>358</v>
      </c>
      <c r="N435" s="1797"/>
      <c r="O435" s="1614">
        <v>-0.10619128106306949</v>
      </c>
      <c r="P435" s="1545"/>
      <c r="Q435" s="1545"/>
      <c r="AK435" s="300"/>
      <c r="AL435" s="300"/>
      <c r="AM435" s="300"/>
      <c r="AN435" s="300"/>
      <c r="AO435" s="300"/>
      <c r="AP435" s="300"/>
      <c r="AQ435" s="300"/>
      <c r="AR435" s="300"/>
      <c r="AS435" s="300"/>
      <c r="AT435" s="300"/>
      <c r="AU435" s="300"/>
      <c r="AV435" s="300"/>
      <c r="AW435" s="300"/>
      <c r="AX435" s="300"/>
      <c r="AY435" s="300"/>
      <c r="AZ435" s="300"/>
      <c r="BA435" s="302"/>
      <c r="BB435" s="352"/>
      <c r="BC435" s="302"/>
      <c r="BD435" s="302"/>
      <c r="BE435" s="302"/>
      <c r="BF435" s="302"/>
      <c r="BG435" s="302"/>
      <c r="BH435" s="302"/>
      <c r="BI435" s="302"/>
      <c r="BJ435" s="302"/>
      <c r="BK435" s="302"/>
      <c r="BL435" s="302"/>
      <c r="BM435" s="302"/>
      <c r="BN435" s="302"/>
      <c r="BO435" s="302"/>
      <c r="BP435" s="302"/>
      <c r="BQ435" s="302"/>
      <c r="BR435" s="302"/>
      <c r="BS435" s="302"/>
      <c r="BT435" s="302"/>
      <c r="BU435" s="302"/>
      <c r="BV435" s="302"/>
      <c r="BW435" s="302"/>
      <c r="BX435" s="302"/>
      <c r="BY435" s="302"/>
      <c r="BZ435" s="303"/>
      <c r="CA435" s="303"/>
      <c r="CB435" s="303"/>
      <c r="CC435" s="303"/>
      <c r="CD435" s="303"/>
      <c r="CE435" s="303"/>
      <c r="CF435" s="303"/>
      <c r="CG435" s="303"/>
      <c r="CH435" s="303"/>
      <c r="CI435" s="303"/>
      <c r="CJ435" s="303"/>
      <c r="CK435" s="303"/>
      <c r="CL435" s="303"/>
      <c r="CM435" s="303"/>
      <c r="CN435" s="303"/>
      <c r="CO435" s="303"/>
      <c r="CP435" s="303"/>
      <c r="CQ435" s="303"/>
      <c r="CR435" s="303"/>
      <c r="CS435" s="303"/>
      <c r="CT435" s="303"/>
      <c r="CU435" s="303"/>
      <c r="CV435" s="303"/>
      <c r="CW435" s="303"/>
      <c r="CX435" s="303"/>
      <c r="CY435" s="303"/>
      <c r="CZ435" s="303"/>
    </row>
    <row r="436" s="623" customFormat="true" ht="25.15" customHeight="true" x14ac:dyDescent="0.2">
      <c r="B436" s="1718"/>
      <c r="C436" s="1798" t="s">
        <v>363</v>
      </c>
      <c r="D436" s="1797"/>
      <c r="E436" s="1612">
        <v>8.5661147059534176E-2</v>
      </c>
      <c r="F436" s="1545"/>
      <c r="G436" s="1545"/>
      <c r="H436" s="1798" t="s">
        <v>353</v>
      </c>
      <c r="I436" s="1797"/>
      <c r="J436" s="1613">
        <v>6.7914232512914716E-2</v>
      </c>
      <c r="K436" s="1545"/>
      <c r="L436" s="1545"/>
      <c r="M436" s="1798" t="s">
        <v>362</v>
      </c>
      <c r="N436" s="1797"/>
      <c r="O436" s="1614">
        <v>8.0312501008753978E-2</v>
      </c>
      <c r="P436" s="1545"/>
      <c r="Q436" s="1545"/>
      <c r="AK436" s="300"/>
      <c r="AL436" s="300"/>
      <c r="AM436" s="300"/>
      <c r="AN436" s="300"/>
      <c r="AO436" s="300"/>
      <c r="AP436" s="300"/>
      <c r="AQ436" s="300"/>
      <c r="AR436" s="300"/>
      <c r="AS436" s="300"/>
      <c r="AT436" s="300"/>
      <c r="AU436" s="300"/>
      <c r="AV436" s="300"/>
      <c r="AW436" s="300"/>
      <c r="AX436" s="300"/>
      <c r="AY436" s="300"/>
      <c r="AZ436" s="300"/>
      <c r="BA436" s="302"/>
      <c r="BB436" s="352"/>
      <c r="BC436" s="302"/>
      <c r="BD436" s="302"/>
      <c r="BE436" s="302"/>
      <c r="BF436" s="302"/>
      <c r="BG436" s="302"/>
      <c r="BH436" s="302"/>
      <c r="BI436" s="302"/>
      <c r="BJ436" s="302"/>
      <c r="BK436" s="302"/>
      <c r="BL436" s="302"/>
      <c r="BM436" s="302"/>
      <c r="BN436" s="302"/>
      <c r="BO436" s="302"/>
      <c r="BP436" s="302"/>
      <c r="BQ436" s="302"/>
      <c r="BR436" s="302"/>
      <c r="BS436" s="302"/>
      <c r="BT436" s="302"/>
      <c r="BU436" s="302"/>
      <c r="BV436" s="302"/>
      <c r="BW436" s="302"/>
      <c r="BX436" s="302"/>
      <c r="BY436" s="302"/>
      <c r="BZ436" s="303"/>
      <c r="CA436" s="303"/>
      <c r="CB436" s="303"/>
      <c r="CC436" s="303"/>
      <c r="CD436" s="303"/>
      <c r="CE436" s="303"/>
      <c r="CF436" s="303"/>
      <c r="CG436" s="303"/>
      <c r="CH436" s="303"/>
      <c r="CI436" s="303"/>
      <c r="CJ436" s="303"/>
      <c r="CK436" s="303"/>
      <c r="CL436" s="303"/>
      <c r="CM436" s="303"/>
      <c r="CN436" s="303"/>
      <c r="CO436" s="303"/>
      <c r="CP436" s="303"/>
      <c r="CQ436" s="303"/>
      <c r="CR436" s="303"/>
      <c r="CS436" s="303"/>
      <c r="CT436" s="303"/>
      <c r="CU436" s="303"/>
      <c r="CV436" s="303"/>
      <c r="CW436" s="303"/>
      <c r="CX436" s="303"/>
      <c r="CY436" s="303"/>
      <c r="CZ436" s="303"/>
    </row>
    <row r="437" s="623" customFormat="true" ht="25.15" customHeight="true" x14ac:dyDescent="0.2">
      <c r="B437" s="1718"/>
      <c r="C437" s="1798" t="s">
        <v>368</v>
      </c>
      <c r="D437" s="1797"/>
      <c r="E437" s="1612">
        <v>-3.3725276183849205E-2</v>
      </c>
      <c r="F437" s="1545"/>
      <c r="G437" s="1545"/>
      <c r="H437" s="1798" t="s">
        <v>368</v>
      </c>
      <c r="I437" s="1797"/>
      <c r="J437" s="1613">
        <v>-6.7864656097758408E-2</v>
      </c>
      <c r="K437" s="1545"/>
      <c r="L437" s="1545"/>
      <c r="M437" s="1798" t="s">
        <v>368</v>
      </c>
      <c r="N437" s="1797"/>
      <c r="O437" s="1614">
        <v>5.3721758203567165E-2</v>
      </c>
      <c r="P437" s="1545"/>
      <c r="Q437" s="1545"/>
      <c r="AK437" s="300"/>
      <c r="AL437" s="300"/>
      <c r="AM437" s="300"/>
      <c r="AN437" s="300"/>
      <c r="AO437" s="300"/>
      <c r="AP437" s="300"/>
      <c r="AQ437" s="300"/>
      <c r="AR437" s="300"/>
      <c r="AS437" s="300"/>
      <c r="AT437" s="300"/>
      <c r="AU437" s="300"/>
      <c r="AV437" s="300"/>
      <c r="AW437" s="300"/>
      <c r="AX437" s="300"/>
      <c r="AY437" s="300"/>
      <c r="AZ437" s="300"/>
      <c r="BA437" s="302"/>
      <c r="BB437" s="352"/>
      <c r="BC437" s="302"/>
      <c r="BD437" s="302"/>
      <c r="BE437" s="302"/>
      <c r="BF437" s="302"/>
      <c r="BG437" s="302"/>
      <c r="BH437" s="302"/>
      <c r="BI437" s="302"/>
      <c r="BJ437" s="302"/>
      <c r="BK437" s="302"/>
      <c r="BL437" s="302"/>
      <c r="BM437" s="302"/>
      <c r="BN437" s="302"/>
      <c r="BO437" s="302"/>
      <c r="BP437" s="302"/>
      <c r="BQ437" s="302"/>
      <c r="BR437" s="302"/>
      <c r="BS437" s="302"/>
      <c r="BT437" s="302"/>
      <c r="BU437" s="302"/>
      <c r="BV437" s="302"/>
      <c r="BW437" s="302"/>
      <c r="BX437" s="302"/>
      <c r="BY437" s="302"/>
      <c r="BZ437" s="303"/>
      <c r="CA437" s="303"/>
      <c r="CB437" s="303"/>
      <c r="CC437" s="303"/>
      <c r="CD437" s="303"/>
      <c r="CE437" s="303"/>
      <c r="CF437" s="303"/>
      <c r="CG437" s="303"/>
      <c r="CH437" s="303"/>
      <c r="CI437" s="303"/>
      <c r="CJ437" s="303"/>
      <c r="CK437" s="303"/>
      <c r="CL437" s="303"/>
      <c r="CM437" s="303"/>
      <c r="CN437" s="303"/>
      <c r="CO437" s="303"/>
      <c r="CP437" s="303"/>
      <c r="CQ437" s="303"/>
      <c r="CR437" s="303"/>
      <c r="CS437" s="303"/>
      <c r="CT437" s="303"/>
      <c r="CU437" s="303"/>
      <c r="CV437" s="303"/>
      <c r="CW437" s="303"/>
      <c r="CX437" s="303"/>
      <c r="CY437" s="303"/>
      <c r="CZ437" s="303"/>
    </row>
    <row r="438" s="623" customFormat="true" ht="25.15" customHeight="true" x14ac:dyDescent="0.2">
      <c r="B438" s="1718"/>
      <c r="C438" s="1798" t="s">
        <v>354</v>
      </c>
      <c r="D438" s="1797"/>
      <c r="E438" s="1612">
        <v>2.8497695056759149E-2</v>
      </c>
      <c r="F438" s="1545"/>
      <c r="G438" s="1545"/>
      <c r="H438" s="1798" t="s">
        <v>355</v>
      </c>
      <c r="I438" s="1797"/>
      <c r="J438" s="1613">
        <v>-6.7526435688989014E-2</v>
      </c>
      <c r="K438" s="1545"/>
      <c r="L438" s="1545"/>
      <c r="M438" s="1798" t="s">
        <v>357</v>
      </c>
      <c r="N438" s="1797"/>
      <c r="O438" s="1614">
        <v>-5.2941084548236692E-2</v>
      </c>
      <c r="P438" s="1545"/>
      <c r="Q438" s="1545"/>
      <c r="AK438" s="300"/>
      <c r="AL438" s="300"/>
      <c r="AM438" s="300"/>
      <c r="AN438" s="300"/>
      <c r="AO438" s="300"/>
      <c r="AP438" s="300"/>
      <c r="AQ438" s="300"/>
      <c r="AR438" s="300"/>
      <c r="AS438" s="300"/>
      <c r="AT438" s="300"/>
      <c r="AU438" s="300"/>
      <c r="AV438" s="300"/>
      <c r="AW438" s="300"/>
      <c r="AX438" s="300"/>
      <c r="AY438" s="300"/>
      <c r="AZ438" s="300"/>
      <c r="BA438" s="302"/>
      <c r="BB438" s="352"/>
      <c r="BC438" s="302"/>
      <c r="BD438" s="302"/>
      <c r="BE438" s="302"/>
      <c r="BF438" s="302"/>
      <c r="BG438" s="302"/>
      <c r="BH438" s="302"/>
      <c r="BI438" s="302"/>
      <c r="BJ438" s="302"/>
      <c r="BK438" s="302"/>
      <c r="BL438" s="302"/>
      <c r="BM438" s="302"/>
      <c r="BN438" s="302"/>
      <c r="BO438" s="302"/>
      <c r="BP438" s="302"/>
      <c r="BQ438" s="302"/>
      <c r="BR438" s="302"/>
      <c r="BS438" s="302"/>
      <c r="BT438" s="302"/>
      <c r="BU438" s="302"/>
      <c r="BV438" s="302"/>
      <c r="BW438" s="302"/>
      <c r="BX438" s="302"/>
      <c r="BY438" s="302"/>
      <c r="BZ438" s="303"/>
      <c r="CA438" s="303"/>
      <c r="CB438" s="303"/>
      <c r="CC438" s="303"/>
      <c r="CD438" s="303"/>
      <c r="CE438" s="303"/>
      <c r="CF438" s="303"/>
      <c r="CG438" s="303"/>
      <c r="CH438" s="303"/>
      <c r="CI438" s="303"/>
      <c r="CJ438" s="303"/>
      <c r="CK438" s="303"/>
      <c r="CL438" s="303"/>
      <c r="CM438" s="303"/>
      <c r="CN438" s="303"/>
      <c r="CO438" s="303"/>
      <c r="CP438" s="303"/>
      <c r="CQ438" s="303"/>
      <c r="CR438" s="303"/>
      <c r="CS438" s="303"/>
      <c r="CT438" s="303"/>
      <c r="CU438" s="303"/>
      <c r="CV438" s="303"/>
      <c r="CW438" s="303"/>
      <c r="CX438" s="303"/>
      <c r="CY438" s="303"/>
      <c r="CZ438" s="303"/>
    </row>
    <row r="439" s="623" customFormat="true" ht="25.15" customHeight="true" x14ac:dyDescent="0.2">
      <c r="B439" s="1718"/>
      <c r="C439" s="1798" t="s">
        <v>361</v>
      </c>
      <c r="D439" s="1797"/>
      <c r="E439" s="1615">
        <v>-2.3375891985002095E-4</v>
      </c>
      <c r="F439" s="1545"/>
      <c r="G439" s="1545"/>
      <c r="H439" s="1798" t="s">
        <v>369</v>
      </c>
      <c r="I439" s="1797"/>
      <c r="J439" s="1613">
        <v>-6.3764699299919944E-2</v>
      </c>
      <c r="K439" s="1545"/>
      <c r="L439" s="1545"/>
      <c r="M439" s="1798" t="s">
        <v>370</v>
      </c>
      <c r="N439" s="1797"/>
      <c r="O439" s="1614">
        <v>-4.2040302986858027E-2</v>
      </c>
      <c r="P439" s="1545"/>
      <c r="Q439" s="1545"/>
      <c r="AK439" s="300"/>
      <c r="AL439" s="300"/>
      <c r="AM439" s="300"/>
      <c r="AN439" s="300"/>
      <c r="AO439" s="300"/>
      <c r="AP439" s="300"/>
      <c r="AQ439" s="300"/>
      <c r="AR439" s="300"/>
      <c r="AS439" s="300"/>
      <c r="AT439" s="300"/>
      <c r="AU439" s="300"/>
      <c r="AV439" s="300"/>
      <c r="AW439" s="300"/>
      <c r="AX439" s="300"/>
      <c r="AY439" s="300"/>
      <c r="AZ439" s="300"/>
      <c r="BA439" s="302"/>
      <c r="BB439" s="352"/>
      <c r="BC439" s="302"/>
      <c r="BD439" s="302"/>
      <c r="BE439" s="302"/>
      <c r="BF439" s="302"/>
      <c r="BG439" s="302"/>
      <c r="BH439" s="302"/>
      <c r="BI439" s="302"/>
      <c r="BJ439" s="302"/>
      <c r="BK439" s="302"/>
      <c r="BL439" s="302"/>
      <c r="BM439" s="302"/>
      <c r="BN439" s="302"/>
      <c r="BO439" s="302"/>
      <c r="BP439" s="302"/>
      <c r="BQ439" s="302"/>
      <c r="BR439" s="302"/>
      <c r="BS439" s="302"/>
      <c r="BT439" s="302"/>
      <c r="BU439" s="302"/>
      <c r="BV439" s="302"/>
      <c r="BW439" s="302"/>
      <c r="BX439" s="302"/>
      <c r="BY439" s="302"/>
      <c r="BZ439" s="303"/>
      <c r="CA439" s="303"/>
      <c r="CB439" s="303"/>
      <c r="CC439" s="303"/>
      <c r="CD439" s="303"/>
      <c r="CE439" s="303"/>
      <c r="CF439" s="303"/>
      <c r="CG439" s="303"/>
      <c r="CH439" s="303"/>
      <c r="CI439" s="303"/>
      <c r="CJ439" s="303"/>
      <c r="CK439" s="303"/>
      <c r="CL439" s="303"/>
      <c r="CM439" s="303"/>
      <c r="CN439" s="303"/>
      <c r="CO439" s="303"/>
      <c r="CP439" s="303"/>
      <c r="CQ439" s="303"/>
      <c r="CR439" s="303"/>
      <c r="CS439" s="303"/>
      <c r="CT439" s="303"/>
      <c r="CU439" s="303"/>
      <c r="CV439" s="303"/>
      <c r="CW439" s="303"/>
      <c r="CX439" s="303"/>
      <c r="CY439" s="303"/>
      <c r="CZ439" s="303"/>
    </row>
    <row r="440" s="623" customFormat="true" ht="25.15" customHeight="true" x14ac:dyDescent="0.2">
      <c r="B440" s="1718"/>
      <c r="C440" s="1796"/>
      <c r="D440" s="1797"/>
      <c r="E440" s="1570"/>
      <c r="F440" s="1545"/>
      <c r="G440" s="1545"/>
      <c r="H440" s="1798" t="s">
        <v>371</v>
      </c>
      <c r="I440" s="1797"/>
      <c r="J440" s="1613">
        <v>-5.9513641001071857E-2</v>
      </c>
      <c r="K440" s="1545"/>
      <c r="L440" s="1545"/>
      <c r="M440" s="1798" t="s">
        <v>369</v>
      </c>
      <c r="N440" s="1797"/>
      <c r="O440" s="1614">
        <v>-4.1571001606120844E-2</v>
      </c>
      <c r="P440" s="1545"/>
      <c r="Q440" s="1545"/>
      <c r="AK440" s="300"/>
      <c r="AL440" s="300"/>
      <c r="AM440" s="300"/>
      <c r="AN440" s="300"/>
      <c r="AO440" s="300"/>
      <c r="AP440" s="300"/>
      <c r="AQ440" s="300"/>
      <c r="AR440" s="300"/>
      <c r="AS440" s="300"/>
      <c r="AT440" s="300"/>
      <c r="AU440" s="300"/>
      <c r="AV440" s="300"/>
      <c r="AW440" s="300"/>
      <c r="AX440" s="300"/>
      <c r="AY440" s="300"/>
      <c r="AZ440" s="300"/>
      <c r="BA440" s="302"/>
      <c r="BB440" s="352"/>
      <c r="BC440" s="302"/>
      <c r="BD440" s="302"/>
      <c r="BE440" s="302"/>
      <c r="BF440" s="302"/>
      <c r="BG440" s="302"/>
      <c r="BH440" s="302"/>
      <c r="BI440" s="302"/>
      <c r="BJ440" s="302"/>
      <c r="BK440" s="302"/>
      <c r="BL440" s="302"/>
      <c r="BM440" s="302"/>
      <c r="BN440" s="302"/>
      <c r="BO440" s="302"/>
      <c r="BP440" s="302"/>
      <c r="BQ440" s="302"/>
      <c r="BR440" s="302"/>
      <c r="BS440" s="302"/>
      <c r="BT440" s="302"/>
      <c r="BU440" s="302"/>
      <c r="BV440" s="302"/>
      <c r="BW440" s="302"/>
      <c r="BX440" s="302"/>
      <c r="BY440" s="302"/>
      <c r="BZ440" s="303"/>
      <c r="CA440" s="303"/>
      <c r="CB440" s="303"/>
      <c r="CC440" s="303"/>
      <c r="CD440" s="303"/>
      <c r="CE440" s="303"/>
      <c r="CF440" s="303"/>
      <c r="CG440" s="303"/>
      <c r="CH440" s="303"/>
      <c r="CI440" s="303"/>
      <c r="CJ440" s="303"/>
      <c r="CK440" s="303"/>
      <c r="CL440" s="303"/>
      <c r="CM440" s="303"/>
      <c r="CN440" s="303"/>
      <c r="CO440" s="303"/>
      <c r="CP440" s="303"/>
      <c r="CQ440" s="303"/>
      <c r="CR440" s="303"/>
      <c r="CS440" s="303"/>
      <c r="CT440" s="303"/>
      <c r="CU440" s="303"/>
      <c r="CV440" s="303"/>
      <c r="CW440" s="303"/>
      <c r="CX440" s="303"/>
      <c r="CY440" s="303"/>
      <c r="CZ440" s="303"/>
    </row>
    <row r="441" s="623" customFormat="true" ht="25.15" customHeight="true" x14ac:dyDescent="0.2">
      <c r="B441" s="1718"/>
      <c r="C441" s="1796"/>
      <c r="D441" s="1797"/>
      <c r="E441" s="1570"/>
      <c r="F441" s="1545"/>
      <c r="G441" s="1545"/>
      <c r="H441" s="1798" t="s">
        <v>361</v>
      </c>
      <c r="I441" s="1797"/>
      <c r="J441" s="1613">
        <v>4.6018685520150648E-2</v>
      </c>
      <c r="K441" s="1545"/>
      <c r="L441" s="1545"/>
      <c r="M441" s="1798" t="s">
        <v>367</v>
      </c>
      <c r="N441" s="1797"/>
      <c r="O441" s="1614">
        <v>2.7361481005540676E-2</v>
      </c>
      <c r="P441" s="1545"/>
      <c r="Q441" s="1545"/>
      <c r="AK441" s="300"/>
      <c r="AL441" s="300"/>
      <c r="AM441" s="300"/>
      <c r="AN441" s="300"/>
      <c r="AO441" s="300"/>
      <c r="AP441" s="300"/>
      <c r="AQ441" s="300"/>
      <c r="AR441" s="300"/>
      <c r="AS441" s="300"/>
      <c r="AT441" s="300"/>
      <c r="AU441" s="300"/>
      <c r="AV441" s="300"/>
      <c r="AW441" s="300"/>
      <c r="AX441" s="300"/>
      <c r="AY441" s="300"/>
      <c r="AZ441" s="300"/>
      <c r="BA441" s="302"/>
      <c r="BB441" s="352"/>
      <c r="BC441" s="302"/>
      <c r="BD441" s="302"/>
      <c r="BE441" s="302"/>
      <c r="BF441" s="302"/>
      <c r="BG441" s="302"/>
      <c r="BH441" s="302"/>
      <c r="BI441" s="302"/>
      <c r="BJ441" s="302"/>
      <c r="BK441" s="302"/>
      <c r="BL441" s="302"/>
      <c r="BM441" s="302"/>
      <c r="BN441" s="302"/>
      <c r="BO441" s="302"/>
      <c r="BP441" s="302"/>
      <c r="BQ441" s="302"/>
      <c r="BR441" s="302"/>
      <c r="BS441" s="302"/>
      <c r="BT441" s="302"/>
      <c r="BU441" s="302"/>
      <c r="BV441" s="302"/>
      <c r="BW441" s="302"/>
      <c r="BX441" s="302"/>
      <c r="BY441" s="302"/>
      <c r="BZ441" s="303"/>
      <c r="CA441" s="303"/>
      <c r="CB441" s="303"/>
      <c r="CC441" s="303"/>
      <c r="CD441" s="303"/>
      <c r="CE441" s="303"/>
      <c r="CF441" s="303"/>
      <c r="CG441" s="303"/>
      <c r="CH441" s="303"/>
      <c r="CI441" s="303"/>
      <c r="CJ441" s="303"/>
      <c r="CK441" s="303"/>
      <c r="CL441" s="303"/>
      <c r="CM441" s="303"/>
      <c r="CN441" s="303"/>
      <c r="CO441" s="303"/>
      <c r="CP441" s="303"/>
      <c r="CQ441" s="303"/>
      <c r="CR441" s="303"/>
      <c r="CS441" s="303"/>
      <c r="CT441" s="303"/>
      <c r="CU441" s="303"/>
      <c r="CV441" s="303"/>
      <c r="CW441" s="303"/>
      <c r="CX441" s="303"/>
      <c r="CY441" s="303"/>
      <c r="CZ441" s="303"/>
    </row>
    <row r="442" s="623" customFormat="true" ht="25.15" customHeight="true" x14ac:dyDescent="0.2">
      <c r="B442" s="1718"/>
      <c r="C442" s="1796"/>
      <c r="D442" s="1797"/>
      <c r="E442" s="1545"/>
      <c r="F442" s="1545"/>
      <c r="G442" s="1545"/>
      <c r="H442" s="1798" t="s">
        <v>343</v>
      </c>
      <c r="I442" s="1797"/>
      <c r="J442" s="1613">
        <v>4.5703685213534212E-2</v>
      </c>
      <c r="K442" s="1545"/>
      <c r="L442" s="1545"/>
      <c r="M442" s="1798" t="s">
        <v>349</v>
      </c>
      <c r="N442" s="1797"/>
      <c r="O442" s="1614">
        <v>-1.9034251034993874E-2</v>
      </c>
      <c r="P442" s="1545"/>
      <c r="Q442" s="1545"/>
      <c r="AK442" s="300"/>
      <c r="AL442" s="300"/>
      <c r="AM442" s="300"/>
      <c r="AN442" s="300"/>
      <c r="AO442" s="300"/>
      <c r="AP442" s="300"/>
      <c r="AQ442" s="300"/>
      <c r="AR442" s="300"/>
      <c r="AS442" s="300"/>
      <c r="AT442" s="300"/>
      <c r="AU442" s="300"/>
      <c r="AV442" s="300"/>
      <c r="AW442" s="300"/>
      <c r="AX442" s="300"/>
      <c r="AY442" s="300"/>
      <c r="AZ442" s="300"/>
      <c r="BA442" s="302"/>
      <c r="BB442" s="352"/>
      <c r="BC442" s="302"/>
      <c r="BD442" s="302"/>
      <c r="BE442" s="302"/>
      <c r="BF442" s="302"/>
      <c r="BG442" s="302"/>
      <c r="BH442" s="302"/>
      <c r="BI442" s="302"/>
      <c r="BJ442" s="302"/>
      <c r="BK442" s="302"/>
      <c r="BL442" s="302"/>
      <c r="BM442" s="302"/>
      <c r="BN442" s="302"/>
      <c r="BO442" s="302"/>
      <c r="BP442" s="302"/>
      <c r="BQ442" s="302"/>
      <c r="BR442" s="302"/>
      <c r="BS442" s="302"/>
      <c r="BT442" s="302"/>
      <c r="BU442" s="302"/>
      <c r="BV442" s="302"/>
      <c r="BW442" s="302"/>
      <c r="BX442" s="302"/>
      <c r="BY442" s="302"/>
      <c r="BZ442" s="303"/>
      <c r="CA442" s="303"/>
      <c r="CB442" s="303"/>
      <c r="CC442" s="303"/>
      <c r="CD442" s="303"/>
      <c r="CE442" s="303"/>
      <c r="CF442" s="303"/>
      <c r="CG442" s="303"/>
      <c r="CH442" s="303"/>
      <c r="CI442" s="303"/>
      <c r="CJ442" s="303"/>
      <c r="CK442" s="303"/>
      <c r="CL442" s="303"/>
      <c r="CM442" s="303"/>
      <c r="CN442" s="303"/>
      <c r="CO442" s="303"/>
      <c r="CP442" s="303"/>
      <c r="CQ442" s="303"/>
      <c r="CR442" s="303"/>
      <c r="CS442" s="303"/>
      <c r="CT442" s="303"/>
      <c r="CU442" s="303"/>
      <c r="CV442" s="303"/>
      <c r="CW442" s="303"/>
      <c r="CX442" s="303"/>
      <c r="CY442" s="303"/>
      <c r="CZ442" s="303"/>
    </row>
    <row r="443" s="623" customFormat="true" ht="25.15" customHeight="true" x14ac:dyDescent="0.2">
      <c r="B443" s="1718"/>
      <c r="C443" s="1799" t="s">
        <v>301</v>
      </c>
      <c r="D443" s="1797"/>
      <c r="E443" s="1797"/>
      <c r="F443" s="1545"/>
      <c r="G443" s="1545"/>
      <c r="H443" s="1798" t="s">
        <v>46</v>
      </c>
      <c r="I443" s="1797"/>
      <c r="J443" s="1613">
        <v>4.1834227597571293E-2</v>
      </c>
      <c r="K443" s="1545"/>
      <c r="L443" s="1545"/>
      <c r="M443" s="1798" t="s">
        <v>365</v>
      </c>
      <c r="N443" s="1797"/>
      <c r="O443" s="1614">
        <v>-1.7176782776917192E-2</v>
      </c>
      <c r="P443" s="1545"/>
      <c r="Q443" s="1545"/>
      <c r="AK443" s="300"/>
      <c r="AL443" s="300"/>
      <c r="AM443" s="300"/>
      <c r="AN443" s="300"/>
      <c r="AO443" s="300"/>
      <c r="AP443" s="300"/>
      <c r="AQ443" s="300"/>
      <c r="AR443" s="300"/>
      <c r="AS443" s="300"/>
      <c r="AT443" s="300"/>
      <c r="AU443" s="300"/>
      <c r="AV443" s="300"/>
      <c r="AW443" s="300"/>
      <c r="AX443" s="300"/>
      <c r="AY443" s="300"/>
      <c r="AZ443" s="300"/>
      <c r="BA443" s="302"/>
      <c r="BB443" s="352"/>
      <c r="BC443" s="302"/>
      <c r="BD443" s="302"/>
      <c r="BE443" s="302"/>
      <c r="BF443" s="302"/>
      <c r="BG443" s="302"/>
      <c r="BH443" s="302"/>
      <c r="BI443" s="302"/>
      <c r="BJ443" s="302"/>
      <c r="BK443" s="302"/>
      <c r="BL443" s="302"/>
      <c r="BM443" s="302"/>
      <c r="BN443" s="302"/>
      <c r="BO443" s="302"/>
      <c r="BP443" s="302"/>
      <c r="BQ443" s="302"/>
      <c r="BR443" s="302"/>
      <c r="BS443" s="302"/>
      <c r="BT443" s="302"/>
      <c r="BU443" s="302"/>
      <c r="BV443" s="302"/>
      <c r="BW443" s="302"/>
      <c r="BX443" s="302"/>
      <c r="BY443" s="302"/>
      <c r="BZ443" s="303"/>
      <c r="CA443" s="303"/>
      <c r="CB443" s="303"/>
      <c r="CC443" s="303"/>
      <c r="CD443" s="303"/>
      <c r="CE443" s="303"/>
      <c r="CF443" s="303"/>
      <c r="CG443" s="303"/>
      <c r="CH443" s="303"/>
      <c r="CI443" s="303"/>
      <c r="CJ443" s="303"/>
      <c r="CK443" s="303"/>
      <c r="CL443" s="303"/>
      <c r="CM443" s="303"/>
      <c r="CN443" s="303"/>
      <c r="CO443" s="303"/>
      <c r="CP443" s="303"/>
      <c r="CQ443" s="303"/>
      <c r="CR443" s="303"/>
      <c r="CS443" s="303"/>
      <c r="CT443" s="303"/>
      <c r="CU443" s="303"/>
      <c r="CV443" s="303"/>
      <c r="CW443" s="303"/>
      <c r="CX443" s="303"/>
      <c r="CY443" s="303"/>
      <c r="CZ443" s="303"/>
    </row>
    <row r="444" s="623" customFormat="true" ht="25.15" customHeight="true" x14ac:dyDescent="0.2">
      <c r="B444" s="1718"/>
      <c r="C444" s="1796"/>
      <c r="D444" s="1797"/>
      <c r="E444" s="1594" t="s">
        <v>302</v>
      </c>
      <c r="F444" s="1545"/>
      <c r="G444" s="1545"/>
      <c r="H444" s="1798" t="s">
        <v>366</v>
      </c>
      <c r="I444" s="1797"/>
      <c r="J444" s="1613">
        <v>3.4755396438777307E-2</v>
      </c>
      <c r="K444" s="1545"/>
      <c r="L444" s="1545"/>
      <c r="M444" s="1798" t="s">
        <v>372</v>
      </c>
      <c r="N444" s="1797"/>
      <c r="O444" s="1614">
        <v>-1.6902125330836779E-2</v>
      </c>
      <c r="P444" s="1545"/>
      <c r="Q444" s="1545"/>
      <c r="AK444" s="300"/>
      <c r="AL444" s="300"/>
      <c r="AM444" s="300"/>
      <c r="AN444" s="300"/>
      <c r="AO444" s="300"/>
      <c r="AP444" s="300"/>
      <c r="AQ444" s="300"/>
      <c r="AR444" s="300"/>
      <c r="AS444" s="300"/>
      <c r="AT444" s="300"/>
      <c r="AU444" s="300"/>
      <c r="AV444" s="300"/>
      <c r="AW444" s="300"/>
      <c r="AX444" s="300"/>
      <c r="AY444" s="300"/>
      <c r="AZ444" s="300"/>
      <c r="BA444" s="302"/>
      <c r="BB444" s="352"/>
      <c r="BC444" s="302"/>
      <c r="BD444" s="302"/>
      <c r="BE444" s="302"/>
      <c r="BF444" s="302"/>
      <c r="BG444" s="302"/>
      <c r="BH444" s="302"/>
      <c r="BI444" s="302"/>
      <c r="BJ444" s="302"/>
      <c r="BK444" s="302"/>
      <c r="BL444" s="302"/>
      <c r="BM444" s="302"/>
      <c r="BN444" s="302"/>
      <c r="BO444" s="302"/>
      <c r="BP444" s="302"/>
      <c r="BQ444" s="302"/>
      <c r="BR444" s="302"/>
      <c r="BS444" s="302"/>
      <c r="BT444" s="302"/>
      <c r="BU444" s="302"/>
      <c r="BV444" s="302"/>
      <c r="BW444" s="302"/>
      <c r="BX444" s="302"/>
      <c r="BY444" s="302"/>
      <c r="BZ444" s="303"/>
      <c r="CA444" s="303"/>
      <c r="CB444" s="303"/>
      <c r="CC444" s="303"/>
      <c r="CD444" s="303"/>
      <c r="CE444" s="303"/>
      <c r="CF444" s="303"/>
      <c r="CG444" s="303"/>
      <c r="CH444" s="303"/>
      <c r="CI444" s="303"/>
      <c r="CJ444" s="303"/>
      <c r="CK444" s="303"/>
      <c r="CL444" s="303"/>
      <c r="CM444" s="303"/>
      <c r="CN444" s="303"/>
      <c r="CO444" s="303"/>
      <c r="CP444" s="303"/>
      <c r="CQ444" s="303"/>
      <c r="CR444" s="303"/>
      <c r="CS444" s="303"/>
      <c r="CT444" s="303"/>
      <c r="CU444" s="303"/>
      <c r="CV444" s="303"/>
      <c r="CW444" s="303"/>
      <c r="CX444" s="303"/>
      <c r="CY444" s="303"/>
      <c r="CZ444" s="303"/>
    </row>
    <row r="445" s="623" customFormat="true" ht="25.15" customHeight="true" x14ac:dyDescent="0.2">
      <c r="B445" s="1718"/>
      <c r="C445" s="1798" t="s">
        <v>331</v>
      </c>
      <c r="D445" s="1797"/>
      <c r="E445" s="1609">
        <v>0.53644006537277422</v>
      </c>
      <c r="F445" s="1545"/>
      <c r="G445" s="1545"/>
      <c r="H445" s="1798" t="s">
        <v>370</v>
      </c>
      <c r="I445" s="1797"/>
      <c r="J445" s="1613">
        <v>-1.7210721721535108E-2</v>
      </c>
      <c r="K445" s="1545"/>
      <c r="L445" s="1545"/>
      <c r="M445" s="1798" t="s">
        <v>46</v>
      </c>
      <c r="N445" s="1797"/>
      <c r="O445" s="1614">
        <v>1.5545336274017612E-2</v>
      </c>
      <c r="P445" s="1545"/>
      <c r="Q445" s="1545"/>
      <c r="AK445" s="300"/>
      <c r="AL445" s="300"/>
      <c r="AM445" s="300"/>
      <c r="AN445" s="300"/>
      <c r="AO445" s="300"/>
      <c r="AP445" s="300"/>
      <c r="AQ445" s="300"/>
      <c r="AR445" s="300"/>
      <c r="AS445" s="300"/>
      <c r="AT445" s="300"/>
      <c r="AU445" s="300"/>
      <c r="AV445" s="300"/>
      <c r="AW445" s="300"/>
      <c r="AX445" s="300"/>
      <c r="AY445" s="300"/>
      <c r="AZ445" s="300"/>
      <c r="BA445" s="302"/>
      <c r="BB445" s="352"/>
      <c r="BC445" s="302"/>
      <c r="BD445" s="302"/>
      <c r="BE445" s="302"/>
      <c r="BF445" s="302"/>
      <c r="BG445" s="302"/>
      <c r="BH445" s="302"/>
      <c r="BI445" s="302"/>
      <c r="BJ445" s="302"/>
      <c r="BK445" s="302"/>
      <c r="BL445" s="302"/>
      <c r="BM445" s="302"/>
      <c r="BN445" s="302"/>
      <c r="BO445" s="302"/>
      <c r="BP445" s="302"/>
      <c r="BQ445" s="302"/>
      <c r="BR445" s="302"/>
      <c r="BS445" s="302"/>
      <c r="BT445" s="302"/>
      <c r="BU445" s="302"/>
      <c r="BV445" s="302"/>
      <c r="BW445" s="302"/>
      <c r="BX445" s="302"/>
      <c r="BY445" s="302"/>
      <c r="BZ445" s="303"/>
      <c r="CA445" s="303"/>
      <c r="CB445" s="303"/>
      <c r="CC445" s="303"/>
      <c r="CD445" s="303"/>
      <c r="CE445" s="303"/>
      <c r="CF445" s="303"/>
      <c r="CG445" s="303"/>
      <c r="CH445" s="303"/>
      <c r="CI445" s="303"/>
      <c r="CJ445" s="303"/>
      <c r="CK445" s="303"/>
      <c r="CL445" s="303"/>
      <c r="CM445" s="303"/>
      <c r="CN445" s="303"/>
      <c r="CO445" s="303"/>
      <c r="CP445" s="303"/>
      <c r="CQ445" s="303"/>
      <c r="CR445" s="303"/>
      <c r="CS445" s="303"/>
      <c r="CT445" s="303"/>
      <c r="CU445" s="303"/>
      <c r="CV445" s="303"/>
      <c r="CW445" s="303"/>
      <c r="CX445" s="303"/>
      <c r="CY445" s="303"/>
      <c r="CZ445" s="303"/>
    </row>
    <row r="446" s="623" customFormat="true" ht="25.15" customHeight="true" x14ac:dyDescent="0.2">
      <c r="C446" s="1798" t="s">
        <v>348</v>
      </c>
      <c r="D446" s="1797"/>
      <c r="E446" s="1612">
        <v>9.2169860704816614E-2</v>
      </c>
      <c r="F446" s="1545"/>
      <c r="G446" s="1545"/>
      <c r="H446" s="1798" t="s">
        <v>364</v>
      </c>
      <c r="I446" s="1797"/>
      <c r="J446" s="1613">
        <v>-1.1006749356869169E-2</v>
      </c>
      <c r="K446" s="1545"/>
      <c r="L446" s="1545"/>
      <c r="M446" s="1798" t="s">
        <v>371</v>
      </c>
      <c r="N446" s="1797"/>
      <c r="O446" s="1614">
        <v>7.729908337532742E-3</v>
      </c>
      <c r="P446" s="1545"/>
      <c r="Q446" s="1545"/>
      <c r="AK446" s="300"/>
      <c r="AL446" s="300"/>
      <c r="AM446" s="300"/>
      <c r="AN446" s="300"/>
      <c r="AO446" s="300"/>
      <c r="AP446" s="300"/>
      <c r="AQ446" s="300"/>
      <c r="AR446" s="300"/>
      <c r="AS446" s="300"/>
      <c r="AT446" s="300"/>
      <c r="AU446" s="300"/>
      <c r="AV446" s="300"/>
      <c r="AW446" s="300"/>
      <c r="AX446" s="300"/>
      <c r="AY446" s="300"/>
      <c r="AZ446" s="300"/>
      <c r="BA446" s="302"/>
      <c r="BB446" s="352"/>
      <c r="BC446" s="302"/>
      <c r="BD446" s="302"/>
      <c r="BE446" s="302"/>
      <c r="BF446" s="302"/>
      <c r="BG446" s="302"/>
      <c r="BH446" s="302"/>
      <c r="BI446" s="302"/>
      <c r="BJ446" s="302"/>
      <c r="BK446" s="302"/>
      <c r="BL446" s="302"/>
      <c r="BM446" s="302"/>
      <c r="BN446" s="302"/>
      <c r="BO446" s="302"/>
      <c r="BP446" s="302"/>
      <c r="BQ446" s="302"/>
      <c r="BR446" s="302"/>
      <c r="BS446" s="302"/>
      <c r="BT446" s="302"/>
      <c r="BU446" s="302"/>
      <c r="BV446" s="302"/>
      <c r="BW446" s="302"/>
      <c r="BX446" s="302"/>
      <c r="BY446" s="302"/>
      <c r="BZ446" s="303"/>
      <c r="CA446" s="303"/>
      <c r="CB446" s="303"/>
      <c r="CC446" s="303"/>
      <c r="CD446" s="303"/>
      <c r="CE446" s="303"/>
      <c r="CF446" s="303"/>
      <c r="CG446" s="303"/>
      <c r="CH446" s="303"/>
      <c r="CI446" s="303"/>
      <c r="CJ446" s="303"/>
      <c r="CK446" s="303"/>
      <c r="CL446" s="303"/>
      <c r="CM446" s="303"/>
      <c r="CN446" s="303"/>
      <c r="CO446" s="303"/>
      <c r="CP446" s="303"/>
      <c r="CQ446" s="303"/>
      <c r="CR446" s="303"/>
      <c r="CS446" s="303"/>
      <c r="CT446" s="303"/>
      <c r="CU446" s="303"/>
      <c r="CV446" s="303"/>
      <c r="CW446" s="303"/>
      <c r="CX446" s="303"/>
      <c r="CY446" s="303"/>
      <c r="CZ446" s="303"/>
    </row>
    <row r="447" s="623" customFormat="true" ht="25.15" customHeight="true" x14ac:dyDescent="0.2">
      <c r="C447" s="1798" t="s">
        <v>332</v>
      </c>
      <c r="D447" s="1797"/>
      <c r="E447" s="1612">
        <v>0.35491014568538515</v>
      </c>
      <c r="F447" s="1545"/>
      <c r="G447" s="1545"/>
      <c r="H447" s="1798" t="s">
        <v>373</v>
      </c>
      <c r="I447" s="1797"/>
      <c r="J447" s="1616">
        <v>-5.6937112591224628E-4</v>
      </c>
      <c r="K447" s="1545"/>
      <c r="L447" s="1545"/>
      <c r="M447" s="1798" t="s">
        <v>373</v>
      </c>
      <c r="N447" s="1797"/>
      <c r="O447" s="1614">
        <v>-6.8087193697649682E-3</v>
      </c>
      <c r="P447" s="1545"/>
      <c r="Q447" s="1545"/>
      <c r="AK447" s="300"/>
      <c r="AL447" s="300"/>
      <c r="AM447" s="300"/>
      <c r="AN447" s="300"/>
      <c r="AO447" s="300"/>
      <c r="AP447" s="300"/>
      <c r="AQ447" s="300"/>
      <c r="AR447" s="300"/>
      <c r="AS447" s="300"/>
      <c r="AT447" s="300"/>
      <c r="AU447" s="300"/>
      <c r="AV447" s="300"/>
      <c r="AW447" s="300"/>
      <c r="AX447" s="300"/>
      <c r="AY447" s="300"/>
      <c r="AZ447" s="300"/>
      <c r="BA447" s="302"/>
      <c r="BB447" s="352"/>
      <c r="BC447" s="302"/>
      <c r="BD447" s="302"/>
      <c r="BE447" s="302"/>
      <c r="BF447" s="302"/>
      <c r="BG447" s="302"/>
      <c r="BH447" s="302"/>
      <c r="BI447" s="302"/>
      <c r="BJ447" s="302"/>
      <c r="BK447" s="302"/>
      <c r="BL447" s="302"/>
      <c r="BM447" s="302"/>
      <c r="BN447" s="302"/>
      <c r="BO447" s="302"/>
      <c r="BP447" s="302"/>
      <c r="BQ447" s="302"/>
      <c r="BR447" s="302"/>
      <c r="BS447" s="302"/>
      <c r="BT447" s="302"/>
      <c r="BU447" s="302"/>
      <c r="BV447" s="302"/>
      <c r="BW447" s="302"/>
      <c r="BX447" s="302"/>
      <c r="BY447" s="302"/>
      <c r="BZ447" s="303"/>
      <c r="CA447" s="303"/>
      <c r="CB447" s="303"/>
      <c r="CC447" s="303"/>
      <c r="CD447" s="303"/>
      <c r="CE447" s="303"/>
      <c r="CF447" s="303"/>
      <c r="CG447" s="303"/>
      <c r="CH447" s="303"/>
      <c r="CI447" s="303"/>
      <c r="CJ447" s="303"/>
      <c r="CK447" s="303"/>
      <c r="CL447" s="303"/>
      <c r="CM447" s="303"/>
      <c r="CN447" s="303"/>
      <c r="CO447" s="303"/>
      <c r="CP447" s="303"/>
      <c r="CQ447" s="303"/>
      <c r="CR447" s="303"/>
      <c r="CS447" s="303"/>
      <c r="CT447" s="303"/>
      <c r="CU447" s="303"/>
      <c r="CV447" s="303"/>
      <c r="CW447" s="303"/>
      <c r="CX447" s="303"/>
      <c r="CY447" s="303"/>
      <c r="CZ447" s="303"/>
    </row>
    <row r="448" s="623" customFormat="true" ht="25.15" customHeight="true" x14ac:dyDescent="0.2">
      <c r="C448" s="1798" t="s">
        <v>333</v>
      </c>
      <c r="D448" s="1797"/>
      <c r="E448" s="1612">
        <v>0.35372538561618949</v>
      </c>
      <c r="F448" s="1545"/>
      <c r="G448" s="1545"/>
      <c r="H448" s="1796"/>
      <c r="I448" s="1797"/>
      <c r="J448" s="1570"/>
      <c r="K448" s="1545"/>
      <c r="L448" s="1545"/>
      <c r="M448" s="1798" t="s">
        <v>354</v>
      </c>
      <c r="N448" s="1797"/>
      <c r="O448" s="1617">
        <v>3.8171140881567683E-3</v>
      </c>
      <c r="P448" s="1545"/>
      <c r="Q448" s="1545"/>
      <c r="AK448" s="300"/>
      <c r="AL448" s="300"/>
      <c r="AM448" s="300"/>
      <c r="AN448" s="300"/>
      <c r="AO448" s="300"/>
      <c r="AP448" s="300"/>
      <c r="AQ448" s="300"/>
      <c r="AR448" s="300"/>
      <c r="AS448" s="300"/>
      <c r="AT448" s="300"/>
      <c r="AU448" s="300"/>
      <c r="AV448" s="300"/>
      <c r="AW448" s="300"/>
      <c r="AX448" s="300"/>
      <c r="AY448" s="300"/>
      <c r="AZ448" s="300"/>
      <c r="BA448" s="302"/>
      <c r="BB448" s="352"/>
      <c r="BC448" s="302"/>
      <c r="BD448" s="302"/>
      <c r="BE448" s="302"/>
      <c r="BF448" s="302"/>
      <c r="BG448" s="302"/>
      <c r="BH448" s="302"/>
      <c r="BI448" s="302"/>
      <c r="BJ448" s="302"/>
      <c r="BK448" s="302"/>
      <c r="BL448" s="302"/>
      <c r="BM448" s="302"/>
      <c r="BN448" s="302"/>
      <c r="BO448" s="302"/>
      <c r="BP448" s="302"/>
      <c r="BQ448" s="302"/>
      <c r="BR448" s="302"/>
      <c r="BS448" s="302"/>
      <c r="BT448" s="302"/>
      <c r="BU448" s="302"/>
      <c r="BV448" s="302"/>
      <c r="BW448" s="302"/>
      <c r="BX448" s="302"/>
      <c r="BY448" s="302"/>
      <c r="BZ448" s="303"/>
      <c r="CA448" s="303"/>
      <c r="CB448" s="303"/>
      <c r="CC448" s="303"/>
      <c r="CD448" s="303"/>
      <c r="CE448" s="303"/>
      <c r="CF448" s="303"/>
      <c r="CG448" s="303"/>
      <c r="CH448" s="303"/>
      <c r="CI448" s="303"/>
      <c r="CJ448" s="303"/>
      <c r="CK448" s="303"/>
      <c r="CL448" s="303"/>
      <c r="CM448" s="303"/>
      <c r="CN448" s="303"/>
      <c r="CO448" s="303"/>
      <c r="CP448" s="303"/>
      <c r="CQ448" s="303"/>
      <c r="CR448" s="303"/>
      <c r="CS448" s="303"/>
      <c r="CT448" s="303"/>
      <c r="CU448" s="303"/>
      <c r="CV448" s="303"/>
      <c r="CW448" s="303"/>
      <c r="CX448" s="303"/>
      <c r="CY448" s="303"/>
      <c r="CZ448" s="303"/>
    </row>
    <row r="449" s="623" customFormat="true" ht="25.15" customHeight="true" x14ac:dyDescent="0.2">
      <c r="C449" s="1798" t="s">
        <v>353</v>
      </c>
      <c r="D449" s="1797"/>
      <c r="E449" s="1612">
        <v>1.1514995661918779E-2</v>
      </c>
      <c r="F449" s="1545"/>
      <c r="G449" s="1545"/>
      <c r="H449" s="1796"/>
      <c r="I449" s="1797"/>
      <c r="J449" s="1570"/>
      <c r="K449" s="1545"/>
      <c r="L449" s="1545"/>
      <c r="M449" s="1796"/>
      <c r="N449" s="1797"/>
      <c r="O449" s="1570"/>
      <c r="P449" s="1545"/>
      <c r="Q449" s="1545"/>
      <c r="AK449" s="300"/>
      <c r="AL449" s="300"/>
      <c r="AM449" s="300"/>
      <c r="AN449" s="300"/>
      <c r="AO449" s="300"/>
      <c r="AP449" s="300"/>
      <c r="AQ449" s="300"/>
      <c r="AR449" s="300"/>
      <c r="AS449" s="300"/>
      <c r="AT449" s="300"/>
      <c r="AU449" s="300"/>
      <c r="AV449" s="300"/>
      <c r="AW449" s="300"/>
      <c r="AX449" s="300"/>
      <c r="AY449" s="300"/>
      <c r="AZ449" s="300"/>
      <c r="BA449" s="302"/>
      <c r="BB449" s="352"/>
      <c r="BC449" s="302"/>
      <c r="BD449" s="302"/>
      <c r="BE449" s="302"/>
      <c r="BF449" s="302"/>
      <c r="BG449" s="302"/>
      <c r="BH449" s="302"/>
      <c r="BI449" s="302"/>
      <c r="BJ449" s="302"/>
      <c r="BK449" s="302"/>
      <c r="BL449" s="302"/>
      <c r="BM449" s="302"/>
      <c r="BN449" s="302"/>
      <c r="BO449" s="302"/>
      <c r="BP449" s="302"/>
      <c r="BQ449" s="302"/>
      <c r="BR449" s="302"/>
      <c r="BS449" s="302"/>
      <c r="BT449" s="302"/>
      <c r="BU449" s="302"/>
      <c r="BV449" s="302"/>
      <c r="BW449" s="302"/>
      <c r="BX449" s="302"/>
      <c r="BY449" s="302"/>
      <c r="BZ449" s="303"/>
      <c r="CA449" s="303"/>
      <c r="CB449" s="303"/>
      <c r="CC449" s="303"/>
      <c r="CD449" s="303"/>
      <c r="CE449" s="303"/>
      <c r="CF449" s="303"/>
      <c r="CG449" s="303"/>
      <c r="CH449" s="303"/>
      <c r="CI449" s="303"/>
      <c r="CJ449" s="303"/>
      <c r="CK449" s="303"/>
      <c r="CL449" s="303"/>
      <c r="CM449" s="303"/>
      <c r="CN449" s="303"/>
      <c r="CO449" s="303"/>
      <c r="CP449" s="303"/>
      <c r="CQ449" s="303"/>
      <c r="CR449" s="303"/>
      <c r="CS449" s="303"/>
      <c r="CT449" s="303"/>
      <c r="CU449" s="303"/>
      <c r="CV449" s="303"/>
      <c r="CW449" s="303"/>
      <c r="CX449" s="303"/>
      <c r="CY449" s="303"/>
      <c r="CZ449" s="303"/>
    </row>
    <row r="450" s="623" customFormat="true" ht="25.15" customHeight="true" x14ac:dyDescent="0.2">
      <c r="C450" s="1798" t="s">
        <v>339</v>
      </c>
      <c r="D450" s="1797"/>
      <c r="E450" s="1612">
        <v>0.25957823199342633</v>
      </c>
      <c r="F450" s="1545"/>
      <c r="G450" s="1545"/>
      <c r="H450" s="1796"/>
      <c r="I450" s="1797"/>
      <c r="J450" s="1545"/>
      <c r="K450" s="1545"/>
      <c r="L450" s="1545"/>
      <c r="M450" s="1796"/>
      <c r="N450" s="1797"/>
      <c r="O450" s="1570"/>
      <c r="P450" s="1545"/>
      <c r="Q450" s="1545"/>
      <c r="AK450" s="300"/>
      <c r="AL450" s="300"/>
      <c r="AM450" s="300"/>
      <c r="AN450" s="300"/>
      <c r="AO450" s="300"/>
      <c r="AP450" s="300"/>
      <c r="AQ450" s="300"/>
      <c r="AR450" s="300"/>
      <c r="AS450" s="300"/>
      <c r="AT450" s="300"/>
      <c r="AU450" s="300"/>
      <c r="AV450" s="300"/>
      <c r="AW450" s="300"/>
      <c r="AX450" s="300"/>
      <c r="AY450" s="300"/>
      <c r="AZ450" s="300"/>
      <c r="BA450" s="302"/>
      <c r="BB450" s="352"/>
      <c r="BC450" s="302"/>
      <c r="BD450" s="302"/>
      <c r="BE450" s="302"/>
      <c r="BF450" s="302"/>
      <c r="BG450" s="302"/>
      <c r="BH450" s="302"/>
      <c r="BI450" s="302"/>
      <c r="BJ450" s="302"/>
      <c r="BK450" s="302"/>
      <c r="BL450" s="302"/>
      <c r="BM450" s="302"/>
      <c r="BN450" s="302"/>
      <c r="BO450" s="302"/>
      <c r="BP450" s="302"/>
      <c r="BQ450" s="302"/>
      <c r="BR450" s="302"/>
      <c r="BS450" s="302"/>
      <c r="BT450" s="302"/>
      <c r="BU450" s="302"/>
      <c r="BV450" s="302"/>
      <c r="BW450" s="302"/>
      <c r="BX450" s="302"/>
      <c r="BY450" s="302"/>
      <c r="BZ450" s="303"/>
      <c r="CA450" s="303"/>
      <c r="CB450" s="303"/>
      <c r="CC450" s="303"/>
      <c r="CD450" s="303"/>
      <c r="CE450" s="303"/>
      <c r="CF450" s="303"/>
      <c r="CG450" s="303"/>
      <c r="CH450" s="303"/>
      <c r="CI450" s="303"/>
      <c r="CJ450" s="303"/>
      <c r="CK450" s="303"/>
      <c r="CL450" s="303"/>
      <c r="CM450" s="303"/>
      <c r="CN450" s="303"/>
      <c r="CO450" s="303"/>
      <c r="CP450" s="303"/>
      <c r="CQ450" s="303"/>
      <c r="CR450" s="303"/>
      <c r="CS450" s="303"/>
      <c r="CT450" s="303"/>
      <c r="CU450" s="303"/>
      <c r="CV450" s="303"/>
      <c r="CW450" s="303"/>
      <c r="CX450" s="303"/>
      <c r="CY450" s="303"/>
      <c r="CZ450" s="303"/>
    </row>
    <row r="451" s="623" customFormat="true" ht="25.15" customHeight="true" x14ac:dyDescent="0.2">
      <c r="C451" s="1798" t="s">
        <v>338</v>
      </c>
      <c r="D451" s="1797"/>
      <c r="E451" s="1612">
        <v>0.28174944229149262</v>
      </c>
      <c r="F451" s="1545"/>
      <c r="G451" s="1545"/>
      <c r="H451" s="1799" t="s">
        <v>301</v>
      </c>
      <c r="I451" s="1797"/>
      <c r="J451" s="1797"/>
      <c r="K451" s="1545"/>
      <c r="L451" s="1545"/>
      <c r="M451" s="1796"/>
      <c r="N451" s="1797"/>
      <c r="O451" s="1545"/>
      <c r="P451" s="1545"/>
      <c r="Q451" s="1545"/>
      <c r="AK451" s="300"/>
      <c r="AL451" s="300"/>
      <c r="AM451" s="300"/>
      <c r="AN451" s="300"/>
      <c r="AO451" s="300"/>
      <c r="AP451" s="300"/>
      <c r="AQ451" s="300"/>
      <c r="AR451" s="300"/>
      <c r="AS451" s="300"/>
      <c r="AT451" s="300"/>
      <c r="AU451" s="300"/>
      <c r="AV451" s="300"/>
      <c r="AW451" s="300"/>
      <c r="AX451" s="300"/>
      <c r="AY451" s="300"/>
      <c r="AZ451" s="300"/>
      <c r="BA451" s="302"/>
      <c r="BB451" s="352"/>
      <c r="BC451" s="302"/>
      <c r="BD451" s="302"/>
      <c r="BE451" s="302"/>
      <c r="BF451" s="302"/>
      <c r="BG451" s="302"/>
      <c r="BH451" s="302"/>
      <c r="BI451" s="302"/>
      <c r="BJ451" s="302"/>
      <c r="BK451" s="302"/>
      <c r="BL451" s="302"/>
      <c r="BM451" s="302"/>
      <c r="BN451" s="302"/>
      <c r="BO451" s="302"/>
      <c r="BP451" s="302"/>
      <c r="BQ451" s="302"/>
      <c r="BR451" s="302"/>
      <c r="BS451" s="302"/>
      <c r="BT451" s="302"/>
      <c r="BU451" s="302"/>
      <c r="BV451" s="302"/>
      <c r="BW451" s="302"/>
      <c r="BX451" s="302"/>
      <c r="BY451" s="302"/>
      <c r="BZ451" s="303"/>
      <c r="CA451" s="303"/>
      <c r="CB451" s="303"/>
      <c r="CC451" s="303"/>
      <c r="CD451" s="303"/>
      <c r="CE451" s="303"/>
      <c r="CF451" s="303"/>
      <c r="CG451" s="303"/>
      <c r="CH451" s="303"/>
      <c r="CI451" s="303"/>
      <c r="CJ451" s="303"/>
      <c r="CK451" s="303"/>
      <c r="CL451" s="303"/>
      <c r="CM451" s="303"/>
      <c r="CN451" s="303"/>
      <c r="CO451" s="303"/>
      <c r="CP451" s="303"/>
      <c r="CQ451" s="303"/>
      <c r="CR451" s="303"/>
      <c r="CS451" s="303"/>
      <c r="CT451" s="303"/>
      <c r="CU451" s="303"/>
      <c r="CV451" s="303"/>
      <c r="CW451" s="303"/>
      <c r="CX451" s="303"/>
      <c r="CY451" s="303"/>
      <c r="CZ451" s="303"/>
    </row>
    <row r="452" s="623" customFormat="true" ht="25.15" customHeight="true" x14ac:dyDescent="0.2">
      <c r="C452" s="1798" t="s">
        <v>352</v>
      </c>
      <c r="D452" s="1797"/>
      <c r="E452" s="1612">
        <v>7.1827820596441341E-2</v>
      </c>
      <c r="F452" s="1545"/>
      <c r="G452" s="1545"/>
      <c r="H452" s="1796"/>
      <c r="I452" s="1797"/>
      <c r="J452" s="1595" t="s">
        <v>302</v>
      </c>
      <c r="K452" s="1545"/>
      <c r="L452" s="1545"/>
      <c r="M452" s="1799" t="s">
        <v>301</v>
      </c>
      <c r="N452" s="1797"/>
      <c r="O452" s="1797"/>
      <c r="P452" s="1545"/>
      <c r="Q452" s="1545"/>
      <c r="AK452" s="300"/>
      <c r="AL452" s="300"/>
      <c r="AM452" s="300"/>
      <c r="AN452" s="300"/>
      <c r="AO452" s="300"/>
      <c r="AP452" s="300"/>
      <c r="AQ452" s="300"/>
      <c r="AR452" s="300"/>
      <c r="AS452" s="300"/>
      <c r="AT452" s="300"/>
      <c r="AU452" s="300"/>
      <c r="AV452" s="300"/>
      <c r="AW452" s="300"/>
      <c r="AX452" s="300"/>
      <c r="AY452" s="300"/>
      <c r="AZ452" s="300"/>
      <c r="BA452" s="302"/>
      <c r="BB452" s="352"/>
      <c r="BC452" s="302"/>
      <c r="BD452" s="302"/>
      <c r="BE452" s="302"/>
      <c r="BF452" s="302"/>
      <c r="BG452" s="302"/>
      <c r="BH452" s="302"/>
      <c r="BI452" s="302"/>
      <c r="BJ452" s="302"/>
      <c r="BK452" s="302"/>
      <c r="BL452" s="302"/>
      <c r="BM452" s="302"/>
      <c r="BN452" s="302"/>
      <c r="BO452" s="302"/>
      <c r="BP452" s="302"/>
      <c r="BQ452" s="302"/>
      <c r="BR452" s="302"/>
      <c r="BS452" s="302"/>
      <c r="BT452" s="302"/>
      <c r="BU452" s="302"/>
      <c r="BV452" s="302"/>
      <c r="BW452" s="302"/>
      <c r="BX452" s="302"/>
      <c r="BY452" s="302"/>
      <c r="BZ452" s="303"/>
      <c r="CA452" s="303"/>
      <c r="CB452" s="303"/>
      <c r="CC452" s="303"/>
      <c r="CD452" s="303"/>
      <c r="CE452" s="303"/>
      <c r="CF452" s="303"/>
      <c r="CG452" s="303"/>
      <c r="CH452" s="303"/>
      <c r="CI452" s="303"/>
      <c r="CJ452" s="303"/>
      <c r="CK452" s="303"/>
      <c r="CL452" s="303"/>
      <c r="CM452" s="303"/>
      <c r="CN452" s="303"/>
      <c r="CO452" s="303"/>
      <c r="CP452" s="303"/>
      <c r="CQ452" s="303"/>
      <c r="CR452" s="303"/>
      <c r="CS452" s="303"/>
      <c r="CT452" s="303"/>
      <c r="CU452" s="303"/>
      <c r="CV452" s="303"/>
      <c r="CW452" s="303"/>
      <c r="CX452" s="303"/>
      <c r="CY452" s="303"/>
      <c r="CZ452" s="303"/>
    </row>
    <row r="453" s="623" customFormat="true" ht="25.15" customHeight="true" x14ac:dyDescent="0.2">
      <c r="C453" s="1798" t="s">
        <v>337</v>
      </c>
      <c r="D453" s="1797"/>
      <c r="E453" s="1612">
        <v>0.32093038305278998</v>
      </c>
      <c r="F453" s="1545"/>
      <c r="G453" s="1545"/>
      <c r="H453" s="1798" t="s">
        <v>331</v>
      </c>
      <c r="I453" s="1797"/>
      <c r="J453" s="1610">
        <v>0.29200746430291802</v>
      </c>
      <c r="K453" s="1545"/>
      <c r="L453" s="1545"/>
      <c r="M453" s="1796"/>
      <c r="N453" s="1797"/>
      <c r="O453" s="1596" t="s">
        <v>302</v>
      </c>
      <c r="P453" s="1545"/>
      <c r="Q453" s="1545"/>
      <c r="AK453" s="300"/>
      <c r="AL453" s="300"/>
      <c r="AM453" s="300"/>
      <c r="AN453" s="300"/>
      <c r="AO453" s="300"/>
      <c r="AP453" s="300"/>
      <c r="AQ453" s="300"/>
      <c r="AR453" s="300"/>
      <c r="AS453" s="300"/>
      <c r="AT453" s="300"/>
      <c r="AU453" s="300"/>
      <c r="AV453" s="300"/>
      <c r="AW453" s="300"/>
      <c r="AX453" s="300"/>
      <c r="AY453" s="300"/>
      <c r="AZ453" s="300"/>
      <c r="BA453" s="302"/>
      <c r="BB453" s="352"/>
      <c r="BC453" s="302"/>
      <c r="BD453" s="302"/>
      <c r="BE453" s="302"/>
      <c r="BF453" s="302"/>
      <c r="BG453" s="302"/>
      <c r="BH453" s="302"/>
      <c r="BI453" s="302"/>
      <c r="BJ453" s="302"/>
      <c r="BK453" s="302"/>
      <c r="BL453" s="302"/>
      <c r="BM453" s="302"/>
      <c r="BN453" s="302"/>
      <c r="BO453" s="302"/>
      <c r="BP453" s="302"/>
      <c r="BQ453" s="302"/>
      <c r="BR453" s="302"/>
      <c r="BS453" s="302"/>
      <c r="BT453" s="302"/>
      <c r="BU453" s="302"/>
      <c r="BV453" s="302"/>
      <c r="BW453" s="302"/>
      <c r="BX453" s="302"/>
      <c r="BY453" s="302"/>
      <c r="BZ453" s="303"/>
      <c r="CA453" s="303"/>
      <c r="CB453" s="303"/>
      <c r="CC453" s="303"/>
      <c r="CD453" s="303"/>
      <c r="CE453" s="303"/>
      <c r="CF453" s="303"/>
      <c r="CG453" s="303"/>
      <c r="CH453" s="303"/>
      <c r="CI453" s="303"/>
      <c r="CJ453" s="303"/>
      <c r="CK453" s="303"/>
      <c r="CL453" s="303"/>
      <c r="CM453" s="303"/>
      <c r="CN453" s="303"/>
      <c r="CO453" s="303"/>
      <c r="CP453" s="303"/>
      <c r="CQ453" s="303"/>
      <c r="CR453" s="303"/>
      <c r="CS453" s="303"/>
      <c r="CT453" s="303"/>
      <c r="CU453" s="303"/>
      <c r="CV453" s="303"/>
      <c r="CW453" s="303"/>
      <c r="CX453" s="303"/>
      <c r="CY453" s="303"/>
      <c r="CZ453" s="303"/>
    </row>
    <row r="454" s="623" customFormat="true" ht="25.15" customHeight="true" x14ac:dyDescent="0.2">
      <c r="C454" s="1798" t="s">
        <v>344</v>
      </c>
      <c r="D454" s="1797"/>
      <c r="E454" s="1612">
        <v>0.21558393699610701</v>
      </c>
      <c r="F454" s="1545"/>
      <c r="G454" s="1545"/>
      <c r="H454" s="1798" t="s">
        <v>348</v>
      </c>
      <c r="I454" s="1797"/>
      <c r="J454" s="1613">
        <v>0.13416367564027248</v>
      </c>
      <c r="K454" s="1545"/>
      <c r="L454" s="1545"/>
      <c r="M454" s="1798" t="s">
        <v>331</v>
      </c>
      <c r="N454" s="1797"/>
      <c r="O454" s="1611">
        <v>0.33510140815964351</v>
      </c>
      <c r="P454" s="1545"/>
      <c r="Q454" s="1545"/>
      <c r="AK454" s="300"/>
      <c r="AL454" s="300"/>
      <c r="AM454" s="300"/>
      <c r="AN454" s="300"/>
      <c r="AO454" s="300"/>
      <c r="AP454" s="300"/>
      <c r="AQ454" s="300"/>
      <c r="AR454" s="300"/>
      <c r="AS454" s="300"/>
      <c r="AT454" s="300"/>
      <c r="AU454" s="300"/>
      <c r="AV454" s="300"/>
      <c r="AW454" s="300"/>
      <c r="AX454" s="300"/>
      <c r="AY454" s="300"/>
      <c r="AZ454" s="300"/>
      <c r="BA454" s="302"/>
      <c r="BB454" s="352"/>
      <c r="BC454" s="302"/>
      <c r="BD454" s="302"/>
      <c r="BE454" s="302"/>
      <c r="BF454" s="302"/>
      <c r="BG454" s="302"/>
      <c r="BH454" s="302"/>
      <c r="BI454" s="302"/>
      <c r="BJ454" s="302"/>
      <c r="BK454" s="302"/>
      <c r="BL454" s="302"/>
      <c r="BM454" s="302"/>
      <c r="BN454" s="302"/>
      <c r="BO454" s="302"/>
      <c r="BP454" s="302"/>
      <c r="BQ454" s="302"/>
      <c r="BR454" s="302"/>
      <c r="BS454" s="302"/>
      <c r="BT454" s="302"/>
      <c r="BU454" s="302"/>
      <c r="BV454" s="302"/>
      <c r="BW454" s="302"/>
      <c r="BX454" s="302"/>
      <c r="BY454" s="302"/>
      <c r="BZ454" s="303"/>
      <c r="CA454" s="303"/>
      <c r="CB454" s="303"/>
      <c r="CC454" s="303"/>
      <c r="CD454" s="303"/>
      <c r="CE454" s="303"/>
      <c r="CF454" s="303"/>
      <c r="CG454" s="303"/>
      <c r="CH454" s="303"/>
      <c r="CI454" s="303"/>
      <c r="CJ454" s="303"/>
      <c r="CK454" s="303"/>
      <c r="CL454" s="303"/>
      <c r="CM454" s="303"/>
      <c r="CN454" s="303"/>
      <c r="CO454" s="303"/>
      <c r="CP454" s="303"/>
      <c r="CQ454" s="303"/>
      <c r="CR454" s="303"/>
      <c r="CS454" s="303"/>
      <c r="CT454" s="303"/>
      <c r="CU454" s="303"/>
      <c r="CV454" s="303"/>
      <c r="CW454" s="303"/>
      <c r="CX454" s="303"/>
      <c r="CY454" s="303"/>
      <c r="CZ454" s="303"/>
    </row>
    <row r="455" s="623" customFormat="true" ht="25.15" customHeight="true" x14ac:dyDescent="0.2">
      <c r="C455" s="1798" t="s">
        <v>357</v>
      </c>
      <c r="D455" s="1797"/>
      <c r="E455" s="1612">
        <v>5.3719211057169106E-2</v>
      </c>
      <c r="F455" s="1545"/>
      <c r="G455" s="1545"/>
      <c r="H455" s="1798" t="s">
        <v>332</v>
      </c>
      <c r="I455" s="1797"/>
      <c r="J455" s="1613">
        <v>0.31640974628451818</v>
      </c>
      <c r="K455" s="1545"/>
      <c r="L455" s="1545"/>
      <c r="M455" s="1798" t="s">
        <v>348</v>
      </c>
      <c r="N455" s="1797"/>
      <c r="O455" s="1614">
        <v>8.1085486192318937E-2</v>
      </c>
      <c r="P455" s="1545"/>
      <c r="Q455" s="1545"/>
      <c r="AK455" s="300"/>
      <c r="AL455" s="300"/>
      <c r="AM455" s="300"/>
      <c r="AN455" s="300"/>
      <c r="AO455" s="300"/>
      <c r="AP455" s="300"/>
      <c r="AQ455" s="300"/>
      <c r="AR455" s="300"/>
      <c r="AS455" s="300"/>
      <c r="AT455" s="300"/>
      <c r="AU455" s="300"/>
      <c r="AV455" s="300"/>
      <c r="AW455" s="300"/>
      <c r="AX455" s="300"/>
      <c r="AY455" s="300"/>
      <c r="AZ455" s="300"/>
      <c r="BA455" s="302"/>
      <c r="BB455" s="352"/>
      <c r="BC455" s="302"/>
      <c r="BD455" s="302"/>
      <c r="BE455" s="302"/>
      <c r="BF455" s="302"/>
      <c r="BG455" s="302"/>
      <c r="BH455" s="302"/>
      <c r="BI455" s="302"/>
      <c r="BJ455" s="302"/>
      <c r="BK455" s="302"/>
      <c r="BL455" s="302"/>
      <c r="BM455" s="302"/>
      <c r="BN455" s="302"/>
      <c r="BO455" s="302"/>
      <c r="BP455" s="302"/>
      <c r="BQ455" s="302"/>
      <c r="BR455" s="302"/>
      <c r="BS455" s="302"/>
      <c r="BT455" s="302"/>
      <c r="BU455" s="302"/>
      <c r="BV455" s="302"/>
      <c r="BW455" s="302"/>
      <c r="BX455" s="302"/>
      <c r="BY455" s="302"/>
      <c r="BZ455" s="303"/>
      <c r="CA455" s="303"/>
      <c r="CB455" s="303"/>
      <c r="CC455" s="303"/>
      <c r="CD455" s="303"/>
      <c r="CE455" s="303"/>
      <c r="CF455" s="303"/>
      <c r="CG455" s="303"/>
      <c r="CH455" s="303"/>
      <c r="CI455" s="303"/>
      <c r="CJ455" s="303"/>
      <c r="CK455" s="303"/>
      <c r="CL455" s="303"/>
      <c r="CM455" s="303"/>
      <c r="CN455" s="303"/>
      <c r="CO455" s="303"/>
      <c r="CP455" s="303"/>
      <c r="CQ455" s="303"/>
      <c r="CR455" s="303"/>
      <c r="CS455" s="303"/>
      <c r="CT455" s="303"/>
      <c r="CU455" s="303"/>
      <c r="CV455" s="303"/>
      <c r="CW455" s="303"/>
      <c r="CX455" s="303"/>
      <c r="CY455" s="303"/>
      <c r="CZ455" s="303"/>
    </row>
    <row r="456" s="623" customFormat="true" ht="25.15" customHeight="true" x14ac:dyDescent="0.2">
      <c r="C456" s="1798" t="s">
        <v>368</v>
      </c>
      <c r="D456" s="1797"/>
      <c r="E456" s="1612">
        <v>1.1373942536769064E-3</v>
      </c>
      <c r="F456" s="1545"/>
      <c r="G456" s="1545"/>
      <c r="H456" s="1798" t="s">
        <v>333</v>
      </c>
      <c r="I456" s="1797"/>
      <c r="J456" s="1613">
        <v>0.38748511556036425</v>
      </c>
      <c r="K456" s="1545"/>
      <c r="L456" s="1545"/>
      <c r="M456" s="1798" t="s">
        <v>332</v>
      </c>
      <c r="N456" s="1797"/>
      <c r="O456" s="1614">
        <v>0.39488513559129002</v>
      </c>
      <c r="P456" s="1545"/>
      <c r="Q456" s="1545"/>
      <c r="AK456" s="300"/>
      <c r="AL456" s="300"/>
      <c r="AM456" s="300"/>
      <c r="AN456" s="300"/>
      <c r="AO456" s="300"/>
      <c r="AP456" s="300"/>
      <c r="AQ456" s="300"/>
      <c r="AR456" s="300"/>
      <c r="AS456" s="300"/>
      <c r="AT456" s="300"/>
      <c r="AU456" s="300"/>
      <c r="AV456" s="300"/>
      <c r="AW456" s="300"/>
      <c r="AX456" s="300"/>
      <c r="AY456" s="300"/>
      <c r="AZ456" s="300"/>
      <c r="BA456" s="302"/>
      <c r="BB456" s="352"/>
      <c r="BC456" s="302"/>
      <c r="BD456" s="302"/>
      <c r="BE456" s="302"/>
      <c r="BF456" s="302"/>
      <c r="BG456" s="302"/>
      <c r="BH456" s="302"/>
      <c r="BI456" s="302"/>
      <c r="BJ456" s="302"/>
      <c r="BK456" s="302"/>
      <c r="BL456" s="302"/>
      <c r="BM456" s="302"/>
      <c r="BN456" s="302"/>
      <c r="BO456" s="302"/>
      <c r="BP456" s="302"/>
      <c r="BQ456" s="302"/>
      <c r="BR456" s="302"/>
      <c r="BS456" s="302"/>
      <c r="BT456" s="302"/>
      <c r="BU456" s="302"/>
      <c r="BV456" s="302"/>
      <c r="BW456" s="302"/>
      <c r="BX456" s="302"/>
      <c r="BY456" s="302"/>
      <c r="BZ456" s="303"/>
      <c r="CA456" s="303"/>
      <c r="CB456" s="303"/>
      <c r="CC456" s="303"/>
      <c r="CD456" s="303"/>
      <c r="CE456" s="303"/>
      <c r="CF456" s="303"/>
      <c r="CG456" s="303"/>
      <c r="CH456" s="303"/>
      <c r="CI456" s="303"/>
      <c r="CJ456" s="303"/>
      <c r="CK456" s="303"/>
      <c r="CL456" s="303"/>
      <c r="CM456" s="303"/>
      <c r="CN456" s="303"/>
      <c r="CO456" s="303"/>
      <c r="CP456" s="303"/>
      <c r="CQ456" s="303"/>
      <c r="CR456" s="303"/>
      <c r="CS456" s="303"/>
      <c r="CT456" s="303"/>
      <c r="CU456" s="303"/>
      <c r="CV456" s="303"/>
      <c r="CW456" s="303"/>
      <c r="CX456" s="303"/>
      <c r="CY456" s="303"/>
      <c r="CZ456" s="303"/>
    </row>
    <row r="457" s="623" customFormat="true" ht="25.15" customHeight="true" x14ac:dyDescent="0.2">
      <c r="C457" s="1798" t="s">
        <v>341</v>
      </c>
      <c r="D457" s="1797"/>
      <c r="E457" s="1612">
        <v>0.25603164230717101</v>
      </c>
      <c r="F457" s="1545"/>
      <c r="G457" s="1545"/>
      <c r="H457" s="1798" t="s">
        <v>353</v>
      </c>
      <c r="I457" s="1797"/>
      <c r="J457" s="1613">
        <v>4.6123429778182424E-3</v>
      </c>
      <c r="K457" s="1545"/>
      <c r="L457" s="1545"/>
      <c r="M457" s="1798" t="s">
        <v>333</v>
      </c>
      <c r="N457" s="1797"/>
      <c r="O457" s="1614">
        <v>9.3464962947594529E-2</v>
      </c>
      <c r="P457" s="1545"/>
      <c r="Q457" s="1545"/>
      <c r="AK457" s="300"/>
      <c r="AL457" s="300"/>
      <c r="AM457" s="300"/>
      <c r="AN457" s="300"/>
      <c r="AO457" s="300"/>
      <c r="AP457" s="300"/>
      <c r="AQ457" s="300"/>
      <c r="AR457" s="300"/>
      <c r="AS457" s="300"/>
      <c r="AT457" s="300"/>
      <c r="AU457" s="300"/>
      <c r="AV457" s="300"/>
      <c r="AW457" s="300"/>
      <c r="AX457" s="300"/>
      <c r="AY457" s="300"/>
      <c r="AZ457" s="300"/>
      <c r="BA457" s="302"/>
      <c r="BB457" s="352"/>
      <c r="BC457" s="302"/>
      <c r="BD457" s="302"/>
      <c r="BE457" s="302"/>
      <c r="BF457" s="302"/>
      <c r="BG457" s="302"/>
      <c r="BH457" s="302"/>
      <c r="BI457" s="302"/>
      <c r="BJ457" s="302"/>
      <c r="BK457" s="302"/>
      <c r="BL457" s="302"/>
      <c r="BM457" s="302"/>
      <c r="BN457" s="302"/>
      <c r="BO457" s="302"/>
      <c r="BP457" s="302"/>
      <c r="BQ457" s="302"/>
      <c r="BR457" s="302"/>
      <c r="BS457" s="302"/>
      <c r="BT457" s="302"/>
      <c r="BU457" s="302"/>
      <c r="BV457" s="302"/>
      <c r="BW457" s="302"/>
      <c r="BX457" s="302"/>
      <c r="BY457" s="302"/>
      <c r="BZ457" s="303"/>
      <c r="CA457" s="303"/>
      <c r="CB457" s="303"/>
      <c r="CC457" s="303"/>
      <c r="CD457" s="303"/>
      <c r="CE457" s="303"/>
      <c r="CF457" s="303"/>
      <c r="CG457" s="303"/>
      <c r="CH457" s="303"/>
      <c r="CI457" s="303"/>
      <c r="CJ457" s="303"/>
      <c r="CK457" s="303"/>
      <c r="CL457" s="303"/>
      <c r="CM457" s="303"/>
      <c r="CN457" s="303"/>
      <c r="CO457" s="303"/>
      <c r="CP457" s="303"/>
      <c r="CQ457" s="303"/>
      <c r="CR457" s="303"/>
      <c r="CS457" s="303"/>
      <c r="CT457" s="303"/>
      <c r="CU457" s="303"/>
      <c r="CV457" s="303"/>
      <c r="CW457" s="303"/>
      <c r="CX457" s="303"/>
      <c r="CY457" s="303"/>
      <c r="CZ457" s="303"/>
    </row>
    <row r="458" s="623" customFormat="true" ht="25.15" customHeight="true" x14ac:dyDescent="0.2">
      <c r="C458" s="1798" t="s">
        <v>330</v>
      </c>
      <c r="D458" s="1797"/>
      <c r="E458" s="1612">
        <v>0.46287900627386686</v>
      </c>
      <c r="F458" s="1545"/>
      <c r="G458" s="1545"/>
      <c r="H458" s="1798" t="s">
        <v>339</v>
      </c>
      <c r="I458" s="1797"/>
      <c r="J458" s="1613">
        <v>0.27243968230175541</v>
      </c>
      <c r="K458" s="1545"/>
      <c r="L458" s="1545"/>
      <c r="M458" s="1798" t="s">
        <v>353</v>
      </c>
      <c r="N458" s="1797"/>
      <c r="O458" s="1614">
        <v>5.4372656636666419E-2</v>
      </c>
      <c r="P458" s="1545"/>
      <c r="Q458" s="1545"/>
      <c r="AK458" s="300"/>
      <c r="AL458" s="300"/>
      <c r="AM458" s="300"/>
      <c r="AN458" s="300"/>
      <c r="AO458" s="300"/>
      <c r="AP458" s="300"/>
      <c r="AQ458" s="300"/>
      <c r="AR458" s="300"/>
      <c r="AS458" s="300"/>
      <c r="AT458" s="300"/>
      <c r="AU458" s="300"/>
      <c r="AV458" s="300"/>
      <c r="AW458" s="300"/>
      <c r="AX458" s="300"/>
      <c r="AY458" s="300"/>
      <c r="AZ458" s="300"/>
      <c r="BA458" s="302"/>
      <c r="BB458" s="352"/>
      <c r="BC458" s="302"/>
      <c r="BD458" s="302"/>
      <c r="BE458" s="302"/>
      <c r="BF458" s="302"/>
      <c r="BG458" s="302"/>
      <c r="BH458" s="302"/>
      <c r="BI458" s="302"/>
      <c r="BJ458" s="302"/>
      <c r="BK458" s="302"/>
      <c r="BL458" s="302"/>
      <c r="BM458" s="302"/>
      <c r="BN458" s="302"/>
      <c r="BO458" s="302"/>
      <c r="BP458" s="302"/>
      <c r="BQ458" s="302"/>
      <c r="BR458" s="302"/>
      <c r="BS458" s="302"/>
      <c r="BT458" s="302"/>
      <c r="BU458" s="302"/>
      <c r="BV458" s="302"/>
      <c r="BW458" s="302"/>
      <c r="BX458" s="302"/>
      <c r="BY458" s="302"/>
      <c r="BZ458" s="303"/>
      <c r="CA458" s="303"/>
      <c r="CB458" s="303"/>
      <c r="CC458" s="303"/>
      <c r="CD458" s="303"/>
      <c r="CE458" s="303"/>
      <c r="CF458" s="303"/>
      <c r="CG458" s="303"/>
      <c r="CH458" s="303"/>
      <c r="CI458" s="303"/>
      <c r="CJ458" s="303"/>
      <c r="CK458" s="303"/>
      <c r="CL458" s="303"/>
      <c r="CM458" s="303"/>
      <c r="CN458" s="303"/>
      <c r="CO458" s="303"/>
      <c r="CP458" s="303"/>
      <c r="CQ458" s="303"/>
      <c r="CR458" s="303"/>
      <c r="CS458" s="303"/>
      <c r="CT458" s="303"/>
      <c r="CU458" s="303"/>
      <c r="CV458" s="303"/>
      <c r="CW458" s="303"/>
      <c r="CX458" s="303"/>
      <c r="CY458" s="303"/>
      <c r="CZ458" s="303"/>
    </row>
    <row r="459" s="623" customFormat="true" ht="25.15" customHeight="true" x14ac:dyDescent="0.2">
      <c r="C459" s="1798" t="s">
        <v>347</v>
      </c>
      <c r="D459" s="1797"/>
      <c r="E459" s="1612">
        <v>8.7073788809202898E-2</v>
      </c>
      <c r="F459" s="1545"/>
      <c r="G459" s="1545"/>
      <c r="H459" s="1798" t="s">
        <v>338</v>
      </c>
      <c r="I459" s="1797"/>
      <c r="J459" s="1613">
        <v>0.30270106011018216</v>
      </c>
      <c r="K459" s="1545"/>
      <c r="L459" s="1545"/>
      <c r="M459" s="1798" t="s">
        <v>339</v>
      </c>
      <c r="N459" s="1797"/>
      <c r="O459" s="1614">
        <v>0.2632753612551671</v>
      </c>
      <c r="P459" s="1545"/>
      <c r="Q459" s="1545"/>
      <c r="AK459" s="300"/>
      <c r="AL459" s="300"/>
      <c r="AM459" s="300"/>
      <c r="AN459" s="300"/>
      <c r="AO459" s="300"/>
      <c r="AP459" s="300"/>
      <c r="AQ459" s="300"/>
      <c r="AR459" s="300"/>
      <c r="AS459" s="300"/>
      <c r="AT459" s="300"/>
      <c r="AU459" s="300"/>
      <c r="AV459" s="300"/>
      <c r="AW459" s="300"/>
      <c r="AX459" s="300"/>
      <c r="AY459" s="300"/>
      <c r="AZ459" s="300"/>
      <c r="BA459" s="302"/>
      <c r="BB459" s="352"/>
      <c r="BC459" s="302"/>
      <c r="BD459" s="302"/>
      <c r="BE459" s="302"/>
      <c r="BF459" s="302"/>
      <c r="BG459" s="302"/>
      <c r="BH459" s="302"/>
      <c r="BI459" s="302"/>
      <c r="BJ459" s="302"/>
      <c r="BK459" s="302"/>
      <c r="BL459" s="302"/>
      <c r="BM459" s="302"/>
      <c r="BN459" s="302"/>
      <c r="BO459" s="302"/>
      <c r="BP459" s="302"/>
      <c r="BQ459" s="302"/>
      <c r="BR459" s="302"/>
      <c r="BS459" s="302"/>
      <c r="BT459" s="302"/>
      <c r="BU459" s="302"/>
      <c r="BV459" s="302"/>
      <c r="BW459" s="302"/>
      <c r="BX459" s="302"/>
      <c r="BY459" s="302"/>
      <c r="BZ459" s="303"/>
      <c r="CA459" s="303"/>
      <c r="CB459" s="303"/>
      <c r="CC459" s="303"/>
      <c r="CD459" s="303"/>
      <c r="CE459" s="303"/>
      <c r="CF459" s="303"/>
      <c r="CG459" s="303"/>
      <c r="CH459" s="303"/>
      <c r="CI459" s="303"/>
      <c r="CJ459" s="303"/>
      <c r="CK459" s="303"/>
      <c r="CL459" s="303"/>
      <c r="CM459" s="303"/>
      <c r="CN459" s="303"/>
      <c r="CO459" s="303"/>
      <c r="CP459" s="303"/>
      <c r="CQ459" s="303"/>
      <c r="CR459" s="303"/>
      <c r="CS459" s="303"/>
      <c r="CT459" s="303"/>
      <c r="CU459" s="303"/>
      <c r="CV459" s="303"/>
      <c r="CW459" s="303"/>
      <c r="CX459" s="303"/>
      <c r="CY459" s="303"/>
      <c r="CZ459" s="303"/>
    </row>
    <row r="460" s="623" customFormat="true" ht="25.15" customHeight="true" x14ac:dyDescent="0.2">
      <c r="C460" s="1798" t="s">
        <v>340</v>
      </c>
      <c r="D460" s="1797"/>
      <c r="E460" s="1612">
        <v>0.20982012547219009</v>
      </c>
      <c r="F460" s="1545"/>
      <c r="G460" s="1545"/>
      <c r="H460" s="1798" t="s">
        <v>352</v>
      </c>
      <c r="I460" s="1797"/>
      <c r="J460" s="1613">
        <v>7.8598319556436147E-2</v>
      </c>
      <c r="K460" s="1545"/>
      <c r="L460" s="1545"/>
      <c r="M460" s="1798" t="s">
        <v>338</v>
      </c>
      <c r="N460" s="1797"/>
      <c r="O460" s="1614">
        <v>0.14942661172619756</v>
      </c>
      <c r="P460" s="1545"/>
      <c r="Q460" s="1545"/>
      <c r="AK460" s="300"/>
      <c r="AL460" s="300"/>
      <c r="AM460" s="300"/>
      <c r="AN460" s="300"/>
      <c r="AO460" s="300"/>
      <c r="AP460" s="300"/>
      <c r="AQ460" s="300"/>
      <c r="AR460" s="300"/>
      <c r="AS460" s="300"/>
      <c r="AT460" s="300"/>
      <c r="AU460" s="300"/>
      <c r="AV460" s="300"/>
      <c r="AW460" s="300"/>
      <c r="AX460" s="300"/>
      <c r="AY460" s="300"/>
      <c r="AZ460" s="300"/>
      <c r="BA460" s="302"/>
      <c r="BB460" s="352"/>
      <c r="BC460" s="302"/>
      <c r="BD460" s="302"/>
      <c r="BE460" s="302"/>
      <c r="BF460" s="302"/>
      <c r="BG460" s="302"/>
      <c r="BH460" s="302"/>
      <c r="BI460" s="302"/>
      <c r="BJ460" s="302"/>
      <c r="BK460" s="302"/>
      <c r="BL460" s="302"/>
      <c r="BM460" s="302"/>
      <c r="BN460" s="302"/>
      <c r="BO460" s="302"/>
      <c r="BP460" s="302"/>
      <c r="BQ460" s="302"/>
      <c r="BR460" s="302"/>
      <c r="BS460" s="302"/>
      <c r="BT460" s="302"/>
      <c r="BU460" s="302"/>
      <c r="BV460" s="302"/>
      <c r="BW460" s="302"/>
      <c r="BX460" s="302"/>
      <c r="BY460" s="302"/>
      <c r="BZ460" s="303"/>
      <c r="CA460" s="303"/>
      <c r="CB460" s="303"/>
      <c r="CC460" s="303"/>
      <c r="CD460" s="303"/>
      <c r="CE460" s="303"/>
      <c r="CF460" s="303"/>
      <c r="CG460" s="303"/>
      <c r="CH460" s="303"/>
      <c r="CI460" s="303"/>
      <c r="CJ460" s="303"/>
      <c r="CK460" s="303"/>
      <c r="CL460" s="303"/>
      <c r="CM460" s="303"/>
      <c r="CN460" s="303"/>
      <c r="CO460" s="303"/>
      <c r="CP460" s="303"/>
      <c r="CQ460" s="303"/>
      <c r="CR460" s="303"/>
      <c r="CS460" s="303"/>
      <c r="CT460" s="303"/>
      <c r="CU460" s="303"/>
      <c r="CV460" s="303"/>
      <c r="CW460" s="303"/>
      <c r="CX460" s="303"/>
      <c r="CY460" s="303"/>
      <c r="CZ460" s="303"/>
    </row>
    <row r="461" s="623" customFormat="true" ht="25.15" customHeight="true" x14ac:dyDescent="0.2">
      <c r="C461" s="1798" t="s">
        <v>334</v>
      </c>
      <c r="D461" s="1797"/>
      <c r="E461" s="1612">
        <v>0.36508422827576131</v>
      </c>
      <c r="F461" s="1545"/>
      <c r="G461" s="1545"/>
      <c r="H461" s="1798" t="s">
        <v>337</v>
      </c>
      <c r="I461" s="1797"/>
      <c r="J461" s="1613">
        <v>0.25325758502187079</v>
      </c>
      <c r="K461" s="1545"/>
      <c r="L461" s="1545"/>
      <c r="M461" s="1798" t="s">
        <v>352</v>
      </c>
      <c r="N461" s="1797"/>
      <c r="O461" s="1614">
        <v>2.9285853139546545E-2</v>
      </c>
      <c r="P461" s="1545"/>
      <c r="Q461" s="1545"/>
      <c r="AK461" s="300"/>
      <c r="AL461" s="300"/>
      <c r="AM461" s="300"/>
      <c r="AN461" s="300"/>
      <c r="AO461" s="300"/>
      <c r="AP461" s="300"/>
      <c r="AQ461" s="300"/>
      <c r="AR461" s="300"/>
      <c r="AS461" s="300"/>
      <c r="AT461" s="300"/>
      <c r="AU461" s="300"/>
      <c r="AV461" s="300"/>
      <c r="AW461" s="300"/>
      <c r="AX461" s="300"/>
      <c r="AY461" s="300"/>
      <c r="AZ461" s="300"/>
      <c r="BA461" s="302"/>
      <c r="BB461" s="352"/>
      <c r="BC461" s="302"/>
      <c r="BD461" s="302"/>
      <c r="BE461" s="302"/>
      <c r="BF461" s="302"/>
      <c r="BG461" s="302"/>
      <c r="BH461" s="302"/>
      <c r="BI461" s="302"/>
      <c r="BJ461" s="302"/>
      <c r="BK461" s="302"/>
      <c r="BL461" s="302"/>
      <c r="BM461" s="302"/>
      <c r="BN461" s="302"/>
      <c r="BO461" s="302"/>
      <c r="BP461" s="302"/>
      <c r="BQ461" s="302"/>
      <c r="BR461" s="302"/>
      <c r="BS461" s="302"/>
      <c r="BT461" s="302"/>
      <c r="BU461" s="302"/>
      <c r="BV461" s="302"/>
      <c r="BW461" s="302"/>
      <c r="BX461" s="302"/>
      <c r="BY461" s="302"/>
      <c r="BZ461" s="303"/>
      <c r="CA461" s="303"/>
      <c r="CB461" s="303"/>
      <c r="CC461" s="303"/>
      <c r="CD461" s="303"/>
      <c r="CE461" s="303"/>
      <c r="CF461" s="303"/>
      <c r="CG461" s="303"/>
      <c r="CH461" s="303"/>
      <c r="CI461" s="303"/>
      <c r="CJ461" s="303"/>
      <c r="CK461" s="303"/>
      <c r="CL461" s="303"/>
      <c r="CM461" s="303"/>
      <c r="CN461" s="303"/>
      <c r="CO461" s="303"/>
      <c r="CP461" s="303"/>
      <c r="CQ461" s="303"/>
      <c r="CR461" s="303"/>
      <c r="CS461" s="303"/>
      <c r="CT461" s="303"/>
      <c r="CU461" s="303"/>
      <c r="CV461" s="303"/>
      <c r="CW461" s="303"/>
      <c r="CX461" s="303"/>
      <c r="CY461" s="303"/>
      <c r="CZ461" s="303"/>
    </row>
    <row r="462" s="623" customFormat="true" ht="25.15" customHeight="true" x14ac:dyDescent="0.2">
      <c r="C462" s="1798" t="s">
        <v>366</v>
      </c>
      <c r="D462" s="1797"/>
      <c r="E462" s="1612">
        <v>1.0209256912434756E-2</v>
      </c>
      <c r="F462" s="1545"/>
      <c r="G462" s="1545"/>
      <c r="H462" s="1798" t="s">
        <v>344</v>
      </c>
      <c r="I462" s="1797"/>
      <c r="J462" s="1613">
        <v>0.2179848306700401</v>
      </c>
      <c r="K462" s="1545"/>
      <c r="L462" s="1545"/>
      <c r="M462" s="1798" t="s">
        <v>337</v>
      </c>
      <c r="N462" s="1797"/>
      <c r="O462" s="1614">
        <v>0.33347702429384785</v>
      </c>
      <c r="P462" s="1545"/>
      <c r="Q462" s="1545"/>
      <c r="AK462" s="300"/>
      <c r="AL462" s="300"/>
      <c r="AM462" s="300"/>
      <c r="AN462" s="300"/>
      <c r="AO462" s="300"/>
      <c r="AP462" s="300"/>
      <c r="AQ462" s="300"/>
      <c r="AR462" s="300"/>
      <c r="AS462" s="300"/>
      <c r="AT462" s="300"/>
      <c r="AU462" s="300"/>
      <c r="AV462" s="300"/>
      <c r="AW462" s="300"/>
      <c r="AX462" s="300"/>
      <c r="AY462" s="300"/>
      <c r="AZ462" s="300"/>
      <c r="BA462" s="302"/>
      <c r="BB462" s="352"/>
      <c r="BC462" s="302"/>
      <c r="BD462" s="302"/>
      <c r="BE462" s="302"/>
      <c r="BF462" s="302"/>
      <c r="BG462" s="302"/>
      <c r="BH462" s="302"/>
      <c r="BI462" s="302"/>
      <c r="BJ462" s="302"/>
      <c r="BK462" s="302"/>
      <c r="BL462" s="302"/>
      <c r="BM462" s="302"/>
      <c r="BN462" s="302"/>
      <c r="BO462" s="302"/>
      <c r="BP462" s="302"/>
      <c r="BQ462" s="302"/>
      <c r="BR462" s="302"/>
      <c r="BS462" s="302"/>
      <c r="BT462" s="302"/>
      <c r="BU462" s="302"/>
      <c r="BV462" s="302"/>
      <c r="BW462" s="302"/>
      <c r="BX462" s="302"/>
      <c r="BY462" s="302"/>
      <c r="BZ462" s="303"/>
      <c r="CA462" s="303"/>
      <c r="CB462" s="303"/>
      <c r="CC462" s="303"/>
      <c r="CD462" s="303"/>
      <c r="CE462" s="303"/>
      <c r="CF462" s="303"/>
      <c r="CG462" s="303"/>
      <c r="CH462" s="303"/>
      <c r="CI462" s="303"/>
      <c r="CJ462" s="303"/>
      <c r="CK462" s="303"/>
      <c r="CL462" s="303"/>
      <c r="CM462" s="303"/>
      <c r="CN462" s="303"/>
      <c r="CO462" s="303"/>
      <c r="CP462" s="303"/>
      <c r="CQ462" s="303"/>
      <c r="CR462" s="303"/>
      <c r="CS462" s="303"/>
      <c r="CT462" s="303"/>
      <c r="CU462" s="303"/>
      <c r="CV462" s="303"/>
      <c r="CW462" s="303"/>
      <c r="CX462" s="303"/>
      <c r="CY462" s="303"/>
      <c r="CZ462" s="303"/>
    </row>
    <row r="463" s="623" customFormat="true" ht="25.15" customHeight="true" x14ac:dyDescent="0.2">
      <c r="C463" s="1798" t="s">
        <v>345</v>
      </c>
      <c r="D463" s="1797"/>
      <c r="E463" s="1612">
        <v>0.11597751385680651</v>
      </c>
      <c r="F463" s="1545"/>
      <c r="G463" s="1545"/>
      <c r="H463" s="1798" t="s">
        <v>357</v>
      </c>
      <c r="I463" s="1797"/>
      <c r="J463" s="1613">
        <v>2.388691330849161E-2</v>
      </c>
      <c r="K463" s="1545"/>
      <c r="L463" s="1545"/>
      <c r="M463" s="1798" t="s">
        <v>344</v>
      </c>
      <c r="N463" s="1797"/>
      <c r="O463" s="1614">
        <v>0.15843456699829064</v>
      </c>
      <c r="P463" s="1545"/>
      <c r="Q463" s="1545"/>
      <c r="AK463" s="300"/>
      <c r="AL463" s="300"/>
      <c r="AM463" s="300"/>
      <c r="AN463" s="300"/>
      <c r="AO463" s="300"/>
      <c r="AP463" s="300"/>
      <c r="AQ463" s="300"/>
      <c r="AR463" s="300"/>
      <c r="AS463" s="300"/>
      <c r="AT463" s="300"/>
      <c r="AU463" s="300"/>
      <c r="AV463" s="300"/>
      <c r="AW463" s="300"/>
      <c r="AX463" s="300"/>
      <c r="AY463" s="300"/>
      <c r="AZ463" s="300"/>
      <c r="BA463" s="302"/>
      <c r="BB463" s="352"/>
      <c r="BC463" s="302"/>
      <c r="BD463" s="302"/>
      <c r="BE463" s="302"/>
      <c r="BF463" s="302"/>
      <c r="BG463" s="302"/>
      <c r="BH463" s="302"/>
      <c r="BI463" s="302"/>
      <c r="BJ463" s="302"/>
      <c r="BK463" s="302"/>
      <c r="BL463" s="302"/>
      <c r="BM463" s="302"/>
      <c r="BN463" s="302"/>
      <c r="BO463" s="302"/>
      <c r="BP463" s="302"/>
      <c r="BQ463" s="302"/>
      <c r="BR463" s="302"/>
      <c r="BS463" s="302"/>
      <c r="BT463" s="302"/>
      <c r="BU463" s="302"/>
      <c r="BV463" s="302"/>
      <c r="BW463" s="302"/>
      <c r="BX463" s="302"/>
      <c r="BY463" s="302"/>
      <c r="BZ463" s="303"/>
      <c r="CA463" s="303"/>
      <c r="CB463" s="303"/>
      <c r="CC463" s="303"/>
      <c r="CD463" s="303"/>
      <c r="CE463" s="303"/>
      <c r="CF463" s="303"/>
      <c r="CG463" s="303"/>
      <c r="CH463" s="303"/>
      <c r="CI463" s="303"/>
      <c r="CJ463" s="303"/>
      <c r="CK463" s="303"/>
      <c r="CL463" s="303"/>
      <c r="CM463" s="303"/>
      <c r="CN463" s="303"/>
      <c r="CO463" s="303"/>
      <c r="CP463" s="303"/>
      <c r="CQ463" s="303"/>
      <c r="CR463" s="303"/>
      <c r="CS463" s="303"/>
      <c r="CT463" s="303"/>
      <c r="CU463" s="303"/>
      <c r="CV463" s="303"/>
      <c r="CW463" s="303"/>
      <c r="CX463" s="303"/>
      <c r="CY463" s="303"/>
      <c r="CZ463" s="303"/>
    </row>
    <row r="464" s="623" customFormat="true" ht="25.15" customHeight="true" x14ac:dyDescent="0.2">
      <c r="C464" s="1798" t="s">
        <v>342</v>
      </c>
      <c r="D464" s="1797"/>
      <c r="E464" s="1612">
        <v>0.14236984326410218</v>
      </c>
      <c r="F464" s="1545"/>
      <c r="G464" s="1545"/>
      <c r="H464" s="1798" t="s">
        <v>368</v>
      </c>
      <c r="I464" s="1797"/>
      <c r="J464" s="1613">
        <v>4.6056115472670172E-3</v>
      </c>
      <c r="K464" s="1545"/>
      <c r="L464" s="1545"/>
      <c r="M464" s="1798" t="s">
        <v>357</v>
      </c>
      <c r="N464" s="1797"/>
      <c r="O464" s="1614">
        <v>2.8027584331435456E-3</v>
      </c>
      <c r="P464" s="1545"/>
      <c r="Q464" s="1545"/>
      <c r="AK464" s="300"/>
      <c r="AL464" s="300"/>
      <c r="AM464" s="300"/>
      <c r="AN464" s="300"/>
      <c r="AO464" s="300"/>
      <c r="AP464" s="300"/>
      <c r="AQ464" s="300"/>
      <c r="AR464" s="300"/>
      <c r="AS464" s="300"/>
      <c r="AT464" s="300"/>
      <c r="AU464" s="300"/>
      <c r="AV464" s="300"/>
      <c r="AW464" s="300"/>
      <c r="AX464" s="300"/>
      <c r="AY464" s="300"/>
      <c r="AZ464" s="300"/>
      <c r="BA464" s="302"/>
      <c r="BB464" s="352"/>
      <c r="BC464" s="302"/>
      <c r="BD464" s="302"/>
      <c r="BE464" s="302"/>
      <c r="BF464" s="302"/>
      <c r="BG464" s="302"/>
      <c r="BH464" s="302"/>
      <c r="BI464" s="302"/>
      <c r="BJ464" s="302"/>
      <c r="BK464" s="302"/>
      <c r="BL464" s="302"/>
      <c r="BM464" s="302"/>
      <c r="BN464" s="302"/>
      <c r="BO464" s="302"/>
      <c r="BP464" s="302"/>
      <c r="BQ464" s="302"/>
      <c r="BR464" s="302"/>
      <c r="BS464" s="302"/>
      <c r="BT464" s="302"/>
      <c r="BU464" s="302"/>
      <c r="BV464" s="302"/>
      <c r="BW464" s="302"/>
      <c r="BX464" s="302"/>
      <c r="BY464" s="302"/>
      <c r="BZ464" s="303"/>
      <c r="CA464" s="303"/>
      <c r="CB464" s="303"/>
      <c r="CC464" s="303"/>
      <c r="CD464" s="303"/>
      <c r="CE464" s="303"/>
      <c r="CF464" s="303"/>
      <c r="CG464" s="303"/>
      <c r="CH464" s="303"/>
      <c r="CI464" s="303"/>
      <c r="CJ464" s="303"/>
      <c r="CK464" s="303"/>
      <c r="CL464" s="303"/>
      <c r="CM464" s="303"/>
      <c r="CN464" s="303"/>
      <c r="CO464" s="303"/>
      <c r="CP464" s="303"/>
      <c r="CQ464" s="303"/>
      <c r="CR464" s="303"/>
      <c r="CS464" s="303"/>
      <c r="CT464" s="303"/>
      <c r="CU464" s="303"/>
      <c r="CV464" s="303"/>
      <c r="CW464" s="303"/>
      <c r="CX464" s="303"/>
      <c r="CY464" s="303"/>
      <c r="CZ464" s="303"/>
    </row>
    <row r="465" s="623" customFormat="true" ht="25.15" customHeight="true" x14ac:dyDescent="0.2">
      <c r="C465" s="1798" t="s">
        <v>354</v>
      </c>
      <c r="D465" s="1797"/>
      <c r="E465" s="1612">
        <v>8.1211862354803484E-4</v>
      </c>
      <c r="F465" s="1545"/>
      <c r="G465" s="1545"/>
      <c r="H465" s="1798" t="s">
        <v>341</v>
      </c>
      <c r="I465" s="1797"/>
      <c r="J465" s="1613">
        <v>0.28442222207366641</v>
      </c>
      <c r="K465" s="1545"/>
      <c r="L465" s="1545"/>
      <c r="M465" s="1798" t="s">
        <v>368</v>
      </c>
      <c r="N465" s="1797"/>
      <c r="O465" s="1614">
        <v>2.8860273044825357E-3</v>
      </c>
      <c r="P465" s="1545"/>
      <c r="Q465" s="1545"/>
      <c r="AK465" s="300"/>
      <c r="AL465" s="300"/>
      <c r="AM465" s="300"/>
      <c r="AN465" s="300"/>
      <c r="AO465" s="300"/>
      <c r="AP465" s="300"/>
      <c r="AQ465" s="300"/>
      <c r="AR465" s="300"/>
      <c r="AS465" s="300"/>
      <c r="AT465" s="300"/>
      <c r="AU465" s="300"/>
      <c r="AV465" s="300"/>
      <c r="AW465" s="300"/>
      <c r="AX465" s="300"/>
      <c r="AY465" s="300"/>
      <c r="AZ465" s="300"/>
      <c r="BA465" s="302"/>
      <c r="BB465" s="352"/>
      <c r="BC465" s="302"/>
      <c r="BD465" s="302"/>
      <c r="BE465" s="302"/>
      <c r="BF465" s="302"/>
      <c r="BG465" s="302"/>
      <c r="BH465" s="302"/>
      <c r="BI465" s="302"/>
      <c r="BJ465" s="302"/>
      <c r="BK465" s="302"/>
      <c r="BL465" s="302"/>
      <c r="BM465" s="302"/>
      <c r="BN465" s="302"/>
      <c r="BO465" s="302"/>
      <c r="BP465" s="302"/>
      <c r="BQ465" s="302"/>
      <c r="BR465" s="302"/>
      <c r="BS465" s="302"/>
      <c r="BT465" s="302"/>
      <c r="BU465" s="302"/>
      <c r="BV465" s="302"/>
      <c r="BW465" s="302"/>
      <c r="BX465" s="302"/>
      <c r="BY465" s="302"/>
      <c r="BZ465" s="303"/>
      <c r="CA465" s="303"/>
      <c r="CB465" s="303"/>
      <c r="CC465" s="303"/>
      <c r="CD465" s="303"/>
      <c r="CE465" s="303"/>
      <c r="CF465" s="303"/>
      <c r="CG465" s="303"/>
      <c r="CH465" s="303"/>
      <c r="CI465" s="303"/>
      <c r="CJ465" s="303"/>
      <c r="CK465" s="303"/>
      <c r="CL465" s="303"/>
      <c r="CM465" s="303"/>
      <c r="CN465" s="303"/>
      <c r="CO465" s="303"/>
      <c r="CP465" s="303"/>
      <c r="CQ465" s="303"/>
      <c r="CR465" s="303"/>
      <c r="CS465" s="303"/>
      <c r="CT465" s="303"/>
      <c r="CU465" s="303"/>
      <c r="CV465" s="303"/>
      <c r="CW465" s="303"/>
      <c r="CX465" s="303"/>
      <c r="CY465" s="303"/>
      <c r="CZ465" s="303"/>
    </row>
    <row r="466" s="623" customFormat="true" ht="25.15" customHeight="true" x14ac:dyDescent="0.2">
      <c r="C466" s="1798" t="s">
        <v>363</v>
      </c>
      <c r="D466" s="1797"/>
      <c r="E466" s="1612">
        <v>7.3378321155551408E-3</v>
      </c>
      <c r="F466" s="1545"/>
      <c r="G466" s="1545"/>
      <c r="H466" s="1798" t="s">
        <v>330</v>
      </c>
      <c r="I466" s="1797"/>
      <c r="J466" s="1613">
        <v>0.4204663137066223</v>
      </c>
      <c r="K466" s="1545"/>
      <c r="L466" s="1545"/>
      <c r="M466" s="1798" t="s">
        <v>341</v>
      </c>
      <c r="N466" s="1797"/>
      <c r="O466" s="1614">
        <v>5.8046238140816948E-2</v>
      </c>
      <c r="P466" s="1545"/>
      <c r="Q466" s="1545"/>
      <c r="AK466" s="300"/>
      <c r="AL466" s="300"/>
      <c r="AM466" s="300"/>
      <c r="AN466" s="300"/>
      <c r="AO466" s="300"/>
      <c r="AP466" s="300"/>
      <c r="AQ466" s="300"/>
      <c r="AR466" s="300"/>
      <c r="AS466" s="300"/>
      <c r="AT466" s="300"/>
      <c r="AU466" s="300"/>
      <c r="AV466" s="300"/>
      <c r="AW466" s="300"/>
      <c r="AX466" s="300"/>
      <c r="AY466" s="300"/>
      <c r="AZ466" s="300"/>
      <c r="BA466" s="302"/>
      <c r="BB466" s="352"/>
      <c r="BC466" s="302"/>
      <c r="BD466" s="302"/>
      <c r="BE466" s="302"/>
      <c r="BF466" s="302"/>
      <c r="BG466" s="302"/>
      <c r="BH466" s="302"/>
      <c r="BI466" s="302"/>
      <c r="BJ466" s="302"/>
      <c r="BK466" s="302"/>
      <c r="BL466" s="302"/>
      <c r="BM466" s="302"/>
      <c r="BN466" s="302"/>
      <c r="BO466" s="302"/>
      <c r="BP466" s="302"/>
      <c r="BQ466" s="302"/>
      <c r="BR466" s="302"/>
      <c r="BS466" s="302"/>
      <c r="BT466" s="302"/>
      <c r="BU466" s="302"/>
      <c r="BV466" s="302"/>
      <c r="BW466" s="302"/>
      <c r="BX466" s="302"/>
      <c r="BY466" s="302"/>
      <c r="BZ466" s="303"/>
      <c r="CA466" s="303"/>
      <c r="CB466" s="303"/>
      <c r="CC466" s="303"/>
      <c r="CD466" s="303"/>
      <c r="CE466" s="303"/>
      <c r="CF466" s="303"/>
      <c r="CG466" s="303"/>
      <c r="CH466" s="303"/>
      <c r="CI466" s="303"/>
      <c r="CJ466" s="303"/>
      <c r="CK466" s="303"/>
      <c r="CL466" s="303"/>
      <c r="CM466" s="303"/>
      <c r="CN466" s="303"/>
      <c r="CO466" s="303"/>
      <c r="CP466" s="303"/>
      <c r="CQ466" s="303"/>
      <c r="CR466" s="303"/>
      <c r="CS466" s="303"/>
      <c r="CT466" s="303"/>
      <c r="CU466" s="303"/>
      <c r="CV466" s="303"/>
      <c r="CW466" s="303"/>
      <c r="CX466" s="303"/>
      <c r="CY466" s="303"/>
      <c r="CZ466" s="303"/>
    </row>
    <row r="467" s="623" customFormat="true" ht="25.15" customHeight="true" x14ac:dyDescent="0.2">
      <c r="C467" s="1798" t="s">
        <v>351</v>
      </c>
      <c r="D467" s="1797"/>
      <c r="E467" s="1612">
        <v>4.5412587296378849E-2</v>
      </c>
      <c r="F467" s="1545"/>
      <c r="G467" s="1545"/>
      <c r="H467" s="1798" t="s">
        <v>347</v>
      </c>
      <c r="I467" s="1797"/>
      <c r="J467" s="1613">
        <v>5.7834490553834883E-2</v>
      </c>
      <c r="K467" s="1545"/>
      <c r="L467" s="1545"/>
      <c r="M467" s="1798" t="s">
        <v>330</v>
      </c>
      <c r="N467" s="1797"/>
      <c r="O467" s="1614">
        <v>0.41205303303968338</v>
      </c>
      <c r="P467" s="1545"/>
      <c r="Q467" s="1545"/>
      <c r="AK467" s="300"/>
      <c r="AL467" s="300"/>
      <c r="AM467" s="300"/>
      <c r="AN467" s="300"/>
      <c r="AO467" s="300"/>
      <c r="AP467" s="300"/>
      <c r="AQ467" s="300"/>
      <c r="AR467" s="300"/>
      <c r="AS467" s="300"/>
      <c r="AT467" s="300"/>
      <c r="AU467" s="300"/>
      <c r="AV467" s="300"/>
      <c r="AW467" s="300"/>
      <c r="AX467" s="300"/>
      <c r="AY467" s="300"/>
      <c r="AZ467" s="300"/>
      <c r="BA467" s="302"/>
      <c r="BB467" s="352"/>
      <c r="BC467" s="302"/>
      <c r="BD467" s="302"/>
      <c r="BE467" s="302"/>
      <c r="BF467" s="302"/>
      <c r="BG467" s="302"/>
      <c r="BH467" s="302"/>
      <c r="BI467" s="302"/>
      <c r="BJ467" s="302"/>
      <c r="BK467" s="302"/>
      <c r="BL467" s="302"/>
      <c r="BM467" s="302"/>
      <c r="BN467" s="302"/>
      <c r="BO467" s="302"/>
      <c r="BP467" s="302"/>
      <c r="BQ467" s="302"/>
      <c r="BR467" s="302"/>
      <c r="BS467" s="302"/>
      <c r="BT467" s="302"/>
      <c r="BU467" s="302"/>
      <c r="BV467" s="302"/>
      <c r="BW467" s="302"/>
      <c r="BX467" s="302"/>
      <c r="BY467" s="302"/>
      <c r="BZ467" s="303"/>
      <c r="CA467" s="303"/>
      <c r="CB467" s="303"/>
      <c r="CC467" s="303"/>
      <c r="CD467" s="303"/>
      <c r="CE467" s="303"/>
      <c r="CF467" s="303"/>
      <c r="CG467" s="303"/>
      <c r="CH467" s="303"/>
      <c r="CI467" s="303"/>
      <c r="CJ467" s="303"/>
      <c r="CK467" s="303"/>
      <c r="CL467" s="303"/>
      <c r="CM467" s="303"/>
      <c r="CN467" s="303"/>
      <c r="CO467" s="303"/>
      <c r="CP467" s="303"/>
      <c r="CQ467" s="303"/>
      <c r="CR467" s="303"/>
      <c r="CS467" s="303"/>
      <c r="CT467" s="303"/>
      <c r="CU467" s="303"/>
      <c r="CV467" s="303"/>
      <c r="CW467" s="303"/>
      <c r="CX467" s="303"/>
      <c r="CY467" s="303"/>
      <c r="CZ467" s="303"/>
    </row>
    <row r="468" s="623" customFormat="true" ht="25.15" customHeight="true" x14ac:dyDescent="0.2">
      <c r="C468" s="1798" t="s">
        <v>361</v>
      </c>
      <c r="D468" s="1797"/>
      <c r="E468" s="1618">
        <v>5.464323260944852E-8</v>
      </c>
      <c r="F468" s="1545"/>
      <c r="G468" s="1545"/>
      <c r="H468" s="1798" t="s">
        <v>340</v>
      </c>
      <c r="I468" s="1797"/>
      <c r="J468" s="1613">
        <v>0.16962753316056514</v>
      </c>
      <c r="K468" s="1545"/>
      <c r="L468" s="1545"/>
      <c r="M468" s="1798" t="s">
        <v>347</v>
      </c>
      <c r="N468" s="1797"/>
      <c r="O468" s="1614">
        <v>8.2743131758485799E-2</v>
      </c>
      <c r="P468" s="1545"/>
      <c r="Q468" s="1545"/>
      <c r="AK468" s="300"/>
      <c r="AL468" s="300"/>
      <c r="AM468" s="300"/>
      <c r="AN468" s="300"/>
      <c r="AO468" s="300"/>
      <c r="AP468" s="300"/>
      <c r="AQ468" s="300"/>
      <c r="AR468" s="300"/>
      <c r="AS468" s="300"/>
      <c r="AT468" s="300"/>
      <c r="AU468" s="300"/>
      <c r="AV468" s="300"/>
      <c r="AW468" s="300"/>
      <c r="AX468" s="300"/>
      <c r="AY468" s="300"/>
      <c r="AZ468" s="300"/>
      <c r="BA468" s="302"/>
      <c r="BB468" s="352"/>
      <c r="BC468" s="302"/>
      <c r="BD468" s="302"/>
      <c r="BE468" s="302"/>
      <c r="BF468" s="302"/>
      <c r="BG468" s="302"/>
      <c r="BH468" s="302"/>
      <c r="BI468" s="302"/>
      <c r="BJ468" s="302"/>
      <c r="BK468" s="302"/>
      <c r="BL468" s="302"/>
      <c r="BM468" s="302"/>
      <c r="BN468" s="302"/>
      <c r="BO468" s="302"/>
      <c r="BP468" s="302"/>
      <c r="BQ468" s="302"/>
      <c r="BR468" s="302"/>
      <c r="BS468" s="302"/>
      <c r="BT468" s="302"/>
      <c r="BU468" s="302"/>
      <c r="BV468" s="302"/>
      <c r="BW468" s="302"/>
      <c r="BX468" s="302"/>
      <c r="BY468" s="302"/>
      <c r="BZ468" s="303"/>
      <c r="CA468" s="303"/>
      <c r="CB468" s="303"/>
      <c r="CC468" s="303"/>
      <c r="CD468" s="303"/>
      <c r="CE468" s="303"/>
      <c r="CF468" s="303"/>
      <c r="CG468" s="303"/>
      <c r="CH468" s="303"/>
      <c r="CI468" s="303"/>
      <c r="CJ468" s="303"/>
      <c r="CK468" s="303"/>
      <c r="CL468" s="303"/>
      <c r="CM468" s="303"/>
      <c r="CN468" s="303"/>
      <c r="CO468" s="303"/>
      <c r="CP468" s="303"/>
      <c r="CQ468" s="303"/>
      <c r="CR468" s="303"/>
      <c r="CS468" s="303"/>
      <c r="CT468" s="303"/>
      <c r="CU468" s="303"/>
      <c r="CV468" s="303"/>
      <c r="CW468" s="303"/>
      <c r="CX468" s="303"/>
      <c r="CY468" s="303"/>
      <c r="CZ468" s="303"/>
    </row>
    <row r="469" s="623" customFormat="true" ht="25.15" customHeight="true" x14ac:dyDescent="0.2">
      <c r="C469" s="1798" t="s">
        <v>346</v>
      </c>
      <c r="D469" s="1797"/>
      <c r="E469" s="1612">
        <v>0.13193700323784685</v>
      </c>
      <c r="F469" s="1545"/>
      <c r="G469" s="1545"/>
      <c r="H469" s="1798" t="s">
        <v>334</v>
      </c>
      <c r="I469" s="1797"/>
      <c r="J469" s="1613">
        <v>0.28591437336875314</v>
      </c>
      <c r="K469" s="1545"/>
      <c r="L469" s="1545"/>
      <c r="M469" s="1798" t="s">
        <v>340</v>
      </c>
      <c r="N469" s="1797"/>
      <c r="O469" s="1614">
        <v>0.19501937513649423</v>
      </c>
      <c r="P469" s="1545"/>
      <c r="Q469" s="1545"/>
      <c r="AK469" s="300"/>
      <c r="AL469" s="300"/>
      <c r="AM469" s="300"/>
      <c r="AN469" s="300"/>
      <c r="AO469" s="300"/>
      <c r="AP469" s="300"/>
      <c r="AQ469" s="300"/>
      <c r="AR469" s="300"/>
      <c r="AS469" s="300"/>
      <c r="AT469" s="300"/>
      <c r="AU469" s="300"/>
      <c r="AV469" s="300"/>
      <c r="AW469" s="300"/>
      <c r="AX469" s="300"/>
      <c r="AY469" s="300"/>
      <c r="AZ469" s="300"/>
      <c r="BA469" s="302"/>
      <c r="BB469" s="352"/>
      <c r="BC469" s="302"/>
      <c r="BD469" s="302"/>
      <c r="BE469" s="302"/>
      <c r="BF469" s="302"/>
      <c r="BG469" s="302"/>
      <c r="BH469" s="302"/>
      <c r="BI469" s="302"/>
      <c r="BJ469" s="302"/>
      <c r="BK469" s="302"/>
      <c r="BL469" s="302"/>
      <c r="BM469" s="302"/>
      <c r="BN469" s="302"/>
      <c r="BO469" s="302"/>
      <c r="BP469" s="302"/>
      <c r="BQ469" s="302"/>
      <c r="BR469" s="302"/>
      <c r="BS469" s="302"/>
      <c r="BT469" s="302"/>
      <c r="BU469" s="302"/>
      <c r="BV469" s="302"/>
      <c r="BW469" s="302"/>
      <c r="BX469" s="302"/>
      <c r="BY469" s="302"/>
      <c r="BZ469" s="303"/>
      <c r="CA469" s="303"/>
      <c r="CB469" s="303"/>
      <c r="CC469" s="303"/>
      <c r="CD469" s="303"/>
      <c r="CE469" s="303"/>
      <c r="CF469" s="303"/>
      <c r="CG469" s="303"/>
      <c r="CH469" s="303"/>
      <c r="CI469" s="303"/>
      <c r="CJ469" s="303"/>
      <c r="CK469" s="303"/>
      <c r="CL469" s="303"/>
      <c r="CM469" s="303"/>
      <c r="CN469" s="303"/>
      <c r="CO469" s="303"/>
      <c r="CP469" s="303"/>
      <c r="CQ469" s="303"/>
      <c r="CR469" s="303"/>
      <c r="CS469" s="303"/>
      <c r="CT469" s="303"/>
      <c r="CU469" s="303"/>
      <c r="CV469" s="303"/>
      <c r="CW469" s="303"/>
      <c r="CX469" s="303"/>
      <c r="CY469" s="303"/>
      <c r="CZ469" s="303"/>
    </row>
    <row r="470" s="623" customFormat="true" ht="25.15" customHeight="true" x14ac:dyDescent="0.2">
      <c r="C470" s="1798" t="s">
        <v>365</v>
      </c>
      <c r="D470" s="1797"/>
      <c r="E470" s="1612">
        <v>7.6177527166670202E-3</v>
      </c>
      <c r="F470" s="1545"/>
      <c r="G470" s="1545"/>
      <c r="H470" s="1798" t="s">
        <v>366</v>
      </c>
      <c r="I470" s="1797"/>
      <c r="J470" s="1613">
        <v>1.2079375816165744E-3</v>
      </c>
      <c r="K470" s="1545"/>
      <c r="L470" s="1545"/>
      <c r="M470" s="1798" t="s">
        <v>334</v>
      </c>
      <c r="N470" s="1797"/>
      <c r="O470" s="1614">
        <v>0.37983080667881824</v>
      </c>
      <c r="P470" s="1545"/>
      <c r="Q470" s="1545"/>
      <c r="AK470" s="300"/>
      <c r="AL470" s="300"/>
      <c r="AM470" s="300"/>
      <c r="AN470" s="300"/>
      <c r="AO470" s="300"/>
      <c r="AP470" s="300"/>
      <c r="AQ470" s="300"/>
      <c r="AR470" s="300"/>
      <c r="AS470" s="300"/>
      <c r="AT470" s="300"/>
      <c r="AU470" s="300"/>
      <c r="AV470" s="300"/>
      <c r="AW470" s="300"/>
      <c r="AX470" s="300"/>
      <c r="AY470" s="300"/>
      <c r="AZ470" s="300"/>
      <c r="BA470" s="302"/>
      <c r="BB470" s="352"/>
      <c r="BC470" s="302"/>
      <c r="BD470" s="302"/>
      <c r="BE470" s="302"/>
      <c r="BF470" s="302"/>
      <c r="BG470" s="302"/>
      <c r="BH470" s="302"/>
      <c r="BI470" s="302"/>
      <c r="BJ470" s="302"/>
      <c r="BK470" s="302"/>
      <c r="BL470" s="302"/>
      <c r="BM470" s="302"/>
      <c r="BN470" s="302"/>
      <c r="BO470" s="302"/>
      <c r="BP470" s="302"/>
      <c r="BQ470" s="302"/>
      <c r="BR470" s="302"/>
      <c r="BS470" s="302"/>
      <c r="BT470" s="302"/>
      <c r="BU470" s="302"/>
      <c r="BV470" s="302"/>
      <c r="BW470" s="302"/>
      <c r="BX470" s="302"/>
      <c r="BY470" s="302"/>
      <c r="BZ470" s="303"/>
      <c r="CA470" s="303"/>
      <c r="CB470" s="303"/>
      <c r="CC470" s="303"/>
      <c r="CD470" s="303"/>
      <c r="CE470" s="303"/>
      <c r="CF470" s="303"/>
      <c r="CG470" s="303"/>
      <c r="CH470" s="303"/>
      <c r="CI470" s="303"/>
      <c r="CJ470" s="303"/>
      <c r="CK470" s="303"/>
      <c r="CL470" s="303"/>
      <c r="CM470" s="303"/>
      <c r="CN470" s="303"/>
      <c r="CO470" s="303"/>
      <c r="CP470" s="303"/>
      <c r="CQ470" s="303"/>
      <c r="CR470" s="303"/>
      <c r="CS470" s="303"/>
      <c r="CT470" s="303"/>
      <c r="CU470" s="303"/>
      <c r="CV470" s="303"/>
      <c r="CW470" s="303"/>
      <c r="CX470" s="303"/>
      <c r="CY470" s="303"/>
      <c r="CZ470" s="303"/>
    </row>
    <row r="471" s="623" customFormat="true" ht="25.15" customHeight="true" x14ac:dyDescent="0.2">
      <c r="C471" s="1798" t="s">
        <v>360</v>
      </c>
      <c r="D471" s="1797"/>
      <c r="E471" s="1612">
        <v>4.404771039145796E-2</v>
      </c>
      <c r="F471" s="1545"/>
      <c r="G471" s="1545"/>
      <c r="H471" s="1798" t="s">
        <v>345</v>
      </c>
      <c r="I471" s="1797"/>
      <c r="J471" s="1613">
        <v>0.17259320399600706</v>
      </c>
      <c r="K471" s="1545"/>
      <c r="L471" s="1545"/>
      <c r="M471" s="1798" t="s">
        <v>366</v>
      </c>
      <c r="N471" s="1797"/>
      <c r="O471" s="1614">
        <v>1.737269742154246E-2</v>
      </c>
      <c r="P471" s="1545"/>
      <c r="Q471" s="1545"/>
      <c r="AK471" s="300"/>
      <c r="AL471" s="300"/>
      <c r="AM471" s="300"/>
      <c r="AN471" s="300"/>
      <c r="AO471" s="300"/>
      <c r="AP471" s="300"/>
      <c r="AQ471" s="300"/>
      <c r="AR471" s="300"/>
      <c r="AS471" s="300"/>
      <c r="AT471" s="300"/>
      <c r="AU471" s="300"/>
      <c r="AV471" s="300"/>
      <c r="AW471" s="300"/>
      <c r="AX471" s="300"/>
      <c r="AY471" s="300"/>
      <c r="AZ471" s="300"/>
      <c r="BA471" s="302"/>
      <c r="BB471" s="352"/>
      <c r="BC471" s="302"/>
      <c r="BD471" s="302"/>
      <c r="BE471" s="302"/>
      <c r="BF471" s="302"/>
      <c r="BG471" s="302"/>
      <c r="BH471" s="302"/>
      <c r="BI471" s="302"/>
      <c r="BJ471" s="302"/>
      <c r="BK471" s="302"/>
      <c r="BL471" s="302"/>
      <c r="BM471" s="302"/>
      <c r="BN471" s="302"/>
      <c r="BO471" s="302"/>
      <c r="BP471" s="302"/>
      <c r="BQ471" s="302"/>
      <c r="BR471" s="302"/>
      <c r="BS471" s="302"/>
      <c r="BT471" s="302"/>
      <c r="BU471" s="302"/>
      <c r="BV471" s="302"/>
      <c r="BW471" s="302"/>
      <c r="BX471" s="302"/>
      <c r="BY471" s="302"/>
      <c r="BZ471" s="303"/>
      <c r="CA471" s="303"/>
      <c r="CB471" s="303"/>
      <c r="CC471" s="303"/>
      <c r="CD471" s="303"/>
      <c r="CE471" s="303"/>
      <c r="CF471" s="303"/>
      <c r="CG471" s="303"/>
      <c r="CH471" s="303"/>
      <c r="CI471" s="303"/>
      <c r="CJ471" s="303"/>
      <c r="CK471" s="303"/>
      <c r="CL471" s="303"/>
      <c r="CM471" s="303"/>
      <c r="CN471" s="303"/>
      <c r="CO471" s="303"/>
      <c r="CP471" s="303"/>
      <c r="CQ471" s="303"/>
      <c r="CR471" s="303"/>
      <c r="CS471" s="303"/>
      <c r="CT471" s="303"/>
      <c r="CU471" s="303"/>
      <c r="CV471" s="303"/>
      <c r="CW471" s="303"/>
      <c r="CX471" s="303"/>
      <c r="CY471" s="303"/>
      <c r="CZ471" s="303"/>
    </row>
    <row r="472" s="623" customFormat="true" ht="25.15" customHeight="true" x14ac:dyDescent="0.2">
      <c r="C472" s="1798" t="s">
        <v>362</v>
      </c>
      <c r="D472" s="1797"/>
      <c r="E472" s="1612">
        <v>2.0817741994625744E-2</v>
      </c>
      <c r="F472" s="1545"/>
      <c r="G472" s="1545"/>
      <c r="H472" s="1798" t="s">
        <v>342</v>
      </c>
      <c r="I472" s="1797"/>
      <c r="J472" s="1613">
        <v>0.10359341419188539</v>
      </c>
      <c r="K472" s="1545"/>
      <c r="L472" s="1545"/>
      <c r="M472" s="1798" t="s">
        <v>345</v>
      </c>
      <c r="N472" s="1797"/>
      <c r="O472" s="1614">
        <v>3.6161808465338278E-2</v>
      </c>
      <c r="P472" s="1545"/>
      <c r="Q472" s="1545"/>
      <c r="AK472" s="300"/>
      <c r="AL472" s="300"/>
      <c r="AM472" s="300"/>
      <c r="AN472" s="300"/>
      <c r="AO472" s="300"/>
      <c r="AP472" s="300"/>
      <c r="AQ472" s="300"/>
      <c r="AR472" s="300"/>
      <c r="AS472" s="300"/>
      <c r="AT472" s="300"/>
      <c r="AU472" s="300"/>
      <c r="AV472" s="300"/>
      <c r="AW472" s="300"/>
      <c r="AX472" s="300"/>
      <c r="AY472" s="300"/>
      <c r="AZ472" s="300"/>
      <c r="BA472" s="302"/>
      <c r="BB472" s="352"/>
      <c r="BC472" s="302"/>
      <c r="BD472" s="302"/>
      <c r="BE472" s="302"/>
      <c r="BF472" s="302"/>
      <c r="BG472" s="302"/>
      <c r="BH472" s="302"/>
      <c r="BI472" s="302"/>
      <c r="BJ472" s="302"/>
      <c r="BK472" s="302"/>
      <c r="BL472" s="302"/>
      <c r="BM472" s="302"/>
      <c r="BN472" s="302"/>
      <c r="BO472" s="302"/>
      <c r="BP472" s="302"/>
      <c r="BQ472" s="302"/>
      <c r="BR472" s="302"/>
      <c r="BS472" s="302"/>
      <c r="BT472" s="302"/>
      <c r="BU472" s="302"/>
      <c r="BV472" s="302"/>
      <c r="BW472" s="302"/>
      <c r="BX472" s="302"/>
      <c r="BY472" s="302"/>
      <c r="BZ472" s="303"/>
      <c r="CA472" s="303"/>
      <c r="CB472" s="303"/>
      <c r="CC472" s="303"/>
      <c r="CD472" s="303"/>
      <c r="CE472" s="303"/>
      <c r="CF472" s="303"/>
      <c r="CG472" s="303"/>
      <c r="CH472" s="303"/>
      <c r="CI472" s="303"/>
      <c r="CJ472" s="303"/>
      <c r="CK472" s="303"/>
      <c r="CL472" s="303"/>
      <c r="CM472" s="303"/>
      <c r="CN472" s="303"/>
      <c r="CO472" s="303"/>
      <c r="CP472" s="303"/>
      <c r="CQ472" s="303"/>
      <c r="CR472" s="303"/>
      <c r="CS472" s="303"/>
      <c r="CT472" s="303"/>
      <c r="CU472" s="303"/>
      <c r="CV472" s="303"/>
      <c r="CW472" s="303"/>
      <c r="CX472" s="303"/>
      <c r="CY472" s="303"/>
      <c r="CZ472" s="303"/>
    </row>
    <row r="473" s="623" customFormat="true" ht="25.15" customHeight="true" x14ac:dyDescent="0.2">
      <c r="C473" s="1798" t="s">
        <v>335</v>
      </c>
      <c r="D473" s="1797"/>
      <c r="E473" s="1612">
        <v>0.40559725204073682</v>
      </c>
      <c r="F473" s="1545"/>
      <c r="G473" s="1545"/>
      <c r="H473" s="1798" t="s">
        <v>354</v>
      </c>
      <c r="I473" s="1797"/>
      <c r="J473" s="1613">
        <v>7.3587322274040093E-2</v>
      </c>
      <c r="K473" s="1545"/>
      <c r="L473" s="1545"/>
      <c r="M473" s="1798" t="s">
        <v>342</v>
      </c>
      <c r="N473" s="1797"/>
      <c r="O473" s="1614">
        <v>0.17841656540699269</v>
      </c>
      <c r="P473" s="1545"/>
      <c r="Q473" s="1545"/>
      <c r="AK473" s="300"/>
      <c r="AL473" s="300"/>
      <c r="AM473" s="300"/>
      <c r="AN473" s="300"/>
      <c r="AO473" s="300"/>
      <c r="AP473" s="300"/>
      <c r="AQ473" s="300"/>
      <c r="AR473" s="300"/>
      <c r="AS473" s="300"/>
      <c r="AT473" s="300"/>
      <c r="AU473" s="300"/>
      <c r="AV473" s="300"/>
      <c r="AW473" s="300"/>
      <c r="AX473" s="300"/>
      <c r="AY473" s="300"/>
      <c r="AZ473" s="300"/>
      <c r="BA473" s="302"/>
      <c r="BB473" s="352"/>
      <c r="BC473" s="302"/>
      <c r="BD473" s="302"/>
      <c r="BE473" s="302"/>
      <c r="BF473" s="302"/>
      <c r="BG473" s="302"/>
      <c r="BH473" s="302"/>
      <c r="BI473" s="302"/>
      <c r="BJ473" s="302"/>
      <c r="BK473" s="302"/>
      <c r="BL473" s="302"/>
      <c r="BM473" s="302"/>
      <c r="BN473" s="302"/>
      <c r="BO473" s="302"/>
      <c r="BP473" s="302"/>
      <c r="BQ473" s="302"/>
      <c r="BR473" s="302"/>
      <c r="BS473" s="302"/>
      <c r="BT473" s="302"/>
      <c r="BU473" s="302"/>
      <c r="BV473" s="302"/>
      <c r="BW473" s="302"/>
      <c r="BX473" s="302"/>
      <c r="BY473" s="302"/>
      <c r="BZ473" s="303"/>
      <c r="CA473" s="303"/>
      <c r="CB473" s="303"/>
      <c r="CC473" s="303"/>
      <c r="CD473" s="303"/>
      <c r="CE473" s="303"/>
      <c r="CF473" s="303"/>
      <c r="CG473" s="303"/>
      <c r="CH473" s="303"/>
      <c r="CI473" s="303"/>
      <c r="CJ473" s="303"/>
      <c r="CK473" s="303"/>
      <c r="CL473" s="303"/>
      <c r="CM473" s="303"/>
      <c r="CN473" s="303"/>
      <c r="CO473" s="303"/>
      <c r="CP473" s="303"/>
      <c r="CQ473" s="303"/>
      <c r="CR473" s="303"/>
      <c r="CS473" s="303"/>
      <c r="CT473" s="303"/>
      <c r="CU473" s="303"/>
      <c r="CV473" s="303"/>
      <c r="CW473" s="303"/>
      <c r="CX473" s="303"/>
      <c r="CY473" s="303"/>
      <c r="CZ473" s="303"/>
    </row>
    <row r="474" s="623" customFormat="true" ht="25.15" customHeight="true" x14ac:dyDescent="0.2">
      <c r="C474" s="1798" t="s">
        <v>343</v>
      </c>
      <c r="D474" s="1797"/>
      <c r="E474" s="1612">
        <v>0.10953897441164887</v>
      </c>
      <c r="F474" s="1545"/>
      <c r="G474" s="1545"/>
      <c r="H474" s="1798" t="s">
        <v>363</v>
      </c>
      <c r="I474" s="1797"/>
      <c r="J474" s="1613">
        <v>1.1808979199484844E-2</v>
      </c>
      <c r="K474" s="1545"/>
      <c r="L474" s="1545"/>
      <c r="M474" s="1798" t="s">
        <v>354</v>
      </c>
      <c r="N474" s="1797"/>
      <c r="O474" s="1619">
        <v>1.4570359962004876E-5</v>
      </c>
      <c r="P474" s="1545"/>
      <c r="Q474" s="1545"/>
      <c r="AK474" s="300"/>
      <c r="AL474" s="300"/>
      <c r="AM474" s="300"/>
      <c r="AN474" s="300"/>
      <c r="AO474" s="300"/>
      <c r="AP474" s="300"/>
      <c r="AQ474" s="300"/>
      <c r="AR474" s="300"/>
      <c r="AS474" s="300"/>
      <c r="AT474" s="300"/>
      <c r="AU474" s="300"/>
      <c r="AV474" s="300"/>
      <c r="AW474" s="300"/>
      <c r="AX474" s="300"/>
      <c r="AY474" s="300"/>
      <c r="AZ474" s="300"/>
      <c r="BA474" s="302"/>
      <c r="BB474" s="352"/>
      <c r="BC474" s="302"/>
      <c r="BD474" s="302"/>
      <c r="BE474" s="302"/>
      <c r="BF474" s="302"/>
      <c r="BG474" s="302"/>
      <c r="BH474" s="302"/>
      <c r="BI474" s="302"/>
      <c r="BJ474" s="302"/>
      <c r="BK474" s="302"/>
      <c r="BL474" s="302"/>
      <c r="BM474" s="302"/>
      <c r="BN474" s="302"/>
      <c r="BO474" s="302"/>
      <c r="BP474" s="302"/>
      <c r="BQ474" s="302"/>
      <c r="BR474" s="302"/>
      <c r="BS474" s="302"/>
      <c r="BT474" s="302"/>
      <c r="BU474" s="302"/>
      <c r="BV474" s="302"/>
      <c r="BW474" s="302"/>
      <c r="BX474" s="302"/>
      <c r="BY474" s="302"/>
      <c r="BZ474" s="303"/>
      <c r="CA474" s="303"/>
      <c r="CB474" s="303"/>
      <c r="CC474" s="303"/>
      <c r="CD474" s="303"/>
      <c r="CE474" s="303"/>
      <c r="CF474" s="303"/>
      <c r="CG474" s="303"/>
      <c r="CH474" s="303"/>
      <c r="CI474" s="303"/>
      <c r="CJ474" s="303"/>
      <c r="CK474" s="303"/>
      <c r="CL474" s="303"/>
      <c r="CM474" s="303"/>
      <c r="CN474" s="303"/>
      <c r="CO474" s="303"/>
      <c r="CP474" s="303"/>
      <c r="CQ474" s="303"/>
      <c r="CR474" s="303"/>
      <c r="CS474" s="303"/>
      <c r="CT474" s="303"/>
      <c r="CU474" s="303"/>
      <c r="CV474" s="303"/>
      <c r="CW474" s="303"/>
      <c r="CX474" s="303"/>
      <c r="CY474" s="303"/>
      <c r="CZ474" s="303"/>
    </row>
    <row r="475" s="623" customFormat="true" ht="25.15" customHeight="true" x14ac:dyDescent="0.2">
      <c r="C475" s="1798" t="s">
        <v>329</v>
      </c>
      <c r="D475" s="1797"/>
      <c r="E475" s="1612">
        <v>0.57006892998387837</v>
      </c>
      <c r="F475" s="1545"/>
      <c r="G475" s="1545"/>
      <c r="H475" s="1798" t="s">
        <v>351</v>
      </c>
      <c r="I475" s="1797"/>
      <c r="J475" s="1613">
        <v>5.068333297327323E-2</v>
      </c>
      <c r="K475" s="1545"/>
      <c r="L475" s="1545"/>
      <c r="M475" s="1798" t="s">
        <v>363</v>
      </c>
      <c r="N475" s="1797"/>
      <c r="O475" s="1614">
        <v>1.3048514394216178E-2</v>
      </c>
      <c r="P475" s="1545"/>
      <c r="Q475" s="1545"/>
      <c r="AK475" s="300"/>
      <c r="AL475" s="300"/>
      <c r="AM475" s="300"/>
      <c r="AN475" s="300"/>
      <c r="AO475" s="300"/>
      <c r="AP475" s="300"/>
      <c r="AQ475" s="300"/>
      <c r="AR475" s="300"/>
      <c r="AS475" s="300"/>
      <c r="AT475" s="300"/>
      <c r="AU475" s="300"/>
      <c r="AV475" s="300"/>
      <c r="AW475" s="300"/>
      <c r="AX475" s="300"/>
      <c r="AY475" s="300"/>
      <c r="AZ475" s="300"/>
      <c r="BA475" s="302"/>
      <c r="BB475" s="352"/>
      <c r="BC475" s="302"/>
      <c r="BD475" s="302"/>
      <c r="BE475" s="302"/>
      <c r="BF475" s="302"/>
      <c r="BG475" s="302"/>
      <c r="BH475" s="302"/>
      <c r="BI475" s="302"/>
      <c r="BJ475" s="302"/>
      <c r="BK475" s="302"/>
      <c r="BL475" s="302"/>
      <c r="BM475" s="302"/>
      <c r="BN475" s="302"/>
      <c r="BO475" s="302"/>
      <c r="BP475" s="302"/>
      <c r="BQ475" s="302"/>
      <c r="BR475" s="302"/>
      <c r="BS475" s="302"/>
      <c r="BT475" s="302"/>
      <c r="BU475" s="302"/>
      <c r="BV475" s="302"/>
      <c r="BW475" s="302"/>
      <c r="BX475" s="302"/>
      <c r="BY475" s="302"/>
      <c r="BZ475" s="303"/>
      <c r="CA475" s="303"/>
      <c r="CB475" s="303"/>
      <c r="CC475" s="303"/>
      <c r="CD475" s="303"/>
      <c r="CE475" s="303"/>
      <c r="CF475" s="303"/>
      <c r="CG475" s="303"/>
      <c r="CH475" s="303"/>
      <c r="CI475" s="303"/>
      <c r="CJ475" s="303"/>
      <c r="CK475" s="303"/>
      <c r="CL475" s="303"/>
      <c r="CM475" s="303"/>
      <c r="CN475" s="303"/>
      <c r="CO475" s="303"/>
      <c r="CP475" s="303"/>
      <c r="CQ475" s="303"/>
      <c r="CR475" s="303"/>
      <c r="CS475" s="303"/>
      <c r="CT475" s="303"/>
      <c r="CU475" s="303"/>
      <c r="CV475" s="303"/>
      <c r="CW475" s="303"/>
      <c r="CX475" s="303"/>
      <c r="CY475" s="303"/>
      <c r="CZ475" s="303"/>
    </row>
    <row r="476" s="623" customFormat="true" ht="25.15" customHeight="true" x14ac:dyDescent="0.2">
      <c r="C476" s="1798" t="s">
        <v>358</v>
      </c>
      <c r="D476" s="1797"/>
      <c r="E476" s="1612">
        <v>1.2739871139095277E-2</v>
      </c>
      <c r="F476" s="1545"/>
      <c r="G476" s="1545"/>
      <c r="H476" s="1798" t="s">
        <v>361</v>
      </c>
      <c r="I476" s="1797"/>
      <c r="J476" s="1613">
        <v>2.1177194170025229E-3</v>
      </c>
      <c r="K476" s="1545"/>
      <c r="L476" s="1545"/>
      <c r="M476" s="1798" t="s">
        <v>351</v>
      </c>
      <c r="N476" s="1797"/>
      <c r="O476" s="1614">
        <v>5.885935075906145E-2</v>
      </c>
      <c r="P476" s="1545"/>
      <c r="Q476" s="1545"/>
      <c r="AK476" s="300"/>
      <c r="AL476" s="300"/>
      <c r="AM476" s="300"/>
      <c r="AN476" s="300"/>
      <c r="AO476" s="300"/>
      <c r="AP476" s="300"/>
      <c r="AQ476" s="300"/>
      <c r="AR476" s="300"/>
      <c r="AS476" s="300"/>
      <c r="AT476" s="300"/>
      <c r="AU476" s="300"/>
      <c r="AV476" s="300"/>
      <c r="AW476" s="300"/>
      <c r="AX476" s="300"/>
      <c r="AY476" s="300"/>
      <c r="AZ476" s="300"/>
      <c r="BA476" s="302"/>
      <c r="BB476" s="352"/>
      <c r="BC476" s="302"/>
      <c r="BD476" s="302"/>
      <c r="BE476" s="302"/>
      <c r="BF476" s="302"/>
      <c r="BG476" s="302"/>
      <c r="BH476" s="302"/>
      <c r="BI476" s="302"/>
      <c r="BJ476" s="302"/>
      <c r="BK476" s="302"/>
      <c r="BL476" s="302"/>
      <c r="BM476" s="302"/>
      <c r="BN476" s="302"/>
      <c r="BO476" s="302"/>
      <c r="BP476" s="302"/>
      <c r="BQ476" s="302"/>
      <c r="BR476" s="302"/>
      <c r="BS476" s="302"/>
      <c r="BT476" s="302"/>
      <c r="BU476" s="302"/>
      <c r="BV476" s="302"/>
      <c r="BW476" s="302"/>
      <c r="BX476" s="302"/>
      <c r="BY476" s="302"/>
      <c r="BZ476" s="303"/>
      <c r="CA476" s="303"/>
      <c r="CB476" s="303"/>
      <c r="CC476" s="303"/>
      <c r="CD476" s="303"/>
      <c r="CE476" s="303"/>
      <c r="CF476" s="303"/>
      <c r="CG476" s="303"/>
      <c r="CH476" s="303"/>
      <c r="CI476" s="303"/>
      <c r="CJ476" s="303"/>
      <c r="CK476" s="303"/>
      <c r="CL476" s="303"/>
      <c r="CM476" s="303"/>
      <c r="CN476" s="303"/>
      <c r="CO476" s="303"/>
      <c r="CP476" s="303"/>
      <c r="CQ476" s="303"/>
      <c r="CR476" s="303"/>
      <c r="CS476" s="303"/>
      <c r="CT476" s="303"/>
      <c r="CU476" s="303"/>
      <c r="CV476" s="303"/>
      <c r="CW476" s="303"/>
      <c r="CX476" s="303"/>
      <c r="CY476" s="303"/>
      <c r="CZ476" s="303"/>
    </row>
    <row r="477" s="623" customFormat="true" ht="25.15" customHeight="true" x14ac:dyDescent="0.2">
      <c r="C477" s="1798" t="s">
        <v>349</v>
      </c>
      <c r="D477" s="1797"/>
      <c r="E477" s="1612">
        <v>5.6032470107933406E-2</v>
      </c>
      <c r="F477" s="1545"/>
      <c r="G477" s="1545"/>
      <c r="H477" s="1798" t="s">
        <v>346</v>
      </c>
      <c r="I477" s="1797"/>
      <c r="J477" s="1613">
        <v>0.13646242433119668</v>
      </c>
      <c r="K477" s="1545"/>
      <c r="L477" s="1545"/>
      <c r="M477" s="1798" t="s">
        <v>361</v>
      </c>
      <c r="N477" s="1797"/>
      <c r="O477" s="1614">
        <v>3.245007300270783E-2</v>
      </c>
      <c r="P477" s="1545"/>
      <c r="Q477" s="1545"/>
      <c r="AK477" s="300"/>
      <c r="AL477" s="300"/>
      <c r="AM477" s="300"/>
      <c r="AN477" s="300"/>
      <c r="AO477" s="300"/>
      <c r="AP477" s="300"/>
      <c r="AQ477" s="300"/>
      <c r="AR477" s="300"/>
      <c r="AS477" s="300"/>
      <c r="AT477" s="300"/>
      <c r="AU477" s="300"/>
      <c r="AV477" s="300"/>
      <c r="AW477" s="300"/>
      <c r="AX477" s="300"/>
      <c r="AY477" s="300"/>
      <c r="AZ477" s="300"/>
      <c r="BA477" s="302"/>
      <c r="BB477" s="352"/>
      <c r="BC477" s="302"/>
      <c r="BD477" s="302"/>
      <c r="BE477" s="302"/>
      <c r="BF477" s="302"/>
      <c r="BG477" s="302"/>
      <c r="BH477" s="302"/>
      <c r="BI477" s="302"/>
      <c r="BJ477" s="302"/>
      <c r="BK477" s="302"/>
      <c r="BL477" s="302"/>
      <c r="BM477" s="302"/>
      <c r="BN477" s="302"/>
      <c r="BO477" s="302"/>
      <c r="BP477" s="302"/>
      <c r="BQ477" s="302"/>
      <c r="BR477" s="302"/>
      <c r="BS477" s="302"/>
      <c r="BT477" s="302"/>
      <c r="BU477" s="302"/>
      <c r="BV477" s="302"/>
      <c r="BW477" s="302"/>
      <c r="BX477" s="302"/>
      <c r="BY477" s="302"/>
      <c r="BZ477" s="303"/>
      <c r="CA477" s="303"/>
      <c r="CB477" s="303"/>
      <c r="CC477" s="303"/>
      <c r="CD477" s="303"/>
      <c r="CE477" s="303"/>
      <c r="CF477" s="303"/>
      <c r="CG477" s="303"/>
      <c r="CH477" s="303"/>
      <c r="CI477" s="303"/>
      <c r="CJ477" s="303"/>
      <c r="CK477" s="303"/>
      <c r="CL477" s="303"/>
      <c r="CM477" s="303"/>
      <c r="CN477" s="303"/>
      <c r="CO477" s="303"/>
      <c r="CP477" s="303"/>
      <c r="CQ477" s="303"/>
      <c r="CR477" s="303"/>
      <c r="CS477" s="303"/>
      <c r="CT477" s="303"/>
      <c r="CU477" s="303"/>
      <c r="CV477" s="303"/>
      <c r="CW477" s="303"/>
      <c r="CX477" s="303"/>
      <c r="CY477" s="303"/>
      <c r="CZ477" s="303"/>
    </row>
    <row r="478" s="623" customFormat="true" ht="25.15" customHeight="true" x14ac:dyDescent="0.2">
      <c r="C478" s="1798" t="s">
        <v>350</v>
      </c>
      <c r="D478" s="1797"/>
      <c r="E478" s="1612">
        <v>9.9954397677159787E-2</v>
      </c>
      <c r="F478" s="1545"/>
      <c r="G478" s="1545"/>
      <c r="H478" s="1798" t="s">
        <v>370</v>
      </c>
      <c r="I478" s="1797"/>
      <c r="J478" s="1613">
        <v>2.9620894217612039E-4</v>
      </c>
      <c r="K478" s="1545"/>
      <c r="L478" s="1545"/>
      <c r="M478" s="1798" t="s">
        <v>346</v>
      </c>
      <c r="N478" s="1797"/>
      <c r="O478" s="1614">
        <v>4.8377215273222599E-2</v>
      </c>
      <c r="P478" s="1545"/>
      <c r="Q478" s="1545"/>
      <c r="AK478" s="300"/>
      <c r="AL478" s="300"/>
      <c r="AM478" s="300"/>
      <c r="AN478" s="300"/>
      <c r="AO478" s="300"/>
      <c r="AP478" s="300"/>
      <c r="AQ478" s="300"/>
      <c r="AR478" s="300"/>
      <c r="AS478" s="300"/>
      <c r="AT478" s="300"/>
      <c r="AU478" s="300"/>
      <c r="AV478" s="300"/>
      <c r="AW478" s="300"/>
      <c r="AX478" s="300"/>
      <c r="AY478" s="300"/>
      <c r="AZ478" s="300"/>
      <c r="BA478" s="302"/>
      <c r="BB478" s="352"/>
      <c r="BC478" s="302"/>
      <c r="BD478" s="302"/>
      <c r="BE478" s="302"/>
      <c r="BF478" s="302"/>
      <c r="BG478" s="302"/>
      <c r="BH478" s="302"/>
      <c r="BI478" s="302"/>
      <c r="BJ478" s="302"/>
      <c r="BK478" s="302"/>
      <c r="BL478" s="302"/>
      <c r="BM478" s="302"/>
      <c r="BN478" s="302"/>
      <c r="BO478" s="302"/>
      <c r="BP478" s="302"/>
      <c r="BQ478" s="302"/>
      <c r="BR478" s="302"/>
      <c r="BS478" s="302"/>
      <c r="BT478" s="302"/>
      <c r="BU478" s="302"/>
      <c r="BV478" s="302"/>
      <c r="BW478" s="302"/>
      <c r="BX478" s="302"/>
      <c r="BY478" s="302"/>
      <c r="BZ478" s="303"/>
      <c r="CA478" s="303"/>
      <c r="CB478" s="303"/>
      <c r="CC478" s="303"/>
      <c r="CD478" s="303"/>
      <c r="CE478" s="303"/>
      <c r="CF478" s="303"/>
      <c r="CG478" s="303"/>
      <c r="CH478" s="303"/>
      <c r="CI478" s="303"/>
      <c r="CJ478" s="303"/>
      <c r="CK478" s="303"/>
      <c r="CL478" s="303"/>
      <c r="CM478" s="303"/>
      <c r="CN478" s="303"/>
      <c r="CO478" s="303"/>
      <c r="CP478" s="303"/>
      <c r="CQ478" s="303"/>
      <c r="CR478" s="303"/>
      <c r="CS478" s="303"/>
      <c r="CT478" s="303"/>
      <c r="CU478" s="303"/>
      <c r="CV478" s="303"/>
      <c r="CW478" s="303"/>
      <c r="CX478" s="303"/>
      <c r="CY478" s="303"/>
      <c r="CZ478" s="303"/>
    </row>
    <row r="479" s="623" customFormat="true" ht="25.15" customHeight="true" x14ac:dyDescent="0.2">
      <c r="C479" s="1798" t="s">
        <v>356</v>
      </c>
      <c r="D479" s="1797"/>
      <c r="E479" s="1612">
        <v>5.3702399001947301E-2</v>
      </c>
      <c r="F479" s="1545"/>
      <c r="G479" s="1545"/>
      <c r="H479" s="1798" t="s">
        <v>365</v>
      </c>
      <c r="I479" s="1797"/>
      <c r="J479" s="1613">
        <v>9.1501134215758138E-3</v>
      </c>
      <c r="K479" s="1545"/>
      <c r="L479" s="1545"/>
      <c r="M479" s="1798" t="s">
        <v>370</v>
      </c>
      <c r="N479" s="1797"/>
      <c r="O479" s="1614">
        <v>1.7673870752268239E-3</v>
      </c>
      <c r="P479" s="1545"/>
      <c r="Q479" s="1545"/>
      <c r="AK479" s="300"/>
      <c r="AL479" s="300"/>
      <c r="AM479" s="300"/>
      <c r="AN479" s="300"/>
      <c r="AO479" s="300"/>
      <c r="AP479" s="300"/>
      <c r="AQ479" s="300"/>
      <c r="AR479" s="300"/>
      <c r="AS479" s="300"/>
      <c r="AT479" s="300"/>
      <c r="AU479" s="300"/>
      <c r="AV479" s="300"/>
      <c r="AW479" s="300"/>
      <c r="AX479" s="300"/>
      <c r="AY479" s="300"/>
      <c r="AZ479" s="300"/>
      <c r="BA479" s="302"/>
      <c r="BB479" s="352"/>
      <c r="BC479" s="302"/>
      <c r="BD479" s="302"/>
      <c r="BE479" s="302"/>
      <c r="BF479" s="302"/>
      <c r="BG479" s="302"/>
      <c r="BH479" s="302"/>
      <c r="BI479" s="302"/>
      <c r="BJ479" s="302"/>
      <c r="BK479" s="302"/>
      <c r="BL479" s="302"/>
      <c r="BM479" s="302"/>
      <c r="BN479" s="302"/>
      <c r="BO479" s="302"/>
      <c r="BP479" s="302"/>
      <c r="BQ479" s="302"/>
      <c r="BR479" s="302"/>
      <c r="BS479" s="302"/>
      <c r="BT479" s="302"/>
      <c r="BU479" s="302"/>
      <c r="BV479" s="302"/>
      <c r="BW479" s="302"/>
      <c r="BX479" s="302"/>
      <c r="BY479" s="302"/>
      <c r="BZ479" s="303"/>
      <c r="CA479" s="303"/>
      <c r="CB479" s="303"/>
      <c r="CC479" s="303"/>
      <c r="CD479" s="303"/>
      <c r="CE479" s="303"/>
      <c r="CF479" s="303"/>
      <c r="CG479" s="303"/>
      <c r="CH479" s="303"/>
      <c r="CI479" s="303"/>
      <c r="CJ479" s="303"/>
      <c r="CK479" s="303"/>
      <c r="CL479" s="303"/>
      <c r="CM479" s="303"/>
      <c r="CN479" s="303"/>
      <c r="CO479" s="303"/>
      <c r="CP479" s="303"/>
      <c r="CQ479" s="303"/>
      <c r="CR479" s="303"/>
      <c r="CS479" s="303"/>
      <c r="CT479" s="303"/>
      <c r="CU479" s="303"/>
      <c r="CV479" s="303"/>
      <c r="CW479" s="303"/>
      <c r="CX479" s="303"/>
      <c r="CY479" s="303"/>
      <c r="CZ479" s="303"/>
    </row>
    <row r="480" s="623" customFormat="true" ht="25.15" customHeight="true" x14ac:dyDescent="0.2">
      <c r="C480" s="1798" t="s">
        <v>336</v>
      </c>
      <c r="D480" s="1797"/>
      <c r="E480" s="1612">
        <v>0.37764957550574041</v>
      </c>
      <c r="F480" s="1545"/>
      <c r="G480" s="1545"/>
      <c r="H480" s="1798" t="s">
        <v>360</v>
      </c>
      <c r="I480" s="1797"/>
      <c r="J480" s="1613">
        <v>1.8061154648602164E-2</v>
      </c>
      <c r="K480" s="1545"/>
      <c r="L480" s="1545"/>
      <c r="M480" s="1798" t="s">
        <v>365</v>
      </c>
      <c r="N480" s="1797"/>
      <c r="O480" s="1614">
        <v>2.9504186656539909E-4</v>
      </c>
      <c r="P480" s="1545"/>
      <c r="Q480" s="1545"/>
      <c r="AK480" s="300"/>
      <c r="AL480" s="300"/>
      <c r="AM480" s="300"/>
      <c r="AN480" s="300"/>
      <c r="AO480" s="300"/>
      <c r="AP480" s="300"/>
      <c r="AQ480" s="300"/>
      <c r="AR480" s="300"/>
      <c r="AS480" s="300"/>
      <c r="AT480" s="300"/>
      <c r="AU480" s="300"/>
      <c r="AV480" s="300"/>
      <c r="AW480" s="300"/>
      <c r="AX480" s="300"/>
      <c r="AY480" s="300"/>
      <c r="AZ480" s="300"/>
      <c r="BA480" s="302"/>
      <c r="BB480" s="352"/>
      <c r="BC480" s="302"/>
      <c r="BD480" s="302"/>
      <c r="BE480" s="302"/>
      <c r="BF480" s="302"/>
      <c r="BG480" s="302"/>
      <c r="BH480" s="302"/>
      <c r="BI480" s="302"/>
      <c r="BJ480" s="302"/>
      <c r="BK480" s="302"/>
      <c r="BL480" s="302"/>
      <c r="BM480" s="302"/>
      <c r="BN480" s="302"/>
      <c r="BO480" s="302"/>
      <c r="BP480" s="302"/>
      <c r="BQ480" s="302"/>
      <c r="BR480" s="302"/>
      <c r="BS480" s="302"/>
      <c r="BT480" s="302"/>
      <c r="BU480" s="302"/>
      <c r="BV480" s="302"/>
      <c r="BW480" s="302"/>
      <c r="BX480" s="302"/>
      <c r="BY480" s="302"/>
      <c r="BZ480" s="303"/>
      <c r="CA480" s="303"/>
      <c r="CB480" s="303"/>
      <c r="CC480" s="303"/>
      <c r="CD480" s="303"/>
      <c r="CE480" s="303"/>
      <c r="CF480" s="303"/>
      <c r="CG480" s="303"/>
      <c r="CH480" s="303"/>
      <c r="CI480" s="303"/>
      <c r="CJ480" s="303"/>
      <c r="CK480" s="303"/>
      <c r="CL480" s="303"/>
      <c r="CM480" s="303"/>
      <c r="CN480" s="303"/>
      <c r="CO480" s="303"/>
      <c r="CP480" s="303"/>
      <c r="CQ480" s="303"/>
      <c r="CR480" s="303"/>
      <c r="CS480" s="303"/>
      <c r="CT480" s="303"/>
      <c r="CU480" s="303"/>
      <c r="CV480" s="303"/>
      <c r="CW480" s="303"/>
      <c r="CX480" s="303"/>
      <c r="CY480" s="303"/>
      <c r="CZ480" s="303"/>
    </row>
    <row r="481" s="623" customFormat="true" ht="25.15" customHeight="true" x14ac:dyDescent="0.2">
      <c r="C481" s="1798" t="s">
        <v>355</v>
      </c>
      <c r="D481" s="1797"/>
      <c r="E481" s="1615">
        <v>2.9162892166980883E-2</v>
      </c>
      <c r="F481" s="1545"/>
      <c r="G481" s="1545"/>
      <c r="H481" s="1798" t="s">
        <v>362</v>
      </c>
      <c r="I481" s="1797"/>
      <c r="J481" s="1613">
        <v>1.2306007578266592E-2</v>
      </c>
      <c r="K481" s="1545"/>
      <c r="L481" s="1545"/>
      <c r="M481" s="1798" t="s">
        <v>360</v>
      </c>
      <c r="N481" s="1797"/>
      <c r="O481" s="1614">
        <v>3.3090485199986891E-2</v>
      </c>
      <c r="P481" s="1545"/>
      <c r="Q481" s="1545"/>
      <c r="AK481" s="300"/>
      <c r="AL481" s="300"/>
      <c r="AM481" s="300"/>
      <c r="AN481" s="300"/>
      <c r="AO481" s="300"/>
      <c r="AP481" s="300"/>
      <c r="AQ481" s="300"/>
      <c r="AR481" s="300"/>
      <c r="AS481" s="300"/>
      <c r="AT481" s="300"/>
      <c r="AU481" s="300"/>
      <c r="AV481" s="300"/>
      <c r="AW481" s="300"/>
      <c r="AX481" s="300"/>
      <c r="AY481" s="300"/>
      <c r="AZ481" s="300"/>
      <c r="BA481" s="302"/>
      <c r="BB481" s="352"/>
      <c r="BC481" s="302"/>
      <c r="BD481" s="302"/>
      <c r="BE481" s="302"/>
      <c r="BF481" s="302"/>
      <c r="BG481" s="302"/>
      <c r="BH481" s="302"/>
      <c r="BI481" s="302"/>
      <c r="BJ481" s="302"/>
      <c r="BK481" s="302"/>
      <c r="BL481" s="302"/>
      <c r="BM481" s="302"/>
      <c r="BN481" s="302"/>
      <c r="BO481" s="302"/>
      <c r="BP481" s="302"/>
      <c r="BQ481" s="302"/>
      <c r="BR481" s="302"/>
      <c r="BS481" s="302"/>
      <c r="BT481" s="302"/>
      <c r="BU481" s="302"/>
      <c r="BV481" s="302"/>
      <c r="BW481" s="302"/>
      <c r="BX481" s="302"/>
      <c r="BY481" s="302"/>
      <c r="BZ481" s="303"/>
      <c r="CA481" s="303"/>
      <c r="CB481" s="303"/>
      <c r="CC481" s="303"/>
      <c r="CD481" s="303"/>
      <c r="CE481" s="303"/>
      <c r="CF481" s="303"/>
      <c r="CG481" s="303"/>
      <c r="CH481" s="303"/>
      <c r="CI481" s="303"/>
      <c r="CJ481" s="303"/>
      <c r="CK481" s="303"/>
      <c r="CL481" s="303"/>
      <c r="CM481" s="303"/>
      <c r="CN481" s="303"/>
      <c r="CO481" s="303"/>
      <c r="CP481" s="303"/>
      <c r="CQ481" s="303"/>
      <c r="CR481" s="303"/>
      <c r="CS481" s="303"/>
      <c r="CT481" s="303"/>
      <c r="CU481" s="303"/>
      <c r="CV481" s="303"/>
      <c r="CW481" s="303"/>
      <c r="CX481" s="303"/>
      <c r="CY481" s="303"/>
      <c r="CZ481" s="303"/>
    </row>
    <row r="482" s="623" customFormat="true" ht="25.15" customHeight="true" x14ac:dyDescent="0.2">
      <c r="C482" s="1796"/>
      <c r="D482" s="1797"/>
      <c r="E482" s="1570"/>
      <c r="F482" s="1545"/>
      <c r="G482" s="1545"/>
      <c r="H482" s="1798" t="s">
        <v>335</v>
      </c>
      <c r="I482" s="1797"/>
      <c r="J482" s="1613">
        <v>0.33663206434149412</v>
      </c>
      <c r="K482" s="1545"/>
      <c r="L482" s="1545"/>
      <c r="M482" s="1798" t="s">
        <v>362</v>
      </c>
      <c r="N482" s="1797"/>
      <c r="O482" s="1614">
        <v>6.4500978182811088E-3</v>
      </c>
      <c r="P482" s="1545"/>
      <c r="Q482" s="1545"/>
      <c r="AK482" s="300"/>
      <c r="AL482" s="300"/>
      <c r="AM482" s="300"/>
      <c r="AN482" s="300"/>
      <c r="AO482" s="300"/>
      <c r="AP482" s="300"/>
      <c r="AQ482" s="300"/>
      <c r="AR482" s="300"/>
      <c r="AS482" s="300"/>
      <c r="AT482" s="300"/>
      <c r="AU482" s="300"/>
      <c r="AV482" s="300"/>
      <c r="AW482" s="300"/>
      <c r="AX482" s="300"/>
      <c r="AY482" s="300"/>
      <c r="AZ482" s="300"/>
      <c r="BA482" s="302"/>
      <c r="BB482" s="352"/>
      <c r="BC482" s="302"/>
      <c r="BD482" s="302"/>
      <c r="BE482" s="302"/>
      <c r="BF482" s="302"/>
      <c r="BG482" s="302"/>
      <c r="BH482" s="302"/>
      <c r="BI482" s="302"/>
      <c r="BJ482" s="302"/>
      <c r="BK482" s="302"/>
      <c r="BL482" s="302"/>
      <c r="BM482" s="302"/>
      <c r="BN482" s="302"/>
      <c r="BO482" s="302"/>
      <c r="BP482" s="302"/>
      <c r="BQ482" s="302"/>
      <c r="BR482" s="302"/>
      <c r="BS482" s="302"/>
      <c r="BT482" s="302"/>
      <c r="BU482" s="302"/>
      <c r="BV482" s="302"/>
      <c r="BW482" s="302"/>
      <c r="BX482" s="302"/>
      <c r="BY482" s="302"/>
      <c r="BZ482" s="303"/>
      <c r="CA482" s="303"/>
      <c r="CB482" s="303"/>
      <c r="CC482" s="303"/>
      <c r="CD482" s="303"/>
      <c r="CE482" s="303"/>
      <c r="CF482" s="303"/>
      <c r="CG482" s="303"/>
      <c r="CH482" s="303"/>
      <c r="CI482" s="303"/>
      <c r="CJ482" s="303"/>
      <c r="CK482" s="303"/>
      <c r="CL482" s="303"/>
      <c r="CM482" s="303"/>
      <c r="CN482" s="303"/>
      <c r="CO482" s="303"/>
      <c r="CP482" s="303"/>
      <c r="CQ482" s="303"/>
      <c r="CR482" s="303"/>
      <c r="CS482" s="303"/>
      <c r="CT482" s="303"/>
      <c r="CU482" s="303"/>
      <c r="CV482" s="303"/>
      <c r="CW482" s="303"/>
      <c r="CX482" s="303"/>
      <c r="CY482" s="303"/>
      <c r="CZ482" s="303"/>
    </row>
    <row r="483" s="623" customFormat="true" ht="25.15" customHeight="true" x14ac:dyDescent="0.2">
      <c r="C483" s="1796"/>
      <c r="D483" s="1797"/>
      <c r="E483" s="1545"/>
      <c r="F483" s="1545"/>
      <c r="G483" s="1545"/>
      <c r="H483" s="1798" t="s">
        <v>343</v>
      </c>
      <c r="I483" s="1797"/>
      <c r="J483" s="1613">
        <v>2.0888268420978257E-3</v>
      </c>
      <c r="K483" s="1545"/>
      <c r="L483" s="1545"/>
      <c r="M483" s="1798" t="s">
        <v>335</v>
      </c>
      <c r="N483" s="1797"/>
      <c r="O483" s="1614">
        <v>0.20024912944436354</v>
      </c>
      <c r="P483" s="1545"/>
      <c r="Q483" s="1545"/>
      <c r="AK483" s="300"/>
      <c r="AL483" s="300"/>
      <c r="AM483" s="300"/>
      <c r="AN483" s="300"/>
      <c r="AO483" s="300"/>
      <c r="AP483" s="300"/>
      <c r="AQ483" s="300"/>
      <c r="AR483" s="300"/>
      <c r="AS483" s="300"/>
      <c r="AT483" s="300"/>
      <c r="AU483" s="300"/>
      <c r="AV483" s="300"/>
      <c r="AW483" s="300"/>
      <c r="AX483" s="300"/>
      <c r="AY483" s="300"/>
      <c r="AZ483" s="300"/>
      <c r="BA483" s="302"/>
      <c r="BB483" s="352"/>
      <c r="BC483" s="302"/>
      <c r="BD483" s="302"/>
      <c r="BE483" s="302"/>
      <c r="BF483" s="302"/>
      <c r="BG483" s="302"/>
      <c r="BH483" s="302"/>
      <c r="BI483" s="302"/>
      <c r="BJ483" s="302"/>
      <c r="BK483" s="302"/>
      <c r="BL483" s="302"/>
      <c r="BM483" s="302"/>
      <c r="BN483" s="302"/>
      <c r="BO483" s="302"/>
      <c r="BP483" s="302"/>
      <c r="BQ483" s="302"/>
      <c r="BR483" s="302"/>
      <c r="BS483" s="302"/>
      <c r="BT483" s="302"/>
      <c r="BU483" s="302"/>
      <c r="BV483" s="302"/>
      <c r="BW483" s="302"/>
      <c r="BX483" s="302"/>
      <c r="BY483" s="302"/>
      <c r="BZ483" s="303"/>
      <c r="CA483" s="303"/>
      <c r="CB483" s="303"/>
      <c r="CC483" s="303"/>
      <c r="CD483" s="303"/>
      <c r="CE483" s="303"/>
      <c r="CF483" s="303"/>
      <c r="CG483" s="303"/>
      <c r="CH483" s="303"/>
      <c r="CI483" s="303"/>
      <c r="CJ483" s="303"/>
      <c r="CK483" s="303"/>
      <c r="CL483" s="303"/>
      <c r="CM483" s="303"/>
      <c r="CN483" s="303"/>
      <c r="CO483" s="303"/>
      <c r="CP483" s="303"/>
      <c r="CQ483" s="303"/>
      <c r="CR483" s="303"/>
      <c r="CS483" s="303"/>
      <c r="CT483" s="303"/>
      <c r="CU483" s="303"/>
      <c r="CV483" s="303"/>
      <c r="CW483" s="303"/>
      <c r="CX483" s="303"/>
      <c r="CY483" s="303"/>
      <c r="CZ483" s="303"/>
    </row>
    <row r="484" s="623" customFormat="true" ht="25.15" customHeight="true" x14ac:dyDescent="0.2">
      <c r="C484" s="1799" t="s">
        <v>303</v>
      </c>
      <c r="D484" s="1797"/>
      <c r="E484" s="1797"/>
      <c r="F484" s="1797"/>
      <c r="G484" s="1797"/>
      <c r="H484" s="1798" t="s">
        <v>329</v>
      </c>
      <c r="I484" s="1797"/>
      <c r="J484" s="1613">
        <v>0.4156424075051563</v>
      </c>
      <c r="K484" s="1545"/>
      <c r="L484" s="1545"/>
      <c r="M484" s="1798" t="s">
        <v>343</v>
      </c>
      <c r="N484" s="1797"/>
      <c r="O484" s="1614">
        <v>0.16756546126281791</v>
      </c>
      <c r="P484" s="1545"/>
      <c r="Q484" s="1545"/>
      <c r="AK484" s="300"/>
      <c r="AL484" s="300"/>
      <c r="AM484" s="300"/>
      <c r="AN484" s="300"/>
      <c r="AO484" s="300"/>
      <c r="AP484" s="300"/>
      <c r="AQ484" s="300"/>
      <c r="AR484" s="300"/>
      <c r="AS484" s="300"/>
      <c r="AT484" s="300"/>
      <c r="AU484" s="300"/>
      <c r="AV484" s="300"/>
      <c r="AW484" s="300"/>
      <c r="AX484" s="300"/>
      <c r="AY484" s="300"/>
      <c r="AZ484" s="300"/>
      <c r="BA484" s="302"/>
      <c r="BB484" s="352"/>
      <c r="BC484" s="302"/>
      <c r="BD484" s="302"/>
      <c r="BE484" s="302"/>
      <c r="BF484" s="302"/>
      <c r="BG484" s="302"/>
      <c r="BH484" s="302"/>
      <c r="BI484" s="302"/>
      <c r="BJ484" s="302"/>
      <c r="BK484" s="302"/>
      <c r="BL484" s="302"/>
      <c r="BM484" s="302"/>
      <c r="BN484" s="302"/>
      <c r="BO484" s="302"/>
      <c r="BP484" s="302"/>
      <c r="BQ484" s="302"/>
      <c r="BR484" s="302"/>
      <c r="BS484" s="302"/>
      <c r="BT484" s="302"/>
      <c r="BU484" s="302"/>
      <c r="BV484" s="302"/>
      <c r="BW484" s="302"/>
      <c r="BX484" s="302"/>
      <c r="BY484" s="302"/>
      <c r="BZ484" s="303"/>
      <c r="CA484" s="303"/>
      <c r="CB484" s="303"/>
      <c r="CC484" s="303"/>
      <c r="CD484" s="303"/>
      <c r="CE484" s="303"/>
      <c r="CF484" s="303"/>
      <c r="CG484" s="303"/>
      <c r="CH484" s="303"/>
      <c r="CI484" s="303"/>
      <c r="CJ484" s="303"/>
      <c r="CK484" s="303"/>
      <c r="CL484" s="303"/>
      <c r="CM484" s="303"/>
      <c r="CN484" s="303"/>
      <c r="CO484" s="303"/>
      <c r="CP484" s="303"/>
      <c r="CQ484" s="303"/>
      <c r="CR484" s="303"/>
      <c r="CS484" s="303"/>
      <c r="CT484" s="303"/>
      <c r="CU484" s="303"/>
      <c r="CV484" s="303"/>
      <c r="CW484" s="303"/>
      <c r="CX484" s="303"/>
      <c r="CY484" s="303"/>
      <c r="CZ484" s="303"/>
    </row>
    <row r="485" s="623" customFormat="true" ht="25.15" customHeight="true" x14ac:dyDescent="0.2">
      <c r="C485" s="1800" t="s">
        <v>227</v>
      </c>
      <c r="D485" s="1797"/>
      <c r="E485" s="1800" t="s">
        <v>304</v>
      </c>
      <c r="F485" s="1801"/>
      <c r="G485" s="1802"/>
      <c r="H485" s="1798" t="s">
        <v>358</v>
      </c>
      <c r="I485" s="1797"/>
      <c r="J485" s="1613">
        <v>5.0908853514066169E-2</v>
      </c>
      <c r="K485" s="1545"/>
      <c r="L485" s="1545"/>
      <c r="M485" s="1798" t="s">
        <v>329</v>
      </c>
      <c r="N485" s="1797"/>
      <c r="O485" s="1614">
        <v>0.36346530231679813</v>
      </c>
      <c r="P485" s="1545"/>
      <c r="Q485" s="1545"/>
      <c r="AK485" s="300"/>
      <c r="AL485" s="300"/>
      <c r="AM485" s="300"/>
      <c r="AN485" s="300"/>
      <c r="AO485" s="300"/>
      <c r="AP485" s="300"/>
      <c r="AQ485" s="300"/>
      <c r="AR485" s="300"/>
      <c r="AS485" s="300"/>
      <c r="AT485" s="300"/>
      <c r="AU485" s="300"/>
      <c r="AV485" s="300"/>
      <c r="AW485" s="300"/>
      <c r="AX485" s="300"/>
      <c r="AY485" s="300"/>
      <c r="AZ485" s="300"/>
      <c r="BA485" s="302"/>
      <c r="BB485" s="352"/>
      <c r="BC485" s="302"/>
      <c r="BD485" s="302"/>
      <c r="BE485" s="302"/>
      <c r="BF485" s="302"/>
      <c r="BG485" s="302"/>
      <c r="BH485" s="302"/>
      <c r="BI485" s="302"/>
      <c r="BJ485" s="302"/>
      <c r="BK485" s="302"/>
      <c r="BL485" s="302"/>
      <c r="BM485" s="302"/>
      <c r="BN485" s="302"/>
      <c r="BO485" s="302"/>
      <c r="BP485" s="302"/>
      <c r="BQ485" s="302"/>
      <c r="BR485" s="302"/>
      <c r="BS485" s="302"/>
      <c r="BT485" s="302"/>
      <c r="BU485" s="302"/>
      <c r="BV485" s="302"/>
      <c r="BW485" s="302"/>
      <c r="BX485" s="302"/>
      <c r="BY485" s="302"/>
      <c r="BZ485" s="303"/>
      <c r="CA485" s="303"/>
      <c r="CB485" s="303"/>
      <c r="CC485" s="303"/>
      <c r="CD485" s="303"/>
      <c r="CE485" s="303"/>
      <c r="CF485" s="303"/>
      <c r="CG485" s="303"/>
      <c r="CH485" s="303"/>
      <c r="CI485" s="303"/>
      <c r="CJ485" s="303"/>
      <c r="CK485" s="303"/>
      <c r="CL485" s="303"/>
      <c r="CM485" s="303"/>
      <c r="CN485" s="303"/>
      <c r="CO485" s="303"/>
      <c r="CP485" s="303"/>
      <c r="CQ485" s="303"/>
      <c r="CR485" s="303"/>
      <c r="CS485" s="303"/>
      <c r="CT485" s="303"/>
      <c r="CU485" s="303"/>
      <c r="CV485" s="303"/>
      <c r="CW485" s="303"/>
      <c r="CX485" s="303"/>
      <c r="CY485" s="303"/>
      <c r="CZ485" s="303"/>
    </row>
    <row r="486" s="623" customFormat="true" ht="25.15" customHeight="true" x14ac:dyDescent="0.2">
      <c r="C486" s="1797"/>
      <c r="D486" s="1797"/>
      <c r="E486" s="1597" t="s">
        <v>208</v>
      </c>
      <c r="F486" s="1598" t="s">
        <v>305</v>
      </c>
      <c r="G486" s="1599" t="s">
        <v>306</v>
      </c>
      <c r="H486" s="1798" t="s">
        <v>349</v>
      </c>
      <c r="I486" s="1797"/>
      <c r="J486" s="1613">
        <v>0.1180710790368681</v>
      </c>
      <c r="K486" s="1545"/>
      <c r="L486" s="1545"/>
      <c r="M486" s="1798" t="s">
        <v>358</v>
      </c>
      <c r="N486" s="1797"/>
      <c r="O486" s="1614">
        <v>1.1276588173815822E-2</v>
      </c>
      <c r="P486" s="1545"/>
      <c r="Q486" s="1545"/>
      <c r="AK486" s="300"/>
      <c r="AL486" s="300"/>
      <c r="AM486" s="300"/>
      <c r="AN486" s="300"/>
      <c r="AO486" s="300"/>
      <c r="AP486" s="300"/>
      <c r="AQ486" s="300"/>
      <c r="AR486" s="300"/>
      <c r="AS486" s="300"/>
      <c r="AT486" s="300"/>
      <c r="AU486" s="300"/>
      <c r="AV486" s="300"/>
      <c r="AW486" s="300"/>
      <c r="AX486" s="300"/>
      <c r="AY486" s="300"/>
      <c r="AZ486" s="300"/>
      <c r="BA486" s="302"/>
      <c r="BB486" s="352"/>
      <c r="BC486" s="302"/>
      <c r="BD486" s="302"/>
      <c r="BE486" s="302"/>
      <c r="BF486" s="302"/>
      <c r="BG486" s="302"/>
      <c r="BH486" s="302"/>
      <c r="BI486" s="302"/>
      <c r="BJ486" s="302"/>
      <c r="BK486" s="302"/>
      <c r="BL486" s="302"/>
      <c r="BM486" s="302"/>
      <c r="BN486" s="302"/>
      <c r="BO486" s="302"/>
      <c r="BP486" s="302"/>
      <c r="BQ486" s="302"/>
      <c r="BR486" s="302"/>
      <c r="BS486" s="302"/>
      <c r="BT486" s="302"/>
      <c r="BU486" s="302"/>
      <c r="BV486" s="302"/>
      <c r="BW486" s="302"/>
      <c r="BX486" s="302"/>
      <c r="BY486" s="302"/>
      <c r="BZ486" s="303"/>
      <c r="CA486" s="303"/>
      <c r="CB486" s="303"/>
      <c r="CC486" s="303"/>
      <c r="CD486" s="303"/>
      <c r="CE486" s="303"/>
      <c r="CF486" s="303"/>
      <c r="CG486" s="303"/>
      <c r="CH486" s="303"/>
      <c r="CI486" s="303"/>
      <c r="CJ486" s="303"/>
      <c r="CK486" s="303"/>
      <c r="CL486" s="303"/>
      <c r="CM486" s="303"/>
      <c r="CN486" s="303"/>
      <c r="CO486" s="303"/>
      <c r="CP486" s="303"/>
      <c r="CQ486" s="303"/>
      <c r="CR486" s="303"/>
      <c r="CS486" s="303"/>
      <c r="CT486" s="303"/>
      <c r="CU486" s="303"/>
      <c r="CV486" s="303"/>
      <c r="CW486" s="303"/>
      <c r="CX486" s="303"/>
      <c r="CY486" s="303"/>
      <c r="CZ486" s="303"/>
    </row>
    <row r="487" s="623" customFormat="true" ht="25.15" customHeight="true" x14ac:dyDescent="0.2">
      <c r="C487" s="1798" t="s">
        <v>229</v>
      </c>
      <c r="D487" s="1797"/>
      <c r="E487" s="1620">
        <v>6.1751618415081566</v>
      </c>
      <c r="F487" s="1621">
        <v>16.689626598670692</v>
      </c>
      <c r="G487" s="1622">
        <v>16.689626598670692</v>
      </c>
      <c r="H487" s="1798" t="s">
        <v>350</v>
      </c>
      <c r="I487" s="1797"/>
      <c r="J487" s="1613">
        <v>9.2432387186720283E-2</v>
      </c>
      <c r="K487" s="1545"/>
      <c r="L487" s="1545"/>
      <c r="M487" s="1798" t="s">
        <v>349</v>
      </c>
      <c r="N487" s="1797"/>
      <c r="O487" s="1614">
        <v>3.623027124631654E-4</v>
      </c>
      <c r="P487" s="1545"/>
      <c r="Q487" s="1545"/>
      <c r="AK487" s="300"/>
      <c r="AL487" s="300"/>
      <c r="AM487" s="300"/>
      <c r="AN487" s="300"/>
      <c r="AO487" s="300"/>
      <c r="AP487" s="300"/>
      <c r="AQ487" s="300"/>
      <c r="AR487" s="300"/>
      <c r="AS487" s="300"/>
      <c r="AT487" s="300"/>
      <c r="AU487" s="300"/>
      <c r="AV487" s="300"/>
      <c r="AW487" s="300"/>
      <c r="AX487" s="300"/>
      <c r="AY487" s="300"/>
      <c r="AZ487" s="300"/>
      <c r="BA487" s="302"/>
      <c r="BB487" s="352"/>
      <c r="BC487" s="302"/>
      <c r="BD487" s="302"/>
      <c r="BE487" s="302"/>
      <c r="BF487" s="302"/>
      <c r="BG487" s="302"/>
      <c r="BH487" s="302"/>
      <c r="BI487" s="302"/>
      <c r="BJ487" s="302"/>
      <c r="BK487" s="302"/>
      <c r="BL487" s="302"/>
      <c r="BM487" s="302"/>
      <c r="BN487" s="302"/>
      <c r="BO487" s="302"/>
      <c r="BP487" s="302"/>
      <c r="BQ487" s="302"/>
      <c r="BR487" s="302"/>
      <c r="BS487" s="302"/>
      <c r="BT487" s="302"/>
      <c r="BU487" s="302"/>
      <c r="BV487" s="302"/>
      <c r="BW487" s="302"/>
      <c r="BX487" s="302"/>
      <c r="BY487" s="302"/>
      <c r="BZ487" s="303"/>
      <c r="CA487" s="303"/>
      <c r="CB487" s="303"/>
      <c r="CC487" s="303"/>
      <c r="CD487" s="303"/>
      <c r="CE487" s="303"/>
      <c r="CF487" s="303"/>
      <c r="CG487" s="303"/>
      <c r="CH487" s="303"/>
      <c r="CI487" s="303"/>
      <c r="CJ487" s="303"/>
      <c r="CK487" s="303"/>
      <c r="CL487" s="303"/>
      <c r="CM487" s="303"/>
      <c r="CN487" s="303"/>
      <c r="CO487" s="303"/>
      <c r="CP487" s="303"/>
      <c r="CQ487" s="303"/>
      <c r="CR487" s="303"/>
      <c r="CS487" s="303"/>
      <c r="CT487" s="303"/>
      <c r="CU487" s="303"/>
      <c r="CV487" s="303"/>
      <c r="CW487" s="303"/>
      <c r="CX487" s="303"/>
      <c r="CY487" s="303"/>
      <c r="CZ487" s="303"/>
    </row>
    <row r="488" s="623" customFormat="true" ht="25.15" customHeight="true" x14ac:dyDescent="0.2">
      <c r="C488" s="1796"/>
      <c r="D488" s="1797"/>
      <c r="E488" s="1570"/>
      <c r="F488" s="1570"/>
      <c r="G488" s="1570"/>
      <c r="H488" s="1798" t="s">
        <v>356</v>
      </c>
      <c r="I488" s="1797"/>
      <c r="J488" s="1613">
        <v>1.76397326173394E-2</v>
      </c>
      <c r="K488" s="1545"/>
      <c r="L488" s="1545"/>
      <c r="M488" s="1798" t="s">
        <v>350</v>
      </c>
      <c r="N488" s="1797"/>
      <c r="O488" s="1614">
        <v>7.0843361150415035E-2</v>
      </c>
      <c r="P488" s="1545"/>
      <c r="Q488" s="1545"/>
      <c r="AK488" s="300"/>
      <c r="AL488" s="300"/>
      <c r="AM488" s="300"/>
      <c r="AN488" s="300"/>
      <c r="AO488" s="300"/>
      <c r="AP488" s="300"/>
      <c r="AQ488" s="300"/>
      <c r="AR488" s="300"/>
      <c r="AS488" s="300"/>
      <c r="AT488" s="300"/>
      <c r="AU488" s="300"/>
      <c r="AV488" s="300"/>
      <c r="AW488" s="300"/>
      <c r="AX488" s="300"/>
      <c r="AY488" s="300"/>
      <c r="AZ488" s="300"/>
      <c r="BA488" s="302"/>
      <c r="BB488" s="352"/>
      <c r="BC488" s="302"/>
      <c r="BD488" s="302"/>
      <c r="BE488" s="302"/>
      <c r="BF488" s="302"/>
      <c r="BG488" s="302"/>
      <c r="BH488" s="302"/>
      <c r="BI488" s="302"/>
      <c r="BJ488" s="302"/>
      <c r="BK488" s="302"/>
      <c r="BL488" s="302"/>
      <c r="BM488" s="302"/>
      <c r="BN488" s="302"/>
      <c r="BO488" s="302"/>
      <c r="BP488" s="302"/>
      <c r="BQ488" s="302"/>
      <c r="BR488" s="302"/>
      <c r="BS488" s="302"/>
      <c r="BT488" s="302"/>
      <c r="BU488" s="302"/>
      <c r="BV488" s="302"/>
      <c r="BW488" s="302"/>
      <c r="BX488" s="302"/>
      <c r="BY488" s="302"/>
      <c r="BZ488" s="303"/>
      <c r="CA488" s="303"/>
      <c r="CB488" s="303"/>
      <c r="CC488" s="303"/>
      <c r="CD488" s="303"/>
      <c r="CE488" s="303"/>
      <c r="CF488" s="303"/>
      <c r="CG488" s="303"/>
      <c r="CH488" s="303"/>
      <c r="CI488" s="303"/>
      <c r="CJ488" s="303"/>
      <c r="CK488" s="303"/>
      <c r="CL488" s="303"/>
      <c r="CM488" s="303"/>
      <c r="CN488" s="303"/>
      <c r="CO488" s="303"/>
      <c r="CP488" s="303"/>
      <c r="CQ488" s="303"/>
      <c r="CR488" s="303"/>
      <c r="CS488" s="303"/>
      <c r="CT488" s="303"/>
      <c r="CU488" s="303"/>
      <c r="CV488" s="303"/>
      <c r="CW488" s="303"/>
      <c r="CX488" s="303"/>
      <c r="CY488" s="303"/>
      <c r="CZ488" s="303"/>
    </row>
    <row r="489" s="623" customFormat="true" ht="25.15" customHeight="true" x14ac:dyDescent="0.2">
      <c r="C489" s="1796"/>
      <c r="D489" s="1797"/>
      <c r="E489" s="1545"/>
      <c r="F489" s="1545"/>
      <c r="G489" s="1545"/>
      <c r="H489" s="1798" t="s">
        <v>336</v>
      </c>
      <c r="I489" s="1797"/>
      <c r="J489" s="1613">
        <v>0.38455617994533636</v>
      </c>
      <c r="K489" s="1545"/>
      <c r="L489" s="1545"/>
      <c r="M489" s="1798" t="s">
        <v>356</v>
      </c>
      <c r="N489" s="1797"/>
      <c r="O489" s="1614">
        <v>5.0739312691063097E-2</v>
      </c>
      <c r="P489" s="1545"/>
      <c r="Q489" s="1545"/>
      <c r="AK489" s="300"/>
      <c r="AL489" s="300"/>
      <c r="AM489" s="300"/>
      <c r="AN489" s="300"/>
      <c r="AO489" s="300"/>
      <c r="AP489" s="300"/>
      <c r="AQ489" s="300"/>
      <c r="AR489" s="300"/>
      <c r="AS489" s="300"/>
      <c r="AT489" s="300"/>
      <c r="AU489" s="300"/>
      <c r="AV489" s="300"/>
      <c r="AW489" s="300"/>
      <c r="AX489" s="300"/>
      <c r="AY489" s="300"/>
      <c r="AZ489" s="300"/>
      <c r="BA489" s="302"/>
      <c r="BB489" s="352"/>
      <c r="BC489" s="302"/>
      <c r="BD489" s="302"/>
      <c r="BE489" s="302"/>
      <c r="BF489" s="302"/>
      <c r="BG489" s="302"/>
      <c r="BH489" s="302"/>
      <c r="BI489" s="302"/>
      <c r="BJ489" s="302"/>
      <c r="BK489" s="302"/>
      <c r="BL489" s="302"/>
      <c r="BM489" s="302"/>
      <c r="BN489" s="302"/>
      <c r="BO489" s="302"/>
      <c r="BP489" s="302"/>
      <c r="BQ489" s="302"/>
      <c r="BR489" s="302"/>
      <c r="BS489" s="302"/>
      <c r="BT489" s="302"/>
      <c r="BU489" s="302"/>
      <c r="BV489" s="302"/>
      <c r="BW489" s="302"/>
      <c r="BX489" s="302"/>
      <c r="BY489" s="302"/>
      <c r="BZ489" s="303"/>
      <c r="CA489" s="303"/>
      <c r="CB489" s="303"/>
      <c r="CC489" s="303"/>
      <c r="CD489" s="303"/>
      <c r="CE489" s="303"/>
      <c r="CF489" s="303"/>
      <c r="CG489" s="303"/>
      <c r="CH489" s="303"/>
      <c r="CI489" s="303"/>
      <c r="CJ489" s="303"/>
      <c r="CK489" s="303"/>
      <c r="CL489" s="303"/>
      <c r="CM489" s="303"/>
      <c r="CN489" s="303"/>
      <c r="CO489" s="303"/>
      <c r="CP489" s="303"/>
      <c r="CQ489" s="303"/>
      <c r="CR489" s="303"/>
      <c r="CS489" s="303"/>
      <c r="CT489" s="303"/>
      <c r="CU489" s="303"/>
      <c r="CV489" s="303"/>
      <c r="CW489" s="303"/>
      <c r="CX489" s="303"/>
      <c r="CY489" s="303"/>
      <c r="CZ489" s="303"/>
    </row>
    <row r="490" s="623" customFormat="true" ht="25.15" customHeight="true" x14ac:dyDescent="0.2">
      <c r="C490" s="1799" t="s">
        <v>307</v>
      </c>
      <c r="D490" s="1797"/>
      <c r="E490" s="1797"/>
      <c r="F490" s="1545"/>
      <c r="G490" s="1545"/>
      <c r="H490" s="1798" t="s">
        <v>355</v>
      </c>
      <c r="I490" s="1797"/>
      <c r="J490" s="1613">
        <v>4.5598195168591689E-3</v>
      </c>
      <c r="K490" s="1545"/>
      <c r="L490" s="1545"/>
      <c r="M490" s="1798" t="s">
        <v>336</v>
      </c>
      <c r="N490" s="1797"/>
      <c r="O490" s="1614">
        <v>0.17118724503342428</v>
      </c>
      <c r="P490" s="1545"/>
      <c r="Q490" s="1545"/>
      <c r="AK490" s="300"/>
      <c r="AL490" s="300"/>
      <c r="AM490" s="300"/>
      <c r="AN490" s="300"/>
      <c r="AO490" s="300"/>
      <c r="AP490" s="300"/>
      <c r="AQ490" s="300"/>
      <c r="AR490" s="300"/>
      <c r="AS490" s="300"/>
      <c r="AT490" s="300"/>
      <c r="AU490" s="300"/>
      <c r="AV490" s="300"/>
      <c r="AW490" s="300"/>
      <c r="AX490" s="300"/>
      <c r="AY490" s="300"/>
      <c r="AZ490" s="300"/>
      <c r="BA490" s="302"/>
      <c r="BB490" s="352"/>
      <c r="BC490" s="302"/>
      <c r="BD490" s="302"/>
      <c r="BE490" s="302"/>
      <c r="BF490" s="302"/>
      <c r="BG490" s="302"/>
      <c r="BH490" s="302"/>
      <c r="BI490" s="302"/>
      <c r="BJ490" s="302"/>
      <c r="BK490" s="302"/>
      <c r="BL490" s="302"/>
      <c r="BM490" s="302"/>
      <c r="BN490" s="302"/>
      <c r="BO490" s="302"/>
      <c r="BP490" s="302"/>
      <c r="BQ490" s="302"/>
      <c r="BR490" s="302"/>
      <c r="BS490" s="302"/>
      <c r="BT490" s="302"/>
      <c r="BU490" s="302"/>
      <c r="BV490" s="302"/>
      <c r="BW490" s="302"/>
      <c r="BX490" s="302"/>
      <c r="BY490" s="302"/>
      <c r="BZ490" s="303"/>
      <c r="CA490" s="303"/>
      <c r="CB490" s="303"/>
      <c r="CC490" s="303"/>
      <c r="CD490" s="303"/>
      <c r="CE490" s="303"/>
      <c r="CF490" s="303"/>
      <c r="CG490" s="303"/>
      <c r="CH490" s="303"/>
      <c r="CI490" s="303"/>
      <c r="CJ490" s="303"/>
      <c r="CK490" s="303"/>
      <c r="CL490" s="303"/>
      <c r="CM490" s="303"/>
      <c r="CN490" s="303"/>
      <c r="CO490" s="303"/>
      <c r="CP490" s="303"/>
      <c r="CQ490" s="303"/>
      <c r="CR490" s="303"/>
      <c r="CS490" s="303"/>
      <c r="CT490" s="303"/>
      <c r="CU490" s="303"/>
      <c r="CV490" s="303"/>
      <c r="CW490" s="303"/>
      <c r="CX490" s="303"/>
      <c r="CY490" s="303"/>
      <c r="CZ490" s="303"/>
    </row>
    <row r="491" s="623" customFormat="true" ht="25.15" customHeight="true" x14ac:dyDescent="0.2">
      <c r="C491" s="1796"/>
      <c r="D491" s="1797"/>
      <c r="E491" s="1600" t="s">
        <v>227</v>
      </c>
      <c r="F491" s="1545"/>
      <c r="G491" s="1545"/>
      <c r="H491" s="1798" t="s">
        <v>367</v>
      </c>
      <c r="I491" s="1797"/>
      <c r="J491" s="1613">
        <v>5.2279069442499422E-3</v>
      </c>
      <c r="K491" s="1545"/>
      <c r="L491" s="1545"/>
      <c r="M491" s="1798" t="s">
        <v>355</v>
      </c>
      <c r="N491" s="1797"/>
      <c r="O491" s="1614">
        <v>5.102357160032088E-2</v>
      </c>
      <c r="P491" s="1545"/>
      <c r="Q491" s="1545"/>
      <c r="AK491" s="300"/>
      <c r="AL491" s="300"/>
      <c r="AM491" s="300"/>
      <c r="AN491" s="300"/>
      <c r="AO491" s="300"/>
      <c r="AP491" s="300"/>
      <c r="AQ491" s="300"/>
      <c r="AR491" s="300"/>
      <c r="AS491" s="300"/>
      <c r="AT491" s="300"/>
      <c r="AU491" s="300"/>
      <c r="AV491" s="300"/>
      <c r="AW491" s="300"/>
      <c r="AX491" s="300"/>
      <c r="AY491" s="300"/>
      <c r="AZ491" s="300"/>
      <c r="BA491" s="302"/>
      <c r="BB491" s="352"/>
      <c r="BC491" s="302"/>
      <c r="BD491" s="302"/>
      <c r="BE491" s="302"/>
      <c r="BF491" s="302"/>
      <c r="BG491" s="302"/>
      <c r="BH491" s="302"/>
      <c r="BI491" s="302"/>
      <c r="BJ491" s="302"/>
      <c r="BK491" s="302"/>
      <c r="BL491" s="302"/>
      <c r="BM491" s="302"/>
      <c r="BN491" s="302"/>
      <c r="BO491" s="302"/>
      <c r="BP491" s="302"/>
      <c r="BQ491" s="302"/>
      <c r="BR491" s="302"/>
      <c r="BS491" s="302"/>
      <c r="BT491" s="302"/>
      <c r="BU491" s="302"/>
      <c r="BV491" s="302"/>
      <c r="BW491" s="302"/>
      <c r="BX491" s="302"/>
      <c r="BY491" s="302"/>
      <c r="BZ491" s="303"/>
      <c r="CA491" s="303"/>
      <c r="CB491" s="303"/>
      <c r="CC491" s="303"/>
      <c r="CD491" s="303"/>
      <c r="CE491" s="303"/>
      <c r="CF491" s="303"/>
      <c r="CG491" s="303"/>
      <c r="CH491" s="303"/>
      <c r="CI491" s="303"/>
      <c r="CJ491" s="303"/>
      <c r="CK491" s="303"/>
      <c r="CL491" s="303"/>
      <c r="CM491" s="303"/>
      <c r="CN491" s="303"/>
      <c r="CO491" s="303"/>
      <c r="CP491" s="303"/>
      <c r="CQ491" s="303"/>
      <c r="CR491" s="303"/>
      <c r="CS491" s="303"/>
      <c r="CT491" s="303"/>
      <c r="CU491" s="303"/>
      <c r="CV491" s="303"/>
      <c r="CW491" s="303"/>
      <c r="CX491" s="303"/>
      <c r="CY491" s="303"/>
      <c r="CZ491" s="303"/>
    </row>
    <row r="492" s="623" customFormat="true" ht="25.15" customHeight="true" x14ac:dyDescent="0.2">
      <c r="C492" s="1797"/>
      <c r="D492" s="1797"/>
      <c r="E492" s="1623" t="s">
        <v>229</v>
      </c>
      <c r="F492" s="1545"/>
      <c r="G492" s="1545"/>
      <c r="H492" s="1798" t="s">
        <v>371</v>
      </c>
      <c r="I492" s="1797"/>
      <c r="J492" s="1613">
        <v>3.5418734652044614E-3</v>
      </c>
      <c r="K492" s="1545"/>
      <c r="L492" s="1545"/>
      <c r="M492" s="1798" t="s">
        <v>367</v>
      </c>
      <c r="N492" s="1797"/>
      <c r="O492" s="1614">
        <v>7.4865064281656323E-4</v>
      </c>
      <c r="P492" s="1545"/>
      <c r="Q492" s="1545"/>
      <c r="AK492" s="300"/>
      <c r="AL492" s="300"/>
      <c r="AM492" s="300"/>
      <c r="AN492" s="300"/>
      <c r="AO492" s="300"/>
      <c r="AP492" s="300"/>
      <c r="AQ492" s="300"/>
      <c r="AR492" s="300"/>
      <c r="AS492" s="300"/>
      <c r="AT492" s="300"/>
      <c r="AU492" s="300"/>
      <c r="AV492" s="300"/>
      <c r="AW492" s="300"/>
      <c r="AX492" s="300"/>
      <c r="AY492" s="300"/>
      <c r="AZ492" s="300"/>
      <c r="BA492" s="302"/>
      <c r="BB492" s="352"/>
      <c r="BC492" s="302"/>
      <c r="BD492" s="302"/>
      <c r="BE492" s="302"/>
      <c r="BF492" s="302"/>
      <c r="BG492" s="302"/>
      <c r="BH492" s="302"/>
      <c r="BI492" s="302"/>
      <c r="BJ492" s="302"/>
      <c r="BK492" s="302"/>
      <c r="BL492" s="302"/>
      <c r="BM492" s="302"/>
      <c r="BN492" s="302"/>
      <c r="BO492" s="302"/>
      <c r="BP492" s="302"/>
      <c r="BQ492" s="302"/>
      <c r="BR492" s="302"/>
      <c r="BS492" s="302"/>
      <c r="BT492" s="302"/>
      <c r="BU492" s="302"/>
      <c r="BV492" s="302"/>
      <c r="BW492" s="302"/>
      <c r="BX492" s="302"/>
      <c r="BY492" s="302"/>
      <c r="BZ492" s="303"/>
      <c r="CA492" s="303"/>
      <c r="CB492" s="303"/>
      <c r="CC492" s="303"/>
      <c r="CD492" s="303"/>
      <c r="CE492" s="303"/>
      <c r="CF492" s="303"/>
      <c r="CG492" s="303"/>
      <c r="CH492" s="303"/>
      <c r="CI492" s="303"/>
      <c r="CJ492" s="303"/>
      <c r="CK492" s="303"/>
      <c r="CL492" s="303"/>
      <c r="CM492" s="303"/>
      <c r="CN492" s="303"/>
      <c r="CO492" s="303"/>
      <c r="CP492" s="303"/>
      <c r="CQ492" s="303"/>
      <c r="CR492" s="303"/>
      <c r="CS492" s="303"/>
      <c r="CT492" s="303"/>
      <c r="CU492" s="303"/>
      <c r="CV492" s="303"/>
      <c r="CW492" s="303"/>
      <c r="CX492" s="303"/>
      <c r="CY492" s="303"/>
      <c r="CZ492" s="303"/>
    </row>
    <row r="493" s="623" customFormat="true" ht="25.15" customHeight="true" x14ac:dyDescent="0.2">
      <c r="C493" s="1798" t="s">
        <v>331</v>
      </c>
      <c r="D493" s="1797"/>
      <c r="E493" s="1609">
        <v>0.11860752925864065</v>
      </c>
      <c r="F493" s="1545"/>
      <c r="G493" s="1545"/>
      <c r="H493" s="1798" t="s">
        <v>373</v>
      </c>
      <c r="I493" s="1797"/>
      <c r="J493" s="1624">
        <v>3.2418347902257899E-7</v>
      </c>
      <c r="K493" s="1545"/>
      <c r="L493" s="1545"/>
      <c r="M493" s="1798" t="s">
        <v>371</v>
      </c>
      <c r="N493" s="1797"/>
      <c r="O493" s="1619">
        <v>5.9751482906658201E-5</v>
      </c>
      <c r="P493" s="1545"/>
      <c r="Q493" s="1545"/>
      <c r="AK493" s="300"/>
      <c r="AL493" s="300"/>
      <c r="AM493" s="300"/>
      <c r="AN493" s="300"/>
      <c r="AO493" s="300"/>
      <c r="AP493" s="300"/>
      <c r="AQ493" s="300"/>
      <c r="AR493" s="300"/>
      <c r="AS493" s="300"/>
      <c r="AT493" s="300"/>
      <c r="AU493" s="300"/>
      <c r="AV493" s="300"/>
      <c r="AW493" s="300"/>
      <c r="AX493" s="300"/>
      <c r="AY493" s="300"/>
      <c r="AZ493" s="300"/>
      <c r="BA493" s="302"/>
      <c r="BB493" s="352"/>
      <c r="BC493" s="302"/>
      <c r="BD493" s="302"/>
      <c r="BE493" s="302"/>
      <c r="BF493" s="302"/>
      <c r="BG493" s="302"/>
      <c r="BH493" s="302"/>
      <c r="BI493" s="302"/>
      <c r="BJ493" s="302"/>
      <c r="BK493" s="302"/>
      <c r="BL493" s="302"/>
      <c r="BM493" s="302"/>
      <c r="BN493" s="302"/>
      <c r="BO493" s="302"/>
      <c r="BP493" s="302"/>
      <c r="BQ493" s="302"/>
      <c r="BR493" s="302"/>
      <c r="BS493" s="302"/>
      <c r="BT493" s="302"/>
      <c r="BU493" s="302"/>
      <c r="BV493" s="302"/>
      <c r="BW493" s="302"/>
      <c r="BX493" s="302"/>
      <c r="BY493" s="302"/>
      <c r="BZ493" s="303"/>
      <c r="CA493" s="303"/>
      <c r="CB493" s="303"/>
      <c r="CC493" s="303"/>
      <c r="CD493" s="303"/>
      <c r="CE493" s="303"/>
      <c r="CF493" s="303"/>
      <c r="CG493" s="303"/>
      <c r="CH493" s="303"/>
      <c r="CI493" s="303"/>
      <c r="CJ493" s="303"/>
      <c r="CK493" s="303"/>
      <c r="CL493" s="303"/>
      <c r="CM493" s="303"/>
      <c r="CN493" s="303"/>
      <c r="CO493" s="303"/>
      <c r="CP493" s="303"/>
      <c r="CQ493" s="303"/>
      <c r="CR493" s="303"/>
      <c r="CS493" s="303"/>
      <c r="CT493" s="303"/>
      <c r="CU493" s="303"/>
      <c r="CV493" s="303"/>
      <c r="CW493" s="303"/>
      <c r="CX493" s="303"/>
      <c r="CY493" s="303"/>
      <c r="CZ493" s="303"/>
    </row>
    <row r="494" s="623" customFormat="true" ht="25.15" customHeight="true" x14ac:dyDescent="0.2">
      <c r="C494" s="1798" t="s">
        <v>348</v>
      </c>
      <c r="D494" s="1797"/>
      <c r="E494" s="1612">
        <v>4.9163876754664271E-2</v>
      </c>
      <c r="F494" s="1545"/>
      <c r="G494" s="1545"/>
      <c r="H494" s="1798" t="s">
        <v>359</v>
      </c>
      <c r="I494" s="1797"/>
      <c r="J494" s="1613">
        <v>4.8425308030388831E-3</v>
      </c>
      <c r="K494" s="1545"/>
      <c r="L494" s="1545"/>
      <c r="M494" s="1798" t="s">
        <v>373</v>
      </c>
      <c r="N494" s="1797"/>
      <c r="O494" s="1619">
        <v>4.6358659456212665E-5</v>
      </c>
      <c r="P494" s="1545"/>
      <c r="Q494" s="1545"/>
      <c r="AK494" s="300"/>
      <c r="AL494" s="300"/>
      <c r="AM494" s="300"/>
      <c r="AN494" s="300"/>
      <c r="AO494" s="300"/>
      <c r="AP494" s="300"/>
      <c r="AQ494" s="300"/>
      <c r="AR494" s="300"/>
      <c r="AS494" s="300"/>
      <c r="AT494" s="300"/>
      <c r="AU494" s="300"/>
      <c r="AV494" s="300"/>
      <c r="AW494" s="300"/>
      <c r="AX494" s="300"/>
      <c r="AY494" s="300"/>
      <c r="AZ494" s="300"/>
      <c r="BA494" s="302"/>
      <c r="BB494" s="352"/>
      <c r="BC494" s="302"/>
      <c r="BD494" s="302"/>
      <c r="BE494" s="302"/>
      <c r="BF494" s="302"/>
      <c r="BG494" s="302"/>
      <c r="BH494" s="302"/>
      <c r="BI494" s="302"/>
      <c r="BJ494" s="302"/>
      <c r="BK494" s="302"/>
      <c r="BL494" s="302"/>
      <c r="BM494" s="302"/>
      <c r="BN494" s="302"/>
      <c r="BO494" s="302"/>
      <c r="BP494" s="302"/>
      <c r="BQ494" s="302"/>
      <c r="BR494" s="302"/>
      <c r="BS494" s="302"/>
      <c r="BT494" s="302"/>
      <c r="BU494" s="302"/>
      <c r="BV494" s="302"/>
      <c r="BW494" s="302"/>
      <c r="BX494" s="302"/>
      <c r="BY494" s="302"/>
      <c r="BZ494" s="303"/>
      <c r="CA494" s="303"/>
      <c r="CB494" s="303"/>
      <c r="CC494" s="303"/>
      <c r="CD494" s="303"/>
      <c r="CE494" s="303"/>
      <c r="CF494" s="303"/>
      <c r="CG494" s="303"/>
      <c r="CH494" s="303"/>
      <c r="CI494" s="303"/>
      <c r="CJ494" s="303"/>
      <c r="CK494" s="303"/>
      <c r="CL494" s="303"/>
      <c r="CM494" s="303"/>
      <c r="CN494" s="303"/>
      <c r="CO494" s="303"/>
      <c r="CP494" s="303"/>
      <c r="CQ494" s="303"/>
      <c r="CR494" s="303"/>
      <c r="CS494" s="303"/>
      <c r="CT494" s="303"/>
      <c r="CU494" s="303"/>
      <c r="CV494" s="303"/>
      <c r="CW494" s="303"/>
      <c r="CX494" s="303"/>
      <c r="CY494" s="303"/>
      <c r="CZ494" s="303"/>
    </row>
    <row r="495" s="623" customFormat="true" ht="25.15" customHeight="true" x14ac:dyDescent="0.2">
      <c r="C495" s="1798" t="s">
        <v>332</v>
      </c>
      <c r="D495" s="1797"/>
      <c r="E495" s="1612">
        <v>9.6474128264687722E-2</v>
      </c>
      <c r="F495" s="1545"/>
      <c r="G495" s="1545"/>
      <c r="H495" s="1798" t="s">
        <v>369</v>
      </c>
      <c r="I495" s="1797"/>
      <c r="J495" s="1613">
        <v>4.0659368768092112E-3</v>
      </c>
      <c r="K495" s="1545"/>
      <c r="L495" s="1545"/>
      <c r="M495" s="1798" t="s">
        <v>359</v>
      </c>
      <c r="N495" s="1797"/>
      <c r="O495" s="1614">
        <v>4.0322962440855092E-2</v>
      </c>
      <c r="P495" s="1545"/>
      <c r="Q495" s="1545"/>
      <c r="AK495" s="300"/>
      <c r="AL495" s="300"/>
      <c r="AM495" s="300"/>
      <c r="AN495" s="300"/>
      <c r="AO495" s="300"/>
      <c r="AP495" s="300"/>
      <c r="AQ495" s="300"/>
      <c r="AR495" s="300"/>
      <c r="AS495" s="300"/>
      <c r="AT495" s="300"/>
      <c r="AU495" s="300"/>
      <c r="AV495" s="300"/>
      <c r="AW495" s="300"/>
      <c r="AX495" s="300"/>
      <c r="AY495" s="300"/>
      <c r="AZ495" s="300"/>
      <c r="BA495" s="302"/>
      <c r="BB495" s="352"/>
      <c r="BC495" s="302"/>
      <c r="BD495" s="302"/>
      <c r="BE495" s="302"/>
      <c r="BF495" s="302"/>
      <c r="BG495" s="302"/>
      <c r="BH495" s="302"/>
      <c r="BI495" s="302"/>
      <c r="BJ495" s="302"/>
      <c r="BK495" s="302"/>
      <c r="BL495" s="302"/>
      <c r="BM495" s="302"/>
      <c r="BN495" s="302"/>
      <c r="BO495" s="302"/>
      <c r="BP495" s="302"/>
      <c r="BQ495" s="302"/>
      <c r="BR495" s="302"/>
      <c r="BS495" s="302"/>
      <c r="BT495" s="302"/>
      <c r="BU495" s="302"/>
      <c r="BV495" s="302"/>
      <c r="BW495" s="302"/>
      <c r="BX495" s="302"/>
      <c r="BY495" s="302"/>
      <c r="BZ495" s="303"/>
      <c r="CA495" s="303"/>
      <c r="CB495" s="303"/>
      <c r="CC495" s="303"/>
      <c r="CD495" s="303"/>
      <c r="CE495" s="303"/>
      <c r="CF495" s="303"/>
      <c r="CG495" s="303"/>
      <c r="CH495" s="303"/>
      <c r="CI495" s="303"/>
      <c r="CJ495" s="303"/>
      <c r="CK495" s="303"/>
      <c r="CL495" s="303"/>
      <c r="CM495" s="303"/>
      <c r="CN495" s="303"/>
      <c r="CO495" s="303"/>
      <c r="CP495" s="303"/>
      <c r="CQ495" s="303"/>
      <c r="CR495" s="303"/>
      <c r="CS495" s="303"/>
      <c r="CT495" s="303"/>
      <c r="CU495" s="303"/>
      <c r="CV495" s="303"/>
      <c r="CW495" s="303"/>
      <c r="CX495" s="303"/>
      <c r="CY495" s="303"/>
      <c r="CZ495" s="303"/>
    </row>
    <row r="496" s="623" customFormat="true" ht="25.15" customHeight="true" x14ac:dyDescent="0.2">
      <c r="C496" s="1798" t="s">
        <v>333</v>
      </c>
      <c r="D496" s="1797"/>
      <c r="E496" s="1612">
        <v>9.6312968822345926E-2</v>
      </c>
      <c r="F496" s="1545"/>
      <c r="G496" s="1545"/>
      <c r="H496" s="1798" t="s">
        <v>364</v>
      </c>
      <c r="I496" s="1797"/>
      <c r="J496" s="1613">
        <v>1.2114853140493987E-4</v>
      </c>
      <c r="K496" s="1545"/>
      <c r="L496" s="1545"/>
      <c r="M496" s="1798" t="s">
        <v>369</v>
      </c>
      <c r="N496" s="1797"/>
      <c r="O496" s="1614">
        <v>1.7281481745361018E-3</v>
      </c>
      <c r="P496" s="1545"/>
      <c r="Q496" s="1545"/>
      <c r="AK496" s="300"/>
      <c r="AL496" s="300"/>
      <c r="AM496" s="300"/>
      <c r="AN496" s="300"/>
      <c r="AO496" s="300"/>
      <c r="AP496" s="300"/>
      <c r="AQ496" s="300"/>
      <c r="AR496" s="300"/>
      <c r="AS496" s="300"/>
      <c r="AT496" s="300"/>
      <c r="AU496" s="300"/>
      <c r="AV496" s="300"/>
      <c r="AW496" s="300"/>
      <c r="AX496" s="300"/>
      <c r="AY496" s="300"/>
      <c r="AZ496" s="300"/>
      <c r="BA496" s="302"/>
      <c r="BB496" s="352"/>
      <c r="BC496" s="302"/>
      <c r="BD496" s="302"/>
      <c r="BE496" s="302"/>
      <c r="BF496" s="302"/>
      <c r="BG496" s="302"/>
      <c r="BH496" s="302"/>
      <c r="BI496" s="302"/>
      <c r="BJ496" s="302"/>
      <c r="BK496" s="302"/>
      <c r="BL496" s="302"/>
      <c r="BM496" s="302"/>
      <c r="BN496" s="302"/>
      <c r="BO496" s="302"/>
      <c r="BP496" s="302"/>
      <c r="BQ496" s="302"/>
      <c r="BR496" s="302"/>
      <c r="BS496" s="302"/>
      <c r="BT496" s="302"/>
      <c r="BU496" s="302"/>
      <c r="BV496" s="302"/>
      <c r="BW496" s="302"/>
      <c r="BX496" s="302"/>
      <c r="BY496" s="302"/>
      <c r="BZ496" s="303"/>
      <c r="CA496" s="303"/>
      <c r="CB496" s="303"/>
      <c r="CC496" s="303"/>
      <c r="CD496" s="303"/>
      <c r="CE496" s="303"/>
      <c r="CF496" s="303"/>
      <c r="CG496" s="303"/>
      <c r="CH496" s="303"/>
      <c r="CI496" s="303"/>
      <c r="CJ496" s="303"/>
      <c r="CK496" s="303"/>
      <c r="CL496" s="303"/>
      <c r="CM496" s="303"/>
      <c r="CN496" s="303"/>
      <c r="CO496" s="303"/>
      <c r="CP496" s="303"/>
      <c r="CQ496" s="303"/>
      <c r="CR496" s="303"/>
      <c r="CS496" s="303"/>
      <c r="CT496" s="303"/>
      <c r="CU496" s="303"/>
      <c r="CV496" s="303"/>
      <c r="CW496" s="303"/>
      <c r="CX496" s="303"/>
      <c r="CY496" s="303"/>
      <c r="CZ496" s="303"/>
    </row>
    <row r="497" s="623" customFormat="true" ht="25.15" customHeight="true" x14ac:dyDescent="0.2">
      <c r="C497" s="1798" t="s">
        <v>353</v>
      </c>
      <c r="D497" s="1797"/>
      <c r="E497" s="1612">
        <v>1.7377349866809617E-2</v>
      </c>
      <c r="F497" s="1545"/>
      <c r="G497" s="1545"/>
      <c r="H497" s="1798" t="s">
        <v>46</v>
      </c>
      <c r="I497" s="1797"/>
      <c r="J497" s="1616">
        <v>1.7501025986853957E-3</v>
      </c>
      <c r="K497" s="1545"/>
      <c r="L497" s="1545"/>
      <c r="M497" s="1798" t="s">
        <v>364</v>
      </c>
      <c r="N497" s="1797"/>
      <c r="O497" s="1614">
        <v>1.9345599625719866E-2</v>
      </c>
      <c r="P497" s="1545"/>
      <c r="Q497" s="1545"/>
      <c r="AK497" s="300"/>
      <c r="AL497" s="300"/>
      <c r="AM497" s="300"/>
      <c r="AN497" s="300"/>
      <c r="AO497" s="300"/>
      <c r="AP497" s="300"/>
      <c r="AQ497" s="300"/>
      <c r="AR497" s="300"/>
      <c r="AS497" s="300"/>
      <c r="AT497" s="300"/>
      <c r="AU497" s="300"/>
      <c r="AV497" s="300"/>
      <c r="AW497" s="300"/>
      <c r="AX497" s="300"/>
      <c r="AY497" s="300"/>
      <c r="AZ497" s="300"/>
      <c r="BA497" s="302"/>
      <c r="BB497" s="352"/>
      <c r="BC497" s="302"/>
      <c r="BD497" s="302"/>
      <c r="BE497" s="302"/>
      <c r="BF497" s="302"/>
      <c r="BG497" s="302"/>
      <c r="BH497" s="302"/>
      <c r="BI497" s="302"/>
      <c r="BJ497" s="302"/>
      <c r="BK497" s="302"/>
      <c r="BL497" s="302"/>
      <c r="BM497" s="302"/>
      <c r="BN497" s="302"/>
      <c r="BO497" s="302"/>
      <c r="BP497" s="302"/>
      <c r="BQ497" s="302"/>
      <c r="BR497" s="302"/>
      <c r="BS497" s="302"/>
      <c r="BT497" s="302"/>
      <c r="BU497" s="302"/>
      <c r="BV497" s="302"/>
      <c r="BW497" s="302"/>
      <c r="BX497" s="302"/>
      <c r="BY497" s="302"/>
      <c r="BZ497" s="303"/>
      <c r="CA497" s="303"/>
      <c r="CB497" s="303"/>
      <c r="CC497" s="303"/>
      <c r="CD497" s="303"/>
      <c r="CE497" s="303"/>
      <c r="CF497" s="303"/>
      <c r="CG497" s="303"/>
      <c r="CH497" s="303"/>
      <c r="CI497" s="303"/>
      <c r="CJ497" s="303"/>
      <c r="CK497" s="303"/>
      <c r="CL497" s="303"/>
      <c r="CM497" s="303"/>
      <c r="CN497" s="303"/>
      <c r="CO497" s="303"/>
      <c r="CP497" s="303"/>
      <c r="CQ497" s="303"/>
      <c r="CR497" s="303"/>
      <c r="CS497" s="303"/>
      <c r="CT497" s="303"/>
      <c r="CU497" s="303"/>
      <c r="CV497" s="303"/>
      <c r="CW497" s="303"/>
      <c r="CX497" s="303"/>
      <c r="CY497" s="303"/>
      <c r="CZ497" s="303"/>
    </row>
    <row r="498" s="623" customFormat="true" ht="25.15" customHeight="true" x14ac:dyDescent="0.2">
      <c r="C498" s="1798" t="s">
        <v>339</v>
      </c>
      <c r="D498" s="1797"/>
      <c r="E498" s="1612">
        <v>8.2506049074983781E-2</v>
      </c>
      <c r="F498" s="1545"/>
      <c r="G498" s="1545"/>
      <c r="H498" s="1796"/>
      <c r="I498" s="1797"/>
      <c r="J498" s="1570"/>
      <c r="K498" s="1545"/>
      <c r="L498" s="1545"/>
      <c r="M498" s="1798" t="s">
        <v>372</v>
      </c>
      <c r="N498" s="1797"/>
      <c r="O498" s="1614">
        <v>2.8568184069931429E-4</v>
      </c>
      <c r="P498" s="1545"/>
      <c r="Q498" s="1545"/>
      <c r="AK498" s="300"/>
      <c r="AL498" s="300"/>
      <c r="AM498" s="300"/>
      <c r="AN498" s="300"/>
      <c r="AO498" s="300"/>
      <c r="AP498" s="300"/>
      <c r="AQ498" s="300"/>
      <c r="AR498" s="300"/>
      <c r="AS498" s="300"/>
      <c r="AT498" s="300"/>
      <c r="AU498" s="300"/>
      <c r="AV498" s="300"/>
      <c r="AW498" s="300"/>
      <c r="AX498" s="300"/>
      <c r="AY498" s="300"/>
      <c r="AZ498" s="300"/>
      <c r="BA498" s="302"/>
      <c r="BB498" s="352"/>
      <c r="BC498" s="302"/>
      <c r="BD498" s="302"/>
      <c r="BE498" s="302"/>
      <c r="BF498" s="302"/>
      <c r="BG498" s="302"/>
      <c r="BH498" s="302"/>
      <c r="BI498" s="302"/>
      <c r="BJ498" s="302"/>
      <c r="BK498" s="302"/>
      <c r="BL498" s="302"/>
      <c r="BM498" s="302"/>
      <c r="BN498" s="302"/>
      <c r="BO498" s="302"/>
      <c r="BP498" s="302"/>
      <c r="BQ498" s="302"/>
      <c r="BR498" s="302"/>
      <c r="BS498" s="302"/>
      <c r="BT498" s="302"/>
      <c r="BU498" s="302"/>
      <c r="BV498" s="302"/>
      <c r="BW498" s="302"/>
      <c r="BX498" s="302"/>
      <c r="BY498" s="302"/>
      <c r="BZ498" s="303"/>
      <c r="CA498" s="303"/>
      <c r="CB498" s="303"/>
      <c r="CC498" s="303"/>
      <c r="CD498" s="303"/>
      <c r="CE498" s="303"/>
      <c r="CF498" s="303"/>
      <c r="CG498" s="303"/>
      <c r="CH498" s="303"/>
      <c r="CI498" s="303"/>
      <c r="CJ498" s="303"/>
      <c r="CK498" s="303"/>
      <c r="CL498" s="303"/>
      <c r="CM498" s="303"/>
      <c r="CN498" s="303"/>
      <c r="CO498" s="303"/>
      <c r="CP498" s="303"/>
      <c r="CQ498" s="303"/>
      <c r="CR498" s="303"/>
      <c r="CS498" s="303"/>
      <c r="CT498" s="303"/>
      <c r="CU498" s="303"/>
      <c r="CV498" s="303"/>
      <c r="CW498" s="303"/>
      <c r="CX498" s="303"/>
      <c r="CY498" s="303"/>
      <c r="CZ498" s="303"/>
    </row>
    <row r="499" s="623" customFormat="true" ht="25.15" customHeight="true" x14ac:dyDescent="0.2">
      <c r="C499" s="1798" t="s">
        <v>338</v>
      </c>
      <c r="D499" s="1797"/>
      <c r="E499" s="1612">
        <v>8.5957383686620065E-2</v>
      </c>
      <c r="F499" s="1545"/>
      <c r="G499" s="1545"/>
      <c r="H499" s="1796"/>
      <c r="I499" s="1797"/>
      <c r="J499" s="1545"/>
      <c r="K499" s="1545"/>
      <c r="L499" s="1545"/>
      <c r="M499" s="1798" t="s">
        <v>46</v>
      </c>
      <c r="N499" s="1797"/>
      <c r="O499" s="1617">
        <v>2.4165747987228779E-4</v>
      </c>
      <c r="P499" s="1545"/>
      <c r="Q499" s="1545"/>
      <c r="AK499" s="300"/>
      <c r="AL499" s="300"/>
      <c r="AM499" s="300"/>
      <c r="AN499" s="300"/>
      <c r="AO499" s="300"/>
      <c r="AP499" s="300"/>
      <c r="AQ499" s="300"/>
      <c r="AR499" s="300"/>
      <c r="AS499" s="300"/>
      <c r="AT499" s="300"/>
      <c r="AU499" s="300"/>
      <c r="AV499" s="300"/>
      <c r="AW499" s="300"/>
      <c r="AX499" s="300"/>
      <c r="AY499" s="300"/>
      <c r="AZ499" s="300"/>
      <c r="BA499" s="302"/>
      <c r="BB499" s="352"/>
      <c r="BC499" s="302"/>
      <c r="BD499" s="302"/>
      <c r="BE499" s="302"/>
      <c r="BF499" s="302"/>
      <c r="BG499" s="302"/>
      <c r="BH499" s="302"/>
      <c r="BI499" s="302"/>
      <c r="BJ499" s="302"/>
      <c r="BK499" s="302"/>
      <c r="BL499" s="302"/>
      <c r="BM499" s="302"/>
      <c r="BN499" s="302"/>
      <c r="BO499" s="302"/>
      <c r="BP499" s="302"/>
      <c r="BQ499" s="302"/>
      <c r="BR499" s="302"/>
      <c r="BS499" s="302"/>
      <c r="BT499" s="302"/>
      <c r="BU499" s="302"/>
      <c r="BV499" s="302"/>
      <c r="BW499" s="302"/>
      <c r="BX499" s="302"/>
      <c r="BY499" s="302"/>
      <c r="BZ499" s="303"/>
      <c r="CA499" s="303"/>
      <c r="CB499" s="303"/>
      <c r="CC499" s="303"/>
      <c r="CD499" s="303"/>
      <c r="CE499" s="303"/>
      <c r="CF499" s="303"/>
      <c r="CG499" s="303"/>
      <c r="CH499" s="303"/>
      <c r="CI499" s="303"/>
      <c r="CJ499" s="303"/>
      <c r="CK499" s="303"/>
      <c r="CL499" s="303"/>
      <c r="CM499" s="303"/>
      <c r="CN499" s="303"/>
      <c r="CO499" s="303"/>
      <c r="CP499" s="303"/>
      <c r="CQ499" s="303"/>
      <c r="CR499" s="303"/>
      <c r="CS499" s="303"/>
      <c r="CT499" s="303"/>
      <c r="CU499" s="303"/>
      <c r="CV499" s="303"/>
      <c r="CW499" s="303"/>
      <c r="CX499" s="303"/>
      <c r="CY499" s="303"/>
      <c r="CZ499" s="303"/>
    </row>
    <row r="500" s="623" customFormat="true" ht="25.15" customHeight="true" x14ac:dyDescent="0.2">
      <c r="C500" s="1798" t="s">
        <v>352</v>
      </c>
      <c r="D500" s="1797"/>
      <c r="E500" s="1612">
        <v>4.3400826530919132E-2</v>
      </c>
      <c r="F500" s="1545"/>
      <c r="G500" s="1545"/>
      <c r="H500" s="1799" t="s">
        <v>303</v>
      </c>
      <c r="I500" s="1797"/>
      <c r="J500" s="1797"/>
      <c r="K500" s="1797"/>
      <c r="L500" s="1797"/>
      <c r="M500" s="1796"/>
      <c r="N500" s="1797"/>
      <c r="O500" s="1570"/>
      <c r="P500" s="1545"/>
      <c r="Q500" s="1545"/>
      <c r="AK500" s="300"/>
      <c r="AL500" s="300"/>
      <c r="AM500" s="300"/>
      <c r="AN500" s="300"/>
      <c r="AO500" s="300"/>
      <c r="AP500" s="300"/>
      <c r="AQ500" s="300"/>
      <c r="AR500" s="300"/>
      <c r="AS500" s="300"/>
      <c r="AT500" s="300"/>
      <c r="AU500" s="300"/>
      <c r="AV500" s="300"/>
      <c r="AW500" s="300"/>
      <c r="AX500" s="300"/>
      <c r="AY500" s="300"/>
      <c r="AZ500" s="300"/>
      <c r="BA500" s="302"/>
      <c r="BB500" s="352"/>
      <c r="BC500" s="302"/>
      <c r="BD500" s="302"/>
      <c r="BE500" s="302"/>
      <c r="BF500" s="302"/>
      <c r="BG500" s="302"/>
      <c r="BH500" s="302"/>
      <c r="BI500" s="302"/>
      <c r="BJ500" s="302"/>
      <c r="BK500" s="302"/>
      <c r="BL500" s="302"/>
      <c r="BM500" s="302"/>
      <c r="BN500" s="302"/>
      <c r="BO500" s="302"/>
      <c r="BP500" s="302"/>
      <c r="BQ500" s="302"/>
      <c r="BR500" s="302"/>
      <c r="BS500" s="302"/>
      <c r="BT500" s="302"/>
      <c r="BU500" s="302"/>
      <c r="BV500" s="302"/>
      <c r="BW500" s="302"/>
      <c r="BX500" s="302"/>
      <c r="BY500" s="302"/>
      <c r="BZ500" s="303"/>
      <c r="CA500" s="303"/>
      <c r="CB500" s="303"/>
      <c r="CC500" s="303"/>
      <c r="CD500" s="303"/>
      <c r="CE500" s="303"/>
      <c r="CF500" s="303"/>
      <c r="CG500" s="303"/>
      <c r="CH500" s="303"/>
      <c r="CI500" s="303"/>
      <c r="CJ500" s="303"/>
      <c r="CK500" s="303"/>
      <c r="CL500" s="303"/>
      <c r="CM500" s="303"/>
      <c r="CN500" s="303"/>
      <c r="CO500" s="303"/>
      <c r="CP500" s="303"/>
      <c r="CQ500" s="303"/>
      <c r="CR500" s="303"/>
      <c r="CS500" s="303"/>
      <c r="CT500" s="303"/>
      <c r="CU500" s="303"/>
      <c r="CV500" s="303"/>
      <c r="CW500" s="303"/>
      <c r="CX500" s="303"/>
      <c r="CY500" s="303"/>
      <c r="CZ500" s="303"/>
    </row>
    <row r="501" s="623" customFormat="true" ht="25.15" customHeight="true" x14ac:dyDescent="0.2">
      <c r="C501" s="1798" t="s">
        <v>337</v>
      </c>
      <c r="D501" s="1797"/>
      <c r="E501" s="1612">
        <v>9.1739648745867999E-2</v>
      </c>
      <c r="F501" s="1545"/>
      <c r="G501" s="1545"/>
      <c r="H501" s="1800" t="s">
        <v>227</v>
      </c>
      <c r="I501" s="1797"/>
      <c r="J501" s="1800" t="s">
        <v>304</v>
      </c>
      <c r="K501" s="1801"/>
      <c r="L501" s="1802"/>
      <c r="M501" s="1796"/>
      <c r="N501" s="1797"/>
      <c r="O501" s="1545"/>
      <c r="P501" s="1545"/>
      <c r="Q501" s="1545"/>
      <c r="AK501" s="300"/>
      <c r="AL501" s="300"/>
      <c r="AM501" s="300"/>
      <c r="AN501" s="300"/>
      <c r="AO501" s="300"/>
      <c r="AP501" s="300"/>
      <c r="AQ501" s="300"/>
      <c r="AR501" s="300"/>
      <c r="AS501" s="300"/>
      <c r="AT501" s="300"/>
      <c r="AU501" s="300"/>
      <c r="AV501" s="300"/>
      <c r="AW501" s="300"/>
      <c r="AX501" s="300"/>
      <c r="AY501" s="300"/>
      <c r="AZ501" s="300"/>
      <c r="BA501" s="302"/>
      <c r="BB501" s="352"/>
      <c r="BC501" s="302"/>
      <c r="BD501" s="302"/>
      <c r="BE501" s="302"/>
      <c r="BF501" s="302"/>
      <c r="BG501" s="302"/>
      <c r="BH501" s="302"/>
      <c r="BI501" s="302"/>
      <c r="BJ501" s="302"/>
      <c r="BK501" s="302"/>
      <c r="BL501" s="302"/>
      <c r="BM501" s="302"/>
      <c r="BN501" s="302"/>
      <c r="BO501" s="302"/>
      <c r="BP501" s="302"/>
      <c r="BQ501" s="302"/>
      <c r="BR501" s="302"/>
      <c r="BS501" s="302"/>
      <c r="BT501" s="302"/>
      <c r="BU501" s="302"/>
      <c r="BV501" s="302"/>
      <c r="BW501" s="302"/>
      <c r="BX501" s="302"/>
      <c r="BY501" s="302"/>
      <c r="BZ501" s="303"/>
      <c r="CA501" s="303"/>
      <c r="CB501" s="303"/>
      <c r="CC501" s="303"/>
      <c r="CD501" s="303"/>
      <c r="CE501" s="303"/>
      <c r="CF501" s="303"/>
      <c r="CG501" s="303"/>
      <c r="CH501" s="303"/>
      <c r="CI501" s="303"/>
      <c r="CJ501" s="303"/>
      <c r="CK501" s="303"/>
      <c r="CL501" s="303"/>
      <c r="CM501" s="303"/>
      <c r="CN501" s="303"/>
      <c r="CO501" s="303"/>
      <c r="CP501" s="303"/>
      <c r="CQ501" s="303"/>
      <c r="CR501" s="303"/>
      <c r="CS501" s="303"/>
      <c r="CT501" s="303"/>
      <c r="CU501" s="303"/>
      <c r="CV501" s="303"/>
      <c r="CW501" s="303"/>
      <c r="CX501" s="303"/>
      <c r="CY501" s="303"/>
      <c r="CZ501" s="303"/>
    </row>
    <row r="502" s="623" customFormat="true" ht="25.15" customHeight="true" x14ac:dyDescent="0.2">
      <c r="C502" s="1798" t="s">
        <v>344</v>
      </c>
      <c r="D502" s="1797"/>
      <c r="E502" s="1612">
        <v>7.5189960227866198E-2</v>
      </c>
      <c r="F502" s="1545"/>
      <c r="G502" s="1545"/>
      <c r="H502" s="1797"/>
      <c r="I502" s="1797"/>
      <c r="J502" s="1601" t="s">
        <v>208</v>
      </c>
      <c r="K502" s="1602" t="s">
        <v>305</v>
      </c>
      <c r="L502" s="1603" t="s">
        <v>306</v>
      </c>
      <c r="M502" s="1799" t="s">
        <v>303</v>
      </c>
      <c r="N502" s="1797"/>
      <c r="O502" s="1797"/>
      <c r="P502" s="1797"/>
      <c r="Q502" s="1797"/>
      <c r="AK502" s="300"/>
      <c r="AL502" s="300"/>
      <c r="AM502" s="300"/>
      <c r="AN502" s="300"/>
      <c r="AO502" s="300"/>
      <c r="AP502" s="300"/>
      <c r="AQ502" s="300"/>
      <c r="AR502" s="300"/>
      <c r="AS502" s="300"/>
      <c r="AT502" s="300"/>
      <c r="AU502" s="300"/>
      <c r="AV502" s="300"/>
      <c r="AW502" s="300"/>
      <c r="AX502" s="300"/>
      <c r="AY502" s="300"/>
      <c r="AZ502" s="300"/>
      <c r="BA502" s="302"/>
      <c r="BB502" s="352"/>
      <c r="BC502" s="302"/>
      <c r="BD502" s="302"/>
      <c r="BE502" s="302"/>
      <c r="BF502" s="302"/>
      <c r="BG502" s="302"/>
      <c r="BH502" s="302"/>
      <c r="BI502" s="302"/>
      <c r="BJ502" s="302"/>
      <c r="BK502" s="302"/>
      <c r="BL502" s="302"/>
      <c r="BM502" s="302"/>
      <c r="BN502" s="302"/>
      <c r="BO502" s="302"/>
      <c r="BP502" s="302"/>
      <c r="BQ502" s="302"/>
      <c r="BR502" s="302"/>
      <c r="BS502" s="302"/>
      <c r="BT502" s="302"/>
      <c r="BU502" s="302"/>
      <c r="BV502" s="302"/>
      <c r="BW502" s="302"/>
      <c r="BX502" s="302"/>
      <c r="BY502" s="302"/>
      <c r="BZ502" s="303"/>
      <c r="CA502" s="303"/>
      <c r="CB502" s="303"/>
      <c r="CC502" s="303"/>
      <c r="CD502" s="303"/>
      <c r="CE502" s="303"/>
      <c r="CF502" s="303"/>
      <c r="CG502" s="303"/>
      <c r="CH502" s="303"/>
      <c r="CI502" s="303"/>
      <c r="CJ502" s="303"/>
      <c r="CK502" s="303"/>
      <c r="CL502" s="303"/>
      <c r="CM502" s="303"/>
      <c r="CN502" s="303"/>
      <c r="CO502" s="303"/>
      <c r="CP502" s="303"/>
      <c r="CQ502" s="303"/>
      <c r="CR502" s="303"/>
      <c r="CS502" s="303"/>
      <c r="CT502" s="303"/>
      <c r="CU502" s="303"/>
      <c r="CV502" s="303"/>
      <c r="CW502" s="303"/>
      <c r="CX502" s="303"/>
      <c r="CY502" s="303"/>
      <c r="CZ502" s="303"/>
    </row>
    <row r="503" s="623" customFormat="true" ht="25.15" customHeight="true" x14ac:dyDescent="0.2">
      <c r="C503" s="1798" t="s">
        <v>357</v>
      </c>
      <c r="D503" s="1797"/>
      <c r="E503" s="1612">
        <v>-3.753327567481831E-2</v>
      </c>
      <c r="F503" s="1545"/>
      <c r="G503" s="1545"/>
      <c r="H503" s="1798" t="s">
        <v>229</v>
      </c>
      <c r="I503" s="1797"/>
      <c r="J503" s="1625">
        <v>5.5403662726093135</v>
      </c>
      <c r="K503" s="1626">
        <v>12.31192505024292</v>
      </c>
      <c r="L503" s="1627">
        <v>12.31192505024292</v>
      </c>
      <c r="M503" s="1800" t="s">
        <v>227</v>
      </c>
      <c r="N503" s="1797"/>
      <c r="O503" s="1800" t="s">
        <v>304</v>
      </c>
      <c r="P503" s="1801"/>
      <c r="Q503" s="1802"/>
      <c r="AK503" s="300"/>
      <c r="AL503" s="300"/>
      <c r="AM503" s="300"/>
      <c r="AN503" s="300"/>
      <c r="AO503" s="300"/>
      <c r="AP503" s="300"/>
      <c r="AQ503" s="300"/>
      <c r="AR503" s="300"/>
      <c r="AS503" s="300"/>
      <c r="AT503" s="300"/>
      <c r="AU503" s="300"/>
      <c r="AV503" s="300"/>
      <c r="AW503" s="300"/>
      <c r="AX503" s="300"/>
      <c r="AY503" s="300"/>
      <c r="AZ503" s="300"/>
      <c r="BA503" s="302"/>
      <c r="BB503" s="352"/>
      <c r="BC503" s="302"/>
      <c r="BD503" s="302"/>
      <c r="BE503" s="302"/>
      <c r="BF503" s="302"/>
      <c r="BG503" s="302"/>
      <c r="BH503" s="302"/>
      <c r="BI503" s="302"/>
      <c r="BJ503" s="302"/>
      <c r="BK503" s="302"/>
      <c r="BL503" s="302"/>
      <c r="BM503" s="302"/>
      <c r="BN503" s="302"/>
      <c r="BO503" s="302"/>
      <c r="BP503" s="302"/>
      <c r="BQ503" s="302"/>
      <c r="BR503" s="302"/>
      <c r="BS503" s="302"/>
      <c r="BT503" s="302"/>
      <c r="BU503" s="302"/>
      <c r="BV503" s="302"/>
      <c r="BW503" s="302"/>
      <c r="BX503" s="302"/>
      <c r="BY503" s="302"/>
      <c r="BZ503" s="303"/>
      <c r="CA503" s="303"/>
      <c r="CB503" s="303"/>
      <c r="CC503" s="303"/>
      <c r="CD503" s="303"/>
      <c r="CE503" s="303"/>
      <c r="CF503" s="303"/>
      <c r="CG503" s="303"/>
      <c r="CH503" s="303"/>
      <c r="CI503" s="303"/>
      <c r="CJ503" s="303"/>
      <c r="CK503" s="303"/>
      <c r="CL503" s="303"/>
      <c r="CM503" s="303"/>
      <c r="CN503" s="303"/>
      <c r="CO503" s="303"/>
      <c r="CP503" s="303"/>
      <c r="CQ503" s="303"/>
      <c r="CR503" s="303"/>
      <c r="CS503" s="303"/>
      <c r="CT503" s="303"/>
      <c r="CU503" s="303"/>
      <c r="CV503" s="303"/>
      <c r="CW503" s="303"/>
      <c r="CX503" s="303"/>
      <c r="CY503" s="303"/>
      <c r="CZ503" s="303"/>
    </row>
    <row r="504" s="623" customFormat="true" ht="25.15" customHeight="true" x14ac:dyDescent="0.2">
      <c r="C504" s="1798" t="s">
        <v>368</v>
      </c>
      <c r="D504" s="1797"/>
      <c r="E504" s="1612">
        <v>-5.4614400479603463E-3</v>
      </c>
      <c r="F504" s="1545"/>
      <c r="G504" s="1545"/>
      <c r="H504" s="1796"/>
      <c r="I504" s="1797"/>
      <c r="J504" s="1570"/>
      <c r="K504" s="1570"/>
      <c r="L504" s="1570"/>
      <c r="M504" s="1797"/>
      <c r="N504" s="1797"/>
      <c r="O504" s="1604" t="s">
        <v>208</v>
      </c>
      <c r="P504" s="1605" t="s">
        <v>305</v>
      </c>
      <c r="Q504" s="1606" t="s">
        <v>306</v>
      </c>
      <c r="AK504" s="300"/>
      <c r="AL504" s="300"/>
      <c r="AM504" s="300"/>
      <c r="AN504" s="300"/>
      <c r="AO504" s="300"/>
      <c r="AP504" s="300"/>
      <c r="AQ504" s="300"/>
      <c r="AR504" s="300"/>
      <c r="AS504" s="300"/>
      <c r="AT504" s="300"/>
      <c r="AU504" s="300"/>
      <c r="AV504" s="300"/>
      <c r="AW504" s="300"/>
      <c r="AX504" s="300"/>
      <c r="AY504" s="300"/>
      <c r="AZ504" s="300"/>
      <c r="BA504" s="302"/>
      <c r="BB504" s="352"/>
      <c r="BC504" s="302"/>
      <c r="BD504" s="302"/>
      <c r="BE504" s="302"/>
      <c r="BF504" s="302"/>
      <c r="BG504" s="302"/>
      <c r="BH504" s="302"/>
      <c r="BI504" s="302"/>
      <c r="BJ504" s="302"/>
      <c r="BK504" s="302"/>
      <c r="BL504" s="302"/>
      <c r="BM504" s="302"/>
      <c r="BN504" s="302"/>
      <c r="BO504" s="302"/>
      <c r="BP504" s="302"/>
      <c r="BQ504" s="302"/>
      <c r="BR504" s="302"/>
      <c r="BS504" s="302"/>
      <c r="BT504" s="302"/>
      <c r="BU504" s="302"/>
      <c r="BV504" s="302"/>
      <c r="BW504" s="302"/>
      <c r="BX504" s="302"/>
      <c r="BY504" s="302"/>
      <c r="BZ504" s="303"/>
      <c r="CA504" s="303"/>
      <c r="CB504" s="303"/>
      <c r="CC504" s="303"/>
      <c r="CD504" s="303"/>
      <c r="CE504" s="303"/>
      <c r="CF504" s="303"/>
      <c r="CG504" s="303"/>
      <c r="CH504" s="303"/>
      <c r="CI504" s="303"/>
      <c r="CJ504" s="303"/>
      <c r="CK504" s="303"/>
      <c r="CL504" s="303"/>
      <c r="CM504" s="303"/>
      <c r="CN504" s="303"/>
      <c r="CO504" s="303"/>
      <c r="CP504" s="303"/>
      <c r="CQ504" s="303"/>
      <c r="CR504" s="303"/>
      <c r="CS504" s="303"/>
      <c r="CT504" s="303"/>
      <c r="CU504" s="303"/>
      <c r="CV504" s="303"/>
      <c r="CW504" s="303"/>
      <c r="CX504" s="303"/>
      <c r="CY504" s="303"/>
      <c r="CZ504" s="303"/>
    </row>
    <row r="505" s="623" customFormat="true" ht="25.15" customHeight="true" x14ac:dyDescent="0.2">
      <c r="C505" s="1798" t="s">
        <v>341</v>
      </c>
      <c r="D505" s="1797"/>
      <c r="E505" s="1612">
        <v>8.1940474913531472E-2</v>
      </c>
      <c r="F505" s="1545"/>
      <c r="G505" s="1545"/>
      <c r="H505" s="1796"/>
      <c r="I505" s="1797"/>
      <c r="J505" s="1545"/>
      <c r="K505" s="1545"/>
      <c r="L505" s="1545"/>
      <c r="M505" s="1798" t="s">
        <v>229</v>
      </c>
      <c r="N505" s="1797"/>
      <c r="O505" s="1628">
        <v>4.6019853292079356</v>
      </c>
      <c r="P505" s="1629">
        <v>10.004315933060729</v>
      </c>
      <c r="Q505" s="1630">
        <v>10.004315933060729</v>
      </c>
      <c r="AK505" s="300"/>
      <c r="AL505" s="300"/>
      <c r="AM505" s="300"/>
      <c r="AN505" s="300"/>
      <c r="AO505" s="300"/>
      <c r="AP505" s="300"/>
      <c r="AQ505" s="300"/>
      <c r="AR505" s="300"/>
      <c r="AS505" s="300"/>
      <c r="AT505" s="300"/>
      <c r="AU505" s="300"/>
      <c r="AV505" s="300"/>
      <c r="AW505" s="300"/>
      <c r="AX505" s="300"/>
      <c r="AY505" s="300"/>
      <c r="AZ505" s="300"/>
      <c r="BA505" s="302"/>
      <c r="BB505" s="352"/>
      <c r="BC505" s="302"/>
      <c r="BD505" s="302"/>
      <c r="BE505" s="302"/>
      <c r="BF505" s="302"/>
      <c r="BG505" s="302"/>
      <c r="BH505" s="302"/>
      <c r="BI505" s="302"/>
      <c r="BJ505" s="302"/>
      <c r="BK505" s="302"/>
      <c r="BL505" s="302"/>
      <c r="BM505" s="302"/>
      <c r="BN505" s="302"/>
      <c r="BO505" s="302"/>
      <c r="BP505" s="302"/>
      <c r="BQ505" s="302"/>
      <c r="BR505" s="302"/>
      <c r="BS505" s="302"/>
      <c r="BT505" s="302"/>
      <c r="BU505" s="302"/>
      <c r="BV505" s="302"/>
      <c r="BW505" s="302"/>
      <c r="BX505" s="302"/>
      <c r="BY505" s="302"/>
      <c r="BZ505" s="303"/>
      <c r="CA505" s="303"/>
      <c r="CB505" s="303"/>
      <c r="CC505" s="303"/>
      <c r="CD505" s="303"/>
      <c r="CE505" s="303"/>
      <c r="CF505" s="303"/>
      <c r="CG505" s="303"/>
      <c r="CH505" s="303"/>
      <c r="CI505" s="303"/>
      <c r="CJ505" s="303"/>
      <c r="CK505" s="303"/>
      <c r="CL505" s="303"/>
      <c r="CM505" s="303"/>
      <c r="CN505" s="303"/>
      <c r="CO505" s="303"/>
      <c r="CP505" s="303"/>
      <c r="CQ505" s="303"/>
      <c r="CR505" s="303"/>
      <c r="CS505" s="303"/>
      <c r="CT505" s="303"/>
      <c r="CU505" s="303"/>
      <c r="CV505" s="303"/>
      <c r="CW505" s="303"/>
      <c r="CX505" s="303"/>
      <c r="CY505" s="303"/>
      <c r="CZ505" s="303"/>
    </row>
    <row r="506" s="623" customFormat="true" ht="25.15" customHeight="true" x14ac:dyDescent="0.2">
      <c r="C506" s="1798" t="s">
        <v>330</v>
      </c>
      <c r="D506" s="1797"/>
      <c r="E506" s="1612">
        <v>0.11017559325403296</v>
      </c>
      <c r="F506" s="1545"/>
      <c r="G506" s="1545"/>
      <c r="H506" s="1799" t="s">
        <v>307</v>
      </c>
      <c r="I506" s="1797"/>
      <c r="J506" s="1797"/>
      <c r="K506" s="1545"/>
      <c r="L506" s="1545"/>
      <c r="M506" s="1796"/>
      <c r="N506" s="1797"/>
      <c r="O506" s="1570"/>
      <c r="P506" s="1570"/>
      <c r="Q506" s="1570"/>
      <c r="AK506" s="300"/>
      <c r="AL506" s="300"/>
      <c r="AM506" s="300"/>
      <c r="AN506" s="300"/>
      <c r="AO506" s="300"/>
      <c r="AP506" s="300"/>
      <c r="AQ506" s="300"/>
      <c r="AR506" s="300"/>
      <c r="AS506" s="300"/>
      <c r="AT506" s="300"/>
      <c r="AU506" s="300"/>
      <c r="AV506" s="300"/>
      <c r="AW506" s="300"/>
      <c r="AX506" s="300"/>
      <c r="AY506" s="300"/>
      <c r="AZ506" s="300"/>
      <c r="BA506" s="302"/>
      <c r="BB506" s="352"/>
      <c r="BC506" s="302"/>
      <c r="BD506" s="302"/>
      <c r="BE506" s="302"/>
      <c r="BF506" s="302"/>
      <c r="BG506" s="302"/>
      <c r="BH506" s="302"/>
      <c r="BI506" s="302"/>
      <c r="BJ506" s="302"/>
      <c r="BK506" s="302"/>
      <c r="BL506" s="302"/>
      <c r="BM506" s="302"/>
      <c r="BN506" s="302"/>
      <c r="BO506" s="302"/>
      <c r="BP506" s="302"/>
      <c r="BQ506" s="302"/>
      <c r="BR506" s="302"/>
      <c r="BS506" s="302"/>
      <c r="BT506" s="302"/>
      <c r="BU506" s="302"/>
      <c r="BV506" s="302"/>
      <c r="BW506" s="302"/>
      <c r="BX506" s="302"/>
      <c r="BY506" s="302"/>
      <c r="BZ506" s="303"/>
      <c r="CA506" s="303"/>
      <c r="CB506" s="303"/>
      <c r="CC506" s="303"/>
      <c r="CD506" s="303"/>
      <c r="CE506" s="303"/>
      <c r="CF506" s="303"/>
      <c r="CG506" s="303"/>
      <c r="CH506" s="303"/>
      <c r="CI506" s="303"/>
      <c r="CJ506" s="303"/>
      <c r="CK506" s="303"/>
      <c r="CL506" s="303"/>
      <c r="CM506" s="303"/>
      <c r="CN506" s="303"/>
      <c r="CO506" s="303"/>
      <c r="CP506" s="303"/>
      <c r="CQ506" s="303"/>
      <c r="CR506" s="303"/>
      <c r="CS506" s="303"/>
      <c r="CT506" s="303"/>
      <c r="CU506" s="303"/>
      <c r="CV506" s="303"/>
      <c r="CW506" s="303"/>
      <c r="CX506" s="303"/>
      <c r="CY506" s="303"/>
      <c r="CZ506" s="303"/>
    </row>
    <row r="507" s="623" customFormat="true" ht="25.15" customHeight="true" x14ac:dyDescent="0.2">
      <c r="C507" s="1798" t="s">
        <v>347</v>
      </c>
      <c r="D507" s="1797"/>
      <c r="E507" s="1612">
        <v>4.7785416622879655E-2</v>
      </c>
      <c r="F507" s="1545"/>
      <c r="G507" s="1545"/>
      <c r="H507" s="1796"/>
      <c r="I507" s="1797"/>
      <c r="J507" s="1607" t="s">
        <v>227</v>
      </c>
      <c r="K507" s="1545"/>
      <c r="L507" s="1545"/>
      <c r="M507" s="1796"/>
      <c r="N507" s="1797"/>
      <c r="O507" s="1545"/>
      <c r="P507" s="1545"/>
      <c r="Q507" s="1545"/>
      <c r="AK507" s="300"/>
      <c r="AL507" s="300"/>
      <c r="AM507" s="300"/>
      <c r="AN507" s="300"/>
      <c r="AO507" s="300"/>
      <c r="AP507" s="300"/>
      <c r="AQ507" s="300"/>
      <c r="AR507" s="300"/>
      <c r="AS507" s="300"/>
      <c r="AT507" s="300"/>
      <c r="AU507" s="300"/>
      <c r="AV507" s="300"/>
      <c r="AW507" s="300"/>
      <c r="AX507" s="300"/>
      <c r="AY507" s="300"/>
      <c r="AZ507" s="300"/>
      <c r="BA507" s="302"/>
      <c r="BB507" s="352"/>
      <c r="BC507" s="302"/>
      <c r="BD507" s="302"/>
      <c r="BE507" s="302"/>
      <c r="BF507" s="302"/>
      <c r="BG507" s="302"/>
      <c r="BH507" s="302"/>
      <c r="BI507" s="302"/>
      <c r="BJ507" s="302"/>
      <c r="BK507" s="302"/>
      <c r="BL507" s="302"/>
      <c r="BM507" s="302"/>
      <c r="BN507" s="302"/>
      <c r="BO507" s="302"/>
      <c r="BP507" s="302"/>
      <c r="BQ507" s="302"/>
      <c r="BR507" s="302"/>
      <c r="BS507" s="302"/>
      <c r="BT507" s="302"/>
      <c r="BU507" s="302"/>
      <c r="BV507" s="302"/>
      <c r="BW507" s="302"/>
      <c r="BX507" s="302"/>
      <c r="BY507" s="302"/>
      <c r="BZ507" s="303"/>
      <c r="CA507" s="303"/>
      <c r="CB507" s="303"/>
      <c r="CC507" s="303"/>
      <c r="CD507" s="303"/>
      <c r="CE507" s="303"/>
      <c r="CF507" s="303"/>
      <c r="CG507" s="303"/>
      <c r="CH507" s="303"/>
      <c r="CI507" s="303"/>
      <c r="CJ507" s="303"/>
      <c r="CK507" s="303"/>
      <c r="CL507" s="303"/>
      <c r="CM507" s="303"/>
      <c r="CN507" s="303"/>
      <c r="CO507" s="303"/>
      <c r="CP507" s="303"/>
      <c r="CQ507" s="303"/>
      <c r="CR507" s="303"/>
      <c r="CS507" s="303"/>
      <c r="CT507" s="303"/>
      <c r="CU507" s="303"/>
      <c r="CV507" s="303"/>
      <c r="CW507" s="303"/>
      <c r="CX507" s="303"/>
      <c r="CY507" s="303"/>
      <c r="CZ507" s="303"/>
    </row>
    <row r="508" s="623" customFormat="true" ht="25.15" customHeight="true" x14ac:dyDescent="0.2">
      <c r="C508" s="1798" t="s">
        <v>340</v>
      </c>
      <c r="D508" s="1797"/>
      <c r="E508" s="1612">
        <v>7.4178018326989628E-2</v>
      </c>
      <c r="F508" s="1545"/>
      <c r="G508" s="1545"/>
      <c r="H508" s="1797"/>
      <c r="I508" s="1797"/>
      <c r="J508" s="1631" t="s">
        <v>229</v>
      </c>
      <c r="K508" s="1545"/>
      <c r="L508" s="1545"/>
      <c r="M508" s="1799" t="s">
        <v>307</v>
      </c>
      <c r="N508" s="1797"/>
      <c r="O508" s="1797"/>
      <c r="P508" s="1545"/>
      <c r="Q508" s="1545"/>
      <c r="AK508" s="300"/>
      <c r="AL508" s="300"/>
      <c r="AM508" s="300"/>
      <c r="AN508" s="300"/>
      <c r="AO508" s="300"/>
      <c r="AP508" s="300"/>
      <c r="AQ508" s="300"/>
      <c r="AR508" s="300"/>
      <c r="AS508" s="300"/>
      <c r="AT508" s="300"/>
      <c r="AU508" s="300"/>
      <c r="AV508" s="300"/>
      <c r="AW508" s="300"/>
      <c r="AX508" s="300"/>
      <c r="AY508" s="300"/>
      <c r="AZ508" s="300"/>
      <c r="BA508" s="302"/>
      <c r="BB508" s="352"/>
      <c r="BC508" s="302"/>
      <c r="BD508" s="302"/>
      <c r="BE508" s="302"/>
      <c r="BF508" s="302"/>
      <c r="BG508" s="302"/>
      <c r="BH508" s="302"/>
      <c r="BI508" s="302"/>
      <c r="BJ508" s="302"/>
      <c r="BK508" s="302"/>
      <c r="BL508" s="302"/>
      <c r="BM508" s="302"/>
      <c r="BN508" s="302"/>
      <c r="BO508" s="302"/>
      <c r="BP508" s="302"/>
      <c r="BQ508" s="302"/>
      <c r="BR508" s="302"/>
      <c r="BS508" s="302"/>
      <c r="BT508" s="302"/>
      <c r="BU508" s="302"/>
      <c r="BV508" s="302"/>
      <c r="BW508" s="302"/>
      <c r="BX508" s="302"/>
      <c r="BY508" s="302"/>
      <c r="BZ508" s="303"/>
      <c r="CA508" s="303"/>
      <c r="CB508" s="303"/>
      <c r="CC508" s="303"/>
      <c r="CD508" s="303"/>
      <c r="CE508" s="303"/>
      <c r="CF508" s="303"/>
      <c r="CG508" s="303"/>
      <c r="CH508" s="303"/>
      <c r="CI508" s="303"/>
      <c r="CJ508" s="303"/>
      <c r="CK508" s="303"/>
      <c r="CL508" s="303"/>
      <c r="CM508" s="303"/>
      <c r="CN508" s="303"/>
      <c r="CO508" s="303"/>
      <c r="CP508" s="303"/>
      <c r="CQ508" s="303"/>
      <c r="CR508" s="303"/>
      <c r="CS508" s="303"/>
      <c r="CT508" s="303"/>
      <c r="CU508" s="303"/>
      <c r="CV508" s="303"/>
      <c r="CW508" s="303"/>
      <c r="CX508" s="303"/>
      <c r="CY508" s="303"/>
      <c r="CZ508" s="303"/>
    </row>
    <row r="509" s="623" customFormat="true" ht="25.15" customHeight="true" x14ac:dyDescent="0.2">
      <c r="C509" s="1798" t="s">
        <v>334</v>
      </c>
      <c r="D509" s="1797"/>
      <c r="E509" s="1612">
        <v>9.7847152509308949E-2</v>
      </c>
      <c r="F509" s="1545"/>
      <c r="G509" s="1545"/>
      <c r="H509" s="1798" t="s">
        <v>331</v>
      </c>
      <c r="I509" s="1797"/>
      <c r="J509" s="1610">
        <v>9.7534553397271101E-2</v>
      </c>
      <c r="K509" s="1545"/>
      <c r="L509" s="1545"/>
      <c r="M509" s="1796"/>
      <c r="N509" s="1797"/>
      <c r="O509" s="1608" t="s">
        <v>227</v>
      </c>
      <c r="P509" s="1545"/>
      <c r="Q509" s="1545"/>
      <c r="AK509" s="300"/>
      <c r="AL509" s="300"/>
      <c r="AM509" s="300"/>
      <c r="AN509" s="300"/>
      <c r="AO509" s="300"/>
      <c r="AP509" s="300"/>
      <c r="AQ509" s="300"/>
      <c r="AR509" s="300"/>
      <c r="AS509" s="300"/>
      <c r="AT509" s="300"/>
      <c r="AU509" s="300"/>
      <c r="AV509" s="300"/>
      <c r="AW509" s="300"/>
      <c r="AX509" s="300"/>
      <c r="AY509" s="300"/>
      <c r="AZ509" s="300"/>
      <c r="BA509" s="302"/>
      <c r="BB509" s="352"/>
      <c r="BC509" s="302"/>
      <c r="BD509" s="302"/>
      <c r="BE509" s="302"/>
      <c r="BF509" s="302"/>
      <c r="BG509" s="302"/>
      <c r="BH509" s="302"/>
      <c r="BI509" s="302"/>
      <c r="BJ509" s="302"/>
      <c r="BK509" s="302"/>
      <c r="BL509" s="302"/>
      <c r="BM509" s="302"/>
      <c r="BN509" s="302"/>
      <c r="BO509" s="302"/>
      <c r="BP509" s="302"/>
      <c r="BQ509" s="302"/>
      <c r="BR509" s="302"/>
      <c r="BS509" s="302"/>
      <c r="BT509" s="302"/>
      <c r="BU509" s="302"/>
      <c r="BV509" s="302"/>
      <c r="BW509" s="302"/>
      <c r="BX509" s="302"/>
      <c r="BY509" s="302"/>
      <c r="BZ509" s="303"/>
      <c r="CA509" s="303"/>
      <c r="CB509" s="303"/>
      <c r="CC509" s="303"/>
      <c r="CD509" s="303"/>
      <c r="CE509" s="303"/>
      <c r="CF509" s="303"/>
      <c r="CG509" s="303"/>
      <c r="CH509" s="303"/>
      <c r="CI509" s="303"/>
      <c r="CJ509" s="303"/>
      <c r="CK509" s="303"/>
      <c r="CL509" s="303"/>
      <c r="CM509" s="303"/>
      <c r="CN509" s="303"/>
      <c r="CO509" s="303"/>
      <c r="CP509" s="303"/>
      <c r="CQ509" s="303"/>
      <c r="CR509" s="303"/>
      <c r="CS509" s="303"/>
      <c r="CT509" s="303"/>
      <c r="CU509" s="303"/>
      <c r="CV509" s="303"/>
      <c r="CW509" s="303"/>
      <c r="CX509" s="303"/>
      <c r="CY509" s="303"/>
      <c r="CZ509" s="303"/>
    </row>
    <row r="510" s="623" customFormat="true" ht="25.15" customHeight="true" x14ac:dyDescent="0.2">
      <c r="C510" s="1798" t="s">
        <v>366</v>
      </c>
      <c r="D510" s="1797"/>
      <c r="E510" s="1612">
        <v>1.6362464681793466E-2</v>
      </c>
      <c r="F510" s="1545"/>
      <c r="G510" s="1545"/>
      <c r="H510" s="1798" t="s">
        <v>348</v>
      </c>
      <c r="I510" s="1797"/>
      <c r="J510" s="1613">
        <v>6.6111802359762745E-2</v>
      </c>
      <c r="K510" s="1545"/>
      <c r="L510" s="1545"/>
      <c r="M510" s="1797"/>
      <c r="N510" s="1797"/>
      <c r="O510" s="1632" t="s">
        <v>229</v>
      </c>
      <c r="P510" s="1545"/>
      <c r="Q510" s="1545"/>
      <c r="AK510" s="300"/>
      <c r="AL510" s="300"/>
      <c r="AM510" s="300"/>
      <c r="AN510" s="300"/>
      <c r="AO510" s="300"/>
      <c r="AP510" s="300"/>
      <c r="AQ510" s="300"/>
      <c r="AR510" s="300"/>
      <c r="AS510" s="300"/>
      <c r="AT510" s="300"/>
      <c r="AU510" s="300"/>
      <c r="AV510" s="300"/>
      <c r="AW510" s="300"/>
      <c r="AX510" s="300"/>
      <c r="AY510" s="300"/>
      <c r="AZ510" s="300"/>
      <c r="BA510" s="302"/>
      <c r="BB510" s="352"/>
      <c r="BC510" s="302"/>
      <c r="BD510" s="302"/>
      <c r="BE510" s="302"/>
      <c r="BF510" s="302"/>
      <c r="BG510" s="302"/>
      <c r="BH510" s="302"/>
      <c r="BI510" s="302"/>
      <c r="BJ510" s="302"/>
      <c r="BK510" s="302"/>
      <c r="BL510" s="302"/>
      <c r="BM510" s="302"/>
      <c r="BN510" s="302"/>
      <c r="BO510" s="302"/>
      <c r="BP510" s="302"/>
      <c r="BQ510" s="302"/>
      <c r="BR510" s="302"/>
      <c r="BS510" s="302"/>
      <c r="BT510" s="302"/>
      <c r="BU510" s="302"/>
      <c r="BV510" s="302"/>
      <c r="BW510" s="302"/>
      <c r="BX510" s="302"/>
      <c r="BY510" s="302"/>
      <c r="BZ510" s="303"/>
      <c r="CA510" s="303"/>
      <c r="CB510" s="303"/>
      <c r="CC510" s="303"/>
      <c r="CD510" s="303"/>
      <c r="CE510" s="303"/>
      <c r="CF510" s="303"/>
      <c r="CG510" s="303"/>
      <c r="CH510" s="303"/>
      <c r="CI510" s="303"/>
      <c r="CJ510" s="303"/>
      <c r="CK510" s="303"/>
      <c r="CL510" s="303"/>
      <c r="CM510" s="303"/>
      <c r="CN510" s="303"/>
      <c r="CO510" s="303"/>
      <c r="CP510" s="303"/>
      <c r="CQ510" s="303"/>
      <c r="CR510" s="303"/>
      <c r="CS510" s="303"/>
      <c r="CT510" s="303"/>
      <c r="CU510" s="303"/>
      <c r="CV510" s="303"/>
      <c r="CW510" s="303"/>
      <c r="CX510" s="303"/>
      <c r="CY510" s="303"/>
      <c r="CZ510" s="303"/>
    </row>
    <row r="511" s="623" customFormat="true" ht="25.15" customHeight="true" x14ac:dyDescent="0.2">
      <c r="C511" s="1798" t="s">
        <v>345</v>
      </c>
      <c r="D511" s="1797"/>
      <c r="E511" s="1612">
        <v>-5.5149115709749716E-2</v>
      </c>
      <c r="F511" s="1545"/>
      <c r="G511" s="1545"/>
      <c r="H511" s="1798" t="s">
        <v>332</v>
      </c>
      <c r="I511" s="1797"/>
      <c r="J511" s="1613">
        <v>0.10152814455260856</v>
      </c>
      <c r="K511" s="1545"/>
      <c r="L511" s="1545"/>
      <c r="M511" s="1798" t="s">
        <v>331</v>
      </c>
      <c r="N511" s="1797"/>
      <c r="O511" s="1611">
        <v>0.12578906719760019</v>
      </c>
      <c r="P511" s="1545"/>
      <c r="Q511" s="1545"/>
      <c r="AK511" s="300"/>
      <c r="AL511" s="300"/>
      <c r="AM511" s="300"/>
      <c r="AN511" s="300"/>
      <c r="AO511" s="300"/>
      <c r="AP511" s="300"/>
      <c r="AQ511" s="300"/>
      <c r="AR511" s="300"/>
      <c r="AS511" s="300"/>
      <c r="AT511" s="300"/>
      <c r="AU511" s="300"/>
      <c r="AV511" s="300"/>
      <c r="AW511" s="300"/>
      <c r="AX511" s="300"/>
      <c r="AY511" s="300"/>
      <c r="AZ511" s="300"/>
      <c r="BA511" s="302"/>
      <c r="BB511" s="352"/>
      <c r="BC511" s="302"/>
      <c r="BD511" s="302"/>
      <c r="BE511" s="302"/>
      <c r="BF511" s="302"/>
      <c r="BG511" s="302"/>
      <c r="BH511" s="302"/>
      <c r="BI511" s="302"/>
      <c r="BJ511" s="302"/>
      <c r="BK511" s="302"/>
      <c r="BL511" s="302"/>
      <c r="BM511" s="302"/>
      <c r="BN511" s="302"/>
      <c r="BO511" s="302"/>
      <c r="BP511" s="302"/>
      <c r="BQ511" s="302"/>
      <c r="BR511" s="302"/>
      <c r="BS511" s="302"/>
      <c r="BT511" s="302"/>
      <c r="BU511" s="302"/>
      <c r="BV511" s="302"/>
      <c r="BW511" s="302"/>
      <c r="BX511" s="302"/>
      <c r="BY511" s="302"/>
      <c r="BZ511" s="303"/>
      <c r="CA511" s="303"/>
      <c r="CB511" s="303"/>
      <c r="CC511" s="303"/>
      <c r="CD511" s="303"/>
      <c r="CE511" s="303"/>
      <c r="CF511" s="303"/>
      <c r="CG511" s="303"/>
      <c r="CH511" s="303"/>
      <c r="CI511" s="303"/>
      <c r="CJ511" s="303"/>
      <c r="CK511" s="303"/>
      <c r="CL511" s="303"/>
      <c r="CM511" s="303"/>
      <c r="CN511" s="303"/>
      <c r="CO511" s="303"/>
      <c r="CP511" s="303"/>
      <c r="CQ511" s="303"/>
      <c r="CR511" s="303"/>
      <c r="CS511" s="303"/>
      <c r="CT511" s="303"/>
      <c r="CU511" s="303"/>
      <c r="CV511" s="303"/>
      <c r="CW511" s="303"/>
      <c r="CX511" s="303"/>
      <c r="CY511" s="303"/>
      <c r="CZ511" s="303"/>
    </row>
    <row r="512" s="623" customFormat="true" ht="25.15" customHeight="true" x14ac:dyDescent="0.2">
      <c r="C512" s="1798" t="s">
        <v>342</v>
      </c>
      <c r="D512" s="1797"/>
      <c r="E512" s="1612">
        <v>-6.1102736293504961E-2</v>
      </c>
      <c r="F512" s="1545"/>
      <c r="G512" s="1545"/>
      <c r="H512" s="1798" t="s">
        <v>333</v>
      </c>
      <c r="I512" s="1797"/>
      <c r="J512" s="1613">
        <v>0.11235412853342733</v>
      </c>
      <c r="K512" s="1545"/>
      <c r="L512" s="1545"/>
      <c r="M512" s="1798" t="s">
        <v>348</v>
      </c>
      <c r="N512" s="1797"/>
      <c r="O512" s="1614">
        <v>6.1876584424232661E-2</v>
      </c>
      <c r="P512" s="1545"/>
      <c r="Q512" s="1545"/>
      <c r="AK512" s="300"/>
      <c r="AL512" s="300"/>
      <c r="AM512" s="300"/>
      <c r="AN512" s="300"/>
      <c r="AO512" s="300"/>
      <c r="AP512" s="300"/>
      <c r="AQ512" s="300"/>
      <c r="AR512" s="300"/>
      <c r="AS512" s="300"/>
      <c r="AT512" s="300"/>
      <c r="AU512" s="300"/>
      <c r="AV512" s="300"/>
      <c r="AW512" s="300"/>
      <c r="AX512" s="300"/>
      <c r="AY512" s="300"/>
      <c r="AZ512" s="300"/>
      <c r="BA512" s="302"/>
      <c r="BB512" s="352"/>
      <c r="BC512" s="302"/>
      <c r="BD512" s="302"/>
      <c r="BE512" s="302"/>
      <c r="BF512" s="302"/>
      <c r="BG512" s="302"/>
      <c r="BH512" s="302"/>
      <c r="BI512" s="302"/>
      <c r="BJ512" s="302"/>
      <c r="BK512" s="302"/>
      <c r="BL512" s="302"/>
      <c r="BM512" s="302"/>
      <c r="BN512" s="302"/>
      <c r="BO512" s="302"/>
      <c r="BP512" s="302"/>
      <c r="BQ512" s="302"/>
      <c r="BR512" s="302"/>
      <c r="BS512" s="302"/>
      <c r="BT512" s="302"/>
      <c r="BU512" s="302"/>
      <c r="BV512" s="302"/>
      <c r="BW512" s="302"/>
      <c r="BX512" s="302"/>
      <c r="BY512" s="302"/>
      <c r="BZ512" s="303"/>
      <c r="CA512" s="303"/>
      <c r="CB512" s="303"/>
      <c r="CC512" s="303"/>
      <c r="CD512" s="303"/>
      <c r="CE512" s="303"/>
      <c r="CF512" s="303"/>
      <c r="CG512" s="303"/>
      <c r="CH512" s="303"/>
      <c r="CI512" s="303"/>
      <c r="CJ512" s="303"/>
      <c r="CK512" s="303"/>
      <c r="CL512" s="303"/>
      <c r="CM512" s="303"/>
      <c r="CN512" s="303"/>
      <c r="CO512" s="303"/>
      <c r="CP512" s="303"/>
      <c r="CQ512" s="303"/>
      <c r="CR512" s="303"/>
      <c r="CS512" s="303"/>
      <c r="CT512" s="303"/>
      <c r="CU512" s="303"/>
      <c r="CV512" s="303"/>
      <c r="CW512" s="303"/>
      <c r="CX512" s="303"/>
      <c r="CY512" s="303"/>
      <c r="CZ512" s="303"/>
    </row>
    <row r="513" s="623" customFormat="true" ht="25.15" customHeight="true" x14ac:dyDescent="0.2">
      <c r="C513" s="1798" t="s">
        <v>354</v>
      </c>
      <c r="D513" s="1797"/>
      <c r="E513" s="1612">
        <v>4.6148903928644519E-3</v>
      </c>
      <c r="F513" s="1545"/>
      <c r="G513" s="1545"/>
      <c r="H513" s="1798" t="s">
        <v>353</v>
      </c>
      <c r="I513" s="1797"/>
      <c r="J513" s="1613">
        <v>1.2258076302404743E-2</v>
      </c>
      <c r="K513" s="1545"/>
      <c r="L513" s="1545"/>
      <c r="M513" s="1798" t="s">
        <v>332</v>
      </c>
      <c r="N513" s="1797"/>
      <c r="O513" s="1614">
        <v>0.13654951541222152</v>
      </c>
      <c r="P513" s="1545"/>
      <c r="Q513" s="1545"/>
      <c r="AK513" s="300"/>
      <c r="AL513" s="300"/>
      <c r="AM513" s="300"/>
      <c r="AN513" s="300"/>
      <c r="AO513" s="300"/>
      <c r="AP513" s="300"/>
      <c r="AQ513" s="300"/>
      <c r="AR513" s="300"/>
      <c r="AS513" s="300"/>
      <c r="AT513" s="300"/>
      <c r="AU513" s="300"/>
      <c r="AV513" s="300"/>
      <c r="AW513" s="300"/>
      <c r="AX513" s="300"/>
      <c r="AY513" s="300"/>
      <c r="AZ513" s="300"/>
      <c r="BA513" s="302"/>
      <c r="BB513" s="352"/>
      <c r="BC513" s="302"/>
      <c r="BD513" s="302"/>
      <c r="BE513" s="302"/>
      <c r="BF513" s="302"/>
      <c r="BG513" s="302"/>
      <c r="BH513" s="302"/>
      <c r="BI513" s="302"/>
      <c r="BJ513" s="302"/>
      <c r="BK513" s="302"/>
      <c r="BL513" s="302"/>
      <c r="BM513" s="302"/>
      <c r="BN513" s="302"/>
      <c r="BO513" s="302"/>
      <c r="BP513" s="302"/>
      <c r="BQ513" s="302"/>
      <c r="BR513" s="302"/>
      <c r="BS513" s="302"/>
      <c r="BT513" s="302"/>
      <c r="BU513" s="302"/>
      <c r="BV513" s="302"/>
      <c r="BW513" s="302"/>
      <c r="BX513" s="302"/>
      <c r="BY513" s="302"/>
      <c r="BZ513" s="303"/>
      <c r="CA513" s="303"/>
      <c r="CB513" s="303"/>
      <c r="CC513" s="303"/>
      <c r="CD513" s="303"/>
      <c r="CE513" s="303"/>
      <c r="CF513" s="303"/>
      <c r="CG513" s="303"/>
      <c r="CH513" s="303"/>
      <c r="CI513" s="303"/>
      <c r="CJ513" s="303"/>
      <c r="CK513" s="303"/>
      <c r="CL513" s="303"/>
      <c r="CM513" s="303"/>
      <c r="CN513" s="303"/>
      <c r="CO513" s="303"/>
      <c r="CP513" s="303"/>
      <c r="CQ513" s="303"/>
      <c r="CR513" s="303"/>
      <c r="CS513" s="303"/>
      <c r="CT513" s="303"/>
      <c r="CU513" s="303"/>
      <c r="CV513" s="303"/>
      <c r="CW513" s="303"/>
      <c r="CX513" s="303"/>
      <c r="CY513" s="303"/>
      <c r="CZ513" s="303"/>
    </row>
    <row r="514" s="623" customFormat="true" ht="25.15" customHeight="true" x14ac:dyDescent="0.2">
      <c r="C514" s="1798" t="s">
        <v>363</v>
      </c>
      <c r="D514" s="1797"/>
      <c r="E514" s="1612">
        <v>1.3871886965575172E-2</v>
      </c>
      <c r="F514" s="1545"/>
      <c r="G514" s="1545"/>
      <c r="H514" s="1798" t="s">
        <v>339</v>
      </c>
      <c r="I514" s="1797"/>
      <c r="J514" s="1613">
        <v>9.4209935352424848E-2</v>
      </c>
      <c r="K514" s="1545"/>
      <c r="L514" s="1545"/>
      <c r="M514" s="1798" t="s">
        <v>333</v>
      </c>
      <c r="N514" s="1797"/>
      <c r="O514" s="1614">
        <v>6.6432284782163856E-2</v>
      </c>
      <c r="P514" s="1545"/>
      <c r="Q514" s="1545"/>
      <c r="AK514" s="300"/>
      <c r="AL514" s="300"/>
      <c r="AM514" s="300"/>
      <c r="AN514" s="300"/>
      <c r="AO514" s="300"/>
      <c r="AP514" s="300"/>
      <c r="AQ514" s="300"/>
      <c r="AR514" s="300"/>
      <c r="AS514" s="300"/>
      <c r="AT514" s="300"/>
      <c r="AU514" s="300"/>
      <c r="AV514" s="300"/>
      <c r="AW514" s="300"/>
      <c r="AX514" s="300"/>
      <c r="AY514" s="300"/>
      <c r="AZ514" s="300"/>
      <c r="BA514" s="302"/>
      <c r="BB514" s="352"/>
      <c r="BC514" s="302"/>
      <c r="BD514" s="302"/>
      <c r="BE514" s="302"/>
      <c r="BF514" s="302"/>
      <c r="BG514" s="302"/>
      <c r="BH514" s="302"/>
      <c r="BI514" s="302"/>
      <c r="BJ514" s="302"/>
      <c r="BK514" s="302"/>
      <c r="BL514" s="302"/>
      <c r="BM514" s="302"/>
      <c r="BN514" s="302"/>
      <c r="BO514" s="302"/>
      <c r="BP514" s="302"/>
      <c r="BQ514" s="302"/>
      <c r="BR514" s="302"/>
      <c r="BS514" s="302"/>
      <c r="BT514" s="302"/>
      <c r="BU514" s="302"/>
      <c r="BV514" s="302"/>
      <c r="BW514" s="302"/>
      <c r="BX514" s="302"/>
      <c r="BY514" s="302"/>
      <c r="BZ514" s="303"/>
      <c r="CA514" s="303"/>
      <c r="CB514" s="303"/>
      <c r="CC514" s="303"/>
      <c r="CD514" s="303"/>
      <c r="CE514" s="303"/>
      <c r="CF514" s="303"/>
      <c r="CG514" s="303"/>
      <c r="CH514" s="303"/>
      <c r="CI514" s="303"/>
      <c r="CJ514" s="303"/>
      <c r="CK514" s="303"/>
      <c r="CL514" s="303"/>
      <c r="CM514" s="303"/>
      <c r="CN514" s="303"/>
      <c r="CO514" s="303"/>
      <c r="CP514" s="303"/>
      <c r="CQ514" s="303"/>
      <c r="CR514" s="303"/>
      <c r="CS514" s="303"/>
      <c r="CT514" s="303"/>
      <c r="CU514" s="303"/>
      <c r="CV514" s="303"/>
      <c r="CW514" s="303"/>
      <c r="CX514" s="303"/>
      <c r="CY514" s="303"/>
      <c r="CZ514" s="303"/>
    </row>
    <row r="515" s="623" customFormat="true" ht="25.15" customHeight="true" x14ac:dyDescent="0.2">
      <c r="C515" s="1798" t="s">
        <v>351</v>
      </c>
      <c r="D515" s="1797"/>
      <c r="E515" s="1612">
        <v>3.4509588332024124E-2</v>
      </c>
      <c r="F515" s="1545"/>
      <c r="G515" s="1545"/>
      <c r="H515" s="1798" t="s">
        <v>338</v>
      </c>
      <c r="I515" s="1797"/>
      <c r="J515" s="1613">
        <v>9.9304400554964325E-2</v>
      </c>
      <c r="K515" s="1545"/>
      <c r="L515" s="1545"/>
      <c r="M515" s="1798" t="s">
        <v>353</v>
      </c>
      <c r="N515" s="1797"/>
      <c r="O515" s="1614">
        <v>5.0669316587067172E-2</v>
      </c>
      <c r="P515" s="1545"/>
      <c r="Q515" s="1545"/>
      <c r="AK515" s="300"/>
      <c r="AL515" s="300"/>
      <c r="AM515" s="300"/>
      <c r="AN515" s="300"/>
      <c r="AO515" s="300"/>
      <c r="AP515" s="300"/>
      <c r="AQ515" s="300"/>
      <c r="AR515" s="300"/>
      <c r="AS515" s="300"/>
      <c r="AT515" s="300"/>
      <c r="AU515" s="300"/>
      <c r="AV515" s="300"/>
      <c r="AW515" s="300"/>
      <c r="AX515" s="300"/>
      <c r="AY515" s="300"/>
      <c r="AZ515" s="300"/>
      <c r="BA515" s="302"/>
      <c r="BB515" s="352"/>
      <c r="BC515" s="302"/>
      <c r="BD515" s="302"/>
      <c r="BE515" s="302"/>
      <c r="BF515" s="302"/>
      <c r="BG515" s="302"/>
      <c r="BH515" s="302"/>
      <c r="BI515" s="302"/>
      <c r="BJ515" s="302"/>
      <c r="BK515" s="302"/>
      <c r="BL515" s="302"/>
      <c r="BM515" s="302"/>
      <c r="BN515" s="302"/>
      <c r="BO515" s="302"/>
      <c r="BP515" s="302"/>
      <c r="BQ515" s="302"/>
      <c r="BR515" s="302"/>
      <c r="BS515" s="302"/>
      <c r="BT515" s="302"/>
      <c r="BU515" s="302"/>
      <c r="BV515" s="302"/>
      <c r="BW515" s="302"/>
      <c r="BX515" s="302"/>
      <c r="BY515" s="302"/>
      <c r="BZ515" s="303"/>
      <c r="CA515" s="303"/>
      <c r="CB515" s="303"/>
      <c r="CC515" s="303"/>
      <c r="CD515" s="303"/>
      <c r="CE515" s="303"/>
      <c r="CF515" s="303"/>
      <c r="CG515" s="303"/>
      <c r="CH515" s="303"/>
      <c r="CI515" s="303"/>
      <c r="CJ515" s="303"/>
      <c r="CK515" s="303"/>
      <c r="CL515" s="303"/>
      <c r="CM515" s="303"/>
      <c r="CN515" s="303"/>
      <c r="CO515" s="303"/>
      <c r="CP515" s="303"/>
      <c r="CQ515" s="303"/>
      <c r="CR515" s="303"/>
      <c r="CS515" s="303"/>
      <c r="CT515" s="303"/>
      <c r="CU515" s="303"/>
      <c r="CV515" s="303"/>
      <c r="CW515" s="303"/>
      <c r="CX515" s="303"/>
      <c r="CY515" s="303"/>
      <c r="CZ515" s="303"/>
    </row>
    <row r="516" s="623" customFormat="true" ht="25.15" customHeight="true" x14ac:dyDescent="0.2">
      <c r="C516" s="1798" t="s">
        <v>361</v>
      </c>
      <c r="D516" s="1797"/>
      <c r="E516" s="1612">
        <v>-3.7854703382629099E-5</v>
      </c>
      <c r="F516" s="1545"/>
      <c r="G516" s="1545"/>
      <c r="H516" s="1798" t="s">
        <v>352</v>
      </c>
      <c r="I516" s="1797"/>
      <c r="J516" s="1613">
        <v>5.0602054917503393E-2</v>
      </c>
      <c r="K516" s="1545"/>
      <c r="L516" s="1545"/>
      <c r="M516" s="1798" t="s">
        <v>339</v>
      </c>
      <c r="N516" s="1797"/>
      <c r="O516" s="1614">
        <v>0.11149615193511303</v>
      </c>
      <c r="P516" s="1545"/>
      <c r="Q516" s="1545"/>
      <c r="AK516" s="300"/>
      <c r="AL516" s="300"/>
      <c r="AM516" s="300"/>
      <c r="AN516" s="300"/>
      <c r="AO516" s="300"/>
      <c r="AP516" s="300"/>
      <c r="AQ516" s="300"/>
      <c r="AR516" s="300"/>
      <c r="AS516" s="300"/>
      <c r="AT516" s="300"/>
      <c r="AU516" s="300"/>
      <c r="AV516" s="300"/>
      <c r="AW516" s="300"/>
      <c r="AX516" s="300"/>
      <c r="AY516" s="300"/>
      <c r="AZ516" s="300"/>
      <c r="BA516" s="302"/>
      <c r="BB516" s="352"/>
      <c r="BC516" s="302"/>
      <c r="BD516" s="302"/>
      <c r="BE516" s="302"/>
      <c r="BF516" s="302"/>
      <c r="BG516" s="302"/>
      <c r="BH516" s="302"/>
      <c r="BI516" s="302"/>
      <c r="BJ516" s="302"/>
      <c r="BK516" s="302"/>
      <c r="BL516" s="302"/>
      <c r="BM516" s="302"/>
      <c r="BN516" s="302"/>
      <c r="BO516" s="302"/>
      <c r="BP516" s="302"/>
      <c r="BQ516" s="302"/>
      <c r="BR516" s="302"/>
      <c r="BS516" s="302"/>
      <c r="BT516" s="302"/>
      <c r="BU516" s="302"/>
      <c r="BV516" s="302"/>
      <c r="BW516" s="302"/>
      <c r="BX516" s="302"/>
      <c r="BY516" s="302"/>
      <c r="BZ516" s="303"/>
      <c r="CA516" s="303"/>
      <c r="CB516" s="303"/>
      <c r="CC516" s="303"/>
      <c r="CD516" s="303"/>
      <c r="CE516" s="303"/>
      <c r="CF516" s="303"/>
      <c r="CG516" s="303"/>
      <c r="CH516" s="303"/>
      <c r="CI516" s="303"/>
      <c r="CJ516" s="303"/>
      <c r="CK516" s="303"/>
      <c r="CL516" s="303"/>
      <c r="CM516" s="303"/>
      <c r="CN516" s="303"/>
      <c r="CO516" s="303"/>
      <c r="CP516" s="303"/>
      <c r="CQ516" s="303"/>
      <c r="CR516" s="303"/>
      <c r="CS516" s="303"/>
      <c r="CT516" s="303"/>
      <c r="CU516" s="303"/>
      <c r="CV516" s="303"/>
      <c r="CW516" s="303"/>
      <c r="CX516" s="303"/>
      <c r="CY516" s="303"/>
      <c r="CZ516" s="303"/>
    </row>
    <row r="517" s="623" customFormat="true" ht="25.15" customHeight="true" x14ac:dyDescent="0.2">
      <c r="C517" s="1798" t="s">
        <v>346</v>
      </c>
      <c r="D517" s="1797"/>
      <c r="E517" s="1612">
        <v>5.8821346715671588E-2</v>
      </c>
      <c r="F517" s="1545"/>
      <c r="G517" s="1545"/>
      <c r="H517" s="1798" t="s">
        <v>337</v>
      </c>
      <c r="I517" s="1797"/>
      <c r="J517" s="1613">
        <v>9.083281086121886E-2</v>
      </c>
      <c r="K517" s="1545"/>
      <c r="L517" s="1545"/>
      <c r="M517" s="1798" t="s">
        <v>338</v>
      </c>
      <c r="N517" s="1797"/>
      <c r="O517" s="1614">
        <v>8.3997961124370024E-2</v>
      </c>
      <c r="P517" s="1545"/>
      <c r="Q517" s="1545"/>
      <c r="AK517" s="300"/>
      <c r="AL517" s="300"/>
      <c r="AM517" s="300"/>
      <c r="AN517" s="300"/>
      <c r="AO517" s="300"/>
      <c r="AP517" s="300"/>
      <c r="AQ517" s="300"/>
      <c r="AR517" s="300"/>
      <c r="AS517" s="300"/>
      <c r="AT517" s="300"/>
      <c r="AU517" s="300"/>
      <c r="AV517" s="300"/>
      <c r="AW517" s="300"/>
      <c r="AX517" s="300"/>
      <c r="AY517" s="300"/>
      <c r="AZ517" s="300"/>
      <c r="BA517" s="302"/>
      <c r="BB517" s="352"/>
      <c r="BC517" s="302"/>
      <c r="BD517" s="302"/>
      <c r="BE517" s="302"/>
      <c r="BF517" s="302"/>
      <c r="BG517" s="302"/>
      <c r="BH517" s="302"/>
      <c r="BI517" s="302"/>
      <c r="BJ517" s="302"/>
      <c r="BK517" s="302"/>
      <c r="BL517" s="302"/>
      <c r="BM517" s="302"/>
      <c r="BN517" s="302"/>
      <c r="BO517" s="302"/>
      <c r="BP517" s="302"/>
      <c r="BQ517" s="302"/>
      <c r="BR517" s="302"/>
      <c r="BS517" s="302"/>
      <c r="BT517" s="302"/>
      <c r="BU517" s="302"/>
      <c r="BV517" s="302"/>
      <c r="BW517" s="302"/>
      <c r="BX517" s="302"/>
      <c r="BY517" s="302"/>
      <c r="BZ517" s="303"/>
      <c r="CA517" s="303"/>
      <c r="CB517" s="303"/>
      <c r="CC517" s="303"/>
      <c r="CD517" s="303"/>
      <c r="CE517" s="303"/>
      <c r="CF517" s="303"/>
      <c r="CG517" s="303"/>
      <c r="CH517" s="303"/>
      <c r="CI517" s="303"/>
      <c r="CJ517" s="303"/>
      <c r="CK517" s="303"/>
      <c r="CL517" s="303"/>
      <c r="CM517" s="303"/>
      <c r="CN517" s="303"/>
      <c r="CO517" s="303"/>
      <c r="CP517" s="303"/>
      <c r="CQ517" s="303"/>
      <c r="CR517" s="303"/>
      <c r="CS517" s="303"/>
      <c r="CT517" s="303"/>
      <c r="CU517" s="303"/>
      <c r="CV517" s="303"/>
      <c r="CW517" s="303"/>
      <c r="CX517" s="303"/>
      <c r="CY517" s="303"/>
      <c r="CZ517" s="303"/>
    </row>
    <row r="518" s="623" customFormat="true" ht="25.15" customHeight="true" x14ac:dyDescent="0.2">
      <c r="C518" s="1798" t="s">
        <v>365</v>
      </c>
      <c r="D518" s="1797"/>
      <c r="E518" s="1612">
        <v>-1.4134000133779754E-2</v>
      </c>
      <c r="F518" s="1545"/>
      <c r="G518" s="1545"/>
      <c r="H518" s="1798" t="s">
        <v>344</v>
      </c>
      <c r="I518" s="1797"/>
      <c r="J518" s="1613">
        <v>8.4270323183356033E-2</v>
      </c>
      <c r="K518" s="1545"/>
      <c r="L518" s="1545"/>
      <c r="M518" s="1798" t="s">
        <v>352</v>
      </c>
      <c r="N518" s="1797"/>
      <c r="O518" s="1614">
        <v>3.7186363500608242E-2</v>
      </c>
      <c r="P518" s="1545"/>
      <c r="Q518" s="1545"/>
      <c r="AK518" s="300"/>
      <c r="AL518" s="300"/>
      <c r="AM518" s="300"/>
      <c r="AN518" s="300"/>
      <c r="AO518" s="300"/>
      <c r="AP518" s="300"/>
      <c r="AQ518" s="300"/>
      <c r="AR518" s="300"/>
      <c r="AS518" s="300"/>
      <c r="AT518" s="300"/>
      <c r="AU518" s="300"/>
      <c r="AV518" s="300"/>
      <c r="AW518" s="300"/>
      <c r="AX518" s="300"/>
      <c r="AY518" s="300"/>
      <c r="AZ518" s="300"/>
      <c r="BA518" s="302"/>
      <c r="BB518" s="352"/>
      <c r="BC518" s="302"/>
      <c r="BD518" s="302"/>
      <c r="BE518" s="302"/>
      <c r="BF518" s="302"/>
      <c r="BG518" s="302"/>
      <c r="BH518" s="302"/>
      <c r="BI518" s="302"/>
      <c r="BJ518" s="302"/>
      <c r="BK518" s="302"/>
      <c r="BL518" s="302"/>
      <c r="BM518" s="302"/>
      <c r="BN518" s="302"/>
      <c r="BO518" s="302"/>
      <c r="BP518" s="302"/>
      <c r="BQ518" s="302"/>
      <c r="BR518" s="302"/>
      <c r="BS518" s="302"/>
      <c r="BT518" s="302"/>
      <c r="BU518" s="302"/>
      <c r="BV518" s="302"/>
      <c r="BW518" s="302"/>
      <c r="BX518" s="302"/>
      <c r="BY518" s="302"/>
      <c r="BZ518" s="303"/>
      <c r="CA518" s="303"/>
      <c r="CB518" s="303"/>
      <c r="CC518" s="303"/>
      <c r="CD518" s="303"/>
      <c r="CE518" s="303"/>
      <c r="CF518" s="303"/>
      <c r="CG518" s="303"/>
      <c r="CH518" s="303"/>
      <c r="CI518" s="303"/>
      <c r="CJ518" s="303"/>
      <c r="CK518" s="303"/>
      <c r="CL518" s="303"/>
      <c r="CM518" s="303"/>
      <c r="CN518" s="303"/>
      <c r="CO518" s="303"/>
      <c r="CP518" s="303"/>
      <c r="CQ518" s="303"/>
      <c r="CR518" s="303"/>
      <c r="CS518" s="303"/>
      <c r="CT518" s="303"/>
      <c r="CU518" s="303"/>
      <c r="CV518" s="303"/>
      <c r="CW518" s="303"/>
      <c r="CX518" s="303"/>
      <c r="CY518" s="303"/>
      <c r="CZ518" s="303"/>
    </row>
    <row r="519" s="623" customFormat="true" ht="25.15" customHeight="true" x14ac:dyDescent="0.2">
      <c r="C519" s="1798" t="s">
        <v>360</v>
      </c>
      <c r="D519" s="1797"/>
      <c r="E519" s="1612">
        <v>-3.398703862214647E-2</v>
      </c>
      <c r="F519" s="1545"/>
      <c r="G519" s="1545"/>
      <c r="H519" s="1798" t="s">
        <v>357</v>
      </c>
      <c r="I519" s="1797"/>
      <c r="J519" s="1613">
        <v>-2.789597466160806E-2</v>
      </c>
      <c r="K519" s="1545"/>
      <c r="L519" s="1545"/>
      <c r="M519" s="1798" t="s">
        <v>337</v>
      </c>
      <c r="N519" s="1797"/>
      <c r="O519" s="1614">
        <v>0.12548381937222008</v>
      </c>
      <c r="P519" s="1545"/>
      <c r="Q519" s="1545"/>
      <c r="AK519" s="300"/>
      <c r="AL519" s="300"/>
      <c r="AM519" s="300"/>
      <c r="AN519" s="300"/>
      <c r="AO519" s="300"/>
      <c r="AP519" s="300"/>
      <c r="AQ519" s="300"/>
      <c r="AR519" s="300"/>
      <c r="AS519" s="300"/>
      <c r="AT519" s="300"/>
      <c r="AU519" s="300"/>
      <c r="AV519" s="300"/>
      <c r="AW519" s="300"/>
      <c r="AX519" s="300"/>
      <c r="AY519" s="300"/>
      <c r="AZ519" s="300"/>
      <c r="BA519" s="302"/>
      <c r="BB519" s="352"/>
      <c r="BC519" s="302"/>
      <c r="BD519" s="302"/>
      <c r="BE519" s="302"/>
      <c r="BF519" s="302"/>
      <c r="BG519" s="302"/>
      <c r="BH519" s="302"/>
      <c r="BI519" s="302"/>
      <c r="BJ519" s="302"/>
      <c r="BK519" s="302"/>
      <c r="BL519" s="302"/>
      <c r="BM519" s="302"/>
      <c r="BN519" s="302"/>
      <c r="BO519" s="302"/>
      <c r="BP519" s="302"/>
      <c r="BQ519" s="302"/>
      <c r="BR519" s="302"/>
      <c r="BS519" s="302"/>
      <c r="BT519" s="302"/>
      <c r="BU519" s="302"/>
      <c r="BV519" s="302"/>
      <c r="BW519" s="302"/>
      <c r="BX519" s="302"/>
      <c r="BY519" s="302"/>
      <c r="BZ519" s="303"/>
      <c r="CA519" s="303"/>
      <c r="CB519" s="303"/>
      <c r="CC519" s="303"/>
      <c r="CD519" s="303"/>
      <c r="CE519" s="303"/>
      <c r="CF519" s="303"/>
      <c r="CG519" s="303"/>
      <c r="CH519" s="303"/>
      <c r="CI519" s="303"/>
      <c r="CJ519" s="303"/>
      <c r="CK519" s="303"/>
      <c r="CL519" s="303"/>
      <c r="CM519" s="303"/>
      <c r="CN519" s="303"/>
      <c r="CO519" s="303"/>
      <c r="CP519" s="303"/>
      <c r="CQ519" s="303"/>
      <c r="CR519" s="303"/>
      <c r="CS519" s="303"/>
      <c r="CT519" s="303"/>
      <c r="CU519" s="303"/>
      <c r="CV519" s="303"/>
      <c r="CW519" s="303"/>
      <c r="CX519" s="303"/>
      <c r="CY519" s="303"/>
      <c r="CZ519" s="303"/>
    </row>
    <row r="520" s="623" customFormat="true" ht="25.15" customHeight="true" x14ac:dyDescent="0.2">
      <c r="C520" s="1798" t="s">
        <v>362</v>
      </c>
      <c r="D520" s="1797"/>
      <c r="E520" s="1612">
        <v>2.3365144252110972E-2</v>
      </c>
      <c r="F520" s="1545"/>
      <c r="G520" s="1545"/>
      <c r="H520" s="1798" t="s">
        <v>368</v>
      </c>
      <c r="I520" s="1797"/>
      <c r="J520" s="1613">
        <v>-1.2249128082608987E-2</v>
      </c>
      <c r="K520" s="1545"/>
      <c r="L520" s="1545"/>
      <c r="M520" s="1798" t="s">
        <v>344</v>
      </c>
      <c r="N520" s="1797"/>
      <c r="O520" s="1614">
        <v>8.6492757022276961E-2</v>
      </c>
      <c r="P520" s="1545"/>
      <c r="Q520" s="1545"/>
      <c r="AK520" s="300"/>
      <c r="AL520" s="300"/>
      <c r="AM520" s="300"/>
      <c r="AN520" s="300"/>
      <c r="AO520" s="300"/>
      <c r="AP520" s="300"/>
      <c r="AQ520" s="300"/>
      <c r="AR520" s="300"/>
      <c r="AS520" s="300"/>
      <c r="AT520" s="300"/>
      <c r="AU520" s="300"/>
      <c r="AV520" s="300"/>
      <c r="AW520" s="300"/>
      <c r="AX520" s="300"/>
      <c r="AY520" s="300"/>
      <c r="AZ520" s="300"/>
      <c r="BA520" s="302"/>
      <c r="BB520" s="352"/>
      <c r="BC520" s="302"/>
      <c r="BD520" s="302"/>
      <c r="BE520" s="302"/>
      <c r="BF520" s="302"/>
      <c r="BG520" s="302"/>
      <c r="BH520" s="302"/>
      <c r="BI520" s="302"/>
      <c r="BJ520" s="302"/>
      <c r="BK520" s="302"/>
      <c r="BL520" s="302"/>
      <c r="BM520" s="302"/>
      <c r="BN520" s="302"/>
      <c r="BO520" s="302"/>
      <c r="BP520" s="302"/>
      <c r="BQ520" s="302"/>
      <c r="BR520" s="302"/>
      <c r="BS520" s="302"/>
      <c r="BT520" s="302"/>
      <c r="BU520" s="302"/>
      <c r="BV520" s="302"/>
      <c r="BW520" s="302"/>
      <c r="BX520" s="302"/>
      <c r="BY520" s="302"/>
      <c r="BZ520" s="303"/>
      <c r="CA520" s="303"/>
      <c r="CB520" s="303"/>
      <c r="CC520" s="303"/>
      <c r="CD520" s="303"/>
      <c r="CE520" s="303"/>
      <c r="CF520" s="303"/>
      <c r="CG520" s="303"/>
      <c r="CH520" s="303"/>
      <c r="CI520" s="303"/>
      <c r="CJ520" s="303"/>
      <c r="CK520" s="303"/>
      <c r="CL520" s="303"/>
      <c r="CM520" s="303"/>
      <c r="CN520" s="303"/>
      <c r="CO520" s="303"/>
      <c r="CP520" s="303"/>
      <c r="CQ520" s="303"/>
      <c r="CR520" s="303"/>
      <c r="CS520" s="303"/>
      <c r="CT520" s="303"/>
      <c r="CU520" s="303"/>
      <c r="CV520" s="303"/>
      <c r="CW520" s="303"/>
      <c r="CX520" s="303"/>
      <c r="CY520" s="303"/>
      <c r="CZ520" s="303"/>
    </row>
    <row r="521" s="623" customFormat="true" ht="25.15" customHeight="true" x14ac:dyDescent="0.2">
      <c r="C521" s="1798" t="s">
        <v>335</v>
      </c>
      <c r="D521" s="1797"/>
      <c r="E521" s="1612">
        <v>0.10313335780705896</v>
      </c>
      <c r="F521" s="1545"/>
      <c r="G521" s="1545"/>
      <c r="H521" s="1798" t="s">
        <v>341</v>
      </c>
      <c r="I521" s="1797"/>
      <c r="J521" s="1613">
        <v>9.625943001104792E-2</v>
      </c>
      <c r="K521" s="1545"/>
      <c r="L521" s="1545"/>
      <c r="M521" s="1798" t="s">
        <v>357</v>
      </c>
      <c r="N521" s="1797"/>
      <c r="O521" s="1614">
        <v>-1.1503966388643087E-2</v>
      </c>
      <c r="P521" s="1545"/>
      <c r="Q521" s="1545"/>
      <c r="AK521" s="300"/>
      <c r="AL521" s="300"/>
      <c r="AM521" s="300"/>
      <c r="AN521" s="300"/>
      <c r="AO521" s="300"/>
      <c r="AP521" s="300"/>
      <c r="AQ521" s="300"/>
      <c r="AR521" s="300"/>
      <c r="AS521" s="300"/>
      <c r="AT521" s="300"/>
      <c r="AU521" s="300"/>
      <c r="AV521" s="300"/>
      <c r="AW521" s="300"/>
      <c r="AX521" s="300"/>
      <c r="AY521" s="300"/>
      <c r="AZ521" s="300"/>
      <c r="BA521" s="302"/>
      <c r="BB521" s="352"/>
      <c r="BC521" s="302"/>
      <c r="BD521" s="302"/>
      <c r="BE521" s="302"/>
      <c r="BF521" s="302"/>
      <c r="BG521" s="302"/>
      <c r="BH521" s="302"/>
      <c r="BI521" s="302"/>
      <c r="BJ521" s="302"/>
      <c r="BK521" s="302"/>
      <c r="BL521" s="302"/>
      <c r="BM521" s="302"/>
      <c r="BN521" s="302"/>
      <c r="BO521" s="302"/>
      <c r="BP521" s="302"/>
      <c r="BQ521" s="302"/>
      <c r="BR521" s="302"/>
      <c r="BS521" s="302"/>
      <c r="BT521" s="302"/>
      <c r="BU521" s="302"/>
      <c r="BV521" s="302"/>
      <c r="BW521" s="302"/>
      <c r="BX521" s="302"/>
      <c r="BY521" s="302"/>
      <c r="BZ521" s="303"/>
      <c r="CA521" s="303"/>
      <c r="CB521" s="303"/>
      <c r="CC521" s="303"/>
      <c r="CD521" s="303"/>
      <c r="CE521" s="303"/>
      <c r="CF521" s="303"/>
      <c r="CG521" s="303"/>
      <c r="CH521" s="303"/>
      <c r="CI521" s="303"/>
      <c r="CJ521" s="303"/>
      <c r="CK521" s="303"/>
      <c r="CL521" s="303"/>
      <c r="CM521" s="303"/>
      <c r="CN521" s="303"/>
      <c r="CO521" s="303"/>
      <c r="CP521" s="303"/>
      <c r="CQ521" s="303"/>
      <c r="CR521" s="303"/>
      <c r="CS521" s="303"/>
      <c r="CT521" s="303"/>
      <c r="CU521" s="303"/>
      <c r="CV521" s="303"/>
      <c r="CW521" s="303"/>
      <c r="CX521" s="303"/>
      <c r="CY521" s="303"/>
      <c r="CZ521" s="303"/>
    </row>
    <row r="522" s="623" customFormat="true" ht="25.15" customHeight="true" x14ac:dyDescent="0.2">
      <c r="C522" s="1798" t="s">
        <v>343</v>
      </c>
      <c r="D522" s="1797"/>
      <c r="E522" s="1612">
        <v>5.3596445816443641E-2</v>
      </c>
      <c r="F522" s="1545"/>
      <c r="G522" s="1545"/>
      <c r="H522" s="1798" t="s">
        <v>330</v>
      </c>
      <c r="I522" s="1797"/>
      <c r="J522" s="1613">
        <v>0.1170380633636191</v>
      </c>
      <c r="K522" s="1545"/>
      <c r="L522" s="1545"/>
      <c r="M522" s="1798" t="s">
        <v>368</v>
      </c>
      <c r="N522" s="1797"/>
      <c r="O522" s="1614">
        <v>1.1673604838026158E-2</v>
      </c>
      <c r="P522" s="1545"/>
      <c r="Q522" s="1545"/>
      <c r="AK522" s="300"/>
      <c r="AL522" s="300"/>
      <c r="AM522" s="300"/>
      <c r="AN522" s="300"/>
      <c r="AO522" s="300"/>
      <c r="AP522" s="300"/>
      <c r="AQ522" s="300"/>
      <c r="AR522" s="300"/>
      <c r="AS522" s="300"/>
      <c r="AT522" s="300"/>
      <c r="AU522" s="300"/>
      <c r="AV522" s="300"/>
      <c r="AW522" s="300"/>
      <c r="AX522" s="300"/>
      <c r="AY522" s="300"/>
      <c r="AZ522" s="300"/>
      <c r="BA522" s="302"/>
      <c r="BB522" s="352"/>
      <c r="BC522" s="302"/>
      <c r="BD522" s="302"/>
      <c r="BE522" s="302"/>
      <c r="BF522" s="302"/>
      <c r="BG522" s="302"/>
      <c r="BH522" s="302"/>
      <c r="BI522" s="302"/>
      <c r="BJ522" s="302"/>
      <c r="BK522" s="302"/>
      <c r="BL522" s="302"/>
      <c r="BM522" s="302"/>
      <c r="BN522" s="302"/>
      <c r="BO522" s="302"/>
      <c r="BP522" s="302"/>
      <c r="BQ522" s="302"/>
      <c r="BR522" s="302"/>
      <c r="BS522" s="302"/>
      <c r="BT522" s="302"/>
      <c r="BU522" s="302"/>
      <c r="BV522" s="302"/>
      <c r="BW522" s="302"/>
      <c r="BX522" s="302"/>
      <c r="BY522" s="302"/>
      <c r="BZ522" s="303"/>
      <c r="CA522" s="303"/>
      <c r="CB522" s="303"/>
      <c r="CC522" s="303"/>
      <c r="CD522" s="303"/>
      <c r="CE522" s="303"/>
      <c r="CF522" s="303"/>
      <c r="CG522" s="303"/>
      <c r="CH522" s="303"/>
      <c r="CI522" s="303"/>
      <c r="CJ522" s="303"/>
      <c r="CK522" s="303"/>
      <c r="CL522" s="303"/>
      <c r="CM522" s="303"/>
      <c r="CN522" s="303"/>
      <c r="CO522" s="303"/>
      <c r="CP522" s="303"/>
      <c r="CQ522" s="303"/>
      <c r="CR522" s="303"/>
      <c r="CS522" s="303"/>
      <c r="CT522" s="303"/>
      <c r="CU522" s="303"/>
      <c r="CV522" s="303"/>
      <c r="CW522" s="303"/>
      <c r="CX522" s="303"/>
      <c r="CY522" s="303"/>
      <c r="CZ522" s="303"/>
    </row>
    <row r="523" s="623" customFormat="true" ht="25.15" customHeight="true" x14ac:dyDescent="0.2">
      <c r="C523" s="1798" t="s">
        <v>329</v>
      </c>
      <c r="D523" s="1797"/>
      <c r="E523" s="1612">
        <v>-0.1222687131969413</v>
      </c>
      <c r="F523" s="1545"/>
      <c r="G523" s="1545"/>
      <c r="H523" s="1798" t="s">
        <v>347</v>
      </c>
      <c r="I523" s="1797"/>
      <c r="J523" s="1613">
        <v>4.3406521151912458E-2</v>
      </c>
      <c r="K523" s="1545"/>
      <c r="L523" s="1545"/>
      <c r="M523" s="1798" t="s">
        <v>341</v>
      </c>
      <c r="N523" s="1797"/>
      <c r="O523" s="1614">
        <v>5.2353028515055799E-2</v>
      </c>
      <c r="P523" s="1545"/>
      <c r="Q523" s="1545"/>
      <c r="AK523" s="300"/>
      <c r="AL523" s="300"/>
      <c r="AM523" s="300"/>
      <c r="AN523" s="300"/>
      <c r="AO523" s="300"/>
      <c r="AP523" s="300"/>
      <c r="AQ523" s="300"/>
      <c r="AR523" s="300"/>
      <c r="AS523" s="300"/>
      <c r="AT523" s="300"/>
      <c r="AU523" s="300"/>
      <c r="AV523" s="300"/>
      <c r="AW523" s="300"/>
      <c r="AX523" s="300"/>
      <c r="AY523" s="300"/>
      <c r="AZ523" s="300"/>
      <c r="BA523" s="302"/>
      <c r="BB523" s="352"/>
      <c r="BC523" s="302"/>
      <c r="BD523" s="302"/>
      <c r="BE523" s="302"/>
      <c r="BF523" s="302"/>
      <c r="BG523" s="302"/>
      <c r="BH523" s="302"/>
      <c r="BI523" s="302"/>
      <c r="BJ523" s="302"/>
      <c r="BK523" s="302"/>
      <c r="BL523" s="302"/>
      <c r="BM523" s="302"/>
      <c r="BN523" s="302"/>
      <c r="BO523" s="302"/>
      <c r="BP523" s="302"/>
      <c r="BQ523" s="302"/>
      <c r="BR523" s="302"/>
      <c r="BS523" s="302"/>
      <c r="BT523" s="302"/>
      <c r="BU523" s="302"/>
      <c r="BV523" s="302"/>
      <c r="BW523" s="302"/>
      <c r="BX523" s="302"/>
      <c r="BY523" s="302"/>
      <c r="BZ523" s="303"/>
      <c r="CA523" s="303"/>
      <c r="CB523" s="303"/>
      <c r="CC523" s="303"/>
      <c r="CD523" s="303"/>
      <c r="CE523" s="303"/>
      <c r="CF523" s="303"/>
      <c r="CG523" s="303"/>
      <c r="CH523" s="303"/>
      <c r="CI523" s="303"/>
      <c r="CJ523" s="303"/>
      <c r="CK523" s="303"/>
      <c r="CL523" s="303"/>
      <c r="CM523" s="303"/>
      <c r="CN523" s="303"/>
      <c r="CO523" s="303"/>
      <c r="CP523" s="303"/>
      <c r="CQ523" s="303"/>
      <c r="CR523" s="303"/>
      <c r="CS523" s="303"/>
      <c r="CT523" s="303"/>
      <c r="CU523" s="303"/>
      <c r="CV523" s="303"/>
      <c r="CW523" s="303"/>
      <c r="CX523" s="303"/>
      <c r="CY523" s="303"/>
      <c r="CZ523" s="303"/>
    </row>
    <row r="524" s="623" customFormat="true" ht="25.15" customHeight="true" x14ac:dyDescent="0.2">
      <c r="C524" s="1798" t="s">
        <v>358</v>
      </c>
      <c r="D524" s="1797"/>
      <c r="E524" s="1612">
        <v>-1.8278231492892216E-2</v>
      </c>
      <c r="F524" s="1545"/>
      <c r="G524" s="1545"/>
      <c r="H524" s="1798" t="s">
        <v>340</v>
      </c>
      <c r="I524" s="1797"/>
      <c r="J524" s="1613">
        <v>7.4337798663431084E-2</v>
      </c>
      <c r="K524" s="1545"/>
      <c r="L524" s="1545"/>
      <c r="M524" s="1798" t="s">
        <v>330</v>
      </c>
      <c r="N524" s="1797"/>
      <c r="O524" s="1614">
        <v>0.13948622722500054</v>
      </c>
      <c r="P524" s="1545"/>
      <c r="Q524" s="1545"/>
      <c r="AK524" s="300"/>
      <c r="AL524" s="300"/>
      <c r="AM524" s="300"/>
      <c r="AN524" s="300"/>
      <c r="AO524" s="300"/>
      <c r="AP524" s="300"/>
      <c r="AQ524" s="300"/>
      <c r="AR524" s="300"/>
      <c r="AS524" s="300"/>
      <c r="AT524" s="300"/>
      <c r="AU524" s="300"/>
      <c r="AV524" s="300"/>
      <c r="AW524" s="300"/>
      <c r="AX524" s="300"/>
      <c r="AY524" s="300"/>
      <c r="AZ524" s="300"/>
      <c r="BA524" s="302"/>
      <c r="BB524" s="352"/>
      <c r="BC524" s="302"/>
      <c r="BD524" s="302"/>
      <c r="BE524" s="302"/>
      <c r="BF524" s="302"/>
      <c r="BG524" s="302"/>
      <c r="BH524" s="302"/>
      <c r="BI524" s="302"/>
      <c r="BJ524" s="302"/>
      <c r="BK524" s="302"/>
      <c r="BL524" s="302"/>
      <c r="BM524" s="302"/>
      <c r="BN524" s="302"/>
      <c r="BO524" s="302"/>
      <c r="BP524" s="302"/>
      <c r="BQ524" s="302"/>
      <c r="BR524" s="302"/>
      <c r="BS524" s="302"/>
      <c r="BT524" s="302"/>
      <c r="BU524" s="302"/>
      <c r="BV524" s="302"/>
      <c r="BW524" s="302"/>
      <c r="BX524" s="302"/>
      <c r="BY524" s="302"/>
      <c r="BZ524" s="303"/>
      <c r="CA524" s="303"/>
      <c r="CB524" s="303"/>
      <c r="CC524" s="303"/>
      <c r="CD524" s="303"/>
      <c r="CE524" s="303"/>
      <c r="CF524" s="303"/>
      <c r="CG524" s="303"/>
      <c r="CH524" s="303"/>
      <c r="CI524" s="303"/>
      <c r="CJ524" s="303"/>
      <c r="CK524" s="303"/>
      <c r="CL524" s="303"/>
      <c r="CM524" s="303"/>
      <c r="CN524" s="303"/>
      <c r="CO524" s="303"/>
      <c r="CP524" s="303"/>
      <c r="CQ524" s="303"/>
      <c r="CR524" s="303"/>
      <c r="CS524" s="303"/>
      <c r="CT524" s="303"/>
      <c r="CU524" s="303"/>
      <c r="CV524" s="303"/>
      <c r="CW524" s="303"/>
      <c r="CX524" s="303"/>
      <c r="CY524" s="303"/>
      <c r="CZ524" s="303"/>
    </row>
    <row r="525" s="623" customFormat="true" ht="25.15" customHeight="true" x14ac:dyDescent="0.2">
      <c r="C525" s="1798" t="s">
        <v>349</v>
      </c>
      <c r="D525" s="1797"/>
      <c r="E525" s="1612">
        <v>-3.8332887960220219E-2</v>
      </c>
      <c r="F525" s="1545"/>
      <c r="G525" s="1545"/>
      <c r="H525" s="1798" t="s">
        <v>334</v>
      </c>
      <c r="I525" s="1797"/>
      <c r="J525" s="1613">
        <v>9.6511600428696512E-2</v>
      </c>
      <c r="K525" s="1545"/>
      <c r="L525" s="1545"/>
      <c r="M525" s="1798" t="s">
        <v>347</v>
      </c>
      <c r="N525" s="1797"/>
      <c r="O525" s="1614">
        <v>6.2505861807038487E-2</v>
      </c>
      <c r="P525" s="1545"/>
      <c r="Q525" s="1545"/>
      <c r="AK525" s="300"/>
      <c r="AL525" s="300"/>
      <c r="AM525" s="300"/>
      <c r="AN525" s="300"/>
      <c r="AO525" s="300"/>
      <c r="AP525" s="300"/>
      <c r="AQ525" s="300"/>
      <c r="AR525" s="300"/>
      <c r="AS525" s="300"/>
      <c r="AT525" s="300"/>
      <c r="AU525" s="300"/>
      <c r="AV525" s="300"/>
      <c r="AW525" s="300"/>
      <c r="AX525" s="300"/>
      <c r="AY525" s="300"/>
      <c r="AZ525" s="300"/>
      <c r="BA525" s="302"/>
      <c r="BB525" s="352"/>
      <c r="BC525" s="302"/>
      <c r="BD525" s="302"/>
      <c r="BE525" s="302"/>
      <c r="BF525" s="302"/>
      <c r="BG525" s="302"/>
      <c r="BH525" s="302"/>
      <c r="BI525" s="302"/>
      <c r="BJ525" s="302"/>
      <c r="BK525" s="302"/>
      <c r="BL525" s="302"/>
      <c r="BM525" s="302"/>
      <c r="BN525" s="302"/>
      <c r="BO525" s="302"/>
      <c r="BP525" s="302"/>
      <c r="BQ525" s="302"/>
      <c r="BR525" s="302"/>
      <c r="BS525" s="302"/>
      <c r="BT525" s="302"/>
      <c r="BU525" s="302"/>
      <c r="BV525" s="302"/>
      <c r="BW525" s="302"/>
      <c r="BX525" s="302"/>
      <c r="BY525" s="302"/>
      <c r="BZ525" s="303"/>
      <c r="CA525" s="303"/>
      <c r="CB525" s="303"/>
      <c r="CC525" s="303"/>
      <c r="CD525" s="303"/>
      <c r="CE525" s="303"/>
      <c r="CF525" s="303"/>
      <c r="CG525" s="303"/>
      <c r="CH525" s="303"/>
      <c r="CI525" s="303"/>
      <c r="CJ525" s="303"/>
      <c r="CK525" s="303"/>
      <c r="CL525" s="303"/>
      <c r="CM525" s="303"/>
      <c r="CN525" s="303"/>
      <c r="CO525" s="303"/>
      <c r="CP525" s="303"/>
      <c r="CQ525" s="303"/>
      <c r="CR525" s="303"/>
      <c r="CS525" s="303"/>
      <c r="CT525" s="303"/>
      <c r="CU525" s="303"/>
      <c r="CV525" s="303"/>
      <c r="CW525" s="303"/>
      <c r="CX525" s="303"/>
      <c r="CY525" s="303"/>
      <c r="CZ525" s="303"/>
    </row>
    <row r="526" s="623" customFormat="true" ht="25.15" customHeight="true" x14ac:dyDescent="0.2">
      <c r="C526" s="1798" t="s">
        <v>350</v>
      </c>
      <c r="D526" s="1797"/>
      <c r="E526" s="1612">
        <v>-5.1197954370396606E-2</v>
      </c>
      <c r="F526" s="1545"/>
      <c r="G526" s="1545"/>
      <c r="H526" s="1798" t="s">
        <v>366</v>
      </c>
      <c r="I526" s="1797"/>
      <c r="J526" s="1613">
        <v>6.2731225209066857E-3</v>
      </c>
      <c r="K526" s="1545"/>
      <c r="L526" s="1545"/>
      <c r="M526" s="1798" t="s">
        <v>340</v>
      </c>
      <c r="N526" s="1797"/>
      <c r="O526" s="1614">
        <v>9.59607537187811E-2</v>
      </c>
      <c r="P526" s="1545"/>
      <c r="Q526" s="1545"/>
      <c r="AK526" s="300"/>
      <c r="AL526" s="300"/>
      <c r="AM526" s="300"/>
      <c r="AN526" s="300"/>
      <c r="AO526" s="300"/>
      <c r="AP526" s="300"/>
      <c r="AQ526" s="300"/>
      <c r="AR526" s="300"/>
      <c r="AS526" s="300"/>
      <c r="AT526" s="300"/>
      <c r="AU526" s="300"/>
      <c r="AV526" s="300"/>
      <c r="AW526" s="300"/>
      <c r="AX526" s="300"/>
      <c r="AY526" s="300"/>
      <c r="AZ526" s="300"/>
      <c r="BA526" s="302"/>
      <c r="BB526" s="352"/>
      <c r="BC526" s="302"/>
      <c r="BD526" s="302"/>
      <c r="BE526" s="302"/>
      <c r="BF526" s="302"/>
      <c r="BG526" s="302"/>
      <c r="BH526" s="302"/>
      <c r="BI526" s="302"/>
      <c r="BJ526" s="302"/>
      <c r="BK526" s="302"/>
      <c r="BL526" s="302"/>
      <c r="BM526" s="302"/>
      <c r="BN526" s="302"/>
      <c r="BO526" s="302"/>
      <c r="BP526" s="302"/>
      <c r="BQ526" s="302"/>
      <c r="BR526" s="302"/>
      <c r="BS526" s="302"/>
      <c r="BT526" s="302"/>
      <c r="BU526" s="302"/>
      <c r="BV526" s="302"/>
      <c r="BW526" s="302"/>
      <c r="BX526" s="302"/>
      <c r="BY526" s="302"/>
      <c r="BZ526" s="303"/>
      <c r="CA526" s="303"/>
      <c r="CB526" s="303"/>
      <c r="CC526" s="303"/>
      <c r="CD526" s="303"/>
      <c r="CE526" s="303"/>
      <c r="CF526" s="303"/>
      <c r="CG526" s="303"/>
      <c r="CH526" s="303"/>
      <c r="CI526" s="303"/>
      <c r="CJ526" s="303"/>
      <c r="CK526" s="303"/>
      <c r="CL526" s="303"/>
      <c r="CM526" s="303"/>
      <c r="CN526" s="303"/>
      <c r="CO526" s="303"/>
      <c r="CP526" s="303"/>
      <c r="CQ526" s="303"/>
      <c r="CR526" s="303"/>
      <c r="CS526" s="303"/>
      <c r="CT526" s="303"/>
      <c r="CU526" s="303"/>
      <c r="CV526" s="303"/>
      <c r="CW526" s="303"/>
      <c r="CX526" s="303"/>
      <c r="CY526" s="303"/>
      <c r="CZ526" s="303"/>
    </row>
    <row r="527" s="623" customFormat="true" ht="25.15" customHeight="true" x14ac:dyDescent="0.2">
      <c r="C527" s="1798" t="s">
        <v>356</v>
      </c>
      <c r="D527" s="1797"/>
      <c r="E527" s="1612">
        <v>3.7527401976478227E-2</v>
      </c>
      <c r="F527" s="1545"/>
      <c r="G527" s="1545"/>
      <c r="H527" s="1798" t="s">
        <v>345</v>
      </c>
      <c r="I527" s="1797"/>
      <c r="J527" s="1613">
        <v>-7.4984822659326308E-2</v>
      </c>
      <c r="K527" s="1545"/>
      <c r="L527" s="1545"/>
      <c r="M527" s="1798" t="s">
        <v>334</v>
      </c>
      <c r="N527" s="1797"/>
      <c r="O527" s="1614">
        <v>0.13392136372126007</v>
      </c>
      <c r="P527" s="1545"/>
      <c r="Q527" s="1545"/>
      <c r="AK527" s="300"/>
      <c r="AL527" s="300"/>
      <c r="AM527" s="300"/>
      <c r="AN527" s="300"/>
      <c r="AO527" s="300"/>
      <c r="AP527" s="300"/>
      <c r="AQ527" s="300"/>
      <c r="AR527" s="300"/>
      <c r="AS527" s="300"/>
      <c r="AT527" s="300"/>
      <c r="AU527" s="300"/>
      <c r="AV527" s="300"/>
      <c r="AW527" s="300"/>
      <c r="AX527" s="300"/>
      <c r="AY527" s="300"/>
      <c r="AZ527" s="300"/>
      <c r="BA527" s="302"/>
      <c r="BB527" s="352"/>
      <c r="BC527" s="302"/>
      <c r="BD527" s="302"/>
      <c r="BE527" s="302"/>
      <c r="BF527" s="302"/>
      <c r="BG527" s="302"/>
      <c r="BH527" s="302"/>
      <c r="BI527" s="302"/>
      <c r="BJ527" s="302"/>
      <c r="BK527" s="302"/>
      <c r="BL527" s="302"/>
      <c r="BM527" s="302"/>
      <c r="BN527" s="302"/>
      <c r="BO527" s="302"/>
      <c r="BP527" s="302"/>
      <c r="BQ527" s="302"/>
      <c r="BR527" s="302"/>
      <c r="BS527" s="302"/>
      <c r="BT527" s="302"/>
      <c r="BU527" s="302"/>
      <c r="BV527" s="302"/>
      <c r="BW527" s="302"/>
      <c r="BX527" s="302"/>
      <c r="BY527" s="302"/>
      <c r="BZ527" s="303"/>
      <c r="CA527" s="303"/>
      <c r="CB527" s="303"/>
      <c r="CC527" s="303"/>
      <c r="CD527" s="303"/>
      <c r="CE527" s="303"/>
      <c r="CF527" s="303"/>
      <c r="CG527" s="303"/>
      <c r="CH527" s="303"/>
      <c r="CI527" s="303"/>
      <c r="CJ527" s="303"/>
      <c r="CK527" s="303"/>
      <c r="CL527" s="303"/>
      <c r="CM527" s="303"/>
      <c r="CN527" s="303"/>
      <c r="CO527" s="303"/>
      <c r="CP527" s="303"/>
      <c r="CQ527" s="303"/>
      <c r="CR527" s="303"/>
      <c r="CS527" s="303"/>
      <c r="CT527" s="303"/>
      <c r="CU527" s="303"/>
      <c r="CV527" s="303"/>
      <c r="CW527" s="303"/>
      <c r="CX527" s="303"/>
      <c r="CY527" s="303"/>
      <c r="CZ527" s="303"/>
    </row>
    <row r="528" s="623" customFormat="true" ht="25.15" customHeight="true" x14ac:dyDescent="0.2">
      <c r="C528" s="1798" t="s">
        <v>336</v>
      </c>
      <c r="D528" s="1797"/>
      <c r="E528" s="1612">
        <v>9.9516743513779898E-2</v>
      </c>
      <c r="F528" s="1545"/>
      <c r="G528" s="1545"/>
      <c r="H528" s="1798" t="s">
        <v>342</v>
      </c>
      <c r="I528" s="1797"/>
      <c r="J528" s="1613">
        <v>-5.8093507222100417E-2</v>
      </c>
      <c r="K528" s="1545"/>
      <c r="L528" s="1545"/>
      <c r="M528" s="1798" t="s">
        <v>366</v>
      </c>
      <c r="N528" s="1797"/>
      <c r="O528" s="1614">
        <v>2.8641014555344197E-2</v>
      </c>
      <c r="P528" s="1545"/>
      <c r="Q528" s="1545"/>
      <c r="AK528" s="300"/>
      <c r="AL528" s="300"/>
      <c r="AM528" s="300"/>
      <c r="AN528" s="300"/>
      <c r="AO528" s="300"/>
      <c r="AP528" s="300"/>
      <c r="AQ528" s="300"/>
      <c r="AR528" s="300"/>
      <c r="AS528" s="300"/>
      <c r="AT528" s="300"/>
      <c r="AU528" s="300"/>
      <c r="AV528" s="300"/>
      <c r="AW528" s="300"/>
      <c r="AX528" s="300"/>
      <c r="AY528" s="300"/>
      <c r="AZ528" s="300"/>
      <c r="BA528" s="302"/>
      <c r="BB528" s="352"/>
      <c r="BC528" s="302"/>
      <c r="BD528" s="302"/>
      <c r="BE528" s="302"/>
      <c r="BF528" s="302"/>
      <c r="BG528" s="302"/>
      <c r="BH528" s="302"/>
      <c r="BI528" s="302"/>
      <c r="BJ528" s="302"/>
      <c r="BK528" s="302"/>
      <c r="BL528" s="302"/>
      <c r="BM528" s="302"/>
      <c r="BN528" s="302"/>
      <c r="BO528" s="302"/>
      <c r="BP528" s="302"/>
      <c r="BQ528" s="302"/>
      <c r="BR528" s="302"/>
      <c r="BS528" s="302"/>
      <c r="BT528" s="302"/>
      <c r="BU528" s="302"/>
      <c r="BV528" s="302"/>
      <c r="BW528" s="302"/>
      <c r="BX528" s="302"/>
      <c r="BY528" s="302"/>
      <c r="BZ528" s="303"/>
      <c r="CA528" s="303"/>
      <c r="CB528" s="303"/>
      <c r="CC528" s="303"/>
      <c r="CD528" s="303"/>
      <c r="CE528" s="303"/>
      <c r="CF528" s="303"/>
      <c r="CG528" s="303"/>
      <c r="CH528" s="303"/>
      <c r="CI528" s="303"/>
      <c r="CJ528" s="303"/>
      <c r="CK528" s="303"/>
      <c r="CL528" s="303"/>
      <c r="CM528" s="303"/>
      <c r="CN528" s="303"/>
      <c r="CO528" s="303"/>
      <c r="CP528" s="303"/>
      <c r="CQ528" s="303"/>
      <c r="CR528" s="303"/>
      <c r="CS528" s="303"/>
      <c r="CT528" s="303"/>
      <c r="CU528" s="303"/>
      <c r="CV528" s="303"/>
      <c r="CW528" s="303"/>
      <c r="CX528" s="303"/>
      <c r="CY528" s="303"/>
      <c r="CZ528" s="303"/>
    </row>
    <row r="529" s="623" customFormat="true" ht="25.15" customHeight="true" x14ac:dyDescent="0.2">
      <c r="C529" s="1798" t="s">
        <v>355</v>
      </c>
      <c r="D529" s="1797"/>
      <c r="E529" s="1615">
        <v>2.765457265540883E-2</v>
      </c>
      <c r="F529" s="1545"/>
      <c r="G529" s="1545"/>
      <c r="H529" s="1798" t="s">
        <v>354</v>
      </c>
      <c r="I529" s="1797"/>
      <c r="J529" s="1613">
        <v>-4.8962436707644948E-2</v>
      </c>
      <c r="K529" s="1545"/>
      <c r="L529" s="1545"/>
      <c r="M529" s="1798" t="s">
        <v>345</v>
      </c>
      <c r="N529" s="1797"/>
      <c r="O529" s="1614">
        <v>-4.1321858000498916E-2</v>
      </c>
      <c r="P529" s="1545"/>
      <c r="Q529" s="1545"/>
      <c r="AK529" s="300"/>
      <c r="AL529" s="300"/>
      <c r="AM529" s="300"/>
      <c r="AN529" s="300"/>
      <c r="AO529" s="300"/>
      <c r="AP529" s="300"/>
      <c r="AQ529" s="300"/>
      <c r="AR529" s="300"/>
      <c r="AS529" s="300"/>
      <c r="AT529" s="300"/>
      <c r="AU529" s="300"/>
      <c r="AV529" s="300"/>
      <c r="AW529" s="300"/>
      <c r="AX529" s="300"/>
      <c r="AY529" s="300"/>
      <c r="AZ529" s="300"/>
      <c r="BA529" s="302"/>
      <c r="BB529" s="352"/>
      <c r="BC529" s="302"/>
      <c r="BD529" s="302"/>
      <c r="BE529" s="302"/>
      <c r="BF529" s="302"/>
      <c r="BG529" s="302"/>
      <c r="BH529" s="302"/>
      <c r="BI529" s="302"/>
      <c r="BJ529" s="302"/>
      <c r="BK529" s="302"/>
      <c r="BL529" s="302"/>
      <c r="BM529" s="302"/>
      <c r="BN529" s="302"/>
      <c r="BO529" s="302"/>
      <c r="BP529" s="302"/>
      <c r="BQ529" s="302"/>
      <c r="BR529" s="302"/>
      <c r="BS529" s="302"/>
      <c r="BT529" s="302"/>
      <c r="BU529" s="302"/>
      <c r="BV529" s="302"/>
      <c r="BW529" s="302"/>
      <c r="BX529" s="302"/>
      <c r="BY529" s="302"/>
      <c r="BZ529" s="303"/>
      <c r="CA529" s="303"/>
      <c r="CB529" s="303"/>
      <c r="CC529" s="303"/>
      <c r="CD529" s="303"/>
      <c r="CE529" s="303"/>
      <c r="CF529" s="303"/>
      <c r="CG529" s="303"/>
      <c r="CH529" s="303"/>
      <c r="CI529" s="303"/>
      <c r="CJ529" s="303"/>
      <c r="CK529" s="303"/>
      <c r="CL529" s="303"/>
      <c r="CM529" s="303"/>
      <c r="CN529" s="303"/>
      <c r="CO529" s="303"/>
      <c r="CP529" s="303"/>
      <c r="CQ529" s="303"/>
      <c r="CR529" s="303"/>
      <c r="CS529" s="303"/>
      <c r="CT529" s="303"/>
      <c r="CU529" s="303"/>
      <c r="CV529" s="303"/>
      <c r="CW529" s="303"/>
      <c r="CX529" s="303"/>
      <c r="CY529" s="303"/>
      <c r="CZ529" s="303"/>
    </row>
    <row r="530" s="623" customFormat="true" ht="25.15" customHeight="true" x14ac:dyDescent="0.2">
      <c r="C530" s="1796"/>
      <c r="D530" s="1797"/>
      <c r="E530" s="1570"/>
      <c r="F530" s="1545"/>
      <c r="G530" s="1545"/>
      <c r="H530" s="1798" t="s">
        <v>363</v>
      </c>
      <c r="I530" s="1797"/>
      <c r="J530" s="1613">
        <v>1.9614069146543678E-2</v>
      </c>
      <c r="K530" s="1545"/>
      <c r="L530" s="1545"/>
      <c r="M530" s="1798" t="s">
        <v>342</v>
      </c>
      <c r="N530" s="1797"/>
      <c r="O530" s="1614">
        <v>-9.1785136378354448E-2</v>
      </c>
      <c r="P530" s="1545"/>
      <c r="Q530" s="1545"/>
      <c r="AK530" s="300"/>
      <c r="AL530" s="300"/>
      <c r="AM530" s="300"/>
      <c r="AN530" s="300"/>
      <c r="AO530" s="300"/>
      <c r="AP530" s="300"/>
      <c r="AQ530" s="300"/>
      <c r="AR530" s="300"/>
      <c r="AS530" s="300"/>
      <c r="AT530" s="300"/>
      <c r="AU530" s="300"/>
      <c r="AV530" s="300"/>
      <c r="AW530" s="300"/>
      <c r="AX530" s="300"/>
      <c r="AY530" s="300"/>
      <c r="AZ530" s="300"/>
      <c r="BA530" s="302"/>
      <c r="BB530" s="352"/>
      <c r="BC530" s="302"/>
      <c r="BD530" s="302"/>
      <c r="BE530" s="302"/>
      <c r="BF530" s="302"/>
      <c r="BG530" s="302"/>
      <c r="BH530" s="302"/>
      <c r="BI530" s="302"/>
      <c r="BJ530" s="302"/>
      <c r="BK530" s="302"/>
      <c r="BL530" s="302"/>
      <c r="BM530" s="302"/>
      <c r="BN530" s="302"/>
      <c r="BO530" s="302"/>
      <c r="BP530" s="302"/>
      <c r="BQ530" s="302"/>
      <c r="BR530" s="302"/>
      <c r="BS530" s="302"/>
      <c r="BT530" s="302"/>
      <c r="BU530" s="302"/>
      <c r="BV530" s="302"/>
      <c r="BW530" s="302"/>
      <c r="BX530" s="302"/>
      <c r="BY530" s="302"/>
      <c r="BZ530" s="303"/>
      <c r="CA530" s="303"/>
      <c r="CB530" s="303"/>
      <c r="CC530" s="303"/>
      <c r="CD530" s="303"/>
      <c r="CE530" s="303"/>
      <c r="CF530" s="303"/>
      <c r="CG530" s="303"/>
      <c r="CH530" s="303"/>
      <c r="CI530" s="303"/>
      <c r="CJ530" s="303"/>
      <c r="CK530" s="303"/>
      <c r="CL530" s="303"/>
      <c r="CM530" s="303"/>
      <c r="CN530" s="303"/>
      <c r="CO530" s="303"/>
      <c r="CP530" s="303"/>
      <c r="CQ530" s="303"/>
      <c r="CR530" s="303"/>
      <c r="CS530" s="303"/>
      <c r="CT530" s="303"/>
      <c r="CU530" s="303"/>
      <c r="CV530" s="303"/>
      <c r="CW530" s="303"/>
      <c r="CX530" s="303"/>
      <c r="CY530" s="303"/>
      <c r="CZ530" s="303"/>
    </row>
    <row r="531" s="623" customFormat="true" ht="25.15" customHeight="true" x14ac:dyDescent="0.2">
      <c r="C531" s="1796"/>
      <c r="D531" s="1797"/>
      <c r="E531" s="1545"/>
      <c r="F531" s="1545"/>
      <c r="G531" s="1545"/>
      <c r="H531" s="1798" t="s">
        <v>351</v>
      </c>
      <c r="I531" s="1797"/>
      <c r="J531" s="1613">
        <v>4.0634423868795677E-2</v>
      </c>
      <c r="K531" s="1545"/>
      <c r="L531" s="1545"/>
      <c r="M531" s="1798" t="s">
        <v>354</v>
      </c>
      <c r="N531" s="1797"/>
      <c r="O531" s="1614">
        <v>8.2944942564902634E-4</v>
      </c>
      <c r="P531" s="1545"/>
      <c r="Q531" s="1545"/>
      <c r="AK531" s="300"/>
      <c r="AL531" s="300"/>
      <c r="AM531" s="300"/>
      <c r="AN531" s="300"/>
      <c r="AO531" s="300"/>
      <c r="AP531" s="300"/>
      <c r="AQ531" s="300"/>
      <c r="AR531" s="300"/>
      <c r="AS531" s="300"/>
      <c r="AT531" s="300"/>
      <c r="AU531" s="300"/>
      <c r="AV531" s="300"/>
      <c r="AW531" s="300"/>
      <c r="AX531" s="300"/>
      <c r="AY531" s="300"/>
      <c r="AZ531" s="300"/>
      <c r="BA531" s="302"/>
      <c r="BB531" s="352"/>
      <c r="BC531" s="302"/>
      <c r="BD531" s="302"/>
      <c r="BE531" s="302"/>
      <c r="BF531" s="302"/>
      <c r="BG531" s="302"/>
      <c r="BH531" s="302"/>
      <c r="BI531" s="302"/>
      <c r="BJ531" s="302"/>
      <c r="BK531" s="302"/>
      <c r="BL531" s="302"/>
      <c r="BM531" s="302"/>
      <c r="BN531" s="302"/>
      <c r="BO531" s="302"/>
      <c r="BP531" s="302"/>
      <c r="BQ531" s="302"/>
      <c r="BR531" s="302"/>
      <c r="BS531" s="302"/>
      <c r="BT531" s="302"/>
      <c r="BU531" s="302"/>
      <c r="BV531" s="302"/>
      <c r="BW531" s="302"/>
      <c r="BX531" s="302"/>
      <c r="BY531" s="302"/>
      <c r="BZ531" s="303"/>
      <c r="CA531" s="303"/>
      <c r="CB531" s="303"/>
      <c r="CC531" s="303"/>
      <c r="CD531" s="303"/>
      <c r="CE531" s="303"/>
      <c r="CF531" s="303"/>
      <c r="CG531" s="303"/>
      <c r="CH531" s="303"/>
      <c r="CI531" s="303"/>
      <c r="CJ531" s="303"/>
      <c r="CK531" s="303"/>
      <c r="CL531" s="303"/>
      <c r="CM531" s="303"/>
      <c r="CN531" s="303"/>
      <c r="CO531" s="303"/>
      <c r="CP531" s="303"/>
      <c r="CQ531" s="303"/>
      <c r="CR531" s="303"/>
      <c r="CS531" s="303"/>
      <c r="CT531" s="303"/>
      <c r="CU531" s="303"/>
      <c r="CV531" s="303"/>
      <c r="CW531" s="303"/>
      <c r="CX531" s="303"/>
      <c r="CY531" s="303"/>
      <c r="CZ531" s="303"/>
    </row>
    <row r="532" s="623" customFormat="true" ht="25.15" customHeight="true" x14ac:dyDescent="0.2">
      <c r="C532" s="1799" t="s">
        <v>308</v>
      </c>
      <c r="D532" s="1797"/>
      <c r="E532" s="1797"/>
      <c r="F532" s="1545"/>
      <c r="G532" s="1545"/>
      <c r="H532" s="1798" t="s">
        <v>361</v>
      </c>
      <c r="I532" s="1797"/>
      <c r="J532" s="1613">
        <v>8.3060727857758587E-3</v>
      </c>
      <c r="K532" s="1545"/>
      <c r="L532" s="1545"/>
      <c r="M532" s="1798" t="s">
        <v>363</v>
      </c>
      <c r="N532" s="1797"/>
      <c r="O532" s="1614">
        <v>2.4821916175617853E-2</v>
      </c>
      <c r="P532" s="1545"/>
      <c r="Q532" s="1545"/>
      <c r="AK532" s="300"/>
      <c r="AL532" s="300"/>
      <c r="AM532" s="300"/>
      <c r="AN532" s="300"/>
      <c r="AO532" s="300"/>
      <c r="AP532" s="300"/>
      <c r="AQ532" s="300"/>
      <c r="AR532" s="300"/>
      <c r="AS532" s="300"/>
      <c r="AT532" s="300"/>
      <c r="AU532" s="300"/>
      <c r="AV532" s="300"/>
      <c r="AW532" s="300"/>
      <c r="AX532" s="300"/>
      <c r="AY532" s="300"/>
      <c r="AZ532" s="300"/>
      <c r="BA532" s="302"/>
      <c r="BB532" s="352"/>
      <c r="BC532" s="302"/>
      <c r="BD532" s="302"/>
      <c r="BE532" s="302"/>
      <c r="BF532" s="302"/>
      <c r="BG532" s="302"/>
      <c r="BH532" s="302"/>
      <c r="BI532" s="302"/>
      <c r="BJ532" s="302"/>
      <c r="BK532" s="302"/>
      <c r="BL532" s="302"/>
      <c r="BM532" s="302"/>
      <c r="BN532" s="302"/>
      <c r="BO532" s="302"/>
      <c r="BP532" s="302"/>
      <c r="BQ532" s="302"/>
      <c r="BR532" s="302"/>
      <c r="BS532" s="302"/>
      <c r="BT532" s="302"/>
      <c r="BU532" s="302"/>
      <c r="BV532" s="302"/>
      <c r="BW532" s="302"/>
      <c r="BX532" s="302"/>
      <c r="BY532" s="302"/>
      <c r="BZ532" s="303"/>
      <c r="CA532" s="303"/>
      <c r="CB532" s="303"/>
      <c r="CC532" s="303"/>
      <c r="CD532" s="303"/>
      <c r="CE532" s="303"/>
      <c r="CF532" s="303"/>
      <c r="CG532" s="303"/>
      <c r="CH532" s="303"/>
      <c r="CI532" s="303"/>
      <c r="CJ532" s="303"/>
      <c r="CK532" s="303"/>
      <c r="CL532" s="303"/>
      <c r="CM532" s="303"/>
      <c r="CN532" s="303"/>
      <c r="CO532" s="303"/>
      <c r="CP532" s="303"/>
      <c r="CQ532" s="303"/>
      <c r="CR532" s="303"/>
      <c r="CS532" s="303"/>
      <c r="CT532" s="303"/>
      <c r="CU532" s="303"/>
      <c r="CV532" s="303"/>
      <c r="CW532" s="303"/>
      <c r="CX532" s="303"/>
      <c r="CY532" s="303"/>
      <c r="CZ532" s="303"/>
    </row>
    <row r="533" s="623" customFormat="true" ht="25.15" customHeight="true" x14ac:dyDescent="0.2">
      <c r="C533" s="1800" t="s">
        <v>227</v>
      </c>
      <c r="D533" s="1797"/>
      <c r="E533" s="1633" t="s">
        <v>229</v>
      </c>
      <c r="F533" s="1545"/>
      <c r="G533" s="1545"/>
      <c r="H533" s="1798" t="s">
        <v>346</v>
      </c>
      <c r="I533" s="1797"/>
      <c r="J533" s="1613">
        <v>6.6675773781978948E-2</v>
      </c>
      <c r="K533" s="1545"/>
      <c r="L533" s="1545"/>
      <c r="M533" s="1798" t="s">
        <v>351</v>
      </c>
      <c r="N533" s="1797"/>
      <c r="O533" s="1614">
        <v>5.2718434336725122E-2</v>
      </c>
      <c r="P533" s="1545"/>
      <c r="Q533" s="1545"/>
      <c r="AK533" s="300"/>
      <c r="AL533" s="300"/>
      <c r="AM533" s="300"/>
      <c r="AN533" s="300"/>
      <c r="AO533" s="300"/>
      <c r="AP533" s="300"/>
      <c r="AQ533" s="300"/>
      <c r="AR533" s="300"/>
      <c r="AS533" s="300"/>
      <c r="AT533" s="300"/>
      <c r="AU533" s="300"/>
      <c r="AV533" s="300"/>
      <c r="AW533" s="300"/>
      <c r="AX533" s="300"/>
      <c r="AY533" s="300"/>
      <c r="AZ533" s="300"/>
      <c r="BA533" s="302"/>
      <c r="BB533" s="352"/>
      <c r="BC533" s="302"/>
      <c r="BD533" s="302"/>
      <c r="BE533" s="302"/>
      <c r="BF533" s="302"/>
      <c r="BG533" s="302"/>
      <c r="BH533" s="302"/>
      <c r="BI533" s="302"/>
      <c r="BJ533" s="302"/>
      <c r="BK533" s="302"/>
      <c r="BL533" s="302"/>
      <c r="BM533" s="302"/>
      <c r="BN533" s="302"/>
      <c r="BO533" s="302"/>
      <c r="BP533" s="302"/>
      <c r="BQ533" s="302"/>
      <c r="BR533" s="302"/>
      <c r="BS533" s="302"/>
      <c r="BT533" s="302"/>
      <c r="BU533" s="302"/>
      <c r="BV533" s="302"/>
      <c r="BW533" s="302"/>
      <c r="BX533" s="302"/>
      <c r="BY533" s="302"/>
      <c r="BZ533" s="303"/>
      <c r="CA533" s="303"/>
      <c r="CB533" s="303"/>
      <c r="CC533" s="303"/>
      <c r="CD533" s="303"/>
      <c r="CE533" s="303"/>
      <c r="CF533" s="303"/>
      <c r="CG533" s="303"/>
      <c r="CH533" s="303"/>
      <c r="CI533" s="303"/>
      <c r="CJ533" s="303"/>
      <c r="CK533" s="303"/>
      <c r="CL533" s="303"/>
      <c r="CM533" s="303"/>
      <c r="CN533" s="303"/>
      <c r="CO533" s="303"/>
      <c r="CP533" s="303"/>
      <c r="CQ533" s="303"/>
      <c r="CR533" s="303"/>
      <c r="CS533" s="303"/>
      <c r="CT533" s="303"/>
      <c r="CU533" s="303"/>
      <c r="CV533" s="303"/>
      <c r="CW533" s="303"/>
      <c r="CX533" s="303"/>
      <c r="CY533" s="303"/>
      <c r="CZ533" s="303"/>
    </row>
    <row r="534" s="623" customFormat="true" ht="25.15" customHeight="true" x14ac:dyDescent="0.2">
      <c r="C534" s="1798" t="s">
        <v>229</v>
      </c>
      <c r="D534" s="1797"/>
      <c r="E534" s="1634">
        <v>0.99999999999999989</v>
      </c>
      <c r="F534" s="1545"/>
      <c r="G534" s="1545"/>
      <c r="H534" s="1798" t="s">
        <v>370</v>
      </c>
      <c r="I534" s="1797"/>
      <c r="J534" s="1613">
        <v>-3.1064230909465629E-3</v>
      </c>
      <c r="K534" s="1545"/>
      <c r="L534" s="1545"/>
      <c r="M534" s="1798" t="s">
        <v>361</v>
      </c>
      <c r="N534" s="1797"/>
      <c r="O534" s="1614">
        <v>3.9143766241953419E-2</v>
      </c>
      <c r="P534" s="1545"/>
      <c r="Q534" s="1545"/>
      <c r="AK534" s="300"/>
      <c r="AL534" s="300"/>
      <c r="AM534" s="300"/>
      <c r="AN534" s="300"/>
      <c r="AO534" s="300"/>
      <c r="AP534" s="300"/>
      <c r="AQ534" s="300"/>
      <c r="AR534" s="300"/>
      <c r="AS534" s="300"/>
      <c r="AT534" s="300"/>
      <c r="AU534" s="300"/>
      <c r="AV534" s="300"/>
      <c r="AW534" s="300"/>
      <c r="AX534" s="300"/>
      <c r="AY534" s="300"/>
      <c r="AZ534" s="300"/>
      <c r="BA534" s="302"/>
      <c r="BB534" s="352"/>
      <c r="BC534" s="302"/>
      <c r="BD534" s="302"/>
      <c r="BE534" s="302"/>
      <c r="BF534" s="302"/>
      <c r="BG534" s="302"/>
      <c r="BH534" s="302"/>
      <c r="BI534" s="302"/>
      <c r="BJ534" s="302"/>
      <c r="BK534" s="302"/>
      <c r="BL534" s="302"/>
      <c r="BM534" s="302"/>
      <c r="BN534" s="302"/>
      <c r="BO534" s="302"/>
      <c r="BP534" s="302"/>
      <c r="BQ534" s="302"/>
      <c r="BR534" s="302"/>
      <c r="BS534" s="302"/>
      <c r="BT534" s="302"/>
      <c r="BU534" s="302"/>
      <c r="BV534" s="302"/>
      <c r="BW534" s="302"/>
      <c r="BX534" s="302"/>
      <c r="BY534" s="302"/>
      <c r="BZ534" s="303"/>
      <c r="CA534" s="303"/>
      <c r="CB534" s="303"/>
      <c r="CC534" s="303"/>
      <c r="CD534" s="303"/>
      <c r="CE534" s="303"/>
      <c r="CF534" s="303"/>
      <c r="CG534" s="303"/>
      <c r="CH534" s="303"/>
      <c r="CI534" s="303"/>
      <c r="CJ534" s="303"/>
      <c r="CK534" s="303"/>
      <c r="CL534" s="303"/>
      <c r="CM534" s="303"/>
      <c r="CN534" s="303"/>
      <c r="CO534" s="303"/>
      <c r="CP534" s="303"/>
      <c r="CQ534" s="303"/>
      <c r="CR534" s="303"/>
      <c r="CS534" s="303"/>
      <c r="CT534" s="303"/>
      <c r="CU534" s="303"/>
      <c r="CV534" s="303"/>
      <c r="CW534" s="303"/>
      <c r="CX534" s="303"/>
      <c r="CY534" s="303"/>
      <c r="CZ534" s="303"/>
    </row>
    <row r="535" s="623" customFormat="true" ht="25.15" customHeight="true" x14ac:dyDescent="0.2">
      <c r="C535" s="1796"/>
      <c r="D535" s="1797"/>
      <c r="E535" s="1570"/>
      <c r="F535" s="1545"/>
      <c r="G535" s="1545"/>
      <c r="H535" s="1798" t="s">
        <v>365</v>
      </c>
      <c r="I535" s="1797"/>
      <c r="J535" s="1613">
        <v>-1.7265325161567559E-2</v>
      </c>
      <c r="K535" s="1545"/>
      <c r="L535" s="1545"/>
      <c r="M535" s="1798" t="s">
        <v>346</v>
      </c>
      <c r="N535" s="1797"/>
      <c r="O535" s="1614">
        <v>4.7794200698178073E-2</v>
      </c>
      <c r="P535" s="1545"/>
      <c r="Q535" s="1545"/>
      <c r="AK535" s="300"/>
      <c r="AL535" s="300"/>
      <c r="AM535" s="300"/>
      <c r="AN535" s="300"/>
      <c r="AO535" s="300"/>
      <c r="AP535" s="300"/>
      <c r="AQ535" s="300"/>
      <c r="AR535" s="300"/>
      <c r="AS535" s="300"/>
      <c r="AT535" s="300"/>
      <c r="AU535" s="300"/>
      <c r="AV535" s="300"/>
      <c r="AW535" s="300"/>
      <c r="AX535" s="300"/>
      <c r="AY535" s="300"/>
      <c r="AZ535" s="300"/>
      <c r="BA535" s="302"/>
      <c r="BB535" s="352"/>
      <c r="BC535" s="302"/>
      <c r="BD535" s="302"/>
      <c r="BE535" s="302"/>
      <c r="BF535" s="302"/>
      <c r="BG535" s="302"/>
      <c r="BH535" s="302"/>
      <c r="BI535" s="302"/>
      <c r="BJ535" s="302"/>
      <c r="BK535" s="302"/>
      <c r="BL535" s="302"/>
      <c r="BM535" s="302"/>
      <c r="BN535" s="302"/>
      <c r="BO535" s="302"/>
      <c r="BP535" s="302"/>
      <c r="BQ535" s="302"/>
      <c r="BR535" s="302"/>
      <c r="BS535" s="302"/>
      <c r="BT535" s="302"/>
      <c r="BU535" s="302"/>
      <c r="BV535" s="302"/>
      <c r="BW535" s="302"/>
      <c r="BX535" s="302"/>
      <c r="BY535" s="302"/>
      <c r="BZ535" s="303"/>
      <c r="CA535" s="303"/>
      <c r="CB535" s="303"/>
      <c r="CC535" s="303"/>
      <c r="CD535" s="303"/>
      <c r="CE535" s="303"/>
      <c r="CF535" s="303"/>
      <c r="CG535" s="303"/>
      <c r="CH535" s="303"/>
      <c r="CI535" s="303"/>
      <c r="CJ535" s="303"/>
      <c r="CK535" s="303"/>
      <c r="CL535" s="303"/>
      <c r="CM535" s="303"/>
      <c r="CN535" s="303"/>
      <c r="CO535" s="303"/>
      <c r="CP535" s="303"/>
      <c r="CQ535" s="303"/>
      <c r="CR535" s="303"/>
      <c r="CS535" s="303"/>
      <c r="CT535" s="303"/>
      <c r="CU535" s="303"/>
      <c r="CV535" s="303"/>
      <c r="CW535" s="303"/>
      <c r="CX535" s="303"/>
      <c r="CY535" s="303"/>
      <c r="CZ535" s="303"/>
    </row>
    <row r="536" s="623" customFormat="true" ht="25.15" customHeight="true" x14ac:dyDescent="0.2">
      <c r="C536" s="1796"/>
      <c r="D536" s="1797"/>
      <c r="E536" s="1545"/>
      <c r="F536" s="1545"/>
      <c r="G536" s="1545"/>
      <c r="H536" s="1798" t="s">
        <v>360</v>
      </c>
      <c r="I536" s="1797"/>
      <c r="J536" s="1613">
        <v>-2.4256843086655371E-2</v>
      </c>
      <c r="K536" s="1545"/>
      <c r="L536" s="1545"/>
      <c r="M536" s="1798" t="s">
        <v>370</v>
      </c>
      <c r="N536" s="1797"/>
      <c r="O536" s="1614">
        <v>-9.1352535871933628E-3</v>
      </c>
      <c r="P536" s="1545"/>
      <c r="Q536" s="1545"/>
      <c r="AK536" s="300"/>
      <c r="AL536" s="300"/>
      <c r="AM536" s="300"/>
      <c r="AN536" s="300"/>
      <c r="AO536" s="300"/>
      <c r="AP536" s="300"/>
      <c r="AQ536" s="300"/>
      <c r="AR536" s="300"/>
      <c r="AS536" s="300"/>
      <c r="AT536" s="300"/>
      <c r="AU536" s="300"/>
      <c r="AV536" s="300"/>
      <c r="AW536" s="300"/>
      <c r="AX536" s="300"/>
      <c r="AY536" s="300"/>
      <c r="AZ536" s="300"/>
      <c r="BA536" s="302"/>
      <c r="BB536" s="352"/>
      <c r="BC536" s="302"/>
      <c r="BD536" s="302"/>
      <c r="BE536" s="302"/>
      <c r="BF536" s="302"/>
      <c r="BG536" s="302"/>
      <c r="BH536" s="302"/>
      <c r="BI536" s="302"/>
      <c r="BJ536" s="302"/>
      <c r="BK536" s="302"/>
      <c r="BL536" s="302"/>
      <c r="BM536" s="302"/>
      <c r="BN536" s="302"/>
      <c r="BO536" s="302"/>
      <c r="BP536" s="302"/>
      <c r="BQ536" s="302"/>
      <c r="BR536" s="302"/>
      <c r="BS536" s="302"/>
      <c r="BT536" s="302"/>
      <c r="BU536" s="302"/>
      <c r="BV536" s="302"/>
      <c r="BW536" s="302"/>
      <c r="BX536" s="302"/>
      <c r="BY536" s="302"/>
      <c r="BZ536" s="303"/>
      <c r="CA536" s="303"/>
      <c r="CB536" s="303"/>
      <c r="CC536" s="303"/>
      <c r="CD536" s="303"/>
      <c r="CE536" s="303"/>
      <c r="CF536" s="303"/>
      <c r="CG536" s="303"/>
      <c r="CH536" s="303"/>
      <c r="CI536" s="303"/>
      <c r="CJ536" s="303"/>
      <c r="CK536" s="303"/>
      <c r="CL536" s="303"/>
      <c r="CM536" s="303"/>
      <c r="CN536" s="303"/>
      <c r="CO536" s="303"/>
      <c r="CP536" s="303"/>
      <c r="CQ536" s="303"/>
      <c r="CR536" s="303"/>
      <c r="CS536" s="303"/>
      <c r="CT536" s="303"/>
      <c r="CU536" s="303"/>
      <c r="CV536" s="303"/>
      <c r="CW536" s="303"/>
      <c r="CX536" s="303"/>
      <c r="CY536" s="303"/>
      <c r="CZ536" s="303"/>
    </row>
    <row r="537" s="623" customFormat="true" ht="25.15" customHeight="true" x14ac:dyDescent="0.2">
      <c r="C537" s="1796"/>
      <c r="D537" s="1797"/>
      <c r="E537" s="1545"/>
      <c r="F537" s="1545"/>
      <c r="G537" s="1545"/>
      <c r="H537" s="1798" t="s">
        <v>362</v>
      </c>
      <c r="I537" s="1797"/>
      <c r="J537" s="1613">
        <v>2.0022583445558212E-2</v>
      </c>
      <c r="K537" s="1545"/>
      <c r="L537" s="1545"/>
      <c r="M537" s="1798" t="s">
        <v>365</v>
      </c>
      <c r="N537" s="1797"/>
      <c r="O537" s="1614">
        <v>-3.7324723023125211E-3</v>
      </c>
      <c r="P537" s="1545"/>
      <c r="Q537" s="1545"/>
      <c r="AK537" s="300"/>
      <c r="AL537" s="300"/>
      <c r="AM537" s="300"/>
      <c r="AN537" s="300"/>
      <c r="AO537" s="300"/>
      <c r="AP537" s="300"/>
      <c r="AQ537" s="300"/>
      <c r="AR537" s="300"/>
      <c r="AS537" s="300"/>
      <c r="AT537" s="300"/>
      <c r="AU537" s="300"/>
      <c r="AV537" s="300"/>
      <c r="AW537" s="300"/>
      <c r="AX537" s="300"/>
      <c r="AY537" s="300"/>
      <c r="AZ537" s="300"/>
      <c r="BA537" s="302"/>
      <c r="BB537" s="352"/>
      <c r="BC537" s="302"/>
      <c r="BD537" s="302"/>
      <c r="BE537" s="302"/>
      <c r="BF537" s="302"/>
      <c r="BG537" s="302"/>
      <c r="BH537" s="302"/>
      <c r="BI537" s="302"/>
      <c r="BJ537" s="302"/>
      <c r="BK537" s="302"/>
      <c r="BL537" s="302"/>
      <c r="BM537" s="302"/>
      <c r="BN537" s="302"/>
      <c r="BO537" s="302"/>
      <c r="BP537" s="302"/>
      <c r="BQ537" s="302"/>
      <c r="BR537" s="302"/>
      <c r="BS537" s="302"/>
      <c r="BT537" s="302"/>
      <c r="BU537" s="302"/>
      <c r="BV537" s="302"/>
      <c r="BW537" s="302"/>
      <c r="BX537" s="302"/>
      <c r="BY537" s="302"/>
      <c r="BZ537" s="303"/>
      <c r="CA537" s="303"/>
      <c r="CB537" s="303"/>
      <c r="CC537" s="303"/>
      <c r="CD537" s="303"/>
      <c r="CE537" s="303"/>
      <c r="CF537" s="303"/>
      <c r="CG537" s="303"/>
      <c r="CH537" s="303"/>
      <c r="CI537" s="303"/>
      <c r="CJ537" s="303"/>
      <c r="CK537" s="303"/>
      <c r="CL537" s="303"/>
      <c r="CM537" s="303"/>
      <c r="CN537" s="303"/>
      <c r="CO537" s="303"/>
      <c r="CP537" s="303"/>
      <c r="CQ537" s="303"/>
      <c r="CR537" s="303"/>
      <c r="CS537" s="303"/>
      <c r="CT537" s="303"/>
      <c r="CU537" s="303"/>
      <c r="CV537" s="303"/>
      <c r="CW537" s="303"/>
      <c r="CX537" s="303"/>
      <c r="CY537" s="303"/>
      <c r="CZ537" s="303"/>
    </row>
    <row r="538" s="623" customFormat="true" ht="25.15" customHeight="true" x14ac:dyDescent="0.2">
      <c r="C538" s="1796"/>
      <c r="D538" s="1797"/>
      <c r="E538" s="1545"/>
      <c r="F538" s="1545"/>
      <c r="G538" s="1545"/>
      <c r="H538" s="1798" t="s">
        <v>335</v>
      </c>
      <c r="I538" s="1797"/>
      <c r="J538" s="1613">
        <v>0.10472232203225069</v>
      </c>
      <c r="K538" s="1545"/>
      <c r="L538" s="1545"/>
      <c r="M538" s="1798" t="s">
        <v>360</v>
      </c>
      <c r="N538" s="1797"/>
      <c r="O538" s="1614">
        <v>3.9528136240957863E-2</v>
      </c>
      <c r="P538" s="1545"/>
      <c r="Q538" s="1545"/>
      <c r="AK538" s="300"/>
      <c r="AL538" s="300"/>
      <c r="AM538" s="300"/>
      <c r="AN538" s="300"/>
      <c r="AO538" s="300"/>
      <c r="AP538" s="300"/>
      <c r="AQ538" s="300"/>
      <c r="AR538" s="300"/>
      <c r="AS538" s="300"/>
      <c r="AT538" s="300"/>
      <c r="AU538" s="300"/>
      <c r="AV538" s="300"/>
      <c r="AW538" s="300"/>
      <c r="AX538" s="300"/>
      <c r="AY538" s="300"/>
      <c r="AZ538" s="300"/>
      <c r="BA538" s="302"/>
      <c r="BB538" s="352"/>
      <c r="BC538" s="302"/>
      <c r="BD538" s="302"/>
      <c r="BE538" s="302"/>
      <c r="BF538" s="302"/>
      <c r="BG538" s="302"/>
      <c r="BH538" s="302"/>
      <c r="BI538" s="302"/>
      <c r="BJ538" s="302"/>
      <c r="BK538" s="302"/>
      <c r="BL538" s="302"/>
      <c r="BM538" s="302"/>
      <c r="BN538" s="302"/>
      <c r="BO538" s="302"/>
      <c r="BP538" s="302"/>
      <c r="BQ538" s="302"/>
      <c r="BR538" s="302"/>
      <c r="BS538" s="302"/>
      <c r="BT538" s="302"/>
      <c r="BU538" s="302"/>
      <c r="BV538" s="302"/>
      <c r="BW538" s="302"/>
      <c r="BX538" s="302"/>
      <c r="BY538" s="302"/>
      <c r="BZ538" s="303"/>
      <c r="CA538" s="303"/>
      <c r="CB538" s="303"/>
      <c r="CC538" s="303"/>
      <c r="CD538" s="303"/>
      <c r="CE538" s="303"/>
      <c r="CF538" s="303"/>
      <c r="CG538" s="303"/>
      <c r="CH538" s="303"/>
      <c r="CI538" s="303"/>
      <c r="CJ538" s="303"/>
      <c r="CK538" s="303"/>
      <c r="CL538" s="303"/>
      <c r="CM538" s="303"/>
      <c r="CN538" s="303"/>
      <c r="CO538" s="303"/>
      <c r="CP538" s="303"/>
      <c r="CQ538" s="303"/>
      <c r="CR538" s="303"/>
      <c r="CS538" s="303"/>
      <c r="CT538" s="303"/>
      <c r="CU538" s="303"/>
      <c r="CV538" s="303"/>
      <c r="CW538" s="303"/>
      <c r="CX538" s="303"/>
      <c r="CY538" s="303"/>
      <c r="CZ538" s="303"/>
    </row>
    <row r="539" s="623" customFormat="true" ht="25.15" customHeight="true" x14ac:dyDescent="0.2">
      <c r="C539" s="1796"/>
      <c r="D539" s="1797"/>
      <c r="E539" s="1545"/>
      <c r="F539" s="1545"/>
      <c r="G539" s="1545"/>
      <c r="H539" s="1798" t="s">
        <v>343</v>
      </c>
      <c r="I539" s="1797"/>
      <c r="J539" s="1613">
        <v>8.2492172836091983E-3</v>
      </c>
      <c r="K539" s="1545"/>
      <c r="L539" s="1545"/>
      <c r="M539" s="1798" t="s">
        <v>362</v>
      </c>
      <c r="N539" s="1797"/>
      <c r="O539" s="1614">
        <v>1.7451707309674724E-2</v>
      </c>
      <c r="P539" s="1545"/>
      <c r="Q539" s="1545"/>
      <c r="AK539" s="300"/>
      <c r="AL539" s="300"/>
      <c r="AM539" s="300"/>
      <c r="AN539" s="300"/>
      <c r="AO539" s="300"/>
      <c r="AP539" s="300"/>
      <c r="AQ539" s="300"/>
      <c r="AR539" s="300"/>
      <c r="AS539" s="300"/>
      <c r="AT539" s="300"/>
      <c r="AU539" s="300"/>
      <c r="AV539" s="300"/>
      <c r="AW539" s="300"/>
      <c r="AX539" s="300"/>
      <c r="AY539" s="300"/>
      <c r="AZ539" s="300"/>
      <c r="BA539" s="302"/>
      <c r="BB539" s="352"/>
      <c r="BC539" s="302"/>
      <c r="BD539" s="302"/>
      <c r="BE539" s="302"/>
      <c r="BF539" s="302"/>
      <c r="BG539" s="302"/>
      <c r="BH539" s="302"/>
      <c r="BI539" s="302"/>
      <c r="BJ539" s="302"/>
      <c r="BK539" s="302"/>
      <c r="BL539" s="302"/>
      <c r="BM539" s="302"/>
      <c r="BN539" s="302"/>
      <c r="BO539" s="302"/>
      <c r="BP539" s="302"/>
      <c r="BQ539" s="302"/>
      <c r="BR539" s="302"/>
      <c r="BS539" s="302"/>
      <c r="BT539" s="302"/>
      <c r="BU539" s="302"/>
      <c r="BV539" s="302"/>
      <c r="BW539" s="302"/>
      <c r="BX539" s="302"/>
      <c r="BY539" s="302"/>
      <c r="BZ539" s="303"/>
      <c r="CA539" s="303"/>
      <c r="CB539" s="303"/>
      <c r="CC539" s="303"/>
      <c r="CD539" s="303"/>
      <c r="CE539" s="303"/>
      <c r="CF539" s="303"/>
      <c r="CG539" s="303"/>
      <c r="CH539" s="303"/>
      <c r="CI539" s="303"/>
      <c r="CJ539" s="303"/>
      <c r="CK539" s="303"/>
      <c r="CL539" s="303"/>
      <c r="CM539" s="303"/>
      <c r="CN539" s="303"/>
      <c r="CO539" s="303"/>
      <c r="CP539" s="303"/>
      <c r="CQ539" s="303"/>
      <c r="CR539" s="303"/>
      <c r="CS539" s="303"/>
      <c r="CT539" s="303"/>
      <c r="CU539" s="303"/>
      <c r="CV539" s="303"/>
      <c r="CW539" s="303"/>
      <c r="CX539" s="303"/>
      <c r="CY539" s="303"/>
      <c r="CZ539" s="303"/>
    </row>
    <row r="540" s="623" customFormat="true" ht="25.15" customHeight="true" x14ac:dyDescent="0.2">
      <c r="C540" s="1796"/>
      <c r="D540" s="1797"/>
      <c r="E540" s="1545"/>
      <c r="F540" s="1545"/>
      <c r="G540" s="1545"/>
      <c r="H540" s="1798" t="s">
        <v>329</v>
      </c>
      <c r="I540" s="1797"/>
      <c r="J540" s="1613">
        <v>-0.11636475220767631</v>
      </c>
      <c r="K540" s="1545"/>
      <c r="L540" s="1545"/>
      <c r="M540" s="1798" t="s">
        <v>335</v>
      </c>
      <c r="N540" s="1797"/>
      <c r="O540" s="1614">
        <v>9.7238911467414452E-2</v>
      </c>
      <c r="P540" s="1545"/>
      <c r="Q540" s="1545"/>
      <c r="AK540" s="300"/>
      <c r="AL540" s="300"/>
      <c r="AM540" s="300"/>
      <c r="AN540" s="300"/>
      <c r="AO540" s="300"/>
      <c r="AP540" s="300"/>
      <c r="AQ540" s="300"/>
      <c r="AR540" s="300"/>
      <c r="AS540" s="300"/>
      <c r="AT540" s="300"/>
      <c r="AU540" s="300"/>
      <c r="AV540" s="300"/>
      <c r="AW540" s="300"/>
      <c r="AX540" s="300"/>
      <c r="AY540" s="300"/>
      <c r="AZ540" s="300"/>
      <c r="BA540" s="302"/>
      <c r="BB540" s="352"/>
      <c r="BC540" s="302"/>
      <c r="BD540" s="302"/>
      <c r="BE540" s="302"/>
      <c r="BF540" s="302"/>
      <c r="BG540" s="302"/>
      <c r="BH540" s="302"/>
      <c r="BI540" s="302"/>
      <c r="BJ540" s="302"/>
      <c r="BK540" s="302"/>
      <c r="BL540" s="302"/>
      <c r="BM540" s="302"/>
      <c r="BN540" s="302"/>
      <c r="BO540" s="302"/>
      <c r="BP540" s="302"/>
      <c r="BQ540" s="302"/>
      <c r="BR540" s="302"/>
      <c r="BS540" s="302"/>
      <c r="BT540" s="302"/>
      <c r="BU540" s="302"/>
      <c r="BV540" s="302"/>
      <c r="BW540" s="302"/>
      <c r="BX540" s="302"/>
      <c r="BY540" s="302"/>
      <c r="BZ540" s="303"/>
      <c r="CA540" s="303"/>
      <c r="CB540" s="303"/>
      <c r="CC540" s="303"/>
      <c r="CD540" s="303"/>
      <c r="CE540" s="303"/>
      <c r="CF540" s="303"/>
      <c r="CG540" s="303"/>
      <c r="CH540" s="303"/>
      <c r="CI540" s="303"/>
      <c r="CJ540" s="303"/>
      <c r="CK540" s="303"/>
      <c r="CL540" s="303"/>
      <c r="CM540" s="303"/>
      <c r="CN540" s="303"/>
      <c r="CO540" s="303"/>
      <c r="CP540" s="303"/>
      <c r="CQ540" s="303"/>
      <c r="CR540" s="303"/>
      <c r="CS540" s="303"/>
      <c r="CT540" s="303"/>
      <c r="CU540" s="303"/>
      <c r="CV540" s="303"/>
      <c r="CW540" s="303"/>
      <c r="CX540" s="303"/>
      <c r="CY540" s="303"/>
      <c r="CZ540" s="303"/>
    </row>
    <row r="541" s="623" customFormat="true" ht="25.15" customHeight="true" x14ac:dyDescent="0.2">
      <c r="C541" s="1796"/>
      <c r="D541" s="1797"/>
      <c r="E541" s="1545"/>
      <c r="F541" s="1545"/>
      <c r="G541" s="1545"/>
      <c r="H541" s="1798" t="s">
        <v>358</v>
      </c>
      <c r="I541" s="1797"/>
      <c r="J541" s="1613">
        <v>-4.0724726986277902E-2</v>
      </c>
      <c r="K541" s="1545"/>
      <c r="L541" s="1545"/>
      <c r="M541" s="1798" t="s">
        <v>343</v>
      </c>
      <c r="N541" s="1797"/>
      <c r="O541" s="1614">
        <v>8.8950219342172412E-2</v>
      </c>
      <c r="P541" s="1545"/>
      <c r="Q541" s="1545"/>
      <c r="AK541" s="300"/>
      <c r="AL541" s="300"/>
      <c r="AM541" s="300"/>
      <c r="AN541" s="300"/>
      <c r="AO541" s="300"/>
      <c r="AP541" s="300"/>
      <c r="AQ541" s="300"/>
      <c r="AR541" s="300"/>
      <c r="AS541" s="300"/>
      <c r="AT541" s="300"/>
      <c r="AU541" s="300"/>
      <c r="AV541" s="300"/>
      <c r="AW541" s="300"/>
      <c r="AX541" s="300"/>
      <c r="AY541" s="300"/>
      <c r="AZ541" s="300"/>
      <c r="BA541" s="302"/>
      <c r="BB541" s="352"/>
      <c r="BC541" s="302"/>
      <c r="BD541" s="302"/>
      <c r="BE541" s="302"/>
      <c r="BF541" s="302"/>
      <c r="BG541" s="302"/>
      <c r="BH541" s="302"/>
      <c r="BI541" s="302"/>
      <c r="BJ541" s="302"/>
      <c r="BK541" s="302"/>
      <c r="BL541" s="302"/>
      <c r="BM541" s="302"/>
      <c r="BN541" s="302"/>
      <c r="BO541" s="302"/>
      <c r="BP541" s="302"/>
      <c r="BQ541" s="302"/>
      <c r="BR541" s="302"/>
      <c r="BS541" s="302"/>
      <c r="BT541" s="302"/>
      <c r="BU541" s="302"/>
      <c r="BV541" s="302"/>
      <c r="BW541" s="302"/>
      <c r="BX541" s="302"/>
      <c r="BY541" s="302"/>
      <c r="BZ541" s="303"/>
      <c r="CA541" s="303"/>
      <c r="CB541" s="303"/>
      <c r="CC541" s="303"/>
      <c r="CD541" s="303"/>
      <c r="CE541" s="303"/>
      <c r="CF541" s="303"/>
      <c r="CG541" s="303"/>
      <c r="CH541" s="303"/>
      <c r="CI541" s="303"/>
      <c r="CJ541" s="303"/>
      <c r="CK541" s="303"/>
      <c r="CL541" s="303"/>
      <c r="CM541" s="303"/>
      <c r="CN541" s="303"/>
      <c r="CO541" s="303"/>
      <c r="CP541" s="303"/>
      <c r="CQ541" s="303"/>
      <c r="CR541" s="303"/>
      <c r="CS541" s="303"/>
      <c r="CT541" s="303"/>
      <c r="CU541" s="303"/>
      <c r="CV541" s="303"/>
      <c r="CW541" s="303"/>
      <c r="CX541" s="303"/>
      <c r="CY541" s="303"/>
      <c r="CZ541" s="303"/>
    </row>
    <row r="542" s="623" customFormat="true" ht="25.15" customHeight="true" x14ac:dyDescent="0.2">
      <c r="C542" s="1796"/>
      <c r="D542" s="1797"/>
      <c r="E542" s="1545"/>
      <c r="F542" s="1545"/>
      <c r="G542" s="1545"/>
      <c r="H542" s="1798" t="s">
        <v>349</v>
      </c>
      <c r="I542" s="1797"/>
      <c r="J542" s="1613">
        <v>-6.2020218123089554E-2</v>
      </c>
      <c r="K542" s="1545"/>
      <c r="L542" s="1545"/>
      <c r="M542" s="1798" t="s">
        <v>329</v>
      </c>
      <c r="N542" s="1797"/>
      <c r="O542" s="1614">
        <v>-0.13100451061660423</v>
      </c>
      <c r="P542" s="1545"/>
      <c r="Q542" s="1545"/>
      <c r="AK542" s="300"/>
      <c r="AL542" s="300"/>
      <c r="AM542" s="300"/>
      <c r="AN542" s="300"/>
      <c r="AO542" s="300"/>
      <c r="AP542" s="300"/>
      <c r="AQ542" s="300"/>
      <c r="AR542" s="300"/>
      <c r="AS542" s="300"/>
      <c r="AT542" s="300"/>
      <c r="AU542" s="300"/>
      <c r="AV542" s="300"/>
      <c r="AW542" s="300"/>
      <c r="AX542" s="300"/>
      <c r="AY542" s="300"/>
      <c r="AZ542" s="300"/>
      <c r="BA542" s="302"/>
      <c r="BB542" s="352"/>
      <c r="BC542" s="302"/>
      <c r="BD542" s="302"/>
      <c r="BE542" s="302"/>
      <c r="BF542" s="302"/>
      <c r="BG542" s="302"/>
      <c r="BH542" s="302"/>
      <c r="BI542" s="302"/>
      <c r="BJ542" s="302"/>
      <c r="BK542" s="302"/>
      <c r="BL542" s="302"/>
      <c r="BM542" s="302"/>
      <c r="BN542" s="302"/>
      <c r="BO542" s="302"/>
      <c r="BP542" s="302"/>
      <c r="BQ542" s="302"/>
      <c r="BR542" s="302"/>
      <c r="BS542" s="302"/>
      <c r="BT542" s="302"/>
      <c r="BU542" s="302"/>
      <c r="BV542" s="302"/>
      <c r="BW542" s="302"/>
      <c r="BX542" s="302"/>
      <c r="BY542" s="302"/>
      <c r="BZ542" s="303"/>
      <c r="CA542" s="303"/>
      <c r="CB542" s="303"/>
      <c r="CC542" s="303"/>
      <c r="CD542" s="303"/>
      <c r="CE542" s="303"/>
      <c r="CF542" s="303"/>
      <c r="CG542" s="303"/>
      <c r="CH542" s="303"/>
      <c r="CI542" s="303"/>
      <c r="CJ542" s="303"/>
      <c r="CK542" s="303"/>
      <c r="CL542" s="303"/>
      <c r="CM542" s="303"/>
      <c r="CN542" s="303"/>
      <c r="CO542" s="303"/>
      <c r="CP542" s="303"/>
      <c r="CQ542" s="303"/>
      <c r="CR542" s="303"/>
      <c r="CS542" s="303"/>
      <c r="CT542" s="303"/>
      <c r="CU542" s="303"/>
      <c r="CV542" s="303"/>
      <c r="CW542" s="303"/>
      <c r="CX542" s="303"/>
      <c r="CY542" s="303"/>
      <c r="CZ542" s="303"/>
    </row>
    <row r="543" s="623" customFormat="true" ht="25.15" customHeight="true" x14ac:dyDescent="0.2">
      <c r="C543" s="1796"/>
      <c r="D543" s="1797"/>
      <c r="E543" s="1545"/>
      <c r="F543" s="1545"/>
      <c r="G543" s="1545"/>
      <c r="H543" s="1798" t="s">
        <v>350</v>
      </c>
      <c r="I543" s="1797"/>
      <c r="J543" s="1613">
        <v>-5.4874883077333021E-2</v>
      </c>
      <c r="K543" s="1545"/>
      <c r="L543" s="1545"/>
      <c r="M543" s="1798" t="s">
        <v>358</v>
      </c>
      <c r="N543" s="1797"/>
      <c r="O543" s="1614">
        <v>-2.3075102041089392E-2</v>
      </c>
      <c r="P543" s="1545"/>
      <c r="Q543" s="1545"/>
      <c r="AK543" s="300"/>
      <c r="AL543" s="300"/>
      <c r="AM543" s="300"/>
      <c r="AN543" s="300"/>
      <c r="AO543" s="300"/>
      <c r="AP543" s="300"/>
      <c r="AQ543" s="300"/>
      <c r="AR543" s="300"/>
      <c r="AS543" s="300"/>
      <c r="AT543" s="300"/>
      <c r="AU543" s="300"/>
      <c r="AV543" s="300"/>
      <c r="AW543" s="300"/>
      <c r="AX543" s="300"/>
      <c r="AY543" s="300"/>
      <c r="AZ543" s="300"/>
      <c r="BA543" s="302"/>
      <c r="BB543" s="352"/>
      <c r="BC543" s="302"/>
      <c r="BD543" s="302"/>
      <c r="BE543" s="302"/>
      <c r="BF543" s="302"/>
      <c r="BG543" s="302"/>
      <c r="BH543" s="302"/>
      <c r="BI543" s="302"/>
      <c r="BJ543" s="302"/>
      <c r="BK543" s="302"/>
      <c r="BL543" s="302"/>
      <c r="BM543" s="302"/>
      <c r="BN543" s="302"/>
      <c r="BO543" s="302"/>
      <c r="BP543" s="302"/>
      <c r="BQ543" s="302"/>
      <c r="BR543" s="302"/>
      <c r="BS543" s="302"/>
      <c r="BT543" s="302"/>
      <c r="BU543" s="302"/>
      <c r="BV543" s="302"/>
      <c r="BW543" s="302"/>
      <c r="BX543" s="302"/>
      <c r="BY543" s="302"/>
      <c r="BZ543" s="303"/>
      <c r="CA543" s="303"/>
      <c r="CB543" s="303"/>
      <c r="CC543" s="303"/>
      <c r="CD543" s="303"/>
      <c r="CE543" s="303"/>
      <c r="CF543" s="303"/>
      <c r="CG543" s="303"/>
      <c r="CH543" s="303"/>
      <c r="CI543" s="303"/>
      <c r="CJ543" s="303"/>
      <c r="CK543" s="303"/>
      <c r="CL543" s="303"/>
      <c r="CM543" s="303"/>
      <c r="CN543" s="303"/>
      <c r="CO543" s="303"/>
      <c r="CP543" s="303"/>
      <c r="CQ543" s="303"/>
      <c r="CR543" s="303"/>
      <c r="CS543" s="303"/>
      <c r="CT543" s="303"/>
      <c r="CU543" s="303"/>
      <c r="CV543" s="303"/>
      <c r="CW543" s="303"/>
      <c r="CX543" s="303"/>
      <c r="CY543" s="303"/>
      <c r="CZ543" s="303"/>
    </row>
    <row r="544" s="623" customFormat="true" ht="25.15" customHeight="true" x14ac:dyDescent="0.2">
      <c r="C544" s="1796"/>
      <c r="D544" s="1797"/>
      <c r="E544" s="1545"/>
      <c r="F544" s="1545"/>
      <c r="G544" s="1545"/>
      <c r="H544" s="1798" t="s">
        <v>356</v>
      </c>
      <c r="I544" s="1797"/>
      <c r="J544" s="1613">
        <v>2.3972179562705025E-2</v>
      </c>
      <c r="K544" s="1545"/>
      <c r="L544" s="1545"/>
      <c r="M544" s="1798" t="s">
        <v>349</v>
      </c>
      <c r="N544" s="1797"/>
      <c r="O544" s="1614">
        <v>-4.13609554862921E-3</v>
      </c>
      <c r="P544" s="1545"/>
      <c r="Q544" s="1545"/>
      <c r="AK544" s="300"/>
      <c r="AL544" s="300"/>
      <c r="AM544" s="300"/>
      <c r="AN544" s="300"/>
      <c r="AO544" s="300"/>
      <c r="AP544" s="300"/>
      <c r="AQ544" s="300"/>
      <c r="AR544" s="300"/>
      <c r="AS544" s="300"/>
      <c r="AT544" s="300"/>
      <c r="AU544" s="300"/>
      <c r="AV544" s="300"/>
      <c r="AW544" s="300"/>
      <c r="AX544" s="300"/>
      <c r="AY544" s="300"/>
      <c r="AZ544" s="300"/>
      <c r="BA544" s="302"/>
      <c r="BB544" s="352"/>
      <c r="BC544" s="302"/>
      <c r="BD544" s="302"/>
      <c r="BE544" s="302"/>
      <c r="BF544" s="302"/>
      <c r="BG544" s="302"/>
      <c r="BH544" s="302"/>
      <c r="BI544" s="302"/>
      <c r="BJ544" s="302"/>
      <c r="BK544" s="302"/>
      <c r="BL544" s="302"/>
      <c r="BM544" s="302"/>
      <c r="BN544" s="302"/>
      <c r="BO544" s="302"/>
      <c r="BP544" s="302"/>
      <c r="BQ544" s="302"/>
      <c r="BR544" s="302"/>
      <c r="BS544" s="302"/>
      <c r="BT544" s="302"/>
      <c r="BU544" s="302"/>
      <c r="BV544" s="302"/>
      <c r="BW544" s="302"/>
      <c r="BX544" s="302"/>
      <c r="BY544" s="302"/>
      <c r="BZ544" s="303"/>
      <c r="CA544" s="303"/>
      <c r="CB544" s="303"/>
      <c r="CC544" s="303"/>
      <c r="CD544" s="303"/>
      <c r="CE544" s="303"/>
      <c r="CF544" s="303"/>
      <c r="CG544" s="303"/>
      <c r="CH544" s="303"/>
      <c r="CI544" s="303"/>
      <c r="CJ544" s="303"/>
      <c r="CK544" s="303"/>
      <c r="CL544" s="303"/>
      <c r="CM544" s="303"/>
      <c r="CN544" s="303"/>
      <c r="CO544" s="303"/>
      <c r="CP544" s="303"/>
      <c r="CQ544" s="303"/>
      <c r="CR544" s="303"/>
      <c r="CS544" s="303"/>
      <c r="CT544" s="303"/>
      <c r="CU544" s="303"/>
      <c r="CV544" s="303"/>
      <c r="CW544" s="303"/>
      <c r="CX544" s="303"/>
      <c r="CY544" s="303"/>
      <c r="CZ544" s="303"/>
    </row>
    <row r="545" s="623" customFormat="true" ht="25.15" customHeight="true" x14ac:dyDescent="0.2">
      <c r="C545" s="1796"/>
      <c r="D545" s="1797"/>
      <c r="E545" s="1545"/>
      <c r="F545" s="1545"/>
      <c r="G545" s="1545"/>
      <c r="H545" s="1798" t="s">
        <v>336</v>
      </c>
      <c r="I545" s="1797"/>
      <c r="J545" s="1613">
        <v>0.11192868995752797</v>
      </c>
      <c r="K545" s="1545"/>
      <c r="L545" s="1545"/>
      <c r="M545" s="1798" t="s">
        <v>350</v>
      </c>
      <c r="N545" s="1797"/>
      <c r="O545" s="1614">
        <v>-5.7836812373806612E-2</v>
      </c>
      <c r="P545" s="1545"/>
      <c r="Q545" s="1545"/>
      <c r="AK545" s="300"/>
      <c r="AL545" s="300"/>
      <c r="AM545" s="300"/>
      <c r="AN545" s="300"/>
      <c r="AO545" s="300"/>
      <c r="AP545" s="300"/>
      <c r="AQ545" s="300"/>
      <c r="AR545" s="300"/>
      <c r="AS545" s="300"/>
      <c r="AT545" s="300"/>
      <c r="AU545" s="300"/>
      <c r="AV545" s="300"/>
      <c r="AW545" s="300"/>
      <c r="AX545" s="300"/>
      <c r="AY545" s="300"/>
      <c r="AZ545" s="300"/>
      <c r="BA545" s="302"/>
      <c r="BB545" s="352"/>
      <c r="BC545" s="302"/>
      <c r="BD545" s="302"/>
      <c r="BE545" s="302"/>
      <c r="BF545" s="302"/>
      <c r="BG545" s="302"/>
      <c r="BH545" s="302"/>
      <c r="BI545" s="302"/>
      <c r="BJ545" s="302"/>
      <c r="BK545" s="302"/>
      <c r="BL545" s="302"/>
      <c r="BM545" s="302"/>
      <c r="BN545" s="302"/>
      <c r="BO545" s="302"/>
      <c r="BP545" s="302"/>
      <c r="BQ545" s="302"/>
      <c r="BR545" s="302"/>
      <c r="BS545" s="302"/>
      <c r="BT545" s="302"/>
      <c r="BU545" s="302"/>
      <c r="BV545" s="302"/>
      <c r="BW545" s="302"/>
      <c r="BX545" s="302"/>
      <c r="BY545" s="302"/>
      <c r="BZ545" s="303"/>
      <c r="CA545" s="303"/>
      <c r="CB545" s="303"/>
      <c r="CC545" s="303"/>
      <c r="CD545" s="303"/>
      <c r="CE545" s="303"/>
      <c r="CF545" s="303"/>
      <c r="CG545" s="303"/>
      <c r="CH545" s="303"/>
      <c r="CI545" s="303"/>
      <c r="CJ545" s="303"/>
      <c r="CK545" s="303"/>
      <c r="CL545" s="303"/>
      <c r="CM545" s="303"/>
      <c r="CN545" s="303"/>
      <c r="CO545" s="303"/>
      <c r="CP545" s="303"/>
      <c r="CQ545" s="303"/>
      <c r="CR545" s="303"/>
      <c r="CS545" s="303"/>
      <c r="CT545" s="303"/>
      <c r="CU545" s="303"/>
      <c r="CV545" s="303"/>
      <c r="CW545" s="303"/>
      <c r="CX545" s="303"/>
      <c r="CY545" s="303"/>
      <c r="CZ545" s="303"/>
    </row>
    <row r="546" s="623" customFormat="true" ht="25.15" customHeight="true" x14ac:dyDescent="0.2">
      <c r="C546" s="1796"/>
      <c r="D546" s="1797"/>
      <c r="E546" s="1545"/>
      <c r="F546" s="1545"/>
      <c r="G546" s="1545"/>
      <c r="H546" s="1798" t="s">
        <v>355</v>
      </c>
      <c r="I546" s="1797"/>
      <c r="J546" s="1613">
        <v>-1.2188081503352755E-2</v>
      </c>
      <c r="K546" s="1545"/>
      <c r="L546" s="1545"/>
      <c r="M546" s="1798" t="s">
        <v>356</v>
      </c>
      <c r="N546" s="1797"/>
      <c r="O546" s="1614">
        <v>4.8947110616295038E-2</v>
      </c>
      <c r="P546" s="1545"/>
      <c r="Q546" s="1545"/>
      <c r="AK546" s="300"/>
      <c r="AL546" s="300"/>
      <c r="AM546" s="300"/>
      <c r="AN546" s="300"/>
      <c r="AO546" s="300"/>
      <c r="AP546" s="300"/>
      <c r="AQ546" s="300"/>
      <c r="AR546" s="300"/>
      <c r="AS546" s="300"/>
      <c r="AT546" s="300"/>
      <c r="AU546" s="300"/>
      <c r="AV546" s="300"/>
      <c r="AW546" s="300"/>
      <c r="AX546" s="300"/>
      <c r="AY546" s="300"/>
      <c r="AZ546" s="300"/>
      <c r="BA546" s="302"/>
      <c r="BB546" s="352"/>
      <c r="BC546" s="302"/>
      <c r="BD546" s="302"/>
      <c r="BE546" s="302"/>
      <c r="BF546" s="302"/>
      <c r="BG546" s="302"/>
      <c r="BH546" s="302"/>
      <c r="BI546" s="302"/>
      <c r="BJ546" s="302"/>
      <c r="BK546" s="302"/>
      <c r="BL546" s="302"/>
      <c r="BM546" s="302"/>
      <c r="BN546" s="302"/>
      <c r="BO546" s="302"/>
      <c r="BP546" s="302"/>
      <c r="BQ546" s="302"/>
      <c r="BR546" s="302"/>
      <c r="BS546" s="302"/>
      <c r="BT546" s="302"/>
      <c r="BU546" s="302"/>
      <c r="BV546" s="302"/>
      <c r="BW546" s="302"/>
      <c r="BX546" s="302"/>
      <c r="BY546" s="302"/>
      <c r="BZ546" s="303"/>
      <c r="CA546" s="303"/>
      <c r="CB546" s="303"/>
      <c r="CC546" s="303"/>
      <c r="CD546" s="303"/>
      <c r="CE546" s="303"/>
      <c r="CF546" s="303"/>
      <c r="CG546" s="303"/>
      <c r="CH546" s="303"/>
      <c r="CI546" s="303"/>
      <c r="CJ546" s="303"/>
      <c r="CK546" s="303"/>
      <c r="CL546" s="303"/>
      <c r="CM546" s="303"/>
      <c r="CN546" s="303"/>
      <c r="CO546" s="303"/>
      <c r="CP546" s="303"/>
      <c r="CQ546" s="303"/>
      <c r="CR546" s="303"/>
      <c r="CS546" s="303"/>
      <c r="CT546" s="303"/>
      <c r="CU546" s="303"/>
      <c r="CV546" s="303"/>
      <c r="CW546" s="303"/>
      <c r="CX546" s="303"/>
      <c r="CY546" s="303"/>
      <c r="CZ546" s="303"/>
    </row>
    <row r="547" s="623" customFormat="true" ht="25.15" customHeight="true" x14ac:dyDescent="0.2">
      <c r="C547" s="1796"/>
      <c r="D547" s="1797"/>
      <c r="E547" s="1545"/>
      <c r="F547" s="1545"/>
      <c r="G547" s="1545"/>
      <c r="H547" s="1798" t="s">
        <v>367</v>
      </c>
      <c r="I547" s="1797"/>
      <c r="J547" s="1613">
        <v>-1.3050448810455825E-2</v>
      </c>
      <c r="K547" s="1545"/>
      <c r="L547" s="1545"/>
      <c r="M547" s="1798" t="s">
        <v>336</v>
      </c>
      <c r="N547" s="1797"/>
      <c r="O547" s="1614">
        <v>8.9906371720474734E-2</v>
      </c>
      <c r="P547" s="1545"/>
      <c r="Q547" s="1545"/>
      <c r="AK547" s="300"/>
      <c r="AL547" s="300"/>
      <c r="AM547" s="300"/>
      <c r="AN547" s="300"/>
      <c r="AO547" s="300"/>
      <c r="AP547" s="300"/>
      <c r="AQ547" s="300"/>
      <c r="AR547" s="300"/>
      <c r="AS547" s="300"/>
      <c r="AT547" s="300"/>
      <c r="AU547" s="300"/>
      <c r="AV547" s="300"/>
      <c r="AW547" s="300"/>
      <c r="AX547" s="300"/>
      <c r="AY547" s="300"/>
      <c r="AZ547" s="300"/>
      <c r="BA547" s="302"/>
      <c r="BB547" s="352"/>
      <c r="BC547" s="302"/>
      <c r="BD547" s="302"/>
      <c r="BE547" s="302"/>
      <c r="BF547" s="302"/>
      <c r="BG547" s="302"/>
      <c r="BH547" s="302"/>
      <c r="BI547" s="302"/>
      <c r="BJ547" s="302"/>
      <c r="BK547" s="302"/>
      <c r="BL547" s="302"/>
      <c r="BM547" s="302"/>
      <c r="BN547" s="302"/>
      <c r="BO547" s="302"/>
      <c r="BP547" s="302"/>
      <c r="BQ547" s="302"/>
      <c r="BR547" s="302"/>
      <c r="BS547" s="302"/>
      <c r="BT547" s="302"/>
      <c r="BU547" s="302"/>
      <c r="BV547" s="302"/>
      <c r="BW547" s="302"/>
      <c r="BX547" s="302"/>
      <c r="BY547" s="302"/>
      <c r="BZ547" s="303"/>
      <c r="CA547" s="303"/>
      <c r="CB547" s="303"/>
      <c r="CC547" s="303"/>
      <c r="CD547" s="303"/>
      <c r="CE547" s="303"/>
      <c r="CF547" s="303"/>
      <c r="CG547" s="303"/>
      <c r="CH547" s="303"/>
      <c r="CI547" s="303"/>
      <c r="CJ547" s="303"/>
      <c r="CK547" s="303"/>
      <c r="CL547" s="303"/>
      <c r="CM547" s="303"/>
      <c r="CN547" s="303"/>
      <c r="CO547" s="303"/>
      <c r="CP547" s="303"/>
      <c r="CQ547" s="303"/>
      <c r="CR547" s="303"/>
      <c r="CS547" s="303"/>
      <c r="CT547" s="303"/>
      <c r="CU547" s="303"/>
      <c r="CV547" s="303"/>
      <c r="CW547" s="303"/>
      <c r="CX547" s="303"/>
      <c r="CY547" s="303"/>
      <c r="CZ547" s="303"/>
    </row>
    <row r="548" s="623" customFormat="true" ht="25.15" customHeight="true" x14ac:dyDescent="0.2">
      <c r="C548" s="1796"/>
      <c r="D548" s="1797"/>
      <c r="E548" s="1545"/>
      <c r="F548" s="1545"/>
      <c r="G548" s="1545"/>
      <c r="H548" s="1798" t="s">
        <v>371</v>
      </c>
      <c r="I548" s="1797"/>
      <c r="J548" s="1613">
        <v>-1.0741824289722108E-2</v>
      </c>
      <c r="K548" s="1545"/>
      <c r="L548" s="1545"/>
      <c r="M548" s="1798" t="s">
        <v>355</v>
      </c>
      <c r="N548" s="1797"/>
      <c r="O548" s="1614">
        <v>4.9084028310685493E-2</v>
      </c>
      <c r="P548" s="1545"/>
      <c r="Q548" s="1545"/>
      <c r="AK548" s="300"/>
      <c r="AL548" s="300"/>
      <c r="AM548" s="300"/>
      <c r="AN548" s="300"/>
      <c r="AO548" s="300"/>
      <c r="AP548" s="300"/>
      <c r="AQ548" s="300"/>
      <c r="AR548" s="300"/>
      <c r="AS548" s="300"/>
      <c r="AT548" s="300"/>
      <c r="AU548" s="300"/>
      <c r="AV548" s="300"/>
      <c r="AW548" s="300"/>
      <c r="AX548" s="300"/>
      <c r="AY548" s="300"/>
      <c r="AZ548" s="300"/>
      <c r="BA548" s="302"/>
      <c r="BB548" s="352"/>
      <c r="BC548" s="302"/>
      <c r="BD548" s="302"/>
      <c r="BE548" s="302"/>
      <c r="BF548" s="302"/>
      <c r="BG548" s="302"/>
      <c r="BH548" s="302"/>
      <c r="BI548" s="302"/>
      <c r="BJ548" s="302"/>
      <c r="BK548" s="302"/>
      <c r="BL548" s="302"/>
      <c r="BM548" s="302"/>
      <c r="BN548" s="302"/>
      <c r="BO548" s="302"/>
      <c r="BP548" s="302"/>
      <c r="BQ548" s="302"/>
      <c r="BR548" s="302"/>
      <c r="BS548" s="302"/>
      <c r="BT548" s="302"/>
      <c r="BU548" s="302"/>
      <c r="BV548" s="302"/>
      <c r="BW548" s="302"/>
      <c r="BX548" s="302"/>
      <c r="BY548" s="302"/>
      <c r="BZ548" s="303"/>
      <c r="CA548" s="303"/>
      <c r="CB548" s="303"/>
      <c r="CC548" s="303"/>
      <c r="CD548" s="303"/>
      <c r="CE548" s="303"/>
      <c r="CF548" s="303"/>
      <c r="CG548" s="303"/>
      <c r="CH548" s="303"/>
      <c r="CI548" s="303"/>
      <c r="CJ548" s="303"/>
      <c r="CK548" s="303"/>
      <c r="CL548" s="303"/>
      <c r="CM548" s="303"/>
      <c r="CN548" s="303"/>
      <c r="CO548" s="303"/>
      <c r="CP548" s="303"/>
      <c r="CQ548" s="303"/>
      <c r="CR548" s="303"/>
      <c r="CS548" s="303"/>
      <c r="CT548" s="303"/>
      <c r="CU548" s="303"/>
      <c r="CV548" s="303"/>
      <c r="CW548" s="303"/>
      <c r="CX548" s="303"/>
      <c r="CY548" s="303"/>
      <c r="CZ548" s="303"/>
    </row>
    <row r="549" s="623" customFormat="true" ht="25.15" customHeight="true" x14ac:dyDescent="0.2">
      <c r="C549" s="1796"/>
      <c r="D549" s="1797"/>
      <c r="E549" s="1545"/>
      <c r="F549" s="1545"/>
      <c r="G549" s="1545"/>
      <c r="H549" s="1798" t="s">
        <v>373</v>
      </c>
      <c r="I549" s="1797"/>
      <c r="J549" s="1613">
        <v>-1.027677770560272E-4</v>
      </c>
      <c r="K549" s="1545"/>
      <c r="L549" s="1545"/>
      <c r="M549" s="1798" t="s">
        <v>367</v>
      </c>
      <c r="N549" s="1797"/>
      <c r="O549" s="1614">
        <v>5.9455819713032324E-3</v>
      </c>
      <c r="P549" s="1545"/>
      <c r="Q549" s="1545"/>
      <c r="AK549" s="300"/>
      <c r="AL549" s="300"/>
      <c r="AM549" s="300"/>
      <c r="AN549" s="300"/>
      <c r="AO549" s="300"/>
      <c r="AP549" s="300"/>
      <c r="AQ549" s="300"/>
      <c r="AR549" s="300"/>
      <c r="AS549" s="300"/>
      <c r="AT549" s="300"/>
      <c r="AU549" s="300"/>
      <c r="AV549" s="300"/>
      <c r="AW549" s="300"/>
      <c r="AX549" s="300"/>
      <c r="AY549" s="300"/>
      <c r="AZ549" s="300"/>
      <c r="BA549" s="302"/>
      <c r="BB549" s="352"/>
      <c r="BC549" s="302"/>
      <c r="BD549" s="302"/>
      <c r="BE549" s="302"/>
      <c r="BF549" s="302"/>
      <c r="BG549" s="302"/>
      <c r="BH549" s="302"/>
      <c r="BI549" s="302"/>
      <c r="BJ549" s="302"/>
      <c r="BK549" s="302"/>
      <c r="BL549" s="302"/>
      <c r="BM549" s="302"/>
      <c r="BN549" s="302"/>
      <c r="BO549" s="302"/>
      <c r="BP549" s="302"/>
      <c r="BQ549" s="302"/>
      <c r="BR549" s="302"/>
      <c r="BS549" s="302"/>
      <c r="BT549" s="302"/>
      <c r="BU549" s="302"/>
      <c r="BV549" s="302"/>
      <c r="BW549" s="302"/>
      <c r="BX549" s="302"/>
      <c r="BY549" s="302"/>
      <c r="BZ549" s="303"/>
      <c r="CA549" s="303"/>
      <c r="CB549" s="303"/>
      <c r="CC549" s="303"/>
      <c r="CD549" s="303"/>
      <c r="CE549" s="303"/>
      <c r="CF549" s="303"/>
      <c r="CG549" s="303"/>
      <c r="CH549" s="303"/>
      <c r="CI549" s="303"/>
      <c r="CJ549" s="303"/>
      <c r="CK549" s="303"/>
      <c r="CL549" s="303"/>
      <c r="CM549" s="303"/>
      <c r="CN549" s="303"/>
      <c r="CO549" s="303"/>
      <c r="CP549" s="303"/>
      <c r="CQ549" s="303"/>
      <c r="CR549" s="303"/>
      <c r="CS549" s="303"/>
      <c r="CT549" s="303"/>
      <c r="CU549" s="303"/>
      <c r="CV549" s="303"/>
      <c r="CW549" s="303"/>
      <c r="CX549" s="303"/>
      <c r="CY549" s="303"/>
      <c r="CZ549" s="303"/>
    </row>
    <row r="550" s="623" customFormat="true" ht="25.15" customHeight="true" x14ac:dyDescent="0.2">
      <c r="C550" s="1796"/>
      <c r="D550" s="1797"/>
      <c r="E550" s="1545"/>
      <c r="F550" s="1545"/>
      <c r="G550" s="1545"/>
      <c r="H550" s="1798" t="s">
        <v>359</v>
      </c>
      <c r="I550" s="1797"/>
      <c r="J550" s="1613">
        <v>-1.2560233672389598E-2</v>
      </c>
      <c r="K550" s="1545"/>
      <c r="L550" s="1545"/>
      <c r="M550" s="1798" t="s">
        <v>371</v>
      </c>
      <c r="N550" s="1797"/>
      <c r="O550" s="1614">
        <v>1.6796899130626223E-3</v>
      </c>
      <c r="P550" s="1545"/>
      <c r="Q550" s="1545"/>
      <c r="AK550" s="300"/>
      <c r="AL550" s="300"/>
      <c r="AM550" s="300"/>
      <c r="AN550" s="300"/>
      <c r="AO550" s="300"/>
      <c r="AP550" s="300"/>
      <c r="AQ550" s="300"/>
      <c r="AR550" s="300"/>
      <c r="AS550" s="300"/>
      <c r="AT550" s="300"/>
      <c r="AU550" s="300"/>
      <c r="AV550" s="300"/>
      <c r="AW550" s="300"/>
      <c r="AX550" s="300"/>
      <c r="AY550" s="300"/>
      <c r="AZ550" s="300"/>
      <c r="BA550" s="302"/>
      <c r="BB550" s="352"/>
      <c r="BC550" s="302"/>
      <c r="BD550" s="302"/>
      <c r="BE550" s="302"/>
      <c r="BF550" s="302"/>
      <c r="BG550" s="302"/>
      <c r="BH550" s="302"/>
      <c r="BI550" s="302"/>
      <c r="BJ550" s="302"/>
      <c r="BK550" s="302"/>
      <c r="BL550" s="302"/>
      <c r="BM550" s="302"/>
      <c r="BN550" s="302"/>
      <c r="BO550" s="302"/>
      <c r="BP550" s="302"/>
      <c r="BQ550" s="302"/>
      <c r="BR550" s="302"/>
      <c r="BS550" s="302"/>
      <c r="BT550" s="302"/>
      <c r="BU550" s="302"/>
      <c r="BV550" s="302"/>
      <c r="BW550" s="302"/>
      <c r="BX550" s="302"/>
      <c r="BY550" s="302"/>
      <c r="BZ550" s="303"/>
      <c r="CA550" s="303"/>
      <c r="CB550" s="303"/>
      <c r="CC550" s="303"/>
      <c r="CD550" s="303"/>
      <c r="CE550" s="303"/>
      <c r="CF550" s="303"/>
      <c r="CG550" s="303"/>
      <c r="CH550" s="303"/>
      <c r="CI550" s="303"/>
      <c r="CJ550" s="303"/>
      <c r="CK550" s="303"/>
      <c r="CL550" s="303"/>
      <c r="CM550" s="303"/>
      <c r="CN550" s="303"/>
      <c r="CO550" s="303"/>
      <c r="CP550" s="303"/>
      <c r="CQ550" s="303"/>
      <c r="CR550" s="303"/>
      <c r="CS550" s="303"/>
      <c r="CT550" s="303"/>
      <c r="CU550" s="303"/>
      <c r="CV550" s="303"/>
      <c r="CW550" s="303"/>
      <c r="CX550" s="303"/>
      <c r="CY550" s="303"/>
      <c r="CZ550" s="303"/>
    </row>
    <row r="551" s="623" customFormat="true" ht="25.15" customHeight="true" x14ac:dyDescent="0.2">
      <c r="C551" s="1796"/>
      <c r="D551" s="1797"/>
      <c r="E551" s="1545"/>
      <c r="F551" s="1545"/>
      <c r="G551" s="1545"/>
      <c r="H551" s="1798" t="s">
        <v>369</v>
      </c>
      <c r="I551" s="1797"/>
      <c r="J551" s="1613">
        <v>-1.1509112604190529E-2</v>
      </c>
      <c r="K551" s="1545"/>
      <c r="L551" s="1545"/>
      <c r="M551" s="1798" t="s">
        <v>373</v>
      </c>
      <c r="N551" s="1797"/>
      <c r="O551" s="1614">
        <v>-1.4795178347378262E-3</v>
      </c>
      <c r="P551" s="1545"/>
      <c r="Q551" s="1545"/>
      <c r="AK551" s="300"/>
      <c r="AL551" s="300"/>
      <c r="AM551" s="300"/>
      <c r="AN551" s="300"/>
      <c r="AO551" s="300"/>
      <c r="AP551" s="300"/>
      <c r="AQ551" s="300"/>
      <c r="AR551" s="300"/>
      <c r="AS551" s="300"/>
      <c r="AT551" s="300"/>
      <c r="AU551" s="300"/>
      <c r="AV551" s="300"/>
      <c r="AW551" s="300"/>
      <c r="AX551" s="300"/>
      <c r="AY551" s="300"/>
      <c r="AZ551" s="300"/>
      <c r="BA551" s="302"/>
      <c r="BB551" s="352"/>
      <c r="BC551" s="302"/>
      <c r="BD551" s="302"/>
      <c r="BE551" s="302"/>
      <c r="BF551" s="302"/>
      <c r="BG551" s="302"/>
      <c r="BH551" s="302"/>
      <c r="BI551" s="302"/>
      <c r="BJ551" s="302"/>
      <c r="BK551" s="302"/>
      <c r="BL551" s="302"/>
      <c r="BM551" s="302"/>
      <c r="BN551" s="302"/>
      <c r="BO551" s="302"/>
      <c r="BP551" s="302"/>
      <c r="BQ551" s="302"/>
      <c r="BR551" s="302"/>
      <c r="BS551" s="302"/>
      <c r="BT551" s="302"/>
      <c r="BU551" s="302"/>
      <c r="BV551" s="302"/>
      <c r="BW551" s="302"/>
      <c r="BX551" s="302"/>
      <c r="BY551" s="302"/>
      <c r="BZ551" s="303"/>
      <c r="CA551" s="303"/>
      <c r="CB551" s="303"/>
      <c r="CC551" s="303"/>
      <c r="CD551" s="303"/>
      <c r="CE551" s="303"/>
      <c r="CF551" s="303"/>
      <c r="CG551" s="303"/>
      <c r="CH551" s="303"/>
      <c r="CI551" s="303"/>
      <c r="CJ551" s="303"/>
      <c r="CK551" s="303"/>
      <c r="CL551" s="303"/>
      <c r="CM551" s="303"/>
      <c r="CN551" s="303"/>
      <c r="CO551" s="303"/>
      <c r="CP551" s="303"/>
      <c r="CQ551" s="303"/>
      <c r="CR551" s="303"/>
      <c r="CS551" s="303"/>
      <c r="CT551" s="303"/>
      <c r="CU551" s="303"/>
      <c r="CV551" s="303"/>
      <c r="CW551" s="303"/>
      <c r="CX551" s="303"/>
      <c r="CY551" s="303"/>
      <c r="CZ551" s="303"/>
    </row>
    <row r="552" s="623" customFormat="true" ht="25.15" customHeight="true" x14ac:dyDescent="0.2">
      <c r="C552" s="1796"/>
      <c r="D552" s="1797"/>
      <c r="E552" s="1545"/>
      <c r="F552" s="1545"/>
      <c r="G552" s="1545"/>
      <c r="H552" s="1798" t="s">
        <v>364</v>
      </c>
      <c r="I552" s="1797"/>
      <c r="J552" s="1613">
        <v>-1.9866465167266618E-3</v>
      </c>
      <c r="K552" s="1545"/>
      <c r="L552" s="1545"/>
      <c r="M552" s="1798" t="s">
        <v>359</v>
      </c>
      <c r="N552" s="1797"/>
      <c r="O552" s="1614">
        <v>4.3634598661692545E-2</v>
      </c>
      <c r="P552" s="1545"/>
      <c r="Q552" s="1545"/>
      <c r="AK552" s="300"/>
      <c r="AL552" s="300"/>
      <c r="AM552" s="300"/>
      <c r="AN552" s="300"/>
      <c r="AO552" s="300"/>
      <c r="AP552" s="300"/>
      <c r="AQ552" s="300"/>
      <c r="AR552" s="300"/>
      <c r="AS552" s="300"/>
      <c r="AT552" s="300"/>
      <c r="AU552" s="300"/>
      <c r="AV552" s="300"/>
      <c r="AW552" s="300"/>
      <c r="AX552" s="300"/>
      <c r="AY552" s="300"/>
      <c r="AZ552" s="300"/>
      <c r="BA552" s="302"/>
      <c r="BB552" s="352"/>
      <c r="BC552" s="302"/>
      <c r="BD552" s="302"/>
      <c r="BE552" s="302"/>
      <c r="BF552" s="302"/>
      <c r="BG552" s="302"/>
      <c r="BH552" s="302"/>
      <c r="BI552" s="302"/>
      <c r="BJ552" s="302"/>
      <c r="BK552" s="302"/>
      <c r="BL552" s="302"/>
      <c r="BM552" s="302"/>
      <c r="BN552" s="302"/>
      <c r="BO552" s="302"/>
      <c r="BP552" s="302"/>
      <c r="BQ552" s="302"/>
      <c r="BR552" s="302"/>
      <c r="BS552" s="302"/>
      <c r="BT552" s="302"/>
      <c r="BU552" s="302"/>
      <c r="BV552" s="302"/>
      <c r="BW552" s="302"/>
      <c r="BX552" s="302"/>
      <c r="BY552" s="302"/>
      <c r="BZ552" s="303"/>
      <c r="CA552" s="303"/>
      <c r="CB552" s="303"/>
      <c r="CC552" s="303"/>
      <c r="CD552" s="303"/>
      <c r="CE552" s="303"/>
      <c r="CF552" s="303"/>
      <c r="CG552" s="303"/>
      <c r="CH552" s="303"/>
      <c r="CI552" s="303"/>
      <c r="CJ552" s="303"/>
      <c r="CK552" s="303"/>
      <c r="CL552" s="303"/>
      <c r="CM552" s="303"/>
      <c r="CN552" s="303"/>
      <c r="CO552" s="303"/>
      <c r="CP552" s="303"/>
      <c r="CQ552" s="303"/>
      <c r="CR552" s="303"/>
      <c r="CS552" s="303"/>
      <c r="CT552" s="303"/>
      <c r="CU552" s="303"/>
      <c r="CV552" s="303"/>
      <c r="CW552" s="303"/>
      <c r="CX552" s="303"/>
      <c r="CY552" s="303"/>
      <c r="CZ552" s="303"/>
    </row>
    <row r="553" s="623" customFormat="true" ht="25.15" customHeight="true" x14ac:dyDescent="0.2">
      <c r="C553" s="1796"/>
      <c r="D553" s="1797"/>
      <c r="E553" s="1545"/>
      <c r="F553" s="1545"/>
      <c r="G553" s="1545"/>
      <c r="H553" s="1798" t="s">
        <v>46</v>
      </c>
      <c r="I553" s="1797"/>
      <c r="J553" s="1616">
        <v>7.5508054051215065E-3</v>
      </c>
      <c r="K553" s="1545"/>
      <c r="L553" s="1545"/>
      <c r="M553" s="1798" t="s">
        <v>369</v>
      </c>
      <c r="N553" s="1797"/>
      <c r="O553" s="1614">
        <v>-9.0332755609361694E-3</v>
      </c>
      <c r="P553" s="1545"/>
      <c r="Q553" s="1545"/>
      <c r="AK553" s="300"/>
      <c r="AL553" s="300"/>
      <c r="AM553" s="300"/>
      <c r="AN553" s="300"/>
      <c r="AO553" s="300"/>
      <c r="AP553" s="300"/>
      <c r="AQ553" s="300"/>
      <c r="AR553" s="300"/>
      <c r="AS553" s="300"/>
      <c r="AT553" s="300"/>
      <c r="AU553" s="300"/>
      <c r="AV553" s="300"/>
      <c r="AW553" s="300"/>
      <c r="AX553" s="300"/>
      <c r="AY553" s="300"/>
      <c r="AZ553" s="300"/>
      <c r="BA553" s="302"/>
      <c r="BB553" s="352"/>
      <c r="BC553" s="302"/>
      <c r="BD553" s="302"/>
      <c r="BE553" s="302"/>
      <c r="BF553" s="302"/>
      <c r="BG553" s="302"/>
      <c r="BH553" s="302"/>
      <c r="BI553" s="302"/>
      <c r="BJ553" s="302"/>
      <c r="BK553" s="302"/>
      <c r="BL553" s="302"/>
      <c r="BM553" s="302"/>
      <c r="BN553" s="302"/>
      <c r="BO553" s="302"/>
      <c r="BP553" s="302"/>
      <c r="BQ553" s="302"/>
      <c r="BR553" s="302"/>
      <c r="BS553" s="302"/>
      <c r="BT553" s="302"/>
      <c r="BU553" s="302"/>
      <c r="BV553" s="302"/>
      <c r="BW553" s="302"/>
      <c r="BX553" s="302"/>
      <c r="BY553" s="302"/>
      <c r="BZ553" s="303"/>
      <c r="CA553" s="303"/>
      <c r="CB553" s="303"/>
      <c r="CC553" s="303"/>
      <c r="CD553" s="303"/>
      <c r="CE553" s="303"/>
      <c r="CF553" s="303"/>
      <c r="CG553" s="303"/>
      <c r="CH553" s="303"/>
      <c r="CI553" s="303"/>
      <c r="CJ553" s="303"/>
      <c r="CK553" s="303"/>
      <c r="CL553" s="303"/>
      <c r="CM553" s="303"/>
      <c r="CN553" s="303"/>
      <c r="CO553" s="303"/>
      <c r="CP553" s="303"/>
      <c r="CQ553" s="303"/>
      <c r="CR553" s="303"/>
      <c r="CS553" s="303"/>
      <c r="CT553" s="303"/>
      <c r="CU553" s="303"/>
      <c r="CV553" s="303"/>
      <c r="CW553" s="303"/>
      <c r="CX553" s="303"/>
      <c r="CY553" s="303"/>
      <c r="CZ553" s="303"/>
    </row>
    <row r="554" s="623" customFormat="true" ht="25.15" customHeight="true" x14ac:dyDescent="0.2">
      <c r="C554" s="1796"/>
      <c r="D554" s="1797"/>
      <c r="E554" s="1545"/>
      <c r="F554" s="1545"/>
      <c r="G554" s="1545"/>
      <c r="H554" s="1796"/>
      <c r="I554" s="1797"/>
      <c r="J554" s="1570"/>
      <c r="K554" s="1545"/>
      <c r="L554" s="1545"/>
      <c r="M554" s="1798" t="s">
        <v>364</v>
      </c>
      <c r="N554" s="1797"/>
      <c r="O554" s="1614">
        <v>3.0223577383355796E-2</v>
      </c>
      <c r="P554" s="1545"/>
      <c r="Q554" s="1545"/>
      <c r="AK554" s="300"/>
      <c r="AL554" s="300"/>
      <c r="AM554" s="300"/>
      <c r="AN554" s="300"/>
      <c r="AO554" s="300"/>
      <c r="AP554" s="300"/>
      <c r="AQ554" s="300"/>
      <c r="AR554" s="300"/>
      <c r="AS554" s="300"/>
      <c r="AT554" s="300"/>
      <c r="AU554" s="300"/>
      <c r="AV554" s="300"/>
      <c r="AW554" s="300"/>
      <c r="AX554" s="300"/>
      <c r="AY554" s="300"/>
      <c r="AZ554" s="300"/>
      <c r="BA554" s="302"/>
      <c r="BB554" s="352"/>
      <c r="BC554" s="302"/>
      <c r="BD554" s="302"/>
      <c r="BE554" s="302"/>
      <c r="BF554" s="302"/>
      <c r="BG554" s="302"/>
      <c r="BH554" s="302"/>
      <c r="BI554" s="302"/>
      <c r="BJ554" s="302"/>
      <c r="BK554" s="302"/>
      <c r="BL554" s="302"/>
      <c r="BM554" s="302"/>
      <c r="BN554" s="302"/>
      <c r="BO554" s="302"/>
      <c r="BP554" s="302"/>
      <c r="BQ554" s="302"/>
      <c r="BR554" s="302"/>
      <c r="BS554" s="302"/>
      <c r="BT554" s="302"/>
      <c r="BU554" s="302"/>
      <c r="BV554" s="302"/>
      <c r="BW554" s="302"/>
      <c r="BX554" s="302"/>
      <c r="BY554" s="302"/>
      <c r="BZ554" s="303"/>
      <c r="CA554" s="303"/>
      <c r="CB554" s="303"/>
      <c r="CC554" s="303"/>
      <c r="CD554" s="303"/>
      <c r="CE554" s="303"/>
      <c r="CF554" s="303"/>
      <c r="CG554" s="303"/>
      <c r="CH554" s="303"/>
      <c r="CI554" s="303"/>
      <c r="CJ554" s="303"/>
      <c r="CK554" s="303"/>
      <c r="CL554" s="303"/>
      <c r="CM554" s="303"/>
      <c r="CN554" s="303"/>
      <c r="CO554" s="303"/>
      <c r="CP554" s="303"/>
      <c r="CQ554" s="303"/>
      <c r="CR554" s="303"/>
      <c r="CS554" s="303"/>
      <c r="CT554" s="303"/>
      <c r="CU554" s="303"/>
      <c r="CV554" s="303"/>
      <c r="CW554" s="303"/>
      <c r="CX554" s="303"/>
      <c r="CY554" s="303"/>
      <c r="CZ554" s="303"/>
    </row>
    <row r="555" s="623" customFormat="true" ht="25.15" customHeight="true" x14ac:dyDescent="0.2">
      <c r="C555" s="1796"/>
      <c r="D555" s="1797"/>
      <c r="E555" s="1545"/>
      <c r="F555" s="1545"/>
      <c r="G555" s="1545"/>
      <c r="H555" s="1796"/>
      <c r="I555" s="1797"/>
      <c r="J555" s="1545"/>
      <c r="K555" s="1545"/>
      <c r="L555" s="1545"/>
      <c r="M555" s="1798" t="s">
        <v>372</v>
      </c>
      <c r="N555" s="1797"/>
      <c r="O555" s="1614">
        <v>-3.6727899203767914E-3</v>
      </c>
      <c r="P555" s="1545"/>
      <c r="Q555" s="1545"/>
      <c r="AK555" s="300"/>
      <c r="AL555" s="300"/>
      <c r="AM555" s="300"/>
      <c r="AN555" s="300"/>
      <c r="AO555" s="300"/>
      <c r="AP555" s="300"/>
      <c r="AQ555" s="300"/>
      <c r="AR555" s="300"/>
      <c r="AS555" s="300"/>
      <c r="AT555" s="300"/>
      <c r="AU555" s="300"/>
      <c r="AV555" s="300"/>
      <c r="AW555" s="300"/>
      <c r="AX555" s="300"/>
      <c r="AY555" s="300"/>
      <c r="AZ555" s="300"/>
      <c r="BA555" s="302"/>
      <c r="BB555" s="352"/>
      <c r="BC555" s="302"/>
      <c r="BD555" s="302"/>
      <c r="BE555" s="302"/>
      <c r="BF555" s="302"/>
      <c r="BG555" s="302"/>
      <c r="BH555" s="302"/>
      <c r="BI555" s="302"/>
      <c r="BJ555" s="302"/>
      <c r="BK555" s="302"/>
      <c r="BL555" s="302"/>
      <c r="BM555" s="302"/>
      <c r="BN555" s="302"/>
      <c r="BO555" s="302"/>
      <c r="BP555" s="302"/>
      <c r="BQ555" s="302"/>
      <c r="BR555" s="302"/>
      <c r="BS555" s="302"/>
      <c r="BT555" s="302"/>
      <c r="BU555" s="302"/>
      <c r="BV555" s="302"/>
      <c r="BW555" s="302"/>
      <c r="BX555" s="302"/>
      <c r="BY555" s="302"/>
      <c r="BZ555" s="303"/>
      <c r="CA555" s="303"/>
      <c r="CB555" s="303"/>
      <c r="CC555" s="303"/>
      <c r="CD555" s="303"/>
      <c r="CE555" s="303"/>
      <c r="CF555" s="303"/>
      <c r="CG555" s="303"/>
      <c r="CH555" s="303"/>
      <c r="CI555" s="303"/>
      <c r="CJ555" s="303"/>
      <c r="CK555" s="303"/>
      <c r="CL555" s="303"/>
      <c r="CM555" s="303"/>
      <c r="CN555" s="303"/>
      <c r="CO555" s="303"/>
      <c r="CP555" s="303"/>
      <c r="CQ555" s="303"/>
      <c r="CR555" s="303"/>
      <c r="CS555" s="303"/>
      <c r="CT555" s="303"/>
      <c r="CU555" s="303"/>
      <c r="CV555" s="303"/>
      <c r="CW555" s="303"/>
      <c r="CX555" s="303"/>
      <c r="CY555" s="303"/>
      <c r="CZ555" s="303"/>
    </row>
    <row r="556" s="623" customFormat="true" ht="25.15" customHeight="true" x14ac:dyDescent="0.2">
      <c r="C556" s="1796"/>
      <c r="D556" s="1797"/>
      <c r="E556" s="1545"/>
      <c r="F556" s="1545"/>
      <c r="G556" s="1545"/>
      <c r="H556" s="1799" t="s">
        <v>308</v>
      </c>
      <c r="I556" s="1797"/>
      <c r="J556" s="1797"/>
      <c r="K556" s="1545"/>
      <c r="L556" s="1545"/>
      <c r="M556" s="1798" t="s">
        <v>46</v>
      </c>
      <c r="N556" s="1797"/>
      <c r="O556" s="1617">
        <v>3.3779630229054153E-3</v>
      </c>
      <c r="P556" s="1545"/>
      <c r="Q556" s="1545"/>
      <c r="AK556" s="300"/>
      <c r="AL556" s="300"/>
      <c r="AM556" s="300"/>
      <c r="AN556" s="300"/>
      <c r="AO556" s="300"/>
      <c r="AP556" s="300"/>
      <c r="AQ556" s="300"/>
      <c r="AR556" s="300"/>
      <c r="AS556" s="300"/>
      <c r="AT556" s="300"/>
      <c r="AU556" s="300"/>
      <c r="AV556" s="300"/>
      <c r="AW556" s="300"/>
      <c r="AX556" s="300"/>
      <c r="AY556" s="300"/>
      <c r="AZ556" s="300"/>
      <c r="BA556" s="302"/>
      <c r="BB556" s="352"/>
      <c r="BC556" s="302"/>
      <c r="BD556" s="302"/>
      <c r="BE556" s="302"/>
      <c r="BF556" s="302"/>
      <c r="BG556" s="302"/>
      <c r="BH556" s="302"/>
      <c r="BI556" s="302"/>
      <c r="BJ556" s="302"/>
      <c r="BK556" s="302"/>
      <c r="BL556" s="302"/>
      <c r="BM556" s="302"/>
      <c r="BN556" s="302"/>
      <c r="BO556" s="302"/>
      <c r="BP556" s="302"/>
      <c r="BQ556" s="302"/>
      <c r="BR556" s="302"/>
      <c r="BS556" s="302"/>
      <c r="BT556" s="302"/>
      <c r="BU556" s="302"/>
      <c r="BV556" s="302"/>
      <c r="BW556" s="302"/>
      <c r="BX556" s="302"/>
      <c r="BY556" s="302"/>
      <c r="BZ556" s="303"/>
      <c r="CA556" s="303"/>
      <c r="CB556" s="303"/>
      <c r="CC556" s="303"/>
      <c r="CD556" s="303"/>
      <c r="CE556" s="303"/>
      <c r="CF556" s="303"/>
      <c r="CG556" s="303"/>
      <c r="CH556" s="303"/>
      <c r="CI556" s="303"/>
      <c r="CJ556" s="303"/>
      <c r="CK556" s="303"/>
      <c r="CL556" s="303"/>
      <c r="CM556" s="303"/>
      <c r="CN556" s="303"/>
      <c r="CO556" s="303"/>
      <c r="CP556" s="303"/>
      <c r="CQ556" s="303"/>
      <c r="CR556" s="303"/>
      <c r="CS556" s="303"/>
      <c r="CT556" s="303"/>
      <c r="CU556" s="303"/>
      <c r="CV556" s="303"/>
      <c r="CW556" s="303"/>
      <c r="CX556" s="303"/>
      <c r="CY556" s="303"/>
      <c r="CZ556" s="303"/>
    </row>
    <row r="557" s="623" customFormat="true" ht="25.15" customHeight="true" x14ac:dyDescent="0.2">
      <c r="C557" s="1796"/>
      <c r="D557" s="1797"/>
      <c r="E557" s="1545"/>
      <c r="F557" s="1545"/>
      <c r="G557" s="1545"/>
      <c r="H557" s="1800" t="s">
        <v>227</v>
      </c>
      <c r="I557" s="1797"/>
      <c r="J557" s="1635" t="s">
        <v>229</v>
      </c>
      <c r="K557" s="1545"/>
      <c r="L557" s="1545"/>
      <c r="M557" s="1796"/>
      <c r="N557" s="1797"/>
      <c r="O557" s="1570"/>
      <c r="P557" s="1545"/>
      <c r="Q557" s="1545"/>
      <c r="AK557" s="300"/>
      <c r="AL557" s="300"/>
      <c r="AM557" s="300"/>
      <c r="AN557" s="300"/>
      <c r="AO557" s="300"/>
      <c r="AP557" s="300"/>
      <c r="AQ557" s="300"/>
      <c r="AR557" s="300"/>
      <c r="AS557" s="300"/>
      <c r="AT557" s="300"/>
      <c r="AU557" s="300"/>
      <c r="AV557" s="300"/>
      <c r="AW557" s="300"/>
      <c r="AX557" s="300"/>
      <c r="AY557" s="300"/>
      <c r="AZ557" s="300"/>
      <c r="BA557" s="302"/>
      <c r="BB557" s="352"/>
      <c r="BC557" s="302"/>
      <c r="BD557" s="302"/>
      <c r="BE557" s="302"/>
      <c r="BF557" s="302"/>
      <c r="BG557" s="302"/>
      <c r="BH557" s="302"/>
      <c r="BI557" s="302"/>
      <c r="BJ557" s="302"/>
      <c r="BK557" s="302"/>
      <c r="BL557" s="302"/>
      <c r="BM557" s="302"/>
      <c r="BN557" s="302"/>
      <c r="BO557" s="302"/>
      <c r="BP557" s="302"/>
      <c r="BQ557" s="302"/>
      <c r="BR557" s="302"/>
      <c r="BS557" s="302"/>
      <c r="BT557" s="302"/>
      <c r="BU557" s="302"/>
      <c r="BV557" s="302"/>
      <c r="BW557" s="302"/>
      <c r="BX557" s="302"/>
      <c r="BY557" s="302"/>
      <c r="BZ557" s="303"/>
      <c r="CA557" s="303"/>
      <c r="CB557" s="303"/>
      <c r="CC557" s="303"/>
      <c r="CD557" s="303"/>
      <c r="CE557" s="303"/>
      <c r="CF557" s="303"/>
      <c r="CG557" s="303"/>
      <c r="CH557" s="303"/>
      <c r="CI557" s="303"/>
      <c r="CJ557" s="303"/>
      <c r="CK557" s="303"/>
      <c r="CL557" s="303"/>
      <c r="CM557" s="303"/>
      <c r="CN557" s="303"/>
      <c r="CO557" s="303"/>
      <c r="CP557" s="303"/>
      <c r="CQ557" s="303"/>
      <c r="CR557" s="303"/>
      <c r="CS557" s="303"/>
      <c r="CT557" s="303"/>
      <c r="CU557" s="303"/>
      <c r="CV557" s="303"/>
      <c r="CW557" s="303"/>
      <c r="CX557" s="303"/>
      <c r="CY557" s="303"/>
      <c r="CZ557" s="303"/>
    </row>
    <row r="558" s="623" customFormat="true" ht="25.15" customHeight="true" x14ac:dyDescent="0.2">
      <c r="C558" s="1796"/>
      <c r="D558" s="1797"/>
      <c r="E558" s="1545"/>
      <c r="F558" s="1545"/>
      <c r="G558" s="1545"/>
      <c r="H558" s="1798" t="s">
        <v>229</v>
      </c>
      <c r="I558" s="1797"/>
      <c r="J558" s="1636">
        <v>1</v>
      </c>
      <c r="K558" s="1545"/>
      <c r="L558" s="1545"/>
      <c r="M558" s="1796"/>
      <c r="N558" s="1797"/>
      <c r="O558" s="1545"/>
      <c r="P558" s="1545"/>
      <c r="Q558" s="1545"/>
      <c r="AK558" s="300"/>
      <c r="AL558" s="300"/>
      <c r="AM558" s="300"/>
      <c r="AN558" s="300"/>
      <c r="AO558" s="300"/>
      <c r="AP558" s="300"/>
      <c r="AQ558" s="300"/>
      <c r="AR558" s="300"/>
      <c r="AS558" s="300"/>
      <c r="AT558" s="300"/>
      <c r="AU558" s="300"/>
      <c r="AV558" s="300"/>
      <c r="AW558" s="300"/>
      <c r="AX558" s="300"/>
      <c r="AY558" s="300"/>
      <c r="AZ558" s="300"/>
      <c r="BA558" s="302"/>
      <c r="BB558" s="352"/>
      <c r="BC558" s="302"/>
      <c r="BD558" s="302"/>
      <c r="BE558" s="302"/>
      <c r="BF558" s="302"/>
      <c r="BG558" s="302"/>
      <c r="BH558" s="302"/>
      <c r="BI558" s="302"/>
      <c r="BJ558" s="302"/>
      <c r="BK558" s="302"/>
      <c r="BL558" s="302"/>
      <c r="BM558" s="302"/>
      <c r="BN558" s="302"/>
      <c r="BO558" s="302"/>
      <c r="BP558" s="302"/>
      <c r="BQ558" s="302"/>
      <c r="BR558" s="302"/>
      <c r="BS558" s="302"/>
      <c r="BT558" s="302"/>
      <c r="BU558" s="302"/>
      <c r="BV558" s="302"/>
      <c r="BW558" s="302"/>
      <c r="BX558" s="302"/>
      <c r="BY558" s="302"/>
      <c r="BZ558" s="303"/>
      <c r="CA558" s="303"/>
      <c r="CB558" s="303"/>
      <c r="CC558" s="303"/>
      <c r="CD558" s="303"/>
      <c r="CE558" s="303"/>
      <c r="CF558" s="303"/>
      <c r="CG558" s="303"/>
      <c r="CH558" s="303"/>
      <c r="CI558" s="303"/>
      <c r="CJ558" s="303"/>
      <c r="CK558" s="303"/>
      <c r="CL558" s="303"/>
      <c r="CM558" s="303"/>
      <c r="CN558" s="303"/>
      <c r="CO558" s="303"/>
      <c r="CP558" s="303"/>
      <c r="CQ558" s="303"/>
      <c r="CR558" s="303"/>
      <c r="CS558" s="303"/>
      <c r="CT558" s="303"/>
      <c r="CU558" s="303"/>
      <c r="CV558" s="303"/>
      <c r="CW558" s="303"/>
      <c r="CX558" s="303"/>
      <c r="CY558" s="303"/>
      <c r="CZ558" s="303"/>
    </row>
    <row r="559" s="623" customFormat="true" ht="25.15" customHeight="true" x14ac:dyDescent="0.2">
      <c r="C559" s="1796"/>
      <c r="D559" s="1797"/>
      <c r="E559" s="1545"/>
      <c r="F559" s="1545"/>
      <c r="G559" s="1545"/>
      <c r="H559" s="1796"/>
      <c r="I559" s="1797"/>
      <c r="J559" s="1570"/>
      <c r="K559" s="1545"/>
      <c r="L559" s="1545"/>
      <c r="M559" s="1799" t="s">
        <v>308</v>
      </c>
      <c r="N559" s="1797"/>
      <c r="O559" s="1797"/>
      <c r="P559" s="1545"/>
      <c r="Q559" s="1545"/>
      <c r="AK559" s="300"/>
      <c r="AL559" s="300"/>
      <c r="AM559" s="300"/>
      <c r="AN559" s="300"/>
      <c r="AO559" s="300"/>
      <c r="AP559" s="300"/>
      <c r="AQ559" s="300"/>
      <c r="AR559" s="300"/>
      <c r="AS559" s="300"/>
      <c r="AT559" s="300"/>
      <c r="AU559" s="300"/>
      <c r="AV559" s="300"/>
      <c r="AW559" s="300"/>
      <c r="AX559" s="300"/>
      <c r="AY559" s="300"/>
      <c r="AZ559" s="300"/>
      <c r="BA559" s="302"/>
      <c r="BB559" s="352"/>
      <c r="BC559" s="302"/>
      <c r="BD559" s="302"/>
      <c r="BE559" s="302"/>
      <c r="BF559" s="302"/>
      <c r="BG559" s="302"/>
      <c r="BH559" s="302"/>
      <c r="BI559" s="302"/>
      <c r="BJ559" s="302"/>
      <c r="BK559" s="302"/>
      <c r="BL559" s="302"/>
      <c r="BM559" s="302"/>
      <c r="BN559" s="302"/>
      <c r="BO559" s="302"/>
      <c r="BP559" s="302"/>
      <c r="BQ559" s="302"/>
      <c r="BR559" s="302"/>
      <c r="BS559" s="302"/>
      <c r="BT559" s="302"/>
      <c r="BU559" s="302"/>
      <c r="BV559" s="302"/>
      <c r="BW559" s="302"/>
      <c r="BX559" s="302"/>
      <c r="BY559" s="302"/>
      <c r="BZ559" s="303"/>
      <c r="CA559" s="303"/>
      <c r="CB559" s="303"/>
      <c r="CC559" s="303"/>
      <c r="CD559" s="303"/>
      <c r="CE559" s="303"/>
      <c r="CF559" s="303"/>
      <c r="CG559" s="303"/>
      <c r="CH559" s="303"/>
      <c r="CI559" s="303"/>
      <c r="CJ559" s="303"/>
      <c r="CK559" s="303"/>
      <c r="CL559" s="303"/>
      <c r="CM559" s="303"/>
      <c r="CN559" s="303"/>
      <c r="CO559" s="303"/>
      <c r="CP559" s="303"/>
      <c r="CQ559" s="303"/>
      <c r="CR559" s="303"/>
      <c r="CS559" s="303"/>
      <c r="CT559" s="303"/>
      <c r="CU559" s="303"/>
      <c r="CV559" s="303"/>
      <c r="CW559" s="303"/>
      <c r="CX559" s="303"/>
      <c r="CY559" s="303"/>
      <c r="CZ559" s="303"/>
    </row>
    <row r="560" s="623" customFormat="true" ht="25.15" customHeight="true" x14ac:dyDescent="0.2">
      <c r="C560" s="1796"/>
      <c r="D560" s="1797"/>
      <c r="E560" s="1545"/>
      <c r="F560" s="1545"/>
      <c r="G560" s="1545"/>
      <c r="H560" s="1796"/>
      <c r="I560" s="1797"/>
      <c r="J560" s="1545"/>
      <c r="K560" s="1545"/>
      <c r="L560" s="1545"/>
      <c r="M560" s="1800" t="s">
        <v>227</v>
      </c>
      <c r="N560" s="1797"/>
      <c r="O560" s="1637" t="s">
        <v>229</v>
      </c>
      <c r="P560" s="1545"/>
      <c r="Q560" s="1545"/>
      <c r="AK560" s="300"/>
      <c r="AL560" s="300"/>
      <c r="AM560" s="300"/>
      <c r="AN560" s="300"/>
      <c r="AO560" s="300"/>
      <c r="AP560" s="300"/>
      <c r="AQ560" s="300"/>
      <c r="AR560" s="300"/>
      <c r="AS560" s="300"/>
      <c r="AT560" s="300"/>
      <c r="AU560" s="300"/>
      <c r="AV560" s="300"/>
      <c r="AW560" s="300"/>
      <c r="AX560" s="300"/>
      <c r="AY560" s="300"/>
      <c r="AZ560" s="300"/>
      <c r="BA560" s="302"/>
      <c r="BB560" s="352"/>
      <c r="BC560" s="302"/>
      <c r="BD560" s="302"/>
      <c r="BE560" s="302"/>
      <c r="BF560" s="302"/>
      <c r="BG560" s="302"/>
      <c r="BH560" s="302"/>
      <c r="BI560" s="302"/>
      <c r="BJ560" s="302"/>
      <c r="BK560" s="302"/>
      <c r="BL560" s="302"/>
      <c r="BM560" s="302"/>
      <c r="BN560" s="302"/>
      <c r="BO560" s="302"/>
      <c r="BP560" s="302"/>
      <c r="BQ560" s="302"/>
      <c r="BR560" s="302"/>
      <c r="BS560" s="302"/>
      <c r="BT560" s="302"/>
      <c r="BU560" s="302"/>
      <c r="BV560" s="302"/>
      <c r="BW560" s="302"/>
      <c r="BX560" s="302"/>
      <c r="BY560" s="302"/>
      <c r="BZ560" s="303"/>
      <c r="CA560" s="303"/>
      <c r="CB560" s="303"/>
      <c r="CC560" s="303"/>
      <c r="CD560" s="303"/>
      <c r="CE560" s="303"/>
      <c r="CF560" s="303"/>
      <c r="CG560" s="303"/>
      <c r="CH560" s="303"/>
      <c r="CI560" s="303"/>
      <c r="CJ560" s="303"/>
      <c r="CK560" s="303"/>
      <c r="CL560" s="303"/>
      <c r="CM560" s="303"/>
      <c r="CN560" s="303"/>
      <c r="CO560" s="303"/>
      <c r="CP560" s="303"/>
      <c r="CQ560" s="303"/>
      <c r="CR560" s="303"/>
      <c r="CS560" s="303"/>
      <c r="CT560" s="303"/>
      <c r="CU560" s="303"/>
      <c r="CV560" s="303"/>
      <c r="CW560" s="303"/>
      <c r="CX560" s="303"/>
      <c r="CY560" s="303"/>
      <c r="CZ560" s="303"/>
    </row>
    <row r="561" s="623" customFormat="true" ht="25.15" customHeight="true" x14ac:dyDescent="0.2">
      <c r="C561" s="1796"/>
      <c r="D561" s="1797"/>
      <c r="E561" s="1545"/>
      <c r="F561" s="1545"/>
      <c r="G561" s="1545"/>
      <c r="H561" s="1796"/>
      <c r="I561" s="1797"/>
      <c r="J561" s="1545"/>
      <c r="K561" s="1545"/>
      <c r="L561" s="1545"/>
      <c r="M561" s="1798" t="s">
        <v>229</v>
      </c>
      <c r="N561" s="1797"/>
      <c r="O561" s="1638">
        <v>0.99999999999999989</v>
      </c>
      <c r="P561" s="1545"/>
      <c r="Q561" s="1545"/>
      <c r="AK561" s="300"/>
      <c r="AL561" s="300"/>
      <c r="AM561" s="300"/>
      <c r="AN561" s="300"/>
      <c r="AO561" s="300"/>
      <c r="AP561" s="300"/>
      <c r="AQ561" s="300"/>
      <c r="AR561" s="300"/>
      <c r="AS561" s="300"/>
      <c r="AT561" s="300"/>
      <c r="AU561" s="300"/>
      <c r="AV561" s="300"/>
      <c r="AW561" s="300"/>
      <c r="AX561" s="300"/>
      <c r="AY561" s="300"/>
      <c r="AZ561" s="300"/>
      <c r="BA561" s="302"/>
      <c r="BB561" s="352"/>
      <c r="BC561" s="302"/>
      <c r="BD561" s="302"/>
      <c r="BE561" s="302"/>
      <c r="BF561" s="302"/>
      <c r="BG561" s="302"/>
      <c r="BH561" s="302"/>
      <c r="BI561" s="302"/>
      <c r="BJ561" s="302"/>
      <c r="BK561" s="302"/>
      <c r="BL561" s="302"/>
      <c r="BM561" s="302"/>
      <c r="BN561" s="302"/>
      <c r="BO561" s="302"/>
      <c r="BP561" s="302"/>
      <c r="BQ561" s="302"/>
      <c r="BR561" s="302"/>
      <c r="BS561" s="302"/>
      <c r="BT561" s="302"/>
      <c r="BU561" s="302"/>
      <c r="BV561" s="302"/>
      <c r="BW561" s="302"/>
      <c r="BX561" s="302"/>
      <c r="BY561" s="302"/>
      <c r="BZ561" s="303"/>
      <c r="CA561" s="303"/>
      <c r="CB561" s="303"/>
      <c r="CC561" s="303"/>
      <c r="CD561" s="303"/>
      <c r="CE561" s="303"/>
      <c r="CF561" s="303"/>
      <c r="CG561" s="303"/>
      <c r="CH561" s="303"/>
      <c r="CI561" s="303"/>
      <c r="CJ561" s="303"/>
      <c r="CK561" s="303"/>
      <c r="CL561" s="303"/>
      <c r="CM561" s="303"/>
      <c r="CN561" s="303"/>
      <c r="CO561" s="303"/>
      <c r="CP561" s="303"/>
      <c r="CQ561" s="303"/>
      <c r="CR561" s="303"/>
      <c r="CS561" s="303"/>
      <c r="CT561" s="303"/>
      <c r="CU561" s="303"/>
      <c r="CV561" s="303"/>
      <c r="CW561" s="303"/>
      <c r="CX561" s="303"/>
      <c r="CY561" s="303"/>
      <c r="CZ561" s="303"/>
    </row>
    <row r="562" s="623" customFormat="true" ht="25.15" customHeight="true" x14ac:dyDescent="0.2">
      <c r="C562" s="1796"/>
      <c r="D562" s="1797"/>
      <c r="E562" s="1545"/>
      <c r="F562" s="1545"/>
      <c r="G562" s="1545"/>
      <c r="H562" s="1796"/>
      <c r="I562" s="1797"/>
      <c r="J562" s="1545"/>
      <c r="K562" s="1545"/>
      <c r="L562" s="1545"/>
      <c r="M562" s="1796"/>
      <c r="N562" s="1797"/>
      <c r="O562" s="1570"/>
      <c r="P562" s="1545"/>
      <c r="Q562" s="1545"/>
      <c r="AK562" s="300"/>
      <c r="AL562" s="300"/>
      <c r="AM562" s="300"/>
      <c r="AN562" s="300"/>
      <c r="AO562" s="300"/>
      <c r="AP562" s="300"/>
      <c r="AQ562" s="300"/>
      <c r="AR562" s="300"/>
      <c r="AS562" s="300"/>
      <c r="AT562" s="300"/>
      <c r="AU562" s="300"/>
      <c r="AV562" s="300"/>
      <c r="AW562" s="300"/>
      <c r="AX562" s="300"/>
      <c r="AY562" s="300"/>
      <c r="AZ562" s="300"/>
      <c r="BA562" s="302"/>
      <c r="BB562" s="352"/>
      <c r="BC562" s="302"/>
      <c r="BD562" s="302"/>
      <c r="BE562" s="302"/>
      <c r="BF562" s="302"/>
      <c r="BG562" s="302"/>
      <c r="BH562" s="302"/>
      <c r="BI562" s="302"/>
      <c r="BJ562" s="302"/>
      <c r="BK562" s="302"/>
      <c r="BL562" s="302"/>
      <c r="BM562" s="302"/>
      <c r="BN562" s="302"/>
      <c r="BO562" s="302"/>
      <c r="BP562" s="302"/>
      <c r="BQ562" s="302"/>
      <c r="BR562" s="302"/>
      <c r="BS562" s="302"/>
      <c r="BT562" s="302"/>
      <c r="BU562" s="302"/>
      <c r="BV562" s="302"/>
      <c r="BW562" s="302"/>
      <c r="BX562" s="302"/>
      <c r="BY562" s="302"/>
      <c r="BZ562" s="303"/>
      <c r="CA562" s="303"/>
      <c r="CB562" s="303"/>
      <c r="CC562" s="303"/>
      <c r="CD562" s="303"/>
      <c r="CE562" s="303"/>
      <c r="CF562" s="303"/>
      <c r="CG562" s="303"/>
      <c r="CH562" s="303"/>
      <c r="CI562" s="303"/>
      <c r="CJ562" s="303"/>
      <c r="CK562" s="303"/>
      <c r="CL562" s="303"/>
      <c r="CM562" s="303"/>
      <c r="CN562" s="303"/>
      <c r="CO562" s="303"/>
      <c r="CP562" s="303"/>
      <c r="CQ562" s="303"/>
      <c r="CR562" s="303"/>
      <c r="CS562" s="303"/>
      <c r="CT562" s="303"/>
      <c r="CU562" s="303"/>
      <c r="CV562" s="303"/>
      <c r="CW562" s="303"/>
      <c r="CX562" s="303"/>
      <c r="CY562" s="303"/>
      <c r="CZ562" s="303"/>
    </row>
    <row r="563" s="623" customFormat="true" ht="25.15" customHeight="true" x14ac:dyDescent="0.2">
      <c r="C563" s="1796"/>
      <c r="D563" s="1797"/>
      <c r="E563" s="1545"/>
      <c r="F563" s="1545"/>
      <c r="G563" s="1545"/>
      <c r="H563" s="1796"/>
      <c r="I563" s="1797"/>
      <c r="J563" s="1545"/>
      <c r="K563" s="1545"/>
      <c r="L563" s="1545"/>
      <c r="M563" s="1796"/>
      <c r="N563" s="1797"/>
      <c r="O563" s="1545"/>
      <c r="P563" s="1545"/>
      <c r="Q563" s="1545"/>
      <c r="AK563" s="300"/>
      <c r="AL563" s="300"/>
      <c r="AM563" s="300"/>
      <c r="AN563" s="300"/>
      <c r="AO563" s="300"/>
      <c r="AP563" s="300"/>
      <c r="AQ563" s="300"/>
      <c r="AR563" s="300"/>
      <c r="AS563" s="300"/>
      <c r="AT563" s="300"/>
      <c r="AU563" s="300"/>
      <c r="AV563" s="300"/>
      <c r="AW563" s="300"/>
      <c r="AX563" s="300"/>
      <c r="AY563" s="300"/>
      <c r="AZ563" s="300"/>
      <c r="BA563" s="302"/>
      <c r="BB563" s="352"/>
      <c r="BC563" s="302"/>
      <c r="BD563" s="302"/>
      <c r="BE563" s="302"/>
      <c r="BF563" s="302"/>
      <c r="BG563" s="302"/>
      <c r="BH563" s="302"/>
      <c r="BI563" s="302"/>
      <c r="BJ563" s="302"/>
      <c r="BK563" s="302"/>
      <c r="BL563" s="302"/>
      <c r="BM563" s="302"/>
      <c r="BN563" s="302"/>
      <c r="BO563" s="302"/>
      <c r="BP563" s="302"/>
      <c r="BQ563" s="302"/>
      <c r="BR563" s="302"/>
      <c r="BS563" s="302"/>
      <c r="BT563" s="302"/>
      <c r="BU563" s="302"/>
      <c r="BV563" s="302"/>
      <c r="BW563" s="302"/>
      <c r="BX563" s="302"/>
      <c r="BY563" s="302"/>
      <c r="BZ563" s="303"/>
      <c r="CA563" s="303"/>
      <c r="CB563" s="303"/>
      <c r="CC563" s="303"/>
      <c r="CD563" s="303"/>
      <c r="CE563" s="303"/>
      <c r="CF563" s="303"/>
      <c r="CG563" s="303"/>
      <c r="CH563" s="303"/>
      <c r="CI563" s="303"/>
      <c r="CJ563" s="303"/>
      <c r="CK563" s="303"/>
      <c r="CL563" s="303"/>
      <c r="CM563" s="303"/>
      <c r="CN563" s="303"/>
      <c r="CO563" s="303"/>
      <c r="CP563" s="303"/>
      <c r="CQ563" s="303"/>
      <c r="CR563" s="303"/>
      <c r="CS563" s="303"/>
      <c r="CT563" s="303"/>
      <c r="CU563" s="303"/>
      <c r="CV563" s="303"/>
      <c r="CW563" s="303"/>
      <c r="CX563" s="303"/>
      <c r="CY563" s="303"/>
      <c r="CZ563" s="303"/>
    </row>
    <row r="564" s="623" customFormat="true" ht="25.15" customHeight="true" x14ac:dyDescent="0.2">
      <c r="C564" s="1796"/>
      <c r="D564" s="1797"/>
      <c r="E564" s="1545"/>
      <c r="F564" s="1545"/>
      <c r="G564" s="1545"/>
      <c r="H564" s="1796"/>
      <c r="I564" s="1797"/>
      <c r="J564" s="1545"/>
      <c r="K564" s="1545"/>
      <c r="L564" s="1545"/>
      <c r="M564" s="1796"/>
      <c r="N564" s="1797"/>
      <c r="O564" s="1545"/>
      <c r="P564" s="1545"/>
      <c r="Q564" s="1545"/>
      <c r="AK564" s="300"/>
      <c r="AL564" s="300"/>
      <c r="AM564" s="300"/>
      <c r="AN564" s="300"/>
      <c r="AO564" s="300"/>
      <c r="AP564" s="300"/>
      <c r="AQ564" s="300"/>
      <c r="AR564" s="300"/>
      <c r="AS564" s="300"/>
      <c r="AT564" s="300"/>
      <c r="AU564" s="300"/>
      <c r="AV564" s="300"/>
      <c r="AW564" s="300"/>
      <c r="AX564" s="300"/>
      <c r="AY564" s="300"/>
      <c r="AZ564" s="300"/>
      <c r="BA564" s="302"/>
      <c r="BB564" s="352"/>
      <c r="BC564" s="302"/>
      <c r="BD564" s="302"/>
      <c r="BE564" s="302"/>
      <c r="BF564" s="302"/>
      <c r="BG564" s="302"/>
      <c r="BH564" s="302"/>
      <c r="BI564" s="302"/>
      <c r="BJ564" s="302"/>
      <c r="BK564" s="302"/>
      <c r="BL564" s="302"/>
      <c r="BM564" s="302"/>
      <c r="BN564" s="302"/>
      <c r="BO564" s="302"/>
      <c r="BP564" s="302"/>
      <c r="BQ564" s="302"/>
      <c r="BR564" s="302"/>
      <c r="BS564" s="302"/>
      <c r="BT564" s="302"/>
      <c r="BU564" s="302"/>
      <c r="BV564" s="302"/>
      <c r="BW564" s="302"/>
      <c r="BX564" s="302"/>
      <c r="BY564" s="302"/>
      <c r="BZ564" s="303"/>
      <c r="CA564" s="303"/>
      <c r="CB564" s="303"/>
      <c r="CC564" s="303"/>
      <c r="CD564" s="303"/>
      <c r="CE564" s="303"/>
      <c r="CF564" s="303"/>
      <c r="CG564" s="303"/>
      <c r="CH564" s="303"/>
      <c r="CI564" s="303"/>
      <c r="CJ564" s="303"/>
      <c r="CK564" s="303"/>
      <c r="CL564" s="303"/>
      <c r="CM564" s="303"/>
      <c r="CN564" s="303"/>
      <c r="CO564" s="303"/>
      <c r="CP564" s="303"/>
      <c r="CQ564" s="303"/>
      <c r="CR564" s="303"/>
      <c r="CS564" s="303"/>
      <c r="CT564" s="303"/>
      <c r="CU564" s="303"/>
      <c r="CV564" s="303"/>
      <c r="CW564" s="303"/>
      <c r="CX564" s="303"/>
      <c r="CY564" s="303"/>
      <c r="CZ564" s="303"/>
    </row>
    <row r="565" s="623" customFormat="true" ht="25.15" customHeight="true" x14ac:dyDescent="0.2">
      <c r="C565" s="1796"/>
      <c r="D565" s="1797"/>
      <c r="E565" s="1545"/>
      <c r="F565" s="1545"/>
      <c r="G565" s="1545"/>
      <c r="H565" s="1796"/>
      <c r="I565" s="1797"/>
      <c r="J565" s="1545"/>
      <c r="K565" s="1545"/>
      <c r="L565" s="1545"/>
      <c r="M565" s="1796"/>
      <c r="N565" s="1797"/>
      <c r="O565" s="1545"/>
      <c r="P565" s="1545"/>
      <c r="Q565" s="1545"/>
      <c r="AK565" s="300"/>
      <c r="AL565" s="300"/>
      <c r="AM565" s="300"/>
      <c r="AN565" s="300"/>
      <c r="AO565" s="300"/>
      <c r="AP565" s="300"/>
      <c r="AQ565" s="300"/>
      <c r="AR565" s="300"/>
      <c r="AS565" s="300"/>
      <c r="AT565" s="300"/>
      <c r="AU565" s="300"/>
      <c r="AV565" s="300"/>
      <c r="AW565" s="300"/>
      <c r="AX565" s="300"/>
      <c r="AY565" s="300"/>
      <c r="AZ565" s="300"/>
      <c r="BA565" s="302"/>
      <c r="BB565" s="352"/>
      <c r="BC565" s="302"/>
      <c r="BD565" s="302"/>
      <c r="BE565" s="302"/>
      <c r="BF565" s="302"/>
      <c r="BG565" s="302"/>
      <c r="BH565" s="302"/>
      <c r="BI565" s="302"/>
      <c r="BJ565" s="302"/>
      <c r="BK565" s="302"/>
      <c r="BL565" s="302"/>
      <c r="BM565" s="302"/>
      <c r="BN565" s="302"/>
      <c r="BO565" s="302"/>
      <c r="BP565" s="302"/>
      <c r="BQ565" s="302"/>
      <c r="BR565" s="302"/>
      <c r="BS565" s="302"/>
      <c r="BT565" s="302"/>
      <c r="BU565" s="302"/>
      <c r="BV565" s="302"/>
      <c r="BW565" s="302"/>
      <c r="BX565" s="302"/>
      <c r="BY565" s="302"/>
      <c r="BZ565" s="303"/>
      <c r="CA565" s="303"/>
      <c r="CB565" s="303"/>
      <c r="CC565" s="303"/>
      <c r="CD565" s="303"/>
      <c r="CE565" s="303"/>
      <c r="CF565" s="303"/>
      <c r="CG565" s="303"/>
      <c r="CH565" s="303"/>
      <c r="CI565" s="303"/>
      <c r="CJ565" s="303"/>
      <c r="CK565" s="303"/>
      <c r="CL565" s="303"/>
      <c r="CM565" s="303"/>
      <c r="CN565" s="303"/>
      <c r="CO565" s="303"/>
      <c r="CP565" s="303"/>
      <c r="CQ565" s="303"/>
      <c r="CR565" s="303"/>
      <c r="CS565" s="303"/>
      <c r="CT565" s="303"/>
      <c r="CU565" s="303"/>
      <c r="CV565" s="303"/>
      <c r="CW565" s="303"/>
      <c r="CX565" s="303"/>
      <c r="CY565" s="303"/>
      <c r="CZ565" s="303"/>
    </row>
    <row r="566" s="623" customFormat="true" ht="25.15" customHeight="true" x14ac:dyDescent="0.2">
      <c r="C566" s="1796"/>
      <c r="D566" s="1797"/>
      <c r="E566" s="1545"/>
      <c r="F566" s="1545"/>
      <c r="G566" s="1545"/>
      <c r="H566" s="1796"/>
      <c r="I566" s="1797"/>
      <c r="J566" s="1545"/>
      <c r="K566" s="1545"/>
      <c r="L566" s="1545"/>
      <c r="M566" s="1796"/>
      <c r="N566" s="1797"/>
      <c r="O566" s="1545"/>
      <c r="P566" s="1545"/>
      <c r="Q566" s="1545"/>
      <c r="AK566" s="300"/>
      <c r="AL566" s="300"/>
      <c r="AM566" s="300"/>
      <c r="AN566" s="300"/>
      <c r="AO566" s="300"/>
      <c r="AP566" s="300"/>
      <c r="AQ566" s="300"/>
      <c r="AR566" s="300"/>
      <c r="AS566" s="300"/>
      <c r="AT566" s="300"/>
      <c r="AU566" s="300"/>
      <c r="AV566" s="300"/>
      <c r="AW566" s="300"/>
      <c r="AX566" s="300"/>
      <c r="AY566" s="300"/>
      <c r="AZ566" s="300"/>
      <c r="BA566" s="302"/>
      <c r="BB566" s="352"/>
      <c r="BC566" s="302"/>
      <c r="BD566" s="302"/>
      <c r="BE566" s="302"/>
      <c r="BF566" s="302"/>
      <c r="BG566" s="302"/>
      <c r="BH566" s="302"/>
      <c r="BI566" s="302"/>
      <c r="BJ566" s="302"/>
      <c r="BK566" s="302"/>
      <c r="BL566" s="302"/>
      <c r="BM566" s="302"/>
      <c r="BN566" s="302"/>
      <c r="BO566" s="302"/>
      <c r="BP566" s="302"/>
      <c r="BQ566" s="302"/>
      <c r="BR566" s="302"/>
      <c r="BS566" s="302"/>
      <c r="BT566" s="302"/>
      <c r="BU566" s="302"/>
      <c r="BV566" s="302"/>
      <c r="BW566" s="302"/>
      <c r="BX566" s="302"/>
      <c r="BY566" s="302"/>
      <c r="BZ566" s="303"/>
      <c r="CA566" s="303"/>
      <c r="CB566" s="303"/>
      <c r="CC566" s="303"/>
      <c r="CD566" s="303"/>
      <c r="CE566" s="303"/>
      <c r="CF566" s="303"/>
      <c r="CG566" s="303"/>
      <c r="CH566" s="303"/>
      <c r="CI566" s="303"/>
      <c r="CJ566" s="303"/>
      <c r="CK566" s="303"/>
      <c r="CL566" s="303"/>
      <c r="CM566" s="303"/>
      <c r="CN566" s="303"/>
      <c r="CO566" s="303"/>
      <c r="CP566" s="303"/>
      <c r="CQ566" s="303"/>
      <c r="CR566" s="303"/>
      <c r="CS566" s="303"/>
      <c r="CT566" s="303"/>
      <c r="CU566" s="303"/>
      <c r="CV566" s="303"/>
      <c r="CW566" s="303"/>
      <c r="CX566" s="303"/>
      <c r="CY566" s="303"/>
      <c r="CZ566" s="303"/>
    </row>
    <row r="567" s="623" customFormat="true" ht="25.15" customHeight="true" x14ac:dyDescent="0.2">
      <c r="C567" s="1796"/>
      <c r="D567" s="1797"/>
      <c r="E567" s="1545"/>
      <c r="F567" s="1545"/>
      <c r="G567" s="1545"/>
      <c r="H567" s="1796"/>
      <c r="I567" s="1797"/>
      <c r="J567" s="1545"/>
      <c r="K567" s="1545"/>
      <c r="L567" s="1545"/>
      <c r="M567" s="1796"/>
      <c r="N567" s="1797"/>
      <c r="O567" s="1545"/>
      <c r="P567" s="1545"/>
      <c r="Q567" s="1545"/>
      <c r="AK567" s="300"/>
      <c r="AL567" s="300"/>
      <c r="AM567" s="300"/>
      <c r="AN567" s="300"/>
      <c r="AO567" s="300"/>
      <c r="AP567" s="300"/>
      <c r="AQ567" s="300"/>
      <c r="AR567" s="300"/>
      <c r="AS567" s="300"/>
      <c r="AT567" s="300"/>
      <c r="AU567" s="300"/>
      <c r="AV567" s="300"/>
      <c r="AW567" s="300"/>
      <c r="AX567" s="300"/>
      <c r="AY567" s="300"/>
      <c r="AZ567" s="300"/>
      <c r="BA567" s="302"/>
      <c r="BB567" s="352"/>
      <c r="BC567" s="302"/>
      <c r="BD567" s="302"/>
      <c r="BE567" s="302"/>
      <c r="BF567" s="302"/>
      <c r="BG567" s="302"/>
      <c r="BH567" s="302"/>
      <c r="BI567" s="302"/>
      <c r="BJ567" s="302"/>
      <c r="BK567" s="302"/>
      <c r="BL567" s="302"/>
      <c r="BM567" s="302"/>
      <c r="BN567" s="302"/>
      <c r="BO567" s="302"/>
      <c r="BP567" s="302"/>
      <c r="BQ567" s="302"/>
      <c r="BR567" s="302"/>
      <c r="BS567" s="302"/>
      <c r="BT567" s="302"/>
      <c r="BU567" s="302"/>
      <c r="BV567" s="302"/>
      <c r="BW567" s="302"/>
      <c r="BX567" s="302"/>
      <c r="BY567" s="302"/>
      <c r="BZ567" s="303"/>
      <c r="CA567" s="303"/>
      <c r="CB567" s="303"/>
      <c r="CC567" s="303"/>
      <c r="CD567" s="303"/>
      <c r="CE567" s="303"/>
      <c r="CF567" s="303"/>
      <c r="CG567" s="303"/>
      <c r="CH567" s="303"/>
      <c r="CI567" s="303"/>
      <c r="CJ567" s="303"/>
      <c r="CK567" s="303"/>
      <c r="CL567" s="303"/>
      <c r="CM567" s="303"/>
      <c r="CN567" s="303"/>
      <c r="CO567" s="303"/>
      <c r="CP567" s="303"/>
      <c r="CQ567" s="303"/>
      <c r="CR567" s="303"/>
      <c r="CS567" s="303"/>
      <c r="CT567" s="303"/>
      <c r="CU567" s="303"/>
      <c r="CV567" s="303"/>
      <c r="CW567" s="303"/>
      <c r="CX567" s="303"/>
      <c r="CY567" s="303"/>
      <c r="CZ567" s="303"/>
    </row>
    <row r="568" s="623" customFormat="true" ht="25.15" customHeight="true" x14ac:dyDescent="0.2">
      <c r="C568" s="1796"/>
      <c r="D568" s="1797"/>
      <c r="E568" s="1545"/>
      <c r="F568" s="1545"/>
      <c r="G568" s="1545"/>
      <c r="H568" s="1796"/>
      <c r="I568" s="1797"/>
      <c r="J568" s="1545"/>
      <c r="K568" s="1545"/>
      <c r="L568" s="1545"/>
      <c r="M568" s="1796"/>
      <c r="N568" s="1797"/>
      <c r="O568" s="1545"/>
      <c r="P568" s="1545"/>
      <c r="Q568" s="1545"/>
      <c r="AK568" s="300"/>
      <c r="AL568" s="300"/>
      <c r="AM568" s="300"/>
      <c r="AN568" s="300"/>
      <c r="AO568" s="300"/>
      <c r="AP568" s="300"/>
      <c r="AQ568" s="300"/>
      <c r="AR568" s="300"/>
      <c r="AS568" s="300"/>
      <c r="AT568" s="300"/>
      <c r="AU568" s="300"/>
      <c r="AV568" s="300"/>
      <c r="AW568" s="300"/>
      <c r="AX568" s="300"/>
      <c r="AY568" s="300"/>
      <c r="AZ568" s="300"/>
      <c r="BA568" s="302"/>
      <c r="BB568" s="352"/>
      <c r="BC568" s="302"/>
      <c r="BD568" s="302"/>
      <c r="BE568" s="302"/>
      <c r="BF568" s="302"/>
      <c r="BG568" s="302"/>
      <c r="BH568" s="302"/>
      <c r="BI568" s="302"/>
      <c r="BJ568" s="302"/>
      <c r="BK568" s="302"/>
      <c r="BL568" s="302"/>
      <c r="BM568" s="302"/>
      <c r="BN568" s="302"/>
      <c r="BO568" s="302"/>
      <c r="BP568" s="302"/>
      <c r="BQ568" s="302"/>
      <c r="BR568" s="302"/>
      <c r="BS568" s="302"/>
      <c r="BT568" s="302"/>
      <c r="BU568" s="302"/>
      <c r="BV568" s="302"/>
      <c r="BW568" s="302"/>
      <c r="BX568" s="302"/>
      <c r="BY568" s="302"/>
      <c r="BZ568" s="303"/>
      <c r="CA568" s="303"/>
      <c r="CB568" s="303"/>
      <c r="CC568" s="303"/>
      <c r="CD568" s="303"/>
      <c r="CE568" s="303"/>
      <c r="CF568" s="303"/>
      <c r="CG568" s="303"/>
      <c r="CH568" s="303"/>
      <c r="CI568" s="303"/>
      <c r="CJ568" s="303"/>
      <c r="CK568" s="303"/>
      <c r="CL568" s="303"/>
      <c r="CM568" s="303"/>
      <c r="CN568" s="303"/>
      <c r="CO568" s="303"/>
      <c r="CP568" s="303"/>
      <c r="CQ568" s="303"/>
      <c r="CR568" s="303"/>
      <c r="CS568" s="303"/>
      <c r="CT568" s="303"/>
      <c r="CU568" s="303"/>
      <c r="CV568" s="303"/>
      <c r="CW568" s="303"/>
      <c r="CX568" s="303"/>
      <c r="CY568" s="303"/>
      <c r="CZ568" s="303"/>
    </row>
    <row r="569" s="623" customFormat="true" ht="25.15" customHeight="true" x14ac:dyDescent="0.2">
      <c r="C569" s="1796"/>
      <c r="D569" s="1797"/>
      <c r="E569" s="1545"/>
      <c r="F569" s="1545"/>
      <c r="G569" s="1545"/>
      <c r="H569" s="1796"/>
      <c r="I569" s="1797"/>
      <c r="J569" s="1545"/>
      <c r="K569" s="1545"/>
      <c r="L569" s="1545"/>
      <c r="M569" s="1796"/>
      <c r="N569" s="1797"/>
      <c r="O569" s="1545"/>
      <c r="P569" s="1545"/>
      <c r="Q569" s="1545"/>
      <c r="AK569" s="300"/>
      <c r="AL569" s="300"/>
      <c r="AM569" s="300"/>
      <c r="AN569" s="300"/>
      <c r="AO569" s="300"/>
      <c r="AP569" s="300"/>
      <c r="AQ569" s="300"/>
      <c r="AR569" s="300"/>
      <c r="AS569" s="300"/>
      <c r="AT569" s="300"/>
      <c r="AU569" s="300"/>
      <c r="AV569" s="300"/>
      <c r="AW569" s="300"/>
      <c r="AX569" s="300"/>
      <c r="AY569" s="300"/>
      <c r="AZ569" s="300"/>
      <c r="BA569" s="302"/>
      <c r="BB569" s="352"/>
      <c r="BC569" s="302"/>
      <c r="BD569" s="302"/>
      <c r="BE569" s="302"/>
      <c r="BF569" s="302"/>
      <c r="BG569" s="302"/>
      <c r="BH569" s="302"/>
      <c r="BI569" s="302"/>
      <c r="BJ569" s="302"/>
      <c r="BK569" s="302"/>
      <c r="BL569" s="302"/>
      <c r="BM569" s="302"/>
      <c r="BN569" s="302"/>
      <c r="BO569" s="302"/>
      <c r="BP569" s="302"/>
      <c r="BQ569" s="302"/>
      <c r="BR569" s="302"/>
      <c r="BS569" s="302"/>
      <c r="BT569" s="302"/>
      <c r="BU569" s="302"/>
      <c r="BV569" s="302"/>
      <c r="BW569" s="302"/>
      <c r="BX569" s="302"/>
      <c r="BY569" s="302"/>
      <c r="BZ569" s="303"/>
      <c r="CA569" s="303"/>
      <c r="CB569" s="303"/>
      <c r="CC569" s="303"/>
      <c r="CD569" s="303"/>
      <c r="CE569" s="303"/>
      <c r="CF569" s="303"/>
      <c r="CG569" s="303"/>
      <c r="CH569" s="303"/>
      <c r="CI569" s="303"/>
      <c r="CJ569" s="303"/>
      <c r="CK569" s="303"/>
      <c r="CL569" s="303"/>
      <c r="CM569" s="303"/>
      <c r="CN569" s="303"/>
      <c r="CO569" s="303"/>
      <c r="CP569" s="303"/>
      <c r="CQ569" s="303"/>
      <c r="CR569" s="303"/>
      <c r="CS569" s="303"/>
      <c r="CT569" s="303"/>
      <c r="CU569" s="303"/>
      <c r="CV569" s="303"/>
      <c r="CW569" s="303"/>
      <c r="CX569" s="303"/>
      <c r="CY569" s="303"/>
      <c r="CZ569" s="303"/>
    </row>
    <row r="570" s="623" customFormat="true" ht="25.15" customHeight="true" x14ac:dyDescent="0.2">
      <c r="C570" s="1796"/>
      <c r="D570" s="1797"/>
      <c r="E570" s="1545"/>
      <c r="F570" s="1545"/>
      <c r="G570" s="1545"/>
      <c r="H570" s="1796"/>
      <c r="I570" s="1797"/>
      <c r="J570" s="1545"/>
      <c r="K570" s="1545"/>
      <c r="L570" s="1545"/>
      <c r="M570" s="1796"/>
      <c r="N570" s="1797"/>
      <c r="O570" s="1545"/>
      <c r="P570" s="1545"/>
      <c r="Q570" s="1545"/>
      <c r="AK570" s="300"/>
      <c r="AL570" s="300"/>
      <c r="AM570" s="300"/>
      <c r="AN570" s="300"/>
      <c r="AO570" s="300"/>
      <c r="AP570" s="300"/>
      <c r="AQ570" s="300"/>
      <c r="AR570" s="300"/>
      <c r="AS570" s="300"/>
      <c r="AT570" s="300"/>
      <c r="AU570" s="300"/>
      <c r="AV570" s="300"/>
      <c r="AW570" s="300"/>
      <c r="AX570" s="300"/>
      <c r="AY570" s="300"/>
      <c r="AZ570" s="300"/>
      <c r="BA570" s="302"/>
      <c r="BB570" s="352"/>
      <c r="BC570" s="302"/>
      <c r="BD570" s="302"/>
      <c r="BE570" s="302"/>
      <c r="BF570" s="302"/>
      <c r="BG570" s="302"/>
      <c r="BH570" s="302"/>
      <c r="BI570" s="302"/>
      <c r="BJ570" s="302"/>
      <c r="BK570" s="302"/>
      <c r="BL570" s="302"/>
      <c r="BM570" s="302"/>
      <c r="BN570" s="302"/>
      <c r="BO570" s="302"/>
      <c r="BP570" s="302"/>
      <c r="BQ570" s="302"/>
      <c r="BR570" s="302"/>
      <c r="BS570" s="302"/>
      <c r="BT570" s="302"/>
      <c r="BU570" s="302"/>
      <c r="BV570" s="302"/>
      <c r="BW570" s="302"/>
      <c r="BX570" s="302"/>
      <c r="BY570" s="302"/>
      <c r="BZ570" s="303"/>
      <c r="CA570" s="303"/>
      <c r="CB570" s="303"/>
      <c r="CC570" s="303"/>
      <c r="CD570" s="303"/>
      <c r="CE570" s="303"/>
      <c r="CF570" s="303"/>
      <c r="CG570" s="303"/>
      <c r="CH570" s="303"/>
      <c r="CI570" s="303"/>
      <c r="CJ570" s="303"/>
      <c r="CK570" s="303"/>
      <c r="CL570" s="303"/>
      <c r="CM570" s="303"/>
      <c r="CN570" s="303"/>
      <c r="CO570" s="303"/>
      <c r="CP570" s="303"/>
      <c r="CQ570" s="303"/>
      <c r="CR570" s="303"/>
      <c r="CS570" s="303"/>
      <c r="CT570" s="303"/>
      <c r="CU570" s="303"/>
      <c r="CV570" s="303"/>
      <c r="CW570" s="303"/>
      <c r="CX570" s="303"/>
      <c r="CY570" s="303"/>
      <c r="CZ570" s="303"/>
    </row>
    <row r="571" s="623" customFormat="true" ht="25.15" customHeight="true" x14ac:dyDescent="0.2">
      <c r="C571" s="1796"/>
      <c r="D571" s="1797"/>
      <c r="E571" s="1545"/>
      <c r="F571" s="1545"/>
      <c r="G571" s="1545"/>
      <c r="H571" s="1796"/>
      <c r="I571" s="1797"/>
      <c r="J571" s="1545"/>
      <c r="K571" s="1545"/>
      <c r="L571" s="1545"/>
      <c r="M571" s="1796"/>
      <c r="N571" s="1797"/>
      <c r="O571" s="1545"/>
      <c r="P571" s="1545"/>
      <c r="Q571" s="1545"/>
      <c r="AK571" s="300"/>
      <c r="AL571" s="300"/>
      <c r="AM571" s="300"/>
      <c r="AN571" s="300"/>
      <c r="AO571" s="300"/>
      <c r="AP571" s="300"/>
      <c r="AQ571" s="300"/>
      <c r="AR571" s="300"/>
      <c r="AS571" s="300"/>
      <c r="AT571" s="300"/>
      <c r="AU571" s="300"/>
      <c r="AV571" s="300"/>
      <c r="AW571" s="300"/>
      <c r="AX571" s="300"/>
      <c r="AY571" s="300"/>
      <c r="AZ571" s="300"/>
      <c r="BA571" s="302"/>
      <c r="BB571" s="352"/>
      <c r="BC571" s="302"/>
      <c r="BD571" s="302"/>
      <c r="BE571" s="302"/>
      <c r="BF571" s="302"/>
      <c r="BG571" s="302"/>
      <c r="BH571" s="302"/>
      <c r="BI571" s="302"/>
      <c r="BJ571" s="302"/>
      <c r="BK571" s="302"/>
      <c r="BL571" s="302"/>
      <c r="BM571" s="302"/>
      <c r="BN571" s="302"/>
      <c r="BO571" s="302"/>
      <c r="BP571" s="302"/>
      <c r="BQ571" s="302"/>
      <c r="BR571" s="302"/>
      <c r="BS571" s="302"/>
      <c r="BT571" s="302"/>
      <c r="BU571" s="302"/>
      <c r="BV571" s="302"/>
      <c r="BW571" s="302"/>
      <c r="BX571" s="302"/>
      <c r="BY571" s="302"/>
      <c r="BZ571" s="303"/>
      <c r="CA571" s="303"/>
      <c r="CB571" s="303"/>
      <c r="CC571" s="303"/>
      <c r="CD571" s="303"/>
      <c r="CE571" s="303"/>
      <c r="CF571" s="303"/>
      <c r="CG571" s="303"/>
      <c r="CH571" s="303"/>
      <c r="CI571" s="303"/>
      <c r="CJ571" s="303"/>
      <c r="CK571" s="303"/>
      <c r="CL571" s="303"/>
      <c r="CM571" s="303"/>
      <c r="CN571" s="303"/>
      <c r="CO571" s="303"/>
      <c r="CP571" s="303"/>
      <c r="CQ571" s="303"/>
      <c r="CR571" s="303"/>
      <c r="CS571" s="303"/>
      <c r="CT571" s="303"/>
      <c r="CU571" s="303"/>
      <c r="CV571" s="303"/>
      <c r="CW571" s="303"/>
      <c r="CX571" s="303"/>
      <c r="CY571" s="303"/>
      <c r="CZ571" s="303"/>
    </row>
    <row r="572" s="623" customFormat="true" ht="25.15" customHeight="true" x14ac:dyDescent="0.2">
      <c r="C572" s="1796"/>
      <c r="D572" s="1797"/>
      <c r="E572" s="1545"/>
      <c r="F572" s="1545"/>
      <c r="G572" s="1545"/>
      <c r="H572" s="1796"/>
      <c r="I572" s="1797"/>
      <c r="J572" s="1545"/>
      <c r="K572" s="1545"/>
      <c r="L572" s="1545"/>
      <c r="M572" s="1796"/>
      <c r="N572" s="1797"/>
      <c r="O572" s="1545"/>
      <c r="P572" s="1545"/>
      <c r="Q572" s="1545"/>
      <c r="AK572" s="300"/>
      <c r="AL572" s="300"/>
      <c r="AM572" s="300"/>
      <c r="AN572" s="300"/>
      <c r="AO572" s="300"/>
      <c r="AP572" s="300"/>
      <c r="AQ572" s="300"/>
      <c r="AR572" s="300"/>
      <c r="AS572" s="300"/>
      <c r="AT572" s="300"/>
      <c r="AU572" s="300"/>
      <c r="AV572" s="300"/>
      <c r="AW572" s="300"/>
      <c r="AX572" s="300"/>
      <c r="AY572" s="300"/>
      <c r="AZ572" s="300"/>
      <c r="BA572" s="302"/>
      <c r="BB572" s="352"/>
      <c r="BC572" s="302"/>
      <c r="BD572" s="302"/>
      <c r="BE572" s="302"/>
      <c r="BF572" s="302"/>
      <c r="BG572" s="302"/>
      <c r="BH572" s="302"/>
      <c r="BI572" s="302"/>
      <c r="BJ572" s="302"/>
      <c r="BK572" s="302"/>
      <c r="BL572" s="302"/>
      <c r="BM572" s="302"/>
      <c r="BN572" s="302"/>
      <c r="BO572" s="302"/>
      <c r="BP572" s="302"/>
      <c r="BQ572" s="302"/>
      <c r="BR572" s="302"/>
      <c r="BS572" s="302"/>
      <c r="BT572" s="302"/>
      <c r="BU572" s="302"/>
      <c r="BV572" s="302"/>
      <c r="BW572" s="302"/>
      <c r="BX572" s="302"/>
      <c r="BY572" s="302"/>
      <c r="BZ572" s="303"/>
      <c r="CA572" s="303"/>
      <c r="CB572" s="303"/>
      <c r="CC572" s="303"/>
      <c r="CD572" s="303"/>
      <c r="CE572" s="303"/>
      <c r="CF572" s="303"/>
      <c r="CG572" s="303"/>
      <c r="CH572" s="303"/>
      <c r="CI572" s="303"/>
      <c r="CJ572" s="303"/>
      <c r="CK572" s="303"/>
      <c r="CL572" s="303"/>
      <c r="CM572" s="303"/>
      <c r="CN572" s="303"/>
      <c r="CO572" s="303"/>
      <c r="CP572" s="303"/>
      <c r="CQ572" s="303"/>
      <c r="CR572" s="303"/>
      <c r="CS572" s="303"/>
      <c r="CT572" s="303"/>
      <c r="CU572" s="303"/>
      <c r="CV572" s="303"/>
      <c r="CW572" s="303"/>
      <c r="CX572" s="303"/>
      <c r="CY572" s="303"/>
      <c r="CZ572" s="303"/>
    </row>
    <row r="573" s="623" customFormat="true" ht="25.15" customHeight="true" x14ac:dyDescent="0.2">
      <c r="C573" s="1796"/>
      <c r="D573" s="1797"/>
      <c r="E573" s="1545"/>
      <c r="F573" s="1545"/>
      <c r="G573" s="1545"/>
      <c r="H573" s="1796"/>
      <c r="I573" s="1797"/>
      <c r="J573" s="1545"/>
      <c r="K573" s="1545"/>
      <c r="L573" s="1545"/>
      <c r="M573" s="1796"/>
      <c r="N573" s="1797"/>
      <c r="O573" s="1545"/>
      <c r="P573" s="1545"/>
      <c r="Q573" s="1545"/>
      <c r="AK573" s="300"/>
      <c r="AL573" s="300"/>
      <c r="AM573" s="300"/>
      <c r="AN573" s="300"/>
      <c r="AO573" s="300"/>
      <c r="AP573" s="300"/>
      <c r="AQ573" s="300"/>
      <c r="AR573" s="300"/>
      <c r="AS573" s="300"/>
      <c r="AT573" s="300"/>
      <c r="AU573" s="300"/>
      <c r="AV573" s="300"/>
      <c r="AW573" s="300"/>
      <c r="AX573" s="300"/>
      <c r="AY573" s="300"/>
      <c r="AZ573" s="300"/>
      <c r="BA573" s="302"/>
      <c r="BB573" s="352"/>
      <c r="BC573" s="302"/>
      <c r="BD573" s="302"/>
      <c r="BE573" s="302"/>
      <c r="BF573" s="302"/>
      <c r="BG573" s="302"/>
      <c r="BH573" s="302"/>
      <c r="BI573" s="302"/>
      <c r="BJ573" s="302"/>
      <c r="BK573" s="302"/>
      <c r="BL573" s="302"/>
      <c r="BM573" s="302"/>
      <c r="BN573" s="302"/>
      <c r="BO573" s="302"/>
      <c r="BP573" s="302"/>
      <c r="BQ573" s="302"/>
      <c r="BR573" s="302"/>
      <c r="BS573" s="302"/>
      <c r="BT573" s="302"/>
      <c r="BU573" s="302"/>
      <c r="BV573" s="302"/>
      <c r="BW573" s="302"/>
      <c r="BX573" s="302"/>
      <c r="BY573" s="302"/>
      <c r="BZ573" s="303"/>
      <c r="CA573" s="303"/>
      <c r="CB573" s="303"/>
      <c r="CC573" s="303"/>
      <c r="CD573" s="303"/>
      <c r="CE573" s="303"/>
      <c r="CF573" s="303"/>
      <c r="CG573" s="303"/>
      <c r="CH573" s="303"/>
      <c r="CI573" s="303"/>
      <c r="CJ573" s="303"/>
      <c r="CK573" s="303"/>
      <c r="CL573" s="303"/>
      <c r="CM573" s="303"/>
      <c r="CN573" s="303"/>
      <c r="CO573" s="303"/>
      <c r="CP573" s="303"/>
      <c r="CQ573" s="303"/>
      <c r="CR573" s="303"/>
      <c r="CS573" s="303"/>
      <c r="CT573" s="303"/>
      <c r="CU573" s="303"/>
      <c r="CV573" s="303"/>
      <c r="CW573" s="303"/>
      <c r="CX573" s="303"/>
      <c r="CY573" s="303"/>
      <c r="CZ573" s="303"/>
    </row>
    <row r="574" s="623" customFormat="true" ht="25.15" customHeight="true" x14ac:dyDescent="0.2">
      <c r="C574" s="1796"/>
      <c r="D574" s="1797"/>
      <c r="E574" s="1545"/>
      <c r="F574" s="1545"/>
      <c r="G574" s="1545"/>
      <c r="H574" s="1796"/>
      <c r="I574" s="1797"/>
      <c r="J574" s="1545"/>
      <c r="K574" s="1545"/>
      <c r="L574" s="1545"/>
      <c r="M574" s="1796"/>
      <c r="N574" s="1797"/>
      <c r="O574" s="1545"/>
      <c r="P574" s="1545"/>
      <c r="Q574" s="1545"/>
      <c r="AK574" s="300"/>
      <c r="AL574" s="300"/>
      <c r="AM574" s="300"/>
      <c r="AN574" s="300"/>
      <c r="AO574" s="300"/>
      <c r="AP574" s="300"/>
      <c r="AQ574" s="300"/>
      <c r="AR574" s="300"/>
      <c r="AS574" s="300"/>
      <c r="AT574" s="300"/>
      <c r="AU574" s="300"/>
      <c r="AV574" s="300"/>
      <c r="AW574" s="300"/>
      <c r="AX574" s="300"/>
      <c r="AY574" s="300"/>
      <c r="AZ574" s="300"/>
      <c r="BA574" s="302"/>
      <c r="BB574" s="352"/>
      <c r="BC574" s="302"/>
      <c r="BD574" s="302"/>
      <c r="BE574" s="302"/>
      <c r="BF574" s="302"/>
      <c r="BG574" s="302"/>
      <c r="BH574" s="302"/>
      <c r="BI574" s="302"/>
      <c r="BJ574" s="302"/>
      <c r="BK574" s="302"/>
      <c r="BL574" s="302"/>
      <c r="BM574" s="302"/>
      <c r="BN574" s="302"/>
      <c r="BO574" s="302"/>
      <c r="BP574" s="302"/>
      <c r="BQ574" s="302"/>
      <c r="BR574" s="302"/>
      <c r="BS574" s="302"/>
      <c r="BT574" s="302"/>
      <c r="BU574" s="302"/>
      <c r="BV574" s="302"/>
      <c r="BW574" s="302"/>
      <c r="BX574" s="302"/>
      <c r="BY574" s="302"/>
      <c r="BZ574" s="303"/>
      <c r="CA574" s="303"/>
      <c r="CB574" s="303"/>
      <c r="CC574" s="303"/>
      <c r="CD574" s="303"/>
      <c r="CE574" s="303"/>
      <c r="CF574" s="303"/>
      <c r="CG574" s="303"/>
      <c r="CH574" s="303"/>
      <c r="CI574" s="303"/>
      <c r="CJ574" s="303"/>
      <c r="CK574" s="303"/>
      <c r="CL574" s="303"/>
      <c r="CM574" s="303"/>
      <c r="CN574" s="303"/>
      <c r="CO574" s="303"/>
      <c r="CP574" s="303"/>
      <c r="CQ574" s="303"/>
      <c r="CR574" s="303"/>
      <c r="CS574" s="303"/>
      <c r="CT574" s="303"/>
      <c r="CU574" s="303"/>
      <c r="CV574" s="303"/>
      <c r="CW574" s="303"/>
      <c r="CX574" s="303"/>
      <c r="CY574" s="303"/>
      <c r="CZ574" s="303"/>
    </row>
    <row r="575" s="623" customFormat="true" ht="25.15" customHeight="true" x14ac:dyDescent="0.2">
      <c r="C575" s="1796"/>
      <c r="D575" s="1797"/>
      <c r="E575" s="1545"/>
      <c r="F575" s="1545"/>
      <c r="G575" s="1545"/>
      <c r="H575" s="1796"/>
      <c r="I575" s="1797"/>
      <c r="J575" s="1545"/>
      <c r="K575" s="1545"/>
      <c r="L575" s="1545"/>
      <c r="M575" s="1796"/>
      <c r="N575" s="1797"/>
      <c r="O575" s="1545"/>
      <c r="P575" s="1545"/>
      <c r="Q575" s="1545"/>
      <c r="AK575" s="300"/>
      <c r="AL575" s="300"/>
      <c r="AM575" s="300"/>
      <c r="AN575" s="300"/>
      <c r="AO575" s="300"/>
      <c r="AP575" s="300"/>
      <c r="AQ575" s="300"/>
      <c r="AR575" s="300"/>
      <c r="AS575" s="300"/>
      <c r="AT575" s="300"/>
      <c r="AU575" s="300"/>
      <c r="AV575" s="300"/>
      <c r="AW575" s="300"/>
      <c r="AX575" s="300"/>
      <c r="AY575" s="300"/>
      <c r="AZ575" s="300"/>
      <c r="BA575" s="302"/>
      <c r="BB575" s="352"/>
      <c r="BC575" s="302"/>
      <c r="BD575" s="302"/>
      <c r="BE575" s="302"/>
      <c r="BF575" s="302"/>
      <c r="BG575" s="302"/>
      <c r="BH575" s="302"/>
      <c r="BI575" s="302"/>
      <c r="BJ575" s="302"/>
      <c r="BK575" s="302"/>
      <c r="BL575" s="302"/>
      <c r="BM575" s="302"/>
      <c r="BN575" s="302"/>
      <c r="BO575" s="302"/>
      <c r="BP575" s="302"/>
      <c r="BQ575" s="302"/>
      <c r="BR575" s="302"/>
      <c r="BS575" s="302"/>
      <c r="BT575" s="302"/>
      <c r="BU575" s="302"/>
      <c r="BV575" s="302"/>
      <c r="BW575" s="302"/>
      <c r="BX575" s="302"/>
      <c r="BY575" s="302"/>
      <c r="BZ575" s="303"/>
      <c r="CA575" s="303"/>
      <c r="CB575" s="303"/>
      <c r="CC575" s="303"/>
      <c r="CD575" s="303"/>
      <c r="CE575" s="303"/>
      <c r="CF575" s="303"/>
      <c r="CG575" s="303"/>
      <c r="CH575" s="303"/>
      <c r="CI575" s="303"/>
      <c r="CJ575" s="303"/>
      <c r="CK575" s="303"/>
      <c r="CL575" s="303"/>
      <c r="CM575" s="303"/>
      <c r="CN575" s="303"/>
      <c r="CO575" s="303"/>
      <c r="CP575" s="303"/>
      <c r="CQ575" s="303"/>
      <c r="CR575" s="303"/>
      <c r="CS575" s="303"/>
      <c r="CT575" s="303"/>
      <c r="CU575" s="303"/>
      <c r="CV575" s="303"/>
      <c r="CW575" s="303"/>
      <c r="CX575" s="303"/>
      <c r="CY575" s="303"/>
      <c r="CZ575" s="303"/>
    </row>
    <row r="576" s="623" customFormat="true" ht="25.15" customHeight="true" x14ac:dyDescent="0.2">
      <c r="C576" s="1796"/>
      <c r="D576" s="1797"/>
      <c r="E576" s="1545"/>
      <c r="F576" s="1545"/>
      <c r="G576" s="1545"/>
      <c r="H576" s="1796"/>
      <c r="I576" s="1797"/>
      <c r="J576" s="1545"/>
      <c r="K576" s="1545"/>
      <c r="L576" s="1545"/>
      <c r="M576" s="1796"/>
      <c r="N576" s="1797"/>
      <c r="O576" s="1545"/>
      <c r="P576" s="1545"/>
      <c r="Q576" s="1545"/>
      <c r="AK576" s="300"/>
      <c r="AL576" s="300"/>
      <c r="AM576" s="300"/>
      <c r="AN576" s="300"/>
      <c r="AO576" s="300"/>
      <c r="AP576" s="300"/>
      <c r="AQ576" s="300"/>
      <c r="AR576" s="300"/>
      <c r="AS576" s="300"/>
      <c r="AT576" s="300"/>
      <c r="AU576" s="300"/>
      <c r="AV576" s="300"/>
      <c r="AW576" s="300"/>
      <c r="AX576" s="300"/>
      <c r="AY576" s="300"/>
      <c r="AZ576" s="300"/>
      <c r="BA576" s="302"/>
      <c r="BB576" s="352"/>
      <c r="BC576" s="302"/>
      <c r="BD576" s="302"/>
      <c r="BE576" s="302"/>
      <c r="BF576" s="302"/>
      <c r="BG576" s="302"/>
      <c r="BH576" s="302"/>
      <c r="BI576" s="302"/>
      <c r="BJ576" s="302"/>
      <c r="BK576" s="302"/>
      <c r="BL576" s="302"/>
      <c r="BM576" s="302"/>
      <c r="BN576" s="302"/>
      <c r="BO576" s="302"/>
      <c r="BP576" s="302"/>
      <c r="BQ576" s="302"/>
      <c r="BR576" s="302"/>
      <c r="BS576" s="302"/>
      <c r="BT576" s="302"/>
      <c r="BU576" s="302"/>
      <c r="BV576" s="302"/>
      <c r="BW576" s="302"/>
      <c r="BX576" s="302"/>
      <c r="BY576" s="302"/>
      <c r="BZ576" s="303"/>
      <c r="CA576" s="303"/>
      <c r="CB576" s="303"/>
      <c r="CC576" s="303"/>
      <c r="CD576" s="303"/>
      <c r="CE576" s="303"/>
      <c r="CF576" s="303"/>
      <c r="CG576" s="303"/>
      <c r="CH576" s="303"/>
      <c r="CI576" s="303"/>
      <c r="CJ576" s="303"/>
      <c r="CK576" s="303"/>
      <c r="CL576" s="303"/>
      <c r="CM576" s="303"/>
      <c r="CN576" s="303"/>
      <c r="CO576" s="303"/>
      <c r="CP576" s="303"/>
      <c r="CQ576" s="303"/>
      <c r="CR576" s="303"/>
      <c r="CS576" s="303"/>
      <c r="CT576" s="303"/>
      <c r="CU576" s="303"/>
      <c r="CV576" s="303"/>
      <c r="CW576" s="303"/>
      <c r="CX576" s="303"/>
      <c r="CY576" s="303"/>
      <c r="CZ576" s="303"/>
    </row>
    <row r="577" s="623" customFormat="true" ht="25.15" customHeight="true" x14ac:dyDescent="0.2">
      <c r="C577" s="1796"/>
      <c r="D577" s="1797"/>
      <c r="E577" s="1545"/>
      <c r="F577" s="1545"/>
      <c r="G577" s="1545"/>
      <c r="H577" s="1796"/>
      <c r="I577" s="1797"/>
      <c r="J577" s="1545"/>
      <c r="K577" s="1545"/>
      <c r="L577" s="1545"/>
      <c r="M577" s="1796"/>
      <c r="N577" s="1797"/>
      <c r="O577" s="1545"/>
      <c r="P577" s="1545"/>
      <c r="Q577" s="1545"/>
      <c r="AK577" s="300"/>
      <c r="AL577" s="300"/>
      <c r="AM577" s="300"/>
      <c r="AN577" s="300"/>
      <c r="AO577" s="300"/>
      <c r="AP577" s="300"/>
      <c r="AQ577" s="300"/>
      <c r="AR577" s="300"/>
      <c r="AS577" s="300"/>
      <c r="AT577" s="300"/>
      <c r="AU577" s="300"/>
      <c r="AV577" s="300"/>
      <c r="AW577" s="300"/>
      <c r="AX577" s="300"/>
      <c r="AY577" s="300"/>
      <c r="AZ577" s="300"/>
      <c r="BA577" s="302"/>
      <c r="BB577" s="352"/>
      <c r="BC577" s="302"/>
      <c r="BD577" s="302"/>
      <c r="BE577" s="302"/>
      <c r="BF577" s="302"/>
      <c r="BG577" s="302"/>
      <c r="BH577" s="302"/>
      <c r="BI577" s="302"/>
      <c r="BJ577" s="302"/>
      <c r="BK577" s="302"/>
      <c r="BL577" s="302"/>
      <c r="BM577" s="302"/>
      <c r="BN577" s="302"/>
      <c r="BO577" s="302"/>
      <c r="BP577" s="302"/>
      <c r="BQ577" s="302"/>
      <c r="BR577" s="302"/>
      <c r="BS577" s="302"/>
      <c r="BT577" s="302"/>
      <c r="BU577" s="302"/>
      <c r="BV577" s="302"/>
      <c r="BW577" s="302"/>
      <c r="BX577" s="302"/>
      <c r="BY577" s="302"/>
      <c r="BZ577" s="303"/>
      <c r="CA577" s="303"/>
      <c r="CB577" s="303"/>
      <c r="CC577" s="303"/>
      <c r="CD577" s="303"/>
      <c r="CE577" s="303"/>
      <c r="CF577" s="303"/>
      <c r="CG577" s="303"/>
      <c r="CH577" s="303"/>
      <c r="CI577" s="303"/>
      <c r="CJ577" s="303"/>
      <c r="CK577" s="303"/>
      <c r="CL577" s="303"/>
      <c r="CM577" s="303"/>
      <c r="CN577" s="303"/>
      <c r="CO577" s="303"/>
      <c r="CP577" s="303"/>
      <c r="CQ577" s="303"/>
      <c r="CR577" s="303"/>
      <c r="CS577" s="303"/>
      <c r="CT577" s="303"/>
      <c r="CU577" s="303"/>
      <c r="CV577" s="303"/>
      <c r="CW577" s="303"/>
      <c r="CX577" s="303"/>
      <c r="CY577" s="303"/>
      <c r="CZ577" s="303"/>
    </row>
    <row r="578" s="623" customFormat="true" ht="25.15" customHeight="true" x14ac:dyDescent="0.2">
      <c r="C578" s="1796"/>
      <c r="D578" s="1797"/>
      <c r="E578" s="1545"/>
      <c r="F578" s="1545"/>
      <c r="G578" s="1545"/>
      <c r="H578" s="1796"/>
      <c r="I578" s="1797"/>
      <c r="J578" s="1545"/>
      <c r="K578" s="1545"/>
      <c r="L578" s="1545"/>
      <c r="M578" s="1796"/>
      <c r="N578" s="1797"/>
      <c r="O578" s="1545"/>
      <c r="P578" s="1545"/>
      <c r="Q578" s="1545"/>
      <c r="AK578" s="300"/>
      <c r="AL578" s="300"/>
      <c r="AM578" s="300"/>
      <c r="AN578" s="300"/>
      <c r="AO578" s="300"/>
      <c r="AP578" s="300"/>
      <c r="AQ578" s="300"/>
      <c r="AR578" s="300"/>
      <c r="AS578" s="300"/>
      <c r="AT578" s="300"/>
      <c r="AU578" s="300"/>
      <c r="AV578" s="300"/>
      <c r="AW578" s="300"/>
      <c r="AX578" s="300"/>
      <c r="AY578" s="300"/>
      <c r="AZ578" s="300"/>
      <c r="BA578" s="302"/>
      <c r="BB578" s="352"/>
      <c r="BC578" s="302"/>
      <c r="BD578" s="302"/>
      <c r="BE578" s="302"/>
      <c r="BF578" s="302"/>
      <c r="BG578" s="302"/>
      <c r="BH578" s="302"/>
      <c r="BI578" s="302"/>
      <c r="BJ578" s="302"/>
      <c r="BK578" s="302"/>
      <c r="BL578" s="302"/>
      <c r="BM578" s="302"/>
      <c r="BN578" s="302"/>
      <c r="BO578" s="302"/>
      <c r="BP578" s="302"/>
      <c r="BQ578" s="302"/>
      <c r="BR578" s="302"/>
      <c r="BS578" s="302"/>
      <c r="BT578" s="302"/>
      <c r="BU578" s="302"/>
      <c r="BV578" s="302"/>
      <c r="BW578" s="302"/>
      <c r="BX578" s="302"/>
      <c r="BY578" s="302"/>
      <c r="BZ578" s="303"/>
      <c r="CA578" s="303"/>
      <c r="CB578" s="303"/>
      <c r="CC578" s="303"/>
      <c r="CD578" s="303"/>
      <c r="CE578" s="303"/>
      <c r="CF578" s="303"/>
      <c r="CG578" s="303"/>
      <c r="CH578" s="303"/>
      <c r="CI578" s="303"/>
      <c r="CJ578" s="303"/>
      <c r="CK578" s="303"/>
      <c r="CL578" s="303"/>
      <c r="CM578" s="303"/>
      <c r="CN578" s="303"/>
      <c r="CO578" s="303"/>
      <c r="CP578" s="303"/>
      <c r="CQ578" s="303"/>
      <c r="CR578" s="303"/>
      <c r="CS578" s="303"/>
      <c r="CT578" s="303"/>
      <c r="CU578" s="303"/>
      <c r="CV578" s="303"/>
      <c r="CW578" s="303"/>
      <c r="CX578" s="303"/>
      <c r="CY578" s="303"/>
      <c r="CZ578" s="303"/>
    </row>
    <row r="579" s="623" customFormat="true" ht="25.15" customHeight="true" x14ac:dyDescent="0.2">
      <c r="C579" s="1796"/>
      <c r="D579" s="1797"/>
      <c r="E579" s="1545"/>
      <c r="F579" s="1545"/>
      <c r="G579" s="1545"/>
      <c r="H579" s="1796"/>
      <c r="I579" s="1797"/>
      <c r="J579" s="1545"/>
      <c r="K579" s="1545"/>
      <c r="L579" s="1545"/>
      <c r="M579" s="1796"/>
      <c r="N579" s="1797"/>
      <c r="O579" s="1545"/>
      <c r="P579" s="1545"/>
      <c r="Q579" s="1545"/>
      <c r="AK579" s="300"/>
      <c r="AL579" s="300"/>
      <c r="AM579" s="300"/>
      <c r="AN579" s="300"/>
      <c r="AO579" s="300"/>
      <c r="AP579" s="300"/>
      <c r="AQ579" s="300"/>
      <c r="AR579" s="300"/>
      <c r="AS579" s="300"/>
      <c r="AT579" s="300"/>
      <c r="AU579" s="300"/>
      <c r="AV579" s="300"/>
      <c r="AW579" s="300"/>
      <c r="AX579" s="300"/>
      <c r="AY579" s="300"/>
      <c r="AZ579" s="300"/>
      <c r="BA579" s="302"/>
      <c r="BB579" s="352"/>
      <c r="BC579" s="302"/>
      <c r="BD579" s="302"/>
      <c r="BE579" s="302"/>
      <c r="BF579" s="302"/>
      <c r="BG579" s="302"/>
      <c r="BH579" s="302"/>
      <c r="BI579" s="302"/>
      <c r="BJ579" s="302"/>
      <c r="BK579" s="302"/>
      <c r="BL579" s="302"/>
      <c r="BM579" s="302"/>
      <c r="BN579" s="302"/>
      <c r="BO579" s="302"/>
      <c r="BP579" s="302"/>
      <c r="BQ579" s="302"/>
      <c r="BR579" s="302"/>
      <c r="BS579" s="302"/>
      <c r="BT579" s="302"/>
      <c r="BU579" s="302"/>
      <c r="BV579" s="302"/>
      <c r="BW579" s="302"/>
      <c r="BX579" s="302"/>
      <c r="BY579" s="302"/>
      <c r="BZ579" s="303"/>
      <c r="CA579" s="303"/>
      <c r="CB579" s="303"/>
      <c r="CC579" s="303"/>
      <c r="CD579" s="303"/>
      <c r="CE579" s="303"/>
      <c r="CF579" s="303"/>
      <c r="CG579" s="303"/>
      <c r="CH579" s="303"/>
      <c r="CI579" s="303"/>
      <c r="CJ579" s="303"/>
      <c r="CK579" s="303"/>
      <c r="CL579" s="303"/>
      <c r="CM579" s="303"/>
      <c r="CN579" s="303"/>
      <c r="CO579" s="303"/>
      <c r="CP579" s="303"/>
      <c r="CQ579" s="303"/>
      <c r="CR579" s="303"/>
      <c r="CS579" s="303"/>
      <c r="CT579" s="303"/>
      <c r="CU579" s="303"/>
      <c r="CV579" s="303"/>
      <c r="CW579" s="303"/>
      <c r="CX579" s="303"/>
      <c r="CY579" s="303"/>
      <c r="CZ579" s="303"/>
    </row>
    <row r="580" s="623" customFormat="true" ht="25.15" customHeight="true" x14ac:dyDescent="0.2">
      <c r="C580" s="1796"/>
      <c r="D580" s="1797"/>
      <c r="E580" s="1545"/>
      <c r="F580" s="1545"/>
      <c r="G580" s="1545"/>
      <c r="H580" s="1796"/>
      <c r="I580" s="1797"/>
      <c r="J580" s="1545"/>
      <c r="K580" s="1545"/>
      <c r="L580" s="1545"/>
      <c r="M580" s="1796"/>
      <c r="N580" s="1797"/>
      <c r="O580" s="1545"/>
      <c r="P580" s="1545"/>
      <c r="Q580" s="1545"/>
      <c r="AK580" s="300"/>
      <c r="AL580" s="300"/>
      <c r="AM580" s="300"/>
      <c r="AN580" s="300"/>
      <c r="AO580" s="300"/>
      <c r="AP580" s="300"/>
      <c r="AQ580" s="300"/>
      <c r="AR580" s="300"/>
      <c r="AS580" s="300"/>
      <c r="AT580" s="300"/>
      <c r="AU580" s="300"/>
      <c r="AV580" s="300"/>
      <c r="AW580" s="300"/>
      <c r="AX580" s="300"/>
      <c r="AY580" s="300"/>
      <c r="AZ580" s="300"/>
      <c r="BA580" s="302"/>
      <c r="BB580" s="352"/>
      <c r="BC580" s="302"/>
      <c r="BD580" s="302"/>
      <c r="BE580" s="302"/>
      <c r="BF580" s="302"/>
      <c r="BG580" s="302"/>
      <c r="BH580" s="302"/>
      <c r="BI580" s="302"/>
      <c r="BJ580" s="302"/>
      <c r="BK580" s="302"/>
      <c r="BL580" s="302"/>
      <c r="BM580" s="302"/>
      <c r="BN580" s="302"/>
      <c r="BO580" s="302"/>
      <c r="BP580" s="302"/>
      <c r="BQ580" s="302"/>
      <c r="BR580" s="302"/>
      <c r="BS580" s="302"/>
      <c r="BT580" s="302"/>
      <c r="BU580" s="302"/>
      <c r="BV580" s="302"/>
      <c r="BW580" s="302"/>
      <c r="BX580" s="302"/>
      <c r="BY580" s="302"/>
      <c r="BZ580" s="303"/>
      <c r="CA580" s="303"/>
      <c r="CB580" s="303"/>
      <c r="CC580" s="303"/>
      <c r="CD580" s="303"/>
      <c r="CE580" s="303"/>
      <c r="CF580" s="303"/>
      <c r="CG580" s="303"/>
      <c r="CH580" s="303"/>
      <c r="CI580" s="303"/>
      <c r="CJ580" s="303"/>
      <c r="CK580" s="303"/>
      <c r="CL580" s="303"/>
      <c r="CM580" s="303"/>
      <c r="CN580" s="303"/>
      <c r="CO580" s="303"/>
      <c r="CP580" s="303"/>
      <c r="CQ580" s="303"/>
      <c r="CR580" s="303"/>
      <c r="CS580" s="303"/>
      <c r="CT580" s="303"/>
      <c r="CU580" s="303"/>
      <c r="CV580" s="303"/>
      <c r="CW580" s="303"/>
      <c r="CX580" s="303"/>
      <c r="CY580" s="303"/>
      <c r="CZ580" s="303"/>
    </row>
    <row r="581" s="623" customFormat="true" ht="25.15" customHeight="true" x14ac:dyDescent="0.2">
      <c r="C581" s="1796"/>
      <c r="D581" s="1797"/>
      <c r="E581" s="1545"/>
      <c r="F581" s="1545"/>
      <c r="G581" s="1545"/>
      <c r="H581" s="1796"/>
      <c r="I581" s="1797"/>
      <c r="J581" s="1545"/>
      <c r="K581" s="1545"/>
      <c r="L581" s="1545"/>
      <c r="M581" s="1796"/>
      <c r="N581" s="1797"/>
      <c r="O581" s="1545"/>
      <c r="P581" s="1545"/>
      <c r="Q581" s="1545"/>
      <c r="AK581" s="300"/>
      <c r="AL581" s="300"/>
      <c r="AM581" s="300"/>
      <c r="AN581" s="300"/>
      <c r="AO581" s="300"/>
      <c r="AP581" s="300"/>
      <c r="AQ581" s="300"/>
      <c r="AR581" s="300"/>
      <c r="AS581" s="300"/>
      <c r="AT581" s="300"/>
      <c r="AU581" s="300"/>
      <c r="AV581" s="300"/>
      <c r="AW581" s="300"/>
      <c r="AX581" s="300"/>
      <c r="AY581" s="300"/>
      <c r="AZ581" s="300"/>
      <c r="BA581" s="302"/>
      <c r="BB581" s="352"/>
      <c r="BC581" s="302"/>
      <c r="BD581" s="302"/>
      <c r="BE581" s="302"/>
      <c r="BF581" s="302"/>
      <c r="BG581" s="302"/>
      <c r="BH581" s="302"/>
      <c r="BI581" s="302"/>
      <c r="BJ581" s="302"/>
      <c r="BK581" s="302"/>
      <c r="BL581" s="302"/>
      <c r="BM581" s="302"/>
      <c r="BN581" s="302"/>
      <c r="BO581" s="302"/>
      <c r="BP581" s="302"/>
      <c r="BQ581" s="302"/>
      <c r="BR581" s="302"/>
      <c r="BS581" s="302"/>
      <c r="BT581" s="302"/>
      <c r="BU581" s="302"/>
      <c r="BV581" s="302"/>
      <c r="BW581" s="302"/>
      <c r="BX581" s="302"/>
      <c r="BY581" s="302"/>
      <c r="BZ581" s="303"/>
      <c r="CA581" s="303"/>
      <c r="CB581" s="303"/>
      <c r="CC581" s="303"/>
      <c r="CD581" s="303"/>
      <c r="CE581" s="303"/>
      <c r="CF581" s="303"/>
      <c r="CG581" s="303"/>
      <c r="CH581" s="303"/>
      <c r="CI581" s="303"/>
      <c r="CJ581" s="303"/>
      <c r="CK581" s="303"/>
      <c r="CL581" s="303"/>
      <c r="CM581" s="303"/>
      <c r="CN581" s="303"/>
      <c r="CO581" s="303"/>
      <c r="CP581" s="303"/>
      <c r="CQ581" s="303"/>
      <c r="CR581" s="303"/>
      <c r="CS581" s="303"/>
      <c r="CT581" s="303"/>
      <c r="CU581" s="303"/>
      <c r="CV581" s="303"/>
      <c r="CW581" s="303"/>
      <c r="CX581" s="303"/>
      <c r="CY581" s="303"/>
      <c r="CZ581" s="303"/>
    </row>
    <row r="582" s="623" customFormat="true" ht="25.15" customHeight="true" x14ac:dyDescent="0.2">
      <c r="C582" s="1796"/>
      <c r="D582" s="1797"/>
      <c r="E582" s="1545"/>
      <c r="F582" s="1545"/>
      <c r="G582" s="1545"/>
      <c r="H582" s="1796"/>
      <c r="I582" s="1797"/>
      <c r="J582" s="1545"/>
      <c r="K582" s="1545"/>
      <c r="L582" s="1545"/>
      <c r="M582" s="1796"/>
      <c r="N582" s="1797"/>
      <c r="O582" s="1545"/>
      <c r="P582" s="1545"/>
      <c r="Q582" s="1545"/>
      <c r="AK582" s="300"/>
      <c r="AL582" s="300"/>
      <c r="AM582" s="300"/>
      <c r="AN582" s="300"/>
      <c r="AO582" s="300"/>
      <c r="AP582" s="300"/>
      <c r="AQ582" s="300"/>
      <c r="AR582" s="300"/>
      <c r="AS582" s="300"/>
      <c r="AT582" s="300"/>
      <c r="AU582" s="300"/>
      <c r="AV582" s="300"/>
      <c r="AW582" s="300"/>
      <c r="AX582" s="300"/>
      <c r="AY582" s="300"/>
      <c r="AZ582" s="300"/>
      <c r="BA582" s="302"/>
      <c r="BB582" s="352"/>
      <c r="BC582" s="302"/>
      <c r="BD582" s="302"/>
      <c r="BE582" s="302"/>
      <c r="BF582" s="302"/>
      <c r="BG582" s="302"/>
      <c r="BH582" s="302"/>
      <c r="BI582" s="302"/>
      <c r="BJ582" s="302"/>
      <c r="BK582" s="302"/>
      <c r="BL582" s="302"/>
      <c r="BM582" s="302"/>
      <c r="BN582" s="302"/>
      <c r="BO582" s="302"/>
      <c r="BP582" s="302"/>
      <c r="BQ582" s="302"/>
      <c r="BR582" s="302"/>
      <c r="BS582" s="302"/>
      <c r="BT582" s="302"/>
      <c r="BU582" s="302"/>
      <c r="BV582" s="302"/>
      <c r="BW582" s="302"/>
      <c r="BX582" s="302"/>
      <c r="BY582" s="302"/>
      <c r="BZ582" s="303"/>
      <c r="CA582" s="303"/>
      <c r="CB582" s="303"/>
      <c r="CC582" s="303"/>
      <c r="CD582" s="303"/>
      <c r="CE582" s="303"/>
      <c r="CF582" s="303"/>
      <c r="CG582" s="303"/>
      <c r="CH582" s="303"/>
      <c r="CI582" s="303"/>
      <c r="CJ582" s="303"/>
      <c r="CK582" s="303"/>
      <c r="CL582" s="303"/>
      <c r="CM582" s="303"/>
      <c r="CN582" s="303"/>
      <c r="CO582" s="303"/>
      <c r="CP582" s="303"/>
      <c r="CQ582" s="303"/>
      <c r="CR582" s="303"/>
      <c r="CS582" s="303"/>
      <c r="CT582" s="303"/>
      <c r="CU582" s="303"/>
      <c r="CV582" s="303"/>
      <c r="CW582" s="303"/>
      <c r="CX582" s="303"/>
      <c r="CY582" s="303"/>
      <c r="CZ582" s="303"/>
    </row>
    <row r="583" s="623" customFormat="true" ht="25.15" customHeight="true" x14ac:dyDescent="0.2">
      <c r="C583" s="1796"/>
      <c r="D583" s="1797"/>
      <c r="E583" s="1545"/>
      <c r="F583" s="1545"/>
      <c r="G583" s="1545"/>
      <c r="H583" s="1796"/>
      <c r="I583" s="1797"/>
      <c r="J583" s="1545"/>
      <c r="K583" s="1545"/>
      <c r="L583" s="1545"/>
      <c r="M583" s="1796"/>
      <c r="N583" s="1797"/>
      <c r="O583" s="1545"/>
      <c r="P583" s="1545"/>
      <c r="Q583" s="1545"/>
      <c r="AK583" s="300"/>
      <c r="AL583" s="300"/>
      <c r="AM583" s="300"/>
      <c r="AN583" s="300"/>
      <c r="AO583" s="300"/>
      <c r="AP583" s="300"/>
      <c r="AQ583" s="300"/>
      <c r="AR583" s="300"/>
      <c r="AS583" s="300"/>
      <c r="AT583" s="300"/>
      <c r="AU583" s="300"/>
      <c r="AV583" s="300"/>
      <c r="AW583" s="300"/>
      <c r="AX583" s="300"/>
      <c r="AY583" s="300"/>
      <c r="AZ583" s="300"/>
      <c r="BA583" s="302"/>
      <c r="BB583" s="352"/>
      <c r="BC583" s="302"/>
      <c r="BD583" s="302"/>
      <c r="BE583" s="302"/>
      <c r="BF583" s="302"/>
      <c r="BG583" s="302"/>
      <c r="BH583" s="302"/>
      <c r="BI583" s="302"/>
      <c r="BJ583" s="302"/>
      <c r="BK583" s="302"/>
      <c r="BL583" s="302"/>
      <c r="BM583" s="302"/>
      <c r="BN583" s="302"/>
      <c r="BO583" s="302"/>
      <c r="BP583" s="302"/>
      <c r="BQ583" s="302"/>
      <c r="BR583" s="302"/>
      <c r="BS583" s="302"/>
      <c r="BT583" s="302"/>
      <c r="BU583" s="302"/>
      <c r="BV583" s="302"/>
      <c r="BW583" s="302"/>
      <c r="BX583" s="302"/>
      <c r="BY583" s="302"/>
      <c r="BZ583" s="303"/>
      <c r="CA583" s="303"/>
      <c r="CB583" s="303"/>
      <c r="CC583" s="303"/>
      <c r="CD583" s="303"/>
      <c r="CE583" s="303"/>
      <c r="CF583" s="303"/>
      <c r="CG583" s="303"/>
      <c r="CH583" s="303"/>
      <c r="CI583" s="303"/>
      <c r="CJ583" s="303"/>
      <c r="CK583" s="303"/>
      <c r="CL583" s="303"/>
      <c r="CM583" s="303"/>
      <c r="CN583" s="303"/>
      <c r="CO583" s="303"/>
      <c r="CP583" s="303"/>
      <c r="CQ583" s="303"/>
      <c r="CR583" s="303"/>
      <c r="CS583" s="303"/>
      <c r="CT583" s="303"/>
      <c r="CU583" s="303"/>
      <c r="CV583" s="303"/>
      <c r="CW583" s="303"/>
      <c r="CX583" s="303"/>
      <c r="CY583" s="303"/>
      <c r="CZ583" s="303"/>
    </row>
    <row r="584" s="623" customFormat="true" ht="25.15" customHeight="true" x14ac:dyDescent="0.2">
      <c r="C584" s="1796"/>
      <c r="D584" s="1797"/>
      <c r="E584" s="1545"/>
      <c r="F584" s="1545"/>
      <c r="G584" s="1545"/>
      <c r="H584" s="1796"/>
      <c r="I584" s="1797"/>
      <c r="J584" s="1545"/>
      <c r="K584" s="1545"/>
      <c r="L584" s="1545"/>
      <c r="M584" s="1796"/>
      <c r="N584" s="1797"/>
      <c r="O584" s="1545"/>
      <c r="P584" s="1545"/>
      <c r="Q584" s="1545"/>
      <c r="AK584" s="300"/>
      <c r="AL584" s="300"/>
      <c r="AM584" s="300"/>
      <c r="AN584" s="300"/>
      <c r="AO584" s="300"/>
      <c r="AP584" s="300"/>
      <c r="AQ584" s="300"/>
      <c r="AR584" s="300"/>
      <c r="AS584" s="300"/>
      <c r="AT584" s="300"/>
      <c r="AU584" s="300"/>
      <c r="AV584" s="300"/>
      <c r="AW584" s="300"/>
      <c r="AX584" s="300"/>
      <c r="AY584" s="300"/>
      <c r="AZ584" s="300"/>
      <c r="BA584" s="302"/>
      <c r="BB584" s="352"/>
      <c r="BC584" s="302"/>
      <c r="BD584" s="302"/>
      <c r="BE584" s="302"/>
      <c r="BF584" s="302"/>
      <c r="BG584" s="302"/>
      <c r="BH584" s="302"/>
      <c r="BI584" s="302"/>
      <c r="BJ584" s="302"/>
      <c r="BK584" s="302"/>
      <c r="BL584" s="302"/>
      <c r="BM584" s="302"/>
      <c r="BN584" s="302"/>
      <c r="BO584" s="302"/>
      <c r="BP584" s="302"/>
      <c r="BQ584" s="302"/>
      <c r="BR584" s="302"/>
      <c r="BS584" s="302"/>
      <c r="BT584" s="302"/>
      <c r="BU584" s="302"/>
      <c r="BV584" s="302"/>
      <c r="BW584" s="302"/>
      <c r="BX584" s="302"/>
      <c r="BY584" s="302"/>
      <c r="BZ584" s="303"/>
      <c r="CA584" s="303"/>
      <c r="CB584" s="303"/>
      <c r="CC584" s="303"/>
      <c r="CD584" s="303"/>
      <c r="CE584" s="303"/>
      <c r="CF584" s="303"/>
      <c r="CG584" s="303"/>
      <c r="CH584" s="303"/>
      <c r="CI584" s="303"/>
      <c r="CJ584" s="303"/>
      <c r="CK584" s="303"/>
      <c r="CL584" s="303"/>
      <c r="CM584" s="303"/>
      <c r="CN584" s="303"/>
      <c r="CO584" s="303"/>
      <c r="CP584" s="303"/>
      <c r="CQ584" s="303"/>
      <c r="CR584" s="303"/>
      <c r="CS584" s="303"/>
      <c r="CT584" s="303"/>
      <c r="CU584" s="303"/>
      <c r="CV584" s="303"/>
      <c r="CW584" s="303"/>
      <c r="CX584" s="303"/>
      <c r="CY584" s="303"/>
      <c r="CZ584" s="303"/>
    </row>
    <row r="585" s="623" customFormat="true" ht="25.15" customHeight="true" x14ac:dyDescent="0.2">
      <c r="C585" s="1796"/>
      <c r="D585" s="1797"/>
      <c r="E585" s="1545"/>
      <c r="F585" s="1545"/>
      <c r="G585" s="1545"/>
      <c r="H585" s="1796"/>
      <c r="I585" s="1797"/>
      <c r="J585" s="1545"/>
      <c r="K585" s="1545"/>
      <c r="L585" s="1545"/>
      <c r="M585" s="1796"/>
      <c r="N585" s="1797"/>
      <c r="O585" s="1545"/>
      <c r="P585" s="1545"/>
      <c r="Q585" s="1545"/>
      <c r="AK585" s="300"/>
      <c r="AL585" s="300"/>
      <c r="AM585" s="300"/>
      <c r="AN585" s="300"/>
      <c r="AO585" s="300"/>
      <c r="AP585" s="300"/>
      <c r="AQ585" s="300"/>
      <c r="AR585" s="300"/>
      <c r="AS585" s="300"/>
      <c r="AT585" s="300"/>
      <c r="AU585" s="300"/>
      <c r="AV585" s="300"/>
      <c r="AW585" s="300"/>
      <c r="AX585" s="300"/>
      <c r="AY585" s="300"/>
      <c r="AZ585" s="300"/>
      <c r="BA585" s="302"/>
      <c r="BB585" s="352"/>
      <c r="BC585" s="302"/>
      <c r="BD585" s="302"/>
      <c r="BE585" s="302"/>
      <c r="BF585" s="302"/>
      <c r="BG585" s="302"/>
      <c r="BH585" s="302"/>
      <c r="BI585" s="302"/>
      <c r="BJ585" s="302"/>
      <c r="BK585" s="302"/>
      <c r="BL585" s="302"/>
      <c r="BM585" s="302"/>
      <c r="BN585" s="302"/>
      <c r="BO585" s="302"/>
      <c r="BP585" s="302"/>
      <c r="BQ585" s="302"/>
      <c r="BR585" s="302"/>
      <c r="BS585" s="302"/>
      <c r="BT585" s="302"/>
      <c r="BU585" s="302"/>
      <c r="BV585" s="302"/>
      <c r="BW585" s="302"/>
      <c r="BX585" s="302"/>
      <c r="BY585" s="302"/>
      <c r="BZ585" s="303"/>
      <c r="CA585" s="303"/>
      <c r="CB585" s="303"/>
      <c r="CC585" s="303"/>
      <c r="CD585" s="303"/>
      <c r="CE585" s="303"/>
      <c r="CF585" s="303"/>
      <c r="CG585" s="303"/>
      <c r="CH585" s="303"/>
      <c r="CI585" s="303"/>
      <c r="CJ585" s="303"/>
      <c r="CK585" s="303"/>
      <c r="CL585" s="303"/>
      <c r="CM585" s="303"/>
      <c r="CN585" s="303"/>
      <c r="CO585" s="303"/>
      <c r="CP585" s="303"/>
      <c r="CQ585" s="303"/>
      <c r="CR585" s="303"/>
      <c r="CS585" s="303"/>
      <c r="CT585" s="303"/>
      <c r="CU585" s="303"/>
      <c r="CV585" s="303"/>
      <c r="CW585" s="303"/>
      <c r="CX585" s="303"/>
      <c r="CY585" s="303"/>
      <c r="CZ585" s="303"/>
    </row>
    <row r="586" s="623" customFormat="true" ht="25.15" customHeight="true" x14ac:dyDescent="0.2">
      <c r="C586" s="1796"/>
      <c r="D586" s="1797"/>
      <c r="E586" s="1545"/>
      <c r="F586" s="1545"/>
      <c r="G586" s="1545"/>
      <c r="H586" s="1796"/>
      <c r="I586" s="1797"/>
      <c r="J586" s="1545"/>
      <c r="K586" s="1545"/>
      <c r="L586" s="1545"/>
      <c r="M586" s="1796"/>
      <c r="N586" s="1797"/>
      <c r="O586" s="1545"/>
      <c r="P586" s="1545"/>
      <c r="Q586" s="1545"/>
      <c r="AK586" s="300"/>
      <c r="AL586" s="300"/>
      <c r="AM586" s="300"/>
      <c r="AN586" s="300"/>
      <c r="AO586" s="300"/>
      <c r="AP586" s="300"/>
      <c r="AQ586" s="300"/>
      <c r="AR586" s="300"/>
      <c r="AS586" s="300"/>
      <c r="AT586" s="300"/>
      <c r="AU586" s="300"/>
      <c r="AV586" s="300"/>
      <c r="AW586" s="300"/>
      <c r="AX586" s="300"/>
      <c r="AY586" s="300"/>
      <c r="AZ586" s="300"/>
      <c r="BA586" s="302"/>
      <c r="BB586" s="352"/>
      <c r="BC586" s="302"/>
      <c r="BD586" s="302"/>
      <c r="BE586" s="302"/>
      <c r="BF586" s="302"/>
      <c r="BG586" s="302"/>
      <c r="BH586" s="302"/>
      <c r="BI586" s="302"/>
      <c r="BJ586" s="302"/>
      <c r="BK586" s="302"/>
      <c r="BL586" s="302"/>
      <c r="BM586" s="302"/>
      <c r="BN586" s="302"/>
      <c r="BO586" s="302"/>
      <c r="BP586" s="302"/>
      <c r="BQ586" s="302"/>
      <c r="BR586" s="302"/>
      <c r="BS586" s="302"/>
      <c r="BT586" s="302"/>
      <c r="BU586" s="302"/>
      <c r="BV586" s="302"/>
      <c r="BW586" s="302"/>
      <c r="BX586" s="302"/>
      <c r="BY586" s="302"/>
      <c r="BZ586" s="303"/>
      <c r="CA586" s="303"/>
      <c r="CB586" s="303"/>
      <c r="CC586" s="303"/>
      <c r="CD586" s="303"/>
      <c r="CE586" s="303"/>
      <c r="CF586" s="303"/>
      <c r="CG586" s="303"/>
      <c r="CH586" s="303"/>
      <c r="CI586" s="303"/>
      <c r="CJ586" s="303"/>
      <c r="CK586" s="303"/>
      <c r="CL586" s="303"/>
      <c r="CM586" s="303"/>
      <c r="CN586" s="303"/>
      <c r="CO586" s="303"/>
      <c r="CP586" s="303"/>
      <c r="CQ586" s="303"/>
      <c r="CR586" s="303"/>
      <c r="CS586" s="303"/>
      <c r="CT586" s="303"/>
      <c r="CU586" s="303"/>
      <c r="CV586" s="303"/>
      <c r="CW586" s="303"/>
      <c r="CX586" s="303"/>
      <c r="CY586" s="303"/>
      <c r="CZ586" s="303"/>
    </row>
    <row r="587" s="623" customFormat="true" ht="25.15" customHeight="true" x14ac:dyDescent="0.2">
      <c r="C587" s="1796"/>
      <c r="D587" s="1797"/>
      <c r="E587" s="1545"/>
      <c r="F587" s="1545"/>
      <c r="G587" s="1545"/>
      <c r="H587" s="1796"/>
      <c r="I587" s="1797"/>
      <c r="J587" s="1545"/>
      <c r="K587" s="1545"/>
      <c r="L587" s="1545"/>
      <c r="M587" s="1796"/>
      <c r="N587" s="1797"/>
      <c r="O587" s="1545"/>
      <c r="P587" s="1545"/>
      <c r="Q587" s="1545"/>
      <c r="AK587" s="300"/>
      <c r="AL587" s="300"/>
      <c r="AM587" s="300"/>
      <c r="AN587" s="300"/>
      <c r="AO587" s="300"/>
      <c r="AP587" s="300"/>
      <c r="AQ587" s="300"/>
      <c r="AR587" s="300"/>
      <c r="AS587" s="300"/>
      <c r="AT587" s="300"/>
      <c r="AU587" s="300"/>
      <c r="AV587" s="300"/>
      <c r="AW587" s="300"/>
      <c r="AX587" s="300"/>
      <c r="AY587" s="300"/>
      <c r="AZ587" s="300"/>
      <c r="BA587" s="302"/>
      <c r="BB587" s="352"/>
      <c r="BC587" s="302"/>
      <c r="BD587" s="302"/>
      <c r="BE587" s="302"/>
      <c r="BF587" s="302"/>
      <c r="BG587" s="302"/>
      <c r="BH587" s="302"/>
      <c r="BI587" s="302"/>
      <c r="BJ587" s="302"/>
      <c r="BK587" s="302"/>
      <c r="BL587" s="302"/>
      <c r="BM587" s="302"/>
      <c r="BN587" s="302"/>
      <c r="BO587" s="302"/>
      <c r="BP587" s="302"/>
      <c r="BQ587" s="302"/>
      <c r="BR587" s="302"/>
      <c r="BS587" s="302"/>
      <c r="BT587" s="302"/>
      <c r="BU587" s="302"/>
      <c r="BV587" s="302"/>
      <c r="BW587" s="302"/>
      <c r="BX587" s="302"/>
      <c r="BY587" s="302"/>
      <c r="BZ587" s="303"/>
      <c r="CA587" s="303"/>
      <c r="CB587" s="303"/>
      <c r="CC587" s="303"/>
      <c r="CD587" s="303"/>
      <c r="CE587" s="303"/>
      <c r="CF587" s="303"/>
      <c r="CG587" s="303"/>
      <c r="CH587" s="303"/>
      <c r="CI587" s="303"/>
      <c r="CJ587" s="303"/>
      <c r="CK587" s="303"/>
      <c r="CL587" s="303"/>
      <c r="CM587" s="303"/>
      <c r="CN587" s="303"/>
      <c r="CO587" s="303"/>
      <c r="CP587" s="303"/>
      <c r="CQ587" s="303"/>
      <c r="CR587" s="303"/>
      <c r="CS587" s="303"/>
      <c r="CT587" s="303"/>
      <c r="CU587" s="303"/>
      <c r="CV587" s="303"/>
      <c r="CW587" s="303"/>
      <c r="CX587" s="303"/>
      <c r="CY587" s="303"/>
      <c r="CZ587" s="303"/>
    </row>
    <row r="588" s="623" customFormat="true" ht="25.15" customHeight="true" x14ac:dyDescent="0.2">
      <c r="C588" s="1796"/>
      <c r="D588" s="1797"/>
      <c r="E588" s="1545"/>
      <c r="F588" s="1545"/>
      <c r="G588" s="1545"/>
      <c r="H588" s="1796"/>
      <c r="I588" s="1797"/>
      <c r="J588" s="1545"/>
      <c r="K588" s="1545"/>
      <c r="L588" s="1545"/>
      <c r="M588" s="1796"/>
      <c r="N588" s="1797"/>
      <c r="O588" s="1545"/>
      <c r="P588" s="1545"/>
      <c r="Q588" s="1545"/>
      <c r="AK588" s="300"/>
      <c r="AL588" s="300"/>
      <c r="AM588" s="300"/>
      <c r="AN588" s="300"/>
      <c r="AO588" s="300"/>
      <c r="AP588" s="300"/>
      <c r="AQ588" s="300"/>
      <c r="AR588" s="300"/>
      <c r="AS588" s="300"/>
      <c r="AT588" s="300"/>
      <c r="AU588" s="300"/>
      <c r="AV588" s="300"/>
      <c r="AW588" s="300"/>
      <c r="AX588" s="300"/>
      <c r="AY588" s="300"/>
      <c r="AZ588" s="300"/>
      <c r="BA588" s="302"/>
      <c r="BB588" s="352"/>
      <c r="BC588" s="302"/>
      <c r="BD588" s="302"/>
      <c r="BE588" s="302"/>
      <c r="BF588" s="302"/>
      <c r="BG588" s="302"/>
      <c r="BH588" s="302"/>
      <c r="BI588" s="302"/>
      <c r="BJ588" s="302"/>
      <c r="BK588" s="302"/>
      <c r="BL588" s="302"/>
      <c r="BM588" s="302"/>
      <c r="BN588" s="302"/>
      <c r="BO588" s="302"/>
      <c r="BP588" s="302"/>
      <c r="BQ588" s="302"/>
      <c r="BR588" s="302"/>
      <c r="BS588" s="302"/>
      <c r="BT588" s="302"/>
      <c r="BU588" s="302"/>
      <c r="BV588" s="302"/>
      <c r="BW588" s="302"/>
      <c r="BX588" s="302"/>
      <c r="BY588" s="302"/>
      <c r="BZ588" s="303"/>
      <c r="CA588" s="303"/>
      <c r="CB588" s="303"/>
      <c r="CC588" s="303"/>
      <c r="CD588" s="303"/>
      <c r="CE588" s="303"/>
      <c r="CF588" s="303"/>
      <c r="CG588" s="303"/>
      <c r="CH588" s="303"/>
      <c r="CI588" s="303"/>
      <c r="CJ588" s="303"/>
      <c r="CK588" s="303"/>
      <c r="CL588" s="303"/>
      <c r="CM588" s="303"/>
      <c r="CN588" s="303"/>
      <c r="CO588" s="303"/>
      <c r="CP588" s="303"/>
      <c r="CQ588" s="303"/>
      <c r="CR588" s="303"/>
      <c r="CS588" s="303"/>
      <c r="CT588" s="303"/>
      <c r="CU588" s="303"/>
      <c r="CV588" s="303"/>
      <c r="CW588" s="303"/>
      <c r="CX588" s="303"/>
      <c r="CY588" s="303"/>
      <c r="CZ588" s="303"/>
    </row>
    <row r="589" s="623" customFormat="true" ht="25.15" customHeight="true" x14ac:dyDescent="0.2">
      <c r="C589" s="1796"/>
      <c r="D589" s="1797"/>
      <c r="E589" s="1545"/>
      <c r="F589" s="1545"/>
      <c r="G589" s="1545"/>
      <c r="H589" s="1796"/>
      <c r="I589" s="1797"/>
      <c r="J589" s="1545"/>
      <c r="K589" s="1545"/>
      <c r="L589" s="1545"/>
      <c r="M589" s="1796"/>
      <c r="N589" s="1797"/>
      <c r="O589" s="1545"/>
      <c r="P589" s="1545"/>
      <c r="Q589" s="1545"/>
      <c r="AK589" s="300"/>
      <c r="AL589" s="300"/>
      <c r="AM589" s="300"/>
      <c r="AN589" s="300"/>
      <c r="AO589" s="300"/>
      <c r="AP589" s="300"/>
      <c r="AQ589" s="300"/>
      <c r="AR589" s="300"/>
      <c r="AS589" s="300"/>
      <c r="AT589" s="300"/>
      <c r="AU589" s="300"/>
      <c r="AV589" s="300"/>
      <c r="AW589" s="300"/>
      <c r="AX589" s="300"/>
      <c r="AY589" s="300"/>
      <c r="AZ589" s="300"/>
      <c r="BA589" s="302"/>
      <c r="BB589" s="352"/>
      <c r="BC589" s="302"/>
      <c r="BD589" s="302"/>
      <c r="BE589" s="302"/>
      <c r="BF589" s="302"/>
      <c r="BG589" s="302"/>
      <c r="BH589" s="302"/>
      <c r="BI589" s="302"/>
      <c r="BJ589" s="302"/>
      <c r="BK589" s="302"/>
      <c r="BL589" s="302"/>
      <c r="BM589" s="302"/>
      <c r="BN589" s="302"/>
      <c r="BO589" s="302"/>
      <c r="BP589" s="302"/>
      <c r="BQ589" s="302"/>
      <c r="BR589" s="302"/>
      <c r="BS589" s="302"/>
      <c r="BT589" s="302"/>
      <c r="BU589" s="302"/>
      <c r="BV589" s="302"/>
      <c r="BW589" s="302"/>
      <c r="BX589" s="302"/>
      <c r="BY589" s="302"/>
      <c r="BZ589" s="303"/>
      <c r="CA589" s="303"/>
      <c r="CB589" s="303"/>
      <c r="CC589" s="303"/>
      <c r="CD589" s="303"/>
      <c r="CE589" s="303"/>
      <c r="CF589" s="303"/>
      <c r="CG589" s="303"/>
      <c r="CH589" s="303"/>
      <c r="CI589" s="303"/>
      <c r="CJ589" s="303"/>
      <c r="CK589" s="303"/>
      <c r="CL589" s="303"/>
      <c r="CM589" s="303"/>
      <c r="CN589" s="303"/>
      <c r="CO589" s="303"/>
      <c r="CP589" s="303"/>
      <c r="CQ589" s="303"/>
      <c r="CR589" s="303"/>
      <c r="CS589" s="303"/>
      <c r="CT589" s="303"/>
      <c r="CU589" s="303"/>
      <c r="CV589" s="303"/>
      <c r="CW589" s="303"/>
      <c r="CX589" s="303"/>
      <c r="CY589" s="303"/>
      <c r="CZ589" s="303"/>
    </row>
    <row r="590" s="623" customFormat="true" ht="25.15" customHeight="true" x14ac:dyDescent="0.2">
      <c r="C590" s="1796"/>
      <c r="D590" s="1797"/>
      <c r="E590" s="1545"/>
      <c r="F590" s="1545"/>
      <c r="G590" s="1545"/>
      <c r="H590" s="1796"/>
      <c r="I590" s="1797"/>
      <c r="J590" s="1545"/>
      <c r="K590" s="1545"/>
      <c r="L590" s="1545"/>
      <c r="M590" s="1796"/>
      <c r="N590" s="1797"/>
      <c r="O590" s="1545"/>
      <c r="P590" s="1545"/>
      <c r="Q590" s="1545"/>
      <c r="AK590" s="300"/>
      <c r="AL590" s="300"/>
      <c r="AM590" s="300"/>
      <c r="AN590" s="300"/>
      <c r="AO590" s="300"/>
      <c r="AP590" s="300"/>
      <c r="AQ590" s="300"/>
      <c r="AR590" s="300"/>
      <c r="AS590" s="300"/>
      <c r="AT590" s="300"/>
      <c r="AU590" s="300"/>
      <c r="AV590" s="300"/>
      <c r="AW590" s="300"/>
      <c r="AX590" s="300"/>
      <c r="AY590" s="300"/>
      <c r="AZ590" s="300"/>
      <c r="BA590" s="302"/>
      <c r="BB590" s="352"/>
      <c r="BC590" s="302"/>
      <c r="BD590" s="302"/>
      <c r="BE590" s="302"/>
      <c r="BF590" s="302"/>
      <c r="BG590" s="302"/>
      <c r="BH590" s="302"/>
      <c r="BI590" s="302"/>
      <c r="BJ590" s="302"/>
      <c r="BK590" s="302"/>
      <c r="BL590" s="302"/>
      <c r="BM590" s="302"/>
      <c r="BN590" s="302"/>
      <c r="BO590" s="302"/>
      <c r="BP590" s="302"/>
      <c r="BQ590" s="302"/>
      <c r="BR590" s="302"/>
      <c r="BS590" s="302"/>
      <c r="BT590" s="302"/>
      <c r="BU590" s="302"/>
      <c r="BV590" s="302"/>
      <c r="BW590" s="302"/>
      <c r="BX590" s="302"/>
      <c r="BY590" s="302"/>
      <c r="BZ590" s="303"/>
      <c r="CA590" s="303"/>
      <c r="CB590" s="303"/>
      <c r="CC590" s="303"/>
      <c r="CD590" s="303"/>
      <c r="CE590" s="303"/>
      <c r="CF590" s="303"/>
      <c r="CG590" s="303"/>
      <c r="CH590" s="303"/>
      <c r="CI590" s="303"/>
      <c r="CJ590" s="303"/>
      <c r="CK590" s="303"/>
      <c r="CL590" s="303"/>
      <c r="CM590" s="303"/>
      <c r="CN590" s="303"/>
      <c r="CO590" s="303"/>
      <c r="CP590" s="303"/>
      <c r="CQ590" s="303"/>
      <c r="CR590" s="303"/>
      <c r="CS590" s="303"/>
      <c r="CT590" s="303"/>
      <c r="CU590" s="303"/>
      <c r="CV590" s="303"/>
      <c r="CW590" s="303"/>
      <c r="CX590" s="303"/>
      <c r="CY590" s="303"/>
      <c r="CZ590" s="303"/>
    </row>
    <row r="591" s="623" customFormat="true" ht="25.15" customHeight="true" x14ac:dyDescent="0.2">
      <c r="C591" s="1796"/>
      <c r="D591" s="1797"/>
      <c r="E591" s="1545"/>
      <c r="F591" s="1545"/>
      <c r="G591" s="1545"/>
      <c r="H591" s="1796"/>
      <c r="I591" s="1797"/>
      <c r="J591" s="1545"/>
      <c r="K591" s="1545"/>
      <c r="L591" s="1545"/>
      <c r="M591" s="1796"/>
      <c r="N591" s="1797"/>
      <c r="O591" s="1545"/>
      <c r="P591" s="1545"/>
      <c r="Q591" s="1545"/>
      <c r="AK591" s="300"/>
      <c r="AL591" s="300"/>
      <c r="AM591" s="300"/>
      <c r="AN591" s="300"/>
      <c r="AO591" s="300"/>
      <c r="AP591" s="300"/>
      <c r="AQ591" s="300"/>
      <c r="AR591" s="300"/>
      <c r="AS591" s="300"/>
      <c r="AT591" s="300"/>
      <c r="AU591" s="300"/>
      <c r="AV591" s="300"/>
      <c r="AW591" s="300"/>
      <c r="AX591" s="300"/>
      <c r="AY591" s="300"/>
      <c r="AZ591" s="300"/>
      <c r="BA591" s="302"/>
      <c r="BB591" s="352"/>
      <c r="BC591" s="302"/>
      <c r="BD591" s="302"/>
      <c r="BE591" s="302"/>
      <c r="BF591" s="302"/>
      <c r="BG591" s="302"/>
      <c r="BH591" s="302"/>
      <c r="BI591" s="302"/>
      <c r="BJ591" s="302"/>
      <c r="BK591" s="302"/>
      <c r="BL591" s="302"/>
      <c r="BM591" s="302"/>
      <c r="BN591" s="302"/>
      <c r="BO591" s="302"/>
      <c r="BP591" s="302"/>
      <c r="BQ591" s="302"/>
      <c r="BR591" s="302"/>
      <c r="BS591" s="302"/>
      <c r="BT591" s="302"/>
      <c r="BU591" s="302"/>
      <c r="BV591" s="302"/>
      <c r="BW591" s="302"/>
      <c r="BX591" s="302"/>
      <c r="BY591" s="302"/>
      <c r="BZ591" s="303"/>
      <c r="CA591" s="303"/>
      <c r="CB591" s="303"/>
      <c r="CC591" s="303"/>
      <c r="CD591" s="303"/>
      <c r="CE591" s="303"/>
      <c r="CF591" s="303"/>
      <c r="CG591" s="303"/>
      <c r="CH591" s="303"/>
      <c r="CI591" s="303"/>
      <c r="CJ591" s="303"/>
      <c r="CK591" s="303"/>
      <c r="CL591" s="303"/>
      <c r="CM591" s="303"/>
      <c r="CN591" s="303"/>
      <c r="CO591" s="303"/>
      <c r="CP591" s="303"/>
      <c r="CQ591" s="303"/>
      <c r="CR591" s="303"/>
      <c r="CS591" s="303"/>
      <c r="CT591" s="303"/>
      <c r="CU591" s="303"/>
      <c r="CV591" s="303"/>
      <c r="CW591" s="303"/>
      <c r="CX591" s="303"/>
      <c r="CY591" s="303"/>
      <c r="CZ591" s="303"/>
    </row>
    <row r="592" s="623" customFormat="true" ht="25.15" customHeight="true" x14ac:dyDescent="0.2">
      <c r="C592" s="1796"/>
      <c r="D592" s="1797"/>
      <c r="E592" s="1545"/>
      <c r="F592" s="1545"/>
      <c r="G592" s="1545"/>
      <c r="H592" s="1796"/>
      <c r="I592" s="1797"/>
      <c r="J592" s="1545"/>
      <c r="K592" s="1545"/>
      <c r="L592" s="1545"/>
      <c r="M592" s="1796"/>
      <c r="N592" s="1797"/>
      <c r="O592" s="1545"/>
      <c r="P592" s="1545"/>
      <c r="Q592" s="1545"/>
      <c r="AK592" s="300"/>
      <c r="AL592" s="300"/>
      <c r="AM592" s="300"/>
      <c r="AN592" s="300"/>
      <c r="AO592" s="300"/>
      <c r="AP592" s="300"/>
      <c r="AQ592" s="300"/>
      <c r="AR592" s="300"/>
      <c r="AS592" s="300"/>
      <c r="AT592" s="300"/>
      <c r="AU592" s="300"/>
      <c r="AV592" s="300"/>
      <c r="AW592" s="300"/>
      <c r="AX592" s="300"/>
      <c r="AY592" s="300"/>
      <c r="AZ592" s="300"/>
      <c r="BA592" s="302"/>
      <c r="BB592" s="352"/>
      <c r="BC592" s="302"/>
      <c r="BD592" s="302"/>
      <c r="BE592" s="302"/>
      <c r="BF592" s="302"/>
      <c r="BG592" s="302"/>
      <c r="BH592" s="302"/>
      <c r="BI592" s="302"/>
      <c r="BJ592" s="302"/>
      <c r="BK592" s="302"/>
      <c r="BL592" s="302"/>
      <c r="BM592" s="302"/>
      <c r="BN592" s="302"/>
      <c r="BO592" s="302"/>
      <c r="BP592" s="302"/>
      <c r="BQ592" s="302"/>
      <c r="BR592" s="302"/>
      <c r="BS592" s="302"/>
      <c r="BT592" s="302"/>
      <c r="BU592" s="302"/>
      <c r="BV592" s="302"/>
      <c r="BW592" s="302"/>
      <c r="BX592" s="302"/>
      <c r="BY592" s="302"/>
      <c r="BZ592" s="303"/>
      <c r="CA592" s="303"/>
      <c r="CB592" s="303"/>
      <c r="CC592" s="303"/>
      <c r="CD592" s="303"/>
      <c r="CE592" s="303"/>
      <c r="CF592" s="303"/>
      <c r="CG592" s="303"/>
      <c r="CH592" s="303"/>
      <c r="CI592" s="303"/>
      <c r="CJ592" s="303"/>
      <c r="CK592" s="303"/>
      <c r="CL592" s="303"/>
      <c r="CM592" s="303"/>
      <c r="CN592" s="303"/>
      <c r="CO592" s="303"/>
      <c r="CP592" s="303"/>
      <c r="CQ592" s="303"/>
      <c r="CR592" s="303"/>
      <c r="CS592" s="303"/>
      <c r="CT592" s="303"/>
      <c r="CU592" s="303"/>
      <c r="CV592" s="303"/>
      <c r="CW592" s="303"/>
      <c r="CX592" s="303"/>
      <c r="CY592" s="303"/>
      <c r="CZ592" s="303"/>
    </row>
    <row r="593" s="623" customFormat="true" ht="25.15" customHeight="true" x14ac:dyDescent="0.2">
      <c r="C593" s="1796"/>
      <c r="D593" s="1797"/>
      <c r="E593" s="1545"/>
      <c r="F593" s="1545"/>
      <c r="G593" s="1545"/>
      <c r="H593" s="1796"/>
      <c r="I593" s="1797"/>
      <c r="J593" s="1545"/>
      <c r="K593" s="1545"/>
      <c r="L593" s="1545"/>
      <c r="M593" s="1796"/>
      <c r="N593" s="1797"/>
      <c r="O593" s="1545"/>
      <c r="P593" s="1545"/>
      <c r="Q593" s="1545"/>
      <c r="AK593" s="300"/>
      <c r="AL593" s="300"/>
      <c r="AM593" s="300"/>
      <c r="AN593" s="300"/>
      <c r="AO593" s="300"/>
      <c r="AP593" s="300"/>
      <c r="AQ593" s="300"/>
      <c r="AR593" s="300"/>
      <c r="AS593" s="300"/>
      <c r="AT593" s="300"/>
      <c r="AU593" s="300"/>
      <c r="AV593" s="300"/>
      <c r="AW593" s="300"/>
      <c r="AX593" s="300"/>
      <c r="AY593" s="300"/>
      <c r="AZ593" s="300"/>
      <c r="BA593" s="302"/>
      <c r="BB593" s="352"/>
      <c r="BC593" s="302"/>
      <c r="BD593" s="302"/>
      <c r="BE593" s="302"/>
      <c r="BF593" s="302"/>
      <c r="BG593" s="302"/>
      <c r="BH593" s="302"/>
      <c r="BI593" s="302"/>
      <c r="BJ593" s="302"/>
      <c r="BK593" s="302"/>
      <c r="BL593" s="302"/>
      <c r="BM593" s="302"/>
      <c r="BN593" s="302"/>
      <c r="BO593" s="302"/>
      <c r="BP593" s="302"/>
      <c r="BQ593" s="302"/>
      <c r="BR593" s="302"/>
      <c r="BS593" s="302"/>
      <c r="BT593" s="302"/>
      <c r="BU593" s="302"/>
      <c r="BV593" s="302"/>
      <c r="BW593" s="302"/>
      <c r="BX593" s="302"/>
      <c r="BY593" s="302"/>
      <c r="BZ593" s="303"/>
      <c r="CA593" s="303"/>
      <c r="CB593" s="303"/>
      <c r="CC593" s="303"/>
      <c r="CD593" s="303"/>
      <c r="CE593" s="303"/>
      <c r="CF593" s="303"/>
      <c r="CG593" s="303"/>
      <c r="CH593" s="303"/>
      <c r="CI593" s="303"/>
      <c r="CJ593" s="303"/>
      <c r="CK593" s="303"/>
      <c r="CL593" s="303"/>
      <c r="CM593" s="303"/>
      <c r="CN593" s="303"/>
      <c r="CO593" s="303"/>
      <c r="CP593" s="303"/>
      <c r="CQ593" s="303"/>
      <c r="CR593" s="303"/>
      <c r="CS593" s="303"/>
      <c r="CT593" s="303"/>
      <c r="CU593" s="303"/>
      <c r="CV593" s="303"/>
      <c r="CW593" s="303"/>
      <c r="CX593" s="303"/>
      <c r="CY593" s="303"/>
      <c r="CZ593" s="303"/>
    </row>
    <row r="594" s="623" customFormat="true" ht="25.15" customHeight="true" x14ac:dyDescent="0.2">
      <c r="C594" s="1796"/>
      <c r="D594" s="1797"/>
      <c r="E594" s="1545"/>
      <c r="F594" s="1545"/>
      <c r="G594" s="1545"/>
      <c r="H594" s="1796"/>
      <c r="I594" s="1797"/>
      <c r="J594" s="1545"/>
      <c r="K594" s="1545"/>
      <c r="L594" s="1545"/>
      <c r="M594" s="1796"/>
      <c r="N594" s="1797"/>
      <c r="O594" s="1545"/>
      <c r="P594" s="1545"/>
      <c r="Q594" s="1545"/>
      <c r="AK594" s="300"/>
      <c r="AL594" s="300"/>
      <c r="AM594" s="300"/>
      <c r="AN594" s="300"/>
      <c r="AO594" s="300"/>
      <c r="AP594" s="300"/>
      <c r="AQ594" s="300"/>
      <c r="AR594" s="300"/>
      <c r="AS594" s="300"/>
      <c r="AT594" s="300"/>
      <c r="AU594" s="300"/>
      <c r="AV594" s="300"/>
      <c r="AW594" s="300"/>
      <c r="AX594" s="300"/>
      <c r="AY594" s="300"/>
      <c r="AZ594" s="300"/>
      <c r="BA594" s="302"/>
      <c r="BB594" s="352"/>
      <c r="BC594" s="302"/>
      <c r="BD594" s="302"/>
      <c r="BE594" s="302"/>
      <c r="BF594" s="302"/>
      <c r="BG594" s="302"/>
      <c r="BH594" s="302"/>
      <c r="BI594" s="302"/>
      <c r="BJ594" s="302"/>
      <c r="BK594" s="302"/>
      <c r="BL594" s="302"/>
      <c r="BM594" s="302"/>
      <c r="BN594" s="302"/>
      <c r="BO594" s="302"/>
      <c r="BP594" s="302"/>
      <c r="BQ594" s="302"/>
      <c r="BR594" s="302"/>
      <c r="BS594" s="302"/>
      <c r="BT594" s="302"/>
      <c r="BU594" s="302"/>
      <c r="BV594" s="302"/>
      <c r="BW594" s="302"/>
      <c r="BX594" s="302"/>
      <c r="BY594" s="302"/>
      <c r="BZ594" s="303"/>
      <c r="CA594" s="303"/>
      <c r="CB594" s="303"/>
      <c r="CC594" s="303"/>
      <c r="CD594" s="303"/>
      <c r="CE594" s="303"/>
      <c r="CF594" s="303"/>
      <c r="CG594" s="303"/>
      <c r="CH594" s="303"/>
      <c r="CI594" s="303"/>
      <c r="CJ594" s="303"/>
      <c r="CK594" s="303"/>
      <c r="CL594" s="303"/>
      <c r="CM594" s="303"/>
      <c r="CN594" s="303"/>
      <c r="CO594" s="303"/>
      <c r="CP594" s="303"/>
      <c r="CQ594" s="303"/>
      <c r="CR594" s="303"/>
      <c r="CS594" s="303"/>
      <c r="CT594" s="303"/>
      <c r="CU594" s="303"/>
      <c r="CV594" s="303"/>
      <c r="CW594" s="303"/>
      <c r="CX594" s="303"/>
      <c r="CY594" s="303"/>
      <c r="CZ594" s="303"/>
    </row>
    <row r="595" s="623" customFormat="true" ht="25.15" customHeight="true" x14ac:dyDescent="0.2">
      <c r="C595" s="1796"/>
      <c r="D595" s="1797"/>
      <c r="E595" s="1545"/>
      <c r="F595" s="1545"/>
      <c r="G595" s="1545"/>
      <c r="H595" s="1796"/>
      <c r="I595" s="1797"/>
      <c r="J595" s="1545"/>
      <c r="K595" s="1545"/>
      <c r="L595" s="1545"/>
      <c r="M595" s="1796"/>
      <c r="N595" s="1797"/>
      <c r="O595" s="1545"/>
      <c r="P595" s="1545"/>
      <c r="Q595" s="1545"/>
      <c r="AK595" s="300"/>
      <c r="AL595" s="300"/>
      <c r="AM595" s="300"/>
      <c r="AN595" s="300"/>
      <c r="AO595" s="300"/>
      <c r="AP595" s="300"/>
      <c r="AQ595" s="300"/>
      <c r="AR595" s="300"/>
      <c r="AS595" s="300"/>
      <c r="AT595" s="300"/>
      <c r="AU595" s="300"/>
      <c r="AV595" s="300"/>
      <c r="AW595" s="300"/>
      <c r="AX595" s="300"/>
      <c r="AY595" s="300"/>
      <c r="AZ595" s="300"/>
      <c r="BA595" s="302"/>
      <c r="BB595" s="352"/>
      <c r="BC595" s="302"/>
      <c r="BD595" s="302"/>
      <c r="BE595" s="302"/>
      <c r="BF595" s="302"/>
      <c r="BG595" s="302"/>
      <c r="BH595" s="302"/>
      <c r="BI595" s="302"/>
      <c r="BJ595" s="302"/>
      <c r="BK595" s="302"/>
      <c r="BL595" s="302"/>
      <c r="BM595" s="302"/>
      <c r="BN595" s="302"/>
      <c r="BO595" s="302"/>
      <c r="BP595" s="302"/>
      <c r="BQ595" s="302"/>
      <c r="BR595" s="302"/>
      <c r="BS595" s="302"/>
      <c r="BT595" s="302"/>
      <c r="BU595" s="302"/>
      <c r="BV595" s="302"/>
      <c r="BW595" s="302"/>
      <c r="BX595" s="302"/>
      <c r="BY595" s="302"/>
      <c r="BZ595" s="303"/>
      <c r="CA595" s="303"/>
      <c r="CB595" s="303"/>
      <c r="CC595" s="303"/>
      <c r="CD595" s="303"/>
      <c r="CE595" s="303"/>
      <c r="CF595" s="303"/>
      <c r="CG595" s="303"/>
      <c r="CH595" s="303"/>
      <c r="CI595" s="303"/>
      <c r="CJ595" s="303"/>
      <c r="CK595" s="303"/>
      <c r="CL595" s="303"/>
      <c r="CM595" s="303"/>
      <c r="CN595" s="303"/>
      <c r="CO595" s="303"/>
      <c r="CP595" s="303"/>
      <c r="CQ595" s="303"/>
      <c r="CR595" s="303"/>
      <c r="CS595" s="303"/>
      <c r="CT595" s="303"/>
      <c r="CU595" s="303"/>
      <c r="CV595" s="303"/>
      <c r="CW595" s="303"/>
      <c r="CX595" s="303"/>
      <c r="CY595" s="303"/>
      <c r="CZ595" s="303"/>
    </row>
    <row r="596" s="623" customFormat="true" ht="25.15" customHeight="true" x14ac:dyDescent="0.2">
      <c r="C596" s="1796"/>
      <c r="D596" s="1797"/>
      <c r="E596" s="1545"/>
      <c r="F596" s="1545"/>
      <c r="G596" s="1545"/>
      <c r="H596" s="1796"/>
      <c r="I596" s="1797"/>
      <c r="J596" s="1545"/>
      <c r="K596" s="1545"/>
      <c r="L596" s="1545"/>
      <c r="M596" s="1796"/>
      <c r="N596" s="1797"/>
      <c r="O596" s="1545"/>
      <c r="P596" s="1545"/>
      <c r="Q596" s="1545"/>
      <c r="AK596" s="300"/>
      <c r="AL596" s="300"/>
      <c r="AM596" s="300"/>
      <c r="AN596" s="300"/>
      <c r="AO596" s="300"/>
      <c r="AP596" s="300"/>
      <c r="AQ596" s="300"/>
      <c r="AR596" s="300"/>
      <c r="AS596" s="300"/>
      <c r="AT596" s="300"/>
      <c r="AU596" s="300"/>
      <c r="AV596" s="300"/>
      <c r="AW596" s="300"/>
      <c r="AX596" s="300"/>
      <c r="AY596" s="300"/>
      <c r="AZ596" s="300"/>
      <c r="BA596" s="302"/>
      <c r="BB596" s="352"/>
      <c r="BC596" s="302"/>
      <c r="BD596" s="302"/>
      <c r="BE596" s="302"/>
      <c r="BF596" s="302"/>
      <c r="BG596" s="302"/>
      <c r="BH596" s="302"/>
      <c r="BI596" s="302"/>
      <c r="BJ596" s="302"/>
      <c r="BK596" s="302"/>
      <c r="BL596" s="302"/>
      <c r="BM596" s="302"/>
      <c r="BN596" s="302"/>
      <c r="BO596" s="302"/>
      <c r="BP596" s="302"/>
      <c r="BQ596" s="302"/>
      <c r="BR596" s="302"/>
      <c r="BS596" s="302"/>
      <c r="BT596" s="302"/>
      <c r="BU596" s="302"/>
      <c r="BV596" s="302"/>
      <c r="BW596" s="302"/>
      <c r="BX596" s="302"/>
      <c r="BY596" s="302"/>
      <c r="BZ596" s="303"/>
      <c r="CA596" s="303"/>
      <c r="CB596" s="303"/>
      <c r="CC596" s="303"/>
      <c r="CD596" s="303"/>
      <c r="CE596" s="303"/>
      <c r="CF596" s="303"/>
      <c r="CG596" s="303"/>
      <c r="CH596" s="303"/>
      <c r="CI596" s="303"/>
      <c r="CJ596" s="303"/>
      <c r="CK596" s="303"/>
      <c r="CL596" s="303"/>
      <c r="CM596" s="303"/>
      <c r="CN596" s="303"/>
      <c r="CO596" s="303"/>
      <c r="CP596" s="303"/>
      <c r="CQ596" s="303"/>
      <c r="CR596" s="303"/>
      <c r="CS596" s="303"/>
      <c r="CT596" s="303"/>
      <c r="CU596" s="303"/>
      <c r="CV596" s="303"/>
      <c r="CW596" s="303"/>
      <c r="CX596" s="303"/>
      <c r="CY596" s="303"/>
      <c r="CZ596" s="303"/>
    </row>
    <row r="597" s="623" customFormat="true" ht="25.15" customHeight="true" x14ac:dyDescent="0.2">
      <c r="C597" s="1796"/>
      <c r="D597" s="1797"/>
      <c r="E597" s="1545"/>
      <c r="F597" s="1545"/>
      <c r="G597" s="1545"/>
      <c r="H597" s="1796"/>
      <c r="I597" s="1797"/>
      <c r="J597" s="1545"/>
      <c r="K597" s="1545"/>
      <c r="L597" s="1545"/>
      <c r="M597" s="1796"/>
      <c r="N597" s="1797"/>
      <c r="O597" s="1545"/>
      <c r="P597" s="1545"/>
      <c r="Q597" s="1545"/>
      <c r="AK597" s="300"/>
      <c r="AL597" s="300"/>
      <c r="AM597" s="300"/>
      <c r="AN597" s="300"/>
      <c r="AO597" s="300"/>
      <c r="AP597" s="300"/>
      <c r="AQ597" s="300"/>
      <c r="AR597" s="300"/>
      <c r="AS597" s="300"/>
      <c r="AT597" s="300"/>
      <c r="AU597" s="300"/>
      <c r="AV597" s="300"/>
      <c r="AW597" s="300"/>
      <c r="AX597" s="300"/>
      <c r="AY597" s="300"/>
      <c r="AZ597" s="300"/>
      <c r="BA597" s="302"/>
      <c r="BB597" s="352"/>
      <c r="BC597" s="302"/>
      <c r="BD597" s="302"/>
      <c r="BE597" s="302"/>
      <c r="BF597" s="302"/>
      <c r="BG597" s="302"/>
      <c r="BH597" s="302"/>
      <c r="BI597" s="302"/>
      <c r="BJ597" s="302"/>
      <c r="BK597" s="302"/>
      <c r="BL597" s="302"/>
      <c r="BM597" s="302"/>
      <c r="BN597" s="302"/>
      <c r="BO597" s="302"/>
      <c r="BP597" s="302"/>
      <c r="BQ597" s="302"/>
      <c r="BR597" s="302"/>
      <c r="BS597" s="302"/>
      <c r="BT597" s="302"/>
      <c r="BU597" s="302"/>
      <c r="BV597" s="302"/>
      <c r="BW597" s="302"/>
      <c r="BX597" s="302"/>
      <c r="BY597" s="302"/>
      <c r="BZ597" s="303"/>
      <c r="CA597" s="303"/>
      <c r="CB597" s="303"/>
      <c r="CC597" s="303"/>
      <c r="CD597" s="303"/>
      <c r="CE597" s="303"/>
      <c r="CF597" s="303"/>
      <c r="CG597" s="303"/>
      <c r="CH597" s="303"/>
      <c r="CI597" s="303"/>
      <c r="CJ597" s="303"/>
      <c r="CK597" s="303"/>
      <c r="CL597" s="303"/>
      <c r="CM597" s="303"/>
      <c r="CN597" s="303"/>
      <c r="CO597" s="303"/>
      <c r="CP597" s="303"/>
      <c r="CQ597" s="303"/>
      <c r="CR597" s="303"/>
      <c r="CS597" s="303"/>
      <c r="CT597" s="303"/>
      <c r="CU597" s="303"/>
      <c r="CV597" s="303"/>
      <c r="CW597" s="303"/>
      <c r="CX597" s="303"/>
      <c r="CY597" s="303"/>
      <c r="CZ597" s="303"/>
    </row>
    <row r="598" s="623" customFormat="true" ht="25.15" customHeight="true" x14ac:dyDescent="0.2">
      <c r="C598" s="1796"/>
      <c r="D598" s="1797"/>
      <c r="E598" s="1545"/>
      <c r="F598" s="1545"/>
      <c r="G598" s="1545"/>
      <c r="H598" s="1796"/>
      <c r="I598" s="1797"/>
      <c r="J598" s="1545"/>
      <c r="K598" s="1545"/>
      <c r="L598" s="1545"/>
      <c r="M598" s="1796"/>
      <c r="N598" s="1797"/>
      <c r="O598" s="1545"/>
      <c r="P598" s="1545"/>
      <c r="Q598" s="1545"/>
      <c r="AK598" s="300"/>
      <c r="AL598" s="300"/>
      <c r="AM598" s="300"/>
      <c r="AN598" s="300"/>
      <c r="AO598" s="300"/>
      <c r="AP598" s="300"/>
      <c r="AQ598" s="300"/>
      <c r="AR598" s="300"/>
      <c r="AS598" s="300"/>
      <c r="AT598" s="300"/>
      <c r="AU598" s="300"/>
      <c r="AV598" s="300"/>
      <c r="AW598" s="300"/>
      <c r="AX598" s="300"/>
      <c r="AY598" s="300"/>
      <c r="AZ598" s="300"/>
      <c r="BA598" s="302"/>
      <c r="BB598" s="352"/>
      <c r="BC598" s="302"/>
      <c r="BD598" s="302"/>
      <c r="BE598" s="302"/>
      <c r="BF598" s="302"/>
      <c r="BG598" s="302"/>
      <c r="BH598" s="302"/>
      <c r="BI598" s="302"/>
      <c r="BJ598" s="302"/>
      <c r="BK598" s="302"/>
      <c r="BL598" s="302"/>
      <c r="BM598" s="302"/>
      <c r="BN598" s="302"/>
      <c r="BO598" s="302"/>
      <c r="BP598" s="302"/>
      <c r="BQ598" s="302"/>
      <c r="BR598" s="302"/>
      <c r="BS598" s="302"/>
      <c r="BT598" s="302"/>
      <c r="BU598" s="302"/>
      <c r="BV598" s="302"/>
      <c r="BW598" s="302"/>
      <c r="BX598" s="302"/>
      <c r="BY598" s="302"/>
      <c r="BZ598" s="303"/>
      <c r="CA598" s="303"/>
      <c r="CB598" s="303"/>
      <c r="CC598" s="303"/>
      <c r="CD598" s="303"/>
      <c r="CE598" s="303"/>
      <c r="CF598" s="303"/>
      <c r="CG598" s="303"/>
      <c r="CH598" s="303"/>
      <c r="CI598" s="303"/>
      <c r="CJ598" s="303"/>
      <c r="CK598" s="303"/>
      <c r="CL598" s="303"/>
      <c r="CM598" s="303"/>
      <c r="CN598" s="303"/>
      <c r="CO598" s="303"/>
      <c r="CP598" s="303"/>
      <c r="CQ598" s="303"/>
      <c r="CR598" s="303"/>
      <c r="CS598" s="303"/>
      <c r="CT598" s="303"/>
      <c r="CU598" s="303"/>
      <c r="CV598" s="303"/>
      <c r="CW598" s="303"/>
      <c r="CX598" s="303"/>
      <c r="CY598" s="303"/>
      <c r="CZ598" s="303"/>
    </row>
    <row r="599" s="623" customFormat="true" ht="25.15" customHeight="true" x14ac:dyDescent="0.2">
      <c r="C599" s="1796"/>
      <c r="D599" s="1797"/>
      <c r="E599" s="1545"/>
      <c r="F599" s="1545"/>
      <c r="G599" s="1545"/>
      <c r="H599" s="1796"/>
      <c r="I599" s="1797"/>
      <c r="J599" s="1545"/>
      <c r="K599" s="1545"/>
      <c r="L599" s="1545"/>
      <c r="M599" s="1796"/>
      <c r="N599" s="1797"/>
      <c r="O599" s="1545"/>
      <c r="P599" s="1545"/>
      <c r="Q599" s="1545"/>
      <c r="AK599" s="300"/>
      <c r="AL599" s="300"/>
      <c r="AM599" s="300"/>
      <c r="AN599" s="300"/>
      <c r="AO599" s="300"/>
      <c r="AP599" s="300"/>
      <c r="AQ599" s="300"/>
      <c r="AR599" s="300"/>
      <c r="AS599" s="300"/>
      <c r="AT599" s="300"/>
      <c r="AU599" s="300"/>
      <c r="AV599" s="300"/>
      <c r="AW599" s="300"/>
      <c r="AX599" s="300"/>
      <c r="AY599" s="300"/>
      <c r="AZ599" s="300"/>
      <c r="BA599" s="302"/>
      <c r="BB599" s="352"/>
      <c r="BC599" s="302"/>
      <c r="BD599" s="302"/>
      <c r="BE599" s="302"/>
      <c r="BF599" s="302"/>
      <c r="BG599" s="302"/>
      <c r="BH599" s="302"/>
      <c r="BI599" s="302"/>
      <c r="BJ599" s="302"/>
      <c r="BK599" s="302"/>
      <c r="BL599" s="302"/>
      <c r="BM599" s="302"/>
      <c r="BN599" s="302"/>
      <c r="BO599" s="302"/>
      <c r="BP599" s="302"/>
      <c r="BQ599" s="302"/>
      <c r="BR599" s="302"/>
      <c r="BS599" s="302"/>
      <c r="BT599" s="302"/>
      <c r="BU599" s="302"/>
      <c r="BV599" s="302"/>
      <c r="BW599" s="302"/>
      <c r="BX599" s="302"/>
      <c r="BY599" s="302"/>
      <c r="BZ599" s="303"/>
      <c r="CA599" s="303"/>
      <c r="CB599" s="303"/>
      <c r="CC599" s="303"/>
      <c r="CD599" s="303"/>
      <c r="CE599" s="303"/>
      <c r="CF599" s="303"/>
      <c r="CG599" s="303"/>
      <c r="CH599" s="303"/>
      <c r="CI599" s="303"/>
      <c r="CJ599" s="303"/>
      <c r="CK599" s="303"/>
      <c r="CL599" s="303"/>
      <c r="CM599" s="303"/>
      <c r="CN599" s="303"/>
      <c r="CO599" s="303"/>
      <c r="CP599" s="303"/>
      <c r="CQ599" s="303"/>
      <c r="CR599" s="303"/>
      <c r="CS599" s="303"/>
      <c r="CT599" s="303"/>
      <c r="CU599" s="303"/>
      <c r="CV599" s="303"/>
      <c r="CW599" s="303"/>
      <c r="CX599" s="303"/>
      <c r="CY599" s="303"/>
      <c r="CZ599" s="303"/>
    </row>
    <row r="600" s="623" customFormat="true" ht="25.15" customHeight="true" x14ac:dyDescent="0.2">
      <c r="C600" s="1796"/>
      <c r="D600" s="1797"/>
      <c r="E600" s="1545"/>
      <c r="F600" s="1545"/>
      <c r="G600" s="1545"/>
      <c r="H600" s="1796"/>
      <c r="I600" s="1797"/>
      <c r="J600" s="1545"/>
      <c r="K600" s="1545"/>
      <c r="L600" s="1545"/>
      <c r="M600" s="1796"/>
      <c r="N600" s="1797"/>
      <c r="O600" s="1545"/>
      <c r="P600" s="1545"/>
      <c r="Q600" s="1545"/>
      <c r="AK600" s="300"/>
      <c r="AL600" s="300"/>
      <c r="AM600" s="300"/>
      <c r="AN600" s="300"/>
      <c r="AO600" s="300"/>
      <c r="AP600" s="300"/>
      <c r="AQ600" s="300"/>
      <c r="AR600" s="300"/>
      <c r="AS600" s="300"/>
      <c r="AT600" s="300"/>
      <c r="AU600" s="300"/>
      <c r="AV600" s="300"/>
      <c r="AW600" s="300"/>
      <c r="AX600" s="300"/>
      <c r="AY600" s="300"/>
      <c r="AZ600" s="300"/>
      <c r="BA600" s="302"/>
      <c r="BB600" s="352"/>
      <c r="BC600" s="302"/>
      <c r="BD600" s="302"/>
      <c r="BE600" s="302"/>
      <c r="BF600" s="302"/>
      <c r="BG600" s="302"/>
      <c r="BH600" s="302"/>
      <c r="BI600" s="302"/>
      <c r="BJ600" s="302"/>
      <c r="BK600" s="302"/>
      <c r="BL600" s="302"/>
      <c r="BM600" s="302"/>
      <c r="BN600" s="302"/>
      <c r="BO600" s="302"/>
      <c r="BP600" s="302"/>
      <c r="BQ600" s="302"/>
      <c r="BR600" s="302"/>
      <c r="BS600" s="302"/>
      <c r="BT600" s="302"/>
      <c r="BU600" s="302"/>
      <c r="BV600" s="302"/>
      <c r="BW600" s="302"/>
      <c r="BX600" s="302"/>
      <c r="BY600" s="302"/>
      <c r="BZ600" s="303"/>
      <c r="CA600" s="303"/>
      <c r="CB600" s="303"/>
      <c r="CC600" s="303"/>
      <c r="CD600" s="303"/>
      <c r="CE600" s="303"/>
      <c r="CF600" s="303"/>
      <c r="CG600" s="303"/>
      <c r="CH600" s="303"/>
      <c r="CI600" s="303"/>
      <c r="CJ600" s="303"/>
      <c r="CK600" s="303"/>
      <c r="CL600" s="303"/>
      <c r="CM600" s="303"/>
      <c r="CN600" s="303"/>
      <c r="CO600" s="303"/>
      <c r="CP600" s="303"/>
      <c r="CQ600" s="303"/>
      <c r="CR600" s="303"/>
      <c r="CS600" s="303"/>
      <c r="CT600" s="303"/>
      <c r="CU600" s="303"/>
      <c r="CV600" s="303"/>
      <c r="CW600" s="303"/>
      <c r="CX600" s="303"/>
      <c r="CY600" s="303"/>
      <c r="CZ600" s="303"/>
    </row>
    <row r="601" s="623" customFormat="true" ht="25.15" customHeight="true" x14ac:dyDescent="0.2">
      <c r="C601" s="1796"/>
      <c r="D601" s="1797"/>
      <c r="E601" s="1545"/>
      <c r="F601" s="1545"/>
      <c r="G601" s="1545"/>
      <c r="H601" s="1796"/>
      <c r="I601" s="1797"/>
      <c r="J601" s="1545"/>
      <c r="K601" s="1545"/>
      <c r="L601" s="1545"/>
      <c r="M601" s="1796"/>
      <c r="N601" s="1797"/>
      <c r="O601" s="1545"/>
      <c r="P601" s="1545"/>
      <c r="Q601" s="1545"/>
      <c r="AK601" s="300"/>
      <c r="AL601" s="300"/>
      <c r="AM601" s="300"/>
      <c r="AN601" s="300"/>
      <c r="AO601" s="300"/>
      <c r="AP601" s="300"/>
      <c r="AQ601" s="300"/>
      <c r="AR601" s="300"/>
      <c r="AS601" s="300"/>
      <c r="AT601" s="300"/>
      <c r="AU601" s="300"/>
      <c r="AV601" s="300"/>
      <c r="AW601" s="300"/>
      <c r="AX601" s="300"/>
      <c r="AY601" s="300"/>
      <c r="AZ601" s="300"/>
      <c r="BA601" s="302"/>
      <c r="BB601" s="352"/>
      <c r="BC601" s="302"/>
      <c r="BD601" s="302"/>
      <c r="BE601" s="302"/>
      <c r="BF601" s="302"/>
      <c r="BG601" s="302"/>
      <c r="BH601" s="302"/>
      <c r="BI601" s="302"/>
      <c r="BJ601" s="302"/>
      <c r="BK601" s="302"/>
      <c r="BL601" s="302"/>
      <c r="BM601" s="302"/>
      <c r="BN601" s="302"/>
      <c r="BO601" s="302"/>
      <c r="BP601" s="302"/>
      <c r="BQ601" s="302"/>
      <c r="BR601" s="302"/>
      <c r="BS601" s="302"/>
      <c r="BT601" s="302"/>
      <c r="BU601" s="302"/>
      <c r="BV601" s="302"/>
      <c r="BW601" s="302"/>
      <c r="BX601" s="302"/>
      <c r="BY601" s="302"/>
      <c r="BZ601" s="303"/>
      <c r="CA601" s="303"/>
      <c r="CB601" s="303"/>
      <c r="CC601" s="303"/>
      <c r="CD601" s="303"/>
      <c r="CE601" s="303"/>
      <c r="CF601" s="303"/>
      <c r="CG601" s="303"/>
      <c r="CH601" s="303"/>
      <c r="CI601" s="303"/>
      <c r="CJ601" s="303"/>
      <c r="CK601" s="303"/>
      <c r="CL601" s="303"/>
      <c r="CM601" s="303"/>
      <c r="CN601" s="303"/>
      <c r="CO601" s="303"/>
      <c r="CP601" s="303"/>
      <c r="CQ601" s="303"/>
      <c r="CR601" s="303"/>
      <c r="CS601" s="303"/>
      <c r="CT601" s="303"/>
      <c r="CU601" s="303"/>
      <c r="CV601" s="303"/>
      <c r="CW601" s="303"/>
      <c r="CX601" s="303"/>
      <c r="CY601" s="303"/>
      <c r="CZ601" s="303"/>
    </row>
    <row r="602" s="623" customFormat="true" ht="25.15" customHeight="true" x14ac:dyDescent="0.2">
      <c r="C602" s="1796"/>
      <c r="D602" s="1797"/>
      <c r="E602" s="1545"/>
      <c r="F602" s="1545"/>
      <c r="G602" s="1545"/>
      <c r="H602" s="1796"/>
      <c r="I602" s="1797"/>
      <c r="J602" s="1545"/>
      <c r="K602" s="1545"/>
      <c r="L602" s="1545"/>
      <c r="M602" s="1796"/>
      <c r="N602" s="1797"/>
      <c r="O602" s="1545"/>
      <c r="P602" s="1545"/>
      <c r="Q602" s="1545"/>
      <c r="AK602" s="300"/>
      <c r="AL602" s="300"/>
      <c r="AM602" s="300"/>
      <c r="AN602" s="300"/>
      <c r="AO602" s="300"/>
      <c r="AP602" s="300"/>
      <c r="AQ602" s="300"/>
      <c r="AR602" s="300"/>
      <c r="AS602" s="300"/>
      <c r="AT602" s="300"/>
      <c r="AU602" s="300"/>
      <c r="AV602" s="300"/>
      <c r="AW602" s="300"/>
      <c r="AX602" s="300"/>
      <c r="AY602" s="300"/>
      <c r="AZ602" s="300"/>
      <c r="BA602" s="302"/>
      <c r="BB602" s="352"/>
      <c r="BC602" s="302"/>
      <c r="BD602" s="302"/>
      <c r="BE602" s="302"/>
      <c r="BF602" s="302"/>
      <c r="BG602" s="302"/>
      <c r="BH602" s="302"/>
      <c r="BI602" s="302"/>
      <c r="BJ602" s="302"/>
      <c r="BK602" s="302"/>
      <c r="BL602" s="302"/>
      <c r="BM602" s="302"/>
      <c r="BN602" s="302"/>
      <c r="BO602" s="302"/>
      <c r="BP602" s="302"/>
      <c r="BQ602" s="302"/>
      <c r="BR602" s="302"/>
      <c r="BS602" s="302"/>
      <c r="BT602" s="302"/>
      <c r="BU602" s="302"/>
      <c r="BV602" s="302"/>
      <c r="BW602" s="302"/>
      <c r="BX602" s="302"/>
      <c r="BY602" s="302"/>
      <c r="BZ602" s="303"/>
      <c r="CA602" s="303"/>
      <c r="CB602" s="303"/>
      <c r="CC602" s="303"/>
      <c r="CD602" s="303"/>
      <c r="CE602" s="303"/>
      <c r="CF602" s="303"/>
      <c r="CG602" s="303"/>
      <c r="CH602" s="303"/>
      <c r="CI602" s="303"/>
      <c r="CJ602" s="303"/>
      <c r="CK602" s="303"/>
      <c r="CL602" s="303"/>
      <c r="CM602" s="303"/>
      <c r="CN602" s="303"/>
      <c r="CO602" s="303"/>
      <c r="CP602" s="303"/>
      <c r="CQ602" s="303"/>
      <c r="CR602" s="303"/>
      <c r="CS602" s="303"/>
      <c r="CT602" s="303"/>
      <c r="CU602" s="303"/>
      <c r="CV602" s="303"/>
      <c r="CW602" s="303"/>
      <c r="CX602" s="303"/>
      <c r="CY602" s="303"/>
      <c r="CZ602" s="303"/>
    </row>
    <row r="603" s="623" customFormat="true" ht="25.15" customHeight="true" x14ac:dyDescent="0.2">
      <c r="C603" s="1796"/>
      <c r="D603" s="1797"/>
      <c r="E603" s="1545"/>
      <c r="F603" s="1545"/>
      <c r="G603" s="1545"/>
      <c r="H603" s="1796"/>
      <c r="I603" s="1797"/>
      <c r="J603" s="1545"/>
      <c r="K603" s="1545"/>
      <c r="L603" s="1545"/>
      <c r="M603" s="1796"/>
      <c r="N603" s="1797"/>
      <c r="O603" s="1545"/>
      <c r="P603" s="1545"/>
      <c r="Q603" s="1545"/>
      <c r="AK603" s="300"/>
      <c r="AL603" s="300"/>
      <c r="AM603" s="300"/>
      <c r="AN603" s="300"/>
      <c r="AO603" s="300"/>
      <c r="AP603" s="300"/>
      <c r="AQ603" s="300"/>
      <c r="AR603" s="300"/>
      <c r="AS603" s="300"/>
      <c r="AT603" s="300"/>
      <c r="AU603" s="300"/>
      <c r="AV603" s="300"/>
      <c r="AW603" s="300"/>
      <c r="AX603" s="300"/>
      <c r="AY603" s="300"/>
      <c r="AZ603" s="300"/>
      <c r="BA603" s="302"/>
      <c r="BB603" s="352"/>
      <c r="BC603" s="302"/>
      <c r="BD603" s="302"/>
      <c r="BE603" s="302"/>
      <c r="BF603" s="302"/>
      <c r="BG603" s="302"/>
      <c r="BH603" s="302"/>
      <c r="BI603" s="302"/>
      <c r="BJ603" s="302"/>
      <c r="BK603" s="302"/>
      <c r="BL603" s="302"/>
      <c r="BM603" s="302"/>
      <c r="BN603" s="302"/>
      <c r="BO603" s="302"/>
      <c r="BP603" s="302"/>
      <c r="BQ603" s="302"/>
      <c r="BR603" s="302"/>
      <c r="BS603" s="302"/>
      <c r="BT603" s="302"/>
      <c r="BU603" s="302"/>
      <c r="BV603" s="302"/>
      <c r="BW603" s="302"/>
      <c r="BX603" s="302"/>
      <c r="BY603" s="302"/>
      <c r="BZ603" s="303"/>
      <c r="CA603" s="303"/>
      <c r="CB603" s="303"/>
      <c r="CC603" s="303"/>
      <c r="CD603" s="303"/>
      <c r="CE603" s="303"/>
      <c r="CF603" s="303"/>
      <c r="CG603" s="303"/>
      <c r="CH603" s="303"/>
      <c r="CI603" s="303"/>
      <c r="CJ603" s="303"/>
      <c r="CK603" s="303"/>
      <c r="CL603" s="303"/>
      <c r="CM603" s="303"/>
      <c r="CN603" s="303"/>
      <c r="CO603" s="303"/>
      <c r="CP603" s="303"/>
      <c r="CQ603" s="303"/>
      <c r="CR603" s="303"/>
      <c r="CS603" s="303"/>
      <c r="CT603" s="303"/>
      <c r="CU603" s="303"/>
      <c r="CV603" s="303"/>
      <c r="CW603" s="303"/>
      <c r="CX603" s="303"/>
      <c r="CY603" s="303"/>
      <c r="CZ603" s="303"/>
    </row>
    <row r="604" s="623" customFormat="true" ht="25.15" customHeight="true" x14ac:dyDescent="0.2">
      <c r="C604" s="1796"/>
      <c r="D604" s="1797"/>
      <c r="E604" s="1545"/>
      <c r="F604" s="1545"/>
      <c r="G604" s="1545"/>
      <c r="H604" s="1796"/>
      <c r="I604" s="1797"/>
      <c r="J604" s="1545"/>
      <c r="K604" s="1545"/>
      <c r="L604" s="1545"/>
      <c r="M604" s="1796"/>
      <c r="N604" s="1797"/>
      <c r="O604" s="1545"/>
      <c r="P604" s="1545"/>
      <c r="Q604" s="1545"/>
      <c r="AK604" s="300"/>
      <c r="AL604" s="300"/>
      <c r="AM604" s="300"/>
      <c r="AN604" s="300"/>
      <c r="AO604" s="300"/>
      <c r="AP604" s="300"/>
      <c r="AQ604" s="300"/>
      <c r="AR604" s="300"/>
      <c r="AS604" s="300"/>
      <c r="AT604" s="300"/>
      <c r="AU604" s="300"/>
      <c r="AV604" s="300"/>
      <c r="AW604" s="300"/>
      <c r="AX604" s="300"/>
      <c r="AY604" s="300"/>
      <c r="AZ604" s="300"/>
      <c r="BA604" s="303"/>
      <c r="BB604" s="353"/>
      <c r="BC604" s="303"/>
      <c r="BD604" s="303"/>
      <c r="BE604" s="303"/>
      <c r="BF604" s="303"/>
      <c r="BG604" s="303"/>
      <c r="BH604" s="303"/>
      <c r="BI604" s="303"/>
      <c r="BJ604" s="303"/>
      <c r="BK604" s="303"/>
      <c r="BL604" s="303"/>
      <c r="BM604" s="303"/>
      <c r="BN604" s="303"/>
      <c r="BO604" s="303"/>
      <c r="BP604" s="303"/>
      <c r="BQ604" s="303"/>
      <c r="BR604" s="303"/>
      <c r="BS604" s="303"/>
      <c r="BT604" s="303"/>
      <c r="BU604" s="303"/>
      <c r="BV604" s="303"/>
      <c r="BW604" s="303"/>
      <c r="BX604" s="303"/>
      <c r="BY604" s="303"/>
      <c r="BZ604" s="303"/>
      <c r="CA604" s="303"/>
      <c r="CB604" s="303"/>
      <c r="CC604" s="303"/>
      <c r="CD604" s="303"/>
      <c r="CE604" s="303"/>
      <c r="CF604" s="303"/>
      <c r="CG604" s="303"/>
      <c r="CH604" s="303"/>
      <c r="CI604" s="303"/>
      <c r="CJ604" s="303"/>
      <c r="CK604" s="303"/>
      <c r="CL604" s="303"/>
      <c r="CM604" s="303"/>
      <c r="CN604" s="303"/>
      <c r="CO604" s="303"/>
      <c r="CP604" s="303"/>
      <c r="CQ604" s="303"/>
      <c r="CR604" s="303"/>
      <c r="CS604" s="303"/>
      <c r="CT604" s="303"/>
      <c r="CU604" s="303"/>
      <c r="CV604" s="303"/>
      <c r="CW604" s="303"/>
      <c r="CX604" s="303"/>
      <c r="CY604" s="303"/>
      <c r="CZ604" s="303"/>
    </row>
    <row r="605" s="623" customFormat="true" ht="25.15" customHeight="true" x14ac:dyDescent="0.2">
      <c r="C605" s="1796"/>
      <c r="D605" s="1797"/>
      <c r="E605" s="1545"/>
      <c r="F605" s="1545"/>
      <c r="G605" s="1545"/>
      <c r="H605" s="1796"/>
      <c r="I605" s="1797"/>
      <c r="J605" s="1545"/>
      <c r="K605" s="1545"/>
      <c r="L605" s="1545"/>
      <c r="M605" s="1796"/>
      <c r="N605" s="1797"/>
      <c r="O605" s="1545"/>
      <c r="P605" s="1545"/>
      <c r="Q605" s="1545"/>
      <c r="AK605" s="300"/>
      <c r="AL605" s="300"/>
      <c r="AM605" s="300"/>
      <c r="AN605" s="300"/>
      <c r="AO605" s="300"/>
      <c r="AP605" s="300"/>
      <c r="AQ605" s="300"/>
      <c r="AR605" s="300"/>
      <c r="AS605" s="300"/>
      <c r="AT605" s="300"/>
      <c r="AU605" s="300"/>
      <c r="AV605" s="300"/>
      <c r="AW605" s="300"/>
      <c r="AX605" s="300"/>
      <c r="AY605" s="300"/>
      <c r="AZ605" s="300"/>
      <c r="BA605" s="303"/>
      <c r="BB605" s="353"/>
      <c r="BC605" s="303"/>
      <c r="BD605" s="303"/>
      <c r="BE605" s="303"/>
      <c r="BF605" s="303"/>
      <c r="BG605" s="303"/>
      <c r="BH605" s="303"/>
      <c r="BI605" s="303"/>
      <c r="BJ605" s="303"/>
      <c r="BK605" s="303"/>
      <c r="BL605" s="303"/>
      <c r="BM605" s="303"/>
      <c r="BN605" s="303"/>
      <c r="BO605" s="303"/>
      <c r="BP605" s="303"/>
      <c r="BQ605" s="303"/>
      <c r="BR605" s="303"/>
      <c r="BS605" s="303"/>
      <c r="BT605" s="303"/>
      <c r="BU605" s="303"/>
      <c r="BV605" s="303"/>
      <c r="BW605" s="303"/>
      <c r="BX605" s="303"/>
      <c r="BY605" s="303"/>
      <c r="BZ605" s="303"/>
      <c r="CA605" s="303"/>
      <c r="CB605" s="303"/>
      <c r="CC605" s="303"/>
      <c r="CD605" s="303"/>
      <c r="CE605" s="303"/>
      <c r="CF605" s="303"/>
      <c r="CG605" s="303"/>
      <c r="CH605" s="303"/>
      <c r="CI605" s="303"/>
      <c r="CJ605" s="303"/>
      <c r="CK605" s="303"/>
      <c r="CL605" s="303"/>
      <c r="CM605" s="303"/>
      <c r="CN605" s="303"/>
      <c r="CO605" s="303"/>
      <c r="CP605" s="303"/>
      <c r="CQ605" s="303"/>
      <c r="CR605" s="303"/>
      <c r="CS605" s="303"/>
      <c r="CT605" s="303"/>
      <c r="CU605" s="303"/>
      <c r="CV605" s="303"/>
      <c r="CW605" s="303"/>
      <c r="CX605" s="303"/>
      <c r="CY605" s="303"/>
      <c r="CZ605" s="303"/>
    </row>
    <row r="606" s="623" customFormat="true" ht="25.15" customHeight="true" x14ac:dyDescent="0.2">
      <c r="C606" s="1796"/>
      <c r="D606" s="1797"/>
      <c r="E606" s="1545"/>
      <c r="F606" s="1545"/>
      <c r="G606" s="1545"/>
      <c r="H606" s="1796"/>
      <c r="I606" s="1797"/>
      <c r="J606" s="1545"/>
      <c r="K606" s="1545"/>
      <c r="L606" s="1545"/>
      <c r="M606" s="1796"/>
      <c r="N606" s="1797"/>
      <c r="O606" s="1545"/>
      <c r="P606" s="1545"/>
      <c r="Q606" s="1545"/>
      <c r="AK606" s="300"/>
      <c r="AL606" s="300"/>
      <c r="AM606" s="300"/>
      <c r="AN606" s="300"/>
      <c r="AO606" s="300"/>
      <c r="AP606" s="300"/>
      <c r="AQ606" s="300"/>
      <c r="AR606" s="300"/>
      <c r="AS606" s="300"/>
      <c r="AT606" s="300"/>
      <c r="AU606" s="300"/>
      <c r="AV606" s="300"/>
      <c r="AW606" s="300"/>
      <c r="AX606" s="300"/>
      <c r="AY606" s="300"/>
      <c r="AZ606" s="300"/>
      <c r="BA606" s="303"/>
      <c r="BB606" s="353"/>
      <c r="BC606" s="303"/>
      <c r="BD606" s="303"/>
      <c r="BE606" s="303"/>
      <c r="BF606" s="303"/>
      <c r="BG606" s="303"/>
      <c r="BH606" s="303"/>
      <c r="BI606" s="303"/>
      <c r="BJ606" s="303"/>
      <c r="BK606" s="303"/>
      <c r="BL606" s="303"/>
      <c r="BM606" s="303"/>
      <c r="BN606" s="303"/>
      <c r="BO606" s="303"/>
      <c r="BP606" s="303"/>
      <c r="BQ606" s="303"/>
      <c r="BR606" s="303"/>
      <c r="BS606" s="303"/>
      <c r="BT606" s="303"/>
      <c r="BU606" s="303"/>
      <c r="BV606" s="303"/>
      <c r="BW606" s="303"/>
      <c r="BX606" s="303"/>
      <c r="BY606" s="303"/>
      <c r="BZ606" s="303"/>
      <c r="CA606" s="303"/>
      <c r="CB606" s="303"/>
      <c r="CC606" s="303"/>
      <c r="CD606" s="303"/>
      <c r="CE606" s="303"/>
      <c r="CF606" s="303"/>
      <c r="CG606" s="303"/>
      <c r="CH606" s="303"/>
      <c r="CI606" s="303"/>
      <c r="CJ606" s="303"/>
      <c r="CK606" s="303"/>
      <c r="CL606" s="303"/>
      <c r="CM606" s="303"/>
      <c r="CN606" s="303"/>
      <c r="CO606" s="303"/>
      <c r="CP606" s="303"/>
      <c r="CQ606" s="303"/>
      <c r="CR606" s="303"/>
      <c r="CS606" s="303"/>
      <c r="CT606" s="303"/>
      <c r="CU606" s="303"/>
      <c r="CV606" s="303"/>
      <c r="CW606" s="303"/>
      <c r="CX606" s="303"/>
      <c r="CY606" s="303"/>
      <c r="CZ606" s="303"/>
    </row>
    <row r="607" s="623" customFormat="true" ht="25.15" customHeight="true" x14ac:dyDescent="0.2">
      <c r="C607" s="1796"/>
      <c r="D607" s="1797"/>
      <c r="E607" s="1545"/>
      <c r="F607" s="1545"/>
      <c r="G607" s="1545"/>
      <c r="H607" s="1796"/>
      <c r="I607" s="1797"/>
      <c r="J607" s="1545"/>
      <c r="K607" s="1545"/>
      <c r="L607" s="1545"/>
      <c r="M607" s="1796"/>
      <c r="N607" s="1797"/>
      <c r="O607" s="1545"/>
      <c r="P607" s="1545"/>
      <c r="Q607" s="1545"/>
      <c r="AK607" s="300"/>
      <c r="AL607" s="300"/>
      <c r="AM607" s="300"/>
      <c r="AN607" s="300"/>
      <c r="AO607" s="300"/>
      <c r="AP607" s="300"/>
      <c r="AQ607" s="300"/>
      <c r="AR607" s="300"/>
      <c r="AS607" s="300"/>
      <c r="AT607" s="300"/>
      <c r="AU607" s="300"/>
      <c r="AV607" s="300"/>
      <c r="AW607" s="300"/>
      <c r="AX607" s="300"/>
      <c r="AY607" s="300"/>
      <c r="AZ607" s="300"/>
      <c r="BA607" s="303"/>
      <c r="BB607" s="353"/>
      <c r="BC607" s="303"/>
      <c r="BD607" s="303"/>
      <c r="BE607" s="303"/>
      <c r="BF607" s="303"/>
      <c r="BG607" s="303"/>
      <c r="BH607" s="303"/>
      <c r="BI607" s="303"/>
      <c r="BJ607" s="303"/>
      <c r="BK607" s="303"/>
      <c r="BL607" s="303"/>
      <c r="BM607" s="303"/>
      <c r="BN607" s="303"/>
      <c r="BO607" s="303"/>
      <c r="BP607" s="303"/>
      <c r="BQ607" s="303"/>
      <c r="BR607" s="303"/>
      <c r="BS607" s="303"/>
      <c r="BT607" s="303"/>
      <c r="BU607" s="303"/>
      <c r="BV607" s="303"/>
      <c r="BW607" s="303"/>
      <c r="BX607" s="303"/>
      <c r="BY607" s="303"/>
      <c r="BZ607" s="303"/>
      <c r="CA607" s="303"/>
      <c r="CB607" s="303"/>
      <c r="CC607" s="303"/>
      <c r="CD607" s="303"/>
      <c r="CE607" s="303"/>
      <c r="CF607" s="303"/>
      <c r="CG607" s="303"/>
      <c r="CH607" s="303"/>
      <c r="CI607" s="303"/>
      <c r="CJ607" s="303"/>
      <c r="CK607" s="303"/>
      <c r="CL607" s="303"/>
      <c r="CM607" s="303"/>
      <c r="CN607" s="303"/>
      <c r="CO607" s="303"/>
      <c r="CP607" s="303"/>
      <c r="CQ607" s="303"/>
      <c r="CR607" s="303"/>
      <c r="CS607" s="303"/>
      <c r="CT607" s="303"/>
      <c r="CU607" s="303"/>
      <c r="CV607" s="303"/>
      <c r="CW607" s="303"/>
      <c r="CX607" s="303"/>
      <c r="CY607" s="303"/>
      <c r="CZ607" s="303"/>
    </row>
    <row r="608" s="623" customFormat="true" ht="25.15" customHeight="true" x14ac:dyDescent="0.2">
      <c r="C608" s="1796"/>
      <c r="D608" s="1797"/>
      <c r="E608" s="1545"/>
      <c r="F608" s="1545"/>
      <c r="G608" s="1545"/>
      <c r="H608" s="1796"/>
      <c r="I608" s="1797"/>
      <c r="J608" s="1545"/>
      <c r="K608" s="1545"/>
      <c r="L608" s="1545"/>
      <c r="M608" s="1796"/>
      <c r="N608" s="1797"/>
      <c r="O608" s="1545"/>
      <c r="P608" s="1545"/>
      <c r="Q608" s="1545"/>
      <c r="AK608" s="300"/>
      <c r="AL608" s="300"/>
      <c r="AM608" s="300"/>
      <c r="AN608" s="300"/>
      <c r="AO608" s="300"/>
      <c r="AP608" s="300"/>
      <c r="AQ608" s="300"/>
      <c r="AR608" s="300"/>
      <c r="AS608" s="300"/>
      <c r="AT608" s="300"/>
      <c r="AU608" s="300"/>
      <c r="AV608" s="300"/>
      <c r="AW608" s="300"/>
      <c r="AX608" s="300"/>
      <c r="AY608" s="300"/>
      <c r="AZ608" s="300"/>
      <c r="BA608" s="303"/>
      <c r="BB608" s="353"/>
      <c r="BC608" s="303"/>
      <c r="BD608" s="303"/>
      <c r="BE608" s="303"/>
      <c r="BF608" s="303"/>
      <c r="BG608" s="303"/>
      <c r="BH608" s="303"/>
      <c r="BI608" s="303"/>
      <c r="BJ608" s="303"/>
      <c r="BK608" s="303"/>
      <c r="BL608" s="303"/>
      <c r="BM608" s="303"/>
      <c r="BN608" s="303"/>
      <c r="BO608" s="303"/>
      <c r="BP608" s="303"/>
      <c r="BQ608" s="303"/>
      <c r="BR608" s="303"/>
      <c r="BS608" s="303"/>
      <c r="BT608" s="303"/>
      <c r="BU608" s="303"/>
      <c r="BV608" s="303"/>
      <c r="BW608" s="303"/>
      <c r="BX608" s="303"/>
      <c r="BY608" s="303"/>
      <c r="BZ608" s="303"/>
      <c r="CA608" s="303"/>
      <c r="CB608" s="303"/>
      <c r="CC608" s="303"/>
      <c r="CD608" s="303"/>
      <c r="CE608" s="303"/>
      <c r="CF608" s="303"/>
      <c r="CG608" s="303"/>
      <c r="CH608" s="303"/>
      <c r="CI608" s="303"/>
      <c r="CJ608" s="303"/>
      <c r="CK608" s="303"/>
      <c r="CL608" s="303"/>
      <c r="CM608" s="303"/>
      <c r="CN608" s="303"/>
      <c r="CO608" s="303"/>
      <c r="CP608" s="303"/>
      <c r="CQ608" s="303"/>
      <c r="CR608" s="303"/>
      <c r="CS608" s="303"/>
      <c r="CT608" s="303"/>
      <c r="CU608" s="303"/>
      <c r="CV608" s="303"/>
      <c r="CW608" s="303"/>
      <c r="CX608" s="303"/>
      <c r="CY608" s="303"/>
      <c r="CZ608" s="303"/>
    </row>
    <row r="609" s="623" customFormat="true" ht="25.15" customHeight="true" x14ac:dyDescent="0.2">
      <c r="C609" s="1796"/>
      <c r="D609" s="1797"/>
      <c r="E609" s="1545"/>
      <c r="F609" s="1545"/>
      <c r="G609" s="1545"/>
      <c r="H609" s="1796"/>
      <c r="I609" s="1797"/>
      <c r="J609" s="1545"/>
      <c r="K609" s="1545"/>
      <c r="L609" s="1545"/>
      <c r="M609" s="1796"/>
      <c r="N609" s="1797"/>
      <c r="O609" s="1545"/>
      <c r="P609" s="1545"/>
      <c r="Q609" s="1545"/>
      <c r="AK609" s="300"/>
      <c r="AL609" s="300"/>
      <c r="AM609" s="300"/>
      <c r="AN609" s="300"/>
      <c r="AO609" s="300"/>
      <c r="AP609" s="300"/>
      <c r="AQ609" s="300"/>
      <c r="AR609" s="300"/>
      <c r="AS609" s="300"/>
      <c r="AT609" s="300"/>
      <c r="AU609" s="300"/>
      <c r="AV609" s="300"/>
      <c r="AW609" s="300"/>
      <c r="AX609" s="300"/>
      <c r="AY609" s="300"/>
      <c r="AZ609" s="300"/>
      <c r="BA609" s="303"/>
      <c r="BB609" s="353"/>
      <c r="BC609" s="303"/>
      <c r="BD609" s="303"/>
      <c r="BE609" s="303"/>
      <c r="BF609" s="303"/>
      <c r="BG609" s="303"/>
      <c r="BH609" s="303"/>
      <c r="BI609" s="303"/>
      <c r="BJ609" s="303"/>
      <c r="BK609" s="303"/>
      <c r="BL609" s="303"/>
      <c r="BM609" s="303"/>
      <c r="BN609" s="303"/>
      <c r="BO609" s="303"/>
      <c r="BP609" s="303"/>
      <c r="BQ609" s="303"/>
      <c r="BR609" s="303"/>
      <c r="BS609" s="303"/>
      <c r="BT609" s="303"/>
      <c r="BU609" s="303"/>
      <c r="BV609" s="303"/>
      <c r="BW609" s="303"/>
      <c r="BX609" s="303"/>
      <c r="BY609" s="303"/>
      <c r="BZ609" s="303"/>
      <c r="CA609" s="303"/>
      <c r="CB609" s="303"/>
      <c r="CC609" s="303"/>
      <c r="CD609" s="303"/>
      <c r="CE609" s="303"/>
      <c r="CF609" s="303"/>
      <c r="CG609" s="303"/>
      <c r="CH609" s="303"/>
      <c r="CI609" s="303"/>
      <c r="CJ609" s="303"/>
      <c r="CK609" s="303"/>
      <c r="CL609" s="303"/>
      <c r="CM609" s="303"/>
      <c r="CN609" s="303"/>
      <c r="CO609" s="303"/>
      <c r="CP609" s="303"/>
      <c r="CQ609" s="303"/>
      <c r="CR609" s="303"/>
      <c r="CS609" s="303"/>
      <c r="CT609" s="303"/>
      <c r="CU609" s="303"/>
      <c r="CV609" s="303"/>
      <c r="CW609" s="303"/>
      <c r="CX609" s="303"/>
      <c r="CY609" s="303"/>
      <c r="CZ609" s="303"/>
    </row>
    <row r="610" s="623" customFormat="true" ht="25.15" customHeight="true" x14ac:dyDescent="0.2">
      <c r="C610" s="1796"/>
      <c r="D610" s="1797"/>
      <c r="E610" s="1545"/>
      <c r="F610" s="1545"/>
      <c r="G610" s="1545"/>
      <c r="H610" s="1796"/>
      <c r="I610" s="1797"/>
      <c r="J610" s="1545"/>
      <c r="K610" s="1545"/>
      <c r="L610" s="1545"/>
      <c r="M610" s="1796"/>
      <c r="N610" s="1797"/>
      <c r="O610" s="1545"/>
      <c r="P610" s="1545"/>
      <c r="Q610" s="1545"/>
      <c r="AK610" s="300"/>
      <c r="AL610" s="300"/>
      <c r="AM610" s="300"/>
      <c r="AN610" s="300"/>
      <c r="AO610" s="300"/>
      <c r="AP610" s="300"/>
      <c r="AQ610" s="300"/>
      <c r="AR610" s="300"/>
      <c r="AS610" s="300"/>
      <c r="AT610" s="300"/>
      <c r="AU610" s="300"/>
      <c r="AV610" s="300"/>
      <c r="AW610" s="300"/>
      <c r="AX610" s="300"/>
      <c r="AY610" s="300"/>
      <c r="AZ610" s="300"/>
      <c r="BA610" s="303"/>
      <c r="BB610" s="353"/>
      <c r="BC610" s="303"/>
      <c r="BD610" s="303"/>
      <c r="BE610" s="303"/>
      <c r="BF610" s="303"/>
      <c r="BG610" s="303"/>
      <c r="BH610" s="303"/>
      <c r="BI610" s="303"/>
      <c r="BJ610" s="303"/>
      <c r="BK610" s="303"/>
      <c r="BL610" s="303"/>
      <c r="BM610" s="303"/>
      <c r="BN610" s="303"/>
      <c r="BO610" s="303"/>
      <c r="BP610" s="303"/>
      <c r="BQ610" s="303"/>
      <c r="BR610" s="303"/>
      <c r="BS610" s="303"/>
      <c r="BT610" s="303"/>
      <c r="BU610" s="303"/>
      <c r="BV610" s="303"/>
      <c r="BW610" s="303"/>
      <c r="BX610" s="303"/>
      <c r="BY610" s="303"/>
      <c r="BZ610" s="303"/>
      <c r="CA610" s="303"/>
      <c r="CB610" s="303"/>
      <c r="CC610" s="303"/>
      <c r="CD610" s="303"/>
      <c r="CE610" s="303"/>
      <c r="CF610" s="303"/>
      <c r="CG610" s="303"/>
      <c r="CH610" s="303"/>
      <c r="CI610" s="303"/>
      <c r="CJ610" s="303"/>
      <c r="CK610" s="303"/>
      <c r="CL610" s="303"/>
      <c r="CM610" s="303"/>
      <c r="CN610" s="303"/>
      <c r="CO610" s="303"/>
      <c r="CP610" s="303"/>
      <c r="CQ610" s="303"/>
      <c r="CR610" s="303"/>
      <c r="CS610" s="303"/>
      <c r="CT610" s="303"/>
      <c r="CU610" s="303"/>
      <c r="CV610" s="303"/>
      <c r="CW610" s="303"/>
      <c r="CX610" s="303"/>
      <c r="CY610" s="303"/>
      <c r="CZ610" s="303"/>
    </row>
    <row r="611" s="623" customFormat="true" ht="25.15" customHeight="true" x14ac:dyDescent="0.2">
      <c r="C611" s="1796"/>
      <c r="D611" s="1797"/>
      <c r="E611" s="1545"/>
      <c r="F611" s="1545"/>
      <c r="G611" s="1545"/>
      <c r="H611" s="1796"/>
      <c r="I611" s="1797"/>
      <c r="J611" s="1545"/>
      <c r="K611" s="1545"/>
      <c r="L611" s="1545"/>
      <c r="M611" s="1796"/>
      <c r="N611" s="1797"/>
      <c r="O611" s="1545"/>
      <c r="P611" s="1545"/>
      <c r="Q611" s="1545"/>
      <c r="AK611" s="300"/>
      <c r="AL611" s="300"/>
      <c r="AM611" s="300"/>
      <c r="AN611" s="300"/>
      <c r="AO611" s="300"/>
      <c r="AP611" s="300"/>
      <c r="AQ611" s="300"/>
      <c r="AR611" s="300"/>
      <c r="AS611" s="300"/>
      <c r="AT611" s="300"/>
      <c r="AU611" s="300"/>
      <c r="AV611" s="300"/>
      <c r="AW611" s="300"/>
      <c r="AX611" s="300"/>
      <c r="AY611" s="300"/>
      <c r="AZ611" s="300"/>
      <c r="BA611" s="303"/>
      <c r="BB611" s="353"/>
      <c r="BC611" s="303"/>
      <c r="BD611" s="303"/>
      <c r="BE611" s="303"/>
      <c r="BF611" s="303"/>
      <c r="BG611" s="303"/>
      <c r="BH611" s="303"/>
      <c r="BI611" s="303"/>
      <c r="BJ611" s="303"/>
      <c r="BK611" s="303"/>
      <c r="BL611" s="303"/>
      <c r="BM611" s="303"/>
      <c r="BN611" s="303"/>
      <c r="BO611" s="303"/>
      <c r="BP611" s="303"/>
      <c r="BQ611" s="303"/>
      <c r="BR611" s="303"/>
      <c r="BS611" s="303"/>
      <c r="BT611" s="303"/>
      <c r="BU611" s="303"/>
      <c r="BV611" s="303"/>
      <c r="BW611" s="303"/>
      <c r="BX611" s="303"/>
      <c r="BY611" s="303"/>
      <c r="BZ611" s="303"/>
      <c r="CA611" s="303"/>
      <c r="CB611" s="303"/>
      <c r="CC611" s="303"/>
      <c r="CD611" s="303"/>
      <c r="CE611" s="303"/>
      <c r="CF611" s="303"/>
      <c r="CG611" s="303"/>
      <c r="CH611" s="303"/>
      <c r="CI611" s="303"/>
      <c r="CJ611" s="303"/>
      <c r="CK611" s="303"/>
      <c r="CL611" s="303"/>
      <c r="CM611" s="303"/>
      <c r="CN611" s="303"/>
      <c r="CO611" s="303"/>
      <c r="CP611" s="303"/>
      <c r="CQ611" s="303"/>
      <c r="CR611" s="303"/>
      <c r="CS611" s="303"/>
      <c r="CT611" s="303"/>
      <c r="CU611" s="303"/>
      <c r="CV611" s="303"/>
      <c r="CW611" s="303"/>
      <c r="CX611" s="303"/>
      <c r="CY611" s="303"/>
      <c r="CZ611" s="303"/>
    </row>
    <row r="612" s="623" customFormat="true" ht="25.15" customHeight="true" x14ac:dyDescent="0.2">
      <c r="C612" s="1796"/>
      <c r="D612" s="1797"/>
      <c r="E612" s="1545"/>
      <c r="F612" s="1545"/>
      <c r="G612" s="1545"/>
      <c r="H612" s="1796"/>
      <c r="I612" s="1797"/>
      <c r="J612" s="1545"/>
      <c r="K612" s="1545"/>
      <c r="L612" s="1545"/>
      <c r="M612" s="1796"/>
      <c r="N612" s="1797"/>
      <c r="O612" s="1545"/>
      <c r="P612" s="1545"/>
      <c r="Q612" s="1545"/>
      <c r="AK612" s="300"/>
      <c r="AL612" s="300"/>
      <c r="AM612" s="300"/>
      <c r="AN612" s="300"/>
      <c r="AO612" s="300"/>
      <c r="AP612" s="300"/>
      <c r="AQ612" s="300"/>
      <c r="AR612" s="300"/>
      <c r="AS612" s="300"/>
      <c r="AT612" s="300"/>
      <c r="AU612" s="300"/>
      <c r="AV612" s="300"/>
      <c r="AW612" s="300"/>
      <c r="AX612" s="300"/>
      <c r="AY612" s="300"/>
      <c r="AZ612" s="300"/>
      <c r="BA612" s="303"/>
      <c r="BB612" s="353"/>
      <c r="BC612" s="303"/>
      <c r="BD612" s="303"/>
      <c r="BE612" s="303"/>
      <c r="BF612" s="303"/>
      <c r="BG612" s="303"/>
      <c r="BH612" s="303"/>
      <c r="BI612" s="303"/>
      <c r="BJ612" s="303"/>
      <c r="BK612" s="303"/>
      <c r="BL612" s="303"/>
      <c r="BM612" s="303"/>
      <c r="BN612" s="303"/>
      <c r="BO612" s="303"/>
      <c r="BP612" s="303"/>
      <c r="BQ612" s="303"/>
      <c r="BR612" s="303"/>
      <c r="BS612" s="303"/>
      <c r="BT612" s="303"/>
      <c r="BU612" s="303"/>
      <c r="BV612" s="303"/>
      <c r="BW612" s="303"/>
      <c r="BX612" s="303"/>
      <c r="BY612" s="303"/>
      <c r="BZ612" s="303"/>
      <c r="CA612" s="303"/>
      <c r="CB612" s="303"/>
      <c r="CC612" s="303"/>
      <c r="CD612" s="303"/>
      <c r="CE612" s="303"/>
      <c r="CF612" s="303"/>
      <c r="CG612" s="303"/>
      <c r="CH612" s="303"/>
      <c r="CI612" s="303"/>
      <c r="CJ612" s="303"/>
      <c r="CK612" s="303"/>
      <c r="CL612" s="303"/>
      <c r="CM612" s="303"/>
      <c r="CN612" s="303"/>
      <c r="CO612" s="303"/>
      <c r="CP612" s="303"/>
      <c r="CQ612" s="303"/>
      <c r="CR612" s="303"/>
      <c r="CS612" s="303"/>
      <c r="CT612" s="303"/>
      <c r="CU612" s="303"/>
      <c r="CV612" s="303"/>
      <c r="CW612" s="303"/>
      <c r="CX612" s="303"/>
      <c r="CY612" s="303"/>
      <c r="CZ612" s="303"/>
    </row>
    <row r="613" s="623" customFormat="true" ht="25.15" customHeight="true" x14ac:dyDescent="0.2">
      <c r="C613" s="1796"/>
      <c r="D613" s="1797"/>
      <c r="E613" s="1545"/>
      <c r="F613" s="1545"/>
      <c r="G613" s="1545"/>
      <c r="H613" s="1796"/>
      <c r="I613" s="1797"/>
      <c r="J613" s="1545"/>
      <c r="K613" s="1545"/>
      <c r="L613" s="1545"/>
      <c r="M613" s="1796"/>
      <c r="N613" s="1797"/>
      <c r="O613" s="1545"/>
      <c r="P613" s="1545"/>
      <c r="Q613" s="1545"/>
      <c r="AK613" s="300"/>
      <c r="AL613" s="300"/>
      <c r="AM613" s="300"/>
      <c r="AN613" s="300"/>
      <c r="AO613" s="300"/>
      <c r="AP613" s="300"/>
      <c r="AQ613" s="300"/>
      <c r="AR613" s="300"/>
      <c r="AS613" s="300"/>
      <c r="AT613" s="300"/>
      <c r="AU613" s="300"/>
      <c r="AV613" s="300"/>
      <c r="AW613" s="300"/>
      <c r="AX613" s="300"/>
      <c r="AY613" s="300"/>
      <c r="AZ613" s="300"/>
      <c r="BA613" s="303"/>
      <c r="BB613" s="353"/>
      <c r="BC613" s="303"/>
      <c r="BD613" s="303"/>
      <c r="BE613" s="303"/>
      <c r="BF613" s="303"/>
      <c r="BG613" s="303"/>
      <c r="BH613" s="303"/>
      <c r="BI613" s="303"/>
      <c r="BJ613" s="303"/>
      <c r="BK613" s="303"/>
      <c r="BL613" s="303"/>
      <c r="BM613" s="303"/>
      <c r="BN613" s="303"/>
      <c r="BO613" s="303"/>
      <c r="BP613" s="303"/>
      <c r="BQ613" s="303"/>
      <c r="BR613" s="303"/>
      <c r="BS613" s="303"/>
      <c r="BT613" s="303"/>
      <c r="BU613" s="303"/>
      <c r="BV613" s="303"/>
      <c r="BW613" s="303"/>
      <c r="BX613" s="303"/>
      <c r="BY613" s="303"/>
      <c r="BZ613" s="303"/>
      <c r="CA613" s="303"/>
      <c r="CB613" s="303"/>
      <c r="CC613" s="303"/>
      <c r="CD613" s="303"/>
      <c r="CE613" s="303"/>
      <c r="CF613" s="303"/>
      <c r="CG613" s="303"/>
      <c r="CH613" s="303"/>
      <c r="CI613" s="303"/>
      <c r="CJ613" s="303"/>
      <c r="CK613" s="303"/>
      <c r="CL613" s="303"/>
      <c r="CM613" s="303"/>
      <c r="CN613" s="303"/>
      <c r="CO613" s="303"/>
      <c r="CP613" s="303"/>
      <c r="CQ613" s="303"/>
      <c r="CR613" s="303"/>
      <c r="CS613" s="303"/>
      <c r="CT613" s="303"/>
      <c r="CU613" s="303"/>
      <c r="CV613" s="303"/>
      <c r="CW613" s="303"/>
      <c r="CX613" s="303"/>
      <c r="CY613" s="303"/>
      <c r="CZ613" s="303"/>
    </row>
    <row r="614" s="623" customFormat="true" ht="25.15" customHeight="true" x14ac:dyDescent="0.2">
      <c r="C614" s="1796"/>
      <c r="D614" s="1797"/>
      <c r="E614" s="1545"/>
      <c r="F614" s="1545"/>
      <c r="G614" s="1545"/>
      <c r="H614" s="1796"/>
      <c r="I614" s="1797"/>
      <c r="J614" s="1545"/>
      <c r="K614" s="1545"/>
      <c r="L614" s="1545"/>
      <c r="M614" s="1796"/>
      <c r="N614" s="1797"/>
      <c r="O614" s="1545"/>
      <c r="P614" s="1545"/>
      <c r="Q614" s="1545"/>
      <c r="AK614" s="300"/>
      <c r="AL614" s="300"/>
      <c r="AM614" s="300"/>
      <c r="AN614" s="300"/>
      <c r="AO614" s="300"/>
      <c r="AP614" s="300"/>
      <c r="AQ614" s="300"/>
      <c r="AR614" s="300"/>
      <c r="AS614" s="300"/>
      <c r="AT614" s="300"/>
      <c r="AU614" s="300"/>
      <c r="AV614" s="300"/>
      <c r="AW614" s="300"/>
      <c r="AX614" s="300"/>
      <c r="AY614" s="300"/>
      <c r="AZ614" s="300"/>
      <c r="BA614" s="303"/>
      <c r="BB614" s="353"/>
      <c r="BC614" s="303"/>
      <c r="BD614" s="303"/>
      <c r="BE614" s="303"/>
      <c r="BF614" s="303"/>
      <c r="BG614" s="303"/>
      <c r="BH614" s="303"/>
      <c r="BI614" s="303"/>
      <c r="BJ614" s="303"/>
      <c r="BK614" s="303"/>
      <c r="BL614" s="303"/>
      <c r="BM614" s="303"/>
      <c r="BN614" s="303"/>
      <c r="BO614" s="303"/>
      <c r="BP614" s="303"/>
      <c r="BQ614" s="303"/>
      <c r="BR614" s="303"/>
      <c r="BS614" s="303"/>
      <c r="BT614" s="303"/>
      <c r="BU614" s="303"/>
      <c r="BV614" s="303"/>
      <c r="BW614" s="303"/>
      <c r="BX614" s="303"/>
      <c r="BY614" s="303"/>
      <c r="BZ614" s="303"/>
      <c r="CA614" s="303"/>
      <c r="CB614" s="303"/>
      <c r="CC614" s="303"/>
      <c r="CD614" s="303"/>
      <c r="CE614" s="303"/>
      <c r="CF614" s="303"/>
      <c r="CG614" s="303"/>
      <c r="CH614" s="303"/>
      <c r="CI614" s="303"/>
      <c r="CJ614" s="303"/>
      <c r="CK614" s="303"/>
      <c r="CL614" s="303"/>
      <c r="CM614" s="303"/>
      <c r="CN614" s="303"/>
      <c r="CO614" s="303"/>
      <c r="CP614" s="303"/>
      <c r="CQ614" s="303"/>
      <c r="CR614" s="303"/>
      <c r="CS614" s="303"/>
      <c r="CT614" s="303"/>
      <c r="CU614" s="303"/>
      <c r="CV614" s="303"/>
      <c r="CW614" s="303"/>
      <c r="CX614" s="303"/>
      <c r="CY614" s="303"/>
      <c r="CZ614" s="303"/>
    </row>
    <row r="615" s="623" customFormat="true" ht="25.15" customHeight="true" x14ac:dyDescent="0.2">
      <c r="C615" s="1796"/>
      <c r="D615" s="1797"/>
      <c r="E615" s="1545"/>
      <c r="F615" s="1545"/>
      <c r="G615" s="1545"/>
      <c r="H615" s="1796"/>
      <c r="I615" s="1797"/>
      <c r="J615" s="1545"/>
      <c r="K615" s="1545"/>
      <c r="L615" s="1545"/>
      <c r="M615" s="1796"/>
      <c r="N615" s="1797"/>
      <c r="O615" s="1545"/>
      <c r="P615" s="1545"/>
      <c r="Q615" s="1545"/>
      <c r="AK615" s="300"/>
      <c r="AL615" s="300"/>
      <c r="AM615" s="300"/>
      <c r="AN615" s="300"/>
      <c r="AO615" s="300"/>
      <c r="AP615" s="300"/>
      <c r="AQ615" s="300"/>
      <c r="AR615" s="300"/>
      <c r="AS615" s="300"/>
      <c r="AT615" s="300"/>
      <c r="AU615" s="300"/>
      <c r="AV615" s="300"/>
      <c r="AW615" s="300"/>
      <c r="AX615" s="300"/>
      <c r="AY615" s="300"/>
      <c r="AZ615" s="300"/>
      <c r="BA615" s="303"/>
      <c r="BB615" s="353"/>
      <c r="BC615" s="303"/>
      <c r="BD615" s="303"/>
      <c r="BE615" s="303"/>
      <c r="BF615" s="303"/>
      <c r="BG615" s="303"/>
      <c r="BH615" s="303"/>
      <c r="BI615" s="303"/>
      <c r="BJ615" s="303"/>
      <c r="BK615" s="303"/>
      <c r="BL615" s="303"/>
      <c r="BM615" s="303"/>
      <c r="BN615" s="303"/>
      <c r="BO615" s="303"/>
      <c r="BP615" s="303"/>
      <c r="BQ615" s="303"/>
      <c r="BR615" s="303"/>
      <c r="BS615" s="303"/>
      <c r="BT615" s="303"/>
      <c r="BU615" s="303"/>
      <c r="BV615" s="303"/>
      <c r="BW615" s="303"/>
      <c r="BX615" s="303"/>
      <c r="BY615" s="303"/>
      <c r="BZ615" s="303"/>
      <c r="CA615" s="303"/>
      <c r="CB615" s="303"/>
      <c r="CC615" s="303"/>
      <c r="CD615" s="303"/>
      <c r="CE615" s="303"/>
      <c r="CF615" s="303"/>
      <c r="CG615" s="303"/>
      <c r="CH615" s="303"/>
      <c r="CI615" s="303"/>
      <c r="CJ615" s="303"/>
      <c r="CK615" s="303"/>
      <c r="CL615" s="303"/>
      <c r="CM615" s="303"/>
      <c r="CN615" s="303"/>
      <c r="CO615" s="303"/>
      <c r="CP615" s="303"/>
      <c r="CQ615" s="303"/>
      <c r="CR615" s="303"/>
      <c r="CS615" s="303"/>
      <c r="CT615" s="303"/>
      <c r="CU615" s="303"/>
      <c r="CV615" s="303"/>
      <c r="CW615" s="303"/>
      <c r="CX615" s="303"/>
      <c r="CY615" s="303"/>
      <c r="CZ615" s="303"/>
    </row>
    <row r="616" s="623" customFormat="true" ht="25.15" customHeight="true" x14ac:dyDescent="0.2">
      <c r="C616" s="1796"/>
      <c r="D616" s="1797"/>
      <c r="E616" s="1545"/>
      <c r="F616" s="1545"/>
      <c r="G616" s="1545"/>
      <c r="H616" s="1796"/>
      <c r="I616" s="1797"/>
      <c r="J616" s="1545"/>
      <c r="K616" s="1545"/>
      <c r="L616" s="1545"/>
      <c r="M616" s="1796"/>
      <c r="N616" s="1797"/>
      <c r="O616" s="1545"/>
      <c r="P616" s="1545"/>
      <c r="Q616" s="1545"/>
      <c r="AK616" s="300"/>
      <c r="AL616" s="300"/>
      <c r="AM616" s="300"/>
      <c r="AN616" s="300"/>
      <c r="AO616" s="300"/>
      <c r="AP616" s="300"/>
      <c r="AQ616" s="300"/>
      <c r="AR616" s="300"/>
      <c r="AS616" s="300"/>
      <c r="AT616" s="300"/>
      <c r="AU616" s="300"/>
      <c r="AV616" s="300"/>
      <c r="AW616" s="300"/>
      <c r="AX616" s="300"/>
      <c r="AY616" s="300"/>
      <c r="AZ616" s="300"/>
      <c r="BA616" s="303"/>
      <c r="BB616" s="353"/>
      <c r="BC616" s="303"/>
      <c r="BD616" s="303"/>
      <c r="BE616" s="303"/>
      <c r="BF616" s="303"/>
      <c r="BG616" s="303"/>
      <c r="BH616" s="303"/>
      <c r="BI616" s="303"/>
      <c r="BJ616" s="303"/>
      <c r="BK616" s="303"/>
      <c r="BL616" s="303"/>
      <c r="BM616" s="303"/>
      <c r="BN616" s="303"/>
      <c r="BO616" s="303"/>
      <c r="BP616" s="303"/>
      <c r="BQ616" s="303"/>
      <c r="BR616" s="303"/>
      <c r="BS616" s="303"/>
      <c r="BT616" s="303"/>
      <c r="BU616" s="303"/>
      <c r="BV616" s="303"/>
      <c r="BW616" s="303"/>
      <c r="BX616" s="303"/>
      <c r="BY616" s="303"/>
      <c r="BZ616" s="303"/>
      <c r="CA616" s="303"/>
      <c r="CB616" s="303"/>
      <c r="CC616" s="303"/>
      <c r="CD616" s="303"/>
      <c r="CE616" s="303"/>
      <c r="CF616" s="303"/>
      <c r="CG616" s="303"/>
      <c r="CH616" s="303"/>
      <c r="CI616" s="303"/>
      <c r="CJ616" s="303"/>
      <c r="CK616" s="303"/>
      <c r="CL616" s="303"/>
      <c r="CM616" s="303"/>
      <c r="CN616" s="303"/>
      <c r="CO616" s="303"/>
      <c r="CP616" s="303"/>
      <c r="CQ616" s="303"/>
      <c r="CR616" s="303"/>
      <c r="CS616" s="303"/>
      <c r="CT616" s="303"/>
      <c r="CU616" s="303"/>
      <c r="CV616" s="303"/>
      <c r="CW616" s="303"/>
      <c r="CX616" s="303"/>
      <c r="CY616" s="303"/>
      <c r="CZ616" s="303"/>
    </row>
    <row r="617" s="623" customFormat="true" ht="25.15" customHeight="true" x14ac:dyDescent="0.2">
      <c r="C617" s="1796"/>
      <c r="D617" s="1797"/>
      <c r="E617" s="1545"/>
      <c r="F617" s="1545"/>
      <c r="G617" s="1545"/>
      <c r="H617" s="1796"/>
      <c r="I617" s="1797"/>
      <c r="J617" s="1545"/>
      <c r="K617" s="1545"/>
      <c r="L617" s="1545"/>
      <c r="M617" s="1796"/>
      <c r="N617" s="1797"/>
      <c r="O617" s="1545"/>
      <c r="P617" s="1545"/>
      <c r="Q617" s="1545"/>
      <c r="AK617" s="300"/>
      <c r="AL617" s="300"/>
      <c r="AM617" s="300"/>
      <c r="AN617" s="300"/>
      <c r="AO617" s="300"/>
      <c r="AP617" s="300"/>
      <c r="AQ617" s="300"/>
      <c r="AR617" s="300"/>
      <c r="AS617" s="300"/>
      <c r="AT617" s="300"/>
      <c r="AU617" s="300"/>
      <c r="AV617" s="300"/>
      <c r="AW617" s="300"/>
      <c r="AX617" s="300"/>
      <c r="AY617" s="300"/>
      <c r="AZ617" s="300"/>
      <c r="BA617" s="303"/>
      <c r="BB617" s="353"/>
      <c r="BC617" s="303"/>
      <c r="BD617" s="303"/>
      <c r="BE617" s="303"/>
      <c r="BF617" s="303"/>
      <c r="BG617" s="303"/>
      <c r="BH617" s="303"/>
      <c r="BI617" s="303"/>
      <c r="BJ617" s="303"/>
      <c r="BK617" s="303"/>
      <c r="BL617" s="303"/>
      <c r="BM617" s="303"/>
      <c r="BN617" s="303"/>
      <c r="BO617" s="303"/>
      <c r="BP617" s="303"/>
      <c r="BQ617" s="303"/>
      <c r="BR617" s="303"/>
      <c r="BS617" s="303"/>
      <c r="BT617" s="303"/>
      <c r="BU617" s="303"/>
      <c r="BV617" s="303"/>
      <c r="BW617" s="303"/>
      <c r="BX617" s="303"/>
      <c r="BY617" s="303"/>
      <c r="BZ617" s="303"/>
      <c r="CA617" s="303"/>
      <c r="CB617" s="303"/>
      <c r="CC617" s="303"/>
      <c r="CD617" s="303"/>
      <c r="CE617" s="303"/>
      <c r="CF617" s="303"/>
      <c r="CG617" s="303"/>
      <c r="CH617" s="303"/>
      <c r="CI617" s="303"/>
      <c r="CJ617" s="303"/>
      <c r="CK617" s="303"/>
      <c r="CL617" s="303"/>
      <c r="CM617" s="303"/>
      <c r="CN617" s="303"/>
      <c r="CO617" s="303"/>
      <c r="CP617" s="303"/>
      <c r="CQ617" s="303"/>
      <c r="CR617" s="303"/>
      <c r="CS617" s="303"/>
      <c r="CT617" s="303"/>
      <c r="CU617" s="303"/>
      <c r="CV617" s="303"/>
      <c r="CW617" s="303"/>
      <c r="CX617" s="303"/>
      <c r="CY617" s="303"/>
      <c r="CZ617" s="303"/>
    </row>
    <row r="618" s="623" customFormat="true" ht="25.15" customHeight="true" x14ac:dyDescent="0.2">
      <c r="C618" s="1796"/>
      <c r="D618" s="1797"/>
      <c r="E618" s="1545"/>
      <c r="F618" s="1545"/>
      <c r="G618" s="1545"/>
      <c r="H618" s="1796"/>
      <c r="I618" s="1797"/>
      <c r="J618" s="1545"/>
      <c r="K618" s="1545"/>
      <c r="L618" s="1545"/>
      <c r="M618" s="1796"/>
      <c r="N618" s="1797"/>
      <c r="O618" s="1545"/>
      <c r="P618" s="1545"/>
      <c r="Q618" s="1545"/>
      <c r="AK618" s="300"/>
      <c r="AL618" s="300"/>
      <c r="AM618" s="300"/>
      <c r="AN618" s="300"/>
      <c r="AO618" s="300"/>
      <c r="AP618" s="300"/>
      <c r="AQ618" s="300"/>
      <c r="AR618" s="300"/>
      <c r="AS618" s="300"/>
      <c r="AT618" s="300"/>
      <c r="AU618" s="300"/>
      <c r="AV618" s="300"/>
      <c r="AW618" s="300"/>
      <c r="AX618" s="300"/>
      <c r="AY618" s="300"/>
      <c r="AZ618" s="300"/>
      <c r="BA618" s="303"/>
      <c r="BB618" s="353"/>
      <c r="BC618" s="303"/>
      <c r="BD618" s="303"/>
      <c r="BE618" s="303"/>
      <c r="BF618" s="303"/>
      <c r="BG618" s="303"/>
      <c r="BH618" s="303"/>
      <c r="BI618" s="303"/>
      <c r="BJ618" s="303"/>
      <c r="BK618" s="303"/>
      <c r="BL618" s="303"/>
      <c r="BM618" s="303"/>
      <c r="BN618" s="303"/>
      <c r="BO618" s="303"/>
      <c r="BP618" s="303"/>
      <c r="BQ618" s="303"/>
      <c r="BR618" s="303"/>
      <c r="BS618" s="303"/>
      <c r="BT618" s="303"/>
      <c r="BU618" s="303"/>
      <c r="BV618" s="303"/>
      <c r="BW618" s="303"/>
      <c r="BX618" s="303"/>
      <c r="BY618" s="303"/>
      <c r="BZ618" s="303"/>
      <c r="CA618" s="303"/>
      <c r="CB618" s="303"/>
      <c r="CC618" s="303"/>
      <c r="CD618" s="303"/>
      <c r="CE618" s="303"/>
      <c r="CF618" s="303"/>
      <c r="CG618" s="303"/>
      <c r="CH618" s="303"/>
      <c r="CI618" s="303"/>
      <c r="CJ618" s="303"/>
      <c r="CK618" s="303"/>
      <c r="CL618" s="303"/>
      <c r="CM618" s="303"/>
      <c r="CN618" s="303"/>
      <c r="CO618" s="303"/>
      <c r="CP618" s="303"/>
      <c r="CQ618" s="303"/>
      <c r="CR618" s="303"/>
      <c r="CS618" s="303"/>
      <c r="CT618" s="303"/>
      <c r="CU618" s="303"/>
      <c r="CV618" s="303"/>
      <c r="CW618" s="303"/>
      <c r="CX618" s="303"/>
      <c r="CY618" s="303"/>
      <c r="CZ618" s="303"/>
    </row>
    <row r="619" s="623" customFormat="true" ht="25.15" customHeight="true" x14ac:dyDescent="0.2">
      <c r="C619" s="1796"/>
      <c r="D619" s="1797"/>
      <c r="E619" s="1545"/>
      <c r="F619" s="1545"/>
      <c r="G619" s="1545"/>
      <c r="H619" s="1796"/>
      <c r="I619" s="1797"/>
      <c r="J619" s="1545"/>
      <c r="K619" s="1545"/>
      <c r="L619" s="1545"/>
      <c r="M619" s="1796"/>
      <c r="N619" s="1797"/>
      <c r="O619" s="1545"/>
      <c r="P619" s="1545"/>
      <c r="Q619" s="1545"/>
      <c r="AK619" s="300"/>
      <c r="AL619" s="300"/>
      <c r="AM619" s="300"/>
      <c r="AN619" s="300"/>
      <c r="AO619" s="300"/>
      <c r="AP619" s="300"/>
      <c r="AQ619" s="300"/>
      <c r="AR619" s="300"/>
      <c r="AS619" s="300"/>
      <c r="AT619" s="300"/>
      <c r="AU619" s="300"/>
      <c r="AV619" s="300"/>
      <c r="AW619" s="300"/>
      <c r="AX619" s="300"/>
      <c r="AY619" s="300"/>
      <c r="AZ619" s="300"/>
      <c r="BA619" s="303"/>
      <c r="BB619" s="353"/>
      <c r="BC619" s="303"/>
      <c r="BD619" s="303"/>
      <c r="BE619" s="303"/>
      <c r="BF619" s="303"/>
      <c r="BG619" s="303"/>
      <c r="BH619" s="303"/>
      <c r="BI619" s="303"/>
      <c r="BJ619" s="303"/>
      <c r="BK619" s="303"/>
      <c r="BL619" s="303"/>
      <c r="BM619" s="303"/>
      <c r="BN619" s="303"/>
      <c r="BO619" s="303"/>
      <c r="BP619" s="303"/>
      <c r="BQ619" s="303"/>
      <c r="BR619" s="303"/>
      <c r="BS619" s="303"/>
      <c r="BT619" s="303"/>
      <c r="BU619" s="303"/>
      <c r="BV619" s="303"/>
      <c r="BW619" s="303"/>
      <c r="BX619" s="303"/>
      <c r="BY619" s="303"/>
      <c r="BZ619" s="303"/>
      <c r="CA619" s="303"/>
      <c r="CB619" s="303"/>
      <c r="CC619" s="303"/>
      <c r="CD619" s="303"/>
      <c r="CE619" s="303"/>
      <c r="CF619" s="303"/>
      <c r="CG619" s="303"/>
      <c r="CH619" s="303"/>
      <c r="CI619" s="303"/>
      <c r="CJ619" s="303"/>
      <c r="CK619" s="303"/>
      <c r="CL619" s="303"/>
      <c r="CM619" s="303"/>
      <c r="CN619" s="303"/>
      <c r="CO619" s="303"/>
      <c r="CP619" s="303"/>
      <c r="CQ619" s="303"/>
      <c r="CR619" s="303"/>
      <c r="CS619" s="303"/>
      <c r="CT619" s="303"/>
      <c r="CU619" s="303"/>
      <c r="CV619" s="303"/>
      <c r="CW619" s="303"/>
      <c r="CX619" s="303"/>
      <c r="CY619" s="303"/>
      <c r="CZ619" s="303"/>
    </row>
    <row r="620" s="623" customFormat="true" ht="25.15" customHeight="true" x14ac:dyDescent="0.2">
      <c r="C620" s="1796"/>
      <c r="D620" s="1797"/>
      <c r="E620" s="1545"/>
      <c r="F620" s="1545"/>
      <c r="G620" s="1545"/>
      <c r="H620" s="1796"/>
      <c r="I620" s="1797"/>
      <c r="J620" s="1545"/>
      <c r="K620" s="1545"/>
      <c r="L620" s="1545"/>
      <c r="M620" s="1796"/>
      <c r="N620" s="1797"/>
      <c r="O620" s="1545"/>
      <c r="P620" s="1545"/>
      <c r="Q620" s="1545"/>
      <c r="AK620" s="300"/>
      <c r="AL620" s="300"/>
      <c r="AM620" s="300"/>
      <c r="AN620" s="300"/>
      <c r="AO620" s="300"/>
      <c r="AP620" s="300"/>
      <c r="AQ620" s="300"/>
      <c r="AR620" s="300"/>
      <c r="AS620" s="300"/>
      <c r="AT620" s="300"/>
      <c r="AU620" s="300"/>
      <c r="AV620" s="300"/>
      <c r="AW620" s="300"/>
      <c r="AX620" s="300"/>
      <c r="AY620" s="300"/>
      <c r="AZ620" s="300"/>
      <c r="BA620" s="303"/>
      <c r="BB620" s="353"/>
      <c r="BC620" s="303"/>
      <c r="BD620" s="303"/>
      <c r="BE620" s="303"/>
      <c r="BF620" s="303"/>
      <c r="BG620" s="303"/>
      <c r="BH620" s="303"/>
      <c r="BI620" s="303"/>
      <c r="BJ620" s="303"/>
      <c r="BK620" s="303"/>
      <c r="BL620" s="303"/>
      <c r="BM620" s="303"/>
      <c r="BN620" s="303"/>
      <c r="BO620" s="303"/>
      <c r="BP620" s="303"/>
      <c r="BQ620" s="303"/>
      <c r="BR620" s="303"/>
      <c r="BS620" s="303"/>
      <c r="BT620" s="303"/>
      <c r="BU620" s="303"/>
      <c r="BV620" s="303"/>
      <c r="BW620" s="303"/>
      <c r="BX620" s="303"/>
      <c r="BY620" s="303"/>
      <c r="BZ620" s="303"/>
      <c r="CA620" s="303"/>
      <c r="CB620" s="303"/>
      <c r="CC620" s="303"/>
      <c r="CD620" s="303"/>
      <c r="CE620" s="303"/>
      <c r="CF620" s="303"/>
      <c r="CG620" s="303"/>
      <c r="CH620" s="303"/>
      <c r="CI620" s="303"/>
      <c r="CJ620" s="303"/>
      <c r="CK620" s="303"/>
      <c r="CL620" s="303"/>
      <c r="CM620" s="303"/>
      <c r="CN620" s="303"/>
      <c r="CO620" s="303"/>
      <c r="CP620" s="303"/>
      <c r="CQ620" s="303"/>
      <c r="CR620" s="303"/>
      <c r="CS620" s="303"/>
      <c r="CT620" s="303"/>
      <c r="CU620" s="303"/>
      <c r="CV620" s="303"/>
      <c r="CW620" s="303"/>
      <c r="CX620" s="303"/>
      <c r="CY620" s="303"/>
      <c r="CZ620" s="303"/>
    </row>
    <row r="621" s="623" customFormat="true" ht="25.15" customHeight="true" x14ac:dyDescent="0.2">
      <c r="C621" s="1796"/>
      <c r="D621" s="1797"/>
      <c r="E621" s="1545"/>
      <c r="F621" s="1545"/>
      <c r="G621" s="1545"/>
      <c r="H621" s="1796"/>
      <c r="I621" s="1797"/>
      <c r="J621" s="1545"/>
      <c r="K621" s="1545"/>
      <c r="L621" s="1545"/>
      <c r="M621" s="1796"/>
      <c r="N621" s="1797"/>
      <c r="O621" s="1545"/>
      <c r="P621" s="1545"/>
      <c r="Q621" s="1545"/>
      <c r="AK621" s="300"/>
      <c r="AL621" s="300"/>
      <c r="AM621" s="300"/>
      <c r="AN621" s="300"/>
      <c r="AO621" s="300"/>
      <c r="AP621" s="300"/>
      <c r="AQ621" s="300"/>
      <c r="AR621" s="300"/>
      <c r="AS621" s="300"/>
      <c r="AT621" s="300"/>
      <c r="AU621" s="300"/>
      <c r="AV621" s="300"/>
      <c r="AW621" s="300"/>
      <c r="AX621" s="300"/>
      <c r="AY621" s="300"/>
      <c r="AZ621" s="300"/>
      <c r="BA621" s="303"/>
      <c r="BB621" s="353"/>
      <c r="BC621" s="303"/>
      <c r="BD621" s="303"/>
      <c r="BE621" s="303"/>
      <c r="BF621" s="303"/>
      <c r="BG621" s="303"/>
      <c r="BH621" s="303"/>
      <c r="BI621" s="303"/>
      <c r="BJ621" s="303"/>
      <c r="BK621" s="303"/>
      <c r="BL621" s="303"/>
      <c r="BM621" s="303"/>
      <c r="BN621" s="303"/>
      <c r="BO621" s="303"/>
      <c r="BP621" s="303"/>
      <c r="BQ621" s="303"/>
      <c r="BR621" s="303"/>
      <c r="BS621" s="303"/>
      <c r="BT621" s="303"/>
      <c r="BU621" s="303"/>
      <c r="BV621" s="303"/>
      <c r="BW621" s="303"/>
      <c r="BX621" s="303"/>
      <c r="BY621" s="303"/>
      <c r="BZ621" s="303"/>
      <c r="CA621" s="303"/>
      <c r="CB621" s="303"/>
      <c r="CC621" s="303"/>
      <c r="CD621" s="303"/>
      <c r="CE621" s="303"/>
      <c r="CF621" s="303"/>
      <c r="CG621" s="303"/>
      <c r="CH621" s="303"/>
      <c r="CI621" s="303"/>
      <c r="CJ621" s="303"/>
      <c r="CK621" s="303"/>
      <c r="CL621" s="303"/>
      <c r="CM621" s="303"/>
      <c r="CN621" s="303"/>
      <c r="CO621" s="303"/>
      <c r="CP621" s="303"/>
      <c r="CQ621" s="303"/>
      <c r="CR621" s="303"/>
      <c r="CS621" s="303"/>
      <c r="CT621" s="303"/>
      <c r="CU621" s="303"/>
      <c r="CV621" s="303"/>
      <c r="CW621" s="303"/>
      <c r="CX621" s="303"/>
      <c r="CY621" s="303"/>
      <c r="CZ621" s="303"/>
    </row>
    <row r="622" s="623" customFormat="true" ht="25.15" customHeight="true" x14ac:dyDescent="0.2">
      <c r="C622" s="1796"/>
      <c r="D622" s="1797"/>
      <c r="E622" s="1545"/>
      <c r="F622" s="1545"/>
      <c r="G622" s="1545"/>
      <c r="H622" s="1796"/>
      <c r="I622" s="1797"/>
      <c r="J622" s="1545"/>
      <c r="K622" s="1545"/>
      <c r="L622" s="1545"/>
      <c r="M622" s="1796"/>
      <c r="N622" s="1797"/>
      <c r="O622" s="1545"/>
      <c r="P622" s="1545"/>
      <c r="Q622" s="1545"/>
      <c r="AK622" s="300"/>
      <c r="AL622" s="300"/>
      <c r="AM622" s="300"/>
      <c r="AN622" s="300"/>
      <c r="AO622" s="300"/>
      <c r="AP622" s="300"/>
      <c r="AQ622" s="300"/>
      <c r="AR622" s="300"/>
      <c r="AS622" s="300"/>
      <c r="AT622" s="300"/>
      <c r="AU622" s="300"/>
      <c r="AV622" s="300"/>
      <c r="AW622" s="300"/>
      <c r="AX622" s="300"/>
      <c r="AY622" s="300"/>
      <c r="AZ622" s="300"/>
      <c r="BA622" s="303"/>
      <c r="BB622" s="353"/>
      <c r="BC622" s="303"/>
      <c r="BD622" s="303"/>
      <c r="BE622" s="303"/>
      <c r="BF622" s="303"/>
      <c r="BG622" s="303"/>
      <c r="BH622" s="303"/>
      <c r="BI622" s="303"/>
      <c r="BJ622" s="303"/>
      <c r="BK622" s="303"/>
      <c r="BL622" s="303"/>
      <c r="BM622" s="303"/>
      <c r="BN622" s="303"/>
      <c r="BO622" s="303"/>
      <c r="BP622" s="303"/>
      <c r="BQ622" s="303"/>
      <c r="BR622" s="303"/>
      <c r="BS622" s="303"/>
      <c r="BT622" s="303"/>
      <c r="BU622" s="303"/>
      <c r="BV622" s="303"/>
      <c r="BW622" s="303"/>
      <c r="BX622" s="303"/>
      <c r="BY622" s="303"/>
      <c r="BZ622" s="303"/>
      <c r="CA622" s="303"/>
      <c r="CB622" s="303"/>
      <c r="CC622" s="303"/>
      <c r="CD622" s="303"/>
      <c r="CE622" s="303"/>
      <c r="CF622" s="303"/>
      <c r="CG622" s="303"/>
      <c r="CH622" s="303"/>
      <c r="CI622" s="303"/>
      <c r="CJ622" s="303"/>
      <c r="CK622" s="303"/>
      <c r="CL622" s="303"/>
      <c r="CM622" s="303"/>
      <c r="CN622" s="303"/>
      <c r="CO622" s="303"/>
      <c r="CP622" s="303"/>
      <c r="CQ622" s="303"/>
      <c r="CR622" s="303"/>
      <c r="CS622" s="303"/>
      <c r="CT622" s="303"/>
      <c r="CU622" s="303"/>
      <c r="CV622" s="303"/>
      <c r="CW622" s="303"/>
      <c r="CX622" s="303"/>
      <c r="CY622" s="303"/>
      <c r="CZ622" s="303"/>
    </row>
    <row r="623" s="623" customFormat="true" ht="25.15" customHeight="true" x14ac:dyDescent="0.2">
      <c r="C623" s="1796"/>
      <c r="D623" s="1797"/>
      <c r="E623" s="1545"/>
      <c r="F623" s="1545"/>
      <c r="G623" s="1545"/>
      <c r="H623" s="1796"/>
      <c r="I623" s="1797"/>
      <c r="J623" s="1545"/>
      <c r="K623" s="1545"/>
      <c r="L623" s="1545"/>
      <c r="M623" s="1796"/>
      <c r="N623" s="1797"/>
      <c r="O623" s="1545"/>
      <c r="P623" s="1545"/>
      <c r="Q623" s="1545"/>
      <c r="AK623" s="300"/>
      <c r="AL623" s="300"/>
      <c r="AM623" s="300"/>
      <c r="AN623" s="300"/>
      <c r="AO623" s="300"/>
      <c r="AP623" s="300"/>
      <c r="AQ623" s="300"/>
      <c r="AR623" s="300"/>
      <c r="AS623" s="300"/>
      <c r="AT623" s="300"/>
      <c r="AU623" s="300"/>
      <c r="AV623" s="300"/>
      <c r="AW623" s="300"/>
      <c r="AX623" s="300"/>
      <c r="AY623" s="300"/>
      <c r="AZ623" s="300"/>
      <c r="BA623" s="303"/>
      <c r="BB623" s="353"/>
      <c r="BC623" s="303"/>
      <c r="BD623" s="303"/>
      <c r="BE623" s="303"/>
      <c r="BF623" s="303"/>
      <c r="BG623" s="303"/>
      <c r="BH623" s="303"/>
      <c r="BI623" s="303"/>
      <c r="BJ623" s="303"/>
      <c r="BK623" s="303"/>
      <c r="BL623" s="303"/>
      <c r="BM623" s="303"/>
      <c r="BN623" s="303"/>
      <c r="BO623" s="303"/>
      <c r="BP623" s="303"/>
      <c r="BQ623" s="303"/>
      <c r="BR623" s="303"/>
      <c r="BS623" s="303"/>
      <c r="BT623" s="303"/>
      <c r="BU623" s="303"/>
      <c r="BV623" s="303"/>
      <c r="BW623" s="303"/>
      <c r="BX623" s="303"/>
      <c r="BY623" s="303"/>
      <c r="BZ623" s="303"/>
      <c r="CA623" s="303"/>
      <c r="CB623" s="303"/>
      <c r="CC623" s="303"/>
      <c r="CD623" s="303"/>
      <c r="CE623" s="303"/>
      <c r="CF623" s="303"/>
      <c r="CG623" s="303"/>
      <c r="CH623" s="303"/>
      <c r="CI623" s="303"/>
      <c r="CJ623" s="303"/>
      <c r="CK623" s="303"/>
      <c r="CL623" s="303"/>
      <c r="CM623" s="303"/>
      <c r="CN623" s="303"/>
      <c r="CO623" s="303"/>
      <c r="CP623" s="303"/>
      <c r="CQ623" s="303"/>
      <c r="CR623" s="303"/>
      <c r="CS623" s="303"/>
      <c r="CT623" s="303"/>
      <c r="CU623" s="303"/>
      <c r="CV623" s="303"/>
      <c r="CW623" s="303"/>
      <c r="CX623" s="303"/>
      <c r="CY623" s="303"/>
      <c r="CZ623" s="303"/>
    </row>
    <row r="624" s="623" customFormat="true" ht="25.15" customHeight="true" x14ac:dyDescent="0.2">
      <c r="C624" s="1796"/>
      <c r="D624" s="1797"/>
      <c r="E624" s="1545"/>
      <c r="F624" s="1545"/>
      <c r="G624" s="1545"/>
      <c r="H624" s="1796"/>
      <c r="I624" s="1797"/>
      <c r="J624" s="1545"/>
      <c r="K624" s="1545"/>
      <c r="L624" s="1545"/>
      <c r="M624" s="1796"/>
      <c r="N624" s="1797"/>
      <c r="O624" s="1545"/>
      <c r="P624" s="1545"/>
      <c r="Q624" s="1545"/>
      <c r="AK624" s="300"/>
      <c r="AL624" s="300"/>
      <c r="AM624" s="300"/>
      <c r="AN624" s="300"/>
      <c r="AO624" s="300"/>
      <c r="AP624" s="300"/>
      <c r="AQ624" s="300"/>
      <c r="AR624" s="300"/>
      <c r="AS624" s="300"/>
      <c r="AT624" s="300"/>
      <c r="AU624" s="300"/>
      <c r="AV624" s="300"/>
      <c r="AW624" s="300"/>
      <c r="AX624" s="300"/>
      <c r="AY624" s="300"/>
      <c r="AZ624" s="300"/>
      <c r="BA624" s="303"/>
      <c r="BB624" s="353"/>
      <c r="BC624" s="303"/>
      <c r="BD624" s="303"/>
      <c r="BE624" s="303"/>
      <c r="BF624" s="303"/>
      <c r="BG624" s="303"/>
      <c r="BH624" s="303"/>
      <c r="BI624" s="303"/>
      <c r="BJ624" s="303"/>
      <c r="BK624" s="303"/>
      <c r="BL624" s="303"/>
      <c r="BM624" s="303"/>
      <c r="BN624" s="303"/>
      <c r="BO624" s="303"/>
      <c r="BP624" s="303"/>
      <c r="BQ624" s="303"/>
      <c r="BR624" s="303"/>
      <c r="BS624" s="303"/>
      <c r="BT624" s="303"/>
      <c r="BU624" s="303"/>
      <c r="BV624" s="303"/>
      <c r="BW624" s="303"/>
      <c r="BX624" s="303"/>
      <c r="BY624" s="303"/>
      <c r="BZ624" s="303"/>
      <c r="CA624" s="303"/>
      <c r="CB624" s="303"/>
      <c r="CC624" s="303"/>
      <c r="CD624" s="303"/>
      <c r="CE624" s="303"/>
      <c r="CF624" s="303"/>
      <c r="CG624" s="303"/>
      <c r="CH624" s="303"/>
      <c r="CI624" s="303"/>
      <c r="CJ624" s="303"/>
      <c r="CK624" s="303"/>
      <c r="CL624" s="303"/>
      <c r="CM624" s="303"/>
      <c r="CN624" s="303"/>
      <c r="CO624" s="303"/>
      <c r="CP624" s="303"/>
      <c r="CQ624" s="303"/>
      <c r="CR624" s="303"/>
      <c r="CS624" s="303"/>
      <c r="CT624" s="303"/>
      <c r="CU624" s="303"/>
      <c r="CV624" s="303"/>
      <c r="CW624" s="303"/>
      <c r="CX624" s="303"/>
      <c r="CY624" s="303"/>
      <c r="CZ624" s="303"/>
    </row>
    <row r="625" s="623" customFormat="true" ht="25.15" customHeight="true" x14ac:dyDescent="0.2">
      <c r="C625" s="1796"/>
      <c r="D625" s="1797"/>
      <c r="E625" s="1545"/>
      <c r="F625" s="1545"/>
      <c r="G625" s="1545"/>
      <c r="H625" s="1796"/>
      <c r="I625" s="1797"/>
      <c r="J625" s="1545"/>
      <c r="K625" s="1545"/>
      <c r="L625" s="1545"/>
      <c r="M625" s="1796"/>
      <c r="N625" s="1797"/>
      <c r="O625" s="1545"/>
      <c r="P625" s="1545"/>
      <c r="Q625" s="1545"/>
      <c r="AK625" s="300"/>
      <c r="AL625" s="300"/>
      <c r="AM625" s="300"/>
      <c r="AN625" s="300"/>
      <c r="AO625" s="300"/>
      <c r="AP625" s="300"/>
      <c r="AQ625" s="300"/>
      <c r="AR625" s="300"/>
      <c r="AS625" s="300"/>
      <c r="AT625" s="300"/>
      <c r="AU625" s="300"/>
      <c r="AV625" s="300"/>
      <c r="AW625" s="300"/>
      <c r="AX625" s="300"/>
      <c r="AY625" s="300"/>
      <c r="AZ625" s="300"/>
      <c r="BA625" s="303"/>
      <c r="BB625" s="353"/>
      <c r="BC625" s="303"/>
      <c r="BD625" s="303"/>
      <c r="BE625" s="303"/>
      <c r="BF625" s="303"/>
      <c r="BG625" s="303"/>
      <c r="BH625" s="303"/>
      <c r="BI625" s="303"/>
      <c r="BJ625" s="303"/>
      <c r="BK625" s="303"/>
      <c r="BL625" s="303"/>
      <c r="BM625" s="303"/>
      <c r="BN625" s="303"/>
      <c r="BO625" s="303"/>
      <c r="BP625" s="303"/>
      <c r="BQ625" s="303"/>
      <c r="BR625" s="303"/>
      <c r="BS625" s="303"/>
      <c r="BT625" s="303"/>
      <c r="BU625" s="303"/>
      <c r="BV625" s="303"/>
      <c r="BW625" s="303"/>
      <c r="BX625" s="303"/>
      <c r="BY625" s="303"/>
      <c r="BZ625" s="303"/>
      <c r="CA625" s="303"/>
      <c r="CB625" s="303"/>
      <c r="CC625" s="303"/>
      <c r="CD625" s="303"/>
      <c r="CE625" s="303"/>
      <c r="CF625" s="303"/>
      <c r="CG625" s="303"/>
      <c r="CH625" s="303"/>
      <c r="CI625" s="303"/>
      <c r="CJ625" s="303"/>
      <c r="CK625" s="303"/>
      <c r="CL625" s="303"/>
      <c r="CM625" s="303"/>
      <c r="CN625" s="303"/>
      <c r="CO625" s="303"/>
      <c r="CP625" s="303"/>
      <c r="CQ625" s="303"/>
      <c r="CR625" s="303"/>
      <c r="CS625" s="303"/>
      <c r="CT625" s="303"/>
      <c r="CU625" s="303"/>
      <c r="CV625" s="303"/>
      <c r="CW625" s="303"/>
      <c r="CX625" s="303"/>
      <c r="CY625" s="303"/>
      <c r="CZ625" s="303"/>
    </row>
    <row r="626" s="623" customFormat="true" ht="25.15" customHeight="true" x14ac:dyDescent="0.2">
      <c r="C626" s="1796"/>
      <c r="D626" s="1797"/>
      <c r="E626" s="1545"/>
      <c r="F626" s="1545"/>
      <c r="G626" s="1545"/>
      <c r="H626" s="1796"/>
      <c r="I626" s="1797"/>
      <c r="J626" s="1545"/>
      <c r="K626" s="1545"/>
      <c r="L626" s="1545"/>
      <c r="M626" s="1796"/>
      <c r="N626" s="1797"/>
      <c r="O626" s="1545"/>
      <c r="P626" s="1545"/>
      <c r="Q626" s="1545"/>
      <c r="AK626" s="300"/>
      <c r="AL626" s="300"/>
      <c r="AM626" s="300"/>
      <c r="AN626" s="300"/>
      <c r="AO626" s="300"/>
      <c r="AP626" s="300"/>
      <c r="AQ626" s="300"/>
      <c r="AR626" s="300"/>
      <c r="AS626" s="300"/>
      <c r="AT626" s="300"/>
      <c r="AU626" s="300"/>
      <c r="AV626" s="300"/>
      <c r="AW626" s="300"/>
      <c r="AX626" s="300"/>
      <c r="AY626" s="300"/>
      <c r="AZ626" s="300"/>
      <c r="BA626" s="303"/>
      <c r="BB626" s="353"/>
      <c r="BC626" s="303"/>
      <c r="BD626" s="303"/>
      <c r="BE626" s="303"/>
      <c r="BF626" s="303"/>
      <c r="BG626" s="303"/>
      <c r="BH626" s="303"/>
      <c r="BI626" s="303"/>
      <c r="BJ626" s="303"/>
      <c r="BK626" s="303"/>
      <c r="BL626" s="303"/>
      <c r="BM626" s="303"/>
      <c r="BN626" s="303"/>
      <c r="BO626" s="303"/>
      <c r="BP626" s="303"/>
      <c r="BQ626" s="303"/>
      <c r="BR626" s="303"/>
      <c r="BS626" s="303"/>
      <c r="BT626" s="303"/>
      <c r="BU626" s="303"/>
      <c r="BV626" s="303"/>
      <c r="BW626" s="303"/>
      <c r="BX626" s="303"/>
      <c r="BY626" s="303"/>
      <c r="BZ626" s="303"/>
      <c r="CA626" s="303"/>
      <c r="CB626" s="303"/>
      <c r="CC626" s="303"/>
      <c r="CD626" s="303"/>
      <c r="CE626" s="303"/>
      <c r="CF626" s="303"/>
      <c r="CG626" s="303"/>
      <c r="CH626" s="303"/>
      <c r="CI626" s="303"/>
      <c r="CJ626" s="303"/>
      <c r="CK626" s="303"/>
      <c r="CL626" s="303"/>
      <c r="CM626" s="303"/>
      <c r="CN626" s="303"/>
      <c r="CO626" s="303"/>
      <c r="CP626" s="303"/>
      <c r="CQ626" s="303"/>
      <c r="CR626" s="303"/>
      <c r="CS626" s="303"/>
      <c r="CT626" s="303"/>
      <c r="CU626" s="303"/>
      <c r="CV626" s="303"/>
      <c r="CW626" s="303"/>
      <c r="CX626" s="303"/>
      <c r="CY626" s="303"/>
      <c r="CZ626" s="303"/>
    </row>
    <row r="627" s="623" customFormat="true" ht="25.15" customHeight="true" x14ac:dyDescent="0.2">
      <c r="C627" s="1796"/>
      <c r="D627" s="1797"/>
      <c r="E627" s="1545"/>
      <c r="F627" s="1545"/>
      <c r="G627" s="1545"/>
      <c r="H627" s="1796"/>
      <c r="I627" s="1797"/>
      <c r="J627" s="1545"/>
      <c r="K627" s="1545"/>
      <c r="L627" s="1545"/>
      <c r="M627" s="1796"/>
      <c r="N627" s="1797"/>
      <c r="O627" s="1545"/>
      <c r="P627" s="1545"/>
      <c r="Q627" s="1545"/>
      <c r="AK627" s="300"/>
      <c r="AL627" s="300"/>
      <c r="AM627" s="300"/>
      <c r="AN627" s="300"/>
      <c r="AO627" s="300"/>
      <c r="AP627" s="300"/>
      <c r="AQ627" s="300"/>
      <c r="AR627" s="300"/>
      <c r="AS627" s="300"/>
      <c r="AT627" s="300"/>
      <c r="AU627" s="300"/>
      <c r="AV627" s="300"/>
      <c r="AW627" s="300"/>
      <c r="AX627" s="300"/>
      <c r="AY627" s="300"/>
      <c r="AZ627" s="300"/>
      <c r="BA627" s="303"/>
      <c r="BB627" s="353"/>
      <c r="BC627" s="303"/>
      <c r="BD627" s="303"/>
      <c r="BE627" s="303"/>
      <c r="BF627" s="303"/>
      <c r="BG627" s="303"/>
      <c r="BH627" s="303"/>
      <c r="BI627" s="303"/>
      <c r="BJ627" s="303"/>
      <c r="BK627" s="303"/>
      <c r="BL627" s="303"/>
      <c r="BM627" s="303"/>
      <c r="BN627" s="303"/>
      <c r="BO627" s="303"/>
      <c r="BP627" s="303"/>
      <c r="BQ627" s="303"/>
      <c r="BR627" s="303"/>
      <c r="BS627" s="303"/>
      <c r="BT627" s="303"/>
      <c r="BU627" s="303"/>
      <c r="BV627" s="303"/>
      <c r="BW627" s="303"/>
      <c r="BX627" s="303"/>
      <c r="BY627" s="303"/>
      <c r="BZ627" s="303"/>
      <c r="CA627" s="303"/>
      <c r="CB627" s="303"/>
      <c r="CC627" s="303"/>
      <c r="CD627" s="303"/>
      <c r="CE627" s="303"/>
      <c r="CF627" s="303"/>
      <c r="CG627" s="303"/>
      <c r="CH627" s="303"/>
      <c r="CI627" s="303"/>
      <c r="CJ627" s="303"/>
      <c r="CK627" s="303"/>
      <c r="CL627" s="303"/>
      <c r="CM627" s="303"/>
      <c r="CN627" s="303"/>
      <c r="CO627" s="303"/>
      <c r="CP627" s="303"/>
      <c r="CQ627" s="303"/>
      <c r="CR627" s="303"/>
      <c r="CS627" s="303"/>
      <c r="CT627" s="303"/>
      <c r="CU627" s="303"/>
      <c r="CV627" s="303"/>
      <c r="CW627" s="303"/>
      <c r="CX627" s="303"/>
      <c r="CY627" s="303"/>
      <c r="CZ627" s="303"/>
    </row>
    <row r="628" s="623" customFormat="true" ht="25.15" customHeight="true" x14ac:dyDescent="0.2">
      <c r="C628" s="1796"/>
      <c r="D628" s="1797"/>
      <c r="E628" s="1545"/>
      <c r="F628" s="1545"/>
      <c r="G628" s="1545"/>
      <c r="H628" s="1796"/>
      <c r="I628" s="1797"/>
      <c r="J628" s="1545"/>
      <c r="K628" s="1545"/>
      <c r="L628" s="1545"/>
      <c r="M628" s="1796"/>
      <c r="N628" s="1797"/>
      <c r="O628" s="1545"/>
      <c r="P628" s="1545"/>
      <c r="Q628" s="1545"/>
      <c r="AK628" s="300"/>
      <c r="AL628" s="300"/>
      <c r="AM628" s="300"/>
      <c r="AN628" s="300"/>
      <c r="AO628" s="300"/>
      <c r="AP628" s="300"/>
      <c r="AQ628" s="300"/>
      <c r="AR628" s="300"/>
      <c r="AS628" s="300"/>
      <c r="AT628" s="300"/>
      <c r="AU628" s="300"/>
      <c r="AV628" s="300"/>
      <c r="AW628" s="300"/>
      <c r="AX628" s="300"/>
      <c r="AY628" s="300"/>
      <c r="AZ628" s="300"/>
      <c r="BA628" s="303"/>
      <c r="BB628" s="353"/>
      <c r="BC628" s="303"/>
      <c r="BD628" s="303"/>
      <c r="BE628" s="303"/>
      <c r="BF628" s="303"/>
      <c r="BG628" s="303"/>
      <c r="BH628" s="303"/>
      <c r="BI628" s="303"/>
      <c r="BJ628" s="303"/>
      <c r="BK628" s="303"/>
      <c r="BL628" s="303"/>
      <c r="BM628" s="303"/>
      <c r="BN628" s="303"/>
      <c r="BO628" s="303"/>
      <c r="BP628" s="303"/>
      <c r="BQ628" s="303"/>
      <c r="BR628" s="303"/>
      <c r="BS628" s="303"/>
      <c r="BT628" s="303"/>
      <c r="BU628" s="303"/>
      <c r="BV628" s="303"/>
      <c r="BW628" s="303"/>
      <c r="BX628" s="303"/>
      <c r="BY628" s="303"/>
      <c r="BZ628" s="303"/>
      <c r="CA628" s="303"/>
      <c r="CB628" s="303"/>
      <c r="CC628" s="303"/>
      <c r="CD628" s="303"/>
      <c r="CE628" s="303"/>
      <c r="CF628" s="303"/>
      <c r="CG628" s="303"/>
      <c r="CH628" s="303"/>
      <c r="CI628" s="303"/>
      <c r="CJ628" s="303"/>
      <c r="CK628" s="303"/>
      <c r="CL628" s="303"/>
      <c r="CM628" s="303"/>
      <c r="CN628" s="303"/>
      <c r="CO628" s="303"/>
      <c r="CP628" s="303"/>
      <c r="CQ628" s="303"/>
      <c r="CR628" s="303"/>
      <c r="CS628" s="303"/>
      <c r="CT628" s="303"/>
      <c r="CU628" s="303"/>
      <c r="CV628" s="303"/>
      <c r="CW628" s="303"/>
      <c r="CX628" s="303"/>
      <c r="CY628" s="303"/>
      <c r="CZ628" s="303"/>
    </row>
    <row r="629" s="623" customFormat="true" ht="25.15" customHeight="true" x14ac:dyDescent="0.2">
      <c r="C629" s="1796"/>
      <c r="D629" s="1797"/>
      <c r="E629" s="1545"/>
      <c r="F629" s="1545"/>
      <c r="G629" s="1545"/>
      <c r="H629" s="1796"/>
      <c r="I629" s="1797"/>
      <c r="J629" s="1545"/>
      <c r="K629" s="1545"/>
      <c r="L629" s="1545"/>
      <c r="M629" s="1796"/>
      <c r="N629" s="1797"/>
      <c r="O629" s="1545"/>
      <c r="P629" s="1545"/>
      <c r="Q629" s="1545"/>
      <c r="AK629" s="300"/>
      <c r="AL629" s="300"/>
      <c r="AM629" s="300"/>
      <c r="AN629" s="300"/>
      <c r="AO629" s="300"/>
      <c r="AP629" s="300"/>
      <c r="AQ629" s="300"/>
      <c r="AR629" s="300"/>
      <c r="AS629" s="300"/>
      <c r="AT629" s="300"/>
      <c r="AU629" s="300"/>
      <c r="AV629" s="300"/>
      <c r="AW629" s="300"/>
      <c r="AX629" s="300"/>
      <c r="AY629" s="300"/>
      <c r="AZ629" s="300"/>
      <c r="BA629" s="303"/>
      <c r="BB629" s="353"/>
      <c r="BC629" s="303"/>
      <c r="BD629" s="303"/>
      <c r="BE629" s="303"/>
      <c r="BF629" s="303"/>
      <c r="BG629" s="303"/>
      <c r="BH629" s="303"/>
      <c r="BI629" s="303"/>
      <c r="BJ629" s="303"/>
      <c r="BK629" s="303"/>
      <c r="BL629" s="303"/>
      <c r="BM629" s="303"/>
      <c r="BN629" s="303"/>
      <c r="BO629" s="303"/>
      <c r="BP629" s="303"/>
      <c r="BQ629" s="303"/>
      <c r="BR629" s="303"/>
      <c r="BS629" s="303"/>
      <c r="BT629" s="303"/>
      <c r="BU629" s="303"/>
      <c r="BV629" s="303"/>
      <c r="BW629" s="303"/>
      <c r="BX629" s="303"/>
      <c r="BY629" s="303"/>
      <c r="BZ629" s="303"/>
      <c r="CA629" s="303"/>
      <c r="CB629" s="303"/>
      <c r="CC629" s="303"/>
      <c r="CD629" s="303"/>
      <c r="CE629" s="303"/>
      <c r="CF629" s="303"/>
      <c r="CG629" s="303"/>
      <c r="CH629" s="303"/>
      <c r="CI629" s="303"/>
      <c r="CJ629" s="303"/>
      <c r="CK629" s="303"/>
      <c r="CL629" s="303"/>
      <c r="CM629" s="303"/>
      <c r="CN629" s="303"/>
      <c r="CO629" s="303"/>
      <c r="CP629" s="303"/>
      <c r="CQ629" s="303"/>
      <c r="CR629" s="303"/>
      <c r="CS629" s="303"/>
      <c r="CT629" s="303"/>
      <c r="CU629" s="303"/>
      <c r="CV629" s="303"/>
      <c r="CW629" s="303"/>
      <c r="CX629" s="303"/>
      <c r="CY629" s="303"/>
      <c r="CZ629" s="303"/>
    </row>
    <row r="630" s="623" customFormat="true" ht="25.15" customHeight="true" x14ac:dyDescent="0.2">
      <c r="C630" s="1796"/>
      <c r="D630" s="1797"/>
      <c r="E630" s="1545"/>
      <c r="F630" s="1545"/>
      <c r="G630" s="1545"/>
      <c r="H630" s="1796"/>
      <c r="I630" s="1797"/>
      <c r="J630" s="1545"/>
      <c r="K630" s="1545"/>
      <c r="L630" s="1545"/>
      <c r="M630" s="1796"/>
      <c r="N630" s="1797"/>
      <c r="O630" s="1545"/>
      <c r="P630" s="1545"/>
      <c r="Q630" s="1545"/>
      <c r="AK630" s="300"/>
      <c r="AL630" s="300"/>
      <c r="AM630" s="300"/>
      <c r="AN630" s="300"/>
      <c r="AO630" s="300"/>
      <c r="AP630" s="300"/>
      <c r="AQ630" s="300"/>
      <c r="AR630" s="300"/>
      <c r="AS630" s="300"/>
      <c r="AT630" s="300"/>
      <c r="AU630" s="300"/>
      <c r="AV630" s="300"/>
      <c r="AW630" s="300"/>
      <c r="AX630" s="300"/>
      <c r="AY630" s="300"/>
      <c r="AZ630" s="300"/>
      <c r="BA630" s="303"/>
      <c r="BB630" s="353"/>
      <c r="BC630" s="303"/>
      <c r="BD630" s="303"/>
      <c r="BE630" s="303"/>
      <c r="BF630" s="303"/>
      <c r="BG630" s="303"/>
      <c r="BH630" s="303"/>
      <c r="BI630" s="303"/>
      <c r="BJ630" s="303"/>
      <c r="BK630" s="303"/>
      <c r="BL630" s="303"/>
      <c r="BM630" s="303"/>
      <c r="BN630" s="303"/>
      <c r="BO630" s="303"/>
      <c r="BP630" s="303"/>
      <c r="BQ630" s="303"/>
      <c r="BR630" s="303"/>
      <c r="BS630" s="303"/>
      <c r="BT630" s="303"/>
      <c r="BU630" s="303"/>
      <c r="BV630" s="303"/>
      <c r="BW630" s="303"/>
      <c r="BX630" s="303"/>
      <c r="BY630" s="303"/>
      <c r="BZ630" s="303"/>
      <c r="CA630" s="303"/>
      <c r="CB630" s="303"/>
      <c r="CC630" s="303"/>
      <c r="CD630" s="303"/>
      <c r="CE630" s="303"/>
      <c r="CF630" s="303"/>
      <c r="CG630" s="303"/>
      <c r="CH630" s="303"/>
      <c r="CI630" s="303"/>
      <c r="CJ630" s="303"/>
      <c r="CK630" s="303"/>
      <c r="CL630" s="303"/>
      <c r="CM630" s="303"/>
      <c r="CN630" s="303"/>
      <c r="CO630" s="303"/>
      <c r="CP630" s="303"/>
      <c r="CQ630" s="303"/>
      <c r="CR630" s="303"/>
      <c r="CS630" s="303"/>
      <c r="CT630" s="303"/>
      <c r="CU630" s="303"/>
      <c r="CV630" s="303"/>
      <c r="CW630" s="303"/>
      <c r="CX630" s="303"/>
      <c r="CY630" s="303"/>
      <c r="CZ630" s="303"/>
    </row>
    <row r="631" s="623" customFormat="true" ht="25.15" customHeight="true" x14ac:dyDescent="0.2">
      <c r="C631" s="1796"/>
      <c r="D631" s="1797"/>
      <c r="E631" s="1545"/>
      <c r="F631" s="1545"/>
      <c r="G631" s="1545"/>
      <c r="H631" s="1796"/>
      <c r="I631" s="1797"/>
      <c r="J631" s="1545"/>
      <c r="K631" s="1545"/>
      <c r="L631" s="1545"/>
      <c r="M631" s="1796"/>
      <c r="N631" s="1797"/>
      <c r="O631" s="1545"/>
      <c r="P631" s="1545"/>
      <c r="Q631" s="1545"/>
      <c r="AK631" s="300"/>
      <c r="AL631" s="300"/>
      <c r="AM631" s="300"/>
      <c r="AN631" s="300"/>
      <c r="AO631" s="300"/>
      <c r="AP631" s="300"/>
      <c r="AQ631" s="300"/>
      <c r="AR631" s="300"/>
      <c r="AS631" s="300"/>
      <c r="AT631" s="300"/>
      <c r="AU631" s="300"/>
      <c r="AV631" s="300"/>
      <c r="AW631" s="300"/>
      <c r="AX631" s="300"/>
      <c r="AY631" s="300"/>
      <c r="AZ631" s="300"/>
      <c r="BA631" s="303"/>
      <c r="BB631" s="353"/>
      <c r="BC631" s="303"/>
      <c r="BD631" s="303"/>
      <c r="BE631" s="303"/>
      <c r="BF631" s="303"/>
      <c r="BG631" s="303"/>
      <c r="BH631" s="303"/>
      <c r="BI631" s="303"/>
      <c r="BJ631" s="303"/>
      <c r="BK631" s="303"/>
      <c r="BL631" s="303"/>
      <c r="BM631" s="303"/>
      <c r="BN631" s="303"/>
      <c r="BO631" s="303"/>
      <c r="BP631" s="303"/>
      <c r="BQ631" s="303"/>
      <c r="BR631" s="303"/>
      <c r="BS631" s="303"/>
      <c r="BT631" s="303"/>
      <c r="BU631" s="303"/>
      <c r="BV631" s="303"/>
      <c r="BW631" s="303"/>
      <c r="BX631" s="303"/>
      <c r="BY631" s="303"/>
      <c r="BZ631" s="303"/>
      <c r="CA631" s="303"/>
      <c r="CB631" s="303"/>
      <c r="CC631" s="303"/>
      <c r="CD631" s="303"/>
      <c r="CE631" s="303"/>
      <c r="CF631" s="303"/>
      <c r="CG631" s="303"/>
      <c r="CH631" s="303"/>
      <c r="CI631" s="303"/>
      <c r="CJ631" s="303"/>
      <c r="CK631" s="303"/>
      <c r="CL631" s="303"/>
      <c r="CM631" s="303"/>
      <c r="CN631" s="303"/>
      <c r="CO631" s="303"/>
      <c r="CP631" s="303"/>
      <c r="CQ631" s="303"/>
      <c r="CR631" s="303"/>
      <c r="CS631" s="303"/>
      <c r="CT631" s="303"/>
      <c r="CU631" s="303"/>
      <c r="CV631" s="303"/>
      <c r="CW631" s="303"/>
      <c r="CX631" s="303"/>
      <c r="CY631" s="303"/>
      <c r="CZ631" s="303"/>
    </row>
    <row r="632" s="623" customFormat="true" ht="25.15" customHeight="true" x14ac:dyDescent="0.2">
      <c r="C632" s="1796"/>
      <c r="D632" s="1797"/>
      <c r="E632" s="1545"/>
      <c r="F632" s="1545"/>
      <c r="G632" s="1545"/>
      <c r="H632" s="1796"/>
      <c r="I632" s="1797"/>
      <c r="J632" s="1545"/>
      <c r="K632" s="1545"/>
      <c r="L632" s="1545"/>
      <c r="M632" s="1796"/>
      <c r="N632" s="1797"/>
      <c r="O632" s="1545"/>
      <c r="P632" s="1545"/>
      <c r="Q632" s="1545"/>
      <c r="AK632" s="300"/>
      <c r="AL632" s="300"/>
      <c r="AM632" s="300"/>
      <c r="AN632" s="300"/>
      <c r="AO632" s="300"/>
      <c r="AP632" s="300"/>
      <c r="AQ632" s="300"/>
      <c r="AR632" s="300"/>
      <c r="AS632" s="300"/>
      <c r="AT632" s="300"/>
      <c r="AU632" s="300"/>
      <c r="AV632" s="300"/>
      <c r="AW632" s="300"/>
      <c r="AX632" s="300"/>
      <c r="AY632" s="300"/>
      <c r="AZ632" s="300"/>
      <c r="BA632" s="303"/>
      <c r="BB632" s="353"/>
      <c r="BC632" s="303"/>
      <c r="BD632" s="303"/>
      <c r="BE632" s="303"/>
      <c r="BF632" s="303"/>
      <c r="BG632" s="303"/>
      <c r="BH632" s="303"/>
      <c r="BI632" s="303"/>
      <c r="BJ632" s="303"/>
      <c r="BK632" s="303"/>
      <c r="BL632" s="303"/>
      <c r="BM632" s="303"/>
      <c r="BN632" s="303"/>
      <c r="BO632" s="303"/>
      <c r="BP632" s="303"/>
      <c r="BQ632" s="303"/>
      <c r="BR632" s="303"/>
      <c r="BS632" s="303"/>
      <c r="BT632" s="303"/>
      <c r="BU632" s="303"/>
      <c r="BV632" s="303"/>
      <c r="BW632" s="303"/>
      <c r="BX632" s="303"/>
      <c r="BY632" s="303"/>
      <c r="BZ632" s="303"/>
      <c r="CA632" s="303"/>
      <c r="CB632" s="303"/>
      <c r="CC632" s="303"/>
      <c r="CD632" s="303"/>
      <c r="CE632" s="303"/>
      <c r="CF632" s="303"/>
      <c r="CG632" s="303"/>
      <c r="CH632" s="303"/>
      <c r="CI632" s="303"/>
      <c r="CJ632" s="303"/>
      <c r="CK632" s="303"/>
      <c r="CL632" s="303"/>
      <c r="CM632" s="303"/>
      <c r="CN632" s="303"/>
      <c r="CO632" s="303"/>
      <c r="CP632" s="303"/>
      <c r="CQ632" s="303"/>
      <c r="CR632" s="303"/>
      <c r="CS632" s="303"/>
      <c r="CT632" s="303"/>
      <c r="CU632" s="303"/>
      <c r="CV632" s="303"/>
      <c r="CW632" s="303"/>
      <c r="CX632" s="303"/>
      <c r="CY632" s="303"/>
      <c r="CZ632" s="303"/>
    </row>
    <row r="633" s="623" customFormat="true" ht="25.15" customHeight="true" x14ac:dyDescent="0.2">
      <c r="C633" s="1796"/>
      <c r="D633" s="1797"/>
      <c r="E633" s="1545"/>
      <c r="F633" s="1545"/>
      <c r="G633" s="1545"/>
      <c r="H633" s="1796"/>
      <c r="I633" s="1797"/>
      <c r="J633" s="1545"/>
      <c r="K633" s="1545"/>
      <c r="L633" s="1545"/>
      <c r="M633" s="1796"/>
      <c r="N633" s="1797"/>
      <c r="O633" s="1545"/>
      <c r="P633" s="1545"/>
      <c r="Q633" s="1545"/>
      <c r="AK633" s="300"/>
      <c r="AL633" s="300"/>
      <c r="AM633" s="300"/>
      <c r="AN633" s="300"/>
      <c r="AO633" s="300"/>
      <c r="AP633" s="300"/>
      <c r="AQ633" s="300"/>
      <c r="AR633" s="300"/>
      <c r="AS633" s="300"/>
      <c r="AT633" s="300"/>
      <c r="AU633" s="300"/>
      <c r="AV633" s="300"/>
      <c r="AW633" s="300"/>
      <c r="AX633" s="300"/>
      <c r="AY633" s="300"/>
      <c r="AZ633" s="300"/>
      <c r="BA633" s="303"/>
      <c r="BB633" s="353"/>
      <c r="BC633" s="303"/>
      <c r="BD633" s="303"/>
      <c r="BE633" s="303"/>
      <c r="BF633" s="303"/>
      <c r="BG633" s="303"/>
      <c r="BH633" s="303"/>
      <c r="BI633" s="303"/>
      <c r="BJ633" s="303"/>
      <c r="BK633" s="303"/>
      <c r="BL633" s="303"/>
      <c r="BM633" s="303"/>
      <c r="BN633" s="303"/>
      <c r="BO633" s="303"/>
      <c r="BP633" s="303"/>
      <c r="BQ633" s="303"/>
      <c r="BR633" s="303"/>
      <c r="BS633" s="303"/>
      <c r="BT633" s="303"/>
      <c r="BU633" s="303"/>
      <c r="BV633" s="303"/>
      <c r="BW633" s="303"/>
      <c r="BX633" s="303"/>
      <c r="BY633" s="303"/>
      <c r="BZ633" s="303"/>
      <c r="CA633" s="303"/>
      <c r="CB633" s="303"/>
      <c r="CC633" s="303"/>
      <c r="CD633" s="303"/>
      <c r="CE633" s="303"/>
      <c r="CF633" s="303"/>
      <c r="CG633" s="303"/>
      <c r="CH633" s="303"/>
      <c r="CI633" s="303"/>
      <c r="CJ633" s="303"/>
      <c r="CK633" s="303"/>
      <c r="CL633" s="303"/>
      <c r="CM633" s="303"/>
      <c r="CN633" s="303"/>
      <c r="CO633" s="303"/>
      <c r="CP633" s="303"/>
      <c r="CQ633" s="303"/>
      <c r="CR633" s="303"/>
      <c r="CS633" s="303"/>
      <c r="CT633" s="303"/>
      <c r="CU633" s="303"/>
      <c r="CV633" s="303"/>
      <c r="CW633" s="303"/>
      <c r="CX633" s="303"/>
      <c r="CY633" s="303"/>
      <c r="CZ633" s="303"/>
    </row>
    <row r="634" s="623" customFormat="true" ht="25.15" customHeight="true" x14ac:dyDescent="0.2">
      <c r="C634" s="1796"/>
      <c r="D634" s="1797"/>
      <c r="E634" s="1545"/>
      <c r="F634" s="1545"/>
      <c r="G634" s="1545"/>
      <c r="H634" s="1796"/>
      <c r="I634" s="1797"/>
      <c r="J634" s="1545"/>
      <c r="K634" s="1545"/>
      <c r="L634" s="1545"/>
      <c r="M634" s="1796"/>
      <c r="N634" s="1797"/>
      <c r="O634" s="1545"/>
      <c r="P634" s="1545"/>
      <c r="Q634" s="1545"/>
      <c r="AK634" s="300"/>
      <c r="AL634" s="300"/>
      <c r="AM634" s="300"/>
      <c r="AN634" s="300"/>
      <c r="AO634" s="300"/>
      <c r="AP634" s="300"/>
      <c r="AQ634" s="300"/>
      <c r="AR634" s="300"/>
      <c r="AS634" s="300"/>
      <c r="AT634" s="300"/>
      <c r="AU634" s="300"/>
      <c r="AV634" s="300"/>
      <c r="AW634" s="300"/>
      <c r="AX634" s="300"/>
      <c r="AY634" s="300"/>
      <c r="AZ634" s="300"/>
      <c r="BA634" s="303"/>
      <c r="BB634" s="353"/>
      <c r="BC634" s="303"/>
      <c r="BD634" s="303"/>
      <c r="BE634" s="303"/>
      <c r="BF634" s="303"/>
      <c r="BG634" s="303"/>
      <c r="BH634" s="303"/>
      <c r="BI634" s="303"/>
      <c r="BJ634" s="303"/>
      <c r="BK634" s="303"/>
      <c r="BL634" s="303"/>
      <c r="BM634" s="303"/>
      <c r="BN634" s="303"/>
      <c r="BO634" s="303"/>
      <c r="BP634" s="303"/>
      <c r="BQ634" s="303"/>
      <c r="BR634" s="303"/>
      <c r="BS634" s="303"/>
      <c r="BT634" s="303"/>
      <c r="BU634" s="303"/>
      <c r="BV634" s="303"/>
      <c r="BW634" s="303"/>
      <c r="BX634" s="303"/>
      <c r="BY634" s="303"/>
      <c r="BZ634" s="303"/>
      <c r="CA634" s="303"/>
      <c r="CB634" s="303"/>
      <c r="CC634" s="303"/>
      <c r="CD634" s="303"/>
      <c r="CE634" s="303"/>
      <c r="CF634" s="303"/>
      <c r="CG634" s="303"/>
      <c r="CH634" s="303"/>
      <c r="CI634" s="303"/>
      <c r="CJ634" s="303"/>
      <c r="CK634" s="303"/>
      <c r="CL634" s="303"/>
      <c r="CM634" s="303"/>
      <c r="CN634" s="303"/>
      <c r="CO634" s="303"/>
      <c r="CP634" s="303"/>
      <c r="CQ634" s="303"/>
      <c r="CR634" s="303"/>
      <c r="CS634" s="303"/>
      <c r="CT634" s="303"/>
      <c r="CU634" s="303"/>
      <c r="CV634" s="303"/>
      <c r="CW634" s="303"/>
      <c r="CX634" s="303"/>
      <c r="CY634" s="303"/>
      <c r="CZ634" s="303"/>
    </row>
    <row r="635" s="623" customFormat="true" ht="25.15" customHeight="true" x14ac:dyDescent="0.2">
      <c r="C635" s="1796"/>
      <c r="D635" s="1797"/>
      <c r="E635" s="1545"/>
      <c r="F635" s="1545"/>
      <c r="G635" s="1545"/>
      <c r="H635" s="1796"/>
      <c r="I635" s="1797"/>
      <c r="J635" s="1545"/>
      <c r="K635" s="1545"/>
      <c r="L635" s="1545"/>
      <c r="M635" s="1796"/>
      <c r="N635" s="1797"/>
      <c r="O635" s="1545"/>
      <c r="P635" s="1545"/>
      <c r="Q635" s="1545"/>
      <c r="AK635" s="300"/>
      <c r="AL635" s="300"/>
      <c r="AM635" s="300"/>
      <c r="AN635" s="300"/>
      <c r="AO635" s="300"/>
      <c r="AP635" s="300"/>
      <c r="AQ635" s="300"/>
      <c r="AR635" s="300"/>
      <c r="AS635" s="300"/>
      <c r="AT635" s="300"/>
      <c r="AU635" s="300"/>
      <c r="AV635" s="300"/>
      <c r="AW635" s="300"/>
      <c r="AX635" s="300"/>
      <c r="AY635" s="300"/>
      <c r="AZ635" s="300"/>
      <c r="BA635" s="303"/>
      <c r="BB635" s="353"/>
      <c r="BC635" s="303"/>
      <c r="BD635" s="303"/>
      <c r="BE635" s="303"/>
      <c r="BF635" s="303"/>
      <c r="BG635" s="303"/>
      <c r="BH635" s="303"/>
      <c r="BI635" s="303"/>
      <c r="BJ635" s="303"/>
      <c r="BK635" s="303"/>
      <c r="BL635" s="303"/>
      <c r="BM635" s="303"/>
      <c r="BN635" s="303"/>
      <c r="BO635" s="303"/>
      <c r="BP635" s="303"/>
      <c r="BQ635" s="303"/>
      <c r="BR635" s="303"/>
      <c r="BS635" s="303"/>
      <c r="BT635" s="303"/>
      <c r="BU635" s="303"/>
      <c r="BV635" s="303"/>
      <c r="BW635" s="303"/>
      <c r="BX635" s="303"/>
      <c r="BY635" s="303"/>
      <c r="BZ635" s="303"/>
      <c r="CA635" s="303"/>
      <c r="CB635" s="303"/>
      <c r="CC635" s="303"/>
      <c r="CD635" s="303"/>
      <c r="CE635" s="303"/>
      <c r="CF635" s="303"/>
      <c r="CG635" s="303"/>
      <c r="CH635" s="303"/>
      <c r="CI635" s="303"/>
      <c r="CJ635" s="303"/>
      <c r="CK635" s="303"/>
      <c r="CL635" s="303"/>
      <c r="CM635" s="303"/>
      <c r="CN635" s="303"/>
      <c r="CO635" s="303"/>
      <c r="CP635" s="303"/>
      <c r="CQ635" s="303"/>
      <c r="CR635" s="303"/>
      <c r="CS635" s="303"/>
      <c r="CT635" s="303"/>
      <c r="CU635" s="303"/>
      <c r="CV635" s="303"/>
      <c r="CW635" s="303"/>
      <c r="CX635" s="303"/>
      <c r="CY635" s="303"/>
      <c r="CZ635" s="303"/>
    </row>
    <row r="636" s="623" customFormat="true" ht="25.15" customHeight="true" x14ac:dyDescent="0.2">
      <c r="C636" s="1796"/>
      <c r="D636" s="1797"/>
      <c r="E636" s="1545"/>
      <c r="F636" s="1545"/>
      <c r="G636" s="1545"/>
      <c r="H636" s="1796"/>
      <c r="I636" s="1797"/>
      <c r="J636" s="1545"/>
      <c r="K636" s="1545"/>
      <c r="L636" s="1545"/>
      <c r="M636" s="1796"/>
      <c r="N636" s="1797"/>
      <c r="O636" s="1545"/>
      <c r="P636" s="1545"/>
      <c r="Q636" s="1545"/>
      <c r="AK636" s="300"/>
      <c r="AL636" s="300"/>
      <c r="AM636" s="300"/>
      <c r="AN636" s="300"/>
      <c r="AO636" s="300"/>
      <c r="AP636" s="300"/>
      <c r="AQ636" s="300"/>
      <c r="AR636" s="300"/>
      <c r="AS636" s="300"/>
      <c r="AT636" s="300"/>
      <c r="AU636" s="300"/>
      <c r="AV636" s="300"/>
      <c r="AW636" s="300"/>
      <c r="AX636" s="300"/>
      <c r="AY636" s="300"/>
      <c r="AZ636" s="300"/>
      <c r="BA636" s="303"/>
      <c r="BB636" s="353"/>
      <c r="BC636" s="303"/>
      <c r="BD636" s="303"/>
      <c r="BE636" s="303"/>
      <c r="BF636" s="303"/>
      <c r="BG636" s="303"/>
      <c r="BH636" s="303"/>
      <c r="BI636" s="303"/>
      <c r="BJ636" s="303"/>
      <c r="BK636" s="303"/>
      <c r="BL636" s="303"/>
      <c r="BM636" s="303"/>
      <c r="BN636" s="303"/>
      <c r="BO636" s="303"/>
      <c r="BP636" s="303"/>
      <c r="BQ636" s="303"/>
      <c r="BR636" s="303"/>
      <c r="BS636" s="303"/>
      <c r="BT636" s="303"/>
      <c r="BU636" s="303"/>
      <c r="BV636" s="303"/>
      <c r="BW636" s="303"/>
      <c r="BX636" s="303"/>
      <c r="BY636" s="303"/>
      <c r="BZ636" s="303"/>
      <c r="CA636" s="303"/>
      <c r="CB636" s="303"/>
      <c r="CC636" s="303"/>
      <c r="CD636" s="303"/>
      <c r="CE636" s="303"/>
      <c r="CF636" s="303"/>
      <c r="CG636" s="303"/>
      <c r="CH636" s="303"/>
      <c r="CI636" s="303"/>
      <c r="CJ636" s="303"/>
      <c r="CK636" s="303"/>
      <c r="CL636" s="303"/>
      <c r="CM636" s="303"/>
      <c r="CN636" s="303"/>
      <c r="CO636" s="303"/>
      <c r="CP636" s="303"/>
      <c r="CQ636" s="303"/>
      <c r="CR636" s="303"/>
      <c r="CS636" s="303"/>
      <c r="CT636" s="303"/>
      <c r="CU636" s="303"/>
      <c r="CV636" s="303"/>
      <c r="CW636" s="303"/>
      <c r="CX636" s="303"/>
      <c r="CY636" s="303"/>
      <c r="CZ636" s="303"/>
    </row>
    <row r="637" s="623" customFormat="true" ht="25.15" customHeight="true" x14ac:dyDescent="0.2">
      <c r="C637" s="1796"/>
      <c r="D637" s="1797"/>
      <c r="E637" s="1545"/>
      <c r="F637" s="1545"/>
      <c r="G637" s="1545"/>
      <c r="H637" s="1796"/>
      <c r="I637" s="1797"/>
      <c r="J637" s="1545"/>
      <c r="K637" s="1545"/>
      <c r="L637" s="1545"/>
      <c r="M637" s="1796"/>
      <c r="N637" s="1797"/>
      <c r="O637" s="1545"/>
      <c r="P637" s="1545"/>
      <c r="Q637" s="1545"/>
      <c r="AK637" s="300"/>
      <c r="AL637" s="300"/>
      <c r="AM637" s="300"/>
      <c r="AN637" s="300"/>
      <c r="AO637" s="300"/>
      <c r="AP637" s="300"/>
      <c r="AQ637" s="300"/>
      <c r="AR637" s="300"/>
      <c r="AS637" s="300"/>
      <c r="AT637" s="300"/>
      <c r="AU637" s="300"/>
      <c r="AV637" s="300"/>
      <c r="AW637" s="300"/>
      <c r="AX637" s="300"/>
      <c r="AY637" s="300"/>
      <c r="AZ637" s="300"/>
      <c r="BA637" s="303"/>
      <c r="BB637" s="353"/>
      <c r="BC637" s="303"/>
      <c r="BD637" s="303"/>
      <c r="BE637" s="303"/>
      <c r="BF637" s="303"/>
      <c r="BG637" s="303"/>
      <c r="BH637" s="303"/>
      <c r="BI637" s="303"/>
      <c r="BJ637" s="303"/>
      <c r="BK637" s="303"/>
      <c r="BL637" s="303"/>
      <c r="BM637" s="303"/>
      <c r="BN637" s="303"/>
      <c r="BO637" s="303"/>
      <c r="BP637" s="303"/>
      <c r="BQ637" s="303"/>
      <c r="BR637" s="303"/>
      <c r="BS637" s="303"/>
      <c r="BT637" s="303"/>
      <c r="BU637" s="303"/>
      <c r="BV637" s="303"/>
      <c r="BW637" s="303"/>
      <c r="BX637" s="303"/>
      <c r="BY637" s="303"/>
      <c r="BZ637" s="303"/>
      <c r="CA637" s="303"/>
      <c r="CB637" s="303"/>
      <c r="CC637" s="303"/>
      <c r="CD637" s="303"/>
      <c r="CE637" s="303"/>
      <c r="CF637" s="303"/>
      <c r="CG637" s="303"/>
      <c r="CH637" s="303"/>
      <c r="CI637" s="303"/>
      <c r="CJ637" s="303"/>
      <c r="CK637" s="303"/>
      <c r="CL637" s="303"/>
      <c r="CM637" s="303"/>
      <c r="CN637" s="303"/>
      <c r="CO637" s="303"/>
      <c r="CP637" s="303"/>
      <c r="CQ637" s="303"/>
      <c r="CR637" s="303"/>
      <c r="CS637" s="303"/>
      <c r="CT637" s="303"/>
      <c r="CU637" s="303"/>
      <c r="CV637" s="303"/>
      <c r="CW637" s="303"/>
      <c r="CX637" s="303"/>
      <c r="CY637" s="303"/>
      <c r="CZ637" s="303"/>
    </row>
    <row r="638" s="623" customFormat="true" ht="25.15" customHeight="true" x14ac:dyDescent="0.2">
      <c r="C638" s="1796"/>
      <c r="D638" s="1797"/>
      <c r="E638" s="1545"/>
      <c r="F638" s="1545"/>
      <c r="G638" s="1545"/>
      <c r="H638" s="1796"/>
      <c r="I638" s="1797"/>
      <c r="J638" s="1545"/>
      <c r="K638" s="1545"/>
      <c r="L638" s="1545"/>
      <c r="M638" s="1796"/>
      <c r="N638" s="1797"/>
      <c r="O638" s="1545"/>
      <c r="P638" s="1545"/>
      <c r="Q638" s="1545"/>
      <c r="AK638" s="300"/>
      <c r="AL638" s="300"/>
      <c r="AM638" s="300"/>
      <c r="AN638" s="300"/>
      <c r="AO638" s="300"/>
      <c r="AP638" s="300"/>
      <c r="AQ638" s="300"/>
      <c r="AR638" s="300"/>
      <c r="AS638" s="300"/>
      <c r="AT638" s="300"/>
      <c r="AU638" s="300"/>
      <c r="AV638" s="300"/>
      <c r="AW638" s="300"/>
      <c r="AX638" s="300"/>
      <c r="AY638" s="300"/>
      <c r="AZ638" s="300"/>
      <c r="BA638" s="303"/>
      <c r="BB638" s="353"/>
      <c r="BC638" s="303"/>
      <c r="BD638" s="303"/>
      <c r="BE638" s="303"/>
      <c r="BF638" s="303"/>
      <c r="BG638" s="303"/>
      <c r="BH638" s="303"/>
      <c r="BI638" s="303"/>
      <c r="BJ638" s="303"/>
      <c r="BK638" s="303"/>
      <c r="BL638" s="303"/>
      <c r="BM638" s="303"/>
      <c r="BN638" s="303"/>
      <c r="BO638" s="303"/>
      <c r="BP638" s="303"/>
      <c r="BQ638" s="303"/>
      <c r="BR638" s="303"/>
      <c r="BS638" s="303"/>
      <c r="BT638" s="303"/>
      <c r="BU638" s="303"/>
      <c r="BV638" s="303"/>
      <c r="BW638" s="303"/>
      <c r="BX638" s="303"/>
      <c r="BY638" s="303"/>
      <c r="BZ638" s="303"/>
      <c r="CA638" s="303"/>
      <c r="CB638" s="303"/>
      <c r="CC638" s="303"/>
      <c r="CD638" s="303"/>
      <c r="CE638" s="303"/>
      <c r="CF638" s="303"/>
      <c r="CG638" s="303"/>
      <c r="CH638" s="303"/>
      <c r="CI638" s="303"/>
      <c r="CJ638" s="303"/>
      <c r="CK638" s="303"/>
      <c r="CL638" s="303"/>
      <c r="CM638" s="303"/>
      <c r="CN638" s="303"/>
      <c r="CO638" s="303"/>
      <c r="CP638" s="303"/>
      <c r="CQ638" s="303"/>
      <c r="CR638" s="303"/>
      <c r="CS638" s="303"/>
      <c r="CT638" s="303"/>
      <c r="CU638" s="303"/>
      <c r="CV638" s="303"/>
      <c r="CW638" s="303"/>
      <c r="CX638" s="303"/>
      <c r="CY638" s="303"/>
      <c r="CZ638" s="303"/>
    </row>
    <row r="639" s="623" customFormat="true" ht="25.15" customHeight="true" x14ac:dyDescent="0.2">
      <c r="C639" s="1796"/>
      <c r="D639" s="1797"/>
      <c r="E639" s="1545"/>
      <c r="F639" s="1545"/>
      <c r="G639" s="1545"/>
      <c r="H639" s="1796"/>
      <c r="I639" s="1797"/>
      <c r="J639" s="1545"/>
      <c r="K639" s="1545"/>
      <c r="L639" s="1545"/>
      <c r="M639" s="1796"/>
      <c r="N639" s="1797"/>
      <c r="O639" s="1545"/>
      <c r="P639" s="1545"/>
      <c r="Q639" s="1545"/>
      <c r="AK639" s="300"/>
      <c r="AL639" s="300"/>
      <c r="AM639" s="300"/>
      <c r="AN639" s="300"/>
      <c r="AO639" s="300"/>
      <c r="AP639" s="300"/>
      <c r="AQ639" s="300"/>
      <c r="AR639" s="300"/>
      <c r="AS639" s="300"/>
      <c r="AT639" s="300"/>
      <c r="AU639" s="300"/>
      <c r="AV639" s="300"/>
      <c r="AW639" s="300"/>
      <c r="AX639" s="300"/>
      <c r="AY639" s="300"/>
      <c r="AZ639" s="300"/>
      <c r="BA639" s="303"/>
      <c r="BB639" s="353"/>
      <c r="BC639" s="303"/>
      <c r="BD639" s="303"/>
      <c r="BE639" s="303"/>
      <c r="BF639" s="303"/>
      <c r="BG639" s="303"/>
      <c r="BH639" s="303"/>
      <c r="BI639" s="303"/>
      <c r="BJ639" s="303"/>
      <c r="BK639" s="303"/>
      <c r="BL639" s="303"/>
      <c r="BM639" s="303"/>
      <c r="BN639" s="303"/>
      <c r="BO639" s="303"/>
      <c r="BP639" s="303"/>
      <c r="BQ639" s="303"/>
      <c r="BR639" s="303"/>
      <c r="BS639" s="303"/>
      <c r="BT639" s="303"/>
      <c r="BU639" s="303"/>
      <c r="BV639" s="303"/>
      <c r="BW639" s="303"/>
      <c r="BX639" s="303"/>
      <c r="BY639" s="303"/>
      <c r="BZ639" s="303"/>
      <c r="CA639" s="303"/>
      <c r="CB639" s="303"/>
      <c r="CC639" s="303"/>
      <c r="CD639" s="303"/>
      <c r="CE639" s="303"/>
      <c r="CF639" s="303"/>
      <c r="CG639" s="303"/>
      <c r="CH639" s="303"/>
      <c r="CI639" s="303"/>
      <c r="CJ639" s="303"/>
      <c r="CK639" s="303"/>
      <c r="CL639" s="303"/>
      <c r="CM639" s="303"/>
      <c r="CN639" s="303"/>
      <c r="CO639" s="303"/>
      <c r="CP639" s="303"/>
      <c r="CQ639" s="303"/>
      <c r="CR639" s="303"/>
      <c r="CS639" s="303"/>
      <c r="CT639" s="303"/>
      <c r="CU639" s="303"/>
      <c r="CV639" s="303"/>
      <c r="CW639" s="303"/>
      <c r="CX639" s="303"/>
      <c r="CY639" s="303"/>
      <c r="CZ639" s="303"/>
    </row>
    <row r="640" s="623" customFormat="true" ht="25.15" customHeight="true" x14ac:dyDescent="0.2">
      <c r="C640" s="1796"/>
      <c r="D640" s="1797"/>
      <c r="E640" s="1545"/>
      <c r="F640" s="1545"/>
      <c r="G640" s="1545"/>
      <c r="H640" s="1796"/>
      <c r="I640" s="1797"/>
      <c r="J640" s="1545"/>
      <c r="K640" s="1545"/>
      <c r="L640" s="1545"/>
      <c r="M640" s="1796"/>
      <c r="N640" s="1797"/>
      <c r="O640" s="1545"/>
      <c r="P640" s="1545"/>
      <c r="Q640" s="1545"/>
      <c r="AK640" s="300"/>
      <c r="AL640" s="300"/>
      <c r="AM640" s="300"/>
      <c r="AN640" s="300"/>
      <c r="AO640" s="300"/>
      <c r="AP640" s="300"/>
      <c r="AQ640" s="300"/>
      <c r="AR640" s="300"/>
      <c r="AS640" s="300"/>
      <c r="AT640" s="300"/>
      <c r="AU640" s="300"/>
      <c r="AV640" s="300"/>
      <c r="AW640" s="300"/>
      <c r="AX640" s="300"/>
      <c r="AY640" s="300"/>
      <c r="AZ640" s="300"/>
      <c r="BA640" s="303"/>
      <c r="BB640" s="353"/>
      <c r="BC640" s="303"/>
      <c r="BD640" s="303"/>
      <c r="BE640" s="303"/>
      <c r="BF640" s="303"/>
      <c r="BG640" s="303"/>
      <c r="BH640" s="303"/>
      <c r="BI640" s="303"/>
      <c r="BJ640" s="303"/>
      <c r="BK640" s="303"/>
      <c r="BL640" s="303"/>
      <c r="BM640" s="303"/>
      <c r="BN640" s="303"/>
      <c r="BO640" s="303"/>
      <c r="BP640" s="303"/>
      <c r="BQ640" s="303"/>
      <c r="BR640" s="303"/>
      <c r="BS640" s="303"/>
      <c r="BT640" s="303"/>
      <c r="BU640" s="303"/>
      <c r="BV640" s="303"/>
      <c r="BW640" s="303"/>
      <c r="BX640" s="303"/>
      <c r="BY640" s="303"/>
      <c r="BZ640" s="303"/>
      <c r="CA640" s="303"/>
      <c r="CB640" s="303"/>
      <c r="CC640" s="303"/>
      <c r="CD640" s="303"/>
      <c r="CE640" s="303"/>
      <c r="CF640" s="303"/>
      <c r="CG640" s="303"/>
      <c r="CH640" s="303"/>
      <c r="CI640" s="303"/>
      <c r="CJ640" s="303"/>
      <c r="CK640" s="303"/>
      <c r="CL640" s="303"/>
      <c r="CM640" s="303"/>
      <c r="CN640" s="303"/>
      <c r="CO640" s="303"/>
      <c r="CP640" s="303"/>
      <c r="CQ640" s="303"/>
      <c r="CR640" s="303"/>
      <c r="CS640" s="303"/>
      <c r="CT640" s="303"/>
      <c r="CU640" s="303"/>
      <c r="CV640" s="303"/>
      <c r="CW640" s="303"/>
      <c r="CX640" s="303"/>
      <c r="CY640" s="303"/>
      <c r="CZ640" s="303"/>
    </row>
    <row r="641" s="623" customFormat="true" ht="25.15" customHeight="true" x14ac:dyDescent="0.2">
      <c r="C641" s="1796"/>
      <c r="D641" s="1797"/>
      <c r="E641" s="1545"/>
      <c r="F641" s="1545"/>
      <c r="G641" s="1545"/>
      <c r="H641" s="1796"/>
      <c r="I641" s="1797"/>
      <c r="J641" s="1545"/>
      <c r="K641" s="1545"/>
      <c r="L641" s="1545"/>
      <c r="M641" s="1796"/>
      <c r="N641" s="1797"/>
      <c r="O641" s="1545"/>
      <c r="P641" s="1545"/>
      <c r="Q641" s="1545"/>
      <c r="AK641" s="300"/>
      <c r="AL641" s="300"/>
      <c r="AM641" s="300"/>
      <c r="AN641" s="300"/>
      <c r="AO641" s="300"/>
      <c r="AP641" s="300"/>
      <c r="AQ641" s="300"/>
      <c r="AR641" s="300"/>
      <c r="AS641" s="300"/>
      <c r="AT641" s="300"/>
      <c r="AU641" s="300"/>
      <c r="AV641" s="300"/>
      <c r="AW641" s="300"/>
      <c r="AX641" s="300"/>
      <c r="AY641" s="300"/>
      <c r="AZ641" s="300"/>
      <c r="BA641" s="303"/>
      <c r="BB641" s="353"/>
      <c r="BC641" s="303"/>
      <c r="BD641" s="303"/>
      <c r="BE641" s="303"/>
      <c r="BF641" s="303"/>
      <c r="BG641" s="303"/>
      <c r="BH641" s="303"/>
      <c r="BI641" s="303"/>
      <c r="BJ641" s="303"/>
      <c r="BK641" s="303"/>
      <c r="BL641" s="303"/>
      <c r="BM641" s="303"/>
      <c r="BN641" s="303"/>
      <c r="BO641" s="303"/>
      <c r="BP641" s="303"/>
      <c r="BQ641" s="303"/>
      <c r="BR641" s="303"/>
      <c r="BS641" s="303"/>
      <c r="BT641" s="303"/>
      <c r="BU641" s="303"/>
      <c r="BV641" s="303"/>
      <c r="BW641" s="303"/>
      <c r="BX641" s="303"/>
      <c r="BY641" s="303"/>
      <c r="BZ641" s="303"/>
      <c r="CA641" s="303"/>
      <c r="CB641" s="303"/>
      <c r="CC641" s="303"/>
      <c r="CD641" s="303"/>
      <c r="CE641" s="303"/>
      <c r="CF641" s="303"/>
      <c r="CG641" s="303"/>
      <c r="CH641" s="303"/>
      <c r="CI641" s="303"/>
      <c r="CJ641" s="303"/>
      <c r="CK641" s="303"/>
      <c r="CL641" s="303"/>
      <c r="CM641" s="303"/>
      <c r="CN641" s="303"/>
      <c r="CO641" s="303"/>
      <c r="CP641" s="303"/>
      <c r="CQ641" s="303"/>
      <c r="CR641" s="303"/>
      <c r="CS641" s="303"/>
      <c r="CT641" s="303"/>
      <c r="CU641" s="303"/>
      <c r="CV641" s="303"/>
      <c r="CW641" s="303"/>
      <c r="CX641" s="303"/>
      <c r="CY641" s="303"/>
      <c r="CZ641" s="303"/>
    </row>
    <row r="642" s="623" customFormat="true" ht="25.15" customHeight="true" x14ac:dyDescent="0.2">
      <c r="C642" s="1796"/>
      <c r="D642" s="1797"/>
      <c r="E642" s="1545"/>
      <c r="F642" s="1545"/>
      <c r="G642" s="1545"/>
      <c r="H642" s="1796"/>
      <c r="I642" s="1797"/>
      <c r="J642" s="1545"/>
      <c r="K642" s="1545"/>
      <c r="L642" s="1545"/>
      <c r="M642" s="1796"/>
      <c r="N642" s="1797"/>
      <c r="O642" s="1545"/>
      <c r="P642" s="1545"/>
      <c r="Q642" s="1545"/>
      <c r="AK642" s="300"/>
      <c r="AL642" s="300"/>
      <c r="AM642" s="300"/>
      <c r="AN642" s="300"/>
      <c r="AO642" s="300"/>
      <c r="AP642" s="300"/>
      <c r="AQ642" s="300"/>
      <c r="AR642" s="300"/>
      <c r="AS642" s="300"/>
      <c r="AT642" s="300"/>
      <c r="AU642" s="300"/>
      <c r="AV642" s="300"/>
      <c r="AW642" s="300"/>
      <c r="AX642" s="300"/>
      <c r="AY642" s="300"/>
      <c r="AZ642" s="300"/>
      <c r="BA642" s="303"/>
      <c r="BB642" s="353"/>
      <c r="BC642" s="303"/>
      <c r="BD642" s="303"/>
      <c r="BE642" s="303"/>
      <c r="BF642" s="303"/>
      <c r="BG642" s="303"/>
      <c r="BH642" s="303"/>
      <c r="BI642" s="303"/>
      <c r="BJ642" s="303"/>
      <c r="BK642" s="303"/>
      <c r="BL642" s="303"/>
      <c r="BM642" s="303"/>
      <c r="BN642" s="303"/>
      <c r="BO642" s="303"/>
      <c r="BP642" s="303"/>
      <c r="BQ642" s="303"/>
      <c r="BR642" s="303"/>
      <c r="BS642" s="303"/>
      <c r="BT642" s="303"/>
      <c r="BU642" s="303"/>
      <c r="BV642" s="303"/>
      <c r="BW642" s="303"/>
      <c r="BX642" s="303"/>
      <c r="BY642" s="303"/>
      <c r="BZ642" s="303"/>
      <c r="CA642" s="303"/>
      <c r="CB642" s="303"/>
      <c r="CC642" s="303"/>
      <c r="CD642" s="303"/>
      <c r="CE642" s="303"/>
      <c r="CF642" s="303"/>
      <c r="CG642" s="303"/>
      <c r="CH642" s="303"/>
      <c r="CI642" s="303"/>
      <c r="CJ642" s="303"/>
      <c r="CK642" s="303"/>
      <c r="CL642" s="303"/>
      <c r="CM642" s="303"/>
      <c r="CN642" s="303"/>
      <c r="CO642" s="303"/>
      <c r="CP642" s="303"/>
      <c r="CQ642" s="303"/>
      <c r="CR642" s="303"/>
      <c r="CS642" s="303"/>
      <c r="CT642" s="303"/>
      <c r="CU642" s="303"/>
      <c r="CV642" s="303"/>
      <c r="CW642" s="303"/>
      <c r="CX642" s="303"/>
      <c r="CY642" s="303"/>
      <c r="CZ642" s="303"/>
    </row>
    <row r="643" s="623" customFormat="true" ht="25.15" customHeight="true" x14ac:dyDescent="0.2">
      <c r="C643" s="1796"/>
      <c r="D643" s="1797"/>
      <c r="E643" s="1545"/>
      <c r="F643" s="1545"/>
      <c r="G643" s="1545"/>
      <c r="H643" s="1796"/>
      <c r="I643" s="1797"/>
      <c r="J643" s="1545"/>
      <c r="K643" s="1545"/>
      <c r="L643" s="1545"/>
      <c r="M643" s="1796"/>
      <c r="N643" s="1797"/>
      <c r="O643" s="1545"/>
      <c r="P643" s="1545"/>
      <c r="Q643" s="1545"/>
      <c r="AK643" s="300"/>
      <c r="AL643" s="300"/>
      <c r="AM643" s="300"/>
      <c r="AN643" s="300"/>
      <c r="AO643" s="300"/>
      <c r="AP643" s="300"/>
      <c r="AQ643" s="300"/>
      <c r="AR643" s="300"/>
      <c r="AS643" s="300"/>
      <c r="AT643" s="300"/>
      <c r="AU643" s="300"/>
      <c r="AV643" s="300"/>
      <c r="AW643" s="300"/>
      <c r="AX643" s="300"/>
      <c r="AY643" s="300"/>
      <c r="AZ643" s="300"/>
      <c r="BA643" s="303"/>
      <c r="BB643" s="353"/>
      <c r="BC643" s="303"/>
      <c r="BD643" s="303"/>
      <c r="BE643" s="303"/>
      <c r="BF643" s="303"/>
      <c r="BG643" s="303"/>
      <c r="BH643" s="303"/>
      <c r="BI643" s="303"/>
      <c r="BJ643" s="303"/>
      <c r="BK643" s="303"/>
      <c r="BL643" s="303"/>
      <c r="BM643" s="303"/>
      <c r="BN643" s="303"/>
      <c r="BO643" s="303"/>
      <c r="BP643" s="303"/>
      <c r="BQ643" s="303"/>
      <c r="BR643" s="303"/>
      <c r="BS643" s="303"/>
      <c r="BT643" s="303"/>
      <c r="BU643" s="303"/>
      <c r="BV643" s="303"/>
      <c r="BW643" s="303"/>
      <c r="BX643" s="303"/>
      <c r="BY643" s="303"/>
      <c r="BZ643" s="303"/>
      <c r="CA643" s="303"/>
      <c r="CB643" s="303"/>
      <c r="CC643" s="303"/>
      <c r="CD643" s="303"/>
      <c r="CE643" s="303"/>
      <c r="CF643" s="303"/>
      <c r="CG643" s="303"/>
      <c r="CH643" s="303"/>
      <c r="CI643" s="303"/>
      <c r="CJ643" s="303"/>
      <c r="CK643" s="303"/>
      <c r="CL643" s="303"/>
      <c r="CM643" s="303"/>
      <c r="CN643" s="303"/>
      <c r="CO643" s="303"/>
      <c r="CP643" s="303"/>
      <c r="CQ643" s="303"/>
      <c r="CR643" s="303"/>
      <c r="CS643" s="303"/>
      <c r="CT643" s="303"/>
      <c r="CU643" s="303"/>
      <c r="CV643" s="303"/>
      <c r="CW643" s="303"/>
      <c r="CX643" s="303"/>
      <c r="CY643" s="303"/>
      <c r="CZ643" s="303"/>
    </row>
    <row r="644" s="623" customFormat="true" ht="25.15" customHeight="true" x14ac:dyDescent="0.2">
      <c r="C644" s="1796"/>
      <c r="D644" s="1797"/>
      <c r="E644" s="1545"/>
      <c r="F644" s="1545"/>
      <c r="G644" s="1545"/>
      <c r="H644" s="1796"/>
      <c r="I644" s="1797"/>
      <c r="J644" s="1545"/>
      <c r="K644" s="1545"/>
      <c r="L644" s="1545"/>
      <c r="M644" s="1796"/>
      <c r="N644" s="1797"/>
      <c r="O644" s="1545"/>
      <c r="P644" s="1545"/>
      <c r="Q644" s="1545"/>
      <c r="AK644" s="300"/>
      <c r="AL644" s="300"/>
      <c r="AM644" s="300"/>
      <c r="AN644" s="300"/>
      <c r="AO644" s="300"/>
      <c r="AP644" s="300"/>
      <c r="AQ644" s="300"/>
      <c r="AR644" s="300"/>
      <c r="AS644" s="300"/>
      <c r="AT644" s="300"/>
      <c r="AU644" s="300"/>
      <c r="AV644" s="300"/>
      <c r="AW644" s="300"/>
      <c r="AX644" s="300"/>
      <c r="AY644" s="300"/>
      <c r="AZ644" s="300"/>
      <c r="BA644" s="303"/>
      <c r="BB644" s="353"/>
      <c r="BC644" s="303"/>
      <c r="BD644" s="303"/>
      <c r="BE644" s="303"/>
      <c r="BF644" s="303"/>
      <c r="BG644" s="303"/>
      <c r="BH644" s="303"/>
      <c r="BI644" s="303"/>
      <c r="BJ644" s="303"/>
      <c r="BK644" s="303"/>
      <c r="BL644" s="303"/>
      <c r="BM644" s="303"/>
      <c r="BN644" s="303"/>
      <c r="BO644" s="303"/>
      <c r="BP644" s="303"/>
      <c r="BQ644" s="303"/>
      <c r="BR644" s="303"/>
      <c r="BS644" s="303"/>
      <c r="BT644" s="303"/>
      <c r="BU644" s="303"/>
      <c r="BV644" s="303"/>
      <c r="BW644" s="303"/>
      <c r="BX644" s="303"/>
      <c r="BY644" s="303"/>
      <c r="BZ644" s="303"/>
      <c r="CA644" s="303"/>
      <c r="CB644" s="303"/>
      <c r="CC644" s="303"/>
      <c r="CD644" s="303"/>
      <c r="CE644" s="303"/>
      <c r="CF644" s="303"/>
      <c r="CG644" s="303"/>
      <c r="CH644" s="303"/>
      <c r="CI644" s="303"/>
      <c r="CJ644" s="303"/>
      <c r="CK644" s="303"/>
      <c r="CL644" s="303"/>
      <c r="CM644" s="303"/>
      <c r="CN644" s="303"/>
      <c r="CO644" s="303"/>
      <c r="CP644" s="303"/>
      <c r="CQ644" s="303"/>
      <c r="CR644" s="303"/>
      <c r="CS644" s="303"/>
      <c r="CT644" s="303"/>
      <c r="CU644" s="303"/>
      <c r="CV644" s="303"/>
      <c r="CW644" s="303"/>
      <c r="CX644" s="303"/>
      <c r="CY644" s="303"/>
      <c r="CZ644" s="303"/>
    </row>
    <row r="645" s="623" customFormat="true" ht="25.15" customHeight="true" x14ac:dyDescent="0.2">
      <c r="C645" s="1796"/>
      <c r="D645" s="1797"/>
      <c r="E645" s="1545"/>
      <c r="F645" s="1545"/>
      <c r="G645" s="1545"/>
      <c r="H645" s="1796"/>
      <c r="I645" s="1797"/>
      <c r="J645" s="1545"/>
      <c r="K645" s="1545"/>
      <c r="L645" s="1545"/>
      <c r="M645" s="1796"/>
      <c r="N645" s="1797"/>
      <c r="O645" s="1545"/>
      <c r="P645" s="1545"/>
      <c r="Q645" s="1545"/>
      <c r="AK645" s="300"/>
      <c r="AL645" s="300"/>
      <c r="AM645" s="300"/>
      <c r="AN645" s="300"/>
      <c r="AO645" s="300"/>
      <c r="AP645" s="300"/>
      <c r="AQ645" s="300"/>
      <c r="AR645" s="300"/>
      <c r="AS645" s="300"/>
      <c r="AT645" s="300"/>
      <c r="AU645" s="300"/>
      <c r="AV645" s="300"/>
      <c r="AW645" s="300"/>
      <c r="AX645" s="300"/>
      <c r="AY645" s="300"/>
      <c r="AZ645" s="300"/>
      <c r="BA645" s="303"/>
      <c r="BB645" s="353"/>
      <c r="BC645" s="303"/>
      <c r="BD645" s="303"/>
      <c r="BE645" s="303"/>
      <c r="BF645" s="303"/>
      <c r="BG645" s="303"/>
      <c r="BH645" s="303"/>
      <c r="BI645" s="303"/>
      <c r="BJ645" s="303"/>
      <c r="BK645" s="303"/>
      <c r="BL645" s="303"/>
      <c r="BM645" s="303"/>
      <c r="BN645" s="303"/>
      <c r="BO645" s="303"/>
      <c r="BP645" s="303"/>
      <c r="BQ645" s="303"/>
      <c r="BR645" s="303"/>
      <c r="BS645" s="303"/>
      <c r="BT645" s="303"/>
      <c r="BU645" s="303"/>
      <c r="BV645" s="303"/>
      <c r="BW645" s="303"/>
      <c r="BX645" s="303"/>
      <c r="BY645" s="303"/>
      <c r="BZ645" s="303"/>
      <c r="CA645" s="303"/>
      <c r="CB645" s="303"/>
      <c r="CC645" s="303"/>
      <c r="CD645" s="303"/>
      <c r="CE645" s="303"/>
      <c r="CF645" s="303"/>
      <c r="CG645" s="303"/>
      <c r="CH645" s="303"/>
      <c r="CI645" s="303"/>
      <c r="CJ645" s="303"/>
      <c r="CK645" s="303"/>
      <c r="CL645" s="303"/>
      <c r="CM645" s="303"/>
      <c r="CN645" s="303"/>
      <c r="CO645" s="303"/>
      <c r="CP645" s="303"/>
      <c r="CQ645" s="303"/>
      <c r="CR645" s="303"/>
      <c r="CS645" s="303"/>
      <c r="CT645" s="303"/>
      <c r="CU645" s="303"/>
      <c r="CV645" s="303"/>
      <c r="CW645" s="303"/>
      <c r="CX645" s="303"/>
      <c r="CY645" s="303"/>
      <c r="CZ645" s="303"/>
    </row>
    <row r="646" s="623" customFormat="true" ht="25.15" customHeight="true" x14ac:dyDescent="0.2">
      <c r="C646" s="1796"/>
      <c r="D646" s="1797"/>
      <c r="E646" s="1545"/>
      <c r="F646" s="1545"/>
      <c r="G646" s="1545"/>
      <c r="H646" s="1796"/>
      <c r="I646" s="1797"/>
      <c r="J646" s="1545"/>
      <c r="K646" s="1545"/>
      <c r="L646" s="1545"/>
      <c r="M646" s="1796"/>
      <c r="N646" s="1797"/>
      <c r="O646" s="1545"/>
      <c r="P646" s="1545"/>
      <c r="Q646" s="1545"/>
      <c r="AK646" s="300"/>
      <c r="AL646" s="300"/>
      <c r="AM646" s="300"/>
      <c r="AN646" s="300"/>
      <c r="AO646" s="300"/>
      <c r="AP646" s="300"/>
      <c r="AQ646" s="300"/>
      <c r="AR646" s="300"/>
      <c r="AS646" s="300"/>
      <c r="AT646" s="300"/>
      <c r="AU646" s="300"/>
      <c r="AV646" s="300"/>
      <c r="AW646" s="300"/>
      <c r="AX646" s="300"/>
      <c r="AY646" s="300"/>
      <c r="AZ646" s="300"/>
      <c r="BA646" s="303"/>
      <c r="BB646" s="353"/>
      <c r="BC646" s="303"/>
      <c r="BD646" s="303"/>
      <c r="BE646" s="303"/>
      <c r="BF646" s="303"/>
      <c r="BG646" s="303"/>
      <c r="BH646" s="303"/>
      <c r="BI646" s="303"/>
      <c r="BJ646" s="303"/>
      <c r="BK646" s="303"/>
      <c r="BL646" s="303"/>
      <c r="BM646" s="303"/>
      <c r="BN646" s="303"/>
      <c r="BO646" s="303"/>
      <c r="BP646" s="303"/>
      <c r="BQ646" s="303"/>
      <c r="BR646" s="303"/>
      <c r="BS646" s="303"/>
      <c r="BT646" s="303"/>
      <c r="BU646" s="303"/>
      <c r="BV646" s="303"/>
      <c r="BW646" s="303"/>
      <c r="BX646" s="303"/>
      <c r="BY646" s="303"/>
      <c r="BZ646" s="303"/>
      <c r="CA646" s="303"/>
      <c r="CB646" s="303"/>
      <c r="CC646" s="303"/>
      <c r="CD646" s="303"/>
      <c r="CE646" s="303"/>
      <c r="CF646" s="303"/>
      <c r="CG646" s="303"/>
      <c r="CH646" s="303"/>
      <c r="CI646" s="303"/>
      <c r="CJ646" s="303"/>
      <c r="CK646" s="303"/>
      <c r="CL646" s="303"/>
      <c r="CM646" s="303"/>
      <c r="CN646" s="303"/>
      <c r="CO646" s="303"/>
      <c r="CP646" s="303"/>
      <c r="CQ646" s="303"/>
      <c r="CR646" s="303"/>
      <c r="CS646" s="303"/>
      <c r="CT646" s="303"/>
      <c r="CU646" s="303"/>
      <c r="CV646" s="303"/>
      <c r="CW646" s="303"/>
      <c r="CX646" s="303"/>
      <c r="CY646" s="303"/>
      <c r="CZ646" s="303"/>
    </row>
    <row r="647" s="623" customFormat="true" ht="25.15" customHeight="true" x14ac:dyDescent="0.2">
      <c r="C647" s="1796"/>
      <c r="D647" s="1797"/>
      <c r="E647" s="1545"/>
      <c r="F647" s="1545"/>
      <c r="G647" s="1545"/>
      <c r="H647" s="1796"/>
      <c r="I647" s="1797"/>
      <c r="J647" s="1545"/>
      <c r="K647" s="1545"/>
      <c r="L647" s="1545"/>
      <c r="M647" s="1796"/>
      <c r="N647" s="1797"/>
      <c r="O647" s="1545"/>
      <c r="P647" s="1545"/>
      <c r="Q647" s="1545"/>
      <c r="AK647" s="300"/>
      <c r="AL647" s="300"/>
      <c r="AM647" s="300"/>
      <c r="AN647" s="300"/>
      <c r="AO647" s="300"/>
      <c r="AP647" s="300"/>
      <c r="AQ647" s="300"/>
      <c r="AR647" s="300"/>
      <c r="AS647" s="300"/>
      <c r="AT647" s="300"/>
      <c r="AU647" s="300"/>
      <c r="AV647" s="300"/>
      <c r="AW647" s="300"/>
      <c r="AX647" s="300"/>
      <c r="AY647" s="300"/>
      <c r="AZ647" s="300"/>
      <c r="BA647" s="303"/>
      <c r="BB647" s="353"/>
      <c r="BC647" s="303"/>
      <c r="BD647" s="303"/>
      <c r="BE647" s="303"/>
      <c r="BF647" s="303"/>
      <c r="BG647" s="303"/>
      <c r="BH647" s="303"/>
      <c r="BI647" s="303"/>
      <c r="BJ647" s="303"/>
      <c r="BK647" s="303"/>
      <c r="BL647" s="303"/>
      <c r="BM647" s="303"/>
      <c r="BN647" s="303"/>
      <c r="BO647" s="303"/>
      <c r="BP647" s="303"/>
      <c r="BQ647" s="303"/>
      <c r="BR647" s="303"/>
      <c r="BS647" s="303"/>
      <c r="BT647" s="303"/>
      <c r="BU647" s="303"/>
      <c r="BV647" s="303"/>
      <c r="BW647" s="303"/>
      <c r="BX647" s="303"/>
      <c r="BY647" s="303"/>
      <c r="BZ647" s="303"/>
      <c r="CA647" s="303"/>
      <c r="CB647" s="303"/>
      <c r="CC647" s="303"/>
      <c r="CD647" s="303"/>
      <c r="CE647" s="303"/>
      <c r="CF647" s="303"/>
      <c r="CG647" s="303"/>
      <c r="CH647" s="303"/>
      <c r="CI647" s="303"/>
      <c r="CJ647" s="303"/>
      <c r="CK647" s="303"/>
      <c r="CL647" s="303"/>
      <c r="CM647" s="303"/>
      <c r="CN647" s="303"/>
      <c r="CO647" s="303"/>
      <c r="CP647" s="303"/>
      <c r="CQ647" s="303"/>
      <c r="CR647" s="303"/>
      <c r="CS647" s="303"/>
      <c r="CT647" s="303"/>
      <c r="CU647" s="303"/>
      <c r="CV647" s="303"/>
      <c r="CW647" s="303"/>
      <c r="CX647" s="303"/>
      <c r="CY647" s="303"/>
      <c r="CZ647" s="303"/>
    </row>
    <row r="648" s="623" customFormat="true" ht="25.15" customHeight="true" x14ac:dyDescent="0.2">
      <c r="C648" s="1796"/>
      <c r="D648" s="1797"/>
      <c r="E648" s="1545"/>
      <c r="F648" s="1545"/>
      <c r="G648" s="1545"/>
      <c r="H648" s="1796"/>
      <c r="I648" s="1797"/>
      <c r="J648" s="1545"/>
      <c r="K648" s="1545"/>
      <c r="L648" s="1545"/>
      <c r="M648" s="1796"/>
      <c r="N648" s="1797"/>
      <c r="O648" s="1545"/>
      <c r="P648" s="1545"/>
      <c r="Q648" s="1545"/>
      <c r="AK648" s="300"/>
      <c r="AL648" s="300"/>
      <c r="AM648" s="300"/>
      <c r="AN648" s="300"/>
      <c r="AO648" s="300"/>
      <c r="AP648" s="300"/>
      <c r="AQ648" s="300"/>
      <c r="AR648" s="300"/>
      <c r="AS648" s="300"/>
      <c r="AT648" s="300"/>
      <c r="AU648" s="300"/>
      <c r="AV648" s="300"/>
      <c r="AW648" s="300"/>
      <c r="AX648" s="300"/>
      <c r="AY648" s="300"/>
      <c r="AZ648" s="300"/>
      <c r="BA648" s="303"/>
      <c r="BB648" s="353"/>
      <c r="BC648" s="303"/>
      <c r="BD648" s="303"/>
      <c r="BE648" s="303"/>
      <c r="BF648" s="303"/>
      <c r="BG648" s="303"/>
      <c r="BH648" s="303"/>
      <c r="BI648" s="303"/>
      <c r="BJ648" s="303"/>
      <c r="BK648" s="303"/>
      <c r="BL648" s="303"/>
      <c r="BM648" s="303"/>
      <c r="BN648" s="303"/>
      <c r="BO648" s="303"/>
      <c r="BP648" s="303"/>
      <c r="BQ648" s="303"/>
      <c r="BR648" s="303"/>
      <c r="BS648" s="303"/>
      <c r="BT648" s="303"/>
      <c r="BU648" s="303"/>
      <c r="BV648" s="303"/>
      <c r="BW648" s="303"/>
      <c r="BX648" s="303"/>
      <c r="BY648" s="303"/>
      <c r="BZ648" s="303"/>
      <c r="CA648" s="303"/>
      <c r="CB648" s="303"/>
      <c r="CC648" s="303"/>
      <c r="CD648" s="303"/>
      <c r="CE648" s="303"/>
      <c r="CF648" s="303"/>
      <c r="CG648" s="303"/>
      <c r="CH648" s="303"/>
      <c r="CI648" s="303"/>
      <c r="CJ648" s="303"/>
      <c r="CK648" s="303"/>
      <c r="CL648" s="303"/>
      <c r="CM648" s="303"/>
      <c r="CN648" s="303"/>
      <c r="CO648" s="303"/>
      <c r="CP648" s="303"/>
      <c r="CQ648" s="303"/>
      <c r="CR648" s="303"/>
      <c r="CS648" s="303"/>
      <c r="CT648" s="303"/>
      <c r="CU648" s="303"/>
      <c r="CV648" s="303"/>
      <c r="CW648" s="303"/>
      <c r="CX648" s="303"/>
      <c r="CY648" s="303"/>
      <c r="CZ648" s="303"/>
    </row>
    <row r="649" s="623" customFormat="true" ht="25.15" customHeight="true" x14ac:dyDescent="0.2">
      <c r="C649" s="1796"/>
      <c r="D649" s="1797"/>
      <c r="E649" s="1545"/>
      <c r="F649" s="1545"/>
      <c r="G649" s="1545"/>
      <c r="H649" s="1796"/>
      <c r="I649" s="1797"/>
      <c r="J649" s="1545"/>
      <c r="K649" s="1545"/>
      <c r="L649" s="1545"/>
      <c r="M649" s="1796"/>
      <c r="N649" s="1797"/>
      <c r="O649" s="1545"/>
      <c r="P649" s="1545"/>
      <c r="Q649" s="1545"/>
      <c r="AK649" s="300"/>
      <c r="AL649" s="300"/>
      <c r="AM649" s="300"/>
      <c r="AN649" s="300"/>
      <c r="AO649" s="300"/>
      <c r="AP649" s="300"/>
      <c r="AQ649" s="300"/>
      <c r="AR649" s="300"/>
      <c r="AS649" s="300"/>
      <c r="AT649" s="300"/>
      <c r="AU649" s="300"/>
      <c r="AV649" s="300"/>
      <c r="AW649" s="300"/>
      <c r="AX649" s="300"/>
      <c r="AY649" s="300"/>
      <c r="AZ649" s="300"/>
      <c r="BA649" s="303"/>
      <c r="BB649" s="353"/>
      <c r="BC649" s="303"/>
      <c r="BD649" s="303"/>
      <c r="BE649" s="303"/>
      <c r="BF649" s="303"/>
      <c r="BG649" s="303"/>
      <c r="BH649" s="303"/>
      <c r="BI649" s="303"/>
      <c r="BJ649" s="303"/>
      <c r="BK649" s="303"/>
      <c r="BL649" s="303"/>
      <c r="BM649" s="303"/>
      <c r="BN649" s="303"/>
      <c r="BO649" s="303"/>
      <c r="BP649" s="303"/>
      <c r="BQ649" s="303"/>
      <c r="BR649" s="303"/>
      <c r="BS649" s="303"/>
      <c r="BT649" s="303"/>
      <c r="BU649" s="303"/>
      <c r="BV649" s="303"/>
      <c r="BW649" s="303"/>
      <c r="BX649" s="303"/>
      <c r="BY649" s="303"/>
      <c r="BZ649" s="303"/>
      <c r="CA649" s="303"/>
      <c r="CB649" s="303"/>
      <c r="CC649" s="303"/>
      <c r="CD649" s="303"/>
      <c r="CE649" s="303"/>
      <c r="CF649" s="303"/>
      <c r="CG649" s="303"/>
      <c r="CH649" s="303"/>
      <c r="CI649" s="303"/>
      <c r="CJ649" s="303"/>
      <c r="CK649" s="303"/>
      <c r="CL649" s="303"/>
      <c r="CM649" s="303"/>
      <c r="CN649" s="303"/>
      <c r="CO649" s="303"/>
      <c r="CP649" s="303"/>
      <c r="CQ649" s="303"/>
      <c r="CR649" s="303"/>
      <c r="CS649" s="303"/>
      <c r="CT649" s="303"/>
      <c r="CU649" s="303"/>
      <c r="CV649" s="303"/>
      <c r="CW649" s="303"/>
      <c r="CX649" s="303"/>
      <c r="CY649" s="303"/>
      <c r="CZ649" s="303"/>
    </row>
    <row r="650" s="623" customFormat="true" ht="25.15" customHeight="true" x14ac:dyDescent="0.2">
      <c r="C650" s="1796"/>
      <c r="D650" s="1797"/>
      <c r="E650" s="1545"/>
      <c r="F650" s="1545"/>
      <c r="G650" s="1545"/>
      <c r="H650" s="1796"/>
      <c r="I650" s="1797"/>
      <c r="J650" s="1545"/>
      <c r="K650" s="1545"/>
      <c r="L650" s="1545"/>
      <c r="M650" s="1796"/>
      <c r="N650" s="1797"/>
      <c r="O650" s="1545"/>
      <c r="P650" s="1545"/>
      <c r="Q650" s="1545"/>
      <c r="AK650" s="300"/>
      <c r="AL650" s="300"/>
      <c r="AM650" s="300"/>
      <c r="AN650" s="300"/>
      <c r="AO650" s="300"/>
      <c r="AP650" s="300"/>
      <c r="AQ650" s="300"/>
      <c r="AR650" s="300"/>
      <c r="AS650" s="300"/>
      <c r="AT650" s="300"/>
      <c r="AU650" s="300"/>
      <c r="AV650" s="300"/>
      <c r="AW650" s="300"/>
      <c r="AX650" s="300"/>
      <c r="AY650" s="300"/>
      <c r="AZ650" s="300"/>
      <c r="BA650" s="303"/>
      <c r="BB650" s="353"/>
      <c r="BC650" s="303"/>
      <c r="BD650" s="303"/>
      <c r="BE650" s="303"/>
      <c r="BF650" s="303"/>
      <c r="BG650" s="303"/>
      <c r="BH650" s="303"/>
      <c r="BI650" s="303"/>
      <c r="BJ650" s="303"/>
      <c r="BK650" s="303"/>
      <c r="BL650" s="303"/>
      <c r="BM650" s="303"/>
      <c r="BN650" s="303"/>
      <c r="BO650" s="303"/>
      <c r="BP650" s="303"/>
      <c r="BQ650" s="303"/>
      <c r="BR650" s="303"/>
      <c r="BS650" s="303"/>
      <c r="BT650" s="303"/>
      <c r="BU650" s="303"/>
      <c r="BV650" s="303"/>
      <c r="BW650" s="303"/>
      <c r="BX650" s="303"/>
      <c r="BY650" s="303"/>
      <c r="BZ650" s="303"/>
      <c r="CA650" s="303"/>
      <c r="CB650" s="303"/>
      <c r="CC650" s="303"/>
      <c r="CD650" s="303"/>
      <c r="CE650" s="303"/>
      <c r="CF650" s="303"/>
      <c r="CG650" s="303"/>
      <c r="CH650" s="303"/>
      <c r="CI650" s="303"/>
      <c r="CJ650" s="303"/>
      <c r="CK650" s="303"/>
      <c r="CL650" s="303"/>
      <c r="CM650" s="303"/>
      <c r="CN650" s="303"/>
      <c r="CO650" s="303"/>
      <c r="CP650" s="303"/>
      <c r="CQ650" s="303"/>
      <c r="CR650" s="303"/>
      <c r="CS650" s="303"/>
      <c r="CT650" s="303"/>
      <c r="CU650" s="303"/>
      <c r="CV650" s="303"/>
      <c r="CW650" s="303"/>
      <c r="CX650" s="303"/>
      <c r="CY650" s="303"/>
      <c r="CZ650" s="303"/>
    </row>
    <row r="651" s="623" customFormat="true" ht="25.15" customHeight="true" x14ac:dyDescent="0.2">
      <c r="C651" s="1796"/>
      <c r="D651" s="1797"/>
      <c r="E651" s="1545"/>
      <c r="F651" s="1545"/>
      <c r="G651" s="1545"/>
      <c r="H651" s="1796"/>
      <c r="I651" s="1797"/>
      <c r="J651" s="1545"/>
      <c r="K651" s="1545"/>
      <c r="L651" s="1545"/>
      <c r="M651" s="1796"/>
      <c r="N651" s="1797"/>
      <c r="O651" s="1545"/>
      <c r="P651" s="1545"/>
      <c r="Q651" s="1545"/>
      <c r="AK651" s="300"/>
      <c r="AL651" s="300"/>
      <c r="AM651" s="300"/>
      <c r="AN651" s="300"/>
      <c r="AO651" s="300"/>
      <c r="AP651" s="300"/>
      <c r="AQ651" s="300"/>
      <c r="AR651" s="300"/>
      <c r="AS651" s="300"/>
      <c r="AT651" s="300"/>
      <c r="AU651" s="300"/>
      <c r="AV651" s="300"/>
      <c r="AW651" s="300"/>
      <c r="AX651" s="300"/>
      <c r="AY651" s="300"/>
      <c r="AZ651" s="300"/>
      <c r="BA651" s="303"/>
      <c r="BB651" s="353"/>
      <c r="BC651" s="303"/>
      <c r="BD651" s="303"/>
      <c r="BE651" s="303"/>
      <c r="BF651" s="303"/>
      <c r="BG651" s="303"/>
      <c r="BH651" s="303"/>
      <c r="BI651" s="303"/>
      <c r="BJ651" s="303"/>
      <c r="BK651" s="303"/>
      <c r="BL651" s="303"/>
      <c r="BM651" s="303"/>
      <c r="BN651" s="303"/>
      <c r="BO651" s="303"/>
      <c r="BP651" s="303"/>
      <c r="BQ651" s="303"/>
      <c r="BR651" s="303"/>
      <c r="BS651" s="303"/>
      <c r="BT651" s="303"/>
      <c r="BU651" s="303"/>
      <c r="BV651" s="303"/>
      <c r="BW651" s="303"/>
      <c r="BX651" s="303"/>
      <c r="BY651" s="303"/>
      <c r="BZ651" s="303"/>
      <c r="CA651" s="303"/>
      <c r="CB651" s="303"/>
      <c r="CC651" s="303"/>
      <c r="CD651" s="303"/>
      <c r="CE651" s="303"/>
      <c r="CF651" s="303"/>
      <c r="CG651" s="303"/>
      <c r="CH651" s="303"/>
      <c r="CI651" s="303"/>
      <c r="CJ651" s="303"/>
      <c r="CK651" s="303"/>
      <c r="CL651" s="303"/>
      <c r="CM651" s="303"/>
      <c r="CN651" s="303"/>
      <c r="CO651" s="303"/>
      <c r="CP651" s="303"/>
      <c r="CQ651" s="303"/>
      <c r="CR651" s="303"/>
      <c r="CS651" s="303"/>
      <c r="CT651" s="303"/>
      <c r="CU651" s="303"/>
      <c r="CV651" s="303"/>
      <c r="CW651" s="303"/>
      <c r="CX651" s="303"/>
      <c r="CY651" s="303"/>
      <c r="CZ651" s="303"/>
    </row>
    <row r="652" s="623" customFormat="true" ht="25.15" customHeight="true" x14ac:dyDescent="0.2">
      <c r="C652" s="1796"/>
      <c r="D652" s="1797"/>
      <c r="E652" s="1545"/>
      <c r="F652" s="1545"/>
      <c r="G652" s="1545"/>
      <c r="H652" s="1796"/>
      <c r="I652" s="1797"/>
      <c r="J652" s="1545"/>
      <c r="K652" s="1545"/>
      <c r="L652" s="1545"/>
      <c r="M652" s="1796"/>
      <c r="N652" s="1797"/>
      <c r="O652" s="1545"/>
      <c r="P652" s="1545"/>
      <c r="Q652" s="1545"/>
      <c r="AK652" s="300"/>
      <c r="AL652" s="300"/>
      <c r="AM652" s="300"/>
      <c r="AN652" s="300"/>
      <c r="AO652" s="300"/>
      <c r="AP652" s="300"/>
      <c r="AQ652" s="300"/>
      <c r="AR652" s="300"/>
      <c r="AS652" s="300"/>
      <c r="AT652" s="300"/>
      <c r="AU652" s="300"/>
      <c r="AV652" s="300"/>
      <c r="AW652" s="300"/>
      <c r="AX652" s="300"/>
      <c r="AY652" s="300"/>
      <c r="AZ652" s="300"/>
      <c r="BA652" s="303"/>
      <c r="BB652" s="353"/>
      <c r="BC652" s="303"/>
      <c r="BD652" s="303"/>
      <c r="BE652" s="303"/>
      <c r="BF652" s="303"/>
      <c r="BG652" s="303"/>
      <c r="BH652" s="303"/>
      <c r="BI652" s="303"/>
      <c r="BJ652" s="303"/>
      <c r="BK652" s="303"/>
      <c r="BL652" s="303"/>
      <c r="BM652" s="303"/>
      <c r="BN652" s="303"/>
      <c r="BO652" s="303"/>
      <c r="BP652" s="303"/>
      <c r="BQ652" s="303"/>
      <c r="BR652" s="303"/>
      <c r="BS652" s="303"/>
      <c r="BT652" s="303"/>
      <c r="BU652" s="303"/>
      <c r="BV652" s="303"/>
      <c r="BW652" s="303"/>
      <c r="BX652" s="303"/>
      <c r="BY652" s="303"/>
      <c r="BZ652" s="303"/>
      <c r="CA652" s="303"/>
      <c r="CB652" s="303"/>
      <c r="CC652" s="303"/>
      <c r="CD652" s="303"/>
      <c r="CE652" s="303"/>
      <c r="CF652" s="303"/>
      <c r="CG652" s="303"/>
      <c r="CH652" s="303"/>
      <c r="CI652" s="303"/>
      <c r="CJ652" s="303"/>
      <c r="CK652" s="303"/>
      <c r="CL652" s="303"/>
      <c r="CM652" s="303"/>
      <c r="CN652" s="303"/>
      <c r="CO652" s="303"/>
      <c r="CP652" s="303"/>
      <c r="CQ652" s="303"/>
      <c r="CR652" s="303"/>
      <c r="CS652" s="303"/>
      <c r="CT652" s="303"/>
      <c r="CU652" s="303"/>
      <c r="CV652" s="303"/>
      <c r="CW652" s="303"/>
      <c r="CX652" s="303"/>
      <c r="CY652" s="303"/>
      <c r="CZ652" s="303"/>
    </row>
    <row r="653" s="623" customFormat="true" ht="25.15" customHeight="true" x14ac:dyDescent="0.2">
      <c r="C653" s="1796"/>
      <c r="D653" s="1797"/>
      <c r="E653" s="1545"/>
      <c r="F653" s="1545"/>
      <c r="G653" s="1545"/>
      <c r="H653" s="1796"/>
      <c r="I653" s="1797"/>
      <c r="J653" s="1545"/>
      <c r="K653" s="1545"/>
      <c r="L653" s="1545"/>
      <c r="M653" s="1796"/>
      <c r="N653" s="1797"/>
      <c r="O653" s="1545"/>
      <c r="P653" s="1545"/>
      <c r="Q653" s="1545"/>
      <c r="AK653" s="300"/>
      <c r="AL653" s="300"/>
      <c r="AM653" s="300"/>
      <c r="AN653" s="300"/>
      <c r="AO653" s="300"/>
      <c r="AP653" s="300"/>
      <c r="AQ653" s="300"/>
      <c r="AR653" s="300"/>
      <c r="AS653" s="300"/>
      <c r="AT653" s="300"/>
      <c r="AU653" s="300"/>
      <c r="AV653" s="300"/>
      <c r="AW653" s="300"/>
      <c r="AX653" s="300"/>
      <c r="AY653" s="300"/>
      <c r="AZ653" s="300"/>
      <c r="BA653" s="303"/>
      <c r="BB653" s="353"/>
      <c r="BC653" s="303"/>
      <c r="BD653" s="303"/>
      <c r="BE653" s="303"/>
      <c r="BF653" s="303"/>
      <c r="BG653" s="303"/>
      <c r="BH653" s="303"/>
      <c r="BI653" s="303"/>
      <c r="BJ653" s="303"/>
      <c r="BK653" s="303"/>
      <c r="BL653" s="303"/>
      <c r="BM653" s="303"/>
      <c r="BN653" s="303"/>
      <c r="BO653" s="303"/>
      <c r="BP653" s="303"/>
      <c r="BQ653" s="303"/>
      <c r="BR653" s="303"/>
      <c r="BS653" s="303"/>
      <c r="BT653" s="303"/>
      <c r="BU653" s="303"/>
      <c r="BV653" s="303"/>
      <c r="BW653" s="303"/>
      <c r="BX653" s="303"/>
      <c r="BY653" s="303"/>
      <c r="BZ653" s="303"/>
      <c r="CA653" s="303"/>
      <c r="CB653" s="303"/>
      <c r="CC653" s="303"/>
      <c r="CD653" s="303"/>
      <c r="CE653" s="303"/>
      <c r="CF653" s="303"/>
      <c r="CG653" s="303"/>
      <c r="CH653" s="303"/>
      <c r="CI653" s="303"/>
      <c r="CJ653" s="303"/>
      <c r="CK653" s="303"/>
      <c r="CL653" s="303"/>
      <c r="CM653" s="303"/>
      <c r="CN653" s="303"/>
      <c r="CO653" s="303"/>
      <c r="CP653" s="303"/>
      <c r="CQ653" s="303"/>
      <c r="CR653" s="303"/>
      <c r="CS653" s="303"/>
      <c r="CT653" s="303"/>
      <c r="CU653" s="303"/>
      <c r="CV653" s="303"/>
      <c r="CW653" s="303"/>
      <c r="CX653" s="303"/>
      <c r="CY653" s="303"/>
      <c r="CZ653" s="303"/>
    </row>
    <row r="654" s="623" customFormat="true" ht="25.15" customHeight="true" x14ac:dyDescent="0.2">
      <c r="C654" s="1796"/>
      <c r="D654" s="1797"/>
      <c r="E654" s="1545"/>
      <c r="F654" s="1545"/>
      <c r="G654" s="1545"/>
      <c r="H654" s="1796"/>
      <c r="I654" s="1797"/>
      <c r="J654" s="1545"/>
      <c r="K654" s="1545"/>
      <c r="L654" s="1545"/>
      <c r="M654" s="1796"/>
      <c r="N654" s="1797"/>
      <c r="O654" s="1545"/>
      <c r="P654" s="1545"/>
      <c r="Q654" s="1545"/>
      <c r="AK654" s="300"/>
      <c r="AL654" s="300"/>
      <c r="AM654" s="300"/>
      <c r="AN654" s="300"/>
      <c r="AO654" s="300"/>
      <c r="AP654" s="300"/>
      <c r="AQ654" s="300"/>
      <c r="AR654" s="300"/>
      <c r="AS654" s="300"/>
      <c r="AT654" s="300"/>
      <c r="AU654" s="300"/>
      <c r="AV654" s="300"/>
      <c r="AW654" s="300"/>
      <c r="AX654" s="300"/>
      <c r="AY654" s="300"/>
      <c r="AZ654" s="300"/>
      <c r="BA654" s="303"/>
      <c r="BB654" s="353"/>
      <c r="BC654" s="303"/>
      <c r="BD654" s="303"/>
      <c r="BE654" s="303"/>
      <c r="BF654" s="303"/>
      <c r="BG654" s="303"/>
      <c r="BH654" s="303"/>
      <c r="BI654" s="303"/>
      <c r="BJ654" s="303"/>
      <c r="BK654" s="303"/>
      <c r="BL654" s="303"/>
      <c r="BM654" s="303"/>
      <c r="BN654" s="303"/>
      <c r="BO654" s="303"/>
      <c r="BP654" s="303"/>
      <c r="BQ654" s="303"/>
      <c r="BR654" s="303"/>
      <c r="BS654" s="303"/>
      <c r="BT654" s="303"/>
      <c r="BU654" s="303"/>
      <c r="BV654" s="303"/>
      <c r="BW654" s="303"/>
      <c r="BX654" s="303"/>
      <c r="BY654" s="303"/>
      <c r="BZ654" s="303"/>
      <c r="CA654" s="303"/>
      <c r="CB654" s="303"/>
      <c r="CC654" s="303"/>
      <c r="CD654" s="303"/>
      <c r="CE654" s="303"/>
      <c r="CF654" s="303"/>
      <c r="CG654" s="303"/>
      <c r="CH654" s="303"/>
      <c r="CI654" s="303"/>
      <c r="CJ654" s="303"/>
      <c r="CK654" s="303"/>
      <c r="CL654" s="303"/>
      <c r="CM654" s="303"/>
      <c r="CN654" s="303"/>
      <c r="CO654" s="303"/>
      <c r="CP654" s="303"/>
      <c r="CQ654" s="303"/>
      <c r="CR654" s="303"/>
      <c r="CS654" s="303"/>
      <c r="CT654" s="303"/>
      <c r="CU654" s="303"/>
      <c r="CV654" s="303"/>
      <c r="CW654" s="303"/>
      <c r="CX654" s="303"/>
      <c r="CY654" s="303"/>
      <c r="CZ654" s="303"/>
    </row>
    <row r="655" s="623" customFormat="true" ht="25.15" customHeight="true" x14ac:dyDescent="0.2">
      <c r="C655" s="1796"/>
      <c r="D655" s="1797"/>
      <c r="E655" s="1545"/>
      <c r="F655" s="1545"/>
      <c r="G655" s="1545"/>
      <c r="H655" s="1796"/>
      <c r="I655" s="1797"/>
      <c r="J655" s="1545"/>
      <c r="K655" s="1545"/>
      <c r="L655" s="1545"/>
      <c r="M655" s="1796"/>
      <c r="N655" s="1797"/>
      <c r="O655" s="1545"/>
      <c r="P655" s="1545"/>
      <c r="Q655" s="1545"/>
      <c r="AK655" s="300"/>
      <c r="AL655" s="300"/>
      <c r="AM655" s="300"/>
      <c r="AN655" s="300"/>
      <c r="AO655" s="300"/>
      <c r="AP655" s="300"/>
      <c r="AQ655" s="300"/>
      <c r="AR655" s="300"/>
      <c r="AS655" s="300"/>
      <c r="AT655" s="300"/>
      <c r="AU655" s="300"/>
      <c r="AV655" s="300"/>
      <c r="AW655" s="300"/>
      <c r="AX655" s="300"/>
      <c r="AY655" s="300"/>
      <c r="AZ655" s="300"/>
      <c r="BA655" s="303"/>
      <c r="BB655" s="353"/>
      <c r="BC655" s="303"/>
      <c r="BD655" s="303"/>
      <c r="BE655" s="303"/>
      <c r="BF655" s="303"/>
      <c r="BG655" s="303"/>
      <c r="BH655" s="303"/>
      <c r="BI655" s="303"/>
      <c r="BJ655" s="303"/>
      <c r="BK655" s="303"/>
      <c r="BL655" s="303"/>
      <c r="BM655" s="303"/>
      <c r="BN655" s="303"/>
      <c r="BO655" s="303"/>
      <c r="BP655" s="303"/>
      <c r="BQ655" s="303"/>
      <c r="BR655" s="303"/>
      <c r="BS655" s="303"/>
      <c r="BT655" s="303"/>
      <c r="BU655" s="303"/>
      <c r="BV655" s="303"/>
      <c r="BW655" s="303"/>
      <c r="BX655" s="303"/>
      <c r="BY655" s="303"/>
      <c r="BZ655" s="303"/>
      <c r="CA655" s="303"/>
      <c r="CB655" s="303"/>
      <c r="CC655" s="303"/>
      <c r="CD655" s="303"/>
      <c r="CE655" s="303"/>
      <c r="CF655" s="303"/>
      <c r="CG655" s="303"/>
      <c r="CH655" s="303"/>
      <c r="CI655" s="303"/>
      <c r="CJ655" s="303"/>
      <c r="CK655" s="303"/>
      <c r="CL655" s="303"/>
      <c r="CM655" s="303"/>
      <c r="CN655" s="303"/>
      <c r="CO655" s="303"/>
      <c r="CP655" s="303"/>
      <c r="CQ655" s="303"/>
      <c r="CR655" s="303"/>
      <c r="CS655" s="303"/>
      <c r="CT655" s="303"/>
      <c r="CU655" s="303"/>
      <c r="CV655" s="303"/>
      <c r="CW655" s="303"/>
      <c r="CX655" s="303"/>
      <c r="CY655" s="303"/>
      <c r="CZ655" s="303"/>
    </row>
    <row r="656" s="623" customFormat="true" ht="25.15" customHeight="true" x14ac:dyDescent="0.2">
      <c r="C656" s="1796"/>
      <c r="D656" s="1797"/>
      <c r="E656" s="1545"/>
      <c r="F656" s="1545"/>
      <c r="G656" s="1545"/>
      <c r="H656" s="1796"/>
      <c r="I656" s="1797"/>
      <c r="J656" s="1545"/>
      <c r="K656" s="1545"/>
      <c r="L656" s="1545"/>
      <c r="M656" s="1796"/>
      <c r="N656" s="1797"/>
      <c r="O656" s="1545"/>
      <c r="P656" s="1545"/>
      <c r="Q656" s="1545"/>
      <c r="AK656" s="300"/>
      <c r="AL656" s="300"/>
      <c r="AM656" s="300"/>
      <c r="AN656" s="300"/>
      <c r="AO656" s="300"/>
      <c r="AP656" s="300"/>
      <c r="AQ656" s="300"/>
      <c r="AR656" s="300"/>
      <c r="AS656" s="300"/>
      <c r="AT656" s="300"/>
      <c r="AU656" s="300"/>
      <c r="AV656" s="300"/>
      <c r="AW656" s="300"/>
      <c r="AX656" s="300"/>
      <c r="AY656" s="300"/>
      <c r="AZ656" s="300"/>
      <c r="BA656" s="303"/>
      <c r="BB656" s="353"/>
      <c r="BC656" s="303"/>
      <c r="BD656" s="303"/>
      <c r="BE656" s="303"/>
      <c r="BF656" s="303"/>
      <c r="BG656" s="303"/>
      <c r="BH656" s="303"/>
      <c r="BI656" s="303"/>
      <c r="BJ656" s="303"/>
      <c r="BK656" s="303"/>
      <c r="BL656" s="303"/>
      <c r="BM656" s="303"/>
      <c r="BN656" s="303"/>
      <c r="BO656" s="303"/>
      <c r="BP656" s="303"/>
      <c r="BQ656" s="303"/>
      <c r="BR656" s="303"/>
      <c r="BS656" s="303"/>
      <c r="BT656" s="303"/>
      <c r="BU656" s="303"/>
      <c r="BV656" s="303"/>
      <c r="BW656" s="303"/>
      <c r="BX656" s="303"/>
      <c r="BY656" s="303"/>
      <c r="BZ656" s="303"/>
      <c r="CA656" s="303"/>
      <c r="CB656" s="303"/>
      <c r="CC656" s="303"/>
      <c r="CD656" s="303"/>
      <c r="CE656" s="303"/>
      <c r="CF656" s="303"/>
      <c r="CG656" s="303"/>
      <c r="CH656" s="303"/>
      <c r="CI656" s="303"/>
      <c r="CJ656" s="303"/>
      <c r="CK656" s="303"/>
      <c r="CL656" s="303"/>
      <c r="CM656" s="303"/>
      <c r="CN656" s="303"/>
      <c r="CO656" s="303"/>
      <c r="CP656" s="303"/>
      <c r="CQ656" s="303"/>
      <c r="CR656" s="303"/>
      <c r="CS656" s="303"/>
      <c r="CT656" s="303"/>
      <c r="CU656" s="303"/>
      <c r="CV656" s="303"/>
      <c r="CW656" s="303"/>
      <c r="CX656" s="303"/>
      <c r="CY656" s="303"/>
      <c r="CZ656" s="303"/>
    </row>
    <row r="657" s="623" customFormat="true" ht="25.15" customHeight="true" x14ac:dyDescent="0.2">
      <c r="C657" s="1796"/>
      <c r="D657" s="1797"/>
      <c r="E657" s="1545"/>
      <c r="F657" s="1545"/>
      <c r="G657" s="1545"/>
      <c r="H657" s="1796"/>
      <c r="I657" s="1797"/>
      <c r="J657" s="1545"/>
      <c r="K657" s="1545"/>
      <c r="L657" s="1545"/>
      <c r="M657" s="1796"/>
      <c r="N657" s="1797"/>
      <c r="O657" s="1545"/>
      <c r="P657" s="1545"/>
      <c r="Q657" s="1545"/>
      <c r="AK657" s="300"/>
      <c r="AL657" s="300"/>
      <c r="AM657" s="300"/>
      <c r="AN657" s="300"/>
      <c r="AO657" s="300"/>
      <c r="AP657" s="300"/>
      <c r="AQ657" s="300"/>
      <c r="AR657" s="300"/>
      <c r="AS657" s="300"/>
      <c r="AT657" s="300"/>
      <c r="AU657" s="300"/>
      <c r="AV657" s="300"/>
      <c r="AW657" s="300"/>
      <c r="AX657" s="300"/>
      <c r="AY657" s="300"/>
      <c r="AZ657" s="300"/>
      <c r="BA657" s="303"/>
      <c r="BB657" s="353"/>
      <c r="BC657" s="303"/>
      <c r="BD657" s="303"/>
      <c r="BE657" s="303"/>
      <c r="BF657" s="303"/>
      <c r="BG657" s="303"/>
      <c r="BH657" s="303"/>
      <c r="BI657" s="303"/>
      <c r="BJ657" s="303"/>
      <c r="BK657" s="303"/>
      <c r="BL657" s="303"/>
      <c r="BM657" s="303"/>
      <c r="BN657" s="303"/>
      <c r="BO657" s="303"/>
      <c r="BP657" s="303"/>
      <c r="BQ657" s="303"/>
      <c r="BR657" s="303"/>
      <c r="BS657" s="303"/>
      <c r="BT657" s="303"/>
      <c r="BU657" s="303"/>
      <c r="BV657" s="303"/>
      <c r="BW657" s="303"/>
      <c r="BX657" s="303"/>
      <c r="BY657" s="303"/>
      <c r="BZ657" s="303"/>
      <c r="CA657" s="303"/>
      <c r="CB657" s="303"/>
      <c r="CC657" s="303"/>
      <c r="CD657" s="303"/>
      <c r="CE657" s="303"/>
      <c r="CF657" s="303"/>
      <c r="CG657" s="303"/>
      <c r="CH657" s="303"/>
      <c r="CI657" s="303"/>
      <c r="CJ657" s="303"/>
      <c r="CK657" s="303"/>
      <c r="CL657" s="303"/>
      <c r="CM657" s="303"/>
      <c r="CN657" s="303"/>
      <c r="CO657" s="303"/>
      <c r="CP657" s="303"/>
      <c r="CQ657" s="303"/>
      <c r="CR657" s="303"/>
      <c r="CS657" s="303"/>
      <c r="CT657" s="303"/>
      <c r="CU657" s="303"/>
      <c r="CV657" s="303"/>
      <c r="CW657" s="303"/>
      <c r="CX657" s="303"/>
      <c r="CY657" s="303"/>
      <c r="CZ657" s="303"/>
    </row>
    <row r="658" s="623" customFormat="true" ht="25.15" customHeight="true" x14ac:dyDescent="0.2">
      <c r="C658" s="1796"/>
      <c r="D658" s="1797"/>
      <c r="E658" s="1545"/>
      <c r="F658" s="1545"/>
      <c r="G658" s="1545"/>
      <c r="H658" s="1796"/>
      <c r="I658" s="1797"/>
      <c r="J658" s="1545"/>
      <c r="K658" s="1545"/>
      <c r="L658" s="1545"/>
      <c r="M658" s="1796"/>
      <c r="N658" s="1797"/>
      <c r="O658" s="1545"/>
      <c r="P658" s="1545"/>
      <c r="Q658" s="1545"/>
      <c r="AK658" s="300"/>
      <c r="AL658" s="300"/>
      <c r="AM658" s="300"/>
      <c r="AN658" s="300"/>
      <c r="AO658" s="300"/>
      <c r="AP658" s="300"/>
      <c r="AQ658" s="300"/>
      <c r="AR658" s="300"/>
      <c r="AS658" s="300"/>
      <c r="AT658" s="300"/>
      <c r="AU658" s="300"/>
      <c r="AV658" s="300"/>
      <c r="AW658" s="300"/>
      <c r="AX658" s="300"/>
      <c r="AY658" s="300"/>
      <c r="AZ658" s="300"/>
      <c r="BA658" s="303"/>
      <c r="BB658" s="353"/>
      <c r="BC658" s="303"/>
      <c r="BD658" s="303"/>
      <c r="BE658" s="303"/>
      <c r="BF658" s="303"/>
      <c r="BG658" s="303"/>
      <c r="BH658" s="303"/>
      <c r="BI658" s="303"/>
      <c r="BJ658" s="303"/>
      <c r="BK658" s="303"/>
      <c r="BL658" s="303"/>
      <c r="BM658" s="303"/>
      <c r="BN658" s="303"/>
      <c r="BO658" s="303"/>
      <c r="BP658" s="303"/>
      <c r="BQ658" s="303"/>
      <c r="BR658" s="303"/>
      <c r="BS658" s="303"/>
      <c r="BT658" s="303"/>
      <c r="BU658" s="303"/>
      <c r="BV658" s="303"/>
      <c r="BW658" s="303"/>
      <c r="BX658" s="303"/>
      <c r="BY658" s="303"/>
      <c r="BZ658" s="303"/>
      <c r="CA658" s="303"/>
      <c r="CB658" s="303"/>
      <c r="CC658" s="303"/>
      <c r="CD658" s="303"/>
      <c r="CE658" s="303"/>
      <c r="CF658" s="303"/>
      <c r="CG658" s="303"/>
      <c r="CH658" s="303"/>
      <c r="CI658" s="303"/>
      <c r="CJ658" s="303"/>
      <c r="CK658" s="303"/>
      <c r="CL658" s="303"/>
      <c r="CM658" s="303"/>
      <c r="CN658" s="303"/>
      <c r="CO658" s="303"/>
      <c r="CP658" s="303"/>
      <c r="CQ658" s="303"/>
      <c r="CR658" s="303"/>
      <c r="CS658" s="303"/>
      <c r="CT658" s="303"/>
      <c r="CU658" s="303"/>
      <c r="CV658" s="303"/>
      <c r="CW658" s="303"/>
      <c r="CX658" s="303"/>
      <c r="CY658" s="303"/>
      <c r="CZ658" s="303"/>
    </row>
    <row r="659" s="623" customFormat="true" ht="25.15" customHeight="true" x14ac:dyDescent="0.2">
      <c r="C659" s="1796"/>
      <c r="D659" s="1797"/>
      <c r="E659" s="1545"/>
      <c r="F659" s="1545"/>
      <c r="G659" s="1545"/>
      <c r="H659" s="1796"/>
      <c r="I659" s="1797"/>
      <c r="J659" s="1545"/>
      <c r="K659" s="1545"/>
      <c r="L659" s="1545"/>
      <c r="M659" s="1796"/>
      <c r="N659" s="1797"/>
      <c r="O659" s="1545"/>
      <c r="P659" s="1545"/>
      <c r="Q659" s="1545"/>
      <c r="AK659" s="300"/>
      <c r="AL659" s="300"/>
      <c r="AM659" s="300"/>
      <c r="AN659" s="300"/>
      <c r="AO659" s="300"/>
      <c r="AP659" s="300"/>
      <c r="AQ659" s="300"/>
      <c r="AR659" s="300"/>
      <c r="AS659" s="300"/>
      <c r="AT659" s="300"/>
      <c r="AU659" s="300"/>
      <c r="AV659" s="300"/>
      <c r="AW659" s="300"/>
      <c r="AX659" s="300"/>
      <c r="AY659" s="300"/>
      <c r="AZ659" s="300"/>
      <c r="BA659" s="303"/>
      <c r="BB659" s="353"/>
      <c r="BC659" s="303"/>
      <c r="BD659" s="303"/>
      <c r="BE659" s="303"/>
      <c r="BF659" s="303"/>
      <c r="BG659" s="303"/>
      <c r="BH659" s="303"/>
      <c r="BI659" s="303"/>
      <c r="BJ659" s="303"/>
      <c r="BK659" s="303"/>
      <c r="BL659" s="303"/>
      <c r="BM659" s="303"/>
      <c r="BN659" s="303"/>
      <c r="BO659" s="303"/>
      <c r="BP659" s="303"/>
      <c r="BQ659" s="303"/>
      <c r="BR659" s="303"/>
      <c r="BS659" s="303"/>
      <c r="BT659" s="303"/>
      <c r="BU659" s="303"/>
      <c r="BV659" s="303"/>
      <c r="BW659" s="303"/>
      <c r="BX659" s="303"/>
      <c r="BY659" s="303"/>
      <c r="BZ659" s="303"/>
      <c r="CA659" s="303"/>
      <c r="CB659" s="303"/>
      <c r="CC659" s="303"/>
      <c r="CD659" s="303"/>
      <c r="CE659" s="303"/>
      <c r="CF659" s="303"/>
      <c r="CG659" s="303"/>
      <c r="CH659" s="303"/>
      <c r="CI659" s="303"/>
      <c r="CJ659" s="303"/>
      <c r="CK659" s="303"/>
      <c r="CL659" s="303"/>
      <c r="CM659" s="303"/>
      <c r="CN659" s="303"/>
      <c r="CO659" s="303"/>
      <c r="CP659" s="303"/>
      <c r="CQ659" s="303"/>
      <c r="CR659" s="303"/>
      <c r="CS659" s="303"/>
      <c r="CT659" s="303"/>
      <c r="CU659" s="303"/>
      <c r="CV659" s="303"/>
      <c r="CW659" s="303"/>
      <c r="CX659" s="303"/>
      <c r="CY659" s="303"/>
      <c r="CZ659" s="303"/>
    </row>
    <row r="660" s="623" customFormat="true" ht="25.15" customHeight="true" x14ac:dyDescent="0.2">
      <c r="C660" s="1796"/>
      <c r="D660" s="1797"/>
      <c r="E660" s="1545"/>
      <c r="F660" s="1545"/>
      <c r="G660" s="1545"/>
      <c r="H660" s="1796"/>
      <c r="I660" s="1797"/>
      <c r="J660" s="1545"/>
      <c r="K660" s="1545"/>
      <c r="L660" s="1545"/>
      <c r="M660" s="1796"/>
      <c r="N660" s="1797"/>
      <c r="O660" s="1545"/>
      <c r="P660" s="1545"/>
      <c r="Q660" s="1545"/>
      <c r="AK660" s="300"/>
      <c r="AL660" s="300"/>
      <c r="AM660" s="300"/>
      <c r="AN660" s="300"/>
      <c r="AO660" s="300"/>
      <c r="AP660" s="300"/>
      <c r="AQ660" s="300"/>
      <c r="AR660" s="300"/>
      <c r="AS660" s="300"/>
      <c r="AT660" s="300"/>
      <c r="AU660" s="300"/>
      <c r="AV660" s="300"/>
      <c r="AW660" s="300"/>
      <c r="AX660" s="300"/>
      <c r="AY660" s="300"/>
      <c r="AZ660" s="300"/>
      <c r="BA660" s="303"/>
      <c r="BB660" s="353"/>
      <c r="BC660" s="303"/>
      <c r="BD660" s="303"/>
      <c r="BE660" s="303"/>
      <c r="BF660" s="303"/>
      <c r="BG660" s="303"/>
      <c r="BH660" s="303"/>
      <c r="BI660" s="303"/>
      <c r="BJ660" s="303"/>
      <c r="BK660" s="303"/>
      <c r="BL660" s="303"/>
      <c r="BM660" s="303"/>
      <c r="BN660" s="303"/>
      <c r="BO660" s="303"/>
      <c r="BP660" s="303"/>
      <c r="BQ660" s="303"/>
      <c r="BR660" s="303"/>
      <c r="BS660" s="303"/>
      <c r="BT660" s="303"/>
      <c r="BU660" s="303"/>
      <c r="BV660" s="303"/>
      <c r="BW660" s="303"/>
      <c r="BX660" s="303"/>
      <c r="BY660" s="303"/>
      <c r="BZ660" s="303"/>
      <c r="CA660" s="303"/>
      <c r="CB660" s="303"/>
      <c r="CC660" s="303"/>
      <c r="CD660" s="303"/>
      <c r="CE660" s="303"/>
      <c r="CF660" s="303"/>
      <c r="CG660" s="303"/>
      <c r="CH660" s="303"/>
      <c r="CI660" s="303"/>
      <c r="CJ660" s="303"/>
      <c r="CK660" s="303"/>
      <c r="CL660" s="303"/>
      <c r="CM660" s="303"/>
      <c r="CN660" s="303"/>
      <c r="CO660" s="303"/>
      <c r="CP660" s="303"/>
      <c r="CQ660" s="303"/>
      <c r="CR660" s="303"/>
      <c r="CS660" s="303"/>
      <c r="CT660" s="303"/>
      <c r="CU660" s="303"/>
      <c r="CV660" s="303"/>
      <c r="CW660" s="303"/>
      <c r="CX660" s="303"/>
      <c r="CY660" s="303"/>
      <c r="CZ660" s="303"/>
    </row>
    <row r="661" s="623" customFormat="true" ht="25.15" customHeight="true" x14ac:dyDescent="0.2">
      <c r="C661" s="1796"/>
      <c r="D661" s="1797"/>
      <c r="E661" s="1545"/>
      <c r="F661" s="1545"/>
      <c r="G661" s="1545"/>
      <c r="H661" s="1796"/>
      <c r="I661" s="1797"/>
      <c r="J661" s="1545"/>
      <c r="K661" s="1545"/>
      <c r="L661" s="1545"/>
      <c r="M661" s="1796"/>
      <c r="N661" s="1797"/>
      <c r="O661" s="1545"/>
      <c r="P661" s="1545"/>
      <c r="Q661" s="1545"/>
      <c r="AK661" s="300"/>
      <c r="AL661" s="300"/>
      <c r="AM661" s="300"/>
      <c r="AN661" s="300"/>
      <c r="AO661" s="300"/>
      <c r="AP661" s="300"/>
      <c r="AQ661" s="300"/>
      <c r="AR661" s="300"/>
      <c r="AS661" s="300"/>
      <c r="AT661" s="300"/>
      <c r="AU661" s="300"/>
      <c r="AV661" s="300"/>
      <c r="AW661" s="300"/>
      <c r="AX661" s="300"/>
      <c r="AY661" s="300"/>
      <c r="AZ661" s="300"/>
      <c r="BA661" s="303"/>
      <c r="BB661" s="353"/>
      <c r="BC661" s="303"/>
      <c r="BD661" s="303"/>
      <c r="BE661" s="303"/>
      <c r="BF661" s="303"/>
      <c r="BG661" s="303"/>
      <c r="BH661" s="303"/>
      <c r="BI661" s="303"/>
      <c r="BJ661" s="303"/>
      <c r="BK661" s="303"/>
      <c r="BL661" s="303"/>
      <c r="BM661" s="303"/>
      <c r="BN661" s="303"/>
      <c r="BO661" s="303"/>
      <c r="BP661" s="303"/>
      <c r="BQ661" s="303"/>
      <c r="BR661" s="303"/>
      <c r="BS661" s="303"/>
      <c r="BT661" s="303"/>
      <c r="BU661" s="303"/>
      <c r="BV661" s="303"/>
      <c r="BW661" s="303"/>
      <c r="BX661" s="303"/>
      <c r="BY661" s="303"/>
      <c r="BZ661" s="303"/>
      <c r="CA661" s="303"/>
      <c r="CB661" s="303"/>
      <c r="CC661" s="303"/>
      <c r="CD661" s="303"/>
      <c r="CE661" s="303"/>
      <c r="CF661" s="303"/>
      <c r="CG661" s="303"/>
      <c r="CH661" s="303"/>
      <c r="CI661" s="303"/>
      <c r="CJ661" s="303"/>
      <c r="CK661" s="303"/>
      <c r="CL661" s="303"/>
      <c r="CM661" s="303"/>
      <c r="CN661" s="303"/>
      <c r="CO661" s="303"/>
      <c r="CP661" s="303"/>
      <c r="CQ661" s="303"/>
      <c r="CR661" s="303"/>
      <c r="CS661" s="303"/>
      <c r="CT661" s="303"/>
      <c r="CU661" s="303"/>
      <c r="CV661" s="303"/>
      <c r="CW661" s="303"/>
      <c r="CX661" s="303"/>
      <c r="CY661" s="303"/>
      <c r="CZ661" s="303"/>
    </row>
    <row r="662" s="623" customFormat="true" ht="25.15" customHeight="true" x14ac:dyDescent="0.2">
      <c r="C662" s="1796"/>
      <c r="D662" s="1797"/>
      <c r="E662" s="1545"/>
      <c r="F662" s="1545"/>
      <c r="G662" s="1545"/>
      <c r="H662" s="1796"/>
      <c r="I662" s="1797"/>
      <c r="J662" s="1545"/>
      <c r="K662" s="1545"/>
      <c r="L662" s="1545"/>
      <c r="M662" s="1796"/>
      <c r="N662" s="1797"/>
      <c r="O662" s="1545"/>
      <c r="P662" s="1545"/>
      <c r="Q662" s="1545"/>
      <c r="AK662" s="300"/>
      <c r="AL662" s="300"/>
      <c r="AM662" s="300"/>
      <c r="AN662" s="300"/>
      <c r="AO662" s="300"/>
      <c r="AP662" s="300"/>
      <c r="AQ662" s="300"/>
      <c r="AR662" s="300"/>
      <c r="AS662" s="300"/>
      <c r="AT662" s="300"/>
      <c r="AU662" s="300"/>
      <c r="AV662" s="300"/>
      <c r="AW662" s="300"/>
      <c r="AX662" s="300"/>
      <c r="AY662" s="300"/>
      <c r="AZ662" s="300"/>
      <c r="BA662" s="303"/>
      <c r="BB662" s="353"/>
      <c r="BC662" s="303"/>
      <c r="BD662" s="303"/>
      <c r="BE662" s="303"/>
      <c r="BF662" s="303"/>
      <c r="BG662" s="303"/>
      <c r="BH662" s="303"/>
      <c r="BI662" s="303"/>
      <c r="BJ662" s="303"/>
      <c r="BK662" s="303"/>
      <c r="BL662" s="303"/>
      <c r="BM662" s="303"/>
      <c r="BN662" s="303"/>
      <c r="BO662" s="303"/>
      <c r="BP662" s="303"/>
      <c r="BQ662" s="303"/>
      <c r="BR662" s="303"/>
      <c r="BS662" s="303"/>
      <c r="BT662" s="303"/>
      <c r="BU662" s="303"/>
      <c r="BV662" s="303"/>
      <c r="BW662" s="303"/>
      <c r="BX662" s="303"/>
      <c r="BY662" s="303"/>
      <c r="BZ662" s="303"/>
      <c r="CA662" s="303"/>
      <c r="CB662" s="303"/>
      <c r="CC662" s="303"/>
      <c r="CD662" s="303"/>
      <c r="CE662" s="303"/>
      <c r="CF662" s="303"/>
      <c r="CG662" s="303"/>
      <c r="CH662" s="303"/>
      <c r="CI662" s="303"/>
      <c r="CJ662" s="303"/>
      <c r="CK662" s="303"/>
      <c r="CL662" s="303"/>
      <c r="CM662" s="303"/>
      <c r="CN662" s="303"/>
      <c r="CO662" s="303"/>
      <c r="CP662" s="303"/>
      <c r="CQ662" s="303"/>
      <c r="CR662" s="303"/>
      <c r="CS662" s="303"/>
      <c r="CT662" s="303"/>
      <c r="CU662" s="303"/>
      <c r="CV662" s="303"/>
      <c r="CW662" s="303"/>
      <c r="CX662" s="303"/>
      <c r="CY662" s="303"/>
      <c r="CZ662" s="303"/>
    </row>
    <row r="663" s="623" customFormat="true" ht="25.15" customHeight="true" x14ac:dyDescent="0.2">
      <c r="C663" s="1796"/>
      <c r="D663" s="1797"/>
      <c r="E663" s="1545"/>
      <c r="F663" s="1545"/>
      <c r="G663" s="1545"/>
      <c r="H663" s="1796"/>
      <c r="I663" s="1797"/>
      <c r="J663" s="1545"/>
      <c r="K663" s="1545"/>
      <c r="L663" s="1545"/>
      <c r="M663" s="1796"/>
      <c r="N663" s="1797"/>
      <c r="O663" s="1545"/>
      <c r="P663" s="1545"/>
      <c r="Q663" s="1545"/>
      <c r="AK663" s="300"/>
      <c r="AL663" s="300"/>
      <c r="AM663" s="300"/>
      <c r="AN663" s="300"/>
      <c r="AO663" s="300"/>
      <c r="AP663" s="300"/>
      <c r="AQ663" s="300"/>
      <c r="AR663" s="300"/>
      <c r="AS663" s="300"/>
      <c r="AT663" s="300"/>
      <c r="AU663" s="300"/>
      <c r="AV663" s="300"/>
      <c r="AW663" s="300"/>
      <c r="AX663" s="300"/>
      <c r="AY663" s="300"/>
      <c r="AZ663" s="300"/>
      <c r="BA663" s="303"/>
      <c r="BB663" s="353"/>
      <c r="BC663" s="303"/>
      <c r="BD663" s="303"/>
      <c r="BE663" s="303"/>
      <c r="BF663" s="303"/>
      <c r="BG663" s="303"/>
      <c r="BH663" s="303"/>
      <c r="BI663" s="303"/>
      <c r="BJ663" s="303"/>
      <c r="BK663" s="303"/>
      <c r="BL663" s="303"/>
      <c r="BM663" s="303"/>
      <c r="BN663" s="303"/>
      <c r="BO663" s="303"/>
      <c r="BP663" s="303"/>
      <c r="BQ663" s="303"/>
      <c r="BR663" s="303"/>
      <c r="BS663" s="303"/>
      <c r="BT663" s="303"/>
      <c r="BU663" s="303"/>
      <c r="BV663" s="303"/>
      <c r="BW663" s="303"/>
      <c r="BX663" s="303"/>
      <c r="BY663" s="303"/>
      <c r="BZ663" s="303"/>
      <c r="CA663" s="303"/>
      <c r="CB663" s="303"/>
      <c r="CC663" s="303"/>
      <c r="CD663" s="303"/>
      <c r="CE663" s="303"/>
      <c r="CF663" s="303"/>
      <c r="CG663" s="303"/>
      <c r="CH663" s="303"/>
      <c r="CI663" s="303"/>
      <c r="CJ663" s="303"/>
      <c r="CK663" s="303"/>
      <c r="CL663" s="303"/>
      <c r="CM663" s="303"/>
      <c r="CN663" s="303"/>
      <c r="CO663" s="303"/>
      <c r="CP663" s="303"/>
      <c r="CQ663" s="303"/>
      <c r="CR663" s="303"/>
      <c r="CS663" s="303"/>
      <c r="CT663" s="303"/>
      <c r="CU663" s="303"/>
      <c r="CV663" s="303"/>
      <c r="CW663" s="303"/>
      <c r="CX663" s="303"/>
      <c r="CY663" s="303"/>
      <c r="CZ663" s="303"/>
    </row>
    <row r="664" s="623" customFormat="true" ht="25.15" customHeight="true" x14ac:dyDescent="0.2">
      <c r="C664" s="1796"/>
      <c r="D664" s="1797"/>
      <c r="E664" s="1545"/>
      <c r="F664" s="1545"/>
      <c r="G664" s="1545"/>
      <c r="H664" s="1796"/>
      <c r="I664" s="1797"/>
      <c r="J664" s="1545"/>
      <c r="K664" s="1545"/>
      <c r="L664" s="1545"/>
      <c r="M664" s="1796"/>
      <c r="N664" s="1797"/>
      <c r="O664" s="1545"/>
      <c r="P664" s="1545"/>
      <c r="Q664" s="1545"/>
      <c r="AK664" s="300"/>
      <c r="AL664" s="300"/>
      <c r="AM664" s="300"/>
      <c r="AN664" s="300"/>
      <c r="AO664" s="300"/>
      <c r="AP664" s="300"/>
      <c r="AQ664" s="300"/>
      <c r="AR664" s="300"/>
      <c r="AS664" s="300"/>
      <c r="AT664" s="300"/>
      <c r="AU664" s="300"/>
      <c r="AV664" s="300"/>
      <c r="AW664" s="300"/>
      <c r="AX664" s="300"/>
      <c r="AY664" s="300"/>
      <c r="AZ664" s="300"/>
      <c r="BA664" s="303"/>
      <c r="BB664" s="353"/>
      <c r="BC664" s="303"/>
      <c r="BD664" s="303"/>
      <c r="BE664" s="303"/>
      <c r="BF664" s="303"/>
      <c r="BG664" s="303"/>
      <c r="BH664" s="303"/>
      <c r="BI664" s="303"/>
      <c r="BJ664" s="303"/>
      <c r="BK664" s="303"/>
      <c r="BL664" s="303"/>
      <c r="BM664" s="303"/>
      <c r="BN664" s="303"/>
      <c r="BO664" s="303"/>
      <c r="BP664" s="303"/>
      <c r="BQ664" s="303"/>
      <c r="BR664" s="303"/>
      <c r="BS664" s="303"/>
      <c r="BT664" s="303"/>
      <c r="BU664" s="303"/>
      <c r="BV664" s="303"/>
      <c r="BW664" s="303"/>
      <c r="BX664" s="303"/>
      <c r="BY664" s="303"/>
      <c r="BZ664" s="303"/>
      <c r="CA664" s="303"/>
      <c r="CB664" s="303"/>
      <c r="CC664" s="303"/>
      <c r="CD664" s="303"/>
      <c r="CE664" s="303"/>
      <c r="CF664" s="303"/>
      <c r="CG664" s="303"/>
      <c r="CH664" s="303"/>
      <c r="CI664" s="303"/>
      <c r="CJ664" s="303"/>
      <c r="CK664" s="303"/>
      <c r="CL664" s="303"/>
      <c r="CM664" s="303"/>
      <c r="CN664" s="303"/>
      <c r="CO664" s="303"/>
      <c r="CP664" s="303"/>
      <c r="CQ664" s="303"/>
      <c r="CR664" s="303"/>
      <c r="CS664" s="303"/>
      <c r="CT664" s="303"/>
      <c r="CU664" s="303"/>
      <c r="CV664" s="303"/>
      <c r="CW664" s="303"/>
      <c r="CX664" s="303"/>
      <c r="CY664" s="303"/>
      <c r="CZ664" s="303"/>
    </row>
    <row r="665" s="623" customFormat="true" ht="25.15" customHeight="true" x14ac:dyDescent="0.2">
      <c r="C665" s="1796"/>
      <c r="D665" s="1797"/>
      <c r="E665" s="1545"/>
      <c r="F665" s="1545"/>
      <c r="G665" s="1545"/>
      <c r="H665" s="1796"/>
      <c r="I665" s="1797"/>
      <c r="J665" s="1545"/>
      <c r="K665" s="1545"/>
      <c r="L665" s="1545"/>
      <c r="M665" s="1796"/>
      <c r="N665" s="1797"/>
      <c r="O665" s="1545"/>
      <c r="P665" s="1545"/>
      <c r="Q665" s="1545"/>
      <c r="AK665" s="300"/>
      <c r="AL665" s="300"/>
      <c r="AM665" s="300"/>
      <c r="AN665" s="300"/>
      <c r="AO665" s="300"/>
      <c r="AP665" s="300"/>
      <c r="AQ665" s="300"/>
      <c r="AR665" s="300"/>
      <c r="AS665" s="300"/>
      <c r="AT665" s="300"/>
      <c r="AU665" s="300"/>
      <c r="AV665" s="300"/>
      <c r="AW665" s="300"/>
      <c r="AX665" s="300"/>
      <c r="AY665" s="300"/>
      <c r="AZ665" s="300"/>
      <c r="BA665" s="303"/>
      <c r="BB665" s="353"/>
      <c r="BC665" s="303"/>
      <c r="BD665" s="303"/>
      <c r="BE665" s="303"/>
      <c r="BF665" s="303"/>
      <c r="BG665" s="303"/>
      <c r="BH665" s="303"/>
      <c r="BI665" s="303"/>
      <c r="BJ665" s="303"/>
      <c r="BK665" s="303"/>
      <c r="BL665" s="303"/>
      <c r="BM665" s="303"/>
      <c r="BN665" s="303"/>
      <c r="BO665" s="303"/>
      <c r="BP665" s="303"/>
      <c r="BQ665" s="303"/>
      <c r="BR665" s="303"/>
      <c r="BS665" s="303"/>
      <c r="BT665" s="303"/>
      <c r="BU665" s="303"/>
      <c r="BV665" s="303"/>
      <c r="BW665" s="303"/>
      <c r="BX665" s="303"/>
      <c r="BY665" s="303"/>
      <c r="BZ665" s="303"/>
      <c r="CA665" s="303"/>
      <c r="CB665" s="303"/>
      <c r="CC665" s="303"/>
      <c r="CD665" s="303"/>
      <c r="CE665" s="303"/>
      <c r="CF665" s="303"/>
      <c r="CG665" s="303"/>
      <c r="CH665" s="303"/>
      <c r="CI665" s="303"/>
      <c r="CJ665" s="303"/>
      <c r="CK665" s="303"/>
      <c r="CL665" s="303"/>
      <c r="CM665" s="303"/>
      <c r="CN665" s="303"/>
      <c r="CO665" s="303"/>
      <c r="CP665" s="303"/>
      <c r="CQ665" s="303"/>
      <c r="CR665" s="303"/>
      <c r="CS665" s="303"/>
      <c r="CT665" s="303"/>
      <c r="CU665" s="303"/>
      <c r="CV665" s="303"/>
      <c r="CW665" s="303"/>
      <c r="CX665" s="303"/>
      <c r="CY665" s="303"/>
      <c r="CZ665" s="303"/>
    </row>
    <row r="666" s="623" customFormat="true" ht="25.15" customHeight="true" x14ac:dyDescent="0.2">
      <c r="C666" s="1796"/>
      <c r="D666" s="1797"/>
      <c r="E666" s="1545"/>
      <c r="F666" s="1545"/>
      <c r="G666" s="1545"/>
      <c r="H666" s="1796"/>
      <c r="I666" s="1797"/>
      <c r="J666" s="1545"/>
      <c r="K666" s="1545"/>
      <c r="L666" s="1545"/>
      <c r="M666" s="1796"/>
      <c r="N666" s="1797"/>
      <c r="O666" s="1545"/>
      <c r="P666" s="1545"/>
      <c r="Q666" s="1545"/>
      <c r="AK666" s="300"/>
      <c r="AL666" s="300"/>
      <c r="AM666" s="300"/>
      <c r="AN666" s="300"/>
      <c r="AO666" s="300"/>
      <c r="AP666" s="300"/>
      <c r="AQ666" s="300"/>
      <c r="AR666" s="300"/>
      <c r="AS666" s="300"/>
      <c r="AT666" s="300"/>
      <c r="AU666" s="300"/>
      <c r="AV666" s="300"/>
      <c r="AW666" s="300"/>
      <c r="AX666" s="300"/>
      <c r="AY666" s="300"/>
      <c r="AZ666" s="300"/>
      <c r="BA666" s="303"/>
      <c r="BB666" s="353"/>
      <c r="BC666" s="303"/>
      <c r="BD666" s="303"/>
      <c r="BE666" s="303"/>
      <c r="BF666" s="303"/>
      <c r="BG666" s="303"/>
      <c r="BH666" s="303"/>
      <c r="BI666" s="303"/>
      <c r="BJ666" s="303"/>
      <c r="BK666" s="303"/>
      <c r="BL666" s="303"/>
      <c r="BM666" s="303"/>
      <c r="BN666" s="303"/>
      <c r="BO666" s="303"/>
      <c r="BP666" s="303"/>
      <c r="BQ666" s="303"/>
      <c r="BR666" s="303"/>
      <c r="BS666" s="303"/>
      <c r="BT666" s="303"/>
      <c r="BU666" s="303"/>
      <c r="BV666" s="303"/>
      <c r="BW666" s="303"/>
      <c r="BX666" s="303"/>
      <c r="BY666" s="303"/>
      <c r="BZ666" s="303"/>
      <c r="CA666" s="303"/>
      <c r="CB666" s="303"/>
      <c r="CC666" s="303"/>
      <c r="CD666" s="303"/>
      <c r="CE666" s="303"/>
      <c r="CF666" s="303"/>
      <c r="CG666" s="303"/>
      <c r="CH666" s="303"/>
      <c r="CI666" s="303"/>
      <c r="CJ666" s="303"/>
      <c r="CK666" s="303"/>
      <c r="CL666" s="303"/>
      <c r="CM666" s="303"/>
      <c r="CN666" s="303"/>
      <c r="CO666" s="303"/>
      <c r="CP666" s="303"/>
      <c r="CQ666" s="303"/>
      <c r="CR666" s="303"/>
      <c r="CS666" s="303"/>
      <c r="CT666" s="303"/>
      <c r="CU666" s="303"/>
      <c r="CV666" s="303"/>
      <c r="CW666" s="303"/>
      <c r="CX666" s="303"/>
      <c r="CY666" s="303"/>
      <c r="CZ666" s="303"/>
    </row>
    <row r="667" s="623" customFormat="true" ht="25.15" customHeight="true" x14ac:dyDescent="0.2">
      <c r="C667" s="1796"/>
      <c r="D667" s="1797"/>
      <c r="E667" s="1545"/>
      <c r="F667" s="1545"/>
      <c r="G667" s="1545"/>
      <c r="H667" s="1796"/>
      <c r="I667" s="1797"/>
      <c r="J667" s="1545"/>
      <c r="K667" s="1545"/>
      <c r="L667" s="1545"/>
      <c r="M667" s="1796"/>
      <c r="N667" s="1797"/>
      <c r="O667" s="1545"/>
      <c r="P667" s="1545"/>
      <c r="Q667" s="1545"/>
      <c r="AK667" s="300"/>
      <c r="AL667" s="300"/>
      <c r="AM667" s="300"/>
      <c r="AN667" s="300"/>
      <c r="AO667" s="300"/>
      <c r="AP667" s="300"/>
      <c r="AQ667" s="300"/>
      <c r="AR667" s="300"/>
      <c r="AS667" s="300"/>
      <c r="AT667" s="300"/>
      <c r="AU667" s="300"/>
      <c r="AV667" s="300"/>
      <c r="AW667" s="300"/>
      <c r="AX667" s="300"/>
      <c r="AY667" s="300"/>
      <c r="AZ667" s="300"/>
      <c r="BA667" s="303"/>
      <c r="BB667" s="353"/>
      <c r="BC667" s="303"/>
      <c r="BD667" s="303"/>
      <c r="BE667" s="303"/>
      <c r="BF667" s="303"/>
      <c r="BG667" s="303"/>
      <c r="BH667" s="303"/>
      <c r="BI667" s="303"/>
      <c r="BJ667" s="303"/>
      <c r="BK667" s="303"/>
      <c r="BL667" s="303"/>
      <c r="BM667" s="303"/>
      <c r="BN667" s="303"/>
      <c r="BO667" s="303"/>
      <c r="BP667" s="303"/>
      <c r="BQ667" s="303"/>
      <c r="BR667" s="303"/>
      <c r="BS667" s="303"/>
      <c r="BT667" s="303"/>
      <c r="BU667" s="303"/>
      <c r="BV667" s="303"/>
      <c r="BW667" s="303"/>
      <c r="BX667" s="303"/>
      <c r="BY667" s="303"/>
      <c r="BZ667" s="303"/>
      <c r="CA667" s="303"/>
      <c r="CB667" s="303"/>
      <c r="CC667" s="303"/>
      <c r="CD667" s="303"/>
      <c r="CE667" s="303"/>
      <c r="CF667" s="303"/>
      <c r="CG667" s="303"/>
      <c r="CH667" s="303"/>
      <c r="CI667" s="303"/>
      <c r="CJ667" s="303"/>
      <c r="CK667" s="303"/>
      <c r="CL667" s="303"/>
      <c r="CM667" s="303"/>
      <c r="CN667" s="303"/>
      <c r="CO667" s="303"/>
      <c r="CP667" s="303"/>
      <c r="CQ667" s="303"/>
      <c r="CR667" s="303"/>
      <c r="CS667" s="303"/>
      <c r="CT667" s="303"/>
      <c r="CU667" s="303"/>
      <c r="CV667" s="303"/>
      <c r="CW667" s="303"/>
      <c r="CX667" s="303"/>
      <c r="CY667" s="303"/>
      <c r="CZ667" s="303"/>
    </row>
    <row r="668" s="623" customFormat="true" ht="25.15" customHeight="true" x14ac:dyDescent="0.2">
      <c r="C668" s="1796"/>
      <c r="D668" s="1797"/>
      <c r="E668" s="1545"/>
      <c r="F668" s="1545"/>
      <c r="G668" s="1545"/>
      <c r="H668" s="1796"/>
      <c r="I668" s="1797"/>
      <c r="J668" s="1545"/>
      <c r="K668" s="1545"/>
      <c r="L668" s="1545"/>
      <c r="M668" s="1796"/>
      <c r="N668" s="1797"/>
      <c r="O668" s="1545"/>
      <c r="P668" s="1545"/>
      <c r="Q668" s="1545"/>
      <c r="AK668" s="300"/>
      <c r="AL668" s="300"/>
      <c r="AM668" s="300"/>
      <c r="AN668" s="300"/>
      <c r="AO668" s="300"/>
      <c r="AP668" s="300"/>
      <c r="AQ668" s="300"/>
      <c r="AR668" s="300"/>
      <c r="AS668" s="300"/>
      <c r="AT668" s="300"/>
      <c r="AU668" s="300"/>
      <c r="AV668" s="300"/>
      <c r="AW668" s="300"/>
      <c r="AX668" s="300"/>
      <c r="AY668" s="300"/>
      <c r="AZ668" s="300"/>
      <c r="BA668" s="303"/>
      <c r="BB668" s="353"/>
      <c r="BC668" s="303"/>
      <c r="BD668" s="303"/>
      <c r="BE668" s="303"/>
      <c r="BF668" s="303"/>
      <c r="BG668" s="303"/>
      <c r="BH668" s="303"/>
      <c r="BI668" s="303"/>
      <c r="BJ668" s="303"/>
      <c r="BK668" s="303"/>
      <c r="BL668" s="303"/>
      <c r="BM668" s="303"/>
      <c r="BN668" s="303"/>
      <c r="BO668" s="303"/>
      <c r="BP668" s="303"/>
      <c r="BQ668" s="303"/>
      <c r="BR668" s="303"/>
      <c r="BS668" s="303"/>
      <c r="BT668" s="303"/>
      <c r="BU668" s="303"/>
      <c r="BV668" s="303"/>
      <c r="BW668" s="303"/>
      <c r="BX668" s="303"/>
      <c r="BY668" s="303"/>
      <c r="BZ668" s="303"/>
      <c r="CA668" s="303"/>
      <c r="CB668" s="303"/>
      <c r="CC668" s="303"/>
      <c r="CD668" s="303"/>
      <c r="CE668" s="303"/>
      <c r="CF668" s="303"/>
      <c r="CG668" s="303"/>
      <c r="CH668" s="303"/>
      <c r="CI668" s="303"/>
      <c r="CJ668" s="303"/>
      <c r="CK668" s="303"/>
      <c r="CL668" s="303"/>
      <c r="CM668" s="303"/>
      <c r="CN668" s="303"/>
      <c r="CO668" s="303"/>
      <c r="CP668" s="303"/>
      <c r="CQ668" s="303"/>
      <c r="CR668" s="303"/>
      <c r="CS668" s="303"/>
      <c r="CT668" s="303"/>
      <c r="CU668" s="303"/>
      <c r="CV668" s="303"/>
      <c r="CW668" s="303"/>
      <c r="CX668" s="303"/>
      <c r="CY668" s="303"/>
      <c r="CZ668" s="303"/>
    </row>
    <row r="669" s="623" customFormat="true" ht="25.15" customHeight="true" x14ac:dyDescent="0.2">
      <c r="C669" s="1796"/>
      <c r="D669" s="1797"/>
      <c r="E669" s="1545"/>
      <c r="F669" s="1545"/>
      <c r="G669" s="1545"/>
      <c r="H669" s="1796"/>
      <c r="I669" s="1797"/>
      <c r="J669" s="1545"/>
      <c r="K669" s="1545"/>
      <c r="L669" s="1545"/>
      <c r="M669" s="1796"/>
      <c r="N669" s="1797"/>
      <c r="O669" s="1545"/>
      <c r="P669" s="1545"/>
      <c r="Q669" s="1545"/>
      <c r="AK669" s="300"/>
      <c r="AL669" s="300"/>
      <c r="AM669" s="300"/>
      <c r="AN669" s="300"/>
      <c r="AO669" s="300"/>
      <c r="AP669" s="300"/>
      <c r="AQ669" s="300"/>
      <c r="AR669" s="300"/>
      <c r="AS669" s="300"/>
      <c r="AT669" s="300"/>
      <c r="AU669" s="300"/>
      <c r="AV669" s="300"/>
      <c r="AW669" s="300"/>
      <c r="AX669" s="300"/>
      <c r="AY669" s="300"/>
      <c r="AZ669" s="300"/>
      <c r="BA669" s="303"/>
      <c r="BB669" s="353"/>
      <c r="BC669" s="303"/>
      <c r="BD669" s="303"/>
      <c r="BE669" s="303"/>
      <c r="BF669" s="303"/>
      <c r="BG669" s="303"/>
      <c r="BH669" s="303"/>
      <c r="BI669" s="303"/>
      <c r="BJ669" s="303"/>
      <c r="BK669" s="303"/>
      <c r="BL669" s="303"/>
      <c r="BM669" s="303"/>
      <c r="BN669" s="303"/>
      <c r="BO669" s="303"/>
      <c r="BP669" s="303"/>
      <c r="BQ669" s="303"/>
      <c r="BR669" s="303"/>
      <c r="BS669" s="303"/>
      <c r="BT669" s="303"/>
      <c r="BU669" s="303"/>
      <c r="BV669" s="303"/>
      <c r="BW669" s="303"/>
      <c r="BX669" s="303"/>
      <c r="BY669" s="303"/>
      <c r="BZ669" s="303"/>
      <c r="CA669" s="303"/>
      <c r="CB669" s="303"/>
      <c r="CC669" s="303"/>
      <c r="CD669" s="303"/>
      <c r="CE669" s="303"/>
      <c r="CF669" s="303"/>
      <c r="CG669" s="303"/>
      <c r="CH669" s="303"/>
      <c r="CI669" s="303"/>
      <c r="CJ669" s="303"/>
      <c r="CK669" s="303"/>
      <c r="CL669" s="303"/>
      <c r="CM669" s="303"/>
      <c r="CN669" s="303"/>
      <c r="CO669" s="303"/>
      <c r="CP669" s="303"/>
      <c r="CQ669" s="303"/>
      <c r="CR669" s="303"/>
      <c r="CS669" s="303"/>
      <c r="CT669" s="303"/>
      <c r="CU669" s="303"/>
      <c r="CV669" s="303"/>
      <c r="CW669" s="303"/>
      <c r="CX669" s="303"/>
      <c r="CY669" s="303"/>
      <c r="CZ669" s="303"/>
    </row>
    <row r="670" s="623" customFormat="true" ht="25.15" customHeight="true" x14ac:dyDescent="0.2">
      <c r="C670" s="1796"/>
      <c r="D670" s="1797"/>
      <c r="E670" s="1545"/>
      <c r="F670" s="1545"/>
      <c r="G670" s="1545"/>
      <c r="H670" s="1796"/>
      <c r="I670" s="1797"/>
      <c r="J670" s="1545"/>
      <c r="K670" s="1545"/>
      <c r="L670" s="1545"/>
      <c r="M670" s="1796"/>
      <c r="N670" s="1797"/>
      <c r="O670" s="1545"/>
      <c r="P670" s="1545"/>
      <c r="Q670" s="1545"/>
      <c r="AK670" s="300"/>
      <c r="AL670" s="300"/>
      <c r="AM670" s="300"/>
      <c r="AN670" s="300"/>
      <c r="AO670" s="300"/>
      <c r="AP670" s="300"/>
      <c r="AQ670" s="300"/>
      <c r="AR670" s="300"/>
      <c r="AS670" s="300"/>
      <c r="AT670" s="300"/>
      <c r="AU670" s="300"/>
      <c r="AV670" s="300"/>
      <c r="AW670" s="300"/>
      <c r="AX670" s="300"/>
      <c r="AY670" s="300"/>
      <c r="AZ670" s="300"/>
      <c r="BA670" s="303"/>
      <c r="BB670" s="353"/>
      <c r="BC670" s="303"/>
      <c r="BD670" s="303"/>
      <c r="BE670" s="303"/>
      <c r="BF670" s="303"/>
      <c r="BG670" s="303"/>
      <c r="BH670" s="303"/>
      <c r="BI670" s="303"/>
      <c r="BJ670" s="303"/>
      <c r="BK670" s="303"/>
      <c r="BL670" s="303"/>
      <c r="BM670" s="303"/>
      <c r="BN670" s="303"/>
      <c r="BO670" s="303"/>
      <c r="BP670" s="303"/>
      <c r="BQ670" s="303"/>
      <c r="BR670" s="303"/>
      <c r="BS670" s="303"/>
      <c r="BT670" s="303"/>
      <c r="BU670" s="303"/>
      <c r="BV670" s="303"/>
      <c r="BW670" s="303"/>
      <c r="BX670" s="303"/>
      <c r="BY670" s="303"/>
      <c r="BZ670" s="303"/>
      <c r="CA670" s="303"/>
      <c r="CB670" s="303"/>
      <c r="CC670" s="303"/>
      <c r="CD670" s="303"/>
      <c r="CE670" s="303"/>
      <c r="CF670" s="303"/>
      <c r="CG670" s="303"/>
      <c r="CH670" s="303"/>
      <c r="CI670" s="303"/>
      <c r="CJ670" s="303"/>
      <c r="CK670" s="303"/>
      <c r="CL670" s="303"/>
      <c r="CM670" s="303"/>
      <c r="CN670" s="303"/>
      <c r="CO670" s="303"/>
      <c r="CP670" s="303"/>
      <c r="CQ670" s="303"/>
      <c r="CR670" s="303"/>
      <c r="CS670" s="303"/>
      <c r="CT670" s="303"/>
      <c r="CU670" s="303"/>
      <c r="CV670" s="303"/>
      <c r="CW670" s="303"/>
      <c r="CX670" s="303"/>
      <c r="CY670" s="303"/>
      <c r="CZ670" s="303"/>
    </row>
    <row r="671" s="623" customFormat="true" ht="25.15" customHeight="true" x14ac:dyDescent="0.2">
      <c r="C671" s="1796"/>
      <c r="D671" s="1797"/>
      <c r="E671" s="1545"/>
      <c r="F671" s="1545"/>
      <c r="G671" s="1545"/>
      <c r="H671" s="1796"/>
      <c r="I671" s="1797"/>
      <c r="J671" s="1545"/>
      <c r="K671" s="1545"/>
      <c r="L671" s="1545"/>
      <c r="M671" s="1796"/>
      <c r="N671" s="1797"/>
      <c r="O671" s="1545"/>
      <c r="P671" s="1545"/>
      <c r="Q671" s="1545"/>
      <c r="AK671" s="300"/>
      <c r="AL671" s="300"/>
      <c r="AM671" s="300"/>
      <c r="AN671" s="300"/>
      <c r="AO671" s="300"/>
      <c r="AP671" s="300"/>
      <c r="AQ671" s="300"/>
      <c r="AR671" s="300"/>
      <c r="AS671" s="300"/>
      <c r="AT671" s="300"/>
      <c r="AU671" s="300"/>
      <c r="AV671" s="300"/>
      <c r="AW671" s="300"/>
      <c r="AX671" s="300"/>
      <c r="AY671" s="300"/>
      <c r="AZ671" s="300"/>
      <c r="BA671" s="303"/>
      <c r="BB671" s="353"/>
      <c r="BC671" s="303"/>
      <c r="BD671" s="303"/>
      <c r="BE671" s="303"/>
      <c r="BF671" s="303"/>
      <c r="BG671" s="303"/>
      <c r="BH671" s="303"/>
      <c r="BI671" s="303"/>
      <c r="BJ671" s="303"/>
      <c r="BK671" s="303"/>
      <c r="BL671" s="303"/>
      <c r="BM671" s="303"/>
      <c r="BN671" s="303"/>
      <c r="BO671" s="303"/>
      <c r="BP671" s="303"/>
      <c r="BQ671" s="303"/>
      <c r="BR671" s="303"/>
      <c r="BS671" s="303"/>
      <c r="BT671" s="303"/>
      <c r="BU671" s="303"/>
      <c r="BV671" s="303"/>
      <c r="BW671" s="303"/>
      <c r="BX671" s="303"/>
      <c r="BY671" s="303"/>
      <c r="BZ671" s="303"/>
      <c r="CA671" s="303"/>
      <c r="CB671" s="303"/>
      <c r="CC671" s="303"/>
      <c r="CD671" s="303"/>
      <c r="CE671" s="303"/>
      <c r="CF671" s="303"/>
      <c r="CG671" s="303"/>
      <c r="CH671" s="303"/>
      <c r="CI671" s="303"/>
      <c r="CJ671" s="303"/>
      <c r="CK671" s="303"/>
      <c r="CL671" s="303"/>
      <c r="CM671" s="303"/>
      <c r="CN671" s="303"/>
      <c r="CO671" s="303"/>
      <c r="CP671" s="303"/>
      <c r="CQ671" s="303"/>
      <c r="CR671" s="303"/>
      <c r="CS671" s="303"/>
      <c r="CT671" s="303"/>
      <c r="CU671" s="303"/>
      <c r="CV671" s="303"/>
      <c r="CW671" s="303"/>
      <c r="CX671" s="303"/>
      <c r="CY671" s="303"/>
      <c r="CZ671" s="303"/>
    </row>
    <row r="672" s="623" customFormat="true" ht="25.15" customHeight="true" x14ac:dyDescent="0.2">
      <c r="C672" s="1796"/>
      <c r="D672" s="1797"/>
      <c r="E672" s="1545"/>
      <c r="F672" s="1545"/>
      <c r="G672" s="1545"/>
      <c r="H672" s="1796"/>
      <c r="I672" s="1797"/>
      <c r="J672" s="1545"/>
      <c r="K672" s="1545"/>
      <c r="L672" s="1545"/>
      <c r="M672" s="1796"/>
      <c r="N672" s="1797"/>
      <c r="O672" s="1545"/>
      <c r="P672" s="1545"/>
      <c r="Q672" s="1545"/>
      <c r="AK672" s="300"/>
      <c r="AL672" s="300"/>
      <c r="AM672" s="300"/>
      <c r="AN672" s="300"/>
      <c r="AO672" s="300"/>
      <c r="AP672" s="300"/>
      <c r="AQ672" s="300"/>
      <c r="AR672" s="300"/>
      <c r="AS672" s="300"/>
      <c r="AT672" s="300"/>
      <c r="AU672" s="300"/>
      <c r="AV672" s="300"/>
      <c r="AW672" s="300"/>
      <c r="AX672" s="300"/>
      <c r="AY672" s="300"/>
      <c r="AZ672" s="300"/>
      <c r="BA672" s="303"/>
      <c r="BB672" s="353"/>
      <c r="BC672" s="303"/>
      <c r="BD672" s="303"/>
      <c r="BE672" s="303"/>
      <c r="BF672" s="303"/>
      <c r="BG672" s="303"/>
      <c r="BH672" s="303"/>
      <c r="BI672" s="303"/>
      <c r="BJ672" s="303"/>
      <c r="BK672" s="303"/>
      <c r="BL672" s="303"/>
      <c r="BM672" s="303"/>
      <c r="BN672" s="303"/>
      <c r="BO672" s="303"/>
      <c r="BP672" s="303"/>
      <c r="BQ672" s="303"/>
      <c r="BR672" s="303"/>
      <c r="BS672" s="303"/>
      <c r="BT672" s="303"/>
      <c r="BU672" s="303"/>
      <c r="BV672" s="303"/>
      <c r="BW672" s="303"/>
      <c r="BX672" s="303"/>
      <c r="BY672" s="303"/>
      <c r="BZ672" s="303"/>
      <c r="CA672" s="303"/>
      <c r="CB672" s="303"/>
      <c r="CC672" s="303"/>
      <c r="CD672" s="303"/>
      <c r="CE672" s="303"/>
      <c r="CF672" s="303"/>
      <c r="CG672" s="303"/>
      <c r="CH672" s="303"/>
      <c r="CI672" s="303"/>
      <c r="CJ672" s="303"/>
      <c r="CK672" s="303"/>
      <c r="CL672" s="303"/>
      <c r="CM672" s="303"/>
      <c r="CN672" s="303"/>
      <c r="CO672" s="303"/>
      <c r="CP672" s="303"/>
      <c r="CQ672" s="303"/>
      <c r="CR672" s="303"/>
      <c r="CS672" s="303"/>
      <c r="CT672" s="303"/>
      <c r="CU672" s="303"/>
      <c r="CV672" s="303"/>
      <c r="CW672" s="303"/>
      <c r="CX672" s="303"/>
      <c r="CY672" s="303"/>
      <c r="CZ672" s="303"/>
    </row>
    <row r="673" s="623" customFormat="true" ht="25.15" customHeight="true" x14ac:dyDescent="0.2">
      <c r="C673" s="1796"/>
      <c r="D673" s="1797"/>
      <c r="E673" s="1545"/>
      <c r="F673" s="1545"/>
      <c r="G673" s="1545"/>
      <c r="H673" s="1796"/>
      <c r="I673" s="1797"/>
      <c r="J673" s="1545"/>
      <c r="K673" s="1545"/>
      <c r="L673" s="1545"/>
      <c r="M673" s="1796"/>
      <c r="N673" s="1797"/>
      <c r="O673" s="1545"/>
      <c r="P673" s="1545"/>
      <c r="Q673" s="1545"/>
      <c r="AK673" s="300"/>
      <c r="AL673" s="300"/>
      <c r="AM673" s="300"/>
      <c r="AN673" s="300"/>
      <c r="AO673" s="300"/>
      <c r="AP673" s="300"/>
      <c r="AQ673" s="300"/>
      <c r="AR673" s="300"/>
      <c r="AS673" s="300"/>
      <c r="AT673" s="300"/>
      <c r="AU673" s="300"/>
      <c r="AV673" s="300"/>
      <c r="AW673" s="300"/>
      <c r="AX673" s="300"/>
      <c r="AY673" s="300"/>
      <c r="AZ673" s="300"/>
      <c r="BA673" s="303"/>
      <c r="BB673" s="353"/>
      <c r="BC673" s="303"/>
      <c r="BD673" s="303"/>
      <c r="BE673" s="303"/>
      <c r="BF673" s="303"/>
      <c r="BG673" s="303"/>
      <c r="BH673" s="303"/>
      <c r="BI673" s="303"/>
      <c r="BJ673" s="303"/>
      <c r="BK673" s="303"/>
      <c r="BL673" s="303"/>
      <c r="BM673" s="303"/>
      <c r="BN673" s="303"/>
      <c r="BO673" s="303"/>
      <c r="BP673" s="303"/>
      <c r="BQ673" s="303"/>
      <c r="BR673" s="303"/>
      <c r="BS673" s="303"/>
      <c r="BT673" s="303"/>
      <c r="BU673" s="303"/>
      <c r="BV673" s="303"/>
      <c r="BW673" s="303"/>
      <c r="BX673" s="303"/>
      <c r="BY673" s="303"/>
      <c r="BZ673" s="303"/>
      <c r="CA673" s="303"/>
      <c r="CB673" s="303"/>
      <c r="CC673" s="303"/>
      <c r="CD673" s="303"/>
      <c r="CE673" s="303"/>
      <c r="CF673" s="303"/>
      <c r="CG673" s="303"/>
      <c r="CH673" s="303"/>
      <c r="CI673" s="303"/>
      <c r="CJ673" s="303"/>
      <c r="CK673" s="303"/>
      <c r="CL673" s="303"/>
      <c r="CM673" s="303"/>
      <c r="CN673" s="303"/>
      <c r="CO673" s="303"/>
      <c r="CP673" s="303"/>
      <c r="CQ673" s="303"/>
      <c r="CR673" s="303"/>
      <c r="CS673" s="303"/>
      <c r="CT673" s="303"/>
      <c r="CU673" s="303"/>
      <c r="CV673" s="303"/>
      <c r="CW673" s="303"/>
      <c r="CX673" s="303"/>
      <c r="CY673" s="303"/>
      <c r="CZ673" s="303"/>
    </row>
    <row r="674" s="623" customFormat="true" ht="25.15" customHeight="true" x14ac:dyDescent="0.2">
      <c r="C674" s="1796"/>
      <c r="D674" s="1797"/>
      <c r="E674" s="1545"/>
      <c r="F674" s="1545"/>
      <c r="G674" s="1545"/>
      <c r="H674" s="1796"/>
      <c r="I674" s="1797"/>
      <c r="J674" s="1545"/>
      <c r="K674" s="1545"/>
      <c r="L674" s="1545"/>
      <c r="M674" s="1796"/>
      <c r="N674" s="1797"/>
      <c r="O674" s="1545"/>
      <c r="P674" s="1545"/>
      <c r="Q674" s="1545"/>
      <c r="AK674" s="300"/>
      <c r="AL674" s="300"/>
      <c r="AM674" s="300"/>
      <c r="AN674" s="300"/>
      <c r="AO674" s="300"/>
      <c r="AP674" s="300"/>
      <c r="AQ674" s="300"/>
      <c r="AR674" s="300"/>
      <c r="AS674" s="300"/>
      <c r="AT674" s="300"/>
      <c r="AU674" s="300"/>
      <c r="AV674" s="300"/>
      <c r="AW674" s="300"/>
      <c r="AX674" s="300"/>
      <c r="AY674" s="300"/>
      <c r="AZ674" s="300"/>
      <c r="BA674" s="303"/>
      <c r="BB674" s="353"/>
      <c r="BC674" s="303"/>
      <c r="BD674" s="303"/>
      <c r="BE674" s="303"/>
      <c r="BF674" s="303"/>
      <c r="BG674" s="303"/>
      <c r="BH674" s="303"/>
      <c r="BI674" s="303"/>
      <c r="BJ674" s="303"/>
      <c r="BK674" s="303"/>
      <c r="BL674" s="303"/>
      <c r="BM674" s="303"/>
      <c r="BN674" s="303"/>
      <c r="BO674" s="303"/>
      <c r="BP674" s="303"/>
      <c r="BQ674" s="303"/>
      <c r="BR674" s="303"/>
      <c r="BS674" s="303"/>
      <c r="BT674" s="303"/>
      <c r="BU674" s="303"/>
      <c r="BV674" s="303"/>
      <c r="BW674" s="303"/>
      <c r="BX674" s="303"/>
      <c r="BY674" s="303"/>
      <c r="BZ674" s="303"/>
      <c r="CA674" s="303"/>
      <c r="CB674" s="303"/>
      <c r="CC674" s="303"/>
      <c r="CD674" s="303"/>
      <c r="CE674" s="303"/>
      <c r="CF674" s="303"/>
      <c r="CG674" s="303"/>
      <c r="CH674" s="303"/>
      <c r="CI674" s="303"/>
      <c r="CJ674" s="303"/>
      <c r="CK674" s="303"/>
      <c r="CL674" s="303"/>
      <c r="CM674" s="303"/>
      <c r="CN674" s="303"/>
      <c r="CO674" s="303"/>
      <c r="CP674" s="303"/>
      <c r="CQ674" s="303"/>
      <c r="CR674" s="303"/>
      <c r="CS674" s="303"/>
      <c r="CT674" s="303"/>
      <c r="CU674" s="303"/>
      <c r="CV674" s="303"/>
      <c r="CW674" s="303"/>
      <c r="CX674" s="303"/>
      <c r="CY674" s="303"/>
      <c r="CZ674" s="303"/>
    </row>
    <row r="675" s="623" customFormat="true" ht="25.15" customHeight="true" x14ac:dyDescent="0.2">
      <c r="C675" s="1796"/>
      <c r="D675" s="1797"/>
      <c r="E675" s="1545"/>
      <c r="F675" s="1545"/>
      <c r="G675" s="1545"/>
      <c r="H675" s="1796"/>
      <c r="I675" s="1797"/>
      <c r="J675" s="1545"/>
      <c r="K675" s="1545"/>
      <c r="L675" s="1545"/>
      <c r="M675" s="1796"/>
      <c r="N675" s="1797"/>
      <c r="O675" s="1545"/>
      <c r="P675" s="1545"/>
      <c r="Q675" s="1545"/>
      <c r="AK675" s="300"/>
      <c r="AL675" s="300"/>
      <c r="AM675" s="300"/>
      <c r="AN675" s="300"/>
      <c r="AO675" s="300"/>
      <c r="AP675" s="300"/>
      <c r="AQ675" s="300"/>
      <c r="AR675" s="300"/>
      <c r="AS675" s="300"/>
      <c r="AT675" s="300"/>
      <c r="AU675" s="300"/>
      <c r="AV675" s="300"/>
      <c r="AW675" s="300"/>
      <c r="AX675" s="300"/>
      <c r="AY675" s="300"/>
      <c r="AZ675" s="300"/>
      <c r="BA675" s="303"/>
      <c r="BB675" s="353"/>
      <c r="BC675" s="303"/>
      <c r="BD675" s="303"/>
      <c r="BE675" s="303"/>
      <c r="BF675" s="303"/>
      <c r="BG675" s="303"/>
      <c r="BH675" s="303"/>
      <c r="BI675" s="303"/>
      <c r="BJ675" s="303"/>
      <c r="BK675" s="303"/>
      <c r="BL675" s="303"/>
      <c r="BM675" s="303"/>
      <c r="BN675" s="303"/>
      <c r="BO675" s="303"/>
      <c r="BP675" s="303"/>
      <c r="BQ675" s="303"/>
      <c r="BR675" s="303"/>
      <c r="BS675" s="303"/>
      <c r="BT675" s="303"/>
      <c r="BU675" s="303"/>
      <c r="BV675" s="303"/>
      <c r="BW675" s="303"/>
      <c r="BX675" s="303"/>
      <c r="BY675" s="303"/>
      <c r="BZ675" s="303"/>
      <c r="CA675" s="303"/>
      <c r="CB675" s="303"/>
      <c r="CC675" s="303"/>
      <c r="CD675" s="303"/>
      <c r="CE675" s="303"/>
      <c r="CF675" s="303"/>
      <c r="CG675" s="303"/>
      <c r="CH675" s="303"/>
      <c r="CI675" s="303"/>
      <c r="CJ675" s="303"/>
      <c r="CK675" s="303"/>
      <c r="CL675" s="303"/>
      <c r="CM675" s="303"/>
      <c r="CN675" s="303"/>
      <c r="CO675" s="303"/>
      <c r="CP675" s="303"/>
      <c r="CQ675" s="303"/>
      <c r="CR675" s="303"/>
      <c r="CS675" s="303"/>
      <c r="CT675" s="303"/>
      <c r="CU675" s="303"/>
      <c r="CV675" s="303"/>
      <c r="CW675" s="303"/>
      <c r="CX675" s="303"/>
      <c r="CY675" s="303"/>
      <c r="CZ675" s="303"/>
    </row>
    <row r="676" s="623" customFormat="true" ht="25.15" customHeight="true" x14ac:dyDescent="0.2">
      <c r="C676" s="1796"/>
      <c r="D676" s="1797"/>
      <c r="E676" s="1545"/>
      <c r="F676" s="1545"/>
      <c r="G676" s="1545"/>
      <c r="H676" s="1796"/>
      <c r="I676" s="1797"/>
      <c r="J676" s="1545"/>
      <c r="K676" s="1545"/>
      <c r="L676" s="1545"/>
      <c r="M676" s="1796"/>
      <c r="N676" s="1797"/>
      <c r="O676" s="1545"/>
      <c r="P676" s="1545"/>
      <c r="Q676" s="1545"/>
      <c r="AK676" s="300"/>
      <c r="AL676" s="300"/>
      <c r="AM676" s="300"/>
      <c r="AN676" s="300"/>
      <c r="AO676" s="300"/>
      <c r="AP676" s="300"/>
      <c r="AQ676" s="300"/>
      <c r="AR676" s="300"/>
      <c r="AS676" s="300"/>
      <c r="AT676" s="300"/>
      <c r="AU676" s="300"/>
      <c r="AV676" s="300"/>
      <c r="AW676" s="300"/>
      <c r="AX676" s="300"/>
      <c r="AY676" s="300"/>
      <c r="AZ676" s="300"/>
      <c r="BA676" s="303"/>
      <c r="BB676" s="353"/>
      <c r="BC676" s="303"/>
      <c r="BD676" s="303"/>
      <c r="BE676" s="303"/>
      <c r="BF676" s="303"/>
      <c r="BG676" s="303"/>
      <c r="BH676" s="303"/>
      <c r="BI676" s="303"/>
      <c r="BJ676" s="303"/>
      <c r="BK676" s="303"/>
      <c r="BL676" s="303"/>
      <c r="BM676" s="303"/>
      <c r="BN676" s="303"/>
      <c r="BO676" s="303"/>
      <c r="BP676" s="303"/>
      <c r="BQ676" s="303"/>
      <c r="BR676" s="303"/>
      <c r="BS676" s="303"/>
      <c r="BT676" s="303"/>
      <c r="BU676" s="303"/>
      <c r="BV676" s="303"/>
      <c r="BW676" s="303"/>
      <c r="BX676" s="303"/>
      <c r="BY676" s="303"/>
      <c r="BZ676" s="303"/>
      <c r="CA676" s="303"/>
      <c r="CB676" s="303"/>
      <c r="CC676" s="303"/>
      <c r="CD676" s="303"/>
      <c r="CE676" s="303"/>
      <c r="CF676" s="303"/>
      <c r="CG676" s="303"/>
      <c r="CH676" s="303"/>
      <c r="CI676" s="303"/>
      <c r="CJ676" s="303"/>
      <c r="CK676" s="303"/>
      <c r="CL676" s="303"/>
      <c r="CM676" s="303"/>
      <c r="CN676" s="303"/>
      <c r="CO676" s="303"/>
      <c r="CP676" s="303"/>
      <c r="CQ676" s="303"/>
      <c r="CR676" s="303"/>
      <c r="CS676" s="303"/>
      <c r="CT676" s="303"/>
      <c r="CU676" s="303"/>
      <c r="CV676" s="303"/>
      <c r="CW676" s="303"/>
      <c r="CX676" s="303"/>
      <c r="CY676" s="303"/>
      <c r="CZ676" s="303"/>
    </row>
    <row r="677" s="623" customFormat="true" ht="25.15" customHeight="true" x14ac:dyDescent="0.2">
      <c r="C677" s="1796"/>
      <c r="D677" s="1797"/>
      <c r="E677" s="1545"/>
      <c r="F677" s="1545"/>
      <c r="G677" s="1545"/>
      <c r="H677" s="1796"/>
      <c r="I677" s="1797"/>
      <c r="J677" s="1545"/>
      <c r="K677" s="1545"/>
      <c r="L677" s="1545"/>
      <c r="M677" s="1796"/>
      <c r="N677" s="1797"/>
      <c r="O677" s="1545"/>
      <c r="P677" s="1545"/>
      <c r="Q677" s="1545"/>
      <c r="AK677" s="300"/>
      <c r="AL677" s="300"/>
      <c r="AM677" s="300"/>
      <c r="AN677" s="300"/>
      <c r="AO677" s="300"/>
      <c r="AP677" s="300"/>
      <c r="AQ677" s="300"/>
      <c r="AR677" s="300"/>
      <c r="AS677" s="300"/>
      <c r="AT677" s="300"/>
      <c r="AU677" s="300"/>
      <c r="AV677" s="300"/>
      <c r="AW677" s="300"/>
      <c r="AX677" s="300"/>
      <c r="AY677" s="300"/>
      <c r="AZ677" s="300"/>
      <c r="BA677" s="303"/>
      <c r="BB677" s="353"/>
      <c r="BC677" s="303"/>
      <c r="BD677" s="303"/>
      <c r="BE677" s="303"/>
      <c r="BF677" s="303"/>
      <c r="BG677" s="303"/>
      <c r="BH677" s="303"/>
      <c r="BI677" s="303"/>
      <c r="BJ677" s="303"/>
      <c r="BK677" s="303"/>
      <c r="BL677" s="303"/>
      <c r="BM677" s="303"/>
      <c r="BN677" s="303"/>
      <c r="BO677" s="303"/>
      <c r="BP677" s="303"/>
      <c r="BQ677" s="303"/>
      <c r="BR677" s="303"/>
      <c r="BS677" s="303"/>
      <c r="BT677" s="303"/>
      <c r="BU677" s="303"/>
      <c r="BV677" s="303"/>
      <c r="BW677" s="303"/>
      <c r="BX677" s="303"/>
      <c r="BY677" s="303"/>
      <c r="BZ677" s="303"/>
      <c r="CA677" s="303"/>
      <c r="CB677" s="303"/>
      <c r="CC677" s="303"/>
      <c r="CD677" s="303"/>
      <c r="CE677" s="303"/>
      <c r="CF677" s="303"/>
      <c r="CG677" s="303"/>
      <c r="CH677" s="303"/>
      <c r="CI677" s="303"/>
      <c r="CJ677" s="303"/>
      <c r="CK677" s="303"/>
      <c r="CL677" s="303"/>
      <c r="CM677" s="303"/>
      <c r="CN677" s="303"/>
      <c r="CO677" s="303"/>
      <c r="CP677" s="303"/>
      <c r="CQ677" s="303"/>
      <c r="CR677" s="303"/>
      <c r="CS677" s="303"/>
      <c r="CT677" s="303"/>
      <c r="CU677" s="303"/>
      <c r="CV677" s="303"/>
      <c r="CW677" s="303"/>
      <c r="CX677" s="303"/>
      <c r="CY677" s="303"/>
      <c r="CZ677" s="303"/>
    </row>
    <row r="678" s="623" customFormat="true" ht="25.15" customHeight="true" x14ac:dyDescent="0.2">
      <c r="C678" s="1796"/>
      <c r="D678" s="1797"/>
      <c r="E678" s="1545"/>
      <c r="F678" s="1545"/>
      <c r="G678" s="1545"/>
      <c r="H678" s="1796"/>
      <c r="I678" s="1797"/>
      <c r="J678" s="1545"/>
      <c r="K678" s="1545"/>
      <c r="L678" s="1545"/>
      <c r="M678" s="1796"/>
      <c r="N678" s="1797"/>
      <c r="O678" s="1545"/>
      <c r="P678" s="1545"/>
      <c r="Q678" s="1545"/>
      <c r="AK678" s="300"/>
      <c r="AL678" s="300"/>
      <c r="AM678" s="300"/>
      <c r="AN678" s="300"/>
      <c r="AO678" s="300"/>
      <c r="AP678" s="300"/>
      <c r="AQ678" s="300"/>
      <c r="AR678" s="300"/>
      <c r="AS678" s="300"/>
      <c r="AT678" s="300"/>
      <c r="AU678" s="300"/>
      <c r="AV678" s="300"/>
      <c r="AW678" s="300"/>
      <c r="AX678" s="300"/>
      <c r="AY678" s="300"/>
      <c r="AZ678" s="300"/>
      <c r="BA678" s="303"/>
      <c r="BB678" s="353"/>
      <c r="BC678" s="303"/>
      <c r="BD678" s="303"/>
      <c r="BE678" s="303"/>
      <c r="BF678" s="303"/>
      <c r="BG678" s="303"/>
      <c r="BH678" s="303"/>
      <c r="BI678" s="303"/>
      <c r="BJ678" s="303"/>
      <c r="BK678" s="303"/>
      <c r="BL678" s="303"/>
      <c r="BM678" s="303"/>
      <c r="BN678" s="303"/>
      <c r="BO678" s="303"/>
      <c r="BP678" s="303"/>
      <c r="BQ678" s="303"/>
      <c r="BR678" s="303"/>
      <c r="BS678" s="303"/>
      <c r="BT678" s="303"/>
      <c r="BU678" s="303"/>
      <c r="BV678" s="303"/>
      <c r="BW678" s="303"/>
      <c r="BX678" s="303"/>
      <c r="BY678" s="303"/>
      <c r="BZ678" s="303"/>
      <c r="CA678" s="303"/>
      <c r="CB678" s="303"/>
      <c r="CC678" s="303"/>
      <c r="CD678" s="303"/>
      <c r="CE678" s="303"/>
      <c r="CF678" s="303"/>
      <c r="CG678" s="303"/>
      <c r="CH678" s="303"/>
      <c r="CI678" s="303"/>
      <c r="CJ678" s="303"/>
      <c r="CK678" s="303"/>
      <c r="CL678" s="303"/>
      <c r="CM678" s="303"/>
      <c r="CN678" s="303"/>
      <c r="CO678" s="303"/>
      <c r="CP678" s="303"/>
      <c r="CQ678" s="303"/>
      <c r="CR678" s="303"/>
      <c r="CS678" s="303"/>
      <c r="CT678" s="303"/>
      <c r="CU678" s="303"/>
      <c r="CV678" s="303"/>
      <c r="CW678" s="303"/>
      <c r="CX678" s="303"/>
      <c r="CY678" s="303"/>
      <c r="CZ678" s="303"/>
    </row>
    <row r="679" s="623" customFormat="true" ht="25.15" customHeight="true" x14ac:dyDescent="0.2">
      <c r="C679" s="1796"/>
      <c r="D679" s="1797"/>
      <c r="E679" s="1545"/>
      <c r="F679" s="1545"/>
      <c r="G679" s="1545"/>
      <c r="H679" s="1796"/>
      <c r="I679" s="1797"/>
      <c r="J679" s="1545"/>
      <c r="K679" s="1545"/>
      <c r="L679" s="1545"/>
      <c r="M679" s="1796"/>
      <c r="N679" s="1797"/>
      <c r="O679" s="1545"/>
      <c r="P679" s="1545"/>
      <c r="Q679" s="1545"/>
      <c r="AK679" s="300"/>
      <c r="AL679" s="300"/>
      <c r="AM679" s="300"/>
      <c r="AN679" s="300"/>
      <c r="AO679" s="300"/>
      <c r="AP679" s="300"/>
      <c r="AQ679" s="300"/>
      <c r="AR679" s="300"/>
      <c r="AS679" s="300"/>
      <c r="AT679" s="300"/>
      <c r="AU679" s="300"/>
      <c r="AV679" s="300"/>
      <c r="AW679" s="300"/>
      <c r="AX679" s="300"/>
      <c r="AY679" s="300"/>
      <c r="AZ679" s="300"/>
      <c r="BA679" s="303"/>
      <c r="BB679" s="353"/>
      <c r="BC679" s="303"/>
      <c r="BD679" s="303"/>
      <c r="BE679" s="303"/>
      <c r="BF679" s="303"/>
      <c r="BG679" s="303"/>
      <c r="BH679" s="303"/>
      <c r="BI679" s="303"/>
      <c r="BJ679" s="303"/>
      <c r="BK679" s="303"/>
      <c r="BL679" s="303"/>
      <c r="BM679" s="303"/>
      <c r="BN679" s="303"/>
      <c r="BO679" s="303"/>
      <c r="BP679" s="303"/>
      <c r="BQ679" s="303"/>
      <c r="BR679" s="303"/>
      <c r="BS679" s="303"/>
      <c r="BT679" s="303"/>
      <c r="BU679" s="303"/>
      <c r="BV679" s="303"/>
      <c r="BW679" s="303"/>
      <c r="BX679" s="303"/>
      <c r="BY679" s="303"/>
      <c r="BZ679" s="303"/>
      <c r="CA679" s="303"/>
      <c r="CB679" s="303"/>
      <c r="CC679" s="303"/>
      <c r="CD679" s="303"/>
      <c r="CE679" s="303"/>
      <c r="CF679" s="303"/>
      <c r="CG679" s="303"/>
      <c r="CH679" s="303"/>
      <c r="CI679" s="303"/>
      <c r="CJ679" s="303"/>
      <c r="CK679" s="303"/>
      <c r="CL679" s="303"/>
      <c r="CM679" s="303"/>
      <c r="CN679" s="303"/>
      <c r="CO679" s="303"/>
      <c r="CP679" s="303"/>
      <c r="CQ679" s="303"/>
      <c r="CR679" s="303"/>
      <c r="CS679" s="303"/>
      <c r="CT679" s="303"/>
      <c r="CU679" s="303"/>
      <c r="CV679" s="303"/>
      <c r="CW679" s="303"/>
      <c r="CX679" s="303"/>
      <c r="CY679" s="303"/>
      <c r="CZ679" s="303"/>
    </row>
    <row r="680" s="623" customFormat="true" ht="25.15" customHeight="true" x14ac:dyDescent="0.2">
      <c r="C680" s="1796"/>
      <c r="D680" s="1797"/>
      <c r="E680" s="1545"/>
      <c r="F680" s="1545"/>
      <c r="G680" s="1545"/>
      <c r="H680" s="1796"/>
      <c r="I680" s="1797"/>
      <c r="J680" s="1545"/>
      <c r="K680" s="1545"/>
      <c r="L680" s="1545"/>
      <c r="M680" s="1796"/>
      <c r="N680" s="1797"/>
      <c r="O680" s="1545"/>
      <c r="P680" s="1545"/>
      <c r="Q680" s="1545"/>
      <c r="AK680" s="300"/>
      <c r="AL680" s="300"/>
      <c r="AM680" s="300"/>
      <c r="AN680" s="300"/>
      <c r="AO680" s="300"/>
      <c r="AP680" s="300"/>
      <c r="AQ680" s="300"/>
      <c r="AR680" s="300"/>
      <c r="AS680" s="300"/>
      <c r="AT680" s="300"/>
      <c r="AU680" s="300"/>
      <c r="AV680" s="300"/>
      <c r="AW680" s="300"/>
      <c r="AX680" s="300"/>
      <c r="AY680" s="300"/>
      <c r="AZ680" s="300"/>
      <c r="BA680" s="303"/>
      <c r="BB680" s="353"/>
      <c r="BC680" s="303"/>
      <c r="BD680" s="303"/>
      <c r="BE680" s="303"/>
      <c r="BF680" s="303"/>
      <c r="BG680" s="303"/>
      <c r="BH680" s="303"/>
      <c r="BI680" s="303"/>
      <c r="BJ680" s="303"/>
      <c r="BK680" s="303"/>
      <c r="BL680" s="303"/>
      <c r="BM680" s="303"/>
      <c r="BN680" s="303"/>
      <c r="BO680" s="303"/>
      <c r="BP680" s="303"/>
      <c r="BQ680" s="303"/>
      <c r="BR680" s="303"/>
      <c r="BS680" s="303"/>
      <c r="BT680" s="303"/>
      <c r="BU680" s="303"/>
      <c r="BV680" s="303"/>
      <c r="BW680" s="303"/>
      <c r="BX680" s="303"/>
      <c r="BY680" s="303"/>
      <c r="BZ680" s="303"/>
      <c r="CA680" s="303"/>
      <c r="CB680" s="303"/>
      <c r="CC680" s="303"/>
      <c r="CD680" s="303"/>
      <c r="CE680" s="303"/>
      <c r="CF680" s="303"/>
      <c r="CG680" s="303"/>
      <c r="CH680" s="303"/>
      <c r="CI680" s="303"/>
      <c r="CJ680" s="303"/>
      <c r="CK680" s="303"/>
      <c r="CL680" s="303"/>
      <c r="CM680" s="303"/>
      <c r="CN680" s="303"/>
      <c r="CO680" s="303"/>
      <c r="CP680" s="303"/>
      <c r="CQ680" s="303"/>
      <c r="CR680" s="303"/>
      <c r="CS680" s="303"/>
      <c r="CT680" s="303"/>
      <c r="CU680" s="303"/>
      <c r="CV680" s="303"/>
      <c r="CW680" s="303"/>
      <c r="CX680" s="303"/>
      <c r="CY680" s="303"/>
      <c r="CZ680" s="303"/>
    </row>
    <row r="681" s="623" customFormat="true" ht="25.15" customHeight="true" x14ac:dyDescent="0.2">
      <c r="C681" s="1796"/>
      <c r="D681" s="1797"/>
      <c r="E681" s="1545"/>
      <c r="F681" s="1545"/>
      <c r="G681" s="1545"/>
      <c r="H681" s="1796"/>
      <c r="I681" s="1797"/>
      <c r="J681" s="1545"/>
      <c r="K681" s="1545"/>
      <c r="L681" s="1545"/>
      <c r="M681" s="1796"/>
      <c r="N681" s="1797"/>
      <c r="O681" s="1545"/>
      <c r="P681" s="1545"/>
      <c r="Q681" s="1545"/>
      <c r="AK681" s="300"/>
      <c r="AL681" s="300"/>
      <c r="AM681" s="300"/>
      <c r="AN681" s="300"/>
      <c r="AO681" s="300"/>
      <c r="AP681" s="300"/>
      <c r="AQ681" s="300"/>
      <c r="AR681" s="300"/>
      <c r="AS681" s="300"/>
      <c r="AT681" s="300"/>
      <c r="AU681" s="300"/>
      <c r="AV681" s="300"/>
      <c r="AW681" s="300"/>
      <c r="AX681" s="300"/>
      <c r="AY681" s="300"/>
      <c r="AZ681" s="300"/>
      <c r="BA681" s="303"/>
      <c r="BB681" s="353"/>
      <c r="BC681" s="303"/>
      <c r="BD681" s="303"/>
      <c r="BE681" s="303"/>
      <c r="BF681" s="303"/>
      <c r="BG681" s="303"/>
      <c r="BH681" s="303"/>
      <c r="BI681" s="303"/>
      <c r="BJ681" s="303"/>
      <c r="BK681" s="303"/>
      <c r="BL681" s="303"/>
      <c r="BM681" s="303"/>
      <c r="BN681" s="303"/>
      <c r="BO681" s="303"/>
      <c r="BP681" s="303"/>
      <c r="BQ681" s="303"/>
      <c r="BR681" s="303"/>
      <c r="BS681" s="303"/>
      <c r="BT681" s="303"/>
      <c r="BU681" s="303"/>
      <c r="BV681" s="303"/>
      <c r="BW681" s="303"/>
      <c r="BX681" s="303"/>
      <c r="BY681" s="303"/>
      <c r="BZ681" s="303"/>
      <c r="CA681" s="303"/>
      <c r="CB681" s="303"/>
      <c r="CC681" s="303"/>
      <c r="CD681" s="303"/>
      <c r="CE681" s="303"/>
      <c r="CF681" s="303"/>
      <c r="CG681" s="303"/>
      <c r="CH681" s="303"/>
      <c r="CI681" s="303"/>
      <c r="CJ681" s="303"/>
      <c r="CK681" s="303"/>
      <c r="CL681" s="303"/>
      <c r="CM681" s="303"/>
      <c r="CN681" s="303"/>
      <c r="CO681" s="303"/>
      <c r="CP681" s="303"/>
      <c r="CQ681" s="303"/>
      <c r="CR681" s="303"/>
      <c r="CS681" s="303"/>
      <c r="CT681" s="303"/>
      <c r="CU681" s="303"/>
      <c r="CV681" s="303"/>
      <c r="CW681" s="303"/>
      <c r="CX681" s="303"/>
      <c r="CY681" s="303"/>
      <c r="CZ681" s="303"/>
    </row>
    <row r="682" s="623" customFormat="true" ht="25.15" customHeight="true" x14ac:dyDescent="0.2">
      <c r="C682" s="1796"/>
      <c r="D682" s="1797"/>
      <c r="E682" s="1545"/>
      <c r="F682" s="1545"/>
      <c r="G682" s="1545"/>
      <c r="H682" s="1796"/>
      <c r="I682" s="1797"/>
      <c r="J682" s="1545"/>
      <c r="K682" s="1545"/>
      <c r="L682" s="1545"/>
      <c r="M682" s="1796"/>
      <c r="N682" s="1797"/>
      <c r="O682" s="1545"/>
      <c r="P682" s="1545"/>
      <c r="Q682" s="1545"/>
      <c r="AK682" s="300"/>
      <c r="AL682" s="300"/>
      <c r="AM682" s="300"/>
      <c r="AN682" s="300"/>
      <c r="AO682" s="300"/>
      <c r="AP682" s="300"/>
      <c r="AQ682" s="300"/>
      <c r="AR682" s="300"/>
      <c r="AS682" s="300"/>
      <c r="AT682" s="300"/>
      <c r="AU682" s="300"/>
      <c r="AV682" s="300"/>
      <c r="AW682" s="300"/>
      <c r="AX682" s="300"/>
      <c r="AY682" s="300"/>
      <c r="AZ682" s="300"/>
      <c r="BA682" s="303"/>
      <c r="BB682" s="353"/>
      <c r="BC682" s="303"/>
      <c r="BD682" s="303"/>
      <c r="BE682" s="303"/>
      <c r="BF682" s="303"/>
      <c r="BG682" s="303"/>
      <c r="BH682" s="303"/>
      <c r="BI682" s="303"/>
      <c r="BJ682" s="303"/>
      <c r="BK682" s="303"/>
      <c r="BL682" s="303"/>
      <c r="BM682" s="303"/>
      <c r="BN682" s="303"/>
      <c r="BO682" s="303"/>
      <c r="BP682" s="303"/>
      <c r="BQ682" s="303"/>
      <c r="BR682" s="303"/>
      <c r="BS682" s="303"/>
      <c r="BT682" s="303"/>
      <c r="BU682" s="303"/>
      <c r="BV682" s="303"/>
      <c r="BW682" s="303"/>
      <c r="BX682" s="303"/>
      <c r="BY682" s="303"/>
      <c r="BZ682" s="303"/>
      <c r="CA682" s="303"/>
      <c r="CB682" s="303"/>
      <c r="CC682" s="303"/>
      <c r="CD682" s="303"/>
      <c r="CE682" s="303"/>
      <c r="CF682" s="303"/>
      <c r="CG682" s="303"/>
      <c r="CH682" s="303"/>
      <c r="CI682" s="303"/>
      <c r="CJ682" s="303"/>
      <c r="CK682" s="303"/>
      <c r="CL682" s="303"/>
      <c r="CM682" s="303"/>
      <c r="CN682" s="303"/>
      <c r="CO682" s="303"/>
      <c r="CP682" s="303"/>
      <c r="CQ682" s="303"/>
      <c r="CR682" s="303"/>
      <c r="CS682" s="303"/>
      <c r="CT682" s="303"/>
      <c r="CU682" s="303"/>
      <c r="CV682" s="303"/>
      <c r="CW682" s="303"/>
      <c r="CX682" s="303"/>
      <c r="CY682" s="303"/>
      <c r="CZ682" s="303"/>
    </row>
    <row r="683" s="623" customFormat="true" ht="25.15" customHeight="true" x14ac:dyDescent="0.2">
      <c r="C683" s="1796"/>
      <c r="D683" s="1797"/>
      <c r="E683" s="1545"/>
      <c r="F683" s="1545"/>
      <c r="G683" s="1545"/>
      <c r="H683" s="1796"/>
      <c r="I683" s="1797"/>
      <c r="J683" s="1545"/>
      <c r="K683" s="1545"/>
      <c r="L683" s="1545"/>
      <c r="M683" s="1796"/>
      <c r="N683" s="1797"/>
      <c r="O683" s="1545"/>
      <c r="P683" s="1545"/>
      <c r="Q683" s="1545"/>
      <c r="AK683" s="300"/>
      <c r="AL683" s="300"/>
      <c r="AM683" s="300"/>
      <c r="AN683" s="300"/>
      <c r="AO683" s="300"/>
      <c r="AP683" s="300"/>
      <c r="AQ683" s="300"/>
      <c r="AR683" s="300"/>
      <c r="AS683" s="300"/>
      <c r="AT683" s="300"/>
      <c r="AU683" s="300"/>
      <c r="AV683" s="300"/>
      <c r="AW683" s="300"/>
      <c r="AX683" s="300"/>
      <c r="AY683" s="300"/>
      <c r="AZ683" s="300"/>
      <c r="BA683" s="303"/>
      <c r="BB683" s="353"/>
      <c r="BC683" s="303"/>
      <c r="BD683" s="303"/>
      <c r="BE683" s="303"/>
      <c r="BF683" s="303"/>
      <c r="BG683" s="303"/>
      <c r="BH683" s="303"/>
      <c r="BI683" s="303"/>
      <c r="BJ683" s="303"/>
      <c r="BK683" s="303"/>
      <c r="BL683" s="303"/>
      <c r="BM683" s="303"/>
      <c r="BN683" s="303"/>
      <c r="BO683" s="303"/>
      <c r="BP683" s="303"/>
      <c r="BQ683" s="303"/>
      <c r="BR683" s="303"/>
      <c r="BS683" s="303"/>
      <c r="BT683" s="303"/>
      <c r="BU683" s="303"/>
      <c r="BV683" s="303"/>
      <c r="BW683" s="303"/>
      <c r="BX683" s="303"/>
      <c r="BY683" s="303"/>
      <c r="BZ683" s="303"/>
      <c r="CA683" s="303"/>
      <c r="CB683" s="303"/>
      <c r="CC683" s="303"/>
      <c r="CD683" s="303"/>
      <c r="CE683" s="303"/>
      <c r="CF683" s="303"/>
      <c r="CG683" s="303"/>
      <c r="CH683" s="303"/>
      <c r="CI683" s="303"/>
      <c r="CJ683" s="303"/>
      <c r="CK683" s="303"/>
      <c r="CL683" s="303"/>
      <c r="CM683" s="303"/>
      <c r="CN683" s="303"/>
      <c r="CO683" s="303"/>
      <c r="CP683" s="303"/>
      <c r="CQ683" s="303"/>
      <c r="CR683" s="303"/>
      <c r="CS683" s="303"/>
      <c r="CT683" s="303"/>
      <c r="CU683" s="303"/>
      <c r="CV683" s="303"/>
      <c r="CW683" s="303"/>
      <c r="CX683" s="303"/>
      <c r="CY683" s="303"/>
      <c r="CZ683" s="303"/>
    </row>
    <row r="684" s="623" customFormat="true" ht="25.15" customHeight="true" x14ac:dyDescent="0.2">
      <c r="C684" s="1796"/>
      <c r="D684" s="1797"/>
      <c r="E684" s="1545"/>
      <c r="F684" s="1545"/>
      <c r="G684" s="1545"/>
      <c r="H684" s="1796"/>
      <c r="I684" s="1797"/>
      <c r="J684" s="1545"/>
      <c r="K684" s="1545"/>
      <c r="L684" s="1545"/>
      <c r="M684" s="1796"/>
      <c r="N684" s="1797"/>
      <c r="O684" s="1545"/>
      <c r="P684" s="1545"/>
      <c r="Q684" s="1545"/>
      <c r="AK684" s="300"/>
      <c r="AL684" s="300"/>
      <c r="AM684" s="300"/>
      <c r="AN684" s="300"/>
      <c r="AO684" s="300"/>
      <c r="AP684" s="300"/>
      <c r="AQ684" s="300"/>
      <c r="AR684" s="300"/>
      <c r="AS684" s="300"/>
      <c r="AT684" s="300"/>
      <c r="AU684" s="300"/>
      <c r="AV684" s="300"/>
      <c r="AW684" s="300"/>
      <c r="AX684" s="300"/>
      <c r="AY684" s="300"/>
      <c r="AZ684" s="300"/>
      <c r="BA684" s="303"/>
      <c r="BB684" s="353"/>
      <c r="BC684" s="303"/>
      <c r="BD684" s="303"/>
      <c r="BE684" s="303"/>
      <c r="BF684" s="303"/>
      <c r="BG684" s="303"/>
      <c r="BH684" s="303"/>
      <c r="BI684" s="303"/>
      <c r="BJ684" s="303"/>
      <c r="BK684" s="303"/>
      <c r="BL684" s="303"/>
      <c r="BM684" s="303"/>
      <c r="BN684" s="303"/>
      <c r="BO684" s="303"/>
      <c r="BP684" s="303"/>
      <c r="BQ684" s="303"/>
      <c r="BR684" s="303"/>
      <c r="BS684" s="303"/>
      <c r="BT684" s="303"/>
      <c r="BU684" s="303"/>
      <c r="BV684" s="303"/>
      <c r="BW684" s="303"/>
      <c r="BX684" s="303"/>
      <c r="BY684" s="303"/>
      <c r="BZ684" s="303"/>
      <c r="CA684" s="303"/>
      <c r="CB684" s="303"/>
      <c r="CC684" s="303"/>
      <c r="CD684" s="303"/>
      <c r="CE684" s="303"/>
      <c r="CF684" s="303"/>
      <c r="CG684" s="303"/>
      <c r="CH684" s="303"/>
      <c r="CI684" s="303"/>
      <c r="CJ684" s="303"/>
      <c r="CK684" s="303"/>
      <c r="CL684" s="303"/>
      <c r="CM684" s="303"/>
      <c r="CN684" s="303"/>
      <c r="CO684" s="303"/>
      <c r="CP684" s="303"/>
      <c r="CQ684" s="303"/>
      <c r="CR684" s="303"/>
      <c r="CS684" s="303"/>
      <c r="CT684" s="303"/>
      <c r="CU684" s="303"/>
      <c r="CV684" s="303"/>
      <c r="CW684" s="303"/>
      <c r="CX684" s="303"/>
      <c r="CY684" s="303"/>
      <c r="CZ684" s="303"/>
    </row>
    <row r="685" s="623" customFormat="true" ht="25.15" customHeight="true" x14ac:dyDescent="0.2">
      <c r="C685" s="1796"/>
      <c r="D685" s="1797"/>
      <c r="E685" s="1545"/>
      <c r="F685" s="1545"/>
      <c r="G685" s="1545"/>
      <c r="H685" s="1796"/>
      <c r="I685" s="1797"/>
      <c r="J685" s="1545"/>
      <c r="K685" s="1545"/>
      <c r="L685" s="1545"/>
      <c r="M685" s="1796"/>
      <c r="N685" s="1797"/>
      <c r="O685" s="1545"/>
      <c r="P685" s="1545"/>
      <c r="Q685" s="1545"/>
      <c r="AK685" s="300"/>
      <c r="AL685" s="300"/>
      <c r="AM685" s="300"/>
      <c r="AN685" s="300"/>
      <c r="AO685" s="300"/>
      <c r="AP685" s="300"/>
      <c r="AQ685" s="300"/>
      <c r="AR685" s="300"/>
      <c r="AS685" s="300"/>
      <c r="AT685" s="300"/>
      <c r="AU685" s="300"/>
      <c r="AV685" s="300"/>
      <c r="AW685" s="300"/>
      <c r="AX685" s="300"/>
      <c r="AY685" s="300"/>
      <c r="AZ685" s="300"/>
      <c r="BA685" s="303"/>
      <c r="BB685" s="353"/>
      <c r="BC685" s="303"/>
      <c r="BD685" s="303"/>
      <c r="BE685" s="303"/>
      <c r="BF685" s="303"/>
      <c r="BG685" s="303"/>
      <c r="BH685" s="303"/>
      <c r="BI685" s="303"/>
      <c r="BJ685" s="303"/>
      <c r="BK685" s="303"/>
      <c r="BL685" s="303"/>
      <c r="BM685" s="303"/>
      <c r="BN685" s="303"/>
      <c r="BO685" s="303"/>
      <c r="BP685" s="303"/>
      <c r="BQ685" s="303"/>
      <c r="BR685" s="303"/>
      <c r="BS685" s="303"/>
      <c r="BT685" s="303"/>
      <c r="BU685" s="303"/>
      <c r="BV685" s="303"/>
      <c r="BW685" s="303"/>
      <c r="BX685" s="303"/>
      <c r="BY685" s="303"/>
      <c r="BZ685" s="303"/>
      <c r="CA685" s="303"/>
      <c r="CB685" s="303"/>
      <c r="CC685" s="303"/>
      <c r="CD685" s="303"/>
      <c r="CE685" s="303"/>
      <c r="CF685" s="303"/>
      <c r="CG685" s="303"/>
      <c r="CH685" s="303"/>
      <c r="CI685" s="303"/>
      <c r="CJ685" s="303"/>
      <c r="CK685" s="303"/>
      <c r="CL685" s="303"/>
      <c r="CM685" s="303"/>
      <c r="CN685" s="303"/>
      <c r="CO685" s="303"/>
      <c r="CP685" s="303"/>
      <c r="CQ685" s="303"/>
      <c r="CR685" s="303"/>
      <c r="CS685" s="303"/>
      <c r="CT685" s="303"/>
      <c r="CU685" s="303"/>
      <c r="CV685" s="303"/>
      <c r="CW685" s="303"/>
      <c r="CX685" s="303"/>
      <c r="CY685" s="303"/>
      <c r="CZ685" s="303"/>
    </row>
    <row r="686" s="623" customFormat="true" ht="25.15" customHeight="true" x14ac:dyDescent="0.2">
      <c r="C686" s="1796"/>
      <c r="D686" s="1797"/>
      <c r="E686" s="1545"/>
      <c r="F686" s="1545"/>
      <c r="G686" s="1545"/>
      <c r="H686" s="1796"/>
      <c r="I686" s="1797"/>
      <c r="J686" s="1545"/>
      <c r="K686" s="1545"/>
      <c r="L686" s="1545"/>
      <c r="M686" s="1796"/>
      <c r="N686" s="1797"/>
      <c r="O686" s="1545"/>
      <c r="P686" s="1545"/>
      <c r="Q686" s="1545"/>
      <c r="AK686" s="300"/>
      <c r="AL686" s="300"/>
      <c r="AM686" s="300"/>
      <c r="AN686" s="300"/>
      <c r="AO686" s="300"/>
      <c r="AP686" s="300"/>
      <c r="AQ686" s="300"/>
      <c r="AR686" s="300"/>
      <c r="AS686" s="300"/>
      <c r="AT686" s="300"/>
      <c r="AU686" s="300"/>
      <c r="AV686" s="300"/>
      <c r="AW686" s="300"/>
      <c r="AX686" s="300"/>
      <c r="AY686" s="300"/>
      <c r="AZ686" s="300"/>
      <c r="BA686" s="303"/>
      <c r="BB686" s="353"/>
      <c r="BC686" s="303"/>
      <c r="BD686" s="303"/>
      <c r="BE686" s="303"/>
      <c r="BF686" s="303"/>
      <c r="BG686" s="303"/>
      <c r="BH686" s="303"/>
      <c r="BI686" s="303"/>
      <c r="BJ686" s="303"/>
      <c r="BK686" s="303"/>
      <c r="BL686" s="303"/>
      <c r="BM686" s="303"/>
      <c r="BN686" s="303"/>
      <c r="BO686" s="303"/>
      <c r="BP686" s="303"/>
      <c r="BQ686" s="303"/>
      <c r="BR686" s="303"/>
      <c r="BS686" s="303"/>
      <c r="BT686" s="303"/>
      <c r="BU686" s="303"/>
      <c r="BV686" s="303"/>
      <c r="BW686" s="303"/>
      <c r="BX686" s="303"/>
      <c r="BY686" s="303"/>
      <c r="BZ686" s="303"/>
      <c r="CA686" s="303"/>
      <c r="CB686" s="303"/>
      <c r="CC686" s="303"/>
      <c r="CD686" s="303"/>
      <c r="CE686" s="303"/>
      <c r="CF686" s="303"/>
      <c r="CG686" s="303"/>
      <c r="CH686" s="303"/>
      <c r="CI686" s="303"/>
      <c r="CJ686" s="303"/>
      <c r="CK686" s="303"/>
      <c r="CL686" s="303"/>
      <c r="CM686" s="303"/>
      <c r="CN686" s="303"/>
      <c r="CO686" s="303"/>
      <c r="CP686" s="303"/>
      <c r="CQ686" s="303"/>
      <c r="CR686" s="303"/>
      <c r="CS686" s="303"/>
      <c r="CT686" s="303"/>
      <c r="CU686" s="303"/>
      <c r="CV686" s="303"/>
      <c r="CW686" s="303"/>
      <c r="CX686" s="303"/>
      <c r="CY686" s="303"/>
      <c r="CZ686" s="303"/>
    </row>
    <row r="687" s="623" customFormat="true" ht="25.15" customHeight="true" x14ac:dyDescent="0.2">
      <c r="C687" s="1796"/>
      <c r="D687" s="1797"/>
      <c r="E687" s="1545"/>
      <c r="F687" s="1545"/>
      <c r="G687" s="1545"/>
      <c r="H687" s="1796"/>
      <c r="I687" s="1797"/>
      <c r="J687" s="1545"/>
      <c r="K687" s="1545"/>
      <c r="L687" s="1545"/>
      <c r="M687" s="1796"/>
      <c r="N687" s="1797"/>
      <c r="O687" s="1545"/>
      <c r="P687" s="1545"/>
      <c r="Q687" s="1545"/>
      <c r="AK687" s="300"/>
      <c r="AL687" s="300"/>
      <c r="AM687" s="300"/>
      <c r="AN687" s="300"/>
      <c r="AO687" s="300"/>
      <c r="AP687" s="300"/>
      <c r="AQ687" s="300"/>
      <c r="AR687" s="300"/>
      <c r="AS687" s="300"/>
      <c r="AT687" s="300"/>
      <c r="AU687" s="300"/>
      <c r="AV687" s="300"/>
      <c r="AW687" s="300"/>
      <c r="AX687" s="300"/>
      <c r="AY687" s="300"/>
      <c r="AZ687" s="300"/>
      <c r="BA687" s="303"/>
      <c r="BB687" s="353"/>
      <c r="BC687" s="303"/>
      <c r="BD687" s="303"/>
      <c r="BE687" s="303"/>
      <c r="BF687" s="303"/>
      <c r="BG687" s="303"/>
      <c r="BH687" s="303"/>
      <c r="BI687" s="303"/>
      <c r="BJ687" s="303"/>
      <c r="BK687" s="303"/>
      <c r="BL687" s="303"/>
      <c r="BM687" s="303"/>
      <c r="BN687" s="303"/>
      <c r="BO687" s="303"/>
      <c r="BP687" s="303"/>
      <c r="BQ687" s="303"/>
      <c r="BR687" s="303"/>
      <c r="BS687" s="303"/>
      <c r="BT687" s="303"/>
      <c r="BU687" s="303"/>
      <c r="BV687" s="303"/>
      <c r="BW687" s="303"/>
      <c r="BX687" s="303"/>
      <c r="BY687" s="303"/>
      <c r="BZ687" s="303"/>
      <c r="CA687" s="303"/>
      <c r="CB687" s="303"/>
      <c r="CC687" s="303"/>
      <c r="CD687" s="303"/>
      <c r="CE687" s="303"/>
      <c r="CF687" s="303"/>
      <c r="CG687" s="303"/>
      <c r="CH687" s="303"/>
      <c r="CI687" s="303"/>
      <c r="CJ687" s="303"/>
      <c r="CK687" s="303"/>
      <c r="CL687" s="303"/>
      <c r="CM687" s="303"/>
      <c r="CN687" s="303"/>
      <c r="CO687" s="303"/>
      <c r="CP687" s="303"/>
      <c r="CQ687" s="303"/>
      <c r="CR687" s="303"/>
      <c r="CS687" s="303"/>
      <c r="CT687" s="303"/>
      <c r="CU687" s="303"/>
      <c r="CV687" s="303"/>
      <c r="CW687" s="303"/>
      <c r="CX687" s="303"/>
      <c r="CY687" s="303"/>
      <c r="CZ687" s="303"/>
    </row>
    <row r="688" s="623" customFormat="true" ht="25.15" customHeight="true" x14ac:dyDescent="0.2">
      <c r="C688" s="1796"/>
      <c r="D688" s="1797"/>
      <c r="E688" s="1545"/>
      <c r="F688" s="1545"/>
      <c r="G688" s="1545"/>
      <c r="H688" s="1796"/>
      <c r="I688" s="1797"/>
      <c r="J688" s="1545"/>
      <c r="K688" s="1545"/>
      <c r="L688" s="1545"/>
      <c r="M688" s="1796"/>
      <c r="N688" s="1797"/>
      <c r="O688" s="1545"/>
      <c r="P688" s="1545"/>
      <c r="Q688" s="1545"/>
      <c r="AK688" s="300"/>
      <c r="AL688" s="300"/>
      <c r="AM688" s="300"/>
      <c r="AN688" s="300"/>
      <c r="AO688" s="300"/>
      <c r="AP688" s="300"/>
      <c r="AQ688" s="300"/>
      <c r="AR688" s="300"/>
      <c r="AS688" s="300"/>
      <c r="AT688" s="300"/>
      <c r="AU688" s="300"/>
      <c r="AV688" s="300"/>
      <c r="AW688" s="300"/>
      <c r="AX688" s="300"/>
      <c r="AY688" s="300"/>
      <c r="AZ688" s="300"/>
      <c r="BA688" s="303"/>
      <c r="BB688" s="353"/>
      <c r="BC688" s="303"/>
      <c r="BD688" s="303"/>
      <c r="BE688" s="303"/>
      <c r="BF688" s="303"/>
      <c r="BG688" s="303"/>
      <c r="BH688" s="303"/>
      <c r="BI688" s="303"/>
      <c r="BJ688" s="303"/>
      <c r="BK688" s="303"/>
      <c r="BL688" s="303"/>
      <c r="BM688" s="303"/>
      <c r="BN688" s="303"/>
      <c r="BO688" s="303"/>
      <c r="BP688" s="303"/>
      <c r="BQ688" s="303"/>
      <c r="BR688" s="303"/>
      <c r="BS688" s="303"/>
      <c r="BT688" s="303"/>
      <c r="BU688" s="303"/>
      <c r="BV688" s="303"/>
      <c r="BW688" s="303"/>
      <c r="BX688" s="303"/>
      <c r="BY688" s="303"/>
      <c r="BZ688" s="303"/>
      <c r="CA688" s="303"/>
      <c r="CB688" s="303"/>
      <c r="CC688" s="303"/>
      <c r="CD688" s="303"/>
      <c r="CE688" s="303"/>
      <c r="CF688" s="303"/>
      <c r="CG688" s="303"/>
      <c r="CH688" s="303"/>
      <c r="CI688" s="303"/>
      <c r="CJ688" s="303"/>
      <c r="CK688" s="303"/>
      <c r="CL688" s="303"/>
      <c r="CM688" s="303"/>
      <c r="CN688" s="303"/>
      <c r="CO688" s="303"/>
      <c r="CP688" s="303"/>
      <c r="CQ688" s="303"/>
      <c r="CR688" s="303"/>
      <c r="CS688" s="303"/>
      <c r="CT688" s="303"/>
      <c r="CU688" s="303"/>
      <c r="CV688" s="303"/>
      <c r="CW688" s="303"/>
      <c r="CX688" s="303"/>
      <c r="CY688" s="303"/>
      <c r="CZ688" s="303"/>
    </row>
    <row r="689" s="623" customFormat="true" ht="25.15" customHeight="true" x14ac:dyDescent="0.2">
      <c r="C689" s="1796"/>
      <c r="D689" s="1797"/>
      <c r="E689" s="1545"/>
      <c r="F689" s="1545"/>
      <c r="G689" s="1545"/>
      <c r="H689" s="1796"/>
      <c r="I689" s="1797"/>
      <c r="J689" s="1545"/>
      <c r="K689" s="1545"/>
      <c r="L689" s="1545"/>
      <c r="M689" s="1796"/>
      <c r="N689" s="1797"/>
      <c r="O689" s="1545"/>
      <c r="P689" s="1545"/>
      <c r="Q689" s="1545"/>
      <c r="AK689" s="300"/>
      <c r="AL689" s="300"/>
      <c r="AM689" s="300"/>
      <c r="AN689" s="300"/>
      <c r="AO689" s="300"/>
      <c r="AP689" s="300"/>
      <c r="AQ689" s="300"/>
      <c r="AR689" s="300"/>
      <c r="AS689" s="300"/>
      <c r="AT689" s="300"/>
      <c r="AU689" s="300"/>
      <c r="AV689" s="300"/>
      <c r="AW689" s="300"/>
      <c r="AX689" s="300"/>
      <c r="AY689" s="300"/>
      <c r="AZ689" s="300"/>
      <c r="BA689" s="303"/>
      <c r="BB689" s="353"/>
      <c r="BC689" s="303"/>
      <c r="BD689" s="303"/>
      <c r="BE689" s="303"/>
      <c r="BF689" s="303"/>
      <c r="BG689" s="303"/>
      <c r="BH689" s="303"/>
      <c r="BI689" s="303"/>
      <c r="BJ689" s="303"/>
      <c r="BK689" s="303"/>
      <c r="BL689" s="303"/>
      <c r="BM689" s="303"/>
      <c r="BN689" s="303"/>
      <c r="BO689" s="303"/>
      <c r="BP689" s="303"/>
      <c r="BQ689" s="303"/>
      <c r="BR689" s="303"/>
      <c r="BS689" s="303"/>
      <c r="BT689" s="303"/>
      <c r="BU689" s="303"/>
      <c r="BV689" s="303"/>
      <c r="BW689" s="303"/>
      <c r="BX689" s="303"/>
      <c r="BY689" s="303"/>
      <c r="BZ689" s="303"/>
      <c r="CA689" s="303"/>
      <c r="CB689" s="303"/>
      <c r="CC689" s="303"/>
      <c r="CD689" s="303"/>
      <c r="CE689" s="303"/>
      <c r="CF689" s="303"/>
      <c r="CG689" s="303"/>
      <c r="CH689" s="303"/>
      <c r="CI689" s="303"/>
      <c r="CJ689" s="303"/>
      <c r="CK689" s="303"/>
      <c r="CL689" s="303"/>
      <c r="CM689" s="303"/>
      <c r="CN689" s="303"/>
      <c r="CO689" s="303"/>
      <c r="CP689" s="303"/>
      <c r="CQ689" s="303"/>
      <c r="CR689" s="303"/>
      <c r="CS689" s="303"/>
      <c r="CT689" s="303"/>
      <c r="CU689" s="303"/>
      <c r="CV689" s="303"/>
      <c r="CW689" s="303"/>
      <c r="CX689" s="303"/>
      <c r="CY689" s="303"/>
      <c r="CZ689" s="303"/>
    </row>
    <row r="690" s="623" customFormat="true" ht="25.15" customHeight="true" x14ac:dyDescent="0.2">
      <c r="C690" s="1796"/>
      <c r="D690" s="1797"/>
      <c r="E690" s="1545"/>
      <c r="F690" s="1545"/>
      <c r="G690" s="1545"/>
      <c r="H690" s="1796"/>
      <c r="I690" s="1797"/>
      <c r="J690" s="1545"/>
      <c r="K690" s="1545"/>
      <c r="L690" s="1545"/>
      <c r="M690" s="1796"/>
      <c r="N690" s="1797"/>
      <c r="O690" s="1545"/>
      <c r="P690" s="1545"/>
      <c r="Q690" s="1545"/>
      <c r="AK690" s="300"/>
      <c r="AL690" s="300"/>
      <c r="AM690" s="300"/>
      <c r="AN690" s="300"/>
      <c r="AO690" s="300"/>
      <c r="AP690" s="300"/>
      <c r="AQ690" s="300"/>
      <c r="AR690" s="300"/>
      <c r="AS690" s="300"/>
      <c r="AT690" s="300"/>
      <c r="AU690" s="300"/>
      <c r="AV690" s="300"/>
      <c r="AW690" s="300"/>
      <c r="AX690" s="300"/>
      <c r="AY690" s="300"/>
      <c r="AZ690" s="300"/>
      <c r="BA690" s="303"/>
      <c r="BB690" s="353"/>
      <c r="BC690" s="303"/>
      <c r="BD690" s="303"/>
      <c r="BE690" s="303"/>
      <c r="BF690" s="303"/>
      <c r="BG690" s="303"/>
      <c r="BH690" s="303"/>
      <c r="BI690" s="303"/>
      <c r="BJ690" s="303"/>
      <c r="BK690" s="303"/>
      <c r="BL690" s="303"/>
      <c r="BM690" s="303"/>
      <c r="BN690" s="303"/>
      <c r="BO690" s="303"/>
      <c r="BP690" s="303"/>
      <c r="BQ690" s="303"/>
      <c r="BR690" s="303"/>
      <c r="BS690" s="303"/>
      <c r="BT690" s="303"/>
      <c r="BU690" s="303"/>
      <c r="BV690" s="303"/>
      <c r="BW690" s="303"/>
      <c r="BX690" s="303"/>
      <c r="BY690" s="303"/>
      <c r="BZ690" s="303"/>
      <c r="CA690" s="303"/>
      <c r="CB690" s="303"/>
      <c r="CC690" s="303"/>
      <c r="CD690" s="303"/>
      <c r="CE690" s="303"/>
      <c r="CF690" s="303"/>
      <c r="CG690" s="303"/>
      <c r="CH690" s="303"/>
      <c r="CI690" s="303"/>
      <c r="CJ690" s="303"/>
      <c r="CK690" s="303"/>
      <c r="CL690" s="303"/>
      <c r="CM690" s="303"/>
      <c r="CN690" s="303"/>
      <c r="CO690" s="303"/>
      <c r="CP690" s="303"/>
      <c r="CQ690" s="303"/>
      <c r="CR690" s="303"/>
      <c r="CS690" s="303"/>
      <c r="CT690" s="303"/>
      <c r="CU690" s="303"/>
      <c r="CV690" s="303"/>
      <c r="CW690" s="303"/>
      <c r="CX690" s="303"/>
      <c r="CY690" s="303"/>
      <c r="CZ690" s="303"/>
    </row>
    <row r="691" s="623" customFormat="true" ht="25.15" customHeight="true" x14ac:dyDescent="0.2">
      <c r="C691" s="1796"/>
      <c r="D691" s="1797"/>
      <c r="E691" s="1545"/>
      <c r="F691" s="1545"/>
      <c r="G691" s="1545"/>
      <c r="H691" s="1796"/>
      <c r="I691" s="1797"/>
      <c r="J691" s="1545"/>
      <c r="K691" s="1545"/>
      <c r="L691" s="1545"/>
      <c r="M691" s="1796"/>
      <c r="N691" s="1797"/>
      <c r="O691" s="1545"/>
      <c r="P691" s="1545"/>
      <c r="Q691" s="1545"/>
      <c r="AK691" s="300"/>
      <c r="AL691" s="300"/>
      <c r="AM691" s="300"/>
      <c r="AN691" s="300"/>
      <c r="AO691" s="300"/>
      <c r="AP691" s="300"/>
      <c r="AQ691" s="300"/>
      <c r="AR691" s="300"/>
      <c r="AS691" s="300"/>
      <c r="AT691" s="300"/>
      <c r="AU691" s="300"/>
      <c r="AV691" s="300"/>
      <c r="AW691" s="300"/>
      <c r="AX691" s="300"/>
      <c r="AY691" s="300"/>
      <c r="AZ691" s="300"/>
      <c r="BA691" s="303"/>
      <c r="BB691" s="353"/>
      <c r="BC691" s="303"/>
      <c r="BD691" s="303"/>
      <c r="BE691" s="303"/>
      <c r="BF691" s="303"/>
      <c r="BG691" s="303"/>
      <c r="BH691" s="303"/>
      <c r="BI691" s="303"/>
      <c r="BJ691" s="303"/>
      <c r="BK691" s="303"/>
      <c r="BL691" s="303"/>
      <c r="BM691" s="303"/>
      <c r="BN691" s="303"/>
      <c r="BO691" s="303"/>
      <c r="BP691" s="303"/>
      <c r="BQ691" s="303"/>
      <c r="BR691" s="303"/>
      <c r="BS691" s="303"/>
      <c r="BT691" s="303"/>
      <c r="BU691" s="303"/>
      <c r="BV691" s="303"/>
      <c r="BW691" s="303"/>
      <c r="BX691" s="303"/>
      <c r="BY691" s="303"/>
      <c r="BZ691" s="303"/>
      <c r="CA691" s="303"/>
      <c r="CB691" s="303"/>
      <c r="CC691" s="303"/>
      <c r="CD691" s="303"/>
      <c r="CE691" s="303"/>
      <c r="CF691" s="303"/>
      <c r="CG691" s="303"/>
      <c r="CH691" s="303"/>
      <c r="CI691" s="303"/>
      <c r="CJ691" s="303"/>
      <c r="CK691" s="303"/>
      <c r="CL691" s="303"/>
      <c r="CM691" s="303"/>
      <c r="CN691" s="303"/>
      <c r="CO691" s="303"/>
      <c r="CP691" s="303"/>
      <c r="CQ691" s="303"/>
      <c r="CR691" s="303"/>
      <c r="CS691" s="303"/>
      <c r="CT691" s="303"/>
      <c r="CU691" s="303"/>
      <c r="CV691" s="303"/>
      <c r="CW691" s="303"/>
      <c r="CX691" s="303"/>
      <c r="CY691" s="303"/>
      <c r="CZ691" s="303"/>
    </row>
    <row r="692" s="307" customFormat="true" ht="25.15" customHeight="true" x14ac:dyDescent="0.2">
      <c r="C692" s="1561"/>
      <c r="D692" s="1561"/>
      <c r="E692" s="1561"/>
      <c r="F692" s="1561"/>
      <c r="G692" s="1561"/>
      <c r="H692" s="1561"/>
      <c r="I692" s="1561"/>
      <c r="J692" s="1561"/>
      <c r="K692" s="1561"/>
      <c r="L692" s="1561"/>
      <c r="M692" s="1561"/>
      <c r="N692" s="1561"/>
      <c r="O692" s="1561"/>
      <c r="P692" s="1561"/>
      <c r="Q692" s="1561"/>
      <c r="AK692" s="300"/>
      <c r="AL692" s="300"/>
      <c r="AM692" s="300"/>
      <c r="AN692" s="300"/>
      <c r="AO692" s="300"/>
      <c r="AP692" s="300"/>
      <c r="AQ692" s="300"/>
      <c r="AR692" s="300"/>
      <c r="AS692" s="300"/>
      <c r="AT692" s="300"/>
      <c r="AU692" s="300"/>
      <c r="AV692" s="300"/>
      <c r="AW692" s="300"/>
      <c r="AX692" s="300"/>
      <c r="AY692" s="300"/>
      <c r="AZ692" s="300"/>
      <c r="BA692" s="303"/>
      <c r="BB692" s="353"/>
      <c r="BC692" s="303"/>
      <c r="BD692" s="303"/>
      <c r="BE692" s="303"/>
      <c r="BF692" s="303"/>
      <c r="BG692" s="303"/>
      <c r="BH692" s="303"/>
      <c r="BI692" s="303"/>
      <c r="BJ692" s="303"/>
      <c r="BK692" s="303"/>
      <c r="BL692" s="303"/>
      <c r="BM692" s="303"/>
      <c r="BN692" s="303"/>
      <c r="BO692" s="303"/>
      <c r="BP692" s="303"/>
      <c r="BQ692" s="303"/>
      <c r="BR692" s="303"/>
      <c r="BS692" s="303"/>
      <c r="BT692" s="303"/>
      <c r="BU692" s="303"/>
      <c r="BV692" s="303"/>
      <c r="BW692" s="303"/>
      <c r="BX692" s="303"/>
      <c r="BY692" s="303"/>
      <c r="BZ692" s="303"/>
      <c r="CA692" s="303"/>
      <c r="CB692" s="303"/>
      <c r="CC692" s="303"/>
      <c r="CD692" s="303"/>
      <c r="CE692" s="303"/>
      <c r="CF692" s="303"/>
      <c r="CG692" s="303"/>
      <c r="CH692" s="303"/>
      <c r="CI692" s="303"/>
      <c r="CJ692" s="303"/>
      <c r="CK692" s="303"/>
      <c r="CL692" s="303"/>
      <c r="CM692" s="303"/>
      <c r="CN692" s="303"/>
      <c r="CO692" s="303"/>
      <c r="CP692" s="303"/>
      <c r="CQ692" s="303"/>
      <c r="CR692" s="303"/>
      <c r="CS692" s="303"/>
      <c r="CT692" s="303"/>
      <c r="CU692" s="303"/>
      <c r="CV692" s="303"/>
      <c r="CW692" s="303"/>
      <c r="CX692" s="303"/>
      <c r="CY692" s="303"/>
      <c r="CZ692" s="303"/>
    </row>
    <row r="693" s="307" customFormat="true" ht="25.15" customHeight="true" x14ac:dyDescent="0.2">
      <c r="C693" s="1561"/>
      <c r="D693" s="1561"/>
      <c r="E693" s="1561"/>
      <c r="F693" s="1561"/>
      <c r="G693" s="1561"/>
      <c r="H693" s="1561"/>
      <c r="I693" s="1561"/>
      <c r="J693" s="1561"/>
      <c r="K693" s="1561"/>
      <c r="L693" s="1561"/>
      <c r="M693" s="1561"/>
      <c r="N693" s="1561"/>
      <c r="O693" s="1561"/>
      <c r="P693" s="1561"/>
      <c r="Q693" s="1561"/>
      <c r="AK693" s="300"/>
      <c r="AL693" s="300"/>
      <c r="AM693" s="300"/>
      <c r="AN693" s="300"/>
      <c r="AO693" s="300"/>
      <c r="AP693" s="300"/>
      <c r="AQ693" s="300"/>
      <c r="AR693" s="300"/>
      <c r="AS693" s="300"/>
      <c r="AT693" s="300"/>
      <c r="AU693" s="300"/>
      <c r="AV693" s="300"/>
      <c r="AW693" s="300"/>
      <c r="AX693" s="300"/>
      <c r="AY693" s="300"/>
      <c r="AZ693" s="300"/>
      <c r="BA693" s="303"/>
      <c r="BB693" s="353"/>
      <c r="BC693" s="303"/>
      <c r="BD693" s="303"/>
      <c r="BE693" s="303"/>
      <c r="BF693" s="303"/>
      <c r="BG693" s="303"/>
      <c r="BH693" s="303"/>
      <c r="BI693" s="303"/>
      <c r="BJ693" s="303"/>
      <c r="BK693" s="303"/>
      <c r="BL693" s="303"/>
      <c r="BM693" s="303"/>
      <c r="BN693" s="303"/>
      <c r="BO693" s="303"/>
      <c r="BP693" s="303"/>
      <c r="BQ693" s="303"/>
      <c r="BR693" s="303"/>
      <c r="BS693" s="303"/>
      <c r="BT693" s="303"/>
      <c r="BU693" s="303"/>
      <c r="BV693" s="303"/>
      <c r="BW693" s="303"/>
      <c r="BX693" s="303"/>
      <c r="BY693" s="303"/>
      <c r="BZ693" s="303"/>
      <c r="CA693" s="303"/>
      <c r="CB693" s="303"/>
      <c r="CC693" s="303"/>
      <c r="CD693" s="303"/>
      <c r="CE693" s="303"/>
      <c r="CF693" s="303"/>
      <c r="CG693" s="303"/>
      <c r="CH693" s="303"/>
      <c r="CI693" s="303"/>
      <c r="CJ693" s="303"/>
      <c r="CK693" s="303"/>
      <c r="CL693" s="303"/>
      <c r="CM693" s="303"/>
      <c r="CN693" s="303"/>
      <c r="CO693" s="303"/>
      <c r="CP693" s="303"/>
      <c r="CQ693" s="303"/>
      <c r="CR693" s="303"/>
      <c r="CS693" s="303"/>
      <c r="CT693" s="303"/>
      <c r="CU693" s="303"/>
      <c r="CV693" s="303"/>
      <c r="CW693" s="303"/>
      <c r="CX693" s="303"/>
      <c r="CY693" s="303"/>
      <c r="CZ693" s="303"/>
    </row>
    <row r="694" s="307" customFormat="true" ht="25.15" customHeight="true" x14ac:dyDescent="0.2">
      <c r="C694" s="1561"/>
      <c r="D694" s="1561"/>
      <c r="E694" s="1561"/>
      <c r="F694" s="1561"/>
      <c r="G694" s="1561"/>
      <c r="H694" s="1561"/>
      <c r="I694" s="1561"/>
      <c r="J694" s="1561"/>
      <c r="K694" s="1561"/>
      <c r="L694" s="1561"/>
      <c r="M694" s="1561"/>
      <c r="N694" s="1561"/>
      <c r="O694" s="1561"/>
      <c r="P694" s="1561"/>
      <c r="Q694" s="1561"/>
      <c r="AK694" s="300"/>
      <c r="AL694" s="300"/>
      <c r="AM694" s="300"/>
      <c r="AN694" s="300"/>
      <c r="AO694" s="300"/>
      <c r="AP694" s="300"/>
      <c r="AQ694" s="300"/>
      <c r="AR694" s="300"/>
      <c r="AS694" s="300"/>
      <c r="AT694" s="300"/>
      <c r="AU694" s="300"/>
      <c r="AV694" s="300"/>
      <c r="AW694" s="300"/>
      <c r="AX694" s="300"/>
      <c r="AY694" s="300"/>
      <c r="AZ694" s="300"/>
      <c r="BA694" s="303"/>
      <c r="BB694" s="353"/>
      <c r="BC694" s="303"/>
      <c r="BD694" s="303"/>
      <c r="BE694" s="303"/>
      <c r="BF694" s="303"/>
      <c r="BG694" s="303"/>
      <c r="BH694" s="303"/>
      <c r="BI694" s="303"/>
      <c r="BJ694" s="303"/>
      <c r="BK694" s="303"/>
      <c r="BL694" s="303"/>
      <c r="BM694" s="303"/>
      <c r="BN694" s="303"/>
      <c r="BO694" s="303"/>
      <c r="BP694" s="303"/>
      <c r="BQ694" s="303"/>
      <c r="BR694" s="303"/>
      <c r="BS694" s="303"/>
      <c r="BT694" s="303"/>
      <c r="BU694" s="303"/>
      <c r="BV694" s="303"/>
      <c r="BW694" s="303"/>
      <c r="BX694" s="303"/>
      <c r="BY694" s="303"/>
      <c r="BZ694" s="303"/>
      <c r="CA694" s="303"/>
      <c r="CB694" s="303"/>
      <c r="CC694" s="303"/>
      <c r="CD694" s="303"/>
      <c r="CE694" s="303"/>
      <c r="CF694" s="303"/>
      <c r="CG694" s="303"/>
      <c r="CH694" s="303"/>
      <c r="CI694" s="303"/>
      <c r="CJ694" s="303"/>
      <c r="CK694" s="303"/>
      <c r="CL694" s="303"/>
      <c r="CM694" s="303"/>
      <c r="CN694" s="303"/>
      <c r="CO694" s="303"/>
      <c r="CP694" s="303"/>
      <c r="CQ694" s="303"/>
      <c r="CR694" s="303"/>
      <c r="CS694" s="303"/>
      <c r="CT694" s="303"/>
      <c r="CU694" s="303"/>
      <c r="CV694" s="303"/>
      <c r="CW694" s="303"/>
      <c r="CX694" s="303"/>
      <c r="CY694" s="303"/>
      <c r="CZ694" s="303"/>
    </row>
    <row r="695" s="307" customFormat="true" ht="25.15" customHeight="true" x14ac:dyDescent="0.2">
      <c r="C695" s="1561"/>
      <c r="D695" s="1561"/>
      <c r="E695" s="1561"/>
      <c r="F695" s="1561"/>
      <c r="G695" s="1561"/>
      <c r="H695" s="1561"/>
      <c r="I695" s="1561"/>
      <c r="J695" s="1561"/>
      <c r="K695" s="1561"/>
      <c r="L695" s="1561"/>
      <c r="M695" s="1561"/>
      <c r="N695" s="1561"/>
      <c r="O695" s="1561"/>
      <c r="P695" s="1561"/>
      <c r="Q695" s="1561"/>
      <c r="AK695" s="300"/>
      <c r="AL695" s="300"/>
      <c r="AM695" s="300"/>
      <c r="AN695" s="300"/>
      <c r="AO695" s="300"/>
      <c r="AP695" s="300"/>
      <c r="AQ695" s="300"/>
      <c r="AR695" s="300"/>
      <c r="AS695" s="300"/>
      <c r="AT695" s="300"/>
      <c r="AU695" s="300"/>
      <c r="AV695" s="300"/>
      <c r="AW695" s="300"/>
      <c r="AX695" s="300"/>
      <c r="AY695" s="300"/>
      <c r="AZ695" s="300"/>
      <c r="BA695" s="303"/>
      <c r="BB695" s="353"/>
      <c r="BC695" s="303"/>
      <c r="BD695" s="303"/>
      <c r="BE695" s="303"/>
      <c r="BF695" s="303"/>
      <c r="BG695" s="303"/>
      <c r="BH695" s="303"/>
      <c r="BI695" s="303"/>
      <c r="BJ695" s="303"/>
      <c r="BK695" s="303"/>
      <c r="BL695" s="303"/>
      <c r="BM695" s="303"/>
      <c r="BN695" s="303"/>
      <c r="BO695" s="303"/>
      <c r="BP695" s="303"/>
      <c r="BQ695" s="303"/>
      <c r="BR695" s="303"/>
      <c r="BS695" s="303"/>
      <c r="BT695" s="303"/>
      <c r="BU695" s="303"/>
      <c r="BV695" s="303"/>
      <c r="BW695" s="303"/>
      <c r="BX695" s="303"/>
      <c r="BY695" s="303"/>
      <c r="BZ695" s="303"/>
      <c r="CA695" s="303"/>
      <c r="CB695" s="303"/>
      <c r="CC695" s="303"/>
      <c r="CD695" s="303"/>
      <c r="CE695" s="303"/>
      <c r="CF695" s="303"/>
      <c r="CG695" s="303"/>
      <c r="CH695" s="303"/>
      <c r="CI695" s="303"/>
      <c r="CJ695" s="303"/>
      <c r="CK695" s="303"/>
      <c r="CL695" s="303"/>
      <c r="CM695" s="303"/>
      <c r="CN695" s="303"/>
      <c r="CO695" s="303"/>
      <c r="CP695" s="303"/>
      <c r="CQ695" s="303"/>
      <c r="CR695" s="303"/>
      <c r="CS695" s="303"/>
      <c r="CT695" s="303"/>
      <c r="CU695" s="303"/>
      <c r="CV695" s="303"/>
      <c r="CW695" s="303"/>
      <c r="CX695" s="303"/>
      <c r="CY695" s="303"/>
      <c r="CZ695" s="303"/>
    </row>
    <row r="696" s="307" customFormat="true" ht="25.15" customHeight="true" x14ac:dyDescent="0.2">
      <c r="C696" s="1561"/>
      <c r="D696" s="1561"/>
      <c r="E696" s="1561"/>
      <c r="F696" s="1561"/>
      <c r="G696" s="1561"/>
      <c r="H696" s="1561"/>
      <c r="I696" s="1561"/>
      <c r="J696" s="1561"/>
      <c r="K696" s="1561"/>
      <c r="L696" s="1561"/>
      <c r="M696" s="1561"/>
      <c r="N696" s="1561"/>
      <c r="O696" s="1561"/>
      <c r="P696" s="1561"/>
      <c r="Q696" s="1561"/>
      <c r="AK696" s="300"/>
      <c r="AL696" s="300"/>
      <c r="AM696" s="300"/>
      <c r="AN696" s="300"/>
      <c r="AO696" s="300"/>
      <c r="AP696" s="300"/>
      <c r="AQ696" s="300"/>
      <c r="AR696" s="300"/>
      <c r="AS696" s="300"/>
      <c r="AT696" s="300"/>
      <c r="AU696" s="300"/>
      <c r="AV696" s="300"/>
      <c r="AW696" s="300"/>
      <c r="AX696" s="300"/>
      <c r="AY696" s="300"/>
      <c r="AZ696" s="300"/>
      <c r="BA696" s="303"/>
      <c r="BB696" s="353"/>
      <c r="BC696" s="303"/>
      <c r="BD696" s="303"/>
      <c r="BE696" s="303"/>
      <c r="BF696" s="303"/>
      <c r="BG696" s="303"/>
      <c r="BH696" s="303"/>
      <c r="BI696" s="303"/>
      <c r="BJ696" s="303"/>
      <c r="BK696" s="303"/>
      <c r="BL696" s="303"/>
      <c r="BM696" s="303"/>
      <c r="BN696" s="303"/>
      <c r="BO696" s="303"/>
      <c r="BP696" s="303"/>
      <c r="BQ696" s="303"/>
      <c r="BR696" s="303"/>
      <c r="BS696" s="303"/>
      <c r="BT696" s="303"/>
      <c r="BU696" s="303"/>
      <c r="BV696" s="303"/>
      <c r="BW696" s="303"/>
      <c r="BX696" s="303"/>
      <c r="BY696" s="303"/>
      <c r="BZ696" s="303"/>
      <c r="CA696" s="303"/>
      <c r="CB696" s="303"/>
      <c r="CC696" s="303"/>
      <c r="CD696" s="303"/>
      <c r="CE696" s="303"/>
      <c r="CF696" s="303"/>
      <c r="CG696" s="303"/>
      <c r="CH696" s="303"/>
      <c r="CI696" s="303"/>
      <c r="CJ696" s="303"/>
      <c r="CK696" s="303"/>
      <c r="CL696" s="303"/>
      <c r="CM696" s="303"/>
      <c r="CN696" s="303"/>
      <c r="CO696" s="303"/>
      <c r="CP696" s="303"/>
      <c r="CQ696" s="303"/>
      <c r="CR696" s="303"/>
      <c r="CS696" s="303"/>
      <c r="CT696" s="303"/>
      <c r="CU696" s="303"/>
      <c r="CV696" s="303"/>
      <c r="CW696" s="303"/>
      <c r="CX696" s="303"/>
      <c r="CY696" s="303"/>
      <c r="CZ696" s="303"/>
    </row>
    <row r="697" s="307" customFormat="true" ht="25.15" customHeight="true" x14ac:dyDescent="0.2">
      <c r="C697" s="1561"/>
      <c r="D697" s="1561"/>
      <c r="E697" s="1561"/>
      <c r="F697" s="1561"/>
      <c r="G697" s="1561"/>
      <c r="H697" s="1561"/>
      <c r="I697" s="1561"/>
      <c r="J697" s="1561"/>
      <c r="K697" s="1561"/>
      <c r="L697" s="1561"/>
      <c r="M697" s="1561"/>
      <c r="N697" s="1561"/>
      <c r="O697" s="1561"/>
      <c r="P697" s="1561"/>
      <c r="Q697" s="1561"/>
      <c r="AK697" s="300"/>
      <c r="AL697" s="300"/>
      <c r="AM697" s="300"/>
      <c r="AN697" s="300"/>
      <c r="AO697" s="300"/>
      <c r="AP697" s="300"/>
      <c r="AQ697" s="300"/>
      <c r="AR697" s="300"/>
      <c r="AS697" s="300"/>
      <c r="AT697" s="300"/>
      <c r="AU697" s="300"/>
      <c r="AV697" s="300"/>
      <c r="AW697" s="300"/>
      <c r="AX697" s="300"/>
      <c r="AY697" s="300"/>
      <c r="AZ697" s="300"/>
      <c r="BA697" s="303"/>
      <c r="BB697" s="353"/>
      <c r="BC697" s="303"/>
      <c r="BD697" s="303"/>
      <c r="BE697" s="303"/>
      <c r="BF697" s="303"/>
      <c r="BG697" s="303"/>
      <c r="BH697" s="303"/>
      <c r="BI697" s="303"/>
      <c r="BJ697" s="303"/>
      <c r="BK697" s="303"/>
      <c r="BL697" s="303"/>
      <c r="BM697" s="303"/>
      <c r="BN697" s="303"/>
      <c r="BO697" s="303"/>
      <c r="BP697" s="303"/>
      <c r="BQ697" s="303"/>
      <c r="BR697" s="303"/>
      <c r="BS697" s="303"/>
      <c r="BT697" s="303"/>
      <c r="BU697" s="303"/>
      <c r="BV697" s="303"/>
      <c r="BW697" s="303"/>
      <c r="BX697" s="303"/>
      <c r="BY697" s="303"/>
      <c r="BZ697" s="303"/>
      <c r="CA697" s="303"/>
      <c r="CB697" s="303"/>
      <c r="CC697" s="303"/>
      <c r="CD697" s="303"/>
      <c r="CE697" s="303"/>
      <c r="CF697" s="303"/>
      <c r="CG697" s="303"/>
      <c r="CH697" s="303"/>
      <c r="CI697" s="303"/>
      <c r="CJ697" s="303"/>
      <c r="CK697" s="303"/>
      <c r="CL697" s="303"/>
      <c r="CM697" s="303"/>
      <c r="CN697" s="303"/>
      <c r="CO697" s="303"/>
      <c r="CP697" s="303"/>
      <c r="CQ697" s="303"/>
      <c r="CR697" s="303"/>
      <c r="CS697" s="303"/>
      <c r="CT697" s="303"/>
      <c r="CU697" s="303"/>
      <c r="CV697" s="303"/>
      <c r="CW697" s="303"/>
      <c r="CX697" s="303"/>
      <c r="CY697" s="303"/>
      <c r="CZ697" s="303"/>
    </row>
    <row r="698" s="307" customFormat="true" ht="25.15" customHeight="true" x14ac:dyDescent="0.2">
      <c r="C698" s="1561"/>
      <c r="D698" s="1561"/>
      <c r="E698" s="1561"/>
      <c r="F698" s="1561"/>
      <c r="G698" s="1561"/>
      <c r="H698" s="1561"/>
      <c r="I698" s="1561"/>
      <c r="J698" s="1561"/>
      <c r="K698" s="1561"/>
      <c r="L698" s="1561"/>
      <c r="M698" s="1561"/>
      <c r="N698" s="1561"/>
      <c r="O698" s="1561"/>
      <c r="P698" s="1561"/>
      <c r="Q698" s="1561"/>
      <c r="AK698" s="300"/>
      <c r="AL698" s="300"/>
      <c r="AM698" s="300"/>
      <c r="AN698" s="300"/>
      <c r="AO698" s="300"/>
      <c r="AP698" s="300"/>
      <c r="AQ698" s="300"/>
      <c r="AR698" s="300"/>
      <c r="AS698" s="300"/>
      <c r="AT698" s="300"/>
      <c r="AU698" s="300"/>
      <c r="AV698" s="300"/>
      <c r="AW698" s="300"/>
      <c r="AX698" s="300"/>
      <c r="AY698" s="300"/>
      <c r="AZ698" s="300"/>
      <c r="BA698" s="303"/>
      <c r="BB698" s="353"/>
      <c r="BC698" s="303"/>
      <c r="BD698" s="303"/>
      <c r="BE698" s="303"/>
      <c r="BF698" s="303"/>
      <c r="BG698" s="303"/>
      <c r="BH698" s="303"/>
      <c r="BI698" s="303"/>
      <c r="BJ698" s="303"/>
      <c r="BK698" s="303"/>
      <c r="BL698" s="303"/>
      <c r="BM698" s="303"/>
      <c r="BN698" s="303"/>
      <c r="BO698" s="303"/>
      <c r="BP698" s="303"/>
      <c r="BQ698" s="303"/>
      <c r="BR698" s="303"/>
      <c r="BS698" s="303"/>
      <c r="BT698" s="303"/>
      <c r="BU698" s="303"/>
      <c r="BV698" s="303"/>
      <c r="BW698" s="303"/>
      <c r="BX698" s="303"/>
      <c r="BY698" s="303"/>
      <c r="BZ698" s="303"/>
      <c r="CA698" s="303"/>
      <c r="CB698" s="303"/>
      <c r="CC698" s="303"/>
      <c r="CD698" s="303"/>
      <c r="CE698" s="303"/>
      <c r="CF698" s="303"/>
      <c r="CG698" s="303"/>
      <c r="CH698" s="303"/>
      <c r="CI698" s="303"/>
      <c r="CJ698" s="303"/>
      <c r="CK698" s="303"/>
      <c r="CL698" s="303"/>
      <c r="CM698" s="303"/>
      <c r="CN698" s="303"/>
      <c r="CO698" s="303"/>
      <c r="CP698" s="303"/>
      <c r="CQ698" s="303"/>
      <c r="CR698" s="303"/>
      <c r="CS698" s="303"/>
      <c r="CT698" s="303"/>
      <c r="CU698" s="303"/>
      <c r="CV698" s="303"/>
      <c r="CW698" s="303"/>
      <c r="CX698" s="303"/>
      <c r="CY698" s="303"/>
      <c r="CZ698" s="303"/>
    </row>
    <row r="699" s="307" customFormat="true" ht="25.15" customHeight="true" x14ac:dyDescent="0.2">
      <c r="C699" s="1561"/>
      <c r="D699" s="1561"/>
      <c r="E699" s="1561"/>
      <c r="F699" s="1561"/>
      <c r="G699" s="1561"/>
      <c r="H699" s="1561"/>
      <c r="I699" s="1561"/>
      <c r="J699" s="1561"/>
      <c r="K699" s="1561"/>
      <c r="L699" s="1561"/>
      <c r="M699" s="1561"/>
      <c r="N699" s="1561"/>
      <c r="O699" s="1561"/>
      <c r="P699" s="1561"/>
      <c r="Q699" s="1561"/>
      <c r="AK699" s="300"/>
      <c r="AL699" s="300"/>
      <c r="AM699" s="300"/>
      <c r="AN699" s="300"/>
      <c r="AO699" s="300"/>
      <c r="AP699" s="300"/>
      <c r="AQ699" s="300"/>
      <c r="AR699" s="300"/>
      <c r="AS699" s="300"/>
      <c r="AT699" s="300"/>
      <c r="AU699" s="300"/>
      <c r="AV699" s="300"/>
      <c r="AW699" s="300"/>
      <c r="AX699" s="300"/>
      <c r="AY699" s="300"/>
      <c r="AZ699" s="300"/>
      <c r="BA699" s="303"/>
      <c r="BB699" s="353"/>
      <c r="BC699" s="303"/>
      <c r="BD699" s="303"/>
      <c r="BE699" s="303"/>
      <c r="BF699" s="303"/>
      <c r="BG699" s="303"/>
      <c r="BH699" s="303"/>
      <c r="BI699" s="303"/>
      <c r="BJ699" s="303"/>
      <c r="BK699" s="303"/>
      <c r="BL699" s="303"/>
      <c r="BM699" s="303"/>
      <c r="BN699" s="303"/>
      <c r="BO699" s="303"/>
      <c r="BP699" s="303"/>
      <c r="BQ699" s="303"/>
      <c r="BR699" s="303"/>
      <c r="BS699" s="303"/>
      <c r="BT699" s="303"/>
      <c r="BU699" s="303"/>
      <c r="BV699" s="303"/>
      <c r="BW699" s="303"/>
      <c r="BX699" s="303"/>
      <c r="BY699" s="303"/>
      <c r="BZ699" s="303"/>
      <c r="CA699" s="303"/>
      <c r="CB699" s="303"/>
      <c r="CC699" s="303"/>
      <c r="CD699" s="303"/>
      <c r="CE699" s="303"/>
      <c r="CF699" s="303"/>
      <c r="CG699" s="303"/>
      <c r="CH699" s="303"/>
      <c r="CI699" s="303"/>
      <c r="CJ699" s="303"/>
      <c r="CK699" s="303"/>
      <c r="CL699" s="303"/>
      <c r="CM699" s="303"/>
      <c r="CN699" s="303"/>
      <c r="CO699" s="303"/>
      <c r="CP699" s="303"/>
      <c r="CQ699" s="303"/>
      <c r="CR699" s="303"/>
      <c r="CS699" s="303"/>
      <c r="CT699" s="303"/>
      <c r="CU699" s="303"/>
      <c r="CV699" s="303"/>
      <c r="CW699" s="303"/>
      <c r="CX699" s="303"/>
      <c r="CY699" s="303"/>
      <c r="CZ699" s="303"/>
    </row>
    <row r="700" s="307" customFormat="true" ht="25.15" customHeight="true" x14ac:dyDescent="0.2">
      <c r="C700" s="1561"/>
      <c r="D700" s="1561"/>
      <c r="E700" s="1561"/>
      <c r="F700" s="1561"/>
      <c r="G700" s="1561"/>
      <c r="H700" s="1561"/>
      <c r="I700" s="1561"/>
      <c r="J700" s="1561"/>
      <c r="K700" s="1561"/>
      <c r="L700" s="1561"/>
      <c r="M700" s="1561"/>
      <c r="N700" s="1561"/>
      <c r="O700" s="1561"/>
      <c r="P700" s="1561"/>
      <c r="Q700" s="1561"/>
      <c r="AK700" s="300"/>
      <c r="AL700" s="300"/>
      <c r="AM700" s="300"/>
      <c r="AN700" s="300"/>
      <c r="AO700" s="300"/>
      <c r="AP700" s="300"/>
      <c r="AQ700" s="300"/>
      <c r="AR700" s="300"/>
      <c r="AS700" s="300"/>
      <c r="AT700" s="300"/>
      <c r="AU700" s="300"/>
      <c r="AV700" s="300"/>
      <c r="AW700" s="300"/>
      <c r="AX700" s="300"/>
      <c r="AY700" s="300"/>
      <c r="AZ700" s="300"/>
      <c r="BA700" s="303"/>
      <c r="BB700" s="353"/>
      <c r="BC700" s="303"/>
      <c r="BD700" s="303"/>
      <c r="BE700" s="303"/>
      <c r="BF700" s="303"/>
      <c r="BG700" s="303"/>
      <c r="BH700" s="303"/>
      <c r="BI700" s="303"/>
      <c r="BJ700" s="303"/>
      <c r="BK700" s="303"/>
      <c r="BL700" s="303"/>
      <c r="BM700" s="303"/>
      <c r="BN700" s="303"/>
      <c r="BO700" s="303"/>
      <c r="BP700" s="303"/>
      <c r="BQ700" s="303"/>
      <c r="BR700" s="303"/>
      <c r="BS700" s="303"/>
      <c r="BT700" s="303"/>
      <c r="BU700" s="303"/>
      <c r="BV700" s="303"/>
      <c r="BW700" s="303"/>
      <c r="BX700" s="303"/>
      <c r="BY700" s="303"/>
      <c r="BZ700" s="303"/>
      <c r="CA700" s="303"/>
      <c r="CB700" s="303"/>
      <c r="CC700" s="303"/>
      <c r="CD700" s="303"/>
      <c r="CE700" s="303"/>
      <c r="CF700" s="303"/>
      <c r="CG700" s="303"/>
      <c r="CH700" s="303"/>
      <c r="CI700" s="303"/>
      <c r="CJ700" s="303"/>
      <c r="CK700" s="303"/>
      <c r="CL700" s="303"/>
      <c r="CM700" s="303"/>
      <c r="CN700" s="303"/>
      <c r="CO700" s="303"/>
      <c r="CP700" s="303"/>
      <c r="CQ700" s="303"/>
      <c r="CR700" s="303"/>
      <c r="CS700" s="303"/>
      <c r="CT700" s="303"/>
      <c r="CU700" s="303"/>
      <c r="CV700" s="303"/>
      <c r="CW700" s="303"/>
      <c r="CX700" s="303"/>
      <c r="CY700" s="303"/>
      <c r="CZ700" s="303"/>
    </row>
    <row r="701" ht="25.15" customHeight="true" x14ac:dyDescent="0.2">
      <c r="C701" s="1562"/>
      <c r="D701" s="1562"/>
      <c r="E701" s="1562"/>
      <c r="F701" s="1562"/>
      <c r="G701" s="1562"/>
      <c r="H701" s="1562"/>
      <c r="I701" s="1562"/>
      <c r="J701" s="1562"/>
      <c r="K701" s="1562"/>
      <c r="L701" s="1562"/>
      <c r="M701" s="1562"/>
      <c r="N701" s="1562"/>
      <c r="O701" s="1562"/>
      <c r="P701" s="1562"/>
      <c r="Q701" s="1562"/>
      <c r="BA701" s="303"/>
      <c r="BB701" s="353"/>
      <c r="BC701" s="303"/>
      <c r="BD701" s="303"/>
      <c r="BE701" s="303"/>
      <c r="BF701" s="303"/>
      <c r="BG701" s="303"/>
      <c r="BH701" s="303"/>
      <c r="BI701" s="303"/>
      <c r="BJ701" s="303"/>
      <c r="BK701" s="303"/>
      <c r="BL701" s="303"/>
      <c r="BM701" s="303"/>
      <c r="BN701" s="303"/>
      <c r="BO701" s="303"/>
      <c r="BP701" s="303"/>
      <c r="BQ701" s="303"/>
      <c r="BR701" s="303"/>
      <c r="BS701" s="303"/>
      <c r="BT701" s="303"/>
      <c r="BU701" s="303"/>
      <c r="BV701" s="303"/>
      <c r="BW701" s="303"/>
      <c r="BX701" s="303"/>
      <c r="BY701" s="303"/>
      <c r="BZ701" s="303"/>
      <c r="CA701" s="303"/>
      <c r="CB701" s="303"/>
      <c r="CC701" s="303"/>
      <c r="CD701" s="303"/>
      <c r="CE701" s="303"/>
      <c r="CF701" s="303"/>
      <c r="CG701" s="303"/>
      <c r="CH701" s="303"/>
      <c r="CI701" s="303"/>
      <c r="CJ701" s="303"/>
      <c r="CK701" s="303"/>
      <c r="CL701" s="303"/>
      <c r="CM701" s="303"/>
      <c r="CN701" s="303"/>
      <c r="CO701" s="303"/>
      <c r="CP701" s="303"/>
      <c r="CQ701" s="303"/>
      <c r="CR701" s="303"/>
      <c r="CS701" s="303"/>
      <c r="CT701" s="303"/>
      <c r="CU701" s="303"/>
      <c r="CV701" s="303"/>
      <c r="CW701" s="303"/>
      <c r="CX701" s="303"/>
      <c r="CY701" s="303"/>
      <c r="CZ701" s="303"/>
    </row>
    <row r="702" ht="25.15" customHeight="true" x14ac:dyDescent="0.2">
      <c r="C702" s="1562"/>
      <c r="D702" s="1562"/>
      <c r="E702" s="1562"/>
      <c r="F702" s="1562"/>
      <c r="G702" s="1562"/>
      <c r="H702" s="1562"/>
      <c r="I702" s="1562"/>
      <c r="J702" s="1562"/>
      <c r="K702" s="1562"/>
      <c r="L702" s="1562"/>
      <c r="M702" s="1562"/>
      <c r="N702" s="1562"/>
      <c r="O702" s="1562"/>
      <c r="P702" s="1562"/>
      <c r="Q702" s="1562"/>
      <c r="BA702" s="303"/>
      <c r="BB702" s="353"/>
      <c r="BC702" s="303"/>
      <c r="BD702" s="303"/>
      <c r="BE702" s="303"/>
      <c r="BF702" s="303"/>
      <c r="BG702" s="303"/>
      <c r="BH702" s="303"/>
      <c r="BI702" s="303"/>
      <c r="BJ702" s="303"/>
      <c r="BK702" s="303"/>
      <c r="BL702" s="303"/>
      <c r="BM702" s="303"/>
      <c r="BN702" s="303"/>
      <c r="BO702" s="303"/>
      <c r="BP702" s="303"/>
      <c r="BQ702" s="303"/>
      <c r="BR702" s="303"/>
      <c r="BS702" s="303"/>
      <c r="BT702" s="303"/>
      <c r="BU702" s="303"/>
      <c r="BV702" s="303"/>
      <c r="BW702" s="303"/>
      <c r="BX702" s="303"/>
      <c r="BY702" s="303"/>
      <c r="BZ702" s="303"/>
      <c r="CA702" s="303"/>
      <c r="CB702" s="303"/>
      <c r="CC702" s="303"/>
      <c r="CD702" s="303"/>
      <c r="CE702" s="303"/>
      <c r="CF702" s="303"/>
      <c r="CG702" s="303"/>
      <c r="CH702" s="303"/>
      <c r="CI702" s="303"/>
      <c r="CJ702" s="303"/>
      <c r="CK702" s="303"/>
      <c r="CL702" s="303"/>
      <c r="CM702" s="303"/>
      <c r="CN702" s="303"/>
      <c r="CO702" s="303"/>
      <c r="CP702" s="303"/>
      <c r="CQ702" s="303"/>
      <c r="CR702" s="303"/>
      <c r="CS702" s="303"/>
      <c r="CT702" s="303"/>
      <c r="CU702" s="303"/>
      <c r="CV702" s="303"/>
      <c r="CW702" s="303"/>
      <c r="CX702" s="303"/>
      <c r="CY702" s="303"/>
      <c r="CZ702" s="303"/>
    </row>
    <row r="703" ht="25.15" customHeight="true" x14ac:dyDescent="0.2">
      <c r="C703" s="1562"/>
      <c r="D703" s="1562"/>
      <c r="E703" s="1562"/>
      <c r="F703" s="1562"/>
      <c r="G703" s="1562"/>
      <c r="H703" s="1562"/>
      <c r="I703" s="1562"/>
      <c r="J703" s="1562"/>
      <c r="K703" s="1562"/>
      <c r="L703" s="1562"/>
      <c r="M703" s="1562"/>
      <c r="N703" s="1562"/>
      <c r="O703" s="1562"/>
      <c r="P703" s="1562"/>
      <c r="Q703" s="1562"/>
      <c r="BA703" s="303"/>
      <c r="BB703" s="353"/>
      <c r="BC703" s="303"/>
      <c r="BD703" s="303"/>
      <c r="BE703" s="303"/>
      <c r="BF703" s="303"/>
      <c r="BG703" s="303"/>
      <c r="BH703" s="303"/>
      <c r="BI703" s="303"/>
      <c r="BJ703" s="303"/>
      <c r="BK703" s="303"/>
      <c r="BL703" s="303"/>
      <c r="BM703" s="303"/>
      <c r="BN703" s="303"/>
      <c r="BO703" s="303"/>
      <c r="BP703" s="303"/>
      <c r="BQ703" s="303"/>
      <c r="BR703" s="303"/>
      <c r="BS703" s="303"/>
      <c r="BT703" s="303"/>
      <c r="BU703" s="303"/>
      <c r="BV703" s="303"/>
      <c r="BW703" s="303"/>
      <c r="BX703" s="303"/>
      <c r="BY703" s="303"/>
      <c r="BZ703" s="303"/>
      <c r="CA703" s="303"/>
      <c r="CB703" s="303"/>
      <c r="CC703" s="303"/>
      <c r="CD703" s="303"/>
      <c r="CE703" s="303"/>
      <c r="CF703" s="303"/>
      <c r="CG703" s="303"/>
      <c r="CH703" s="303"/>
      <c r="CI703" s="303"/>
      <c r="CJ703" s="303"/>
      <c r="CK703" s="303"/>
      <c r="CL703" s="303"/>
      <c r="CM703" s="303"/>
      <c r="CN703" s="303"/>
      <c r="CO703" s="303"/>
      <c r="CP703" s="303"/>
      <c r="CQ703" s="303"/>
      <c r="CR703" s="303"/>
      <c r="CS703" s="303"/>
      <c r="CT703" s="303"/>
      <c r="CU703" s="303"/>
      <c r="CV703" s="303"/>
      <c r="CW703" s="303"/>
      <c r="CX703" s="303"/>
      <c r="CY703" s="303"/>
      <c r="CZ703" s="303"/>
    </row>
    <row r="704" ht="25.15" customHeight="true" x14ac:dyDescent="0.2">
      <c r="C704" s="1562"/>
      <c r="D704" s="1562"/>
      <c r="E704" s="1562"/>
      <c r="F704" s="1562"/>
      <c r="G704" s="1562"/>
      <c r="H704" s="1562"/>
      <c r="I704" s="1562"/>
      <c r="J704" s="1562"/>
      <c r="K704" s="1562"/>
      <c r="L704" s="1562"/>
      <c r="M704" s="1562"/>
      <c r="N704" s="1562"/>
      <c r="O704" s="1562"/>
      <c r="P704" s="1562"/>
      <c r="Q704" s="1562"/>
      <c r="BA704" s="303"/>
      <c r="BB704" s="353"/>
      <c r="BC704" s="303"/>
      <c r="BD704" s="303"/>
      <c r="BE704" s="303"/>
      <c r="BF704" s="303"/>
      <c r="BG704" s="303"/>
      <c r="BH704" s="303"/>
      <c r="BI704" s="303"/>
      <c r="BJ704" s="303"/>
      <c r="BK704" s="303"/>
      <c r="BL704" s="303"/>
      <c r="BM704" s="303"/>
      <c r="BN704" s="303"/>
      <c r="BO704" s="303"/>
      <c r="BP704" s="303"/>
      <c r="BQ704" s="303"/>
      <c r="BR704" s="303"/>
      <c r="BS704" s="303"/>
      <c r="BT704" s="303"/>
      <c r="BU704" s="303"/>
      <c r="BV704" s="303"/>
      <c r="BW704" s="303"/>
      <c r="BX704" s="303"/>
      <c r="BY704" s="303"/>
      <c r="BZ704" s="303"/>
      <c r="CA704" s="303"/>
      <c r="CB704" s="303"/>
      <c r="CC704" s="303"/>
      <c r="CD704" s="303"/>
      <c r="CE704" s="303"/>
      <c r="CF704" s="303"/>
      <c r="CG704" s="303"/>
      <c r="CH704" s="303"/>
      <c r="CI704" s="303"/>
      <c r="CJ704" s="303"/>
      <c r="CK704" s="303"/>
      <c r="CL704" s="303"/>
      <c r="CM704" s="303"/>
      <c r="CN704" s="303"/>
      <c r="CO704" s="303"/>
      <c r="CP704" s="303"/>
      <c r="CQ704" s="303"/>
      <c r="CR704" s="303"/>
      <c r="CS704" s="303"/>
      <c r="CT704" s="303"/>
      <c r="CU704" s="303"/>
      <c r="CV704" s="303"/>
      <c r="CW704" s="303"/>
      <c r="CX704" s="303"/>
      <c r="CY704" s="303"/>
      <c r="CZ704" s="303"/>
    </row>
    <row r="705" ht="25.15" customHeight="true" x14ac:dyDescent="0.2">
      <c r="C705" s="1562"/>
      <c r="D705" s="1562"/>
      <c r="E705" s="1562"/>
      <c r="F705" s="1562"/>
      <c r="G705" s="1562"/>
      <c r="H705" s="1562"/>
      <c r="I705" s="1562"/>
      <c r="J705" s="1562"/>
      <c r="K705" s="1562"/>
      <c r="L705" s="1562"/>
      <c r="M705" s="1562"/>
      <c r="N705" s="1562"/>
      <c r="O705" s="1562"/>
      <c r="P705" s="1562"/>
      <c r="Q705" s="1562"/>
      <c r="BA705" s="303"/>
      <c r="BB705" s="353"/>
      <c r="BC705" s="303"/>
      <c r="BD705" s="303"/>
      <c r="BE705" s="303"/>
      <c r="BF705" s="303"/>
      <c r="BG705" s="303"/>
      <c r="BH705" s="303"/>
      <c r="BI705" s="303"/>
      <c r="BJ705" s="303"/>
      <c r="BK705" s="303"/>
      <c r="BL705" s="303"/>
      <c r="BM705" s="303"/>
      <c r="BN705" s="303"/>
      <c r="BO705" s="303"/>
      <c r="BP705" s="303"/>
      <c r="BQ705" s="303"/>
      <c r="BR705" s="303"/>
      <c r="BS705" s="303"/>
      <c r="BT705" s="303"/>
      <c r="BU705" s="303"/>
      <c r="BV705" s="303"/>
      <c r="BW705" s="303"/>
      <c r="BX705" s="303"/>
      <c r="BY705" s="303"/>
      <c r="BZ705" s="303"/>
      <c r="CA705" s="303"/>
      <c r="CB705" s="303"/>
      <c r="CC705" s="303"/>
      <c r="CD705" s="303"/>
      <c r="CE705" s="303"/>
      <c r="CF705" s="303"/>
      <c r="CG705" s="303"/>
      <c r="CH705" s="303"/>
      <c r="CI705" s="303"/>
      <c r="CJ705" s="303"/>
      <c r="CK705" s="303"/>
      <c r="CL705" s="303"/>
      <c r="CM705" s="303"/>
      <c r="CN705" s="303"/>
      <c r="CO705" s="303"/>
      <c r="CP705" s="303"/>
      <c r="CQ705" s="303"/>
      <c r="CR705" s="303"/>
      <c r="CS705" s="303"/>
      <c r="CT705" s="303"/>
      <c r="CU705" s="303"/>
      <c r="CV705" s="303"/>
      <c r="CW705" s="303"/>
      <c r="CX705" s="303"/>
      <c r="CY705" s="303"/>
      <c r="CZ705" s="303"/>
    </row>
    <row r="706" ht="25.15" customHeight="true" x14ac:dyDescent="0.2">
      <c r="C706" s="1562"/>
      <c r="D706" s="1562"/>
      <c r="E706" s="1562"/>
      <c r="F706" s="1562"/>
      <c r="G706" s="1562"/>
      <c r="H706" s="1562"/>
      <c r="I706" s="1562"/>
      <c r="J706" s="1562"/>
      <c r="K706" s="1562"/>
      <c r="L706" s="1562"/>
      <c r="M706" s="1562"/>
      <c r="N706" s="1562"/>
      <c r="O706" s="1562"/>
      <c r="P706" s="1562"/>
      <c r="Q706" s="1562"/>
      <c r="BA706" s="303"/>
      <c r="BB706" s="353"/>
      <c r="BC706" s="303"/>
      <c r="BD706" s="303"/>
      <c r="BE706" s="303"/>
      <c r="BF706" s="303"/>
      <c r="BG706" s="303"/>
      <c r="BH706" s="303"/>
      <c r="BI706" s="303"/>
      <c r="BJ706" s="303"/>
      <c r="BK706" s="303"/>
      <c r="BL706" s="303"/>
      <c r="BM706" s="303"/>
      <c r="BN706" s="303"/>
      <c r="BO706" s="303"/>
      <c r="BP706" s="303"/>
      <c r="BQ706" s="303"/>
      <c r="BR706" s="303"/>
      <c r="BS706" s="303"/>
      <c r="BT706" s="303"/>
      <c r="BU706" s="303"/>
      <c r="BV706" s="303"/>
      <c r="BW706" s="303"/>
      <c r="BX706" s="303"/>
      <c r="BY706" s="303"/>
      <c r="BZ706" s="303"/>
      <c r="CA706" s="303"/>
      <c r="CB706" s="303"/>
      <c r="CC706" s="303"/>
      <c r="CD706" s="303"/>
      <c r="CE706" s="303"/>
      <c r="CF706" s="303"/>
      <c r="CG706" s="303"/>
      <c r="CH706" s="303"/>
      <c r="CI706" s="303"/>
      <c r="CJ706" s="303"/>
      <c r="CK706" s="303"/>
      <c r="CL706" s="303"/>
      <c r="CM706" s="303"/>
      <c r="CN706" s="303"/>
      <c r="CO706" s="303"/>
      <c r="CP706" s="303"/>
      <c r="CQ706" s="303"/>
      <c r="CR706" s="303"/>
      <c r="CS706" s="303"/>
      <c r="CT706" s="303"/>
      <c r="CU706" s="303"/>
      <c r="CV706" s="303"/>
      <c r="CW706" s="303"/>
      <c r="CX706" s="303"/>
      <c r="CY706" s="303"/>
      <c r="CZ706" s="303"/>
    </row>
    <row r="707" ht="25.15" customHeight="true" x14ac:dyDescent="0.2">
      <c r="C707" s="1562"/>
      <c r="D707" s="1562"/>
      <c r="E707" s="1562"/>
      <c r="F707" s="1562"/>
      <c r="G707" s="1562"/>
      <c r="H707" s="1562"/>
      <c r="I707" s="1562"/>
      <c r="J707" s="1562"/>
      <c r="K707" s="1562"/>
      <c r="L707" s="1562"/>
      <c r="M707" s="1562"/>
      <c r="N707" s="1562"/>
      <c r="O707" s="1562"/>
      <c r="P707" s="1562"/>
      <c r="Q707" s="1562"/>
      <c r="BA707" s="303"/>
      <c r="BB707" s="353"/>
      <c r="BC707" s="303"/>
      <c r="BD707" s="303"/>
      <c r="BE707" s="303"/>
      <c r="BF707" s="303"/>
      <c r="BG707" s="303"/>
      <c r="BH707" s="303"/>
      <c r="BI707" s="303"/>
      <c r="BJ707" s="303"/>
      <c r="BK707" s="303"/>
      <c r="BL707" s="303"/>
      <c r="BM707" s="303"/>
      <c r="BN707" s="303"/>
      <c r="BO707" s="303"/>
      <c r="BP707" s="303"/>
      <c r="BQ707" s="303"/>
      <c r="BR707" s="303"/>
      <c r="BS707" s="303"/>
      <c r="BT707" s="303"/>
      <c r="BU707" s="303"/>
      <c r="BV707" s="303"/>
      <c r="BW707" s="303"/>
      <c r="BX707" s="303"/>
      <c r="BY707" s="303"/>
      <c r="BZ707" s="303"/>
      <c r="CA707" s="303"/>
      <c r="CB707" s="303"/>
      <c r="CC707" s="303"/>
      <c r="CD707" s="303"/>
      <c r="CE707" s="303"/>
      <c r="CF707" s="303"/>
      <c r="CG707" s="303"/>
      <c r="CH707" s="303"/>
      <c r="CI707" s="303"/>
      <c r="CJ707" s="303"/>
      <c r="CK707" s="303"/>
      <c r="CL707" s="303"/>
      <c r="CM707" s="303"/>
      <c r="CN707" s="303"/>
      <c r="CO707" s="303"/>
      <c r="CP707" s="303"/>
      <c r="CQ707" s="303"/>
      <c r="CR707" s="303"/>
      <c r="CS707" s="303"/>
      <c r="CT707" s="303"/>
      <c r="CU707" s="303"/>
      <c r="CV707" s="303"/>
      <c r="CW707" s="303"/>
      <c r="CX707" s="303"/>
      <c r="CY707" s="303"/>
      <c r="CZ707" s="303"/>
    </row>
    <row r="708" ht="25.15" customHeight="true" x14ac:dyDescent="0.2">
      <c r="C708" s="1562"/>
      <c r="D708" s="1562"/>
      <c r="E708" s="1562"/>
      <c r="F708" s="1562"/>
      <c r="G708" s="1562"/>
      <c r="H708" s="1562"/>
      <c r="I708" s="1562"/>
      <c r="J708" s="1562"/>
      <c r="K708" s="1562"/>
      <c r="L708" s="1562"/>
      <c r="M708" s="1562"/>
      <c r="N708" s="1562"/>
      <c r="O708" s="1562"/>
      <c r="P708" s="1562"/>
      <c r="Q708" s="1562"/>
      <c r="BA708" s="303"/>
      <c r="BB708" s="353"/>
      <c r="BC708" s="303"/>
      <c r="BD708" s="303"/>
      <c r="BE708" s="303"/>
      <c r="BF708" s="303"/>
      <c r="BG708" s="303"/>
      <c r="BH708" s="303"/>
      <c r="BI708" s="303"/>
      <c r="BJ708" s="303"/>
      <c r="BK708" s="303"/>
      <c r="BL708" s="303"/>
      <c r="BM708" s="303"/>
      <c r="BN708" s="303"/>
      <c r="BO708" s="303"/>
      <c r="BP708" s="303"/>
      <c r="BQ708" s="303"/>
      <c r="BR708" s="303"/>
      <c r="BS708" s="303"/>
      <c r="BT708" s="303"/>
      <c r="BU708" s="303"/>
      <c r="BV708" s="303"/>
      <c r="BW708" s="303"/>
      <c r="BX708" s="303"/>
      <c r="BY708" s="303"/>
      <c r="BZ708" s="303"/>
      <c r="CA708" s="303"/>
      <c r="CB708" s="303"/>
      <c r="CC708" s="303"/>
      <c r="CD708" s="303"/>
      <c r="CE708" s="303"/>
      <c r="CF708" s="303"/>
      <c r="CG708" s="303"/>
      <c r="CH708" s="303"/>
      <c r="CI708" s="303"/>
      <c r="CJ708" s="303"/>
      <c r="CK708" s="303"/>
      <c r="CL708" s="303"/>
      <c r="CM708" s="303"/>
      <c r="CN708" s="303"/>
      <c r="CO708" s="303"/>
      <c r="CP708" s="303"/>
      <c r="CQ708" s="303"/>
      <c r="CR708" s="303"/>
      <c r="CS708" s="303"/>
      <c r="CT708" s="303"/>
      <c r="CU708" s="303"/>
      <c r="CV708" s="303"/>
      <c r="CW708" s="303"/>
      <c r="CX708" s="303"/>
      <c r="CY708" s="303"/>
      <c r="CZ708" s="303"/>
    </row>
    <row r="709" ht="25.15" customHeight="true" x14ac:dyDescent="0.2">
      <c r="C709" s="1562"/>
      <c r="D709" s="1562"/>
      <c r="E709" s="1562"/>
      <c r="F709" s="1562"/>
      <c r="G709" s="1562"/>
      <c r="H709" s="1562"/>
      <c r="I709" s="1562"/>
      <c r="J709" s="1562"/>
      <c r="K709" s="1562"/>
      <c r="L709" s="1562"/>
      <c r="M709" s="1562"/>
      <c r="N709" s="1562"/>
      <c r="O709" s="1562"/>
      <c r="P709" s="1562"/>
      <c r="Q709" s="1562"/>
      <c r="BA709" s="303"/>
      <c r="BB709" s="353"/>
      <c r="BC709" s="303"/>
      <c r="BD709" s="303"/>
      <c r="BE709" s="303"/>
      <c r="BF709" s="303"/>
      <c r="BG709" s="303"/>
      <c r="BH709" s="303"/>
      <c r="BI709" s="303"/>
      <c r="BJ709" s="303"/>
      <c r="BK709" s="303"/>
      <c r="BL709" s="303"/>
      <c r="BM709" s="303"/>
      <c r="BN709" s="303"/>
      <c r="BO709" s="303"/>
      <c r="BP709" s="303"/>
      <c r="BQ709" s="303"/>
      <c r="BR709" s="303"/>
      <c r="BS709" s="303"/>
      <c r="BT709" s="303"/>
      <c r="BU709" s="303"/>
      <c r="BV709" s="303"/>
      <c r="BW709" s="303"/>
      <c r="BX709" s="303"/>
      <c r="BY709" s="303"/>
      <c r="BZ709" s="303"/>
      <c r="CA709" s="303"/>
      <c r="CB709" s="303"/>
      <c r="CC709" s="303"/>
      <c r="CD709" s="303"/>
      <c r="CE709" s="303"/>
      <c r="CF709" s="303"/>
      <c r="CG709" s="303"/>
      <c r="CH709" s="303"/>
      <c r="CI709" s="303"/>
      <c r="CJ709" s="303"/>
      <c r="CK709" s="303"/>
      <c r="CL709" s="303"/>
      <c r="CM709" s="303"/>
      <c r="CN709" s="303"/>
      <c r="CO709" s="303"/>
      <c r="CP709" s="303"/>
      <c r="CQ709" s="303"/>
      <c r="CR709" s="303"/>
      <c r="CS709" s="303"/>
      <c r="CT709" s="303"/>
      <c r="CU709" s="303"/>
      <c r="CV709" s="303"/>
      <c r="CW709" s="303"/>
      <c r="CX709" s="303"/>
      <c r="CY709" s="303"/>
      <c r="CZ709" s="303"/>
    </row>
    <row r="710" ht="25.15" customHeight="true" x14ac:dyDescent="0.2">
      <c r="C710" s="1562"/>
      <c r="D710" s="1562"/>
      <c r="E710" s="1562"/>
      <c r="F710" s="1562"/>
      <c r="G710" s="1562"/>
      <c r="H710" s="1562"/>
      <c r="I710" s="1562"/>
      <c r="J710" s="1562"/>
      <c r="K710" s="1562"/>
      <c r="L710" s="1562"/>
      <c r="M710" s="1562"/>
      <c r="N710" s="1562"/>
      <c r="O710" s="1562"/>
      <c r="P710" s="1562"/>
      <c r="Q710" s="1562"/>
      <c r="BA710" s="303"/>
      <c r="BB710" s="353"/>
      <c r="BC710" s="303"/>
      <c r="BD710" s="303"/>
      <c r="BE710" s="303"/>
      <c r="BF710" s="303"/>
      <c r="BG710" s="303"/>
      <c r="BH710" s="303"/>
      <c r="BI710" s="303"/>
      <c r="BJ710" s="303"/>
      <c r="BK710" s="303"/>
      <c r="BL710" s="303"/>
      <c r="BM710" s="303"/>
      <c r="BN710" s="303"/>
      <c r="BO710" s="303"/>
      <c r="BP710" s="303"/>
      <c r="BQ710" s="303"/>
      <c r="BR710" s="303"/>
      <c r="BS710" s="303"/>
      <c r="BT710" s="303"/>
      <c r="BU710" s="303"/>
      <c r="BV710" s="303"/>
      <c r="BW710" s="303"/>
      <c r="BX710" s="303"/>
      <c r="BY710" s="303"/>
      <c r="BZ710" s="303"/>
      <c r="CA710" s="303"/>
      <c r="CB710" s="303"/>
      <c r="CC710" s="303"/>
      <c r="CD710" s="303"/>
      <c r="CE710" s="303"/>
      <c r="CF710" s="303"/>
      <c r="CG710" s="303"/>
      <c r="CH710" s="303"/>
      <c r="CI710" s="303"/>
      <c r="CJ710" s="303"/>
      <c r="CK710" s="303"/>
      <c r="CL710" s="303"/>
      <c r="CM710" s="303"/>
      <c r="CN710" s="303"/>
      <c r="CO710" s="303"/>
      <c r="CP710" s="303"/>
      <c r="CQ710" s="303"/>
      <c r="CR710" s="303"/>
      <c r="CS710" s="303"/>
      <c r="CT710" s="303"/>
      <c r="CU710" s="303"/>
      <c r="CV710" s="303"/>
      <c r="CW710" s="303"/>
      <c r="CX710" s="303"/>
      <c r="CY710" s="303"/>
      <c r="CZ710" s="303"/>
    </row>
    <row r="711" ht="25.15" customHeight="true" x14ac:dyDescent="0.2">
      <c r="C711" s="1562"/>
      <c r="D711" s="1562"/>
      <c r="E711" s="1562"/>
      <c r="F711" s="1562"/>
      <c r="G711" s="1562"/>
      <c r="H711" s="1562"/>
      <c r="I711" s="1562"/>
      <c r="J711" s="1562"/>
      <c r="K711" s="1562"/>
      <c r="L711" s="1562"/>
      <c r="M711" s="1562"/>
      <c r="N711" s="1562"/>
      <c r="O711" s="1562"/>
      <c r="P711" s="1562"/>
      <c r="Q711" s="1562"/>
      <c r="BA711" s="303"/>
      <c r="BB711" s="353"/>
      <c r="BC711" s="303"/>
      <c r="BD711" s="303"/>
      <c r="BE711" s="303"/>
      <c r="BF711" s="303"/>
      <c r="BG711" s="303"/>
      <c r="BH711" s="303"/>
      <c r="BI711" s="303"/>
      <c r="BJ711" s="303"/>
      <c r="BK711" s="303"/>
      <c r="BL711" s="303"/>
      <c r="BM711" s="303"/>
      <c r="BN711" s="303"/>
      <c r="BO711" s="303"/>
      <c r="BP711" s="303"/>
      <c r="BQ711" s="303"/>
      <c r="BR711" s="303"/>
      <c r="BS711" s="303"/>
      <c r="BT711" s="303"/>
      <c r="BU711" s="303"/>
      <c r="BV711" s="303"/>
      <c r="BW711" s="303"/>
      <c r="BX711" s="303"/>
      <c r="BY711" s="303"/>
      <c r="BZ711" s="303"/>
      <c r="CA711" s="303"/>
      <c r="CB711" s="303"/>
      <c r="CC711" s="303"/>
      <c r="CD711" s="303"/>
      <c r="CE711" s="303"/>
      <c r="CF711" s="303"/>
      <c r="CG711" s="303"/>
      <c r="CH711" s="303"/>
      <c r="CI711" s="303"/>
      <c r="CJ711" s="303"/>
      <c r="CK711" s="303"/>
      <c r="CL711" s="303"/>
      <c r="CM711" s="303"/>
      <c r="CN711" s="303"/>
      <c r="CO711" s="303"/>
      <c r="CP711" s="303"/>
      <c r="CQ711" s="303"/>
      <c r="CR711" s="303"/>
      <c r="CS711" s="303"/>
      <c r="CT711" s="303"/>
      <c r="CU711" s="303"/>
      <c r="CV711" s="303"/>
      <c r="CW711" s="303"/>
      <c r="CX711" s="303"/>
      <c r="CY711" s="303"/>
      <c r="CZ711" s="303"/>
    </row>
    <row r="712" ht="25.15" customHeight="true" x14ac:dyDescent="0.2">
      <c r="C712" s="1562"/>
      <c r="D712" s="1562"/>
      <c r="E712" s="1562"/>
      <c r="F712" s="1562"/>
      <c r="G712" s="1562"/>
      <c r="H712" s="1562"/>
      <c r="I712" s="1562"/>
      <c r="J712" s="1562"/>
      <c r="K712" s="1562"/>
      <c r="L712" s="1562"/>
      <c r="M712" s="1562"/>
      <c r="N712" s="1562"/>
      <c r="O712" s="1562"/>
      <c r="P712" s="1562"/>
      <c r="Q712" s="1562"/>
      <c r="BA712" s="303"/>
      <c r="BB712" s="353"/>
      <c r="BC712" s="303"/>
      <c r="BD712" s="303"/>
      <c r="BE712" s="303"/>
      <c r="BF712" s="303"/>
      <c r="BG712" s="303"/>
      <c r="BH712" s="303"/>
      <c r="BI712" s="303"/>
      <c r="BJ712" s="303"/>
      <c r="BK712" s="303"/>
      <c r="BL712" s="303"/>
      <c r="BM712" s="303"/>
      <c r="BN712" s="303"/>
      <c r="BO712" s="303"/>
      <c r="BP712" s="303"/>
      <c r="BQ712" s="303"/>
      <c r="BR712" s="303"/>
      <c r="BS712" s="303"/>
      <c r="BT712" s="303"/>
      <c r="BU712" s="303"/>
      <c r="BV712" s="303"/>
      <c r="BW712" s="303"/>
      <c r="BX712" s="303"/>
      <c r="BY712" s="303"/>
      <c r="BZ712" s="303"/>
      <c r="CA712" s="303"/>
      <c r="CB712" s="303"/>
      <c r="CC712" s="303"/>
      <c r="CD712" s="303"/>
      <c r="CE712" s="303"/>
      <c r="CF712" s="303"/>
      <c r="CG712" s="303"/>
      <c r="CH712" s="303"/>
      <c r="CI712" s="303"/>
      <c r="CJ712" s="303"/>
      <c r="CK712" s="303"/>
      <c r="CL712" s="303"/>
      <c r="CM712" s="303"/>
      <c r="CN712" s="303"/>
      <c r="CO712" s="303"/>
      <c r="CP712" s="303"/>
      <c r="CQ712" s="303"/>
      <c r="CR712" s="303"/>
      <c r="CS712" s="303"/>
      <c r="CT712" s="303"/>
      <c r="CU712" s="303"/>
      <c r="CV712" s="303"/>
      <c r="CW712" s="303"/>
      <c r="CX712" s="303"/>
      <c r="CY712" s="303"/>
      <c r="CZ712" s="303"/>
    </row>
    <row r="713" ht="25.15" customHeight="true" x14ac:dyDescent="0.2">
      <c r="C713" s="1562"/>
      <c r="D713" s="1562"/>
      <c r="E713" s="1562"/>
      <c r="F713" s="1562"/>
      <c r="G713" s="1562"/>
      <c r="H713" s="1562"/>
      <c r="I713" s="1562"/>
      <c r="J713" s="1562"/>
      <c r="K713" s="1562"/>
      <c r="L713" s="1562"/>
      <c r="M713" s="1562"/>
      <c r="N713" s="1562"/>
      <c r="O713" s="1562"/>
      <c r="P713" s="1562"/>
      <c r="Q713" s="1562"/>
      <c r="BA713" s="303"/>
      <c r="BB713" s="353"/>
      <c r="BC713" s="303"/>
      <c r="BD713" s="303"/>
      <c r="BE713" s="303"/>
      <c r="BF713" s="303"/>
      <c r="BG713" s="303"/>
      <c r="BH713" s="303"/>
      <c r="BI713" s="303"/>
      <c r="BJ713" s="303"/>
      <c r="BK713" s="303"/>
      <c r="BL713" s="303"/>
      <c r="BM713" s="303"/>
      <c r="BN713" s="303"/>
      <c r="BO713" s="303"/>
      <c r="BP713" s="303"/>
      <c r="BQ713" s="303"/>
      <c r="BR713" s="303"/>
      <c r="BS713" s="303"/>
      <c r="BT713" s="303"/>
      <c r="BU713" s="303"/>
      <c r="BV713" s="303"/>
      <c r="BW713" s="303"/>
      <c r="BX713" s="303"/>
      <c r="BY713" s="303"/>
      <c r="BZ713" s="303"/>
      <c r="CA713" s="303"/>
      <c r="CB713" s="303"/>
      <c r="CC713" s="303"/>
      <c r="CD713" s="303"/>
      <c r="CE713" s="303"/>
      <c r="CF713" s="303"/>
      <c r="CG713" s="303"/>
      <c r="CH713" s="303"/>
      <c r="CI713" s="303"/>
      <c r="CJ713" s="303"/>
      <c r="CK713" s="303"/>
      <c r="CL713" s="303"/>
      <c r="CM713" s="303"/>
      <c r="CN713" s="303"/>
      <c r="CO713" s="303"/>
      <c r="CP713" s="303"/>
      <c r="CQ713" s="303"/>
      <c r="CR713" s="303"/>
      <c r="CS713" s="303"/>
      <c r="CT713" s="303"/>
      <c r="CU713" s="303"/>
      <c r="CV713" s="303"/>
      <c r="CW713" s="303"/>
      <c r="CX713" s="303"/>
      <c r="CY713" s="303"/>
      <c r="CZ713" s="303"/>
    </row>
    <row r="714" ht="25.15" customHeight="true" x14ac:dyDescent="0.2">
      <c r="C714" s="1562"/>
      <c r="D714" s="1562"/>
      <c r="E714" s="1562"/>
      <c r="F714" s="1562"/>
      <c r="G714" s="1562"/>
      <c r="H714" s="1562"/>
      <c r="I714" s="1562"/>
      <c r="J714" s="1562"/>
      <c r="K714" s="1562"/>
      <c r="L714" s="1562"/>
      <c r="M714" s="1562"/>
      <c r="N714" s="1562"/>
      <c r="O714" s="1562"/>
      <c r="P714" s="1562"/>
      <c r="Q714" s="1562"/>
      <c r="BA714" s="303"/>
      <c r="BB714" s="353"/>
      <c r="BC714" s="303"/>
      <c r="BD714" s="303"/>
      <c r="BE714" s="303"/>
      <c r="BF714" s="303"/>
      <c r="BG714" s="303"/>
      <c r="BH714" s="303"/>
      <c r="BI714" s="303"/>
      <c r="BJ714" s="303"/>
      <c r="BK714" s="303"/>
      <c r="BL714" s="303"/>
      <c r="BM714" s="303"/>
      <c r="BN714" s="303"/>
      <c r="BO714" s="303"/>
      <c r="BP714" s="303"/>
      <c r="BQ714" s="303"/>
      <c r="BR714" s="303"/>
      <c r="BS714" s="303"/>
      <c r="BT714" s="303"/>
      <c r="BU714" s="303"/>
      <c r="BV714" s="303"/>
      <c r="BW714" s="303"/>
      <c r="BX714" s="303"/>
      <c r="BY714" s="303"/>
      <c r="BZ714" s="303"/>
      <c r="CA714" s="303"/>
      <c r="CB714" s="303"/>
      <c r="CC714" s="303"/>
      <c r="CD714" s="303"/>
      <c r="CE714" s="303"/>
      <c r="CF714" s="303"/>
      <c r="CG714" s="303"/>
      <c r="CH714" s="303"/>
      <c r="CI714" s="303"/>
      <c r="CJ714" s="303"/>
      <c r="CK714" s="303"/>
      <c r="CL714" s="303"/>
      <c r="CM714" s="303"/>
      <c r="CN714" s="303"/>
      <c r="CO714" s="303"/>
      <c r="CP714" s="303"/>
      <c r="CQ714" s="303"/>
      <c r="CR714" s="303"/>
      <c r="CS714" s="303"/>
      <c r="CT714" s="303"/>
      <c r="CU714" s="303"/>
      <c r="CV714" s="303"/>
      <c r="CW714" s="303"/>
      <c r="CX714" s="303"/>
      <c r="CY714" s="303"/>
      <c r="CZ714" s="303"/>
    </row>
    <row r="715" ht="25.15" customHeight="true" x14ac:dyDescent="0.2">
      <c r="C715" s="1562"/>
      <c r="D715" s="1562"/>
      <c r="E715" s="1562"/>
      <c r="F715" s="1562"/>
      <c r="G715" s="1562"/>
      <c r="H715" s="1562"/>
      <c r="I715" s="1562"/>
      <c r="J715" s="1562"/>
      <c r="K715" s="1562"/>
      <c r="L715" s="1562"/>
      <c r="M715" s="1562"/>
      <c r="N715" s="1562"/>
      <c r="O715" s="1562"/>
      <c r="P715" s="1562"/>
      <c r="Q715" s="1562"/>
      <c r="BA715" s="303"/>
      <c r="BB715" s="353"/>
      <c r="BC715" s="303"/>
      <c r="BD715" s="303"/>
      <c r="BE715" s="303"/>
      <c r="BF715" s="303"/>
      <c r="BG715" s="303"/>
      <c r="BH715" s="303"/>
      <c r="BI715" s="303"/>
      <c r="BJ715" s="303"/>
      <c r="BK715" s="303"/>
      <c r="BL715" s="303"/>
      <c r="BM715" s="303"/>
      <c r="BN715" s="303"/>
      <c r="BO715" s="303"/>
      <c r="BP715" s="303"/>
      <c r="BQ715" s="303"/>
      <c r="BR715" s="303"/>
      <c r="BS715" s="303"/>
      <c r="BT715" s="303"/>
      <c r="BU715" s="303"/>
      <c r="BV715" s="303"/>
      <c r="BW715" s="303"/>
      <c r="BX715" s="303"/>
      <c r="BY715" s="303"/>
      <c r="BZ715" s="303"/>
      <c r="CA715" s="303"/>
      <c r="CB715" s="303"/>
      <c r="CC715" s="303"/>
      <c r="CD715" s="303"/>
      <c r="CE715" s="303"/>
      <c r="CF715" s="303"/>
      <c r="CG715" s="303"/>
      <c r="CH715" s="303"/>
      <c r="CI715" s="303"/>
      <c r="CJ715" s="303"/>
      <c r="CK715" s="303"/>
      <c r="CL715" s="303"/>
      <c r="CM715" s="303"/>
      <c r="CN715" s="303"/>
      <c r="CO715" s="303"/>
      <c r="CP715" s="303"/>
      <c r="CQ715" s="303"/>
      <c r="CR715" s="303"/>
      <c r="CS715" s="303"/>
      <c r="CT715" s="303"/>
      <c r="CU715" s="303"/>
      <c r="CV715" s="303"/>
      <c r="CW715" s="303"/>
      <c r="CX715" s="303"/>
      <c r="CY715" s="303"/>
      <c r="CZ715" s="303"/>
    </row>
    <row r="716" ht="25.15" customHeight="true" x14ac:dyDescent="0.2">
      <c r="C716" s="1562"/>
      <c r="D716" s="1562"/>
      <c r="E716" s="1562"/>
      <c r="F716" s="1562"/>
      <c r="G716" s="1562"/>
      <c r="H716" s="1562"/>
      <c r="I716" s="1562"/>
      <c r="J716" s="1562"/>
      <c r="K716" s="1562"/>
      <c r="L716" s="1562"/>
      <c r="M716" s="1562"/>
      <c r="N716" s="1562"/>
      <c r="O716" s="1562"/>
      <c r="P716" s="1562"/>
      <c r="Q716" s="1562"/>
      <c r="BA716" s="303"/>
      <c r="BB716" s="353"/>
      <c r="BC716" s="303"/>
      <c r="BD716" s="303"/>
      <c r="BE716" s="303"/>
      <c r="BF716" s="303"/>
      <c r="BG716" s="303"/>
      <c r="BH716" s="303"/>
      <c r="BI716" s="303"/>
      <c r="BJ716" s="303"/>
      <c r="BK716" s="303"/>
      <c r="BL716" s="303"/>
      <c r="BM716" s="303"/>
      <c r="BN716" s="303"/>
      <c r="BO716" s="303"/>
      <c r="BP716" s="303"/>
      <c r="BQ716" s="303"/>
      <c r="BR716" s="303"/>
      <c r="BS716" s="303"/>
      <c r="BT716" s="303"/>
      <c r="BU716" s="303"/>
      <c r="BV716" s="303"/>
      <c r="BW716" s="303"/>
      <c r="BX716" s="303"/>
      <c r="BY716" s="303"/>
      <c r="BZ716" s="303"/>
      <c r="CA716" s="303"/>
      <c r="CB716" s="303"/>
      <c r="CC716" s="303"/>
      <c r="CD716" s="303"/>
      <c r="CE716" s="303"/>
      <c r="CF716" s="303"/>
      <c r="CG716" s="303"/>
      <c r="CH716" s="303"/>
      <c r="CI716" s="303"/>
      <c r="CJ716" s="303"/>
      <c r="CK716" s="303"/>
      <c r="CL716" s="303"/>
      <c r="CM716" s="303"/>
      <c r="CN716" s="303"/>
      <c r="CO716" s="303"/>
      <c r="CP716" s="303"/>
      <c r="CQ716" s="303"/>
      <c r="CR716" s="303"/>
      <c r="CS716" s="303"/>
      <c r="CT716" s="303"/>
      <c r="CU716" s="303"/>
      <c r="CV716" s="303"/>
      <c r="CW716" s="303"/>
      <c r="CX716" s="303"/>
      <c r="CY716" s="303"/>
      <c r="CZ716" s="303"/>
    </row>
    <row r="717" ht="25.15" customHeight="true" x14ac:dyDescent="0.2">
      <c r="C717" s="1562"/>
      <c r="D717" s="1562"/>
      <c r="E717" s="1562"/>
      <c r="F717" s="1562"/>
      <c r="G717" s="1562"/>
      <c r="H717" s="1562"/>
      <c r="I717" s="1562"/>
      <c r="J717" s="1562"/>
      <c r="K717" s="1562"/>
      <c r="L717" s="1562"/>
      <c r="M717" s="1562"/>
      <c r="N717" s="1562"/>
      <c r="O717" s="1562"/>
      <c r="P717" s="1562"/>
      <c r="Q717" s="1562"/>
      <c r="BA717" s="303"/>
      <c r="BB717" s="353"/>
      <c r="BC717" s="303"/>
      <c r="BD717" s="303"/>
      <c r="BE717" s="303"/>
      <c r="BF717" s="303"/>
      <c r="BG717" s="303"/>
      <c r="BH717" s="303"/>
      <c r="BI717" s="303"/>
      <c r="BJ717" s="303"/>
      <c r="BK717" s="303"/>
      <c r="BL717" s="303"/>
      <c r="BM717" s="303"/>
      <c r="BN717" s="303"/>
      <c r="BO717" s="303"/>
      <c r="BP717" s="303"/>
      <c r="BQ717" s="303"/>
      <c r="BR717" s="303"/>
      <c r="BS717" s="303"/>
      <c r="BT717" s="303"/>
      <c r="BU717" s="303"/>
      <c r="BV717" s="303"/>
      <c r="BW717" s="303"/>
      <c r="BX717" s="303"/>
      <c r="BY717" s="303"/>
      <c r="BZ717" s="303"/>
      <c r="CA717" s="303"/>
      <c r="CB717" s="303"/>
      <c r="CC717" s="303"/>
      <c r="CD717" s="303"/>
      <c r="CE717" s="303"/>
      <c r="CF717" s="303"/>
      <c r="CG717" s="303"/>
      <c r="CH717" s="303"/>
      <c r="CI717" s="303"/>
      <c r="CJ717" s="303"/>
      <c r="CK717" s="303"/>
      <c r="CL717" s="303"/>
      <c r="CM717" s="303"/>
      <c r="CN717" s="303"/>
      <c r="CO717" s="303"/>
      <c r="CP717" s="303"/>
      <c r="CQ717" s="303"/>
      <c r="CR717" s="303"/>
      <c r="CS717" s="303"/>
      <c r="CT717" s="303"/>
      <c r="CU717" s="303"/>
      <c r="CV717" s="303"/>
      <c r="CW717" s="303"/>
      <c r="CX717" s="303"/>
      <c r="CY717" s="303"/>
      <c r="CZ717" s="303"/>
    </row>
    <row r="718" ht="25.15" customHeight="true" x14ac:dyDescent="0.2">
      <c r="C718" s="1562"/>
      <c r="D718" s="1562"/>
      <c r="E718" s="1562"/>
      <c r="F718" s="1562"/>
      <c r="G718" s="1562"/>
      <c r="H718" s="1562"/>
      <c r="I718" s="1562"/>
      <c r="J718" s="1562"/>
      <c r="K718" s="1562"/>
      <c r="L718" s="1562"/>
      <c r="M718" s="1562"/>
      <c r="N718" s="1562"/>
      <c r="O718" s="1562"/>
      <c r="P718" s="1562"/>
      <c r="Q718" s="1562"/>
      <c r="BA718" s="303"/>
      <c r="BB718" s="353"/>
      <c r="BC718" s="303"/>
      <c r="BD718" s="303"/>
      <c r="BE718" s="303"/>
      <c r="BF718" s="303"/>
      <c r="BG718" s="303"/>
      <c r="BH718" s="303"/>
      <c r="BI718" s="303"/>
      <c r="BJ718" s="303"/>
      <c r="BK718" s="303"/>
      <c r="BL718" s="303"/>
      <c r="BM718" s="303"/>
      <c r="BN718" s="303"/>
      <c r="BO718" s="303"/>
      <c r="BP718" s="303"/>
      <c r="BQ718" s="303"/>
      <c r="BR718" s="303"/>
      <c r="BS718" s="303"/>
      <c r="BT718" s="303"/>
      <c r="BU718" s="303"/>
      <c r="BV718" s="303"/>
      <c r="BW718" s="303"/>
      <c r="BX718" s="303"/>
      <c r="BY718" s="303"/>
      <c r="BZ718" s="303"/>
      <c r="CA718" s="303"/>
      <c r="CB718" s="303"/>
      <c r="CC718" s="303"/>
      <c r="CD718" s="303"/>
      <c r="CE718" s="303"/>
      <c r="CF718" s="303"/>
      <c r="CG718" s="303"/>
      <c r="CH718" s="303"/>
      <c r="CI718" s="303"/>
      <c r="CJ718" s="303"/>
      <c r="CK718" s="303"/>
      <c r="CL718" s="303"/>
      <c r="CM718" s="303"/>
      <c r="CN718" s="303"/>
      <c r="CO718" s="303"/>
      <c r="CP718" s="303"/>
      <c r="CQ718" s="303"/>
      <c r="CR718" s="303"/>
      <c r="CS718" s="303"/>
      <c r="CT718" s="303"/>
      <c r="CU718" s="303"/>
      <c r="CV718" s="303"/>
      <c r="CW718" s="303"/>
      <c r="CX718" s="303"/>
      <c r="CY718" s="303"/>
      <c r="CZ718" s="303"/>
    </row>
    <row r="719" ht="25.15" customHeight="true" x14ac:dyDescent="0.2">
      <c r="C719" s="1562"/>
      <c r="D719" s="1562"/>
      <c r="E719" s="1562"/>
      <c r="F719" s="1562"/>
      <c r="G719" s="1562"/>
      <c r="H719" s="1562"/>
      <c r="I719" s="1562"/>
      <c r="J719" s="1562"/>
      <c r="K719" s="1562"/>
      <c r="L719" s="1562"/>
      <c r="M719" s="1562"/>
      <c r="N719" s="1562"/>
      <c r="O719" s="1562"/>
      <c r="P719" s="1562"/>
      <c r="Q719" s="1562"/>
      <c r="BA719" s="303"/>
      <c r="BB719" s="353"/>
      <c r="BC719" s="303"/>
      <c r="BD719" s="303"/>
      <c r="BE719" s="303"/>
      <c r="BF719" s="303"/>
      <c r="BG719" s="303"/>
      <c r="BH719" s="303"/>
      <c r="BI719" s="303"/>
      <c r="BJ719" s="303"/>
      <c r="BK719" s="303"/>
      <c r="BL719" s="303"/>
      <c r="BM719" s="303"/>
      <c r="BN719" s="303"/>
      <c r="BO719" s="303"/>
      <c r="BP719" s="303"/>
      <c r="BQ719" s="303"/>
      <c r="BR719" s="303"/>
      <c r="BS719" s="303"/>
      <c r="BT719" s="303"/>
      <c r="BU719" s="303"/>
      <c r="BV719" s="303"/>
      <c r="BW719" s="303"/>
      <c r="BX719" s="303"/>
      <c r="BY719" s="303"/>
      <c r="BZ719" s="303"/>
      <c r="CA719" s="303"/>
      <c r="CB719" s="303"/>
      <c r="CC719" s="303"/>
      <c r="CD719" s="303"/>
      <c r="CE719" s="303"/>
      <c r="CF719" s="303"/>
      <c r="CG719" s="303"/>
      <c r="CH719" s="303"/>
      <c r="CI719" s="303"/>
      <c r="CJ719" s="303"/>
      <c r="CK719" s="303"/>
      <c r="CL719" s="303"/>
      <c r="CM719" s="303"/>
      <c r="CN719" s="303"/>
      <c r="CO719" s="303"/>
      <c r="CP719" s="303"/>
      <c r="CQ719" s="303"/>
      <c r="CR719" s="303"/>
      <c r="CS719" s="303"/>
      <c r="CT719" s="303"/>
      <c r="CU719" s="303"/>
      <c r="CV719" s="303"/>
      <c r="CW719" s="303"/>
      <c r="CX719" s="303"/>
      <c r="CY719" s="303"/>
      <c r="CZ719" s="303"/>
    </row>
    <row r="720" ht="25.15" customHeight="true" x14ac:dyDescent="0.2">
      <c r="C720" s="1562"/>
      <c r="D720" s="1562"/>
      <c r="E720" s="1562"/>
      <c r="F720" s="1562"/>
      <c r="G720" s="1562"/>
      <c r="H720" s="1562"/>
      <c r="I720" s="1562"/>
      <c r="J720" s="1562"/>
      <c r="K720" s="1562"/>
      <c r="L720" s="1562"/>
      <c r="M720" s="1562"/>
      <c r="N720" s="1562"/>
      <c r="O720" s="1562"/>
      <c r="P720" s="1562"/>
      <c r="Q720" s="1562"/>
      <c r="BA720" s="303"/>
      <c r="BB720" s="353"/>
      <c r="BC720" s="303"/>
      <c r="BD720" s="303"/>
      <c r="BE720" s="303"/>
      <c r="BF720" s="303"/>
      <c r="BG720" s="303"/>
      <c r="BH720" s="303"/>
      <c r="BI720" s="303"/>
      <c r="BJ720" s="303"/>
      <c r="BK720" s="303"/>
      <c r="BL720" s="303"/>
      <c r="BM720" s="303"/>
      <c r="BN720" s="303"/>
      <c r="BO720" s="303"/>
      <c r="BP720" s="303"/>
      <c r="BQ720" s="303"/>
      <c r="BR720" s="303"/>
      <c r="BS720" s="303"/>
      <c r="BT720" s="303"/>
      <c r="BU720" s="303"/>
      <c r="BV720" s="303"/>
      <c r="BW720" s="303"/>
      <c r="BX720" s="303"/>
      <c r="BY720" s="303"/>
      <c r="BZ720" s="303"/>
      <c r="CA720" s="303"/>
      <c r="CB720" s="303"/>
      <c r="CC720" s="303"/>
      <c r="CD720" s="303"/>
      <c r="CE720" s="303"/>
      <c r="CF720" s="303"/>
      <c r="CG720" s="303"/>
      <c r="CH720" s="303"/>
      <c r="CI720" s="303"/>
      <c r="CJ720" s="303"/>
      <c r="CK720" s="303"/>
      <c r="CL720" s="303"/>
      <c r="CM720" s="303"/>
      <c r="CN720" s="303"/>
      <c r="CO720" s="303"/>
      <c r="CP720" s="303"/>
      <c r="CQ720" s="303"/>
      <c r="CR720" s="303"/>
      <c r="CS720" s="303"/>
      <c r="CT720" s="303"/>
      <c r="CU720" s="303"/>
      <c r="CV720" s="303"/>
      <c r="CW720" s="303"/>
      <c r="CX720" s="303"/>
      <c r="CY720" s="303"/>
      <c r="CZ720" s="303"/>
    </row>
    <row r="721" ht="25.15" customHeight="true" x14ac:dyDescent="0.2">
      <c r="C721" s="1562"/>
      <c r="D721" s="1562"/>
      <c r="E721" s="1562"/>
      <c r="F721" s="1562"/>
      <c r="G721" s="1562"/>
      <c r="H721" s="1562"/>
      <c r="I721" s="1562"/>
      <c r="J721" s="1562"/>
      <c r="K721" s="1562"/>
      <c r="L721" s="1562"/>
      <c r="M721" s="1562"/>
      <c r="N721" s="1562"/>
      <c r="O721" s="1562"/>
      <c r="P721" s="1562"/>
      <c r="Q721" s="1562"/>
      <c r="BA721" s="303"/>
      <c r="BB721" s="353"/>
      <c r="BC721" s="303"/>
      <c r="BD721" s="303"/>
      <c r="BE721" s="303"/>
      <c r="BF721" s="303"/>
      <c r="BG721" s="303"/>
      <c r="BH721" s="303"/>
      <c r="BI721" s="303"/>
      <c r="BJ721" s="303"/>
      <c r="BK721" s="303"/>
      <c r="BL721" s="303"/>
      <c r="BM721" s="303"/>
      <c r="BN721" s="303"/>
      <c r="BO721" s="303"/>
      <c r="BP721" s="303"/>
      <c r="BQ721" s="303"/>
      <c r="BR721" s="303"/>
      <c r="BS721" s="303"/>
      <c r="BT721" s="303"/>
      <c r="BU721" s="303"/>
      <c r="BV721" s="303"/>
      <c r="BW721" s="303"/>
      <c r="BX721" s="303"/>
      <c r="BY721" s="303"/>
      <c r="BZ721" s="303"/>
      <c r="CA721" s="303"/>
      <c r="CB721" s="303"/>
      <c r="CC721" s="303"/>
      <c r="CD721" s="303"/>
      <c r="CE721" s="303"/>
      <c r="CF721" s="303"/>
      <c r="CG721" s="303"/>
      <c r="CH721" s="303"/>
      <c r="CI721" s="303"/>
      <c r="CJ721" s="303"/>
      <c r="CK721" s="303"/>
      <c r="CL721" s="303"/>
      <c r="CM721" s="303"/>
      <c r="CN721" s="303"/>
      <c r="CO721" s="303"/>
      <c r="CP721" s="303"/>
      <c r="CQ721" s="303"/>
      <c r="CR721" s="303"/>
      <c r="CS721" s="303"/>
      <c r="CT721" s="303"/>
      <c r="CU721" s="303"/>
      <c r="CV721" s="303"/>
      <c r="CW721" s="303"/>
      <c r="CX721" s="303"/>
      <c r="CY721" s="303"/>
      <c r="CZ721" s="303"/>
    </row>
    <row r="722" ht="25.15" customHeight="true" x14ac:dyDescent="0.2">
      <c r="C722" s="1562"/>
      <c r="D722" s="1562"/>
      <c r="E722" s="1562"/>
      <c r="F722" s="1562"/>
      <c r="G722" s="1562"/>
      <c r="H722" s="1562"/>
      <c r="I722" s="1562"/>
      <c r="J722" s="1562"/>
      <c r="K722" s="1562"/>
      <c r="L722" s="1562"/>
      <c r="M722" s="1562"/>
      <c r="N722" s="1562"/>
      <c r="O722" s="1562"/>
      <c r="P722" s="1562"/>
      <c r="Q722" s="1562"/>
      <c r="BA722" s="303"/>
      <c r="BB722" s="353"/>
      <c r="BC722" s="303"/>
      <c r="BD722" s="303"/>
      <c r="BE722" s="303"/>
      <c r="BF722" s="303"/>
      <c r="BG722" s="303"/>
      <c r="BH722" s="303"/>
      <c r="BI722" s="303"/>
      <c r="BJ722" s="303"/>
      <c r="BK722" s="303"/>
      <c r="BL722" s="303"/>
      <c r="BM722" s="303"/>
      <c r="BN722" s="303"/>
      <c r="BO722" s="303"/>
      <c r="BP722" s="303"/>
      <c r="BQ722" s="303"/>
      <c r="BR722" s="303"/>
      <c r="BS722" s="303"/>
      <c r="BT722" s="303"/>
      <c r="BU722" s="303"/>
      <c r="BV722" s="303"/>
      <c r="BW722" s="303"/>
      <c r="BX722" s="303"/>
      <c r="BY722" s="303"/>
      <c r="BZ722" s="303"/>
      <c r="CA722" s="303"/>
      <c r="CB722" s="303"/>
      <c r="CC722" s="303"/>
      <c r="CD722" s="303"/>
      <c r="CE722" s="303"/>
      <c r="CF722" s="303"/>
      <c r="CG722" s="303"/>
      <c r="CH722" s="303"/>
      <c r="CI722" s="303"/>
      <c r="CJ722" s="303"/>
      <c r="CK722" s="303"/>
      <c r="CL722" s="303"/>
      <c r="CM722" s="303"/>
      <c r="CN722" s="303"/>
      <c r="CO722" s="303"/>
      <c r="CP722" s="303"/>
      <c r="CQ722" s="303"/>
      <c r="CR722" s="303"/>
      <c r="CS722" s="303"/>
      <c r="CT722" s="303"/>
      <c r="CU722" s="303"/>
      <c r="CV722" s="303"/>
      <c r="CW722" s="303"/>
      <c r="CX722" s="303"/>
      <c r="CY722" s="303"/>
      <c r="CZ722" s="303"/>
    </row>
    <row r="723" ht="25.15" customHeight="true" x14ac:dyDescent="0.2">
      <c r="C723" s="1562"/>
      <c r="D723" s="1562"/>
      <c r="E723" s="1562"/>
      <c r="F723" s="1562"/>
      <c r="G723" s="1562"/>
      <c r="H723" s="1562"/>
      <c r="I723" s="1562"/>
      <c r="J723" s="1562"/>
      <c r="K723" s="1562"/>
      <c r="L723" s="1562"/>
      <c r="M723" s="1562"/>
      <c r="N723" s="1562"/>
      <c r="O723" s="1562"/>
      <c r="P723" s="1562"/>
      <c r="Q723" s="1562"/>
      <c r="BA723" s="303"/>
      <c r="BB723" s="353"/>
      <c r="BC723" s="303"/>
      <c r="BD723" s="303"/>
      <c r="BE723" s="303"/>
      <c r="BF723" s="303"/>
      <c r="BG723" s="303"/>
      <c r="BH723" s="303"/>
      <c r="BI723" s="303"/>
      <c r="BJ723" s="303"/>
      <c r="BK723" s="303"/>
      <c r="BL723" s="303"/>
      <c r="BM723" s="303"/>
      <c r="BN723" s="303"/>
      <c r="BO723" s="303"/>
      <c r="BP723" s="303"/>
      <c r="BQ723" s="303"/>
      <c r="BR723" s="303"/>
      <c r="BS723" s="303"/>
      <c r="BT723" s="303"/>
      <c r="BU723" s="303"/>
      <c r="BV723" s="303"/>
      <c r="BW723" s="303"/>
      <c r="BX723" s="303"/>
      <c r="BY723" s="303"/>
      <c r="BZ723" s="303"/>
      <c r="CA723" s="303"/>
      <c r="CB723" s="303"/>
      <c r="CC723" s="303"/>
      <c r="CD723" s="303"/>
      <c r="CE723" s="303"/>
      <c r="CF723" s="303"/>
      <c r="CG723" s="303"/>
      <c r="CH723" s="303"/>
      <c r="CI723" s="303"/>
      <c r="CJ723" s="303"/>
      <c r="CK723" s="303"/>
      <c r="CL723" s="303"/>
      <c r="CM723" s="303"/>
      <c r="CN723" s="303"/>
      <c r="CO723" s="303"/>
      <c r="CP723" s="303"/>
      <c r="CQ723" s="303"/>
      <c r="CR723" s="303"/>
      <c r="CS723" s="303"/>
      <c r="CT723" s="303"/>
      <c r="CU723" s="303"/>
      <c r="CV723" s="303"/>
      <c r="CW723" s="303"/>
      <c r="CX723" s="303"/>
      <c r="CY723" s="303"/>
      <c r="CZ723" s="303"/>
    </row>
    <row r="724" ht="25.15" customHeight="true" x14ac:dyDescent="0.2">
      <c r="C724" s="1562"/>
      <c r="D724" s="1562"/>
      <c r="E724" s="1562"/>
      <c r="F724" s="1562"/>
      <c r="G724" s="1562"/>
      <c r="H724" s="1562"/>
      <c r="I724" s="1562"/>
      <c r="J724" s="1562"/>
      <c r="K724" s="1562"/>
      <c r="L724" s="1562"/>
      <c r="M724" s="1562"/>
      <c r="N724" s="1562"/>
      <c r="O724" s="1562"/>
      <c r="P724" s="1562"/>
      <c r="Q724" s="1562"/>
      <c r="BA724" s="303"/>
      <c r="BB724" s="353"/>
      <c r="BC724" s="303"/>
      <c r="BD724" s="303"/>
      <c r="BE724" s="303"/>
      <c r="BF724" s="303"/>
      <c r="BG724" s="303"/>
      <c r="BH724" s="303"/>
      <c r="BI724" s="303"/>
      <c r="BJ724" s="303"/>
      <c r="BK724" s="303"/>
      <c r="BL724" s="303"/>
      <c r="BM724" s="303"/>
      <c r="BN724" s="303"/>
      <c r="BO724" s="303"/>
      <c r="BP724" s="303"/>
      <c r="BQ724" s="303"/>
      <c r="BR724" s="303"/>
      <c r="BS724" s="303"/>
      <c r="BT724" s="303"/>
      <c r="BU724" s="303"/>
      <c r="BV724" s="303"/>
      <c r="BW724" s="303"/>
      <c r="BX724" s="303"/>
      <c r="BY724" s="303"/>
      <c r="BZ724" s="303"/>
      <c r="CA724" s="303"/>
      <c r="CB724" s="303"/>
      <c r="CC724" s="303"/>
      <c r="CD724" s="303"/>
      <c r="CE724" s="303"/>
      <c r="CF724" s="303"/>
      <c r="CG724" s="303"/>
      <c r="CH724" s="303"/>
      <c r="CI724" s="303"/>
      <c r="CJ724" s="303"/>
      <c r="CK724" s="303"/>
      <c r="CL724" s="303"/>
      <c r="CM724" s="303"/>
      <c r="CN724" s="303"/>
      <c r="CO724" s="303"/>
      <c r="CP724" s="303"/>
      <c r="CQ724" s="303"/>
      <c r="CR724" s="303"/>
      <c r="CS724" s="303"/>
      <c r="CT724" s="303"/>
      <c r="CU724" s="303"/>
      <c r="CV724" s="303"/>
      <c r="CW724" s="303"/>
      <c r="CX724" s="303"/>
      <c r="CY724" s="303"/>
      <c r="CZ724" s="303"/>
    </row>
    <row r="725" ht="25.15" customHeight="true" x14ac:dyDescent="0.2">
      <c r="C725" s="1562"/>
      <c r="D725" s="1562"/>
      <c r="E725" s="1562"/>
      <c r="F725" s="1562"/>
      <c r="G725" s="1562"/>
      <c r="H725" s="1562"/>
      <c r="I725" s="1562"/>
      <c r="J725" s="1562"/>
      <c r="K725" s="1562"/>
      <c r="L725" s="1562"/>
      <c r="M725" s="1562"/>
      <c r="N725" s="1562"/>
      <c r="O725" s="1562"/>
      <c r="P725" s="1562"/>
      <c r="Q725" s="1562"/>
      <c r="BA725" s="303"/>
      <c r="BB725" s="353"/>
      <c r="BC725" s="303"/>
      <c r="BD725" s="303"/>
      <c r="BE725" s="303"/>
      <c r="BF725" s="303"/>
      <c r="BG725" s="303"/>
      <c r="BH725" s="303"/>
      <c r="BI725" s="303"/>
      <c r="BJ725" s="303"/>
      <c r="BK725" s="303"/>
      <c r="BL725" s="303"/>
      <c r="BM725" s="303"/>
      <c r="BN725" s="303"/>
      <c r="BO725" s="303"/>
      <c r="BP725" s="303"/>
      <c r="BQ725" s="303"/>
      <c r="BR725" s="303"/>
      <c r="BS725" s="303"/>
      <c r="BT725" s="303"/>
      <c r="BU725" s="303"/>
      <c r="BV725" s="303"/>
      <c r="BW725" s="303"/>
      <c r="BX725" s="303"/>
      <c r="BY725" s="303"/>
      <c r="BZ725" s="303"/>
      <c r="CA725" s="303"/>
      <c r="CB725" s="303"/>
      <c r="CC725" s="303"/>
      <c r="CD725" s="303"/>
      <c r="CE725" s="303"/>
      <c r="CF725" s="303"/>
      <c r="CG725" s="303"/>
      <c r="CH725" s="303"/>
      <c r="CI725" s="303"/>
      <c r="CJ725" s="303"/>
      <c r="CK725" s="303"/>
      <c r="CL725" s="303"/>
      <c r="CM725" s="303"/>
      <c r="CN725" s="303"/>
      <c r="CO725" s="303"/>
      <c r="CP725" s="303"/>
      <c r="CQ725" s="303"/>
      <c r="CR725" s="303"/>
      <c r="CS725" s="303"/>
      <c r="CT725" s="303"/>
      <c r="CU725" s="303"/>
      <c r="CV725" s="303"/>
      <c r="CW725" s="303"/>
      <c r="CX725" s="303"/>
      <c r="CY725" s="303"/>
      <c r="CZ725" s="303"/>
    </row>
    <row r="726" ht="25.15" customHeight="true" x14ac:dyDescent="0.2">
      <c r="C726" s="1562"/>
      <c r="D726" s="1562"/>
      <c r="E726" s="1562"/>
      <c r="F726" s="1562"/>
      <c r="G726" s="1562"/>
      <c r="H726" s="1562"/>
      <c r="I726" s="1562"/>
      <c r="J726" s="1562"/>
      <c r="K726" s="1562"/>
      <c r="L726" s="1562"/>
      <c r="M726" s="1562"/>
      <c r="N726" s="1562"/>
      <c r="O726" s="1562"/>
      <c r="P726" s="1562"/>
      <c r="Q726" s="1562"/>
      <c r="BA726" s="303"/>
      <c r="BB726" s="353"/>
      <c r="BC726" s="303"/>
      <c r="BD726" s="303"/>
      <c r="BE726" s="303"/>
      <c r="BF726" s="303"/>
      <c r="BG726" s="303"/>
      <c r="BH726" s="303"/>
      <c r="BI726" s="303"/>
      <c r="BJ726" s="303"/>
      <c r="BK726" s="303"/>
      <c r="BL726" s="303"/>
      <c r="BM726" s="303"/>
      <c r="BN726" s="303"/>
      <c r="BO726" s="303"/>
      <c r="BP726" s="303"/>
      <c r="BQ726" s="303"/>
      <c r="BR726" s="303"/>
      <c r="BS726" s="303"/>
      <c r="BT726" s="303"/>
      <c r="BU726" s="303"/>
      <c r="BV726" s="303"/>
      <c r="BW726" s="303"/>
      <c r="BX726" s="303"/>
      <c r="BY726" s="303"/>
      <c r="BZ726" s="303"/>
      <c r="CA726" s="303"/>
      <c r="CB726" s="303"/>
      <c r="CC726" s="303"/>
      <c r="CD726" s="303"/>
      <c r="CE726" s="303"/>
      <c r="CF726" s="303"/>
      <c r="CG726" s="303"/>
      <c r="CH726" s="303"/>
      <c r="CI726" s="303"/>
      <c r="CJ726" s="303"/>
      <c r="CK726" s="303"/>
      <c r="CL726" s="303"/>
      <c r="CM726" s="303"/>
      <c r="CN726" s="303"/>
      <c r="CO726" s="303"/>
      <c r="CP726" s="303"/>
      <c r="CQ726" s="303"/>
      <c r="CR726" s="303"/>
      <c r="CS726" s="303"/>
      <c r="CT726" s="303"/>
      <c r="CU726" s="303"/>
      <c r="CV726" s="303"/>
      <c r="CW726" s="303"/>
      <c r="CX726" s="303"/>
      <c r="CY726" s="303"/>
      <c r="CZ726" s="303"/>
    </row>
    <row r="727" ht="25.15" customHeight="true" x14ac:dyDescent="0.2">
      <c r="C727" s="1562"/>
      <c r="D727" s="1562"/>
      <c r="E727" s="1562"/>
      <c r="F727" s="1562"/>
      <c r="G727" s="1562"/>
      <c r="H727" s="1562"/>
      <c r="I727" s="1562"/>
      <c r="J727" s="1562"/>
      <c r="K727" s="1562"/>
      <c r="L727" s="1562"/>
      <c r="M727" s="1562"/>
      <c r="N727" s="1562"/>
      <c r="O727" s="1562"/>
      <c r="P727" s="1562"/>
      <c r="Q727" s="1562"/>
      <c r="BA727" s="303"/>
      <c r="BB727" s="353"/>
      <c r="BC727" s="303"/>
      <c r="BD727" s="303"/>
      <c r="BE727" s="303"/>
      <c r="BF727" s="303"/>
      <c r="BG727" s="303"/>
      <c r="BH727" s="303"/>
      <c r="BI727" s="303"/>
      <c r="BJ727" s="303"/>
      <c r="BK727" s="303"/>
      <c r="BL727" s="303"/>
      <c r="BM727" s="303"/>
      <c r="BN727" s="303"/>
      <c r="BO727" s="303"/>
      <c r="BP727" s="303"/>
      <c r="BQ727" s="303"/>
      <c r="BR727" s="303"/>
      <c r="BS727" s="303"/>
      <c r="BT727" s="303"/>
      <c r="BU727" s="303"/>
      <c r="BV727" s="303"/>
      <c r="BW727" s="303"/>
      <c r="BX727" s="303"/>
      <c r="BY727" s="303"/>
      <c r="BZ727" s="303"/>
      <c r="CA727" s="303"/>
      <c r="CB727" s="303"/>
      <c r="CC727" s="303"/>
      <c r="CD727" s="303"/>
      <c r="CE727" s="303"/>
      <c r="CF727" s="303"/>
      <c r="CG727" s="303"/>
      <c r="CH727" s="303"/>
      <c r="CI727" s="303"/>
      <c r="CJ727" s="303"/>
      <c r="CK727" s="303"/>
      <c r="CL727" s="303"/>
      <c r="CM727" s="303"/>
      <c r="CN727" s="303"/>
      <c r="CO727" s="303"/>
      <c r="CP727" s="303"/>
      <c r="CQ727" s="303"/>
      <c r="CR727" s="303"/>
      <c r="CS727" s="303"/>
      <c r="CT727" s="303"/>
      <c r="CU727" s="303"/>
      <c r="CV727" s="303"/>
      <c r="CW727" s="303"/>
      <c r="CX727" s="303"/>
      <c r="CY727" s="303"/>
      <c r="CZ727" s="303"/>
    </row>
    <row r="728" ht="25.15" customHeight="true" x14ac:dyDescent="0.2">
      <c r="C728" s="1562"/>
      <c r="D728" s="1562"/>
      <c r="E728" s="1562"/>
      <c r="F728" s="1562"/>
      <c r="G728" s="1562"/>
      <c r="H728" s="1562"/>
      <c r="I728" s="1562"/>
      <c r="J728" s="1562"/>
      <c r="K728" s="1562"/>
      <c r="L728" s="1562"/>
      <c r="M728" s="1562"/>
      <c r="N728" s="1562"/>
      <c r="O728" s="1562"/>
      <c r="P728" s="1562"/>
      <c r="Q728" s="1562"/>
      <c r="BA728" s="303"/>
      <c r="BB728" s="353"/>
      <c r="BC728" s="303"/>
      <c r="BD728" s="303"/>
      <c r="BE728" s="303"/>
      <c r="BF728" s="303"/>
      <c r="BG728" s="303"/>
      <c r="BH728" s="303"/>
      <c r="BI728" s="303"/>
      <c r="BJ728" s="303"/>
      <c r="BK728" s="303"/>
      <c r="BL728" s="303"/>
      <c r="BM728" s="303"/>
      <c r="BN728" s="303"/>
      <c r="BO728" s="303"/>
      <c r="BP728" s="303"/>
      <c r="BQ728" s="303"/>
      <c r="BR728" s="303"/>
      <c r="BS728" s="303"/>
      <c r="BT728" s="303"/>
      <c r="BU728" s="303"/>
      <c r="BV728" s="303"/>
      <c r="BW728" s="303"/>
      <c r="BX728" s="303"/>
      <c r="BY728" s="303"/>
      <c r="BZ728" s="303"/>
      <c r="CA728" s="303"/>
      <c r="CB728" s="303"/>
      <c r="CC728" s="303"/>
      <c r="CD728" s="303"/>
      <c r="CE728" s="303"/>
      <c r="CF728" s="303"/>
      <c r="CG728" s="303"/>
      <c r="CH728" s="303"/>
      <c r="CI728" s="303"/>
      <c r="CJ728" s="303"/>
      <c r="CK728" s="303"/>
      <c r="CL728" s="303"/>
      <c r="CM728" s="303"/>
      <c r="CN728" s="303"/>
      <c r="CO728" s="303"/>
      <c r="CP728" s="303"/>
      <c r="CQ728" s="303"/>
      <c r="CR728" s="303"/>
      <c r="CS728" s="303"/>
      <c r="CT728" s="303"/>
      <c r="CU728" s="303"/>
      <c r="CV728" s="303"/>
      <c r="CW728" s="303"/>
      <c r="CX728" s="303"/>
      <c r="CY728" s="303"/>
      <c r="CZ728" s="303"/>
    </row>
    <row r="729" ht="25.15" customHeight="true" x14ac:dyDescent="0.2">
      <c r="C729" s="1562"/>
      <c r="D729" s="1562"/>
      <c r="E729" s="1562"/>
      <c r="F729" s="1562"/>
      <c r="G729" s="1562"/>
      <c r="H729" s="1562"/>
      <c r="I729" s="1562"/>
      <c r="J729" s="1562"/>
      <c r="K729" s="1562"/>
      <c r="L729" s="1562"/>
      <c r="M729" s="1562"/>
      <c r="N729" s="1562"/>
      <c r="O729" s="1562"/>
      <c r="P729" s="1562"/>
      <c r="Q729" s="1562"/>
      <c r="BA729" s="303"/>
      <c r="BB729" s="353"/>
      <c r="BC729" s="303"/>
      <c r="BD729" s="303"/>
      <c r="BE729" s="303"/>
      <c r="BF729" s="303"/>
      <c r="BG729" s="303"/>
      <c r="BH729" s="303"/>
      <c r="BI729" s="303"/>
      <c r="BJ729" s="303"/>
      <c r="BK729" s="303"/>
      <c r="BL729" s="303"/>
      <c r="BM729" s="303"/>
      <c r="BN729" s="303"/>
      <c r="BO729" s="303"/>
      <c r="BP729" s="303"/>
      <c r="BQ729" s="303"/>
      <c r="BR729" s="303"/>
      <c r="BS729" s="303"/>
      <c r="BT729" s="303"/>
      <c r="BU729" s="303"/>
      <c r="BV729" s="303"/>
      <c r="BW729" s="303"/>
      <c r="BX729" s="303"/>
      <c r="BY729" s="303"/>
      <c r="BZ729" s="303"/>
      <c r="CA729" s="303"/>
      <c r="CB729" s="303"/>
      <c r="CC729" s="303"/>
      <c r="CD729" s="303"/>
      <c r="CE729" s="303"/>
      <c r="CF729" s="303"/>
      <c r="CG729" s="303"/>
      <c r="CH729" s="303"/>
      <c r="CI729" s="303"/>
      <c r="CJ729" s="303"/>
      <c r="CK729" s="303"/>
      <c r="CL729" s="303"/>
      <c r="CM729" s="303"/>
      <c r="CN729" s="303"/>
      <c r="CO729" s="303"/>
      <c r="CP729" s="303"/>
      <c r="CQ729" s="303"/>
      <c r="CR729" s="303"/>
      <c r="CS729" s="303"/>
      <c r="CT729" s="303"/>
      <c r="CU729" s="303"/>
      <c r="CV729" s="303"/>
      <c r="CW729" s="303"/>
      <c r="CX729" s="303"/>
      <c r="CY729" s="303"/>
      <c r="CZ729" s="303"/>
    </row>
    <row r="730" ht="25.15" customHeight="true" x14ac:dyDescent="0.2">
      <c r="C730" s="1562"/>
      <c r="D730" s="1562"/>
      <c r="E730" s="1562"/>
      <c r="F730" s="1562"/>
      <c r="G730" s="1562"/>
      <c r="H730" s="1562"/>
      <c r="I730" s="1562"/>
      <c r="J730" s="1562"/>
      <c r="K730" s="1562"/>
      <c r="L730" s="1562"/>
      <c r="M730" s="1562"/>
      <c r="N730" s="1562"/>
      <c r="O730" s="1562"/>
      <c r="P730" s="1562"/>
      <c r="Q730" s="1562"/>
      <c r="BA730" s="303"/>
      <c r="BB730" s="353"/>
      <c r="BC730" s="303"/>
      <c r="BD730" s="303"/>
      <c r="BE730" s="303"/>
      <c r="BF730" s="303"/>
      <c r="BG730" s="303"/>
      <c r="BH730" s="303"/>
      <c r="BI730" s="303"/>
      <c r="BJ730" s="303"/>
      <c r="BK730" s="303"/>
      <c r="BL730" s="303"/>
      <c r="BM730" s="303"/>
      <c r="BN730" s="303"/>
      <c r="BO730" s="303"/>
      <c r="BP730" s="303"/>
      <c r="BQ730" s="303"/>
      <c r="BR730" s="303"/>
      <c r="BS730" s="303"/>
      <c r="BT730" s="303"/>
      <c r="BU730" s="303"/>
      <c r="BV730" s="303"/>
      <c r="BW730" s="303"/>
      <c r="BX730" s="303"/>
      <c r="BY730" s="303"/>
      <c r="BZ730" s="303"/>
      <c r="CA730" s="303"/>
      <c r="CB730" s="303"/>
      <c r="CC730" s="303"/>
      <c r="CD730" s="303"/>
      <c r="CE730" s="303"/>
      <c r="CF730" s="303"/>
      <c r="CG730" s="303"/>
      <c r="CH730" s="303"/>
      <c r="CI730" s="303"/>
      <c r="CJ730" s="303"/>
      <c r="CK730" s="303"/>
      <c r="CL730" s="303"/>
      <c r="CM730" s="303"/>
      <c r="CN730" s="303"/>
      <c r="CO730" s="303"/>
      <c r="CP730" s="303"/>
      <c r="CQ730" s="303"/>
      <c r="CR730" s="303"/>
      <c r="CS730" s="303"/>
      <c r="CT730" s="303"/>
      <c r="CU730" s="303"/>
      <c r="CV730" s="303"/>
      <c r="CW730" s="303"/>
      <c r="CX730" s="303"/>
      <c r="CY730" s="303"/>
      <c r="CZ730" s="303"/>
    </row>
    <row r="731" ht="25.15" customHeight="true" x14ac:dyDescent="0.2">
      <c r="C731" s="1562"/>
      <c r="D731" s="1562"/>
      <c r="E731" s="1562"/>
      <c r="F731" s="1562"/>
      <c r="G731" s="1562"/>
      <c r="H731" s="1562"/>
      <c r="I731" s="1562"/>
      <c r="J731" s="1562"/>
      <c r="K731" s="1562"/>
      <c r="L731" s="1562"/>
      <c r="M731" s="1562"/>
      <c r="N731" s="1562"/>
      <c r="O731" s="1562"/>
      <c r="P731" s="1562"/>
      <c r="Q731" s="1562"/>
      <c r="BA731" s="303"/>
      <c r="BB731" s="353"/>
      <c r="BC731" s="303"/>
      <c r="BD731" s="303"/>
      <c r="BE731" s="303"/>
      <c r="BF731" s="303"/>
      <c r="BG731" s="303"/>
      <c r="BH731" s="303"/>
      <c r="BI731" s="303"/>
      <c r="BJ731" s="303"/>
      <c r="BK731" s="303"/>
      <c r="BL731" s="303"/>
      <c r="BM731" s="303"/>
      <c r="BN731" s="303"/>
      <c r="BO731" s="303"/>
      <c r="BP731" s="303"/>
      <c r="BQ731" s="303"/>
      <c r="BR731" s="303"/>
      <c r="BS731" s="303"/>
      <c r="BT731" s="303"/>
      <c r="BU731" s="303"/>
      <c r="BV731" s="303"/>
      <c r="BW731" s="303"/>
      <c r="BX731" s="303"/>
      <c r="BY731" s="303"/>
      <c r="BZ731" s="303"/>
      <c r="CA731" s="303"/>
      <c r="CB731" s="303"/>
      <c r="CC731" s="303"/>
      <c r="CD731" s="303"/>
      <c r="CE731" s="303"/>
      <c r="CF731" s="303"/>
      <c r="CG731" s="303"/>
      <c r="CH731" s="303"/>
      <c r="CI731" s="303"/>
      <c r="CJ731" s="303"/>
      <c r="CK731" s="303"/>
      <c r="CL731" s="303"/>
      <c r="CM731" s="303"/>
      <c r="CN731" s="303"/>
      <c r="CO731" s="303"/>
      <c r="CP731" s="303"/>
      <c r="CQ731" s="303"/>
      <c r="CR731" s="303"/>
      <c r="CS731" s="303"/>
      <c r="CT731" s="303"/>
      <c r="CU731" s="303"/>
      <c r="CV731" s="303"/>
      <c r="CW731" s="303"/>
      <c r="CX731" s="303"/>
      <c r="CY731" s="303"/>
      <c r="CZ731" s="303"/>
    </row>
    <row r="732" ht="25.15" customHeight="true" x14ac:dyDescent="0.2">
      <c r="C732" s="1562"/>
      <c r="D732" s="1562"/>
      <c r="E732" s="1562"/>
      <c r="F732" s="1562"/>
      <c r="G732" s="1562"/>
      <c r="H732" s="1562"/>
      <c r="I732" s="1562"/>
      <c r="J732" s="1562"/>
      <c r="K732" s="1562"/>
      <c r="L732" s="1562"/>
      <c r="M732" s="1562"/>
      <c r="N732" s="1562"/>
      <c r="O732" s="1562"/>
      <c r="P732" s="1562"/>
      <c r="Q732" s="1562"/>
      <c r="BA732" s="303"/>
      <c r="BB732" s="353"/>
      <c r="BC732" s="303"/>
      <c r="BD732" s="303"/>
      <c r="BE732" s="303"/>
      <c r="BF732" s="303"/>
      <c r="BG732" s="303"/>
      <c r="BH732" s="303"/>
      <c r="BI732" s="303"/>
      <c r="BJ732" s="303"/>
      <c r="BK732" s="303"/>
      <c r="BL732" s="303"/>
      <c r="BM732" s="303"/>
      <c r="BN732" s="303"/>
      <c r="BO732" s="303"/>
      <c r="BP732" s="303"/>
      <c r="BQ732" s="303"/>
      <c r="BR732" s="303"/>
      <c r="BS732" s="303"/>
      <c r="BT732" s="303"/>
      <c r="BU732" s="303"/>
      <c r="BV732" s="303"/>
      <c r="BW732" s="303"/>
      <c r="BX732" s="303"/>
      <c r="BY732" s="303"/>
      <c r="BZ732" s="303"/>
      <c r="CA732" s="303"/>
      <c r="CB732" s="303"/>
      <c r="CC732" s="303"/>
      <c r="CD732" s="303"/>
      <c r="CE732" s="303"/>
      <c r="CF732" s="303"/>
      <c r="CG732" s="303"/>
      <c r="CH732" s="303"/>
      <c r="CI732" s="303"/>
      <c r="CJ732" s="303"/>
      <c r="CK732" s="303"/>
      <c r="CL732" s="303"/>
      <c r="CM732" s="303"/>
      <c r="CN732" s="303"/>
      <c r="CO732" s="303"/>
      <c r="CP732" s="303"/>
      <c r="CQ732" s="303"/>
      <c r="CR732" s="303"/>
      <c r="CS732" s="303"/>
      <c r="CT732" s="303"/>
      <c r="CU732" s="303"/>
      <c r="CV732" s="303"/>
      <c r="CW732" s="303"/>
      <c r="CX732" s="303"/>
      <c r="CY732" s="303"/>
      <c r="CZ732" s="303"/>
    </row>
    <row r="733" ht="25.15" customHeight="true" x14ac:dyDescent="0.2">
      <c r="C733" s="1562"/>
      <c r="D733" s="1562"/>
      <c r="E733" s="1562"/>
      <c r="F733" s="1562"/>
      <c r="G733" s="1562"/>
      <c r="H733" s="1562"/>
      <c r="I733" s="1562"/>
      <c r="J733" s="1562"/>
      <c r="K733" s="1562"/>
      <c r="L733" s="1562"/>
      <c r="M733" s="1562"/>
      <c r="N733" s="1562"/>
      <c r="O733" s="1562"/>
      <c r="P733" s="1562"/>
      <c r="Q733" s="1562"/>
      <c r="BA733" s="303"/>
      <c r="BB733" s="353"/>
      <c r="BC733" s="303"/>
      <c r="BD733" s="303"/>
      <c r="BE733" s="303"/>
      <c r="BF733" s="303"/>
      <c r="BG733" s="303"/>
      <c r="BH733" s="303"/>
      <c r="BI733" s="303"/>
      <c r="BJ733" s="303"/>
      <c r="BK733" s="303"/>
      <c r="BL733" s="303"/>
      <c r="BM733" s="303"/>
      <c r="BN733" s="303"/>
      <c r="BO733" s="303"/>
      <c r="BP733" s="303"/>
      <c r="BQ733" s="303"/>
      <c r="BR733" s="303"/>
      <c r="BS733" s="303"/>
      <c r="BT733" s="303"/>
      <c r="BU733" s="303"/>
      <c r="BV733" s="303"/>
      <c r="BW733" s="303"/>
      <c r="BX733" s="303"/>
      <c r="BY733" s="303"/>
      <c r="BZ733" s="303"/>
      <c r="CA733" s="303"/>
      <c r="CB733" s="303"/>
      <c r="CC733" s="303"/>
      <c r="CD733" s="303"/>
      <c r="CE733" s="303"/>
      <c r="CF733" s="303"/>
      <c r="CG733" s="303"/>
      <c r="CH733" s="303"/>
      <c r="CI733" s="303"/>
      <c r="CJ733" s="303"/>
      <c r="CK733" s="303"/>
      <c r="CL733" s="303"/>
      <c r="CM733" s="303"/>
      <c r="CN733" s="303"/>
      <c r="CO733" s="303"/>
      <c r="CP733" s="303"/>
      <c r="CQ733" s="303"/>
      <c r="CR733" s="303"/>
      <c r="CS733" s="303"/>
      <c r="CT733" s="303"/>
      <c r="CU733" s="303"/>
      <c r="CV733" s="303"/>
      <c r="CW733" s="303"/>
      <c r="CX733" s="303"/>
      <c r="CY733" s="303"/>
      <c r="CZ733" s="303"/>
    </row>
    <row r="734" ht="25.15" customHeight="true" x14ac:dyDescent="0.2">
      <c r="C734" s="1562"/>
      <c r="D734" s="1562"/>
      <c r="E734" s="1562"/>
      <c r="F734" s="1562"/>
      <c r="G734" s="1562"/>
      <c r="H734" s="1562"/>
      <c r="I734" s="1562"/>
      <c r="J734" s="1562"/>
      <c r="K734" s="1562"/>
      <c r="L734" s="1562"/>
      <c r="M734" s="1562"/>
      <c r="N734" s="1562"/>
      <c r="O734" s="1562"/>
      <c r="P734" s="1562"/>
      <c r="Q734" s="1562"/>
      <c r="BA734" s="303"/>
      <c r="BB734" s="353"/>
      <c r="BC734" s="303"/>
      <c r="BD734" s="303"/>
      <c r="BE734" s="303"/>
      <c r="BF734" s="303"/>
      <c r="BG734" s="303"/>
      <c r="BH734" s="303"/>
      <c r="BI734" s="303"/>
      <c r="BJ734" s="303"/>
      <c r="BK734" s="303"/>
      <c r="BL734" s="303"/>
      <c r="BM734" s="303"/>
      <c r="BN734" s="303"/>
      <c r="BO734" s="303"/>
      <c r="BP734" s="303"/>
      <c r="BQ734" s="303"/>
      <c r="BR734" s="303"/>
      <c r="BS734" s="303"/>
      <c r="BT734" s="303"/>
      <c r="BU734" s="303"/>
      <c r="BV734" s="303"/>
      <c r="BW734" s="303"/>
      <c r="BX734" s="303"/>
      <c r="BY734" s="303"/>
      <c r="BZ734" s="303"/>
      <c r="CA734" s="303"/>
      <c r="CB734" s="303"/>
      <c r="CC734" s="303"/>
      <c r="CD734" s="303"/>
      <c r="CE734" s="303"/>
      <c r="CF734" s="303"/>
      <c r="CG734" s="303"/>
      <c r="CH734" s="303"/>
      <c r="CI734" s="303"/>
      <c r="CJ734" s="303"/>
      <c r="CK734" s="303"/>
      <c r="CL734" s="303"/>
      <c r="CM734" s="303"/>
      <c r="CN734" s="303"/>
      <c r="CO734" s="303"/>
      <c r="CP734" s="303"/>
      <c r="CQ734" s="303"/>
      <c r="CR734" s="303"/>
      <c r="CS734" s="303"/>
      <c r="CT734" s="303"/>
      <c r="CU734" s="303"/>
      <c r="CV734" s="303"/>
      <c r="CW734" s="303"/>
      <c r="CX734" s="303"/>
      <c r="CY734" s="303"/>
      <c r="CZ734" s="303"/>
    </row>
    <row r="735" ht="25.15" customHeight="true" x14ac:dyDescent="0.2">
      <c r="C735" s="1562"/>
      <c r="D735" s="1562"/>
      <c r="E735" s="1562"/>
      <c r="F735" s="1562"/>
      <c r="G735" s="1562"/>
      <c r="H735" s="1562"/>
      <c r="I735" s="1562"/>
      <c r="J735" s="1562"/>
      <c r="K735" s="1562"/>
      <c r="L735" s="1562"/>
      <c r="M735" s="1562"/>
      <c r="N735" s="1562"/>
      <c r="O735" s="1562"/>
      <c r="P735" s="1562"/>
      <c r="Q735" s="1562"/>
      <c r="BA735" s="303"/>
      <c r="BB735" s="353"/>
      <c r="BC735" s="303"/>
      <c r="BD735" s="303"/>
      <c r="BE735" s="303"/>
      <c r="BF735" s="303"/>
      <c r="BG735" s="303"/>
      <c r="BH735" s="303"/>
      <c r="BI735" s="303"/>
      <c r="BJ735" s="303"/>
      <c r="BK735" s="303"/>
      <c r="BL735" s="303"/>
      <c r="BM735" s="303"/>
      <c r="BN735" s="303"/>
      <c r="BO735" s="303"/>
      <c r="BP735" s="303"/>
      <c r="BQ735" s="303"/>
      <c r="BR735" s="303"/>
      <c r="BS735" s="303"/>
      <c r="BT735" s="303"/>
      <c r="BU735" s="303"/>
      <c r="BV735" s="303"/>
      <c r="BW735" s="303"/>
      <c r="BX735" s="303"/>
      <c r="BY735" s="303"/>
      <c r="BZ735" s="303"/>
      <c r="CA735" s="303"/>
      <c r="CB735" s="303"/>
      <c r="CC735" s="303"/>
      <c r="CD735" s="303"/>
      <c r="CE735" s="303"/>
      <c r="CF735" s="303"/>
      <c r="CG735" s="303"/>
      <c r="CH735" s="303"/>
      <c r="CI735" s="303"/>
      <c r="CJ735" s="303"/>
      <c r="CK735" s="303"/>
      <c r="CL735" s="303"/>
      <c r="CM735" s="303"/>
      <c r="CN735" s="303"/>
      <c r="CO735" s="303"/>
      <c r="CP735" s="303"/>
      <c r="CQ735" s="303"/>
      <c r="CR735" s="303"/>
      <c r="CS735" s="303"/>
      <c r="CT735" s="303"/>
      <c r="CU735" s="303"/>
      <c r="CV735" s="303"/>
      <c r="CW735" s="303"/>
      <c r="CX735" s="303"/>
      <c r="CY735" s="303"/>
      <c r="CZ735" s="303"/>
    </row>
    <row r="736" ht="25.15" customHeight="true" x14ac:dyDescent="0.2">
      <c r="C736" s="1562"/>
      <c r="D736" s="1562"/>
      <c r="E736" s="1562"/>
      <c r="F736" s="1562"/>
      <c r="G736" s="1562"/>
      <c r="H736" s="1562"/>
      <c r="I736" s="1562"/>
      <c r="J736" s="1562"/>
      <c r="K736" s="1562"/>
      <c r="L736" s="1562"/>
      <c r="M736" s="1562"/>
      <c r="N736" s="1562"/>
      <c r="O736" s="1562"/>
      <c r="P736" s="1562"/>
      <c r="Q736" s="1562"/>
      <c r="BA736" s="303"/>
      <c r="BB736" s="353"/>
      <c r="BC736" s="303"/>
      <c r="BD736" s="303"/>
      <c r="BE736" s="303"/>
      <c r="BF736" s="303"/>
      <c r="BG736" s="303"/>
      <c r="BH736" s="303"/>
      <c r="BI736" s="303"/>
      <c r="BJ736" s="303"/>
      <c r="BK736" s="303"/>
      <c r="BL736" s="303"/>
      <c r="BM736" s="303"/>
      <c r="BN736" s="303"/>
      <c r="BO736" s="303"/>
      <c r="BP736" s="303"/>
      <c r="BQ736" s="303"/>
      <c r="BR736" s="303"/>
      <c r="BS736" s="303"/>
      <c r="BT736" s="303"/>
      <c r="BU736" s="303"/>
      <c r="BV736" s="303"/>
      <c r="BW736" s="303"/>
      <c r="BX736" s="303"/>
      <c r="BY736" s="303"/>
      <c r="BZ736" s="303"/>
      <c r="CA736" s="303"/>
      <c r="CB736" s="303"/>
      <c r="CC736" s="303"/>
      <c r="CD736" s="303"/>
      <c r="CE736" s="303"/>
      <c r="CF736" s="303"/>
      <c r="CG736" s="303"/>
      <c r="CH736" s="303"/>
      <c r="CI736" s="303"/>
      <c r="CJ736" s="303"/>
      <c r="CK736" s="303"/>
      <c r="CL736" s="303"/>
      <c r="CM736" s="303"/>
      <c r="CN736" s="303"/>
      <c r="CO736" s="303"/>
      <c r="CP736" s="303"/>
      <c r="CQ736" s="303"/>
      <c r="CR736" s="303"/>
      <c r="CS736" s="303"/>
      <c r="CT736" s="303"/>
      <c r="CU736" s="303"/>
      <c r="CV736" s="303"/>
      <c r="CW736" s="303"/>
      <c r="CX736" s="303"/>
      <c r="CY736" s="303"/>
      <c r="CZ736" s="303"/>
    </row>
    <row r="737" ht="25.15" customHeight="true" x14ac:dyDescent="0.2">
      <c r="C737" s="1562"/>
      <c r="D737" s="1562"/>
      <c r="E737" s="1562"/>
      <c r="F737" s="1562"/>
      <c r="G737" s="1562"/>
      <c r="H737" s="1562"/>
      <c r="I737" s="1562"/>
      <c r="J737" s="1562"/>
      <c r="K737" s="1562"/>
      <c r="L737" s="1562"/>
      <c r="M737" s="1562"/>
      <c r="N737" s="1562"/>
      <c r="O737" s="1562"/>
      <c r="P737" s="1562"/>
      <c r="Q737" s="1562"/>
      <c r="BA737" s="303"/>
      <c r="BB737" s="353"/>
      <c r="BC737" s="303"/>
      <c r="BD737" s="303"/>
      <c r="BE737" s="303"/>
      <c r="BF737" s="303"/>
      <c r="BG737" s="303"/>
      <c r="BH737" s="303"/>
      <c r="BI737" s="303"/>
      <c r="BJ737" s="303"/>
      <c r="BK737" s="303"/>
      <c r="BL737" s="303"/>
      <c r="BM737" s="303"/>
      <c r="BN737" s="303"/>
      <c r="BO737" s="303"/>
      <c r="BP737" s="303"/>
      <c r="BQ737" s="303"/>
      <c r="BR737" s="303"/>
      <c r="BS737" s="303"/>
      <c r="BT737" s="303"/>
      <c r="BU737" s="303"/>
      <c r="BV737" s="303"/>
      <c r="BW737" s="303"/>
      <c r="BX737" s="303"/>
      <c r="BY737" s="303"/>
      <c r="BZ737" s="303"/>
      <c r="CA737" s="303"/>
      <c r="CB737" s="303"/>
      <c r="CC737" s="303"/>
      <c r="CD737" s="303"/>
      <c r="CE737" s="303"/>
      <c r="CF737" s="303"/>
      <c r="CG737" s="303"/>
      <c r="CH737" s="303"/>
      <c r="CI737" s="303"/>
      <c r="CJ737" s="303"/>
      <c r="CK737" s="303"/>
      <c r="CL737" s="303"/>
      <c r="CM737" s="303"/>
      <c r="CN737" s="303"/>
      <c r="CO737" s="303"/>
      <c r="CP737" s="303"/>
      <c r="CQ737" s="303"/>
      <c r="CR737" s="303"/>
      <c r="CS737" s="303"/>
      <c r="CT737" s="303"/>
      <c r="CU737" s="303"/>
      <c r="CV737" s="303"/>
      <c r="CW737" s="303"/>
      <c r="CX737" s="303"/>
      <c r="CY737" s="303"/>
      <c r="CZ737" s="303"/>
    </row>
    <row r="738" ht="25.15" customHeight="true" x14ac:dyDescent="0.2">
      <c r="C738" s="1562"/>
      <c r="D738" s="1562"/>
      <c r="E738" s="1562"/>
      <c r="F738" s="1562"/>
      <c r="G738" s="1562"/>
      <c r="H738" s="1562"/>
      <c r="I738" s="1562"/>
      <c r="J738" s="1562"/>
      <c r="K738" s="1562"/>
      <c r="L738" s="1562"/>
      <c r="M738" s="1562"/>
      <c r="N738" s="1562"/>
      <c r="O738" s="1562"/>
      <c r="P738" s="1562"/>
      <c r="Q738" s="1562"/>
      <c r="BA738" s="303"/>
      <c r="BB738" s="353"/>
      <c r="BC738" s="303"/>
      <c r="BD738" s="303"/>
      <c r="BE738" s="303"/>
      <c r="BF738" s="303"/>
      <c r="BG738" s="303"/>
      <c r="BH738" s="303"/>
      <c r="BI738" s="303"/>
      <c r="BJ738" s="303"/>
      <c r="BK738" s="303"/>
      <c r="BL738" s="303"/>
      <c r="BM738" s="303"/>
      <c r="BN738" s="303"/>
      <c r="BO738" s="303"/>
      <c r="BP738" s="303"/>
      <c r="BQ738" s="303"/>
      <c r="BR738" s="303"/>
      <c r="BS738" s="303"/>
      <c r="BT738" s="303"/>
      <c r="BU738" s="303"/>
      <c r="BV738" s="303"/>
      <c r="BW738" s="303"/>
      <c r="BX738" s="303"/>
      <c r="BY738" s="303"/>
      <c r="BZ738" s="303"/>
      <c r="CA738" s="303"/>
      <c r="CB738" s="303"/>
      <c r="CC738" s="303"/>
      <c r="CD738" s="303"/>
      <c r="CE738" s="303"/>
      <c r="CF738" s="303"/>
      <c r="CG738" s="303"/>
      <c r="CH738" s="303"/>
      <c r="CI738" s="303"/>
      <c r="CJ738" s="303"/>
      <c r="CK738" s="303"/>
      <c r="CL738" s="303"/>
      <c r="CM738" s="303"/>
      <c r="CN738" s="303"/>
      <c r="CO738" s="303"/>
      <c r="CP738" s="303"/>
      <c r="CQ738" s="303"/>
      <c r="CR738" s="303"/>
      <c r="CS738" s="303"/>
      <c r="CT738" s="303"/>
      <c r="CU738" s="303"/>
      <c r="CV738" s="303"/>
      <c r="CW738" s="303"/>
      <c r="CX738" s="303"/>
      <c r="CY738" s="303"/>
      <c r="CZ738" s="303"/>
    </row>
    <row r="739" ht="25.15" customHeight="true" x14ac:dyDescent="0.2">
      <c r="C739" s="1562"/>
      <c r="D739" s="1562"/>
      <c r="E739" s="1562"/>
      <c r="F739" s="1562"/>
      <c r="G739" s="1562"/>
      <c r="H739" s="1562"/>
      <c r="I739" s="1562"/>
      <c r="J739" s="1562"/>
      <c r="K739" s="1562"/>
      <c r="L739" s="1562"/>
      <c r="M739" s="1562"/>
      <c r="N739" s="1562"/>
      <c r="O739" s="1562"/>
      <c r="P739" s="1562"/>
      <c r="Q739" s="1562"/>
      <c r="BA739" s="303"/>
      <c r="BB739" s="353"/>
      <c r="BC739" s="303"/>
      <c r="BD739" s="303"/>
      <c r="BE739" s="303"/>
      <c r="BF739" s="303"/>
      <c r="BG739" s="303"/>
      <c r="BH739" s="303"/>
      <c r="BI739" s="303"/>
      <c r="BJ739" s="303"/>
      <c r="BK739" s="303"/>
      <c r="BL739" s="303"/>
      <c r="BM739" s="303"/>
      <c r="BN739" s="303"/>
      <c r="BO739" s="303"/>
      <c r="BP739" s="303"/>
      <c r="BQ739" s="303"/>
      <c r="BR739" s="303"/>
      <c r="BS739" s="303"/>
      <c r="BT739" s="303"/>
      <c r="BU739" s="303"/>
      <c r="BV739" s="303"/>
      <c r="BW739" s="303"/>
      <c r="BX739" s="303"/>
      <c r="BY739" s="303"/>
      <c r="BZ739" s="303"/>
      <c r="CA739" s="303"/>
      <c r="CB739" s="303"/>
      <c r="CC739" s="303"/>
      <c r="CD739" s="303"/>
      <c r="CE739" s="303"/>
      <c r="CF739" s="303"/>
      <c r="CG739" s="303"/>
      <c r="CH739" s="303"/>
      <c r="CI739" s="303"/>
      <c r="CJ739" s="303"/>
      <c r="CK739" s="303"/>
      <c r="CL739" s="303"/>
      <c r="CM739" s="303"/>
      <c r="CN739" s="303"/>
      <c r="CO739" s="303"/>
      <c r="CP739" s="303"/>
      <c r="CQ739" s="303"/>
      <c r="CR739" s="303"/>
      <c r="CS739" s="303"/>
      <c r="CT739" s="303"/>
      <c r="CU739" s="303"/>
      <c r="CV739" s="303"/>
      <c r="CW739" s="303"/>
      <c r="CX739" s="303"/>
      <c r="CY739" s="303"/>
      <c r="CZ739" s="303"/>
    </row>
    <row r="740" ht="25.15" customHeight="true" x14ac:dyDescent="0.2">
      <c r="C740" s="1562"/>
      <c r="D740" s="1562"/>
      <c r="E740" s="1562"/>
      <c r="F740" s="1562"/>
      <c r="G740" s="1562"/>
      <c r="H740" s="1562"/>
      <c r="I740" s="1562"/>
      <c r="J740" s="1562"/>
      <c r="K740" s="1562"/>
      <c r="L740" s="1562"/>
      <c r="M740" s="1562"/>
      <c r="N740" s="1562"/>
      <c r="O740" s="1562"/>
      <c r="P740" s="1562"/>
      <c r="Q740" s="1562"/>
      <c r="BA740" s="303"/>
      <c r="BB740" s="353"/>
      <c r="BC740" s="303"/>
      <c r="BD740" s="303"/>
      <c r="BE740" s="303"/>
      <c r="BF740" s="303"/>
      <c r="BG740" s="303"/>
      <c r="BH740" s="303"/>
      <c r="BI740" s="303"/>
      <c r="BJ740" s="303"/>
      <c r="BK740" s="303"/>
      <c r="BL740" s="303"/>
      <c r="BM740" s="303"/>
      <c r="BN740" s="303"/>
      <c r="BO740" s="303"/>
      <c r="BP740" s="303"/>
      <c r="BQ740" s="303"/>
      <c r="BR740" s="303"/>
      <c r="BS740" s="303"/>
      <c r="BT740" s="303"/>
      <c r="BU740" s="303"/>
      <c r="BV740" s="303"/>
      <c r="BW740" s="303"/>
      <c r="BX740" s="303"/>
      <c r="BY740" s="303"/>
      <c r="BZ740" s="303"/>
      <c r="CA740" s="303"/>
      <c r="CB740" s="303"/>
      <c r="CC740" s="303"/>
      <c r="CD740" s="303"/>
      <c r="CE740" s="303"/>
      <c r="CF740" s="303"/>
      <c r="CG740" s="303"/>
      <c r="CH740" s="303"/>
      <c r="CI740" s="303"/>
      <c r="CJ740" s="303"/>
      <c r="CK740" s="303"/>
      <c r="CL740" s="303"/>
      <c r="CM740" s="303"/>
      <c r="CN740" s="303"/>
      <c r="CO740" s="303"/>
      <c r="CP740" s="303"/>
      <c r="CQ740" s="303"/>
      <c r="CR740" s="303"/>
      <c r="CS740" s="303"/>
      <c r="CT740" s="303"/>
      <c r="CU740" s="303"/>
      <c r="CV740" s="303"/>
      <c r="CW740" s="303"/>
      <c r="CX740" s="303"/>
      <c r="CY740" s="303"/>
      <c r="CZ740" s="303"/>
    </row>
    <row r="741" ht="25.15" customHeight="true" x14ac:dyDescent="0.2">
      <c r="C741" s="1562"/>
      <c r="D741" s="1562"/>
      <c r="E741" s="1562"/>
      <c r="F741" s="1562"/>
      <c r="G741" s="1562"/>
      <c r="H741" s="1562"/>
      <c r="I741" s="1562"/>
      <c r="J741" s="1562"/>
      <c r="K741" s="1562"/>
      <c r="L741" s="1562"/>
      <c r="M741" s="1562"/>
      <c r="N741" s="1562"/>
      <c r="O741" s="1562"/>
      <c r="P741" s="1562"/>
      <c r="Q741" s="1562"/>
      <c r="BA741" s="303"/>
      <c r="BB741" s="353"/>
      <c r="BC741" s="303"/>
      <c r="BD741" s="303"/>
      <c r="BE741" s="303"/>
      <c r="BF741" s="303"/>
      <c r="BG741" s="303"/>
      <c r="BH741" s="303"/>
      <c r="BI741" s="303"/>
      <c r="BJ741" s="303"/>
      <c r="BK741" s="303"/>
      <c r="BL741" s="303"/>
      <c r="BM741" s="303"/>
      <c r="BN741" s="303"/>
      <c r="BO741" s="303"/>
      <c r="BP741" s="303"/>
      <c r="BQ741" s="303"/>
      <c r="BR741" s="303"/>
      <c r="BS741" s="303"/>
      <c r="BT741" s="303"/>
      <c r="BU741" s="303"/>
      <c r="BV741" s="303"/>
      <c r="BW741" s="303"/>
      <c r="BX741" s="303"/>
      <c r="BY741" s="303"/>
      <c r="BZ741" s="303"/>
      <c r="CA741" s="303"/>
      <c r="CB741" s="303"/>
      <c r="CC741" s="303"/>
      <c r="CD741" s="303"/>
      <c r="CE741" s="303"/>
      <c r="CF741" s="303"/>
      <c r="CG741" s="303"/>
      <c r="CH741" s="303"/>
      <c r="CI741" s="303"/>
      <c r="CJ741" s="303"/>
      <c r="CK741" s="303"/>
      <c r="CL741" s="303"/>
      <c r="CM741" s="303"/>
      <c r="CN741" s="303"/>
      <c r="CO741" s="303"/>
      <c r="CP741" s="303"/>
      <c r="CQ741" s="303"/>
      <c r="CR741" s="303"/>
      <c r="CS741" s="303"/>
      <c r="CT741" s="303"/>
      <c r="CU741" s="303"/>
      <c r="CV741" s="303"/>
      <c r="CW741" s="303"/>
      <c r="CX741" s="303"/>
      <c r="CY741" s="303"/>
      <c r="CZ741" s="303"/>
    </row>
    <row r="742" ht="25.15" customHeight="true" x14ac:dyDescent="0.2">
      <c r="C742" s="1562"/>
      <c r="D742" s="1562"/>
      <c r="E742" s="1562"/>
      <c r="F742" s="1562"/>
      <c r="G742" s="1562"/>
      <c r="H742" s="1562"/>
      <c r="I742" s="1562"/>
      <c r="J742" s="1562"/>
      <c r="K742" s="1562"/>
      <c r="L742" s="1562"/>
      <c r="M742" s="1562"/>
      <c r="N742" s="1562"/>
      <c r="O742" s="1562"/>
      <c r="P742" s="1562"/>
      <c r="Q742" s="1562"/>
      <c r="BA742" s="303"/>
      <c r="BB742" s="353"/>
      <c r="BC742" s="303"/>
      <c r="BD742" s="303"/>
      <c r="BE742" s="303"/>
      <c r="BF742" s="303"/>
      <c r="BG742" s="303"/>
      <c r="BH742" s="303"/>
      <c r="BI742" s="303"/>
      <c r="BJ742" s="303"/>
      <c r="BK742" s="303"/>
      <c r="BL742" s="303"/>
      <c r="BM742" s="303"/>
      <c r="BN742" s="303"/>
      <c r="BO742" s="303"/>
      <c r="BP742" s="303"/>
      <c r="BQ742" s="303"/>
      <c r="BR742" s="303"/>
      <c r="BS742" s="303"/>
      <c r="BT742" s="303"/>
      <c r="BU742" s="303"/>
      <c r="BV742" s="303"/>
      <c r="BW742" s="303"/>
      <c r="BX742" s="303"/>
      <c r="BY742" s="303"/>
      <c r="BZ742" s="303"/>
      <c r="CA742" s="303"/>
      <c r="CB742" s="303"/>
      <c r="CC742" s="303"/>
      <c r="CD742" s="303"/>
      <c r="CE742" s="303"/>
      <c r="CF742" s="303"/>
      <c r="CG742" s="303"/>
      <c r="CH742" s="303"/>
      <c r="CI742" s="303"/>
      <c r="CJ742" s="303"/>
      <c r="CK742" s="303"/>
      <c r="CL742" s="303"/>
      <c r="CM742" s="303"/>
      <c r="CN742" s="303"/>
      <c r="CO742" s="303"/>
      <c r="CP742" s="303"/>
      <c r="CQ742" s="303"/>
      <c r="CR742" s="303"/>
      <c r="CS742" s="303"/>
      <c r="CT742" s="303"/>
      <c r="CU742" s="303"/>
      <c r="CV742" s="303"/>
      <c r="CW742" s="303"/>
      <c r="CX742" s="303"/>
      <c r="CY742" s="303"/>
      <c r="CZ742" s="303"/>
    </row>
    <row r="743" ht="25.15" customHeight="true" x14ac:dyDescent="0.2">
      <c r="C743" s="1562"/>
      <c r="D743" s="1562"/>
      <c r="E743" s="1562"/>
      <c r="F743" s="1562"/>
      <c r="G743" s="1562"/>
      <c r="H743" s="1562"/>
      <c r="I743" s="1562"/>
      <c r="J743" s="1562"/>
      <c r="K743" s="1562"/>
      <c r="L743" s="1562"/>
      <c r="M743" s="1562"/>
      <c r="N743" s="1562"/>
      <c r="O743" s="1562"/>
      <c r="P743" s="1562"/>
      <c r="Q743" s="1562"/>
      <c r="BA743" s="303"/>
      <c r="BB743" s="353"/>
      <c r="BC743" s="303"/>
      <c r="BD743" s="303"/>
      <c r="BE743" s="303"/>
      <c r="BF743" s="303"/>
      <c r="BG743" s="303"/>
      <c r="BH743" s="303"/>
      <c r="BI743" s="303"/>
      <c r="BJ743" s="303"/>
      <c r="BK743" s="303"/>
      <c r="BL743" s="303"/>
      <c r="BM743" s="303"/>
      <c r="BN743" s="303"/>
      <c r="BO743" s="303"/>
      <c r="BP743" s="303"/>
      <c r="BQ743" s="303"/>
      <c r="BR743" s="303"/>
      <c r="BS743" s="303"/>
      <c r="BT743" s="303"/>
      <c r="BU743" s="303"/>
      <c r="BV743" s="303"/>
      <c r="BW743" s="303"/>
      <c r="BX743" s="303"/>
      <c r="BY743" s="303"/>
      <c r="BZ743" s="303"/>
      <c r="CA743" s="303"/>
      <c r="CB743" s="303"/>
      <c r="CC743" s="303"/>
      <c r="CD743" s="303"/>
      <c r="CE743" s="303"/>
      <c r="CF743" s="303"/>
      <c r="CG743" s="303"/>
      <c r="CH743" s="303"/>
      <c r="CI743" s="303"/>
      <c r="CJ743" s="303"/>
      <c r="CK743" s="303"/>
      <c r="CL743" s="303"/>
      <c r="CM743" s="303"/>
      <c r="CN743" s="303"/>
      <c r="CO743" s="303"/>
      <c r="CP743" s="303"/>
      <c r="CQ743" s="303"/>
      <c r="CR743" s="303"/>
      <c r="CS743" s="303"/>
      <c r="CT743" s="303"/>
      <c r="CU743" s="303"/>
      <c r="CV743" s="303"/>
      <c r="CW743" s="303"/>
      <c r="CX743" s="303"/>
      <c r="CY743" s="303"/>
      <c r="CZ743" s="303"/>
    </row>
    <row r="744" ht="25.15" customHeight="true" x14ac:dyDescent="0.2">
      <c r="C744" s="1562"/>
      <c r="D744" s="1562"/>
      <c r="E744" s="1562"/>
      <c r="F744" s="1562"/>
      <c r="G744" s="1562"/>
      <c r="H744" s="1562"/>
      <c r="I744" s="1562"/>
      <c r="J744" s="1562"/>
      <c r="K744" s="1562"/>
      <c r="L744" s="1562"/>
      <c r="M744" s="1562"/>
      <c r="N744" s="1562"/>
      <c r="O744" s="1562"/>
      <c r="P744" s="1562"/>
      <c r="Q744" s="1562"/>
      <c r="BA744" s="303"/>
      <c r="BB744" s="353"/>
      <c r="BC744" s="303"/>
      <c r="BD744" s="303"/>
      <c r="BE744" s="303"/>
      <c r="BF744" s="303"/>
      <c r="BG744" s="303"/>
      <c r="BH744" s="303"/>
      <c r="BI744" s="303"/>
      <c r="BJ744" s="303"/>
      <c r="BK744" s="303"/>
      <c r="BL744" s="303"/>
      <c r="BM744" s="303"/>
      <c r="BN744" s="303"/>
      <c r="BO744" s="303"/>
      <c r="BP744" s="303"/>
      <c r="BQ744" s="303"/>
      <c r="BR744" s="303"/>
      <c r="BS744" s="303"/>
      <c r="BT744" s="303"/>
      <c r="BU744" s="303"/>
      <c r="BV744" s="303"/>
      <c r="BW744" s="303"/>
      <c r="BX744" s="303"/>
      <c r="BY744" s="303"/>
      <c r="BZ744" s="303"/>
      <c r="CA744" s="303"/>
      <c r="CB744" s="303"/>
      <c r="CC744" s="303"/>
      <c r="CD744" s="303"/>
      <c r="CE744" s="303"/>
      <c r="CF744" s="303"/>
      <c r="CG744" s="303"/>
      <c r="CH744" s="303"/>
      <c r="CI744" s="303"/>
      <c r="CJ744" s="303"/>
      <c r="CK744" s="303"/>
      <c r="CL744" s="303"/>
      <c r="CM744" s="303"/>
      <c r="CN744" s="303"/>
      <c r="CO744" s="303"/>
      <c r="CP744" s="303"/>
      <c r="CQ744" s="303"/>
      <c r="CR744" s="303"/>
      <c r="CS744" s="303"/>
      <c r="CT744" s="303"/>
      <c r="CU744" s="303"/>
      <c r="CV744" s="303"/>
      <c r="CW744" s="303"/>
      <c r="CX744" s="303"/>
      <c r="CY744" s="303"/>
      <c r="CZ744" s="303"/>
    </row>
    <row r="745" ht="25.15" customHeight="true" x14ac:dyDescent="0.2">
      <c r="C745" s="1562"/>
      <c r="D745" s="1562"/>
      <c r="E745" s="1562"/>
      <c r="F745" s="1562"/>
      <c r="G745" s="1562"/>
      <c r="H745" s="1562"/>
      <c r="I745" s="1562"/>
      <c r="J745" s="1562"/>
      <c r="K745" s="1562"/>
      <c r="L745" s="1562"/>
      <c r="M745" s="1562"/>
      <c r="N745" s="1562"/>
      <c r="O745" s="1562"/>
      <c r="P745" s="1562"/>
      <c r="Q745" s="1562"/>
      <c r="BA745" s="303"/>
      <c r="BB745" s="353"/>
      <c r="BC745" s="303"/>
      <c r="BD745" s="303"/>
      <c r="BE745" s="303"/>
      <c r="BF745" s="303"/>
      <c r="BG745" s="303"/>
      <c r="BH745" s="303"/>
      <c r="BI745" s="303"/>
      <c r="BJ745" s="303"/>
      <c r="BK745" s="303"/>
      <c r="BL745" s="303"/>
      <c r="BM745" s="303"/>
      <c r="BN745" s="303"/>
      <c r="BO745" s="303"/>
      <c r="BP745" s="303"/>
      <c r="BQ745" s="303"/>
      <c r="BR745" s="303"/>
      <c r="BS745" s="303"/>
      <c r="BT745" s="303"/>
      <c r="BU745" s="303"/>
      <c r="BV745" s="303"/>
      <c r="BW745" s="303"/>
      <c r="BX745" s="303"/>
      <c r="BY745" s="303"/>
      <c r="BZ745" s="303"/>
      <c r="CA745" s="303"/>
      <c r="CB745" s="303"/>
      <c r="CC745" s="303"/>
      <c r="CD745" s="303"/>
      <c r="CE745" s="303"/>
      <c r="CF745" s="303"/>
      <c r="CG745" s="303"/>
      <c r="CH745" s="303"/>
      <c r="CI745" s="303"/>
      <c r="CJ745" s="303"/>
      <c r="CK745" s="303"/>
      <c r="CL745" s="303"/>
      <c r="CM745" s="303"/>
      <c r="CN745" s="303"/>
      <c r="CO745" s="303"/>
      <c r="CP745" s="303"/>
      <c r="CQ745" s="303"/>
      <c r="CR745" s="303"/>
      <c r="CS745" s="303"/>
      <c r="CT745" s="303"/>
      <c r="CU745" s="303"/>
      <c r="CV745" s="303"/>
      <c r="CW745" s="303"/>
      <c r="CX745" s="303"/>
      <c r="CY745" s="303"/>
      <c r="CZ745" s="303"/>
    </row>
    <row r="746" ht="25.15" customHeight="true" x14ac:dyDescent="0.2">
      <c r="C746" s="1562"/>
      <c r="D746" s="1562"/>
      <c r="E746" s="1562"/>
      <c r="F746" s="1562"/>
      <c r="G746" s="1562"/>
      <c r="H746" s="1562"/>
      <c r="I746" s="1562"/>
      <c r="J746" s="1562"/>
      <c r="K746" s="1562"/>
      <c r="L746" s="1562"/>
      <c r="M746" s="1562"/>
      <c r="N746" s="1562"/>
      <c r="O746" s="1562"/>
      <c r="P746" s="1562"/>
      <c r="Q746" s="1562"/>
      <c r="BA746" s="303"/>
      <c r="BB746" s="353"/>
      <c r="BC746" s="303"/>
      <c r="BD746" s="303"/>
      <c r="BE746" s="303"/>
      <c r="BF746" s="303"/>
      <c r="BG746" s="303"/>
      <c r="BH746" s="303"/>
      <c r="BI746" s="303"/>
      <c r="BJ746" s="303"/>
      <c r="BK746" s="303"/>
      <c r="BL746" s="303"/>
      <c r="BM746" s="303"/>
      <c r="BN746" s="303"/>
      <c r="BO746" s="303"/>
      <c r="BP746" s="303"/>
      <c r="BQ746" s="303"/>
      <c r="BR746" s="303"/>
      <c r="BS746" s="303"/>
      <c r="BT746" s="303"/>
      <c r="BU746" s="303"/>
      <c r="BV746" s="303"/>
      <c r="BW746" s="303"/>
      <c r="BX746" s="303"/>
      <c r="BY746" s="303"/>
      <c r="BZ746" s="303"/>
      <c r="CA746" s="303"/>
      <c r="CB746" s="303"/>
      <c r="CC746" s="303"/>
      <c r="CD746" s="303"/>
      <c r="CE746" s="303"/>
      <c r="CF746" s="303"/>
      <c r="CG746" s="303"/>
      <c r="CH746" s="303"/>
      <c r="CI746" s="303"/>
      <c r="CJ746" s="303"/>
      <c r="CK746" s="303"/>
      <c r="CL746" s="303"/>
      <c r="CM746" s="303"/>
      <c r="CN746" s="303"/>
      <c r="CO746" s="303"/>
      <c r="CP746" s="303"/>
      <c r="CQ746" s="303"/>
      <c r="CR746" s="303"/>
      <c r="CS746" s="303"/>
      <c r="CT746" s="303"/>
      <c r="CU746" s="303"/>
      <c r="CV746" s="303"/>
      <c r="CW746" s="303"/>
      <c r="CX746" s="303"/>
      <c r="CY746" s="303"/>
      <c r="CZ746" s="303"/>
    </row>
    <row r="747" ht="25.15" customHeight="true" x14ac:dyDescent="0.2">
      <c r="C747" s="1562"/>
      <c r="D747" s="1562"/>
      <c r="E747" s="1562"/>
      <c r="F747" s="1562"/>
      <c r="G747" s="1562"/>
      <c r="H747" s="1562"/>
      <c r="I747" s="1562"/>
      <c r="J747" s="1562"/>
      <c r="K747" s="1562"/>
      <c r="L747" s="1562"/>
      <c r="M747" s="1562"/>
      <c r="N747" s="1562"/>
      <c r="O747" s="1562"/>
      <c r="P747" s="1562"/>
      <c r="Q747" s="1562"/>
      <c r="BA747" s="303"/>
      <c r="BB747" s="353"/>
      <c r="BC747" s="303"/>
      <c r="BD747" s="303"/>
      <c r="BE747" s="303"/>
      <c r="BF747" s="303"/>
      <c r="BG747" s="303"/>
      <c r="BH747" s="303"/>
      <c r="BI747" s="303"/>
      <c r="BJ747" s="303"/>
      <c r="BK747" s="303"/>
      <c r="BL747" s="303"/>
      <c r="BM747" s="303"/>
      <c r="BN747" s="303"/>
      <c r="BO747" s="303"/>
      <c r="BP747" s="303"/>
      <c r="BQ747" s="303"/>
      <c r="BR747" s="303"/>
      <c r="BS747" s="303"/>
      <c r="BT747" s="303"/>
      <c r="BU747" s="303"/>
      <c r="BV747" s="303"/>
      <c r="BW747" s="303"/>
      <c r="BX747" s="303"/>
      <c r="BY747" s="303"/>
      <c r="BZ747" s="303"/>
      <c r="CA747" s="303"/>
      <c r="CB747" s="303"/>
      <c r="CC747" s="303"/>
      <c r="CD747" s="303"/>
      <c r="CE747" s="303"/>
      <c r="CF747" s="303"/>
      <c r="CG747" s="303"/>
      <c r="CH747" s="303"/>
      <c r="CI747" s="303"/>
      <c r="CJ747" s="303"/>
      <c r="CK747" s="303"/>
      <c r="CL747" s="303"/>
      <c r="CM747" s="303"/>
      <c r="CN747" s="303"/>
      <c r="CO747" s="303"/>
      <c r="CP747" s="303"/>
      <c r="CQ747" s="303"/>
      <c r="CR747" s="303"/>
      <c r="CS747" s="303"/>
      <c r="CT747" s="303"/>
      <c r="CU747" s="303"/>
      <c r="CV747" s="303"/>
      <c r="CW747" s="303"/>
      <c r="CX747" s="303"/>
      <c r="CY747" s="303"/>
      <c r="CZ747" s="303"/>
    </row>
    <row r="748" ht="25.15" customHeight="true" x14ac:dyDescent="0.2">
      <c r="C748" s="1562"/>
      <c r="D748" s="1562"/>
      <c r="E748" s="1562"/>
      <c r="F748" s="1562"/>
      <c r="G748" s="1562"/>
      <c r="H748" s="1562"/>
      <c r="I748" s="1562"/>
      <c r="J748" s="1562"/>
      <c r="K748" s="1562"/>
      <c r="L748" s="1562"/>
      <c r="M748" s="1562"/>
      <c r="N748" s="1562"/>
      <c r="O748" s="1562"/>
      <c r="P748" s="1562"/>
      <c r="Q748" s="1562"/>
      <c r="BA748" s="303"/>
      <c r="BB748" s="353"/>
      <c r="BC748" s="303"/>
      <c r="BD748" s="303"/>
      <c r="BE748" s="303"/>
      <c r="BF748" s="303"/>
      <c r="BG748" s="303"/>
      <c r="BH748" s="303"/>
      <c r="BI748" s="303"/>
      <c r="BJ748" s="303"/>
      <c r="BK748" s="303"/>
      <c r="BL748" s="303"/>
      <c r="BM748" s="303"/>
      <c r="BN748" s="303"/>
      <c r="BO748" s="303"/>
      <c r="BP748" s="303"/>
      <c r="BQ748" s="303"/>
      <c r="BR748" s="303"/>
      <c r="BS748" s="303"/>
      <c r="BT748" s="303"/>
      <c r="BU748" s="303"/>
      <c r="BV748" s="303"/>
      <c r="BW748" s="303"/>
      <c r="BX748" s="303"/>
      <c r="BY748" s="303"/>
      <c r="BZ748" s="303"/>
      <c r="CA748" s="303"/>
      <c r="CB748" s="303"/>
      <c r="CC748" s="303"/>
      <c r="CD748" s="303"/>
      <c r="CE748" s="303"/>
      <c r="CF748" s="303"/>
      <c r="CG748" s="303"/>
      <c r="CH748" s="303"/>
      <c r="CI748" s="303"/>
      <c r="CJ748" s="303"/>
      <c r="CK748" s="303"/>
      <c r="CL748" s="303"/>
      <c r="CM748" s="303"/>
      <c r="CN748" s="303"/>
      <c r="CO748" s="303"/>
      <c r="CP748" s="303"/>
      <c r="CQ748" s="303"/>
      <c r="CR748" s="303"/>
      <c r="CS748" s="303"/>
      <c r="CT748" s="303"/>
      <c r="CU748" s="303"/>
      <c r="CV748" s="303"/>
      <c r="CW748" s="303"/>
      <c r="CX748" s="303"/>
      <c r="CY748" s="303"/>
      <c r="CZ748" s="303"/>
    </row>
    <row r="749" ht="25.15" customHeight="true" x14ac:dyDescent="0.2">
      <c r="C749" s="1562"/>
      <c r="D749" s="1562"/>
      <c r="E749" s="1562"/>
      <c r="F749" s="1562"/>
      <c r="G749" s="1562"/>
      <c r="H749" s="1562"/>
      <c r="I749" s="1562"/>
      <c r="J749" s="1562"/>
      <c r="K749" s="1562"/>
      <c r="L749" s="1562"/>
      <c r="M749" s="1562"/>
      <c r="N749" s="1562"/>
      <c r="O749" s="1562"/>
      <c r="P749" s="1562"/>
      <c r="Q749" s="1562"/>
      <c r="BA749" s="303"/>
      <c r="BB749" s="353"/>
      <c r="BC749" s="303"/>
      <c r="BD749" s="303"/>
      <c r="BE749" s="303"/>
      <c r="BF749" s="303"/>
      <c r="BG749" s="303"/>
      <c r="BH749" s="303"/>
      <c r="BI749" s="303"/>
      <c r="BJ749" s="303"/>
      <c r="BK749" s="303"/>
      <c r="BL749" s="303"/>
      <c r="BM749" s="303"/>
      <c r="BN749" s="303"/>
      <c r="BO749" s="303"/>
      <c r="BP749" s="303"/>
      <c r="BQ749" s="303"/>
      <c r="BR749" s="303"/>
      <c r="BS749" s="303"/>
      <c r="BT749" s="303"/>
      <c r="BU749" s="303"/>
      <c r="BV749" s="303"/>
      <c r="BW749" s="303"/>
      <c r="BX749" s="303"/>
      <c r="BY749" s="303"/>
      <c r="BZ749" s="303"/>
      <c r="CA749" s="303"/>
      <c r="CB749" s="303"/>
      <c r="CC749" s="303"/>
      <c r="CD749" s="303"/>
      <c r="CE749" s="303"/>
      <c r="CF749" s="303"/>
      <c r="CG749" s="303"/>
      <c r="CH749" s="303"/>
      <c r="CI749" s="303"/>
      <c r="CJ749" s="303"/>
      <c r="CK749" s="303"/>
      <c r="CL749" s="303"/>
      <c r="CM749" s="303"/>
      <c r="CN749" s="303"/>
      <c r="CO749" s="303"/>
      <c r="CP749" s="303"/>
      <c r="CQ749" s="303"/>
      <c r="CR749" s="303"/>
      <c r="CS749" s="303"/>
      <c r="CT749" s="303"/>
      <c r="CU749" s="303"/>
      <c r="CV749" s="303"/>
      <c r="CW749" s="303"/>
      <c r="CX749" s="303"/>
      <c r="CY749" s="303"/>
      <c r="CZ749" s="303"/>
    </row>
    <row r="750" ht="25.15" customHeight="true" x14ac:dyDescent="0.2">
      <c r="C750" s="1562"/>
      <c r="D750" s="1562"/>
      <c r="E750" s="1562"/>
      <c r="F750" s="1562"/>
      <c r="G750" s="1562"/>
      <c r="H750" s="1562"/>
      <c r="I750" s="1562"/>
      <c r="J750" s="1562"/>
      <c r="K750" s="1562"/>
      <c r="L750" s="1562"/>
      <c r="M750" s="1562"/>
      <c r="N750" s="1562"/>
      <c r="O750" s="1562"/>
      <c r="P750" s="1562"/>
      <c r="Q750" s="1562"/>
      <c r="BA750" s="303"/>
      <c r="BB750" s="353"/>
      <c r="BC750" s="303"/>
      <c r="BD750" s="303"/>
      <c r="BE750" s="303"/>
      <c r="BF750" s="303"/>
      <c r="BG750" s="303"/>
      <c r="BH750" s="303"/>
      <c r="BI750" s="303"/>
      <c r="BJ750" s="303"/>
      <c r="BK750" s="303"/>
      <c r="BL750" s="303"/>
      <c r="BM750" s="303"/>
      <c r="BN750" s="303"/>
      <c r="BO750" s="303"/>
      <c r="BP750" s="303"/>
      <c r="BQ750" s="303"/>
      <c r="BR750" s="303"/>
      <c r="BS750" s="303"/>
      <c r="BT750" s="303"/>
      <c r="BU750" s="303"/>
      <c r="BV750" s="303"/>
      <c r="BW750" s="303"/>
      <c r="BX750" s="303"/>
      <c r="BY750" s="303"/>
      <c r="BZ750" s="303"/>
      <c r="CA750" s="303"/>
      <c r="CB750" s="303"/>
      <c r="CC750" s="303"/>
      <c r="CD750" s="303"/>
      <c r="CE750" s="303"/>
      <c r="CF750" s="303"/>
      <c r="CG750" s="303"/>
      <c r="CH750" s="303"/>
      <c r="CI750" s="303"/>
      <c r="CJ750" s="303"/>
      <c r="CK750" s="303"/>
      <c r="CL750" s="303"/>
      <c r="CM750" s="303"/>
      <c r="CN750" s="303"/>
      <c r="CO750" s="303"/>
      <c r="CP750" s="303"/>
      <c r="CQ750" s="303"/>
      <c r="CR750" s="303"/>
      <c r="CS750" s="303"/>
      <c r="CT750" s="303"/>
      <c r="CU750" s="303"/>
      <c r="CV750" s="303"/>
      <c r="CW750" s="303"/>
      <c r="CX750" s="303"/>
      <c r="CY750" s="303"/>
      <c r="CZ750" s="303"/>
    </row>
    <row r="751" ht="25.15" customHeight="true" x14ac:dyDescent="0.2">
      <c r="C751" s="1562"/>
      <c r="D751" s="1562"/>
      <c r="E751" s="1562"/>
      <c r="F751" s="1562"/>
      <c r="G751" s="1562"/>
      <c r="H751" s="1562"/>
      <c r="I751" s="1562"/>
      <c r="J751" s="1562"/>
      <c r="K751" s="1562"/>
      <c r="L751" s="1562"/>
      <c r="M751" s="1562"/>
      <c r="N751" s="1562"/>
      <c r="O751" s="1562"/>
      <c r="P751" s="1562"/>
      <c r="Q751" s="1562"/>
      <c r="BA751" s="303"/>
      <c r="BB751" s="353"/>
      <c r="BC751" s="303"/>
      <c r="BD751" s="303"/>
      <c r="BE751" s="303"/>
      <c r="BF751" s="303"/>
      <c r="BG751" s="303"/>
      <c r="BH751" s="303"/>
      <c r="BI751" s="303"/>
      <c r="BJ751" s="303"/>
      <c r="BK751" s="303"/>
      <c r="BL751" s="303"/>
      <c r="BM751" s="303"/>
      <c r="BN751" s="303"/>
      <c r="BO751" s="303"/>
      <c r="BP751" s="303"/>
      <c r="BQ751" s="303"/>
      <c r="BR751" s="303"/>
      <c r="BS751" s="303"/>
      <c r="BT751" s="303"/>
      <c r="BU751" s="303"/>
      <c r="BV751" s="303"/>
      <c r="BW751" s="303"/>
      <c r="BX751" s="303"/>
      <c r="BY751" s="303"/>
      <c r="BZ751" s="303"/>
      <c r="CA751" s="303"/>
      <c r="CB751" s="303"/>
      <c r="CC751" s="303"/>
      <c r="CD751" s="303"/>
      <c r="CE751" s="303"/>
      <c r="CF751" s="303"/>
      <c r="CG751" s="303"/>
      <c r="CH751" s="303"/>
      <c r="CI751" s="303"/>
      <c r="CJ751" s="303"/>
      <c r="CK751" s="303"/>
      <c r="CL751" s="303"/>
      <c r="CM751" s="303"/>
      <c r="CN751" s="303"/>
      <c r="CO751" s="303"/>
      <c r="CP751" s="303"/>
      <c r="CQ751" s="303"/>
      <c r="CR751" s="303"/>
      <c r="CS751" s="303"/>
      <c r="CT751" s="303"/>
      <c r="CU751" s="303"/>
      <c r="CV751" s="303"/>
      <c r="CW751" s="303"/>
      <c r="CX751" s="303"/>
      <c r="CY751" s="303"/>
      <c r="CZ751" s="303"/>
    </row>
    <row r="752" ht="25.15" customHeight="true" x14ac:dyDescent="0.2">
      <c r="C752" s="1562"/>
      <c r="D752" s="1562"/>
      <c r="E752" s="1562"/>
      <c r="F752" s="1562"/>
      <c r="G752" s="1562"/>
      <c r="H752" s="1562"/>
      <c r="I752" s="1562"/>
      <c r="J752" s="1562"/>
      <c r="K752" s="1562"/>
      <c r="L752" s="1562"/>
      <c r="M752" s="1562"/>
      <c r="N752" s="1562"/>
      <c r="O752" s="1562"/>
      <c r="P752" s="1562"/>
      <c r="Q752" s="1562"/>
      <c r="BA752" s="303"/>
      <c r="BB752" s="353"/>
      <c r="BC752" s="303"/>
      <c r="BD752" s="303"/>
      <c r="BE752" s="303"/>
      <c r="BF752" s="303"/>
      <c r="BG752" s="303"/>
      <c r="BH752" s="303"/>
      <c r="BI752" s="303"/>
      <c r="BJ752" s="303"/>
      <c r="BK752" s="303"/>
      <c r="BL752" s="303"/>
      <c r="BM752" s="303"/>
      <c r="BN752" s="303"/>
      <c r="BO752" s="303"/>
      <c r="BP752" s="303"/>
      <c r="BQ752" s="303"/>
      <c r="BR752" s="303"/>
      <c r="BS752" s="303"/>
      <c r="BT752" s="303"/>
      <c r="BU752" s="303"/>
      <c r="BV752" s="303"/>
      <c r="BW752" s="303"/>
      <c r="BX752" s="303"/>
      <c r="BY752" s="303"/>
      <c r="BZ752" s="303"/>
      <c r="CA752" s="303"/>
      <c r="CB752" s="303"/>
      <c r="CC752" s="303"/>
      <c r="CD752" s="303"/>
      <c r="CE752" s="303"/>
      <c r="CF752" s="303"/>
      <c r="CG752" s="303"/>
      <c r="CH752" s="303"/>
      <c r="CI752" s="303"/>
      <c r="CJ752" s="303"/>
      <c r="CK752" s="303"/>
      <c r="CL752" s="303"/>
      <c r="CM752" s="303"/>
      <c r="CN752" s="303"/>
      <c r="CO752" s="303"/>
      <c r="CP752" s="303"/>
      <c r="CQ752" s="303"/>
      <c r="CR752" s="303"/>
      <c r="CS752" s="303"/>
      <c r="CT752" s="303"/>
      <c r="CU752" s="303"/>
      <c r="CV752" s="303"/>
      <c r="CW752" s="303"/>
      <c r="CX752" s="303"/>
      <c r="CY752" s="303"/>
      <c r="CZ752" s="303"/>
    </row>
    <row r="753" ht="25.15" customHeight="true" x14ac:dyDescent="0.2">
      <c r="C753" s="1562"/>
      <c r="D753" s="1562"/>
      <c r="E753" s="1562"/>
      <c r="F753" s="1562"/>
      <c r="G753" s="1562"/>
      <c r="H753" s="1562"/>
      <c r="I753" s="1562"/>
      <c r="J753" s="1562"/>
      <c r="K753" s="1562"/>
      <c r="L753" s="1562"/>
      <c r="M753" s="1562"/>
      <c r="N753" s="1562"/>
      <c r="O753" s="1562"/>
      <c r="P753" s="1562"/>
      <c r="Q753" s="1562"/>
      <c r="BA753" s="303"/>
      <c r="BB753" s="353"/>
      <c r="BC753" s="303"/>
      <c r="BD753" s="303"/>
      <c r="BE753" s="303"/>
      <c r="BF753" s="303"/>
      <c r="BG753" s="303"/>
      <c r="BH753" s="303"/>
      <c r="BI753" s="303"/>
      <c r="BJ753" s="303"/>
      <c r="BK753" s="303"/>
      <c r="BL753" s="303"/>
      <c r="BM753" s="303"/>
      <c r="BN753" s="303"/>
      <c r="BO753" s="303"/>
      <c r="BP753" s="303"/>
      <c r="BQ753" s="303"/>
      <c r="BR753" s="303"/>
      <c r="BS753" s="303"/>
      <c r="BT753" s="303"/>
      <c r="BU753" s="303"/>
      <c r="BV753" s="303"/>
      <c r="BW753" s="303"/>
      <c r="BX753" s="303"/>
      <c r="BY753" s="303"/>
      <c r="BZ753" s="303"/>
      <c r="CA753" s="303"/>
      <c r="CB753" s="303"/>
      <c r="CC753" s="303"/>
      <c r="CD753" s="303"/>
      <c r="CE753" s="303"/>
      <c r="CF753" s="303"/>
      <c r="CG753" s="303"/>
      <c r="CH753" s="303"/>
      <c r="CI753" s="303"/>
      <c r="CJ753" s="303"/>
      <c r="CK753" s="303"/>
      <c r="CL753" s="303"/>
      <c r="CM753" s="303"/>
      <c r="CN753" s="303"/>
      <c r="CO753" s="303"/>
      <c r="CP753" s="303"/>
      <c r="CQ753" s="303"/>
      <c r="CR753" s="303"/>
      <c r="CS753" s="303"/>
      <c r="CT753" s="303"/>
      <c r="CU753" s="303"/>
      <c r="CV753" s="303"/>
      <c r="CW753" s="303"/>
      <c r="CX753" s="303"/>
      <c r="CY753" s="303"/>
      <c r="CZ753" s="303"/>
    </row>
    <row r="754" ht="25.15" customHeight="true" x14ac:dyDescent="0.2">
      <c r="C754" s="1562"/>
      <c r="D754" s="1562"/>
      <c r="E754" s="1562"/>
      <c r="F754" s="1562"/>
      <c r="G754" s="1562"/>
      <c r="H754" s="1562"/>
      <c r="I754" s="1562"/>
      <c r="J754" s="1562"/>
      <c r="K754" s="1562"/>
      <c r="L754" s="1562"/>
      <c r="M754" s="1562"/>
      <c r="N754" s="1562"/>
      <c r="O754" s="1562"/>
      <c r="P754" s="1562"/>
      <c r="Q754" s="1562"/>
      <c r="BA754" s="303"/>
      <c r="BB754" s="353"/>
      <c r="BC754" s="303"/>
      <c r="BD754" s="303"/>
      <c r="BE754" s="303"/>
      <c r="BF754" s="303"/>
      <c r="BG754" s="303"/>
      <c r="BH754" s="303"/>
      <c r="BI754" s="303"/>
      <c r="BJ754" s="303"/>
      <c r="BK754" s="303"/>
      <c r="BL754" s="303"/>
      <c r="BM754" s="303"/>
      <c r="BN754" s="303"/>
      <c r="BO754" s="303"/>
      <c r="BP754" s="303"/>
      <c r="BQ754" s="303"/>
      <c r="BR754" s="303"/>
      <c r="BS754" s="303"/>
      <c r="BT754" s="303"/>
      <c r="BU754" s="303"/>
      <c r="BV754" s="303"/>
      <c r="BW754" s="303"/>
      <c r="BX754" s="303"/>
      <c r="BY754" s="303"/>
      <c r="BZ754" s="303"/>
      <c r="CA754" s="303"/>
      <c r="CB754" s="303"/>
      <c r="CC754" s="303"/>
      <c r="CD754" s="303"/>
      <c r="CE754" s="303"/>
      <c r="CF754" s="303"/>
      <c r="CG754" s="303"/>
      <c r="CH754" s="303"/>
      <c r="CI754" s="303"/>
      <c r="CJ754" s="303"/>
      <c r="CK754" s="303"/>
      <c r="CL754" s="303"/>
      <c r="CM754" s="303"/>
      <c r="CN754" s="303"/>
      <c r="CO754" s="303"/>
      <c r="CP754" s="303"/>
      <c r="CQ754" s="303"/>
      <c r="CR754" s="303"/>
      <c r="CS754" s="303"/>
      <c r="CT754" s="303"/>
      <c r="CU754" s="303"/>
      <c r="CV754" s="303"/>
      <c r="CW754" s="303"/>
      <c r="CX754" s="303"/>
      <c r="CY754" s="303"/>
      <c r="CZ754" s="303"/>
    </row>
    <row r="755" ht="25.15" customHeight="true" x14ac:dyDescent="0.2">
      <c r="C755" s="1562"/>
      <c r="D755" s="1562"/>
      <c r="E755" s="1562"/>
      <c r="F755" s="1562"/>
      <c r="G755" s="1562"/>
      <c r="H755" s="1562"/>
      <c r="I755" s="1562"/>
      <c r="J755" s="1562"/>
      <c r="K755" s="1562"/>
      <c r="L755" s="1562"/>
      <c r="M755" s="1562"/>
      <c r="N755" s="1562"/>
      <c r="O755" s="1562"/>
      <c r="P755" s="1562"/>
      <c r="Q755" s="1562"/>
      <c r="BA755" s="303"/>
      <c r="BB755" s="353"/>
      <c r="BC755" s="303"/>
      <c r="BD755" s="303"/>
      <c r="BE755" s="303"/>
      <c r="BF755" s="303"/>
      <c r="BG755" s="303"/>
      <c r="BH755" s="303"/>
      <c r="BI755" s="303"/>
      <c r="BJ755" s="303"/>
      <c r="BK755" s="303"/>
      <c r="BL755" s="303"/>
      <c r="BM755" s="303"/>
      <c r="BN755" s="303"/>
      <c r="BO755" s="303"/>
      <c r="BP755" s="303"/>
      <c r="BQ755" s="303"/>
      <c r="BR755" s="303"/>
      <c r="BS755" s="303"/>
      <c r="BT755" s="303"/>
      <c r="BU755" s="303"/>
      <c r="BV755" s="303"/>
      <c r="BW755" s="303"/>
      <c r="BX755" s="303"/>
      <c r="BY755" s="303"/>
      <c r="BZ755" s="303"/>
      <c r="CA755" s="303"/>
      <c r="CB755" s="303"/>
      <c r="CC755" s="303"/>
      <c r="CD755" s="303"/>
      <c r="CE755" s="303"/>
      <c r="CF755" s="303"/>
      <c r="CG755" s="303"/>
      <c r="CH755" s="303"/>
      <c r="CI755" s="303"/>
      <c r="CJ755" s="303"/>
      <c r="CK755" s="303"/>
      <c r="CL755" s="303"/>
      <c r="CM755" s="303"/>
      <c r="CN755" s="303"/>
      <c r="CO755" s="303"/>
      <c r="CP755" s="303"/>
      <c r="CQ755" s="303"/>
      <c r="CR755" s="303"/>
      <c r="CS755" s="303"/>
      <c r="CT755" s="303"/>
      <c r="CU755" s="303"/>
      <c r="CV755" s="303"/>
      <c r="CW755" s="303"/>
      <c r="CX755" s="303"/>
      <c r="CY755" s="303"/>
      <c r="CZ755" s="303"/>
    </row>
    <row r="756" ht="25.15" customHeight="true" x14ac:dyDescent="0.2">
      <c r="C756" s="1562"/>
      <c r="D756" s="1562"/>
      <c r="E756" s="1562"/>
      <c r="F756" s="1562"/>
      <c r="G756" s="1562"/>
      <c r="H756" s="1562"/>
      <c r="I756" s="1562"/>
      <c r="J756" s="1562"/>
      <c r="K756" s="1562"/>
      <c r="L756" s="1562"/>
      <c r="M756" s="1562"/>
      <c r="N756" s="1562"/>
      <c r="O756" s="1562"/>
      <c r="P756" s="1562"/>
      <c r="Q756" s="1562"/>
      <c r="BA756" s="303"/>
      <c r="BB756" s="353"/>
      <c r="BC756" s="303"/>
      <c r="BD756" s="303"/>
      <c r="BE756" s="303"/>
      <c r="BF756" s="303"/>
      <c r="BG756" s="303"/>
      <c r="BH756" s="303"/>
      <c r="BI756" s="303"/>
      <c r="BJ756" s="303"/>
      <c r="BK756" s="303"/>
      <c r="BL756" s="303"/>
      <c r="BM756" s="303"/>
      <c r="BN756" s="303"/>
      <c r="BO756" s="303"/>
      <c r="BP756" s="303"/>
      <c r="BQ756" s="303"/>
      <c r="BR756" s="303"/>
      <c r="BS756" s="303"/>
      <c r="BT756" s="303"/>
      <c r="BU756" s="303"/>
      <c r="BV756" s="303"/>
      <c r="BW756" s="303"/>
      <c r="BX756" s="303"/>
      <c r="BY756" s="303"/>
      <c r="BZ756" s="303"/>
      <c r="CA756" s="303"/>
      <c r="CB756" s="303"/>
      <c r="CC756" s="303"/>
      <c r="CD756" s="303"/>
      <c r="CE756" s="303"/>
      <c r="CF756" s="303"/>
      <c r="CG756" s="303"/>
      <c r="CH756" s="303"/>
      <c r="CI756" s="303"/>
      <c r="CJ756" s="303"/>
      <c r="CK756" s="303"/>
      <c r="CL756" s="303"/>
      <c r="CM756" s="303"/>
      <c r="CN756" s="303"/>
      <c r="CO756" s="303"/>
      <c r="CP756" s="303"/>
      <c r="CQ756" s="303"/>
      <c r="CR756" s="303"/>
      <c r="CS756" s="303"/>
      <c r="CT756" s="303"/>
      <c r="CU756" s="303"/>
      <c r="CV756" s="303"/>
      <c r="CW756" s="303"/>
      <c r="CX756" s="303"/>
      <c r="CY756" s="303"/>
      <c r="CZ756" s="303"/>
    </row>
    <row r="757" ht="25.15" customHeight="true" x14ac:dyDescent="0.2">
      <c r="C757" s="1562"/>
      <c r="D757" s="1562"/>
      <c r="E757" s="1562"/>
      <c r="F757" s="1562"/>
      <c r="G757" s="1562"/>
      <c r="H757" s="1562"/>
      <c r="I757" s="1562"/>
      <c r="J757" s="1562"/>
      <c r="K757" s="1562"/>
      <c r="L757" s="1562"/>
      <c r="M757" s="1562"/>
      <c r="N757" s="1562"/>
      <c r="O757" s="1562"/>
      <c r="P757" s="1562"/>
      <c r="Q757" s="1562"/>
      <c r="BA757" s="303"/>
      <c r="BB757" s="353"/>
      <c r="BC757" s="303"/>
      <c r="BD757" s="303"/>
      <c r="BE757" s="303"/>
      <c r="BF757" s="303"/>
      <c r="BG757" s="303"/>
      <c r="BH757" s="303"/>
      <c r="BI757" s="303"/>
      <c r="BJ757" s="303"/>
      <c r="BK757" s="303"/>
      <c r="BL757" s="303"/>
      <c r="BM757" s="303"/>
      <c r="BN757" s="303"/>
      <c r="BO757" s="303"/>
      <c r="BP757" s="303"/>
      <c r="BQ757" s="303"/>
      <c r="BR757" s="303"/>
      <c r="BS757" s="303"/>
      <c r="BT757" s="303"/>
      <c r="BU757" s="303"/>
      <c r="BV757" s="303"/>
      <c r="BW757" s="303"/>
      <c r="BX757" s="303"/>
      <c r="BY757" s="303"/>
      <c r="BZ757" s="303"/>
      <c r="CA757" s="303"/>
      <c r="CB757" s="303"/>
      <c r="CC757" s="303"/>
      <c r="CD757" s="303"/>
      <c r="CE757" s="303"/>
      <c r="CF757" s="303"/>
      <c r="CG757" s="303"/>
      <c r="CH757" s="303"/>
      <c r="CI757" s="303"/>
      <c r="CJ757" s="303"/>
      <c r="CK757" s="303"/>
      <c r="CL757" s="303"/>
      <c r="CM757" s="303"/>
      <c r="CN757" s="303"/>
      <c r="CO757" s="303"/>
      <c r="CP757" s="303"/>
      <c r="CQ757" s="303"/>
      <c r="CR757" s="303"/>
      <c r="CS757" s="303"/>
      <c r="CT757" s="303"/>
      <c r="CU757" s="303"/>
      <c r="CV757" s="303"/>
      <c r="CW757" s="303"/>
      <c r="CX757" s="303"/>
      <c r="CY757" s="303"/>
      <c r="CZ757" s="303"/>
    </row>
    <row r="758" ht="25.15" customHeight="true" x14ac:dyDescent="0.2">
      <c r="C758" s="1562"/>
      <c r="D758" s="1562"/>
      <c r="E758" s="1562"/>
      <c r="F758" s="1562"/>
      <c r="G758" s="1562"/>
      <c r="H758" s="1562"/>
      <c r="I758" s="1562"/>
      <c r="J758" s="1562"/>
      <c r="K758" s="1562"/>
      <c r="L758" s="1562"/>
      <c r="M758" s="1562"/>
      <c r="N758" s="1562"/>
      <c r="O758" s="1562"/>
      <c r="P758" s="1562"/>
      <c r="Q758" s="1562"/>
      <c r="BA758" s="303"/>
      <c r="BB758" s="353"/>
      <c r="BC758" s="303"/>
      <c r="BD758" s="303"/>
      <c r="BE758" s="303"/>
      <c r="BF758" s="303"/>
      <c r="BG758" s="303"/>
      <c r="BH758" s="303"/>
      <c r="BI758" s="303"/>
      <c r="BJ758" s="303"/>
      <c r="BK758" s="303"/>
      <c r="BL758" s="303"/>
      <c r="BM758" s="303"/>
      <c r="BN758" s="303"/>
      <c r="BO758" s="303"/>
      <c r="BP758" s="303"/>
      <c r="BQ758" s="303"/>
      <c r="BR758" s="303"/>
      <c r="BS758" s="303"/>
      <c r="BT758" s="303"/>
      <c r="BU758" s="303"/>
      <c r="BV758" s="303"/>
      <c r="BW758" s="303"/>
      <c r="BX758" s="303"/>
      <c r="BY758" s="303"/>
      <c r="BZ758" s="303"/>
      <c r="CA758" s="303"/>
      <c r="CB758" s="303"/>
      <c r="CC758" s="303"/>
      <c r="CD758" s="303"/>
      <c r="CE758" s="303"/>
      <c r="CF758" s="303"/>
      <c r="CG758" s="303"/>
      <c r="CH758" s="303"/>
      <c r="CI758" s="303"/>
      <c r="CJ758" s="303"/>
      <c r="CK758" s="303"/>
      <c r="CL758" s="303"/>
      <c r="CM758" s="303"/>
      <c r="CN758" s="303"/>
      <c r="CO758" s="303"/>
      <c r="CP758" s="303"/>
      <c r="CQ758" s="303"/>
      <c r="CR758" s="303"/>
      <c r="CS758" s="303"/>
      <c r="CT758" s="303"/>
      <c r="CU758" s="303"/>
      <c r="CV758" s="303"/>
      <c r="CW758" s="303"/>
      <c r="CX758" s="303"/>
      <c r="CY758" s="303"/>
      <c r="CZ758" s="303"/>
    </row>
    <row r="759" ht="25.15" customHeight="true" x14ac:dyDescent="0.2">
      <c r="C759" s="1562"/>
      <c r="D759" s="1562"/>
      <c r="E759" s="1562"/>
      <c r="F759" s="1562"/>
      <c r="G759" s="1562"/>
      <c r="H759" s="1562"/>
      <c r="I759" s="1562"/>
      <c r="J759" s="1562"/>
      <c r="K759" s="1562"/>
      <c r="L759" s="1562"/>
      <c r="M759" s="1562"/>
      <c r="N759" s="1562"/>
      <c r="O759" s="1562"/>
      <c r="P759" s="1562"/>
      <c r="Q759" s="1562"/>
      <c r="BA759" s="303"/>
      <c r="BB759" s="353"/>
      <c r="BC759" s="303"/>
      <c r="BD759" s="303"/>
      <c r="BE759" s="303"/>
      <c r="BF759" s="303"/>
      <c r="BG759" s="303"/>
      <c r="BH759" s="303"/>
      <c r="BI759" s="303"/>
      <c r="BJ759" s="303"/>
      <c r="BK759" s="303"/>
      <c r="BL759" s="303"/>
      <c r="BM759" s="303"/>
      <c r="BN759" s="303"/>
      <c r="BO759" s="303"/>
      <c r="BP759" s="303"/>
      <c r="BQ759" s="303"/>
      <c r="BR759" s="303"/>
      <c r="BS759" s="303"/>
      <c r="BT759" s="303"/>
      <c r="BU759" s="303"/>
      <c r="BV759" s="303"/>
      <c r="BW759" s="303"/>
      <c r="BX759" s="303"/>
      <c r="BY759" s="303"/>
      <c r="BZ759" s="303"/>
      <c r="CA759" s="303"/>
      <c r="CB759" s="303"/>
      <c r="CC759" s="303"/>
      <c r="CD759" s="303"/>
      <c r="CE759" s="303"/>
      <c r="CF759" s="303"/>
      <c r="CG759" s="303"/>
      <c r="CH759" s="303"/>
      <c r="CI759" s="303"/>
      <c r="CJ759" s="303"/>
      <c r="CK759" s="303"/>
      <c r="CL759" s="303"/>
      <c r="CM759" s="303"/>
      <c r="CN759" s="303"/>
      <c r="CO759" s="303"/>
      <c r="CP759" s="303"/>
      <c r="CQ759" s="303"/>
      <c r="CR759" s="303"/>
      <c r="CS759" s="303"/>
      <c r="CT759" s="303"/>
      <c r="CU759" s="303"/>
      <c r="CV759" s="303"/>
      <c r="CW759" s="303"/>
      <c r="CX759" s="303"/>
      <c r="CY759" s="303"/>
      <c r="CZ759" s="303"/>
    </row>
    <row r="760" ht="25.15" customHeight="true" x14ac:dyDescent="0.2">
      <c r="C760" s="1562"/>
      <c r="D760" s="1562"/>
      <c r="E760" s="1562"/>
      <c r="F760" s="1562"/>
      <c r="G760" s="1562"/>
      <c r="H760" s="1562"/>
      <c r="I760" s="1562"/>
      <c r="J760" s="1562"/>
      <c r="K760" s="1562"/>
      <c r="L760" s="1562"/>
      <c r="M760" s="1562"/>
      <c r="N760" s="1562"/>
      <c r="O760" s="1562"/>
      <c r="P760" s="1562"/>
      <c r="Q760" s="1562"/>
      <c r="BA760" s="303"/>
      <c r="BB760" s="353"/>
      <c r="BC760" s="303"/>
      <c r="BD760" s="303"/>
      <c r="BE760" s="303"/>
      <c r="BF760" s="303"/>
      <c r="BG760" s="303"/>
      <c r="BH760" s="303"/>
      <c r="BI760" s="303"/>
      <c r="BJ760" s="303"/>
      <c r="BK760" s="303"/>
      <c r="BL760" s="303"/>
      <c r="BM760" s="303"/>
      <c r="BN760" s="303"/>
      <c r="BO760" s="303"/>
      <c r="BP760" s="303"/>
      <c r="BQ760" s="303"/>
      <c r="BR760" s="303"/>
      <c r="BS760" s="303"/>
      <c r="BT760" s="303"/>
      <c r="BU760" s="303"/>
      <c r="BV760" s="303"/>
      <c r="BW760" s="303"/>
      <c r="BX760" s="303"/>
      <c r="BY760" s="303"/>
      <c r="BZ760" s="303"/>
      <c r="CA760" s="303"/>
      <c r="CB760" s="303"/>
      <c r="CC760" s="303"/>
      <c r="CD760" s="303"/>
      <c r="CE760" s="303"/>
      <c r="CF760" s="303"/>
      <c r="CG760" s="303"/>
      <c r="CH760" s="303"/>
      <c r="CI760" s="303"/>
      <c r="CJ760" s="303"/>
      <c r="CK760" s="303"/>
      <c r="CL760" s="303"/>
      <c r="CM760" s="303"/>
      <c r="CN760" s="303"/>
      <c r="CO760" s="303"/>
      <c r="CP760" s="303"/>
      <c r="CQ760" s="303"/>
      <c r="CR760" s="303"/>
      <c r="CS760" s="303"/>
      <c r="CT760" s="303"/>
      <c r="CU760" s="303"/>
      <c r="CV760" s="303"/>
      <c r="CW760" s="303"/>
      <c r="CX760" s="303"/>
      <c r="CY760" s="303"/>
      <c r="CZ760" s="303"/>
    </row>
    <row r="761" ht="25.15" customHeight="true" x14ac:dyDescent="0.2">
      <c r="C761" s="1562"/>
      <c r="D761" s="1562"/>
      <c r="E761" s="1562"/>
      <c r="F761" s="1562"/>
      <c r="G761" s="1562"/>
      <c r="H761" s="1562"/>
      <c r="I761" s="1562"/>
      <c r="J761" s="1562"/>
      <c r="K761" s="1562"/>
      <c r="L761" s="1562"/>
      <c r="M761" s="1562"/>
      <c r="N761" s="1562"/>
      <c r="O761" s="1562"/>
      <c r="P761" s="1562"/>
      <c r="Q761" s="1562"/>
      <c r="BA761" s="303"/>
      <c r="BB761" s="353"/>
      <c r="BC761" s="303"/>
      <c r="BD761" s="303"/>
      <c r="BE761" s="303"/>
      <c r="BF761" s="303"/>
      <c r="BG761" s="303"/>
      <c r="BH761" s="303"/>
      <c r="BI761" s="303"/>
      <c r="BJ761" s="303"/>
      <c r="BK761" s="303"/>
      <c r="BL761" s="303"/>
      <c r="BM761" s="303"/>
      <c r="BN761" s="303"/>
      <c r="BO761" s="303"/>
      <c r="BP761" s="303"/>
      <c r="BQ761" s="303"/>
      <c r="BR761" s="303"/>
      <c r="BS761" s="303"/>
      <c r="BT761" s="303"/>
      <c r="BU761" s="303"/>
      <c r="BV761" s="303"/>
      <c r="BW761" s="303"/>
      <c r="BX761" s="303"/>
      <c r="BY761" s="303"/>
      <c r="BZ761" s="303"/>
      <c r="CA761" s="303"/>
      <c r="CB761" s="303"/>
      <c r="CC761" s="303"/>
      <c r="CD761" s="303"/>
      <c r="CE761" s="303"/>
      <c r="CF761" s="303"/>
      <c r="CG761" s="303"/>
      <c r="CH761" s="303"/>
      <c r="CI761" s="303"/>
      <c r="CJ761" s="303"/>
      <c r="CK761" s="303"/>
      <c r="CL761" s="303"/>
      <c r="CM761" s="303"/>
      <c r="CN761" s="303"/>
      <c r="CO761" s="303"/>
      <c r="CP761" s="303"/>
      <c r="CQ761" s="303"/>
      <c r="CR761" s="303"/>
      <c r="CS761" s="303"/>
      <c r="CT761" s="303"/>
      <c r="CU761" s="303"/>
      <c r="CV761" s="303"/>
      <c r="CW761" s="303"/>
      <c r="CX761" s="303"/>
      <c r="CY761" s="303"/>
      <c r="CZ761" s="303"/>
    </row>
    <row r="762" ht="25.15" customHeight="true" x14ac:dyDescent="0.2">
      <c r="C762" s="1562"/>
      <c r="D762" s="1562"/>
      <c r="E762" s="1562"/>
      <c r="F762" s="1562"/>
      <c r="G762" s="1562"/>
      <c r="H762" s="1562"/>
      <c r="I762" s="1562"/>
      <c r="J762" s="1562"/>
      <c r="K762" s="1562"/>
      <c r="L762" s="1562"/>
      <c r="M762" s="1562"/>
      <c r="N762" s="1562"/>
      <c r="O762" s="1562"/>
      <c r="P762" s="1562"/>
      <c r="Q762" s="1562"/>
      <c r="BA762" s="303"/>
      <c r="BB762" s="353"/>
      <c r="BC762" s="303"/>
      <c r="BD762" s="303"/>
      <c r="BE762" s="303"/>
      <c r="BF762" s="303"/>
      <c r="BG762" s="303"/>
      <c r="BH762" s="303"/>
      <c r="BI762" s="303"/>
      <c r="BJ762" s="303"/>
      <c r="BK762" s="303"/>
      <c r="BL762" s="303"/>
      <c r="BM762" s="303"/>
      <c r="BN762" s="303"/>
      <c r="BO762" s="303"/>
      <c r="BP762" s="303"/>
      <c r="BQ762" s="303"/>
      <c r="BR762" s="303"/>
      <c r="BS762" s="303"/>
      <c r="BT762" s="303"/>
      <c r="BU762" s="303"/>
      <c r="BV762" s="303"/>
      <c r="BW762" s="303"/>
      <c r="BX762" s="303"/>
      <c r="BY762" s="303"/>
      <c r="BZ762" s="303"/>
      <c r="CA762" s="303"/>
      <c r="CB762" s="303"/>
      <c r="CC762" s="303"/>
      <c r="CD762" s="303"/>
      <c r="CE762" s="303"/>
      <c r="CF762" s="303"/>
      <c r="CG762" s="303"/>
      <c r="CH762" s="303"/>
      <c r="CI762" s="303"/>
      <c r="CJ762" s="303"/>
      <c r="CK762" s="303"/>
      <c r="CL762" s="303"/>
      <c r="CM762" s="303"/>
      <c r="CN762" s="303"/>
      <c r="CO762" s="303"/>
      <c r="CP762" s="303"/>
      <c r="CQ762" s="303"/>
      <c r="CR762" s="303"/>
      <c r="CS762" s="303"/>
      <c r="CT762" s="303"/>
      <c r="CU762" s="303"/>
      <c r="CV762" s="303"/>
      <c r="CW762" s="303"/>
      <c r="CX762" s="303"/>
      <c r="CY762" s="303"/>
      <c r="CZ762" s="303"/>
    </row>
    <row r="763" ht="25.15" customHeight="true" x14ac:dyDescent="0.2">
      <c r="C763" s="1562"/>
      <c r="D763" s="1562"/>
      <c r="E763" s="1562"/>
      <c r="F763" s="1562"/>
      <c r="G763" s="1562"/>
      <c r="H763" s="1562"/>
      <c r="I763" s="1562"/>
      <c r="J763" s="1562"/>
      <c r="K763" s="1562"/>
      <c r="L763" s="1562"/>
      <c r="M763" s="1562"/>
      <c r="N763" s="1562"/>
      <c r="O763" s="1562"/>
      <c r="P763" s="1562"/>
      <c r="Q763" s="1562"/>
      <c r="BA763" s="303"/>
      <c r="BB763" s="353"/>
      <c r="BC763" s="303"/>
      <c r="BD763" s="303"/>
      <c r="BE763" s="303"/>
      <c r="BF763" s="303"/>
      <c r="BG763" s="303"/>
      <c r="BH763" s="303"/>
      <c r="BI763" s="303"/>
      <c r="BJ763" s="303"/>
      <c r="BK763" s="303"/>
      <c r="BL763" s="303"/>
      <c r="BM763" s="303"/>
      <c r="BN763" s="303"/>
      <c r="BO763" s="303"/>
      <c r="BP763" s="303"/>
      <c r="BQ763" s="303"/>
      <c r="BR763" s="303"/>
      <c r="BS763" s="303"/>
      <c r="BT763" s="303"/>
      <c r="BU763" s="303"/>
      <c r="BV763" s="303"/>
      <c r="BW763" s="303"/>
      <c r="BX763" s="303"/>
      <c r="BY763" s="303"/>
      <c r="BZ763" s="303"/>
      <c r="CA763" s="303"/>
      <c r="CB763" s="303"/>
      <c r="CC763" s="303"/>
      <c r="CD763" s="303"/>
      <c r="CE763" s="303"/>
      <c r="CF763" s="303"/>
      <c r="CG763" s="303"/>
      <c r="CH763" s="303"/>
      <c r="CI763" s="303"/>
      <c r="CJ763" s="303"/>
      <c r="CK763" s="303"/>
      <c r="CL763" s="303"/>
      <c r="CM763" s="303"/>
      <c r="CN763" s="303"/>
      <c r="CO763" s="303"/>
      <c r="CP763" s="303"/>
      <c r="CQ763" s="303"/>
      <c r="CR763" s="303"/>
      <c r="CS763" s="303"/>
      <c r="CT763" s="303"/>
      <c r="CU763" s="303"/>
      <c r="CV763" s="303"/>
      <c r="CW763" s="303"/>
      <c r="CX763" s="303"/>
      <c r="CY763" s="303"/>
      <c r="CZ763" s="303"/>
    </row>
    <row r="764" ht="25.15" customHeight="true" x14ac:dyDescent="0.2">
      <c r="C764" s="1562"/>
      <c r="D764" s="1562"/>
      <c r="E764" s="1562"/>
      <c r="F764" s="1562"/>
      <c r="G764" s="1562"/>
      <c r="H764" s="1562"/>
      <c r="I764" s="1562"/>
      <c r="J764" s="1562"/>
      <c r="K764" s="1562"/>
      <c r="L764" s="1562"/>
      <c r="M764" s="1562"/>
      <c r="N764" s="1562"/>
      <c r="O764" s="1562"/>
      <c r="P764" s="1562"/>
      <c r="Q764" s="1562"/>
      <c r="BA764" s="303"/>
      <c r="BB764" s="353"/>
      <c r="BC764" s="303"/>
      <c r="BD764" s="303"/>
      <c r="BE764" s="303"/>
      <c r="BF764" s="303"/>
      <c r="BG764" s="303"/>
      <c r="BH764" s="303"/>
      <c r="BI764" s="303"/>
      <c r="BJ764" s="303"/>
      <c r="BK764" s="303"/>
      <c r="BL764" s="303"/>
      <c r="BM764" s="303"/>
      <c r="BN764" s="303"/>
      <c r="BO764" s="303"/>
      <c r="BP764" s="303"/>
      <c r="BQ764" s="303"/>
      <c r="BR764" s="303"/>
      <c r="BS764" s="303"/>
      <c r="BT764" s="303"/>
      <c r="BU764" s="303"/>
      <c r="BV764" s="303"/>
      <c r="BW764" s="303"/>
      <c r="BX764" s="303"/>
      <c r="BY764" s="303"/>
      <c r="BZ764" s="303"/>
      <c r="CA764" s="303"/>
      <c r="CB764" s="303"/>
      <c r="CC764" s="303"/>
      <c r="CD764" s="303"/>
      <c r="CE764" s="303"/>
      <c r="CF764" s="303"/>
      <c r="CG764" s="303"/>
      <c r="CH764" s="303"/>
      <c r="CI764" s="303"/>
      <c r="CJ764" s="303"/>
      <c r="CK764" s="303"/>
      <c r="CL764" s="303"/>
      <c r="CM764" s="303"/>
      <c r="CN764" s="303"/>
      <c r="CO764" s="303"/>
      <c r="CP764" s="303"/>
      <c r="CQ764" s="303"/>
      <c r="CR764" s="303"/>
      <c r="CS764" s="303"/>
      <c r="CT764" s="303"/>
      <c r="CU764" s="303"/>
      <c r="CV764" s="303"/>
      <c r="CW764" s="303"/>
      <c r="CX764" s="303"/>
      <c r="CY764" s="303"/>
      <c r="CZ764" s="303"/>
    </row>
    <row r="765" ht="25.15" customHeight="true" x14ac:dyDescent="0.2">
      <c r="C765" s="1562"/>
      <c r="D765" s="1562"/>
      <c r="E765" s="1562"/>
      <c r="F765" s="1562"/>
      <c r="G765" s="1562"/>
      <c r="H765" s="1562"/>
      <c r="I765" s="1562"/>
      <c r="J765" s="1562"/>
      <c r="K765" s="1562"/>
      <c r="L765" s="1562"/>
      <c r="M765" s="1562"/>
      <c r="N765" s="1562"/>
      <c r="O765" s="1562"/>
      <c r="P765" s="1562"/>
      <c r="Q765" s="1562"/>
      <c r="BA765" s="303"/>
      <c r="BB765" s="353"/>
      <c r="BC765" s="303"/>
      <c r="BD765" s="303"/>
      <c r="BE765" s="303"/>
      <c r="BF765" s="303"/>
      <c r="BG765" s="303"/>
      <c r="BH765" s="303"/>
      <c r="BI765" s="303"/>
      <c r="BJ765" s="303"/>
      <c r="BK765" s="303"/>
      <c r="BL765" s="303"/>
      <c r="BM765" s="303"/>
      <c r="BN765" s="303"/>
      <c r="BO765" s="303"/>
      <c r="BP765" s="303"/>
      <c r="BQ765" s="303"/>
      <c r="BR765" s="303"/>
      <c r="BS765" s="303"/>
      <c r="BT765" s="303"/>
      <c r="BU765" s="303"/>
      <c r="BV765" s="303"/>
      <c r="BW765" s="303"/>
      <c r="BX765" s="303"/>
      <c r="BY765" s="303"/>
      <c r="BZ765" s="303"/>
      <c r="CA765" s="303"/>
      <c r="CB765" s="303"/>
      <c r="CC765" s="303"/>
      <c r="CD765" s="303"/>
      <c r="CE765" s="303"/>
      <c r="CF765" s="303"/>
      <c r="CG765" s="303"/>
      <c r="CH765" s="303"/>
      <c r="CI765" s="303"/>
      <c r="CJ765" s="303"/>
      <c r="CK765" s="303"/>
      <c r="CL765" s="303"/>
      <c r="CM765" s="303"/>
      <c r="CN765" s="303"/>
      <c r="CO765" s="303"/>
      <c r="CP765" s="303"/>
      <c r="CQ765" s="303"/>
      <c r="CR765" s="303"/>
      <c r="CS765" s="303"/>
      <c r="CT765" s="303"/>
      <c r="CU765" s="303"/>
      <c r="CV765" s="303"/>
      <c r="CW765" s="303"/>
      <c r="CX765" s="303"/>
      <c r="CY765" s="303"/>
      <c r="CZ765" s="303"/>
    </row>
    <row r="766" ht="25.15" customHeight="true" x14ac:dyDescent="0.2">
      <c r="C766" s="1562"/>
      <c r="D766" s="1562"/>
      <c r="E766" s="1562"/>
      <c r="F766" s="1562"/>
      <c r="G766" s="1562"/>
      <c r="H766" s="1562"/>
      <c r="I766" s="1562"/>
      <c r="J766" s="1562"/>
      <c r="K766" s="1562"/>
      <c r="L766" s="1562"/>
      <c r="M766" s="1562"/>
      <c r="N766" s="1562"/>
      <c r="O766" s="1562"/>
      <c r="P766" s="1562"/>
      <c r="Q766" s="1562"/>
      <c r="BA766" s="303"/>
      <c r="BB766" s="353"/>
      <c r="BC766" s="303"/>
      <c r="BD766" s="303"/>
      <c r="BE766" s="303"/>
      <c r="BF766" s="303"/>
      <c r="BG766" s="303"/>
      <c r="BH766" s="303"/>
      <c r="BI766" s="303"/>
      <c r="BJ766" s="303"/>
      <c r="BK766" s="303"/>
      <c r="BL766" s="303"/>
      <c r="BM766" s="303"/>
      <c r="BN766" s="303"/>
      <c r="BO766" s="303"/>
      <c r="BP766" s="303"/>
      <c r="BQ766" s="303"/>
      <c r="BR766" s="303"/>
      <c r="BS766" s="303"/>
      <c r="BT766" s="303"/>
      <c r="BU766" s="303"/>
      <c r="BV766" s="303"/>
      <c r="BW766" s="303"/>
      <c r="BX766" s="303"/>
      <c r="BY766" s="303"/>
      <c r="BZ766" s="303"/>
      <c r="CA766" s="303"/>
      <c r="CB766" s="303"/>
      <c r="CC766" s="303"/>
      <c r="CD766" s="303"/>
      <c r="CE766" s="303"/>
      <c r="CF766" s="303"/>
      <c r="CG766" s="303"/>
      <c r="CH766" s="303"/>
      <c r="CI766" s="303"/>
      <c r="CJ766" s="303"/>
      <c r="CK766" s="303"/>
      <c r="CL766" s="303"/>
      <c r="CM766" s="303"/>
      <c r="CN766" s="303"/>
      <c r="CO766" s="303"/>
      <c r="CP766" s="303"/>
      <c r="CQ766" s="303"/>
      <c r="CR766" s="303"/>
      <c r="CS766" s="303"/>
      <c r="CT766" s="303"/>
      <c r="CU766" s="303"/>
      <c r="CV766" s="303"/>
      <c r="CW766" s="303"/>
      <c r="CX766" s="303"/>
      <c r="CY766" s="303"/>
      <c r="CZ766" s="303"/>
    </row>
    <row r="767" ht="25.15" customHeight="true" x14ac:dyDescent="0.2">
      <c r="C767" s="1562"/>
      <c r="D767" s="1562"/>
      <c r="E767" s="1562"/>
      <c r="F767" s="1562"/>
      <c r="G767" s="1562"/>
      <c r="H767" s="1562"/>
      <c r="I767" s="1562"/>
      <c r="J767" s="1562"/>
      <c r="K767" s="1562"/>
      <c r="L767" s="1562"/>
      <c r="M767" s="1562"/>
      <c r="N767" s="1562"/>
      <c r="O767" s="1562"/>
      <c r="P767" s="1562"/>
      <c r="Q767" s="1562"/>
      <c r="BA767" s="303"/>
      <c r="BB767" s="353"/>
      <c r="BC767" s="303"/>
      <c r="BD767" s="303"/>
      <c r="BE767" s="303"/>
      <c r="BF767" s="303"/>
      <c r="BG767" s="303"/>
      <c r="BH767" s="303"/>
      <c r="BI767" s="303"/>
      <c r="BJ767" s="303"/>
      <c r="BK767" s="303"/>
      <c r="BL767" s="303"/>
      <c r="BM767" s="303"/>
      <c r="BN767" s="303"/>
      <c r="BO767" s="303"/>
      <c r="BP767" s="303"/>
      <c r="BQ767" s="303"/>
      <c r="BR767" s="303"/>
      <c r="BS767" s="303"/>
      <c r="BT767" s="303"/>
      <c r="BU767" s="303"/>
      <c r="BV767" s="303"/>
      <c r="BW767" s="303"/>
      <c r="BX767" s="303"/>
      <c r="BY767" s="303"/>
      <c r="BZ767" s="303"/>
      <c r="CA767" s="303"/>
      <c r="CB767" s="303"/>
      <c r="CC767" s="303"/>
      <c r="CD767" s="303"/>
      <c r="CE767" s="303"/>
      <c r="CF767" s="303"/>
      <c r="CG767" s="303"/>
      <c r="CH767" s="303"/>
      <c r="CI767" s="303"/>
      <c r="CJ767" s="303"/>
      <c r="CK767" s="303"/>
      <c r="CL767" s="303"/>
      <c r="CM767" s="303"/>
      <c r="CN767" s="303"/>
      <c r="CO767" s="303"/>
      <c r="CP767" s="303"/>
      <c r="CQ767" s="303"/>
      <c r="CR767" s="303"/>
      <c r="CS767" s="303"/>
      <c r="CT767" s="303"/>
      <c r="CU767" s="303"/>
      <c r="CV767" s="303"/>
      <c r="CW767" s="303"/>
      <c r="CX767" s="303"/>
      <c r="CY767" s="303"/>
      <c r="CZ767" s="303"/>
    </row>
    <row r="768" ht="25.15" customHeight="true" x14ac:dyDescent="0.2">
      <c r="C768" s="1562"/>
      <c r="D768" s="1562"/>
      <c r="E768" s="1562"/>
      <c r="F768" s="1562"/>
      <c r="G768" s="1562"/>
      <c r="H768" s="1562"/>
      <c r="I768" s="1562"/>
      <c r="J768" s="1562"/>
      <c r="K768" s="1562"/>
      <c r="L768" s="1562"/>
      <c r="M768" s="1562"/>
      <c r="N768" s="1562"/>
      <c r="O768" s="1562"/>
      <c r="P768" s="1562"/>
      <c r="Q768" s="1562"/>
      <c r="BA768" s="301"/>
      <c r="BB768" s="354"/>
      <c r="BC768" s="301"/>
      <c r="BD768" s="301"/>
      <c r="BE768" s="301"/>
      <c r="BF768" s="301"/>
      <c r="BG768" s="301"/>
      <c r="BH768" s="301"/>
      <c r="BI768" s="301"/>
      <c r="BJ768" s="301"/>
      <c r="BK768" s="301"/>
      <c r="BL768" s="301"/>
      <c r="BM768" s="301"/>
      <c r="BN768" s="301"/>
      <c r="BO768" s="301"/>
      <c r="BP768" s="301"/>
      <c r="BQ768" s="301"/>
      <c r="BR768" s="301"/>
      <c r="BS768" s="301"/>
      <c r="BT768" s="301"/>
      <c r="BU768" s="301"/>
      <c r="BV768" s="301"/>
      <c r="BW768" s="301"/>
      <c r="BX768" s="301"/>
      <c r="BY768" s="301"/>
      <c r="BZ768" s="301"/>
      <c r="CA768" s="301"/>
      <c r="CB768" s="301"/>
      <c r="CC768" s="301"/>
      <c r="CD768" s="301"/>
      <c r="CE768" s="301"/>
      <c r="CF768" s="301"/>
      <c r="CG768" s="301"/>
      <c r="CH768" s="301"/>
      <c r="CI768" s="301"/>
      <c r="CJ768" s="301"/>
      <c r="CK768" s="301"/>
      <c r="CL768" s="301"/>
      <c r="CM768" s="301"/>
      <c r="CN768" s="301"/>
      <c r="CO768" s="301"/>
      <c r="CP768" s="301"/>
      <c r="CQ768" s="301"/>
      <c r="CR768" s="301"/>
      <c r="CS768" s="301"/>
      <c r="CT768" s="301"/>
      <c r="CU768" s="301"/>
      <c r="CV768" s="301"/>
      <c r="CW768" s="301"/>
      <c r="CX768" s="301"/>
      <c r="CY768" s="301"/>
      <c r="CZ768" s="301"/>
    </row>
    <row r="769" ht="25.15" customHeight="true" x14ac:dyDescent="0.2">
      <c r="C769" s="1562"/>
      <c r="D769" s="1562"/>
      <c r="E769" s="1562"/>
      <c r="F769" s="1562"/>
      <c r="G769" s="1562"/>
      <c r="H769" s="1562"/>
      <c r="I769" s="1562"/>
      <c r="J769" s="1562"/>
      <c r="K769" s="1562"/>
      <c r="L769" s="1562"/>
      <c r="M769" s="1562"/>
      <c r="N769" s="1562"/>
      <c r="O769" s="1562"/>
      <c r="P769" s="1562"/>
      <c r="Q769" s="1562"/>
      <c r="BA769" s="301"/>
      <c r="BB769" s="354"/>
      <c r="BC769" s="301"/>
      <c r="BD769" s="301"/>
      <c r="BE769" s="301"/>
      <c r="BF769" s="301"/>
      <c r="BG769" s="301"/>
      <c r="BH769" s="301"/>
      <c r="BI769" s="301"/>
      <c r="BJ769" s="301"/>
      <c r="BK769" s="301"/>
      <c r="BL769" s="301"/>
      <c r="BM769" s="301"/>
      <c r="BN769" s="301"/>
      <c r="BO769" s="301"/>
      <c r="BP769" s="301"/>
      <c r="BQ769" s="301"/>
      <c r="BR769" s="301"/>
      <c r="BS769" s="301"/>
      <c r="BT769" s="301"/>
      <c r="BU769" s="301"/>
      <c r="BV769" s="301"/>
      <c r="BW769" s="301"/>
      <c r="BX769" s="301"/>
      <c r="BY769" s="301"/>
      <c r="BZ769" s="301"/>
      <c r="CA769" s="301"/>
      <c r="CB769" s="301"/>
      <c r="CC769" s="301"/>
      <c r="CD769" s="301"/>
      <c r="CE769" s="301"/>
      <c r="CF769" s="301"/>
      <c r="CG769" s="301"/>
      <c r="CH769" s="301"/>
      <c r="CI769" s="301"/>
      <c r="CJ769" s="301"/>
      <c r="CK769" s="301"/>
      <c r="CL769" s="301"/>
      <c r="CM769" s="301"/>
      <c r="CN769" s="301"/>
      <c r="CO769" s="301"/>
      <c r="CP769" s="301"/>
      <c r="CQ769" s="301"/>
      <c r="CR769" s="301"/>
      <c r="CS769" s="301"/>
      <c r="CT769" s="301"/>
      <c r="CU769" s="301"/>
      <c r="CV769" s="301"/>
      <c r="CW769" s="301"/>
      <c r="CX769" s="301"/>
      <c r="CY769" s="301"/>
      <c r="CZ769" s="301"/>
    </row>
    <row r="770" ht="25.15" customHeight="true" x14ac:dyDescent="0.2">
      <c r="C770" s="1562"/>
      <c r="D770" s="1562"/>
      <c r="E770" s="1562"/>
      <c r="F770" s="1562"/>
      <c r="G770" s="1562"/>
      <c r="H770" s="1562"/>
      <c r="I770" s="1562"/>
      <c r="J770" s="1562"/>
      <c r="K770" s="1562"/>
      <c r="L770" s="1562"/>
      <c r="M770" s="1562"/>
      <c r="N770" s="1562"/>
      <c r="O770" s="1562"/>
      <c r="P770" s="1562"/>
      <c r="Q770" s="1562"/>
      <c r="BA770" s="301"/>
      <c r="BB770" s="354"/>
      <c r="BC770" s="301"/>
      <c r="BD770" s="301"/>
      <c r="BE770" s="301"/>
      <c r="BF770" s="301"/>
      <c r="BG770" s="301"/>
      <c r="BH770" s="301"/>
      <c r="BI770" s="301"/>
      <c r="BJ770" s="301"/>
      <c r="BK770" s="301"/>
      <c r="BL770" s="301"/>
      <c r="BM770" s="301"/>
      <c r="BN770" s="301"/>
      <c r="BO770" s="301"/>
      <c r="BP770" s="301"/>
      <c r="BQ770" s="301"/>
      <c r="BR770" s="301"/>
      <c r="BS770" s="301"/>
      <c r="BT770" s="301"/>
      <c r="BU770" s="301"/>
      <c r="BV770" s="301"/>
      <c r="BW770" s="301"/>
      <c r="BX770" s="301"/>
      <c r="BY770" s="301"/>
      <c r="BZ770" s="301"/>
      <c r="CA770" s="301"/>
      <c r="CB770" s="301"/>
      <c r="CC770" s="301"/>
      <c r="CD770" s="301"/>
      <c r="CE770" s="301"/>
      <c r="CF770" s="301"/>
      <c r="CG770" s="301"/>
      <c r="CH770" s="301"/>
      <c r="CI770" s="301"/>
      <c r="CJ770" s="301"/>
      <c r="CK770" s="301"/>
      <c r="CL770" s="301"/>
      <c r="CM770" s="301"/>
      <c r="CN770" s="301"/>
      <c r="CO770" s="301"/>
      <c r="CP770" s="301"/>
      <c r="CQ770" s="301"/>
      <c r="CR770" s="301"/>
      <c r="CS770" s="301"/>
      <c r="CT770" s="301"/>
      <c r="CU770" s="301"/>
      <c r="CV770" s="301"/>
      <c r="CW770" s="301"/>
      <c r="CX770" s="301"/>
      <c r="CY770" s="301"/>
      <c r="CZ770" s="301"/>
    </row>
    <row r="771" ht="25.15" customHeight="true" x14ac:dyDescent="0.2">
      <c r="C771" s="1562"/>
      <c r="D771" s="1562"/>
      <c r="E771" s="1562"/>
      <c r="F771" s="1562"/>
      <c r="G771" s="1562"/>
      <c r="H771" s="1562"/>
      <c r="I771" s="1562"/>
      <c r="J771" s="1562"/>
      <c r="K771" s="1562"/>
      <c r="L771" s="1562"/>
      <c r="M771" s="1562"/>
      <c r="N771" s="1562"/>
      <c r="O771" s="1562"/>
      <c r="P771" s="1562"/>
      <c r="Q771" s="1562"/>
      <c r="BA771" s="301"/>
      <c r="BB771" s="354"/>
      <c r="BC771" s="301"/>
      <c r="BD771" s="301"/>
      <c r="BE771" s="301"/>
      <c r="BF771" s="301"/>
      <c r="BG771" s="301"/>
      <c r="BH771" s="301"/>
      <c r="BI771" s="301"/>
      <c r="BJ771" s="301"/>
      <c r="BK771" s="301"/>
      <c r="BL771" s="301"/>
      <c r="BM771" s="301"/>
      <c r="BN771" s="301"/>
      <c r="BO771" s="301"/>
      <c r="BP771" s="301"/>
      <c r="BQ771" s="301"/>
      <c r="BR771" s="301"/>
      <c r="BS771" s="301"/>
      <c r="BT771" s="301"/>
      <c r="BU771" s="301"/>
      <c r="BV771" s="301"/>
      <c r="BW771" s="301"/>
      <c r="BX771" s="301"/>
      <c r="BY771" s="301"/>
      <c r="BZ771" s="301"/>
      <c r="CA771" s="301"/>
      <c r="CB771" s="301"/>
      <c r="CC771" s="301"/>
      <c r="CD771" s="301"/>
      <c r="CE771" s="301"/>
      <c r="CF771" s="301"/>
      <c r="CG771" s="301"/>
      <c r="CH771" s="301"/>
      <c r="CI771" s="301"/>
      <c r="CJ771" s="301"/>
      <c r="CK771" s="301"/>
      <c r="CL771" s="301"/>
      <c r="CM771" s="301"/>
      <c r="CN771" s="301"/>
      <c r="CO771" s="301"/>
      <c r="CP771" s="301"/>
      <c r="CQ771" s="301"/>
      <c r="CR771" s="301"/>
      <c r="CS771" s="301"/>
      <c r="CT771" s="301"/>
      <c r="CU771" s="301"/>
      <c r="CV771" s="301"/>
      <c r="CW771" s="301"/>
      <c r="CX771" s="301"/>
      <c r="CY771" s="301"/>
      <c r="CZ771" s="301"/>
    </row>
    <row r="772" ht="25.15" customHeight="true" x14ac:dyDescent="0.2">
      <c r="C772" s="1562"/>
      <c r="D772" s="1562"/>
      <c r="E772" s="1562"/>
      <c r="F772" s="1562"/>
      <c r="G772" s="1562"/>
      <c r="H772" s="1562"/>
      <c r="I772" s="1562"/>
      <c r="J772" s="1562"/>
      <c r="K772" s="1562"/>
      <c r="L772" s="1562"/>
      <c r="M772" s="1562"/>
      <c r="N772" s="1562"/>
      <c r="O772" s="1562"/>
      <c r="P772" s="1562"/>
      <c r="Q772" s="1562"/>
      <c r="BA772" s="301"/>
      <c r="BB772" s="354"/>
      <c r="BC772" s="301"/>
      <c r="BD772" s="301"/>
      <c r="BE772" s="301"/>
      <c r="BF772" s="301"/>
      <c r="BG772" s="301"/>
      <c r="BH772" s="301"/>
      <c r="BI772" s="301"/>
      <c r="BJ772" s="301"/>
      <c r="BK772" s="301"/>
      <c r="BL772" s="301"/>
      <c r="BM772" s="301"/>
      <c r="BN772" s="301"/>
      <c r="BO772" s="301"/>
      <c r="BP772" s="301"/>
      <c r="BQ772" s="301"/>
      <c r="BR772" s="301"/>
      <c r="BS772" s="301"/>
      <c r="BT772" s="301"/>
      <c r="BU772" s="301"/>
      <c r="BV772" s="301"/>
      <c r="BW772" s="301"/>
      <c r="BX772" s="301"/>
      <c r="BY772" s="301"/>
      <c r="BZ772" s="301"/>
      <c r="CA772" s="301"/>
      <c r="CB772" s="301"/>
      <c r="CC772" s="301"/>
      <c r="CD772" s="301"/>
      <c r="CE772" s="301"/>
      <c r="CF772" s="301"/>
      <c r="CG772" s="301"/>
      <c r="CH772" s="301"/>
      <c r="CI772" s="301"/>
      <c r="CJ772" s="301"/>
      <c r="CK772" s="301"/>
      <c r="CL772" s="301"/>
      <c r="CM772" s="301"/>
      <c r="CN772" s="301"/>
      <c r="CO772" s="301"/>
      <c r="CP772" s="301"/>
      <c r="CQ772" s="301"/>
      <c r="CR772" s="301"/>
      <c r="CS772" s="301"/>
      <c r="CT772" s="301"/>
      <c r="CU772" s="301"/>
      <c r="CV772" s="301"/>
      <c r="CW772" s="301"/>
      <c r="CX772" s="301"/>
      <c r="CY772" s="301"/>
      <c r="CZ772" s="301"/>
    </row>
    <row r="773" ht="25.15" customHeight="true" x14ac:dyDescent="0.2">
      <c r="C773" s="1562"/>
      <c r="D773" s="1562"/>
      <c r="E773" s="1562"/>
      <c r="F773" s="1562"/>
      <c r="G773" s="1562"/>
      <c r="H773" s="1562"/>
      <c r="I773" s="1562"/>
      <c r="J773" s="1562"/>
      <c r="K773" s="1562"/>
      <c r="L773" s="1562"/>
      <c r="M773" s="1562"/>
      <c r="N773" s="1562"/>
      <c r="O773" s="1562"/>
      <c r="P773" s="1562"/>
      <c r="Q773" s="1562"/>
      <c r="BA773" s="301"/>
      <c r="BB773" s="354"/>
      <c r="BC773" s="301"/>
      <c r="BD773" s="301"/>
      <c r="BE773" s="301"/>
      <c r="BF773" s="301"/>
      <c r="BG773" s="301"/>
      <c r="BH773" s="301"/>
      <c r="BI773" s="301"/>
      <c r="BJ773" s="301"/>
      <c r="BK773" s="301"/>
      <c r="BL773" s="301"/>
      <c r="BM773" s="301"/>
      <c r="BN773" s="301"/>
      <c r="BO773" s="301"/>
      <c r="BP773" s="301"/>
      <c r="BQ773" s="301"/>
      <c r="BR773" s="301"/>
      <c r="BS773" s="301"/>
      <c r="BT773" s="301"/>
      <c r="BU773" s="301"/>
      <c r="BV773" s="301"/>
      <c r="BW773" s="301"/>
      <c r="BX773" s="301"/>
      <c r="BY773" s="301"/>
      <c r="BZ773" s="301"/>
      <c r="CA773" s="301"/>
      <c r="CB773" s="301"/>
      <c r="CC773" s="301"/>
      <c r="CD773" s="301"/>
      <c r="CE773" s="301"/>
      <c r="CF773" s="301"/>
      <c r="CG773" s="301"/>
      <c r="CH773" s="301"/>
      <c r="CI773" s="301"/>
      <c r="CJ773" s="301"/>
      <c r="CK773" s="301"/>
      <c r="CL773" s="301"/>
      <c r="CM773" s="301"/>
      <c r="CN773" s="301"/>
      <c r="CO773" s="301"/>
      <c r="CP773" s="301"/>
      <c r="CQ773" s="301"/>
      <c r="CR773" s="301"/>
      <c r="CS773" s="301"/>
      <c r="CT773" s="301"/>
      <c r="CU773" s="301"/>
      <c r="CV773" s="301"/>
      <c r="CW773" s="301"/>
      <c r="CX773" s="301"/>
      <c r="CY773" s="301"/>
      <c r="CZ773" s="301"/>
    </row>
    <row r="774" ht="25.15" customHeight="true" x14ac:dyDescent="0.2">
      <c r="C774" s="1562"/>
      <c r="D774" s="1562"/>
      <c r="E774" s="1562"/>
      <c r="F774" s="1562"/>
      <c r="G774" s="1562"/>
      <c r="H774" s="1562"/>
      <c r="I774" s="1562"/>
      <c r="J774" s="1562"/>
      <c r="K774" s="1562"/>
      <c r="L774" s="1562"/>
      <c r="M774" s="1562"/>
      <c r="N774" s="1562"/>
      <c r="O774" s="1562"/>
      <c r="P774" s="1562"/>
      <c r="Q774" s="1562"/>
      <c r="BA774" s="301"/>
      <c r="BB774" s="354"/>
      <c r="BC774" s="301"/>
      <c r="BD774" s="301"/>
      <c r="BE774" s="301"/>
      <c r="BF774" s="301"/>
      <c r="BG774" s="301"/>
      <c r="BH774" s="301"/>
      <c r="BI774" s="301"/>
      <c r="BJ774" s="301"/>
      <c r="BK774" s="301"/>
      <c r="BL774" s="301"/>
      <c r="BM774" s="301"/>
      <c r="BN774" s="301"/>
      <c r="BO774" s="301"/>
      <c r="BP774" s="301"/>
      <c r="BQ774" s="301"/>
      <c r="BR774" s="301"/>
      <c r="BS774" s="301"/>
      <c r="BT774" s="301"/>
      <c r="BU774" s="301"/>
      <c r="BV774" s="301"/>
      <c r="BW774" s="301"/>
      <c r="BX774" s="301"/>
      <c r="BY774" s="301"/>
      <c r="BZ774" s="301"/>
      <c r="CA774" s="301"/>
      <c r="CB774" s="301"/>
      <c r="CC774" s="301"/>
      <c r="CD774" s="301"/>
      <c r="CE774" s="301"/>
      <c r="CF774" s="301"/>
      <c r="CG774" s="301"/>
      <c r="CH774" s="301"/>
      <c r="CI774" s="301"/>
      <c r="CJ774" s="301"/>
      <c r="CK774" s="301"/>
      <c r="CL774" s="301"/>
      <c r="CM774" s="301"/>
      <c r="CN774" s="301"/>
      <c r="CO774" s="301"/>
      <c r="CP774" s="301"/>
      <c r="CQ774" s="301"/>
      <c r="CR774" s="301"/>
      <c r="CS774" s="301"/>
      <c r="CT774" s="301"/>
      <c r="CU774" s="301"/>
      <c r="CV774" s="301"/>
      <c r="CW774" s="301"/>
      <c r="CX774" s="301"/>
      <c r="CY774" s="301"/>
      <c r="CZ774" s="301"/>
    </row>
    <row r="775" ht="25.15" customHeight="true" x14ac:dyDescent="0.2">
      <c r="C775" s="1562"/>
      <c r="D775" s="1562"/>
      <c r="E775" s="1562"/>
      <c r="F775" s="1562"/>
      <c r="G775" s="1562"/>
      <c r="H775" s="1562"/>
      <c r="I775" s="1562"/>
      <c r="J775" s="1562"/>
      <c r="K775" s="1562"/>
      <c r="L775" s="1562"/>
      <c r="M775" s="1562"/>
      <c r="N775" s="1562"/>
      <c r="O775" s="1562"/>
      <c r="P775" s="1562"/>
      <c r="Q775" s="1562"/>
      <c r="BA775" s="301"/>
      <c r="BB775" s="354"/>
      <c r="BC775" s="301"/>
      <c r="BD775" s="301"/>
      <c r="BE775" s="301"/>
      <c r="BF775" s="301"/>
      <c r="BG775" s="301"/>
      <c r="BH775" s="301"/>
      <c r="BI775" s="301"/>
      <c r="BJ775" s="301"/>
      <c r="BK775" s="301"/>
      <c r="BL775" s="301"/>
      <c r="BM775" s="301"/>
      <c r="BN775" s="301"/>
      <c r="BO775" s="301"/>
      <c r="BP775" s="301"/>
      <c r="BQ775" s="301"/>
      <c r="BR775" s="301"/>
      <c r="BS775" s="301"/>
      <c r="BT775" s="301"/>
      <c r="BU775" s="301"/>
      <c r="BV775" s="301"/>
      <c r="BW775" s="301"/>
      <c r="BX775" s="301"/>
      <c r="BY775" s="301"/>
      <c r="BZ775" s="301"/>
      <c r="CA775" s="301"/>
      <c r="CB775" s="301"/>
      <c r="CC775" s="301"/>
      <c r="CD775" s="301"/>
      <c r="CE775" s="301"/>
      <c r="CF775" s="301"/>
      <c r="CG775" s="301"/>
      <c r="CH775" s="301"/>
      <c r="CI775" s="301"/>
      <c r="CJ775" s="301"/>
      <c r="CK775" s="301"/>
      <c r="CL775" s="301"/>
      <c r="CM775" s="301"/>
      <c r="CN775" s="301"/>
      <c r="CO775" s="301"/>
      <c r="CP775" s="301"/>
      <c r="CQ775" s="301"/>
      <c r="CR775" s="301"/>
      <c r="CS775" s="301"/>
      <c r="CT775" s="301"/>
      <c r="CU775" s="301"/>
      <c r="CV775" s="301"/>
      <c r="CW775" s="301"/>
      <c r="CX775" s="301"/>
      <c r="CY775" s="301"/>
      <c r="CZ775" s="301"/>
    </row>
    <row r="776" ht="25.15" customHeight="true" x14ac:dyDescent="0.2">
      <c r="C776" s="1562"/>
      <c r="D776" s="1562"/>
      <c r="E776" s="1562"/>
      <c r="F776" s="1562"/>
      <c r="G776" s="1562"/>
      <c r="H776" s="1562"/>
      <c r="I776" s="1562"/>
      <c r="J776" s="1562"/>
      <c r="K776" s="1562"/>
      <c r="L776" s="1562"/>
      <c r="M776" s="1562"/>
      <c r="N776" s="1562"/>
      <c r="O776" s="1562"/>
      <c r="P776" s="1562"/>
      <c r="Q776" s="1562"/>
      <c r="BA776" s="301"/>
      <c r="BB776" s="354"/>
      <c r="BC776" s="301"/>
      <c r="BD776" s="301"/>
      <c r="BE776" s="301"/>
      <c r="BF776" s="301"/>
      <c r="BG776" s="301"/>
      <c r="BH776" s="301"/>
      <c r="BI776" s="301"/>
      <c r="BJ776" s="301"/>
      <c r="BK776" s="301"/>
      <c r="BL776" s="301"/>
      <c r="BM776" s="301"/>
      <c r="BN776" s="301"/>
      <c r="BO776" s="301"/>
      <c r="BP776" s="301"/>
      <c r="BQ776" s="301"/>
      <c r="BR776" s="301"/>
      <c r="BS776" s="301"/>
      <c r="BT776" s="301"/>
      <c r="BU776" s="301"/>
      <c r="BV776" s="301"/>
      <c r="BW776" s="301"/>
      <c r="BX776" s="301"/>
      <c r="BY776" s="301"/>
      <c r="BZ776" s="301"/>
      <c r="CA776" s="301"/>
      <c r="CB776" s="301"/>
      <c r="CC776" s="301"/>
      <c r="CD776" s="301"/>
      <c r="CE776" s="301"/>
      <c r="CF776" s="301"/>
      <c r="CG776" s="301"/>
      <c r="CH776" s="301"/>
      <c r="CI776" s="301"/>
      <c r="CJ776" s="301"/>
      <c r="CK776" s="301"/>
      <c r="CL776" s="301"/>
      <c r="CM776" s="301"/>
      <c r="CN776" s="301"/>
      <c r="CO776" s="301"/>
      <c r="CP776" s="301"/>
      <c r="CQ776" s="301"/>
      <c r="CR776" s="301"/>
      <c r="CS776" s="301"/>
      <c r="CT776" s="301"/>
      <c r="CU776" s="301"/>
      <c r="CV776" s="301"/>
      <c r="CW776" s="301"/>
      <c r="CX776" s="301"/>
      <c r="CY776" s="301"/>
      <c r="CZ776" s="301"/>
    </row>
    <row r="777" ht="25.15" customHeight="true" x14ac:dyDescent="0.2">
      <c r="C777" s="1562"/>
      <c r="D777" s="1562"/>
      <c r="E777" s="1562"/>
      <c r="F777" s="1562"/>
      <c r="G777" s="1562"/>
      <c r="H777" s="1562"/>
      <c r="I777" s="1562"/>
      <c r="J777" s="1562"/>
      <c r="K777" s="1562"/>
      <c r="L777" s="1562"/>
      <c r="M777" s="1562"/>
      <c r="N777" s="1562"/>
      <c r="O777" s="1562"/>
      <c r="P777" s="1562"/>
      <c r="Q777" s="1562"/>
      <c r="BA777" s="301"/>
      <c r="BB777" s="354"/>
      <c r="BC777" s="301"/>
      <c r="BD777" s="301"/>
      <c r="BE777" s="301"/>
      <c r="BF777" s="301"/>
      <c r="BG777" s="301"/>
      <c r="BH777" s="301"/>
      <c r="BI777" s="301"/>
      <c r="BJ777" s="301"/>
      <c r="BK777" s="301"/>
      <c r="BL777" s="301"/>
      <c r="BM777" s="301"/>
      <c r="BN777" s="301"/>
      <c r="BO777" s="301"/>
      <c r="BP777" s="301"/>
      <c r="BQ777" s="301"/>
      <c r="BR777" s="301"/>
      <c r="BS777" s="301"/>
      <c r="BT777" s="301"/>
      <c r="BU777" s="301"/>
      <c r="BV777" s="301"/>
      <c r="BW777" s="301"/>
      <c r="BX777" s="301"/>
      <c r="BY777" s="301"/>
      <c r="BZ777" s="301"/>
      <c r="CA777" s="301"/>
      <c r="CB777" s="301"/>
      <c r="CC777" s="301"/>
      <c r="CD777" s="301"/>
      <c r="CE777" s="301"/>
      <c r="CF777" s="301"/>
      <c r="CG777" s="301"/>
      <c r="CH777" s="301"/>
      <c r="CI777" s="301"/>
      <c r="CJ777" s="301"/>
      <c r="CK777" s="301"/>
      <c r="CL777" s="301"/>
      <c r="CM777" s="301"/>
      <c r="CN777" s="301"/>
      <c r="CO777" s="301"/>
      <c r="CP777" s="301"/>
      <c r="CQ777" s="301"/>
      <c r="CR777" s="301"/>
      <c r="CS777" s="301"/>
      <c r="CT777" s="301"/>
      <c r="CU777" s="301"/>
      <c r="CV777" s="301"/>
      <c r="CW777" s="301"/>
      <c r="CX777" s="301"/>
      <c r="CY777" s="301"/>
      <c r="CZ777" s="301"/>
    </row>
    <row r="778" ht="25.15" customHeight="true" x14ac:dyDescent="0.2">
      <c r="C778" s="1562"/>
      <c r="D778" s="1562"/>
      <c r="E778" s="1562"/>
      <c r="F778" s="1562"/>
      <c r="G778" s="1562"/>
      <c r="H778" s="1562"/>
      <c r="I778" s="1562"/>
      <c r="J778" s="1562"/>
      <c r="K778" s="1562"/>
      <c r="L778" s="1562"/>
      <c r="M778" s="1562"/>
      <c r="N778" s="1562"/>
      <c r="O778" s="1562"/>
      <c r="P778" s="1562"/>
      <c r="Q778" s="1562"/>
      <c r="BA778" s="301"/>
      <c r="BB778" s="354"/>
      <c r="BC778" s="301"/>
      <c r="BD778" s="301"/>
      <c r="BE778" s="301"/>
      <c r="BF778" s="301"/>
      <c r="BG778" s="301"/>
      <c r="BH778" s="301"/>
      <c r="BI778" s="301"/>
      <c r="BJ778" s="301"/>
      <c r="BK778" s="301"/>
      <c r="BL778" s="301"/>
      <c r="BM778" s="301"/>
      <c r="BN778" s="301"/>
      <c r="BO778" s="301"/>
      <c r="BP778" s="301"/>
      <c r="BQ778" s="301"/>
      <c r="BR778" s="301"/>
      <c r="BS778" s="301"/>
      <c r="BT778" s="301"/>
      <c r="BU778" s="301"/>
      <c r="BV778" s="301"/>
      <c r="BW778" s="301"/>
      <c r="BX778" s="301"/>
      <c r="BY778" s="301"/>
      <c r="BZ778" s="301"/>
      <c r="CA778" s="301"/>
      <c r="CB778" s="301"/>
      <c r="CC778" s="301"/>
      <c r="CD778" s="301"/>
      <c r="CE778" s="301"/>
      <c r="CF778" s="301"/>
      <c r="CG778" s="301"/>
      <c r="CH778" s="301"/>
      <c r="CI778" s="301"/>
      <c r="CJ778" s="301"/>
      <c r="CK778" s="301"/>
      <c r="CL778" s="301"/>
      <c r="CM778" s="301"/>
      <c r="CN778" s="301"/>
      <c r="CO778" s="301"/>
      <c r="CP778" s="301"/>
      <c r="CQ778" s="301"/>
      <c r="CR778" s="301"/>
      <c r="CS778" s="301"/>
      <c r="CT778" s="301"/>
      <c r="CU778" s="301"/>
      <c r="CV778" s="301"/>
      <c r="CW778" s="301"/>
      <c r="CX778" s="301"/>
      <c r="CY778" s="301"/>
      <c r="CZ778" s="301"/>
    </row>
    <row r="779" ht="25.15" customHeight="true" x14ac:dyDescent="0.2">
      <c r="C779" s="1562"/>
      <c r="D779" s="1562"/>
      <c r="E779" s="1562"/>
      <c r="F779" s="1562"/>
      <c r="G779" s="1562"/>
      <c r="H779" s="1562"/>
      <c r="I779" s="1562"/>
      <c r="J779" s="1562"/>
      <c r="K779" s="1562"/>
      <c r="L779" s="1562"/>
      <c r="M779" s="1562"/>
      <c r="N779" s="1562"/>
      <c r="O779" s="1562"/>
      <c r="P779" s="1562"/>
      <c r="Q779" s="1562"/>
      <c r="BA779" s="301"/>
      <c r="BB779" s="354"/>
      <c r="BC779" s="301"/>
      <c r="BD779" s="301"/>
      <c r="BE779" s="301"/>
      <c r="BF779" s="301"/>
      <c r="BG779" s="301"/>
      <c r="BH779" s="301"/>
      <c r="BI779" s="301"/>
      <c r="BJ779" s="301"/>
      <c r="BK779" s="301"/>
      <c r="BL779" s="301"/>
      <c r="BM779" s="301"/>
      <c r="BN779" s="301"/>
      <c r="BO779" s="301"/>
      <c r="BP779" s="301"/>
      <c r="BQ779" s="301"/>
      <c r="BR779" s="301"/>
      <c r="BS779" s="301"/>
      <c r="BT779" s="301"/>
      <c r="BU779" s="301"/>
      <c r="BV779" s="301"/>
      <c r="BW779" s="301"/>
      <c r="BX779" s="301"/>
      <c r="BY779" s="301"/>
      <c r="BZ779" s="301"/>
      <c r="CA779" s="301"/>
      <c r="CB779" s="301"/>
      <c r="CC779" s="301"/>
      <c r="CD779" s="301"/>
      <c r="CE779" s="301"/>
      <c r="CF779" s="301"/>
      <c r="CG779" s="301"/>
      <c r="CH779" s="301"/>
      <c r="CI779" s="301"/>
      <c r="CJ779" s="301"/>
      <c r="CK779" s="301"/>
      <c r="CL779" s="301"/>
      <c r="CM779" s="301"/>
      <c r="CN779" s="301"/>
      <c r="CO779" s="301"/>
      <c r="CP779" s="301"/>
      <c r="CQ779" s="301"/>
      <c r="CR779" s="301"/>
      <c r="CS779" s="301"/>
      <c r="CT779" s="301"/>
      <c r="CU779" s="301"/>
      <c r="CV779" s="301"/>
      <c r="CW779" s="301"/>
      <c r="CX779" s="301"/>
      <c r="CY779" s="301"/>
      <c r="CZ779" s="301"/>
    </row>
    <row r="780" ht="25.15" customHeight="true" x14ac:dyDescent="0.2">
      <c r="C780" s="1562"/>
      <c r="D780" s="1562"/>
      <c r="E780" s="1562"/>
      <c r="F780" s="1562"/>
      <c r="G780" s="1562"/>
      <c r="H780" s="1562"/>
      <c r="I780" s="1562"/>
      <c r="J780" s="1562"/>
      <c r="K780" s="1562"/>
      <c r="L780" s="1562"/>
      <c r="M780" s="1562"/>
      <c r="N780" s="1562"/>
      <c r="O780" s="1562"/>
      <c r="P780" s="1562"/>
      <c r="Q780" s="1562"/>
      <c r="BA780" s="301"/>
      <c r="BB780" s="354"/>
      <c r="BC780" s="301"/>
      <c r="BD780" s="301"/>
      <c r="BE780" s="301"/>
      <c r="BF780" s="301"/>
      <c r="BG780" s="301"/>
      <c r="BH780" s="301"/>
      <c r="BI780" s="301"/>
      <c r="BJ780" s="301"/>
      <c r="BK780" s="301"/>
      <c r="BL780" s="301"/>
      <c r="BM780" s="301"/>
      <c r="BN780" s="301"/>
      <c r="BO780" s="301"/>
      <c r="BP780" s="301"/>
      <c r="BQ780" s="301"/>
      <c r="BR780" s="301"/>
      <c r="BS780" s="301"/>
      <c r="BT780" s="301"/>
      <c r="BU780" s="301"/>
      <c r="BV780" s="301"/>
      <c r="BW780" s="301"/>
      <c r="BX780" s="301"/>
      <c r="BY780" s="301"/>
      <c r="BZ780" s="301"/>
      <c r="CA780" s="301"/>
      <c r="CB780" s="301"/>
      <c r="CC780" s="301"/>
      <c r="CD780" s="301"/>
      <c r="CE780" s="301"/>
      <c r="CF780" s="301"/>
      <c r="CG780" s="301"/>
      <c r="CH780" s="301"/>
      <c r="CI780" s="301"/>
      <c r="CJ780" s="301"/>
      <c r="CK780" s="301"/>
      <c r="CL780" s="301"/>
      <c r="CM780" s="301"/>
      <c r="CN780" s="301"/>
      <c r="CO780" s="301"/>
      <c r="CP780" s="301"/>
      <c r="CQ780" s="301"/>
      <c r="CR780" s="301"/>
      <c r="CS780" s="301"/>
      <c r="CT780" s="301"/>
      <c r="CU780" s="301"/>
      <c r="CV780" s="301"/>
      <c r="CW780" s="301"/>
      <c r="CX780" s="301"/>
      <c r="CY780" s="301"/>
      <c r="CZ780" s="301"/>
    </row>
    <row r="781" ht="25.15" customHeight="true" x14ac:dyDescent="0.2">
      <c r="C781" s="1562"/>
      <c r="D781" s="1562"/>
      <c r="E781" s="1562"/>
      <c r="F781" s="1562"/>
      <c r="G781" s="1562"/>
      <c r="H781" s="1562"/>
      <c r="I781" s="1562"/>
      <c r="J781" s="1562"/>
      <c r="K781" s="1562"/>
      <c r="L781" s="1562"/>
      <c r="M781" s="1562"/>
      <c r="N781" s="1562"/>
      <c r="O781" s="1562"/>
      <c r="P781" s="1562"/>
      <c r="Q781" s="1562"/>
      <c r="BA781" s="301"/>
      <c r="BB781" s="354"/>
      <c r="BC781" s="301"/>
      <c r="BD781" s="301"/>
      <c r="BE781" s="301"/>
      <c r="BF781" s="301"/>
      <c r="BG781" s="301"/>
      <c r="BH781" s="301"/>
      <c r="BI781" s="301"/>
      <c r="BJ781" s="301"/>
      <c r="BK781" s="301"/>
      <c r="BL781" s="301"/>
      <c r="BM781" s="301"/>
      <c r="BN781" s="301"/>
      <c r="BO781" s="301"/>
      <c r="BP781" s="301"/>
      <c r="BQ781" s="301"/>
      <c r="BR781" s="301"/>
      <c r="BS781" s="301"/>
      <c r="BT781" s="301"/>
      <c r="BU781" s="301"/>
      <c r="BV781" s="301"/>
      <c r="BW781" s="301"/>
      <c r="BX781" s="301"/>
      <c r="BY781" s="301"/>
      <c r="BZ781" s="301"/>
      <c r="CA781" s="301"/>
      <c r="CB781" s="301"/>
      <c r="CC781" s="301"/>
      <c r="CD781" s="301"/>
      <c r="CE781" s="301"/>
      <c r="CF781" s="301"/>
      <c r="CG781" s="301"/>
      <c r="CH781" s="301"/>
      <c r="CI781" s="301"/>
      <c r="CJ781" s="301"/>
      <c r="CK781" s="301"/>
      <c r="CL781" s="301"/>
      <c r="CM781" s="301"/>
      <c r="CN781" s="301"/>
      <c r="CO781" s="301"/>
      <c r="CP781" s="301"/>
      <c r="CQ781" s="301"/>
      <c r="CR781" s="301"/>
      <c r="CS781" s="301"/>
      <c r="CT781" s="301"/>
      <c r="CU781" s="301"/>
      <c r="CV781" s="301"/>
      <c r="CW781" s="301"/>
      <c r="CX781" s="301"/>
      <c r="CY781" s="301"/>
      <c r="CZ781" s="301"/>
    </row>
    <row r="782" ht="25.15" customHeight="true" x14ac:dyDescent="0.2">
      <c r="C782" s="1562"/>
      <c r="D782" s="1562"/>
      <c r="E782" s="1562"/>
      <c r="F782" s="1562"/>
      <c r="G782" s="1562"/>
      <c r="H782" s="1562"/>
      <c r="I782" s="1562"/>
      <c r="J782" s="1562"/>
      <c r="K782" s="1562"/>
      <c r="L782" s="1562"/>
      <c r="M782" s="1562"/>
      <c r="N782" s="1562"/>
      <c r="O782" s="1562"/>
      <c r="P782" s="1562"/>
      <c r="Q782" s="1562"/>
      <c r="BA782" s="301"/>
      <c r="BB782" s="354"/>
      <c r="BC782" s="301"/>
      <c r="BD782" s="301"/>
      <c r="BE782" s="301"/>
      <c r="BF782" s="301"/>
      <c r="BG782" s="301"/>
      <c r="BH782" s="301"/>
      <c r="BI782" s="301"/>
      <c r="BJ782" s="301"/>
      <c r="BK782" s="301"/>
      <c r="BL782" s="301"/>
      <c r="BM782" s="301"/>
      <c r="BN782" s="301"/>
      <c r="BO782" s="301"/>
      <c r="BP782" s="301"/>
      <c r="BQ782" s="301"/>
      <c r="BR782" s="301"/>
      <c r="BS782" s="301"/>
      <c r="BT782" s="301"/>
      <c r="BU782" s="301"/>
      <c r="BV782" s="301"/>
      <c r="BW782" s="301"/>
      <c r="BX782" s="301"/>
      <c r="BY782" s="301"/>
      <c r="BZ782" s="301"/>
      <c r="CA782" s="301"/>
      <c r="CB782" s="301"/>
      <c r="CC782" s="301"/>
      <c r="CD782" s="301"/>
      <c r="CE782" s="301"/>
      <c r="CF782" s="301"/>
      <c r="CG782" s="301"/>
      <c r="CH782" s="301"/>
      <c r="CI782" s="301"/>
      <c r="CJ782" s="301"/>
      <c r="CK782" s="301"/>
      <c r="CL782" s="301"/>
      <c r="CM782" s="301"/>
      <c r="CN782" s="301"/>
      <c r="CO782" s="301"/>
      <c r="CP782" s="301"/>
      <c r="CQ782" s="301"/>
      <c r="CR782" s="301"/>
      <c r="CS782" s="301"/>
      <c r="CT782" s="301"/>
      <c r="CU782" s="301"/>
      <c r="CV782" s="301"/>
      <c r="CW782" s="301"/>
      <c r="CX782" s="301"/>
      <c r="CY782" s="301"/>
      <c r="CZ782" s="301"/>
    </row>
    <row r="783" ht="25.15" customHeight="true" x14ac:dyDescent="0.2">
      <c r="C783" s="1562"/>
      <c r="D783" s="1562"/>
      <c r="E783" s="1562"/>
      <c r="F783" s="1562"/>
      <c r="G783" s="1562"/>
      <c r="H783" s="1562"/>
      <c r="I783" s="1562"/>
      <c r="J783" s="1562"/>
      <c r="K783" s="1562"/>
      <c r="L783" s="1562"/>
      <c r="M783" s="1562"/>
      <c r="N783" s="1562"/>
      <c r="O783" s="1562"/>
      <c r="P783" s="1562"/>
      <c r="Q783" s="1562"/>
      <c r="BA783" s="301"/>
      <c r="BB783" s="354"/>
      <c r="BC783" s="301"/>
      <c r="BD783" s="301"/>
      <c r="BE783" s="301"/>
      <c r="BF783" s="301"/>
      <c r="BG783" s="301"/>
      <c r="BH783" s="301"/>
      <c r="BI783" s="301"/>
      <c r="BJ783" s="301"/>
      <c r="BK783" s="301"/>
      <c r="BL783" s="301"/>
      <c r="BM783" s="301"/>
      <c r="BN783" s="301"/>
      <c r="BO783" s="301"/>
      <c r="BP783" s="301"/>
      <c r="BQ783" s="301"/>
      <c r="BR783" s="301"/>
      <c r="BS783" s="301"/>
      <c r="BT783" s="301"/>
      <c r="BU783" s="301"/>
      <c r="BV783" s="301"/>
      <c r="BW783" s="301"/>
      <c r="BX783" s="301"/>
      <c r="BY783" s="301"/>
      <c r="BZ783" s="301"/>
      <c r="CA783" s="301"/>
      <c r="CB783" s="301"/>
      <c r="CC783" s="301"/>
      <c r="CD783" s="301"/>
      <c r="CE783" s="301"/>
      <c r="CF783" s="301"/>
      <c r="CG783" s="301"/>
      <c r="CH783" s="301"/>
      <c r="CI783" s="301"/>
      <c r="CJ783" s="301"/>
      <c r="CK783" s="301"/>
      <c r="CL783" s="301"/>
      <c r="CM783" s="301"/>
      <c r="CN783" s="301"/>
      <c r="CO783" s="301"/>
      <c r="CP783" s="301"/>
      <c r="CQ783" s="301"/>
      <c r="CR783" s="301"/>
      <c r="CS783" s="301"/>
      <c r="CT783" s="301"/>
      <c r="CU783" s="301"/>
      <c r="CV783" s="301"/>
      <c r="CW783" s="301"/>
      <c r="CX783" s="301"/>
      <c r="CY783" s="301"/>
      <c r="CZ783" s="301"/>
    </row>
    <row r="784" ht="25.15" customHeight="true" x14ac:dyDescent="0.2">
      <c r="C784" s="1562"/>
      <c r="D784" s="1562"/>
      <c r="E784" s="1562"/>
      <c r="F784" s="1562"/>
      <c r="G784" s="1562"/>
      <c r="H784" s="1562"/>
      <c r="I784" s="1562"/>
      <c r="J784" s="1562"/>
      <c r="K784" s="1562"/>
      <c r="L784" s="1562"/>
      <c r="M784" s="1562"/>
      <c r="N784" s="1562"/>
      <c r="O784" s="1562"/>
      <c r="P784" s="1562"/>
      <c r="Q784" s="1562"/>
      <c r="BA784" s="301"/>
      <c r="BB784" s="354"/>
      <c r="BC784" s="301"/>
      <c r="BD784" s="301"/>
      <c r="BE784" s="301"/>
      <c r="BF784" s="301"/>
      <c r="BG784" s="301"/>
      <c r="BH784" s="301"/>
      <c r="BI784" s="301"/>
      <c r="BJ784" s="301"/>
      <c r="BK784" s="301"/>
      <c r="BL784" s="301"/>
      <c r="BM784" s="301"/>
      <c r="BN784" s="301"/>
      <c r="BO784" s="301"/>
      <c r="BP784" s="301"/>
      <c r="BQ784" s="301"/>
      <c r="BR784" s="301"/>
      <c r="BS784" s="301"/>
      <c r="BT784" s="301"/>
      <c r="BU784" s="301"/>
      <c r="BV784" s="301"/>
      <c r="BW784" s="301"/>
      <c r="BX784" s="301"/>
      <c r="BY784" s="301"/>
      <c r="BZ784" s="301"/>
      <c r="CA784" s="301"/>
      <c r="CB784" s="301"/>
      <c r="CC784" s="301"/>
      <c r="CD784" s="301"/>
      <c r="CE784" s="301"/>
      <c r="CF784" s="301"/>
      <c r="CG784" s="301"/>
      <c r="CH784" s="301"/>
      <c r="CI784" s="301"/>
      <c r="CJ784" s="301"/>
      <c r="CK784" s="301"/>
      <c r="CL784" s="301"/>
      <c r="CM784" s="301"/>
      <c r="CN784" s="301"/>
      <c r="CO784" s="301"/>
      <c r="CP784" s="301"/>
      <c r="CQ784" s="301"/>
      <c r="CR784" s="301"/>
      <c r="CS784" s="301"/>
      <c r="CT784" s="301"/>
      <c r="CU784" s="301"/>
      <c r="CV784" s="301"/>
      <c r="CW784" s="301"/>
      <c r="CX784" s="301"/>
      <c r="CY784" s="301"/>
      <c r="CZ784" s="301"/>
    </row>
    <row r="785" ht="25.15" customHeight="true" x14ac:dyDescent="0.2">
      <c r="C785" s="1562"/>
      <c r="D785" s="1562"/>
      <c r="E785" s="1562"/>
      <c r="F785" s="1562"/>
      <c r="G785" s="1562"/>
      <c r="H785" s="1562"/>
      <c r="I785" s="1562"/>
      <c r="J785" s="1562"/>
      <c r="K785" s="1562"/>
      <c r="L785" s="1562"/>
      <c r="M785" s="1562"/>
      <c r="N785" s="1562"/>
      <c r="O785" s="1562"/>
      <c r="P785" s="1562"/>
      <c r="Q785" s="1562"/>
      <c r="BA785" s="301"/>
      <c r="BB785" s="354"/>
      <c r="BC785" s="301"/>
      <c r="BD785" s="301"/>
      <c r="BE785" s="301"/>
      <c r="BF785" s="301"/>
      <c r="BG785" s="301"/>
      <c r="BH785" s="301"/>
      <c r="BI785" s="301"/>
      <c r="BJ785" s="301"/>
      <c r="BK785" s="301"/>
      <c r="BL785" s="301"/>
      <c r="BM785" s="301"/>
      <c r="BN785" s="301"/>
      <c r="BO785" s="301"/>
      <c r="BP785" s="301"/>
      <c r="BQ785" s="301"/>
      <c r="BR785" s="301"/>
      <c r="BS785" s="301"/>
      <c r="BT785" s="301"/>
      <c r="BU785" s="301"/>
      <c r="BV785" s="301"/>
      <c r="BW785" s="301"/>
      <c r="BX785" s="301"/>
      <c r="BY785" s="301"/>
      <c r="BZ785" s="301"/>
      <c r="CA785" s="301"/>
      <c r="CB785" s="301"/>
      <c r="CC785" s="301"/>
      <c r="CD785" s="301"/>
      <c r="CE785" s="301"/>
      <c r="CF785" s="301"/>
      <c r="CG785" s="301"/>
      <c r="CH785" s="301"/>
      <c r="CI785" s="301"/>
      <c r="CJ785" s="301"/>
      <c r="CK785" s="301"/>
      <c r="CL785" s="301"/>
      <c r="CM785" s="301"/>
      <c r="CN785" s="301"/>
      <c r="CO785" s="301"/>
      <c r="CP785" s="301"/>
      <c r="CQ785" s="301"/>
      <c r="CR785" s="301"/>
      <c r="CS785" s="301"/>
      <c r="CT785" s="301"/>
      <c r="CU785" s="301"/>
      <c r="CV785" s="301"/>
      <c r="CW785" s="301"/>
      <c r="CX785" s="301"/>
      <c r="CY785" s="301"/>
      <c r="CZ785" s="301"/>
    </row>
    <row r="786" ht="25.15" customHeight="true" x14ac:dyDescent="0.2">
      <c r="C786" s="1562"/>
      <c r="D786" s="1562"/>
      <c r="E786" s="1562"/>
      <c r="F786" s="1562"/>
      <c r="G786" s="1562"/>
      <c r="H786" s="1562"/>
      <c r="I786" s="1562"/>
      <c r="J786" s="1562"/>
      <c r="K786" s="1562"/>
      <c r="L786" s="1562"/>
      <c r="M786" s="1562"/>
      <c r="N786" s="1562"/>
      <c r="O786" s="1562"/>
      <c r="P786" s="1562"/>
      <c r="Q786" s="1562"/>
      <c r="BA786" s="301"/>
      <c r="BB786" s="354"/>
      <c r="BC786" s="301"/>
      <c r="BD786" s="301"/>
      <c r="BE786" s="301"/>
      <c r="BF786" s="301"/>
      <c r="BG786" s="301"/>
      <c r="BH786" s="301"/>
      <c r="BI786" s="301"/>
      <c r="BJ786" s="301"/>
      <c r="BK786" s="301"/>
      <c r="BL786" s="301"/>
      <c r="BM786" s="301"/>
      <c r="BN786" s="301"/>
      <c r="BO786" s="301"/>
      <c r="BP786" s="301"/>
      <c r="BQ786" s="301"/>
      <c r="BR786" s="301"/>
      <c r="BS786" s="301"/>
      <c r="BT786" s="301"/>
      <c r="BU786" s="301"/>
      <c r="BV786" s="301"/>
      <c r="BW786" s="301"/>
      <c r="BX786" s="301"/>
      <c r="BY786" s="301"/>
      <c r="BZ786" s="301"/>
      <c r="CA786" s="301"/>
      <c r="CB786" s="301"/>
      <c r="CC786" s="301"/>
      <c r="CD786" s="301"/>
      <c r="CE786" s="301"/>
      <c r="CF786" s="301"/>
      <c r="CG786" s="301"/>
      <c r="CH786" s="301"/>
      <c r="CI786" s="301"/>
      <c r="CJ786" s="301"/>
      <c r="CK786" s="301"/>
      <c r="CL786" s="301"/>
      <c r="CM786" s="301"/>
      <c r="CN786" s="301"/>
      <c r="CO786" s="301"/>
      <c r="CP786" s="301"/>
      <c r="CQ786" s="301"/>
      <c r="CR786" s="301"/>
      <c r="CS786" s="301"/>
      <c r="CT786" s="301"/>
      <c r="CU786" s="301"/>
      <c r="CV786" s="301"/>
      <c r="CW786" s="301"/>
      <c r="CX786" s="301"/>
      <c r="CY786" s="301"/>
      <c r="CZ786" s="301"/>
    </row>
    <row r="787" ht="25.15" customHeight="true" x14ac:dyDescent="0.2">
      <c r="C787" s="1562"/>
      <c r="D787" s="1562"/>
      <c r="E787" s="1562"/>
      <c r="F787" s="1562"/>
      <c r="G787" s="1562"/>
      <c r="H787" s="1562"/>
      <c r="I787" s="1562"/>
      <c r="J787" s="1562"/>
      <c r="K787" s="1562"/>
      <c r="L787" s="1562"/>
      <c r="M787" s="1562"/>
      <c r="N787" s="1562"/>
      <c r="O787" s="1562"/>
      <c r="P787" s="1562"/>
      <c r="Q787" s="1562"/>
      <c r="BA787" s="301"/>
      <c r="BB787" s="354"/>
      <c r="BC787" s="301"/>
      <c r="BD787" s="301"/>
      <c r="BE787" s="301"/>
      <c r="BF787" s="301"/>
      <c r="BG787" s="301"/>
      <c r="BH787" s="301"/>
      <c r="BI787" s="301"/>
      <c r="BJ787" s="301"/>
      <c r="BK787" s="301"/>
      <c r="BL787" s="301"/>
      <c r="BM787" s="301"/>
      <c r="BN787" s="301"/>
      <c r="BO787" s="301"/>
      <c r="BP787" s="301"/>
      <c r="BQ787" s="301"/>
      <c r="BR787" s="301"/>
      <c r="BS787" s="301"/>
      <c r="BT787" s="301"/>
      <c r="BU787" s="301"/>
      <c r="BV787" s="301"/>
      <c r="BW787" s="301"/>
      <c r="BX787" s="301"/>
      <c r="BY787" s="301"/>
      <c r="BZ787" s="301"/>
      <c r="CA787" s="301"/>
      <c r="CB787" s="301"/>
      <c r="CC787" s="301"/>
      <c r="CD787" s="301"/>
      <c r="CE787" s="301"/>
      <c r="CF787" s="301"/>
      <c r="CG787" s="301"/>
      <c r="CH787" s="301"/>
      <c r="CI787" s="301"/>
      <c r="CJ787" s="301"/>
      <c r="CK787" s="301"/>
      <c r="CL787" s="301"/>
      <c r="CM787" s="301"/>
      <c r="CN787" s="301"/>
      <c r="CO787" s="301"/>
      <c r="CP787" s="301"/>
      <c r="CQ787" s="301"/>
      <c r="CR787" s="301"/>
      <c r="CS787" s="301"/>
      <c r="CT787" s="301"/>
      <c r="CU787" s="301"/>
      <c r="CV787" s="301"/>
      <c r="CW787" s="301"/>
      <c r="CX787" s="301"/>
      <c r="CY787" s="301"/>
      <c r="CZ787" s="301"/>
    </row>
    <row r="788" ht="25.15" customHeight="true" x14ac:dyDescent="0.2">
      <c r="C788" s="1562"/>
      <c r="D788" s="1562"/>
      <c r="E788" s="1562"/>
      <c r="F788" s="1562"/>
      <c r="G788" s="1562"/>
      <c r="H788" s="1562"/>
      <c r="I788" s="1562"/>
      <c r="J788" s="1562"/>
      <c r="K788" s="1562"/>
      <c r="L788" s="1562"/>
      <c r="M788" s="1562"/>
      <c r="N788" s="1562"/>
      <c r="O788" s="1562"/>
      <c r="P788" s="1562"/>
      <c r="Q788" s="1562"/>
      <c r="BA788" s="301"/>
      <c r="BB788" s="354"/>
      <c r="BC788" s="301"/>
      <c r="BD788" s="301"/>
      <c r="BE788" s="301"/>
      <c r="BF788" s="301"/>
      <c r="BG788" s="301"/>
      <c r="BH788" s="301"/>
      <c r="BI788" s="301"/>
      <c r="BJ788" s="301"/>
      <c r="BK788" s="301"/>
      <c r="BL788" s="301"/>
      <c r="BM788" s="301"/>
      <c r="BN788" s="301"/>
      <c r="BO788" s="301"/>
      <c r="BP788" s="301"/>
      <c r="BQ788" s="301"/>
      <c r="BR788" s="301"/>
      <c r="BS788" s="301"/>
      <c r="BT788" s="301"/>
      <c r="BU788" s="301"/>
      <c r="BV788" s="301"/>
      <c r="BW788" s="301"/>
      <c r="BX788" s="301"/>
      <c r="BY788" s="301"/>
      <c r="BZ788" s="301"/>
      <c r="CA788" s="301"/>
      <c r="CB788" s="301"/>
      <c r="CC788" s="301"/>
      <c r="CD788" s="301"/>
      <c r="CE788" s="301"/>
      <c r="CF788" s="301"/>
      <c r="CG788" s="301"/>
      <c r="CH788" s="301"/>
      <c r="CI788" s="301"/>
      <c r="CJ788" s="301"/>
      <c r="CK788" s="301"/>
      <c r="CL788" s="301"/>
      <c r="CM788" s="301"/>
      <c r="CN788" s="301"/>
      <c r="CO788" s="301"/>
      <c r="CP788" s="301"/>
      <c r="CQ788" s="301"/>
      <c r="CR788" s="301"/>
      <c r="CS788" s="301"/>
      <c r="CT788" s="301"/>
      <c r="CU788" s="301"/>
      <c r="CV788" s="301"/>
      <c r="CW788" s="301"/>
      <c r="CX788" s="301"/>
      <c r="CY788" s="301"/>
      <c r="CZ788" s="301"/>
    </row>
    <row r="789" ht="25.15" customHeight="true" x14ac:dyDescent="0.2">
      <c r="C789" s="1562"/>
      <c r="D789" s="1562"/>
      <c r="E789" s="1562"/>
      <c r="F789" s="1562"/>
      <c r="G789" s="1562"/>
      <c r="H789" s="1562"/>
      <c r="I789" s="1562"/>
      <c r="J789" s="1562"/>
      <c r="K789" s="1562"/>
      <c r="L789" s="1562"/>
      <c r="M789" s="1562"/>
      <c r="N789" s="1562"/>
      <c r="O789" s="1562"/>
      <c r="P789" s="1562"/>
      <c r="Q789" s="1562"/>
      <c r="BA789" s="301"/>
      <c r="BB789" s="354"/>
      <c r="BC789" s="301"/>
      <c r="BD789" s="301"/>
      <c r="BE789" s="301"/>
      <c r="BF789" s="301"/>
      <c r="BG789" s="301"/>
      <c r="BH789" s="301"/>
      <c r="BI789" s="301"/>
      <c r="BJ789" s="301"/>
      <c r="BK789" s="301"/>
      <c r="BL789" s="301"/>
      <c r="BM789" s="301"/>
      <c r="BN789" s="301"/>
      <c r="BO789" s="301"/>
      <c r="BP789" s="301"/>
      <c r="BQ789" s="301"/>
      <c r="BR789" s="301"/>
      <c r="BS789" s="301"/>
      <c r="BT789" s="301"/>
      <c r="BU789" s="301"/>
      <c r="BV789" s="301"/>
      <c r="BW789" s="301"/>
      <c r="BX789" s="301"/>
      <c r="BY789" s="301"/>
      <c r="BZ789" s="301"/>
      <c r="CA789" s="301"/>
      <c r="CB789" s="301"/>
      <c r="CC789" s="301"/>
      <c r="CD789" s="301"/>
      <c r="CE789" s="301"/>
      <c r="CF789" s="301"/>
      <c r="CG789" s="301"/>
      <c r="CH789" s="301"/>
      <c r="CI789" s="301"/>
      <c r="CJ789" s="301"/>
      <c r="CK789" s="301"/>
      <c r="CL789" s="301"/>
      <c r="CM789" s="301"/>
      <c r="CN789" s="301"/>
      <c r="CO789" s="301"/>
      <c r="CP789" s="301"/>
      <c r="CQ789" s="301"/>
      <c r="CR789" s="301"/>
      <c r="CS789" s="301"/>
      <c r="CT789" s="301"/>
      <c r="CU789" s="301"/>
      <c r="CV789" s="301"/>
      <c r="CW789" s="301"/>
      <c r="CX789" s="301"/>
      <c r="CY789" s="301"/>
      <c r="CZ789" s="301"/>
    </row>
    <row r="790" ht="25.15" customHeight="true" x14ac:dyDescent="0.2">
      <c r="C790" s="1562"/>
      <c r="D790" s="1562"/>
      <c r="E790" s="1562"/>
      <c r="F790" s="1562"/>
      <c r="G790" s="1562"/>
      <c r="H790" s="1562"/>
      <c r="I790" s="1562"/>
      <c r="J790" s="1562"/>
      <c r="K790" s="1562"/>
      <c r="L790" s="1562"/>
      <c r="M790" s="1562"/>
      <c r="N790" s="1562"/>
      <c r="O790" s="1562"/>
      <c r="P790" s="1562"/>
      <c r="Q790" s="1562"/>
      <c r="BA790" s="301"/>
      <c r="BB790" s="354"/>
      <c r="BC790" s="301"/>
      <c r="BD790" s="301"/>
      <c r="BE790" s="301"/>
      <c r="BF790" s="301"/>
      <c r="BG790" s="301"/>
      <c r="BH790" s="301"/>
      <c r="BI790" s="301"/>
      <c r="BJ790" s="301"/>
      <c r="BK790" s="301"/>
      <c r="BL790" s="301"/>
      <c r="BM790" s="301"/>
      <c r="BN790" s="301"/>
      <c r="BO790" s="301"/>
      <c r="BP790" s="301"/>
      <c r="BQ790" s="301"/>
      <c r="BR790" s="301"/>
      <c r="BS790" s="301"/>
      <c r="BT790" s="301"/>
      <c r="BU790" s="301"/>
      <c r="BV790" s="301"/>
      <c r="BW790" s="301"/>
      <c r="BX790" s="301"/>
      <c r="BY790" s="301"/>
      <c r="BZ790" s="301"/>
      <c r="CA790" s="301"/>
      <c r="CB790" s="301"/>
      <c r="CC790" s="301"/>
      <c r="CD790" s="301"/>
      <c r="CE790" s="301"/>
      <c r="CF790" s="301"/>
      <c r="CG790" s="301"/>
      <c r="CH790" s="301"/>
      <c r="CI790" s="301"/>
      <c r="CJ790" s="301"/>
      <c r="CK790" s="301"/>
      <c r="CL790" s="301"/>
      <c r="CM790" s="301"/>
      <c r="CN790" s="301"/>
      <c r="CO790" s="301"/>
      <c r="CP790" s="301"/>
      <c r="CQ790" s="301"/>
      <c r="CR790" s="301"/>
      <c r="CS790" s="301"/>
      <c r="CT790" s="301"/>
      <c r="CU790" s="301"/>
      <c r="CV790" s="301"/>
      <c r="CW790" s="301"/>
      <c r="CX790" s="301"/>
      <c r="CY790" s="301"/>
      <c r="CZ790" s="301"/>
    </row>
    <row r="791" ht="25.15" customHeight="true" x14ac:dyDescent="0.2">
      <c r="C791" s="1562"/>
      <c r="D791" s="1562"/>
      <c r="E791" s="1562"/>
      <c r="F791" s="1562"/>
      <c r="G791" s="1562"/>
      <c r="H791" s="1562"/>
      <c r="I791" s="1562"/>
      <c r="J791" s="1562"/>
      <c r="K791" s="1562"/>
      <c r="L791" s="1562"/>
      <c r="M791" s="1562"/>
      <c r="N791" s="1562"/>
      <c r="O791" s="1562"/>
      <c r="P791" s="1562"/>
      <c r="Q791" s="1562"/>
      <c r="BA791" s="301"/>
      <c r="BB791" s="354"/>
      <c r="BC791" s="301"/>
      <c r="BD791" s="301"/>
      <c r="BE791" s="301"/>
      <c r="BF791" s="301"/>
      <c r="BG791" s="301"/>
      <c r="BH791" s="301"/>
      <c r="BI791" s="301"/>
      <c r="BJ791" s="301"/>
      <c r="BK791" s="301"/>
      <c r="BL791" s="301"/>
      <c r="BM791" s="301"/>
      <c r="BN791" s="301"/>
      <c r="BO791" s="301"/>
      <c r="BP791" s="301"/>
      <c r="BQ791" s="301"/>
      <c r="BR791" s="301"/>
      <c r="BS791" s="301"/>
      <c r="BT791" s="301"/>
      <c r="BU791" s="301"/>
      <c r="BV791" s="301"/>
      <c r="BW791" s="301"/>
      <c r="BX791" s="301"/>
      <c r="BY791" s="301"/>
      <c r="BZ791" s="301"/>
      <c r="CA791" s="301"/>
      <c r="CB791" s="301"/>
      <c r="CC791" s="301"/>
      <c r="CD791" s="301"/>
      <c r="CE791" s="301"/>
      <c r="CF791" s="301"/>
      <c r="CG791" s="301"/>
      <c r="CH791" s="301"/>
      <c r="CI791" s="301"/>
      <c r="CJ791" s="301"/>
      <c r="CK791" s="301"/>
      <c r="CL791" s="301"/>
      <c r="CM791" s="301"/>
      <c r="CN791" s="301"/>
      <c r="CO791" s="301"/>
      <c r="CP791" s="301"/>
      <c r="CQ791" s="301"/>
      <c r="CR791" s="301"/>
      <c r="CS791" s="301"/>
      <c r="CT791" s="301"/>
      <c r="CU791" s="301"/>
      <c r="CV791" s="301"/>
      <c r="CW791" s="301"/>
      <c r="CX791" s="301"/>
      <c r="CY791" s="301"/>
      <c r="CZ791" s="301"/>
    </row>
    <row r="792" ht="25.15" customHeight="true" x14ac:dyDescent="0.2">
      <c r="C792" s="1562"/>
      <c r="D792" s="1562"/>
      <c r="E792" s="1562"/>
      <c r="F792" s="1562"/>
      <c r="G792" s="1562"/>
      <c r="H792" s="1562"/>
      <c r="I792" s="1562"/>
      <c r="J792" s="1562"/>
      <c r="K792" s="1562"/>
      <c r="L792" s="1562"/>
      <c r="M792" s="1562"/>
      <c r="N792" s="1562"/>
      <c r="O792" s="1562"/>
      <c r="P792" s="1562"/>
      <c r="Q792" s="1562"/>
      <c r="BA792" s="301"/>
      <c r="BB792" s="354"/>
      <c r="BC792" s="301"/>
      <c r="BD792" s="301"/>
      <c r="BE792" s="301"/>
      <c r="BF792" s="301"/>
      <c r="BG792" s="301"/>
      <c r="BH792" s="301"/>
      <c r="BI792" s="301"/>
      <c r="BJ792" s="301"/>
      <c r="BK792" s="301"/>
      <c r="BL792" s="301"/>
      <c r="BM792" s="301"/>
      <c r="BN792" s="301"/>
      <c r="BO792" s="301"/>
      <c r="BP792" s="301"/>
      <c r="BQ792" s="301"/>
      <c r="BR792" s="301"/>
      <c r="BS792" s="301"/>
      <c r="BT792" s="301"/>
      <c r="BU792" s="301"/>
      <c r="BV792" s="301"/>
      <c r="BW792" s="301"/>
      <c r="BX792" s="301"/>
      <c r="BY792" s="301"/>
      <c r="BZ792" s="301"/>
      <c r="CA792" s="301"/>
      <c r="CB792" s="301"/>
      <c r="CC792" s="301"/>
      <c r="CD792" s="301"/>
      <c r="CE792" s="301"/>
      <c r="CF792" s="301"/>
      <c r="CG792" s="301"/>
      <c r="CH792" s="301"/>
      <c r="CI792" s="301"/>
      <c r="CJ792" s="301"/>
      <c r="CK792" s="301"/>
      <c r="CL792" s="301"/>
      <c r="CM792" s="301"/>
      <c r="CN792" s="301"/>
      <c r="CO792" s="301"/>
      <c r="CP792" s="301"/>
      <c r="CQ792" s="301"/>
      <c r="CR792" s="301"/>
      <c r="CS792" s="301"/>
      <c r="CT792" s="301"/>
      <c r="CU792" s="301"/>
      <c r="CV792" s="301"/>
      <c r="CW792" s="301"/>
      <c r="CX792" s="301"/>
      <c r="CY792" s="301"/>
      <c r="CZ792" s="301"/>
    </row>
    <row r="793" ht="25.15" customHeight="true" x14ac:dyDescent="0.2">
      <c r="C793" s="1562"/>
      <c r="D793" s="1562"/>
      <c r="E793" s="1562"/>
      <c r="F793" s="1562"/>
      <c r="G793" s="1562"/>
      <c r="H793" s="1562"/>
      <c r="I793" s="1562"/>
      <c r="J793" s="1562"/>
      <c r="K793" s="1562"/>
      <c r="L793" s="1562"/>
      <c r="M793" s="1562"/>
      <c r="N793" s="1562"/>
      <c r="O793" s="1562"/>
      <c r="P793" s="1562"/>
      <c r="Q793" s="1562"/>
      <c r="BA793" s="301"/>
      <c r="BB793" s="354"/>
      <c r="BC793" s="301"/>
      <c r="BD793" s="301"/>
      <c r="BE793" s="301"/>
      <c r="BF793" s="301"/>
      <c r="BG793" s="301"/>
      <c r="BH793" s="301"/>
      <c r="BI793" s="301"/>
      <c r="BJ793" s="301"/>
      <c r="BK793" s="301"/>
      <c r="BL793" s="301"/>
      <c r="BM793" s="301"/>
      <c r="BN793" s="301"/>
      <c r="BO793" s="301"/>
      <c r="BP793" s="301"/>
      <c r="BQ793" s="301"/>
      <c r="BR793" s="301"/>
      <c r="BS793" s="301"/>
      <c r="BT793" s="301"/>
      <c r="BU793" s="301"/>
      <c r="BV793" s="301"/>
      <c r="BW793" s="301"/>
      <c r="BX793" s="301"/>
      <c r="BY793" s="301"/>
      <c r="BZ793" s="301"/>
      <c r="CA793" s="301"/>
      <c r="CB793" s="301"/>
      <c r="CC793" s="301"/>
      <c r="CD793" s="301"/>
      <c r="CE793" s="301"/>
      <c r="CF793" s="301"/>
      <c r="CG793" s="301"/>
      <c r="CH793" s="301"/>
      <c r="CI793" s="301"/>
      <c r="CJ793" s="301"/>
      <c r="CK793" s="301"/>
      <c r="CL793" s="301"/>
      <c r="CM793" s="301"/>
      <c r="CN793" s="301"/>
      <c r="CO793" s="301"/>
      <c r="CP793" s="301"/>
      <c r="CQ793" s="301"/>
      <c r="CR793" s="301"/>
      <c r="CS793" s="301"/>
      <c r="CT793" s="301"/>
      <c r="CU793" s="301"/>
      <c r="CV793" s="301"/>
      <c r="CW793" s="301"/>
      <c r="CX793" s="301"/>
      <c r="CY793" s="301"/>
      <c r="CZ793" s="301"/>
    </row>
    <row r="794" ht="25.15" customHeight="true" x14ac:dyDescent="0.2">
      <c r="C794" s="1562"/>
      <c r="D794" s="1562"/>
      <c r="E794" s="1562"/>
      <c r="F794" s="1562"/>
      <c r="G794" s="1562"/>
      <c r="H794" s="1562"/>
      <c r="I794" s="1562"/>
      <c r="J794" s="1562"/>
      <c r="K794" s="1562"/>
      <c r="L794" s="1562"/>
      <c r="M794" s="1562"/>
      <c r="N794" s="1562"/>
      <c r="O794" s="1562"/>
      <c r="P794" s="1562"/>
      <c r="Q794" s="1562"/>
      <c r="BA794" s="301"/>
      <c r="BB794" s="354"/>
      <c r="BC794" s="301"/>
      <c r="BD794" s="301"/>
      <c r="BE794" s="301"/>
      <c r="BF794" s="301"/>
      <c r="BG794" s="301"/>
      <c r="BH794" s="301"/>
      <c r="BI794" s="301"/>
      <c r="BJ794" s="301"/>
      <c r="BK794" s="301"/>
      <c r="BL794" s="301"/>
      <c r="BM794" s="301"/>
      <c r="BN794" s="301"/>
      <c r="BO794" s="301"/>
      <c r="BP794" s="301"/>
      <c r="BQ794" s="301"/>
      <c r="BR794" s="301"/>
      <c r="BS794" s="301"/>
      <c r="BT794" s="301"/>
      <c r="BU794" s="301"/>
      <c r="BV794" s="301"/>
      <c r="BW794" s="301"/>
      <c r="BX794" s="301"/>
      <c r="BY794" s="301"/>
      <c r="BZ794" s="301"/>
      <c r="CA794" s="301"/>
      <c r="CB794" s="301"/>
      <c r="CC794" s="301"/>
      <c r="CD794" s="301"/>
      <c r="CE794" s="301"/>
      <c r="CF794" s="301"/>
      <c r="CG794" s="301"/>
      <c r="CH794" s="301"/>
      <c r="CI794" s="301"/>
      <c r="CJ794" s="301"/>
      <c r="CK794" s="301"/>
      <c r="CL794" s="301"/>
      <c r="CM794" s="301"/>
      <c r="CN794" s="301"/>
      <c r="CO794" s="301"/>
      <c r="CP794" s="301"/>
      <c r="CQ794" s="301"/>
      <c r="CR794" s="301"/>
      <c r="CS794" s="301"/>
      <c r="CT794" s="301"/>
      <c r="CU794" s="301"/>
      <c r="CV794" s="301"/>
      <c r="CW794" s="301"/>
      <c r="CX794" s="301"/>
      <c r="CY794" s="301"/>
      <c r="CZ794" s="301"/>
    </row>
    <row r="795" ht="25.15" customHeight="true" x14ac:dyDescent="0.2">
      <c r="C795" s="1562"/>
      <c r="D795" s="1562"/>
      <c r="E795" s="1562"/>
      <c r="F795" s="1562"/>
      <c r="G795" s="1562"/>
      <c r="H795" s="1562"/>
      <c r="I795" s="1562"/>
      <c r="J795" s="1562"/>
      <c r="K795" s="1562"/>
      <c r="L795" s="1562"/>
      <c r="M795" s="1562"/>
      <c r="N795" s="1562"/>
      <c r="O795" s="1562"/>
      <c r="P795" s="1562"/>
      <c r="Q795" s="1562"/>
      <c r="BA795" s="301"/>
      <c r="BB795" s="354"/>
      <c r="BC795" s="301"/>
      <c r="BD795" s="301"/>
      <c r="BE795" s="301"/>
      <c r="BF795" s="301"/>
      <c r="BG795" s="301"/>
      <c r="BH795" s="301"/>
      <c r="BI795" s="301"/>
      <c r="BJ795" s="301"/>
      <c r="BK795" s="301"/>
      <c r="BL795" s="301"/>
      <c r="BM795" s="301"/>
      <c r="BN795" s="301"/>
      <c r="BO795" s="301"/>
      <c r="BP795" s="301"/>
      <c r="BQ795" s="301"/>
      <c r="BR795" s="301"/>
      <c r="BS795" s="301"/>
      <c r="BT795" s="301"/>
      <c r="BU795" s="301"/>
      <c r="BV795" s="301"/>
      <c r="BW795" s="301"/>
      <c r="BX795" s="301"/>
      <c r="BY795" s="301"/>
      <c r="BZ795" s="301"/>
      <c r="CA795" s="301"/>
      <c r="CB795" s="301"/>
      <c r="CC795" s="301"/>
      <c r="CD795" s="301"/>
      <c r="CE795" s="301"/>
      <c r="CF795" s="301"/>
      <c r="CG795" s="301"/>
      <c r="CH795" s="301"/>
      <c r="CI795" s="301"/>
      <c r="CJ795" s="301"/>
      <c r="CK795" s="301"/>
      <c r="CL795" s="301"/>
      <c r="CM795" s="301"/>
      <c r="CN795" s="301"/>
      <c r="CO795" s="301"/>
      <c r="CP795" s="301"/>
      <c r="CQ795" s="301"/>
      <c r="CR795" s="301"/>
      <c r="CS795" s="301"/>
      <c r="CT795" s="301"/>
      <c r="CU795" s="301"/>
      <c r="CV795" s="301"/>
      <c r="CW795" s="301"/>
      <c r="CX795" s="301"/>
      <c r="CY795" s="301"/>
      <c r="CZ795" s="301"/>
    </row>
    <row r="796" ht="25.15" customHeight="true" x14ac:dyDescent="0.2">
      <c r="C796" s="1562"/>
      <c r="D796" s="1562"/>
      <c r="E796" s="1562"/>
      <c r="F796" s="1562"/>
      <c r="G796" s="1562"/>
      <c r="H796" s="1562"/>
      <c r="I796" s="1562"/>
      <c r="J796" s="1562"/>
      <c r="K796" s="1562"/>
      <c r="L796" s="1562"/>
      <c r="M796" s="1562"/>
      <c r="N796" s="1562"/>
      <c r="O796" s="1562"/>
      <c r="P796" s="1562"/>
      <c r="Q796" s="1562"/>
      <c r="BA796" s="301"/>
      <c r="BB796" s="354"/>
      <c r="BC796" s="301"/>
      <c r="BD796" s="301"/>
      <c r="BE796" s="301"/>
      <c r="BF796" s="301"/>
      <c r="BG796" s="301"/>
      <c r="BH796" s="301"/>
      <c r="BI796" s="301"/>
      <c r="BJ796" s="301"/>
      <c r="BK796" s="301"/>
      <c r="BL796" s="301"/>
      <c r="BM796" s="301"/>
      <c r="BN796" s="301"/>
      <c r="BO796" s="301"/>
      <c r="BP796" s="301"/>
      <c r="BQ796" s="301"/>
      <c r="BR796" s="301"/>
      <c r="BS796" s="301"/>
      <c r="BT796" s="301"/>
      <c r="BU796" s="301"/>
      <c r="BV796" s="301"/>
      <c r="BW796" s="301"/>
      <c r="BX796" s="301"/>
      <c r="BY796" s="301"/>
      <c r="BZ796" s="301"/>
      <c r="CA796" s="301"/>
      <c r="CB796" s="301"/>
      <c r="CC796" s="301"/>
      <c r="CD796" s="301"/>
      <c r="CE796" s="301"/>
      <c r="CF796" s="301"/>
      <c r="CG796" s="301"/>
      <c r="CH796" s="301"/>
      <c r="CI796" s="301"/>
      <c r="CJ796" s="301"/>
      <c r="CK796" s="301"/>
      <c r="CL796" s="301"/>
      <c r="CM796" s="301"/>
      <c r="CN796" s="301"/>
      <c r="CO796" s="301"/>
      <c r="CP796" s="301"/>
      <c r="CQ796" s="301"/>
      <c r="CR796" s="301"/>
      <c r="CS796" s="301"/>
      <c r="CT796" s="301"/>
      <c r="CU796" s="301"/>
      <c r="CV796" s="301"/>
      <c r="CW796" s="301"/>
      <c r="CX796" s="301"/>
      <c r="CY796" s="301"/>
      <c r="CZ796" s="301"/>
    </row>
    <row r="797" ht="25.15" customHeight="true" x14ac:dyDescent="0.2">
      <c r="C797" s="1562"/>
      <c r="D797" s="1562"/>
      <c r="E797" s="1562"/>
      <c r="F797" s="1562"/>
      <c r="G797" s="1562"/>
      <c r="H797" s="1562"/>
      <c r="I797" s="1562"/>
      <c r="J797" s="1562"/>
      <c r="K797" s="1562"/>
      <c r="L797" s="1562"/>
      <c r="M797" s="1562"/>
      <c r="N797" s="1562"/>
      <c r="O797" s="1562"/>
      <c r="P797" s="1562"/>
      <c r="Q797" s="1562"/>
      <c r="BA797" s="301"/>
      <c r="BB797" s="354"/>
      <c r="BC797" s="301"/>
      <c r="BD797" s="301"/>
      <c r="BE797" s="301"/>
      <c r="BF797" s="301"/>
      <c r="BG797" s="301"/>
      <c r="BH797" s="301"/>
      <c r="BI797" s="301"/>
      <c r="BJ797" s="301"/>
      <c r="BK797" s="301"/>
      <c r="BL797" s="301"/>
      <c r="BM797" s="301"/>
      <c r="BN797" s="301"/>
      <c r="BO797" s="301"/>
      <c r="BP797" s="301"/>
      <c r="BQ797" s="301"/>
      <c r="BR797" s="301"/>
      <c r="BS797" s="301"/>
      <c r="BT797" s="301"/>
      <c r="BU797" s="301"/>
      <c r="BV797" s="301"/>
      <c r="BW797" s="301"/>
      <c r="BX797" s="301"/>
      <c r="BY797" s="301"/>
      <c r="BZ797" s="301"/>
      <c r="CA797" s="301"/>
      <c r="CB797" s="301"/>
      <c r="CC797" s="301"/>
      <c r="CD797" s="301"/>
      <c r="CE797" s="301"/>
      <c r="CF797" s="301"/>
      <c r="CG797" s="301"/>
      <c r="CH797" s="301"/>
      <c r="CI797" s="301"/>
      <c r="CJ797" s="301"/>
      <c r="CK797" s="301"/>
      <c r="CL797" s="301"/>
      <c r="CM797" s="301"/>
      <c r="CN797" s="301"/>
      <c r="CO797" s="301"/>
      <c r="CP797" s="301"/>
      <c r="CQ797" s="301"/>
      <c r="CR797" s="301"/>
      <c r="CS797" s="301"/>
      <c r="CT797" s="301"/>
      <c r="CU797" s="301"/>
      <c r="CV797" s="301"/>
      <c r="CW797" s="301"/>
      <c r="CX797" s="301"/>
      <c r="CY797" s="301"/>
      <c r="CZ797" s="301"/>
    </row>
    <row r="798" ht="25.15" customHeight="true" x14ac:dyDescent="0.2">
      <c r="C798" s="1562"/>
      <c r="D798" s="1562"/>
      <c r="E798" s="1562"/>
      <c r="F798" s="1562"/>
      <c r="G798" s="1562"/>
      <c r="H798" s="1562"/>
      <c r="I798" s="1562"/>
      <c r="J798" s="1562"/>
      <c r="K798" s="1562"/>
      <c r="L798" s="1562"/>
      <c r="M798" s="1562"/>
      <c r="N798" s="1562"/>
      <c r="O798" s="1562"/>
      <c r="P798" s="1562"/>
      <c r="Q798" s="1562"/>
      <c r="BA798" s="301"/>
      <c r="BB798" s="354"/>
      <c r="BC798" s="301"/>
      <c r="BD798" s="301"/>
      <c r="BE798" s="301"/>
      <c r="BF798" s="301"/>
      <c r="BG798" s="301"/>
      <c r="BH798" s="301"/>
      <c r="BI798" s="301"/>
      <c r="BJ798" s="301"/>
      <c r="BK798" s="301"/>
      <c r="BL798" s="301"/>
      <c r="BM798" s="301"/>
      <c r="BN798" s="301"/>
      <c r="BO798" s="301"/>
      <c r="BP798" s="301"/>
      <c r="BQ798" s="301"/>
      <c r="BR798" s="301"/>
      <c r="BS798" s="301"/>
      <c r="BT798" s="301"/>
      <c r="BU798" s="301"/>
      <c r="BV798" s="301"/>
      <c r="BW798" s="301"/>
      <c r="BX798" s="301"/>
      <c r="BY798" s="301"/>
      <c r="BZ798" s="301"/>
      <c r="CA798" s="301"/>
      <c r="CB798" s="301"/>
      <c r="CC798" s="301"/>
      <c r="CD798" s="301"/>
      <c r="CE798" s="301"/>
      <c r="CF798" s="301"/>
      <c r="CG798" s="301"/>
      <c r="CH798" s="301"/>
      <c r="CI798" s="301"/>
      <c r="CJ798" s="301"/>
      <c r="CK798" s="301"/>
      <c r="CL798" s="301"/>
      <c r="CM798" s="301"/>
      <c r="CN798" s="301"/>
      <c r="CO798" s="301"/>
      <c r="CP798" s="301"/>
      <c r="CQ798" s="301"/>
      <c r="CR798" s="301"/>
      <c r="CS798" s="301"/>
      <c r="CT798" s="301"/>
      <c r="CU798" s="301"/>
      <c r="CV798" s="301"/>
      <c r="CW798" s="301"/>
      <c r="CX798" s="301"/>
      <c r="CY798" s="301"/>
      <c r="CZ798" s="301"/>
    </row>
    <row r="799" ht="25.15" customHeight="true" x14ac:dyDescent="0.2">
      <c r="C799" s="1562"/>
      <c r="D799" s="1562"/>
      <c r="E799" s="1562"/>
      <c r="F799" s="1562"/>
      <c r="G799" s="1562"/>
      <c r="H799" s="1562"/>
      <c r="I799" s="1562"/>
      <c r="J799" s="1562"/>
      <c r="K799" s="1562"/>
      <c r="L799" s="1562"/>
      <c r="M799" s="1562"/>
      <c r="N799" s="1562"/>
      <c r="O799" s="1562"/>
      <c r="P799" s="1562"/>
      <c r="Q799" s="1562"/>
      <c r="BA799" s="301"/>
      <c r="BB799" s="354"/>
      <c r="BC799" s="301"/>
      <c r="BD799" s="301"/>
      <c r="BE799" s="301"/>
      <c r="BF799" s="301"/>
      <c r="BG799" s="301"/>
      <c r="BH799" s="301"/>
      <c r="BI799" s="301"/>
      <c r="BJ799" s="301"/>
      <c r="BK799" s="301"/>
      <c r="BL799" s="301"/>
      <c r="BM799" s="301"/>
      <c r="BN799" s="301"/>
      <c r="BO799" s="301"/>
      <c r="BP799" s="301"/>
      <c r="BQ799" s="301"/>
      <c r="BR799" s="301"/>
      <c r="BS799" s="301"/>
      <c r="BT799" s="301"/>
      <c r="BU799" s="301"/>
      <c r="BV799" s="301"/>
      <c r="BW799" s="301"/>
      <c r="BX799" s="301"/>
      <c r="BY799" s="301"/>
      <c r="BZ799" s="301"/>
      <c r="CA799" s="301"/>
      <c r="CB799" s="301"/>
      <c r="CC799" s="301"/>
      <c r="CD799" s="301"/>
      <c r="CE799" s="301"/>
      <c r="CF799" s="301"/>
      <c r="CG799" s="301"/>
      <c r="CH799" s="301"/>
      <c r="CI799" s="301"/>
      <c r="CJ799" s="301"/>
      <c r="CK799" s="301"/>
      <c r="CL799" s="301"/>
      <c r="CM799" s="301"/>
      <c r="CN799" s="301"/>
      <c r="CO799" s="301"/>
      <c r="CP799" s="301"/>
      <c r="CQ799" s="301"/>
      <c r="CR799" s="301"/>
      <c r="CS799" s="301"/>
      <c r="CT799" s="301"/>
      <c r="CU799" s="301"/>
      <c r="CV799" s="301"/>
      <c r="CW799" s="301"/>
      <c r="CX799" s="301"/>
      <c r="CY799" s="301"/>
      <c r="CZ799" s="301"/>
    </row>
    <row r="800" ht="25.15" customHeight="true" x14ac:dyDescent="0.2">
      <c r="C800" s="1562"/>
      <c r="D800" s="1562"/>
      <c r="E800" s="1562"/>
      <c r="F800" s="1562"/>
      <c r="G800" s="1562"/>
      <c r="H800" s="1562"/>
      <c r="I800" s="1562"/>
      <c r="J800" s="1562"/>
      <c r="K800" s="1562"/>
      <c r="L800" s="1562"/>
      <c r="M800" s="1562"/>
      <c r="N800" s="1562"/>
      <c r="O800" s="1562"/>
      <c r="P800" s="1562"/>
      <c r="Q800" s="1562"/>
      <c r="BA800" s="301"/>
      <c r="BB800" s="354"/>
      <c r="BC800" s="301"/>
      <c r="BD800" s="301"/>
      <c r="BE800" s="301"/>
      <c r="BF800" s="301"/>
      <c r="BG800" s="301"/>
      <c r="BH800" s="301"/>
      <c r="BI800" s="301"/>
      <c r="BJ800" s="301"/>
      <c r="BK800" s="301"/>
      <c r="BL800" s="301"/>
      <c r="BM800" s="301"/>
      <c r="BN800" s="301"/>
      <c r="BO800" s="301"/>
      <c r="BP800" s="301"/>
      <c r="BQ800" s="301"/>
      <c r="BR800" s="301"/>
      <c r="BS800" s="301"/>
      <c r="BT800" s="301"/>
      <c r="BU800" s="301"/>
      <c r="BV800" s="301"/>
      <c r="BW800" s="301"/>
      <c r="BX800" s="301"/>
      <c r="BY800" s="301"/>
      <c r="BZ800" s="301"/>
      <c r="CA800" s="301"/>
      <c r="CB800" s="301"/>
      <c r="CC800" s="301"/>
      <c r="CD800" s="301"/>
      <c r="CE800" s="301"/>
      <c r="CF800" s="301"/>
      <c r="CG800" s="301"/>
      <c r="CH800" s="301"/>
      <c r="CI800" s="301"/>
      <c r="CJ800" s="301"/>
      <c r="CK800" s="301"/>
      <c r="CL800" s="301"/>
      <c r="CM800" s="301"/>
      <c r="CN800" s="301"/>
      <c r="CO800" s="301"/>
      <c r="CP800" s="301"/>
      <c r="CQ800" s="301"/>
      <c r="CR800" s="301"/>
      <c r="CS800" s="301"/>
      <c r="CT800" s="301"/>
      <c r="CU800" s="301"/>
      <c r="CV800" s="301"/>
      <c r="CW800" s="301"/>
      <c r="CX800" s="301"/>
      <c r="CY800" s="301"/>
      <c r="CZ800" s="301"/>
    </row>
    <row r="801" ht="25.15" customHeight="true" x14ac:dyDescent="0.2">
      <c r="C801" s="1562"/>
      <c r="D801" s="1562"/>
      <c r="E801" s="1562"/>
      <c r="F801" s="1562"/>
      <c r="G801" s="1562"/>
      <c r="H801" s="1562"/>
      <c r="I801" s="1562"/>
      <c r="J801" s="1562"/>
      <c r="K801" s="1562"/>
      <c r="L801" s="1562"/>
      <c r="M801" s="1562"/>
      <c r="N801" s="1562"/>
      <c r="O801" s="1562"/>
      <c r="P801" s="1562"/>
      <c r="Q801" s="1562"/>
    </row>
    <row r="802" ht="25.15" customHeight="true" x14ac:dyDescent="0.2">
      <c r="C802" s="1562"/>
      <c r="D802" s="1562"/>
      <c r="E802" s="1562"/>
      <c r="F802" s="1562"/>
      <c r="G802" s="1562"/>
      <c r="H802" s="1562"/>
      <c r="I802" s="1562"/>
      <c r="J802" s="1562"/>
      <c r="K802" s="1562"/>
      <c r="L802" s="1562"/>
      <c r="M802" s="1562"/>
      <c r="N802" s="1562"/>
      <c r="O802" s="1562"/>
      <c r="P802" s="1562"/>
      <c r="Q802" s="1562"/>
    </row>
    <row r="803" ht="25.15" customHeight="true" x14ac:dyDescent="0.2">
      <c r="C803" s="1562"/>
      <c r="D803" s="1562"/>
      <c r="E803" s="1562"/>
      <c r="F803" s="1562"/>
      <c r="G803" s="1562"/>
      <c r="H803" s="1562"/>
      <c r="I803" s="1562"/>
      <c r="J803" s="1562"/>
      <c r="K803" s="1562"/>
      <c r="L803" s="1562"/>
      <c r="M803" s="1562"/>
      <c r="N803" s="1562"/>
      <c r="O803" s="1562"/>
      <c r="P803" s="1562"/>
      <c r="Q803" s="1562"/>
    </row>
    <row r="804" ht="25.15" customHeight="true" x14ac:dyDescent="0.2">
      <c r="C804" s="1562"/>
      <c r="D804" s="1562"/>
      <c r="E804" s="1562"/>
      <c r="F804" s="1562"/>
      <c r="G804" s="1562"/>
      <c r="H804" s="1562"/>
      <c r="I804" s="1562"/>
      <c r="J804" s="1562"/>
      <c r="K804" s="1562"/>
      <c r="L804" s="1562"/>
      <c r="M804" s="1562"/>
      <c r="N804" s="1562"/>
      <c r="O804" s="1562"/>
      <c r="P804" s="1562"/>
      <c r="Q804" s="1562"/>
    </row>
    <row r="805" ht="25.15" customHeight="true" x14ac:dyDescent="0.2">
      <c r="C805" s="1562"/>
      <c r="D805" s="1562"/>
      <c r="E805" s="1562"/>
      <c r="F805" s="1562"/>
      <c r="G805" s="1562"/>
      <c r="H805" s="1562"/>
      <c r="I805" s="1562"/>
      <c r="J805" s="1562"/>
      <c r="K805" s="1562"/>
      <c r="L805" s="1562"/>
      <c r="M805" s="1562"/>
      <c r="N805" s="1562"/>
      <c r="O805" s="1562"/>
      <c r="P805" s="1562"/>
      <c r="Q805" s="1562"/>
    </row>
    <row r="806" ht="25.15" customHeight="true" x14ac:dyDescent="0.2">
      <c r="C806" s="1562"/>
      <c r="D806" s="1562"/>
      <c r="E806" s="1562"/>
      <c r="F806" s="1562"/>
      <c r="G806" s="1562"/>
      <c r="H806" s="1562"/>
      <c r="I806" s="1562"/>
      <c r="J806" s="1562"/>
      <c r="K806" s="1562"/>
      <c r="L806" s="1562"/>
      <c r="M806" s="1562"/>
      <c r="N806" s="1562"/>
      <c r="O806" s="1562"/>
      <c r="P806" s="1562"/>
      <c r="Q806" s="1562"/>
    </row>
    <row r="807" ht="25.15" customHeight="true" x14ac:dyDescent="0.2">
      <c r="C807" s="1562"/>
      <c r="D807" s="1562"/>
      <c r="E807" s="1562"/>
      <c r="F807" s="1562"/>
      <c r="G807" s="1562"/>
      <c r="H807" s="1562"/>
      <c r="I807" s="1562"/>
      <c r="J807" s="1562"/>
      <c r="K807" s="1562"/>
      <c r="L807" s="1562"/>
      <c r="M807" s="1562"/>
      <c r="N807" s="1562"/>
      <c r="O807" s="1562"/>
      <c r="P807" s="1562"/>
      <c r="Q807" s="1562"/>
    </row>
    <row r="808" ht="25.15" customHeight="true" x14ac:dyDescent="0.2">
      <c r="C808" s="1562"/>
      <c r="D808" s="1562"/>
      <c r="E808" s="1562"/>
      <c r="F808" s="1562"/>
      <c r="G808" s="1562"/>
      <c r="H808" s="1562"/>
      <c r="I808" s="1562"/>
      <c r="J808" s="1562"/>
      <c r="K808" s="1562"/>
      <c r="L808" s="1562"/>
      <c r="M808" s="1562"/>
      <c r="N808" s="1562"/>
      <c r="O808" s="1562"/>
      <c r="P808" s="1562"/>
      <c r="Q808" s="1562"/>
    </row>
    <row r="809" ht="25.15" customHeight="true" x14ac:dyDescent="0.2">
      <c r="C809" s="1562"/>
      <c r="D809" s="1562"/>
      <c r="E809" s="1562"/>
      <c r="F809" s="1562"/>
      <c r="G809" s="1562"/>
      <c r="H809" s="1562"/>
      <c r="I809" s="1562"/>
      <c r="J809" s="1562"/>
      <c r="K809" s="1562"/>
      <c r="L809" s="1562"/>
      <c r="M809" s="1562"/>
      <c r="N809" s="1562"/>
      <c r="O809" s="1562"/>
      <c r="P809" s="1562"/>
      <c r="Q809" s="1562"/>
    </row>
    <row r="810" ht="25.15" customHeight="true" x14ac:dyDescent="0.2">
      <c r="C810" s="1562"/>
      <c r="D810" s="1562"/>
      <c r="E810" s="1562"/>
      <c r="F810" s="1562"/>
      <c r="G810" s="1562"/>
      <c r="H810" s="1562"/>
      <c r="I810" s="1562"/>
      <c r="J810" s="1562"/>
      <c r="K810" s="1562"/>
      <c r="L810" s="1562"/>
      <c r="M810" s="1562"/>
      <c r="N810" s="1562"/>
      <c r="O810" s="1562"/>
      <c r="P810" s="1562"/>
      <c r="Q810" s="1562"/>
    </row>
    <row r="811" ht="25.15" customHeight="true" x14ac:dyDescent="0.2">
      <c r="C811" s="1562"/>
      <c r="D811" s="1562"/>
      <c r="E811" s="1562"/>
      <c r="F811" s="1562"/>
      <c r="G811" s="1562"/>
      <c r="H811" s="1562"/>
      <c r="I811" s="1562"/>
      <c r="J811" s="1562"/>
      <c r="K811" s="1562"/>
      <c r="L811" s="1562"/>
      <c r="M811" s="1562"/>
      <c r="N811" s="1562"/>
      <c r="O811" s="1562"/>
      <c r="P811" s="1562"/>
      <c r="Q811" s="1562"/>
    </row>
    <row r="812" ht="25.15" customHeight="true" x14ac:dyDescent="0.2">
      <c r="C812" s="1562"/>
      <c r="D812" s="1562"/>
      <c r="E812" s="1562"/>
      <c r="F812" s="1562"/>
      <c r="G812" s="1562"/>
      <c r="H812" s="1562"/>
      <c r="I812" s="1562"/>
      <c r="J812" s="1562"/>
      <c r="K812" s="1562"/>
      <c r="L812" s="1562"/>
      <c r="M812" s="1562"/>
      <c r="N812" s="1562"/>
      <c r="O812" s="1562"/>
      <c r="P812" s="1562"/>
      <c r="Q812" s="1562"/>
    </row>
    <row r="813" ht="25.15" customHeight="true" x14ac:dyDescent="0.2">
      <c r="C813" s="1562"/>
      <c r="D813" s="1562"/>
      <c r="E813" s="1562"/>
      <c r="F813" s="1562"/>
      <c r="G813" s="1562"/>
      <c r="H813" s="1562"/>
      <c r="I813" s="1562"/>
      <c r="J813" s="1562"/>
      <c r="K813" s="1562"/>
      <c r="L813" s="1562"/>
      <c r="M813" s="1562"/>
      <c r="N813" s="1562"/>
      <c r="O813" s="1562"/>
      <c r="P813" s="1562"/>
      <c r="Q813" s="1562"/>
    </row>
    <row r="814" ht="25.15" customHeight="true" x14ac:dyDescent="0.2">
      <c r="C814" s="1562"/>
      <c r="D814" s="1562"/>
      <c r="E814" s="1562"/>
      <c r="F814" s="1562"/>
      <c r="G814" s="1562"/>
      <c r="H814" s="1562"/>
      <c r="I814" s="1562"/>
      <c r="J814" s="1562"/>
      <c r="K814" s="1562"/>
      <c r="L814" s="1562"/>
      <c r="M814" s="1562"/>
      <c r="N814" s="1562"/>
      <c r="O814" s="1562"/>
      <c r="P814" s="1562"/>
      <c r="Q814" s="1562"/>
    </row>
    <row r="815" ht="25.15" customHeight="true" x14ac:dyDescent="0.2">
      <c r="C815" s="1562"/>
      <c r="D815" s="1562"/>
      <c r="E815" s="1562"/>
      <c r="F815" s="1562"/>
      <c r="G815" s="1562"/>
      <c r="H815" s="1562"/>
      <c r="I815" s="1562"/>
      <c r="J815" s="1562"/>
      <c r="K815" s="1562"/>
      <c r="L815" s="1562"/>
      <c r="M815" s="1562"/>
      <c r="N815" s="1562"/>
      <c r="O815" s="1562"/>
      <c r="P815" s="1562"/>
      <c r="Q815" s="1562"/>
    </row>
    <row r="816" ht="25.15" customHeight="true" x14ac:dyDescent="0.2">
      <c r="C816" s="1562"/>
      <c r="D816" s="1562"/>
      <c r="E816" s="1562"/>
      <c r="F816" s="1562"/>
      <c r="G816" s="1562"/>
      <c r="H816" s="1562"/>
      <c r="I816" s="1562"/>
      <c r="J816" s="1562"/>
      <c r="K816" s="1562"/>
      <c r="L816" s="1562"/>
      <c r="M816" s="1562"/>
      <c r="N816" s="1562"/>
      <c r="O816" s="1562"/>
      <c r="P816" s="1562"/>
      <c r="Q816" s="1562"/>
    </row>
    <row r="817" ht="25.15" customHeight="true" x14ac:dyDescent="0.2">
      <c r="C817" s="1562"/>
      <c r="D817" s="1562"/>
      <c r="E817" s="1562"/>
      <c r="F817" s="1562"/>
      <c r="G817" s="1562"/>
      <c r="H817" s="1562"/>
      <c r="I817" s="1562"/>
      <c r="J817" s="1562"/>
      <c r="K817" s="1562"/>
      <c r="L817" s="1562"/>
      <c r="M817" s="1562"/>
      <c r="N817" s="1562"/>
      <c r="O817" s="1562"/>
      <c r="P817" s="1562"/>
      <c r="Q817" s="1562"/>
    </row>
    <row r="818" ht="25.15" customHeight="true" x14ac:dyDescent="0.2">
      <c r="C818" s="1562"/>
      <c r="D818" s="1562"/>
      <c r="E818" s="1562"/>
      <c r="F818" s="1562"/>
      <c r="G818" s="1562"/>
      <c r="H818" s="1562"/>
      <c r="I818" s="1562"/>
      <c r="J818" s="1562"/>
      <c r="K818" s="1562"/>
      <c r="L818" s="1562"/>
      <c r="M818" s="1562"/>
      <c r="N818" s="1562"/>
      <c r="O818" s="1562"/>
      <c r="P818" s="1562"/>
      <c r="Q818" s="1562"/>
    </row>
    <row r="819" ht="25.15" customHeight="true" x14ac:dyDescent="0.2">
      <c r="C819" s="1562"/>
      <c r="D819" s="1562"/>
      <c r="E819" s="1562"/>
      <c r="F819" s="1562"/>
      <c r="G819" s="1562"/>
      <c r="H819" s="1562"/>
      <c r="I819" s="1562"/>
      <c r="J819" s="1562"/>
      <c r="K819" s="1562"/>
      <c r="L819" s="1562"/>
      <c r="M819" s="1562"/>
      <c r="N819" s="1562"/>
      <c r="O819" s="1562"/>
      <c r="P819" s="1562"/>
      <c r="Q819" s="1562"/>
    </row>
    <row r="820" ht="25.15" customHeight="true" x14ac:dyDescent="0.2">
      <c r="C820" s="1562"/>
      <c r="D820" s="1562"/>
      <c r="E820" s="1562"/>
      <c r="F820" s="1562"/>
      <c r="G820" s="1562"/>
      <c r="H820" s="1562"/>
      <c r="I820" s="1562"/>
      <c r="J820" s="1562"/>
      <c r="K820" s="1562"/>
      <c r="L820" s="1562"/>
      <c r="M820" s="1562"/>
      <c r="N820" s="1562"/>
      <c r="O820" s="1562"/>
      <c r="P820" s="1562"/>
      <c r="Q820" s="1562"/>
    </row>
    <row r="821" ht="25.15" customHeight="true" x14ac:dyDescent="0.2">
      <c r="C821" s="1562"/>
      <c r="D821" s="1562"/>
      <c r="E821" s="1562"/>
      <c r="F821" s="1562"/>
      <c r="G821" s="1562"/>
      <c r="H821" s="1562"/>
      <c r="I821" s="1562"/>
      <c r="J821" s="1562"/>
      <c r="K821" s="1562"/>
      <c r="L821" s="1562"/>
      <c r="M821" s="1562"/>
      <c r="N821" s="1562"/>
      <c r="O821" s="1562"/>
      <c r="P821" s="1562"/>
      <c r="Q821" s="1562"/>
    </row>
    <row r="822" ht="25.15" customHeight="true" x14ac:dyDescent="0.2">
      <c r="C822" s="1562"/>
      <c r="D822" s="1562"/>
      <c r="E822" s="1562"/>
      <c r="F822" s="1562"/>
      <c r="G822" s="1562"/>
      <c r="H822" s="1562"/>
      <c r="I822" s="1562"/>
      <c r="J822" s="1562"/>
      <c r="K822" s="1562"/>
      <c r="L822" s="1562"/>
      <c r="M822" s="1562"/>
      <c r="N822" s="1562"/>
      <c r="O822" s="1562"/>
      <c r="P822" s="1562"/>
      <c r="Q822" s="1562"/>
    </row>
    <row r="823" ht="25.15" customHeight="true" x14ac:dyDescent="0.2">
      <c r="C823" s="1562"/>
      <c r="D823" s="1562"/>
      <c r="E823" s="1562"/>
      <c r="F823" s="1562"/>
      <c r="G823" s="1562"/>
      <c r="H823" s="1562"/>
      <c r="I823" s="1562"/>
      <c r="J823" s="1562"/>
      <c r="K823" s="1562"/>
      <c r="L823" s="1562"/>
      <c r="M823" s="1562"/>
      <c r="N823" s="1562"/>
      <c r="O823" s="1562"/>
      <c r="P823" s="1562"/>
      <c r="Q823" s="1562"/>
    </row>
    <row r="824" ht="25.15" customHeight="true" x14ac:dyDescent="0.2">
      <c r="C824" s="1562"/>
      <c r="D824" s="1562"/>
      <c r="E824" s="1562"/>
      <c r="F824" s="1562"/>
      <c r="G824" s="1562"/>
      <c r="H824" s="1562"/>
      <c r="I824" s="1562"/>
      <c r="J824" s="1562"/>
      <c r="K824" s="1562"/>
      <c r="L824" s="1562"/>
      <c r="M824" s="1562"/>
      <c r="N824" s="1562"/>
      <c r="O824" s="1562"/>
      <c r="P824" s="1562"/>
      <c r="Q824" s="1562"/>
    </row>
    <row r="825" ht="25.15" customHeight="true" x14ac:dyDescent="0.2">
      <c r="C825" s="1562"/>
      <c r="D825" s="1562"/>
      <c r="E825" s="1562"/>
      <c r="F825" s="1562"/>
      <c r="G825" s="1562"/>
      <c r="H825" s="1562"/>
      <c r="I825" s="1562"/>
      <c r="J825" s="1562"/>
      <c r="K825" s="1562"/>
      <c r="L825" s="1562"/>
      <c r="M825" s="1562"/>
      <c r="N825" s="1562"/>
      <c r="O825" s="1562"/>
      <c r="P825" s="1562"/>
      <c r="Q825" s="1562"/>
    </row>
    <row r="826" ht="25.15" customHeight="true" x14ac:dyDescent="0.2">
      <c r="C826" s="1562"/>
      <c r="D826" s="1562"/>
      <c r="E826" s="1562"/>
      <c r="F826" s="1562"/>
      <c r="G826" s="1562"/>
      <c r="H826" s="1562"/>
      <c r="I826" s="1562"/>
      <c r="J826" s="1562"/>
      <c r="K826" s="1562"/>
      <c r="L826" s="1562"/>
      <c r="M826" s="1562"/>
      <c r="N826" s="1562"/>
      <c r="O826" s="1562"/>
      <c r="P826" s="1562"/>
      <c r="Q826" s="1562"/>
    </row>
    <row r="827" ht="25.15" customHeight="true" x14ac:dyDescent="0.2">
      <c r="C827" s="1562"/>
      <c r="D827" s="1562"/>
      <c r="E827" s="1562"/>
      <c r="F827" s="1562"/>
      <c r="G827" s="1562"/>
      <c r="H827" s="1562"/>
      <c r="I827" s="1562"/>
      <c r="J827" s="1562"/>
      <c r="K827" s="1562"/>
      <c r="L827" s="1562"/>
      <c r="M827" s="1562"/>
      <c r="N827" s="1562"/>
      <c r="O827" s="1562"/>
      <c r="P827" s="1562"/>
      <c r="Q827" s="1562"/>
    </row>
    <row r="828" ht="25.15" customHeight="true" x14ac:dyDescent="0.2">
      <c r="C828" s="1562"/>
      <c r="D828" s="1562"/>
      <c r="E828" s="1562"/>
      <c r="F828" s="1562"/>
      <c r="G828" s="1562"/>
      <c r="H828" s="1562"/>
      <c r="I828" s="1562"/>
      <c r="J828" s="1562"/>
      <c r="K828" s="1562"/>
      <c r="L828" s="1562"/>
      <c r="M828" s="1562"/>
      <c r="N828" s="1562"/>
      <c r="O828" s="1562"/>
      <c r="P828" s="1562"/>
      <c r="Q828" s="1562"/>
    </row>
    <row r="829" ht="25.15" customHeight="true" x14ac:dyDescent="0.2">
      <c r="C829" s="1562"/>
      <c r="D829" s="1562"/>
      <c r="E829" s="1562"/>
      <c r="F829" s="1562"/>
      <c r="G829" s="1562"/>
      <c r="H829" s="1562"/>
      <c r="I829" s="1562"/>
      <c r="J829" s="1562"/>
      <c r="K829" s="1562"/>
      <c r="L829" s="1562"/>
      <c r="M829" s="1562"/>
      <c r="N829" s="1562"/>
      <c r="O829" s="1562"/>
      <c r="P829" s="1562"/>
      <c r="Q829" s="1562"/>
    </row>
    <row r="830" ht="25.15" customHeight="true" x14ac:dyDescent="0.2">
      <c r="C830" s="1562"/>
      <c r="D830" s="1562"/>
      <c r="E830" s="1562"/>
      <c r="F830" s="1562"/>
      <c r="G830" s="1562"/>
      <c r="H830" s="1562"/>
      <c r="I830" s="1562"/>
      <c r="J830" s="1562"/>
      <c r="K830" s="1562"/>
      <c r="L830" s="1562"/>
      <c r="M830" s="1562"/>
      <c r="N830" s="1562"/>
      <c r="O830" s="1562"/>
      <c r="P830" s="1562"/>
      <c r="Q830" s="1562"/>
    </row>
    <row r="831" ht="25.15" customHeight="true" x14ac:dyDescent="0.2">
      <c r="C831" s="1562"/>
      <c r="D831" s="1562"/>
      <c r="E831" s="1562"/>
      <c r="F831" s="1562"/>
      <c r="G831" s="1562"/>
      <c r="H831" s="1562"/>
      <c r="I831" s="1562"/>
      <c r="J831" s="1562"/>
      <c r="K831" s="1562"/>
      <c r="L831" s="1562"/>
      <c r="M831" s="1562"/>
      <c r="N831" s="1562"/>
      <c r="O831" s="1562"/>
      <c r="P831" s="1562"/>
      <c r="Q831" s="1562"/>
    </row>
    <row r="832" ht="25.15" customHeight="true" x14ac:dyDescent="0.2">
      <c r="C832" s="1562"/>
      <c r="D832" s="1562"/>
      <c r="E832" s="1562"/>
      <c r="F832" s="1562"/>
      <c r="G832" s="1562"/>
      <c r="H832" s="1562"/>
      <c r="I832" s="1562"/>
      <c r="J832" s="1562"/>
      <c r="K832" s="1562"/>
      <c r="L832" s="1562"/>
      <c r="M832" s="1562"/>
      <c r="N832" s="1562"/>
      <c r="O832" s="1562"/>
      <c r="P832" s="1562"/>
      <c r="Q832" s="1562"/>
    </row>
    <row r="833" ht="25.15" customHeight="true" x14ac:dyDescent="0.2">
      <c r="C833" s="1562"/>
      <c r="D833" s="1562"/>
      <c r="E833" s="1562"/>
      <c r="F833" s="1562"/>
      <c r="G833" s="1562"/>
      <c r="H833" s="1562"/>
      <c r="I833" s="1562"/>
      <c r="J833" s="1562"/>
      <c r="K833" s="1562"/>
      <c r="L833" s="1562"/>
      <c r="M833" s="1562"/>
      <c r="N833" s="1562"/>
      <c r="O833" s="1562"/>
      <c r="P833" s="1562"/>
      <c r="Q833" s="1562"/>
    </row>
    <row r="834" ht="25.15" customHeight="true" x14ac:dyDescent="0.2">
      <c r="C834" s="1562"/>
      <c r="D834" s="1562"/>
      <c r="E834" s="1562"/>
      <c r="F834" s="1562"/>
      <c r="G834" s="1562"/>
      <c r="H834" s="1562"/>
      <c r="I834" s="1562"/>
      <c r="J834" s="1562"/>
      <c r="K834" s="1562"/>
      <c r="L834" s="1562"/>
      <c r="M834" s="1562"/>
      <c r="N834" s="1562"/>
      <c r="O834" s="1562"/>
      <c r="P834" s="1562"/>
      <c r="Q834" s="1562"/>
    </row>
    <row r="835" ht="25.15" customHeight="true" x14ac:dyDescent="0.2">
      <c r="C835" s="1562"/>
      <c r="D835" s="1562"/>
      <c r="E835" s="1562"/>
      <c r="F835" s="1562"/>
      <c r="G835" s="1562"/>
      <c r="H835" s="1562"/>
      <c r="I835" s="1562"/>
      <c r="J835" s="1562"/>
      <c r="K835" s="1562"/>
      <c r="L835" s="1562"/>
      <c r="M835" s="1562"/>
      <c r="N835" s="1562"/>
      <c r="O835" s="1562"/>
      <c r="P835" s="1562"/>
      <c r="Q835" s="1562"/>
    </row>
    <row r="836" ht="25.15" customHeight="true" x14ac:dyDescent="0.2">
      <c r="C836" s="1562"/>
      <c r="D836" s="1562"/>
      <c r="E836" s="1562"/>
      <c r="F836" s="1562"/>
      <c r="G836" s="1562"/>
      <c r="H836" s="1562"/>
      <c r="I836" s="1562"/>
      <c r="J836" s="1562"/>
      <c r="K836" s="1562"/>
      <c r="L836" s="1562"/>
      <c r="M836" s="1562"/>
      <c r="N836" s="1562"/>
      <c r="O836" s="1562"/>
      <c r="P836" s="1562"/>
      <c r="Q836" s="1562"/>
    </row>
    <row r="837" ht="25.15" customHeight="true" x14ac:dyDescent="0.2">
      <c r="C837" s="1562"/>
      <c r="D837" s="1562"/>
      <c r="E837" s="1562"/>
      <c r="F837" s="1562"/>
      <c r="G837" s="1562"/>
      <c r="H837" s="1562"/>
      <c r="I837" s="1562"/>
      <c r="J837" s="1562"/>
      <c r="K837" s="1562"/>
      <c r="L837" s="1562"/>
      <c r="M837" s="1562"/>
      <c r="N837" s="1562"/>
      <c r="O837" s="1562"/>
      <c r="P837" s="1562"/>
      <c r="Q837" s="1562"/>
    </row>
    <row r="838" ht="25.15" customHeight="true" x14ac:dyDescent="0.2">
      <c r="C838" s="1562"/>
      <c r="D838" s="1562"/>
      <c r="E838" s="1562"/>
      <c r="F838" s="1562"/>
      <c r="G838" s="1562"/>
      <c r="H838" s="1562"/>
      <c r="I838" s="1562"/>
      <c r="J838" s="1562"/>
      <c r="K838" s="1562"/>
      <c r="L838" s="1562"/>
      <c r="M838" s="1562"/>
      <c r="N838" s="1562"/>
      <c r="O838" s="1562"/>
      <c r="P838" s="1562"/>
      <c r="Q838" s="1562"/>
    </row>
    <row r="839" ht="25.15" customHeight="true" x14ac:dyDescent="0.2">
      <c r="C839" s="1562"/>
      <c r="D839" s="1562"/>
      <c r="E839" s="1562"/>
      <c r="F839" s="1562"/>
      <c r="G839" s="1562"/>
      <c r="H839" s="1562"/>
      <c r="I839" s="1562"/>
      <c r="J839" s="1562"/>
      <c r="K839" s="1562"/>
      <c r="L839" s="1562"/>
      <c r="M839" s="1562"/>
      <c r="N839" s="1562"/>
      <c r="O839" s="1562"/>
      <c r="P839" s="1562"/>
      <c r="Q839" s="1562"/>
    </row>
    <row r="840" ht="25.15" customHeight="true" x14ac:dyDescent="0.2">
      <c r="C840" s="1562"/>
      <c r="D840" s="1562"/>
      <c r="E840" s="1562"/>
      <c r="F840" s="1562"/>
      <c r="G840" s="1562"/>
      <c r="H840" s="1562"/>
      <c r="I840" s="1562"/>
      <c r="J840" s="1562"/>
      <c r="K840" s="1562"/>
      <c r="L840" s="1562"/>
      <c r="M840" s="1562"/>
      <c r="N840" s="1562"/>
      <c r="O840" s="1562"/>
      <c r="P840" s="1562"/>
      <c r="Q840" s="1562"/>
    </row>
    <row r="841" ht="25.15" customHeight="true" x14ac:dyDescent="0.2">
      <c r="C841" s="1562"/>
      <c r="D841" s="1562"/>
      <c r="E841" s="1562"/>
      <c r="F841" s="1562"/>
      <c r="G841" s="1562"/>
      <c r="H841" s="1562"/>
      <c r="I841" s="1562"/>
      <c r="J841" s="1562"/>
      <c r="K841" s="1562"/>
      <c r="L841" s="1562"/>
      <c r="M841" s="1562"/>
      <c r="N841" s="1562"/>
      <c r="O841" s="1562"/>
      <c r="P841" s="1562"/>
      <c r="Q841" s="1562"/>
    </row>
    <row r="842" ht="25.15" customHeight="true" x14ac:dyDescent="0.2">
      <c r="C842" s="1562"/>
      <c r="D842" s="1562"/>
      <c r="E842" s="1562"/>
      <c r="F842" s="1562"/>
      <c r="G842" s="1562"/>
      <c r="H842" s="1562"/>
      <c r="I842" s="1562"/>
      <c r="J842" s="1562"/>
      <c r="K842" s="1562"/>
      <c r="L842" s="1562"/>
      <c r="M842" s="1562"/>
      <c r="N842" s="1562"/>
      <c r="O842" s="1562"/>
      <c r="P842" s="1562"/>
      <c r="Q842" s="1562"/>
    </row>
    <row r="843" ht="25.15" customHeight="true" x14ac:dyDescent="0.2">
      <c r="C843" s="1562"/>
      <c r="D843" s="1562"/>
      <c r="E843" s="1562"/>
      <c r="F843" s="1562"/>
      <c r="G843" s="1562"/>
      <c r="H843" s="1562"/>
      <c r="I843" s="1562"/>
      <c r="J843" s="1562"/>
      <c r="K843" s="1562"/>
      <c r="L843" s="1562"/>
      <c r="M843" s="1562"/>
      <c r="N843" s="1562"/>
      <c r="O843" s="1562"/>
      <c r="P843" s="1562"/>
      <c r="Q843" s="1562"/>
    </row>
    <row r="844" ht="25.15" customHeight="true" x14ac:dyDescent="0.2">
      <c r="C844" s="1562"/>
      <c r="D844" s="1562"/>
      <c r="E844" s="1562"/>
      <c r="F844" s="1562"/>
      <c r="G844" s="1562"/>
      <c r="H844" s="1562"/>
      <c r="I844" s="1562"/>
      <c r="J844" s="1562"/>
      <c r="K844" s="1562"/>
      <c r="L844" s="1562"/>
      <c r="M844" s="1562"/>
      <c r="N844" s="1562"/>
      <c r="O844" s="1562"/>
      <c r="P844" s="1562"/>
      <c r="Q844" s="1562"/>
    </row>
    <row r="845" ht="25.15" customHeight="true" x14ac:dyDescent="0.2">
      <c r="C845" s="1562"/>
      <c r="D845" s="1562"/>
      <c r="E845" s="1562"/>
      <c r="F845" s="1562"/>
      <c r="G845" s="1562"/>
      <c r="H845" s="1562"/>
      <c r="I845" s="1562"/>
      <c r="J845" s="1562"/>
      <c r="K845" s="1562"/>
      <c r="L845" s="1562"/>
      <c r="M845" s="1562"/>
      <c r="N845" s="1562"/>
      <c r="O845" s="1562"/>
      <c r="P845" s="1562"/>
      <c r="Q845" s="1562"/>
    </row>
    <row r="846" ht="25.15" customHeight="true" x14ac:dyDescent="0.2">
      <c r="C846" s="1562"/>
      <c r="D846" s="1562"/>
      <c r="E846" s="1562"/>
      <c r="F846" s="1562"/>
      <c r="G846" s="1562"/>
      <c r="H846" s="1562"/>
      <c r="I846" s="1562"/>
      <c r="J846" s="1562"/>
      <c r="K846" s="1562"/>
      <c r="L846" s="1562"/>
      <c r="M846" s="1562"/>
      <c r="N846" s="1562"/>
      <c r="O846" s="1562"/>
      <c r="P846" s="1562"/>
      <c r="Q846" s="1562"/>
    </row>
    <row r="847" ht="25.15" customHeight="true" x14ac:dyDescent="0.2">
      <c r="C847" s="1562"/>
      <c r="D847" s="1562"/>
      <c r="E847" s="1562"/>
      <c r="F847" s="1562"/>
      <c r="G847" s="1562"/>
      <c r="H847" s="1562"/>
      <c r="I847" s="1562"/>
      <c r="J847" s="1562"/>
      <c r="K847" s="1562"/>
      <c r="L847" s="1562"/>
      <c r="M847" s="1562"/>
      <c r="N847" s="1562"/>
      <c r="O847" s="1562"/>
      <c r="P847" s="1562"/>
      <c r="Q847" s="1562"/>
    </row>
    <row r="848" ht="25.15" customHeight="true" x14ac:dyDescent="0.2">
      <c r="C848" s="1562"/>
      <c r="D848" s="1562"/>
      <c r="E848" s="1562"/>
      <c r="F848" s="1562"/>
      <c r="G848" s="1562"/>
      <c r="H848" s="1562"/>
      <c r="I848" s="1562"/>
      <c r="J848" s="1562"/>
      <c r="K848" s="1562"/>
      <c r="L848" s="1562"/>
      <c r="M848" s="1562"/>
      <c r="N848" s="1562"/>
      <c r="O848" s="1562"/>
      <c r="P848" s="1562"/>
      <c r="Q848" s="1562"/>
    </row>
    <row r="849" ht="25.15" customHeight="true" x14ac:dyDescent="0.2">
      <c r="C849" s="1562"/>
      <c r="D849" s="1562"/>
      <c r="E849" s="1562"/>
      <c r="F849" s="1562"/>
      <c r="G849" s="1562"/>
      <c r="H849" s="1562"/>
      <c r="I849" s="1562"/>
      <c r="J849" s="1562"/>
      <c r="K849" s="1562"/>
      <c r="L849" s="1562"/>
      <c r="M849" s="1562"/>
      <c r="N849" s="1562"/>
      <c r="O849" s="1562"/>
      <c r="P849" s="1562"/>
      <c r="Q849" s="1562"/>
    </row>
    <row r="850" ht="25.15" customHeight="true" x14ac:dyDescent="0.2">
      <c r="C850" s="1562"/>
      <c r="D850" s="1562"/>
      <c r="E850" s="1562"/>
      <c r="F850" s="1562"/>
      <c r="G850" s="1562"/>
      <c r="H850" s="1562"/>
      <c r="I850" s="1562"/>
      <c r="J850" s="1562"/>
      <c r="K850" s="1562"/>
      <c r="L850" s="1562"/>
      <c r="M850" s="1562"/>
      <c r="N850" s="1562"/>
      <c r="O850" s="1562"/>
      <c r="P850" s="1562"/>
      <c r="Q850" s="1562"/>
    </row>
    <row r="851" ht="25.15" customHeight="true" x14ac:dyDescent="0.2">
      <c r="C851" s="1562"/>
      <c r="D851" s="1562"/>
      <c r="E851" s="1562"/>
      <c r="F851" s="1562"/>
      <c r="G851" s="1562"/>
      <c r="H851" s="1562"/>
      <c r="I851" s="1562"/>
      <c r="J851" s="1562"/>
      <c r="K851" s="1562"/>
      <c r="L851" s="1562"/>
      <c r="M851" s="1562"/>
      <c r="N851" s="1562"/>
      <c r="O851" s="1562"/>
      <c r="P851" s="1562"/>
      <c r="Q851" s="1562"/>
    </row>
    <row r="852" ht="25.15" customHeight="true" x14ac:dyDescent="0.2">
      <c r="C852" s="1562"/>
      <c r="D852" s="1562"/>
      <c r="E852" s="1562"/>
      <c r="F852" s="1562"/>
      <c r="G852" s="1562"/>
      <c r="H852" s="1562"/>
      <c r="I852" s="1562"/>
      <c r="J852" s="1562"/>
      <c r="K852" s="1562"/>
      <c r="L852" s="1562"/>
      <c r="M852" s="1562"/>
      <c r="N852" s="1562"/>
      <c r="O852" s="1562"/>
      <c r="P852" s="1562"/>
      <c r="Q852" s="1562"/>
    </row>
    <row r="853" ht="25.15" customHeight="true" x14ac:dyDescent="0.2">
      <c r="C853" s="1562"/>
      <c r="D853" s="1562"/>
      <c r="E853" s="1562"/>
      <c r="F853" s="1562"/>
      <c r="G853" s="1562"/>
      <c r="H853" s="1562"/>
      <c r="I853" s="1562"/>
      <c r="J853" s="1562"/>
      <c r="K853" s="1562"/>
      <c r="L853" s="1562"/>
      <c r="M853" s="1562"/>
      <c r="N853" s="1562"/>
      <c r="O853" s="1562"/>
      <c r="P853" s="1562"/>
      <c r="Q853" s="1562"/>
    </row>
    <row r="854" ht="25.15" customHeight="true" x14ac:dyDescent="0.2">
      <c r="C854" s="1562"/>
      <c r="D854" s="1562"/>
      <c r="E854" s="1562"/>
      <c r="F854" s="1562"/>
      <c r="G854" s="1562"/>
      <c r="H854" s="1562"/>
      <c r="I854" s="1562"/>
      <c r="J854" s="1562"/>
      <c r="K854" s="1562"/>
      <c r="L854" s="1562"/>
      <c r="M854" s="1562"/>
      <c r="N854" s="1562"/>
      <c r="O854" s="1562"/>
      <c r="P854" s="1562"/>
      <c r="Q854" s="1562"/>
    </row>
    <row r="855" ht="25.15" customHeight="true" x14ac:dyDescent="0.2">
      <c r="C855" s="1562"/>
      <c r="D855" s="1562"/>
      <c r="E855" s="1562"/>
      <c r="F855" s="1562"/>
      <c r="G855" s="1562"/>
      <c r="H855" s="1562"/>
      <c r="I855" s="1562"/>
      <c r="J855" s="1562"/>
      <c r="K855" s="1562"/>
      <c r="L855" s="1562"/>
      <c r="M855" s="1562"/>
      <c r="N855" s="1562"/>
      <c r="O855" s="1562"/>
      <c r="P855" s="1562"/>
      <c r="Q855" s="1562"/>
    </row>
    <row r="856" ht="25.15" customHeight="true" x14ac:dyDescent="0.2">
      <c r="C856" s="1562"/>
      <c r="D856" s="1562"/>
      <c r="E856" s="1562"/>
      <c r="F856" s="1562"/>
      <c r="G856" s="1562"/>
      <c r="H856" s="1562"/>
      <c r="I856" s="1562"/>
      <c r="J856" s="1562"/>
      <c r="K856" s="1562"/>
      <c r="L856" s="1562"/>
      <c r="M856" s="1562"/>
      <c r="N856" s="1562"/>
      <c r="O856" s="1562"/>
      <c r="P856" s="1562"/>
      <c r="Q856" s="1562"/>
    </row>
    <row r="857" ht="25.15" customHeight="true" x14ac:dyDescent="0.2">
      <c r="C857" s="1562"/>
      <c r="D857" s="1562"/>
      <c r="E857" s="1562"/>
      <c r="F857" s="1562"/>
      <c r="G857" s="1562"/>
      <c r="H857" s="1562"/>
      <c r="I857" s="1562"/>
      <c r="J857" s="1562"/>
      <c r="K857" s="1562"/>
      <c r="L857" s="1562"/>
      <c r="M857" s="1562"/>
      <c r="N857" s="1562"/>
      <c r="O857" s="1562"/>
      <c r="P857" s="1562"/>
      <c r="Q857" s="1562"/>
    </row>
    <row r="858" ht="25.15" customHeight="true" x14ac:dyDescent="0.2">
      <c r="C858" s="1562"/>
      <c r="D858" s="1562"/>
      <c r="E858" s="1562"/>
      <c r="F858" s="1562"/>
      <c r="G858" s="1562"/>
      <c r="H858" s="1562"/>
      <c r="I858" s="1562"/>
      <c r="J858" s="1562"/>
      <c r="K858" s="1562"/>
      <c r="L858" s="1562"/>
      <c r="M858" s="1562"/>
      <c r="N858" s="1562"/>
      <c r="O858" s="1562"/>
      <c r="P858" s="1562"/>
      <c r="Q858" s="1562"/>
    </row>
    <row r="859" ht="25.15" customHeight="true" x14ac:dyDescent="0.2">
      <c r="C859" s="1562"/>
      <c r="D859" s="1562"/>
      <c r="E859" s="1562"/>
      <c r="F859" s="1562"/>
      <c r="G859" s="1562"/>
      <c r="H859" s="1562"/>
      <c r="I859" s="1562"/>
      <c r="J859" s="1562"/>
      <c r="K859" s="1562"/>
      <c r="L859" s="1562"/>
      <c r="M859" s="1562"/>
      <c r="N859" s="1562"/>
      <c r="O859" s="1562"/>
      <c r="P859" s="1562"/>
      <c r="Q859" s="1562"/>
    </row>
    <row r="860" ht="25.15" customHeight="true" x14ac:dyDescent="0.2">
      <c r="C860" s="1562"/>
      <c r="D860" s="1562"/>
      <c r="E860" s="1562"/>
      <c r="F860" s="1562"/>
      <c r="G860" s="1562"/>
      <c r="H860" s="1562"/>
      <c r="I860" s="1562"/>
      <c r="J860" s="1562"/>
      <c r="K860" s="1562"/>
      <c r="L860" s="1562"/>
      <c r="M860" s="1562"/>
      <c r="N860" s="1562"/>
      <c r="O860" s="1562"/>
      <c r="P860" s="1562"/>
      <c r="Q860" s="1562"/>
    </row>
    <row r="861" ht="25.15" customHeight="true" x14ac:dyDescent="0.2">
      <c r="C861" s="1562"/>
      <c r="D861" s="1562"/>
      <c r="E861" s="1562"/>
      <c r="F861" s="1562"/>
      <c r="G861" s="1562"/>
      <c r="H861" s="1562"/>
      <c r="I861" s="1562"/>
      <c r="J861" s="1562"/>
      <c r="K861" s="1562"/>
      <c r="L861" s="1562"/>
      <c r="M861" s="1562"/>
      <c r="N861" s="1562"/>
      <c r="O861" s="1562"/>
      <c r="P861" s="1562"/>
      <c r="Q861" s="1562"/>
    </row>
    <row r="862" ht="25.15" customHeight="true" x14ac:dyDescent="0.2">
      <c r="C862" s="1562"/>
      <c r="D862" s="1562"/>
      <c r="E862" s="1562"/>
      <c r="F862" s="1562"/>
      <c r="G862" s="1562"/>
      <c r="H862" s="1562"/>
      <c r="I862" s="1562"/>
      <c r="J862" s="1562"/>
      <c r="K862" s="1562"/>
      <c r="L862" s="1562"/>
      <c r="M862" s="1562"/>
      <c r="N862" s="1562"/>
      <c r="O862" s="1562"/>
      <c r="P862" s="1562"/>
      <c r="Q862" s="1562"/>
    </row>
    <row r="863" ht="25.15" customHeight="true" x14ac:dyDescent="0.2">
      <c r="C863" s="1562"/>
      <c r="D863" s="1562"/>
      <c r="E863" s="1562"/>
      <c r="F863" s="1562"/>
      <c r="G863" s="1562"/>
      <c r="H863" s="1562"/>
      <c r="I863" s="1562"/>
      <c r="J863" s="1562"/>
      <c r="K863" s="1562"/>
      <c r="L863" s="1562"/>
      <c r="M863" s="1562"/>
      <c r="N863" s="1562"/>
      <c r="O863" s="1562"/>
      <c r="P863" s="1562"/>
      <c r="Q863" s="1562"/>
    </row>
    <row r="864" ht="25.15" customHeight="true" x14ac:dyDescent="0.2">
      <c r="C864" s="1562"/>
      <c r="D864" s="1562"/>
      <c r="E864" s="1562"/>
      <c r="F864" s="1562"/>
      <c r="G864" s="1562"/>
      <c r="H864" s="1562"/>
      <c r="I864" s="1562"/>
      <c r="J864" s="1562"/>
      <c r="K864" s="1562"/>
      <c r="L864" s="1562"/>
      <c r="M864" s="1562"/>
      <c r="N864" s="1562"/>
      <c r="O864" s="1562"/>
      <c r="P864" s="1562"/>
      <c r="Q864" s="1562"/>
    </row>
    <row r="865" ht="25.15" customHeight="true" x14ac:dyDescent="0.2">
      <c r="C865" s="1562"/>
      <c r="D865" s="1562"/>
      <c r="E865" s="1562"/>
      <c r="F865" s="1562"/>
      <c r="G865" s="1562"/>
      <c r="H865" s="1562"/>
      <c r="I865" s="1562"/>
      <c r="J865" s="1562"/>
      <c r="K865" s="1562"/>
      <c r="L865" s="1562"/>
      <c r="M865" s="1562"/>
      <c r="N865" s="1562"/>
      <c r="O865" s="1562"/>
      <c r="P865" s="1562"/>
      <c r="Q865" s="1562"/>
    </row>
    <row r="866" ht="25.15" customHeight="true" x14ac:dyDescent="0.2">
      <c r="C866" s="1562"/>
      <c r="D866" s="1562"/>
      <c r="E866" s="1562"/>
      <c r="F866" s="1562"/>
      <c r="G866" s="1562"/>
      <c r="H866" s="1562"/>
      <c r="I866" s="1562"/>
      <c r="J866" s="1562"/>
      <c r="K866" s="1562"/>
      <c r="L866" s="1562"/>
      <c r="M866" s="1562"/>
      <c r="N866" s="1562"/>
      <c r="O866" s="1562"/>
      <c r="P866" s="1562"/>
      <c r="Q866" s="1562"/>
    </row>
    <row r="867" ht="25.15" customHeight="true" x14ac:dyDescent="0.2">
      <c r="C867" s="1562"/>
      <c r="D867" s="1562"/>
      <c r="E867" s="1562"/>
      <c r="F867" s="1562"/>
      <c r="G867" s="1562"/>
      <c r="H867" s="1562"/>
      <c r="I867" s="1562"/>
      <c r="J867" s="1562"/>
      <c r="K867" s="1562"/>
      <c r="L867" s="1562"/>
      <c r="M867" s="1562"/>
      <c r="N867" s="1562"/>
      <c r="O867" s="1562"/>
      <c r="P867" s="1562"/>
      <c r="Q867" s="1562"/>
    </row>
    <row r="868" ht="25.15" customHeight="true" x14ac:dyDescent="0.2">
      <c r="C868" s="1562"/>
      <c r="D868" s="1562"/>
      <c r="E868" s="1562"/>
      <c r="F868" s="1562"/>
      <c r="G868" s="1562"/>
      <c r="H868" s="1562"/>
      <c r="I868" s="1562"/>
      <c r="J868" s="1562"/>
      <c r="K868" s="1562"/>
      <c r="L868" s="1562"/>
      <c r="M868" s="1562"/>
      <c r="N868" s="1562"/>
      <c r="O868" s="1562"/>
      <c r="P868" s="1562"/>
      <c r="Q868" s="1562"/>
    </row>
    <row r="869" ht="25.15" customHeight="true" x14ac:dyDescent="0.2">
      <c r="C869" s="1562"/>
      <c r="D869" s="1562"/>
      <c r="E869" s="1562"/>
      <c r="F869" s="1562"/>
      <c r="G869" s="1562"/>
      <c r="H869" s="1562"/>
      <c r="I869" s="1562"/>
      <c r="J869" s="1562"/>
      <c r="K869" s="1562"/>
      <c r="L869" s="1562"/>
      <c r="M869" s="1562"/>
      <c r="N869" s="1562"/>
      <c r="O869" s="1562"/>
      <c r="P869" s="1562"/>
      <c r="Q869" s="1562"/>
    </row>
    <row r="870" ht="25.15" customHeight="true" x14ac:dyDescent="0.2">
      <c r="C870" s="1562"/>
      <c r="D870" s="1562"/>
      <c r="E870" s="1562"/>
      <c r="F870" s="1562"/>
      <c r="G870" s="1562"/>
      <c r="H870" s="1562"/>
      <c r="I870" s="1562"/>
      <c r="J870" s="1562"/>
      <c r="K870" s="1562"/>
      <c r="L870" s="1562"/>
      <c r="M870" s="1562"/>
      <c r="N870" s="1562"/>
      <c r="O870" s="1562"/>
      <c r="P870" s="1562"/>
      <c r="Q870" s="1562"/>
    </row>
    <row r="871" ht="25.15" customHeight="true" x14ac:dyDescent="0.2">
      <c r="C871" s="1562"/>
      <c r="D871" s="1562"/>
      <c r="E871" s="1562"/>
      <c r="F871" s="1562"/>
      <c r="G871" s="1562"/>
      <c r="H871" s="1562"/>
      <c r="I871" s="1562"/>
      <c r="J871" s="1562"/>
      <c r="K871" s="1562"/>
      <c r="L871" s="1562"/>
      <c r="M871" s="1562"/>
      <c r="N871" s="1562"/>
      <c r="O871" s="1562"/>
      <c r="P871" s="1562"/>
      <c r="Q871" s="1562"/>
    </row>
    <row r="872" ht="25.15" customHeight="true" x14ac:dyDescent="0.2">
      <c r="C872" s="1562"/>
      <c r="D872" s="1562"/>
      <c r="E872" s="1562"/>
      <c r="F872" s="1562"/>
      <c r="G872" s="1562"/>
      <c r="H872" s="1562"/>
      <c r="I872" s="1562"/>
      <c r="J872" s="1562"/>
      <c r="K872" s="1562"/>
      <c r="L872" s="1562"/>
      <c r="M872" s="1562"/>
      <c r="N872" s="1562"/>
      <c r="O872" s="1562"/>
      <c r="P872" s="1562"/>
      <c r="Q872" s="1562"/>
    </row>
    <row r="873" ht="25.15" customHeight="true" x14ac:dyDescent="0.2">
      <c r="C873" s="1562"/>
      <c r="D873" s="1562"/>
      <c r="E873" s="1562"/>
      <c r="F873" s="1562"/>
      <c r="G873" s="1562"/>
      <c r="H873" s="1562"/>
      <c r="I873" s="1562"/>
      <c r="J873" s="1562"/>
      <c r="K873" s="1562"/>
      <c r="L873" s="1562"/>
      <c r="M873" s="1562"/>
      <c r="N873" s="1562"/>
      <c r="O873" s="1562"/>
      <c r="P873" s="1562"/>
      <c r="Q873" s="1562"/>
    </row>
    <row r="874" ht="25.15" customHeight="true" x14ac:dyDescent="0.2">
      <c r="C874" s="1562"/>
      <c r="D874" s="1562"/>
      <c r="E874" s="1562"/>
      <c r="F874" s="1562"/>
      <c r="G874" s="1562"/>
      <c r="H874" s="1562"/>
      <c r="I874" s="1562"/>
      <c r="J874" s="1562"/>
      <c r="K874" s="1562"/>
      <c r="L874" s="1562"/>
      <c r="M874" s="1562"/>
      <c r="N874" s="1562"/>
      <c r="O874" s="1562"/>
      <c r="P874" s="1562"/>
      <c r="Q874" s="1562"/>
    </row>
    <row r="875" ht="25.15" customHeight="true" x14ac:dyDescent="0.2">
      <c r="C875" s="1562"/>
      <c r="D875" s="1562"/>
      <c r="E875" s="1562"/>
      <c r="F875" s="1562"/>
      <c r="G875" s="1562"/>
      <c r="H875" s="1562"/>
      <c r="I875" s="1562"/>
      <c r="J875" s="1562"/>
      <c r="K875" s="1562"/>
      <c r="L875" s="1562"/>
      <c r="M875" s="1562"/>
      <c r="N875" s="1562"/>
      <c r="O875" s="1562"/>
      <c r="P875" s="1562"/>
      <c r="Q875" s="1562"/>
    </row>
    <row r="876" ht="25.15" customHeight="true" x14ac:dyDescent="0.2">
      <c r="C876" s="1562"/>
      <c r="D876" s="1562"/>
      <c r="E876" s="1562"/>
      <c r="F876" s="1562"/>
      <c r="G876" s="1562"/>
      <c r="H876" s="1562"/>
      <c r="I876" s="1562"/>
      <c r="J876" s="1562"/>
      <c r="K876" s="1562"/>
      <c r="L876" s="1562"/>
      <c r="M876" s="1562"/>
      <c r="N876" s="1562"/>
      <c r="O876" s="1562"/>
      <c r="P876" s="1562"/>
      <c r="Q876" s="1562"/>
    </row>
    <row r="877" ht="25.15" customHeight="true" x14ac:dyDescent="0.2">
      <c r="C877" s="1562"/>
      <c r="D877" s="1562"/>
      <c r="E877" s="1562"/>
      <c r="F877" s="1562"/>
      <c r="G877" s="1562"/>
      <c r="H877" s="1562"/>
      <c r="I877" s="1562"/>
      <c r="J877" s="1562"/>
      <c r="K877" s="1562"/>
      <c r="L877" s="1562"/>
      <c r="M877" s="1562"/>
      <c r="N877" s="1562"/>
      <c r="O877" s="1562"/>
      <c r="P877" s="1562"/>
      <c r="Q877" s="1562"/>
    </row>
    <row r="878" ht="25.15" customHeight="true" x14ac:dyDescent="0.2">
      <c r="C878" s="1562"/>
      <c r="D878" s="1562"/>
      <c r="E878" s="1562"/>
      <c r="F878" s="1562"/>
      <c r="G878" s="1562"/>
      <c r="H878" s="1562"/>
      <c r="I878" s="1562"/>
      <c r="J878" s="1562"/>
      <c r="K878" s="1562"/>
      <c r="L878" s="1562"/>
      <c r="M878" s="1562"/>
      <c r="N878" s="1562"/>
      <c r="O878" s="1562"/>
      <c r="P878" s="1562"/>
      <c r="Q878" s="1562"/>
    </row>
    <row r="879" ht="25.15" customHeight="true" x14ac:dyDescent="0.2">
      <c r="C879" s="1562"/>
      <c r="D879" s="1562"/>
      <c r="E879" s="1562"/>
      <c r="F879" s="1562"/>
      <c r="G879" s="1562"/>
      <c r="H879" s="1562"/>
      <c r="I879" s="1562"/>
      <c r="J879" s="1562"/>
      <c r="K879" s="1562"/>
      <c r="L879" s="1562"/>
      <c r="M879" s="1562"/>
      <c r="N879" s="1562"/>
      <c r="O879" s="1562"/>
      <c r="P879" s="1562"/>
      <c r="Q879" s="1562"/>
    </row>
    <row r="880" ht="25.15" customHeight="true" x14ac:dyDescent="0.2">
      <c r="C880" s="1562"/>
      <c r="D880" s="1562"/>
      <c r="E880" s="1562"/>
      <c r="F880" s="1562"/>
      <c r="G880" s="1562"/>
      <c r="H880" s="1562"/>
      <c r="I880" s="1562"/>
      <c r="J880" s="1562"/>
      <c r="K880" s="1562"/>
      <c r="L880" s="1562"/>
      <c r="M880" s="1562"/>
      <c r="N880" s="1562"/>
      <c r="O880" s="1562"/>
      <c r="P880" s="1562"/>
      <c r="Q880" s="1562"/>
    </row>
    <row r="881" ht="25.15" customHeight="true" x14ac:dyDescent="0.2">
      <c r="C881" s="1562"/>
      <c r="D881" s="1562"/>
      <c r="E881" s="1562"/>
      <c r="F881" s="1562"/>
      <c r="G881" s="1562"/>
      <c r="H881" s="1562"/>
      <c r="I881" s="1562"/>
      <c r="J881" s="1562"/>
      <c r="K881" s="1562"/>
      <c r="L881" s="1562"/>
      <c r="M881" s="1562"/>
      <c r="N881" s="1562"/>
      <c r="O881" s="1562"/>
      <c r="P881" s="1562"/>
      <c r="Q881" s="1562"/>
    </row>
    <row r="882" ht="25.15" customHeight="true" x14ac:dyDescent="0.2">
      <c r="C882" s="1562"/>
      <c r="D882" s="1562"/>
      <c r="E882" s="1562"/>
      <c r="F882" s="1562"/>
      <c r="G882" s="1562"/>
      <c r="H882" s="1562"/>
      <c r="I882" s="1562"/>
      <c r="J882" s="1562"/>
      <c r="K882" s="1562"/>
      <c r="L882" s="1562"/>
      <c r="M882" s="1562"/>
      <c r="N882" s="1562"/>
      <c r="O882" s="1562"/>
      <c r="P882" s="1562"/>
      <c r="Q882" s="1562"/>
    </row>
    <row r="883" ht="25.15" customHeight="true" x14ac:dyDescent="0.2">
      <c r="C883" s="1562"/>
      <c r="D883" s="1562"/>
      <c r="E883" s="1562"/>
      <c r="F883" s="1562"/>
      <c r="G883" s="1562"/>
      <c r="H883" s="1562"/>
      <c r="I883" s="1562"/>
      <c r="J883" s="1562"/>
      <c r="K883" s="1562"/>
      <c r="L883" s="1562"/>
      <c r="M883" s="1562"/>
      <c r="N883" s="1562"/>
      <c r="O883" s="1562"/>
      <c r="P883" s="1562"/>
      <c r="Q883" s="1562"/>
    </row>
    <row r="884" ht="25.15" customHeight="true" x14ac:dyDescent="0.2">
      <c r="C884" s="1562"/>
      <c r="D884" s="1562"/>
      <c r="E884" s="1562"/>
      <c r="F884" s="1562"/>
      <c r="G884" s="1562"/>
      <c r="H884" s="1562"/>
      <c r="I884" s="1562"/>
      <c r="J884" s="1562"/>
      <c r="K884" s="1562"/>
      <c r="L884" s="1562"/>
      <c r="M884" s="1562"/>
      <c r="N884" s="1562"/>
      <c r="O884" s="1562"/>
      <c r="P884" s="1562"/>
      <c r="Q884" s="1562"/>
    </row>
    <row r="885" ht="25.15" customHeight="true" x14ac:dyDescent="0.2">
      <c r="C885" s="1562"/>
      <c r="D885" s="1562"/>
      <c r="E885" s="1562"/>
      <c r="F885" s="1562"/>
      <c r="G885" s="1562"/>
      <c r="H885" s="1562"/>
      <c r="I885" s="1562"/>
      <c r="J885" s="1562"/>
      <c r="K885" s="1562"/>
      <c r="L885" s="1562"/>
      <c r="M885" s="1562"/>
      <c r="N885" s="1562"/>
      <c r="O885" s="1562"/>
      <c r="P885" s="1562"/>
      <c r="Q885" s="1562"/>
    </row>
    <row r="886" ht="25.15" customHeight="true" x14ac:dyDescent="0.2">
      <c r="C886" s="1562"/>
      <c r="D886" s="1562"/>
      <c r="E886" s="1562"/>
      <c r="F886" s="1562"/>
      <c r="G886" s="1562"/>
      <c r="H886" s="1562"/>
      <c r="I886" s="1562"/>
      <c r="J886" s="1562"/>
      <c r="K886" s="1562"/>
      <c r="L886" s="1562"/>
      <c r="M886" s="1562"/>
      <c r="N886" s="1562"/>
      <c r="O886" s="1562"/>
      <c r="P886" s="1562"/>
      <c r="Q886" s="1562"/>
    </row>
    <row r="887" ht="25.15" customHeight="true" x14ac:dyDescent="0.2">
      <c r="C887" s="1562"/>
      <c r="D887" s="1562"/>
      <c r="E887" s="1562"/>
      <c r="F887" s="1562"/>
      <c r="G887" s="1562"/>
      <c r="H887" s="1562"/>
      <c r="I887" s="1562"/>
      <c r="J887" s="1562"/>
      <c r="K887" s="1562"/>
      <c r="L887" s="1562"/>
      <c r="M887" s="1562"/>
      <c r="N887" s="1562"/>
      <c r="O887" s="1562"/>
      <c r="P887" s="1562"/>
      <c r="Q887" s="1562"/>
    </row>
    <row r="888" ht="25.15" customHeight="true" x14ac:dyDescent="0.2">
      <c r="C888" s="1562"/>
      <c r="D888" s="1562"/>
      <c r="E888" s="1562"/>
      <c r="F888" s="1562"/>
      <c r="G888" s="1562"/>
      <c r="H888" s="1562"/>
      <c r="I888" s="1562"/>
      <c r="J888" s="1562"/>
      <c r="K888" s="1562"/>
      <c r="L888" s="1562"/>
      <c r="M888" s="1562"/>
      <c r="N888" s="1562"/>
      <c r="O888" s="1562"/>
      <c r="P888" s="1562"/>
      <c r="Q888" s="1562"/>
    </row>
    <row r="889" ht="25.15" customHeight="true" x14ac:dyDescent="0.2">
      <c r="C889" s="1562"/>
      <c r="D889" s="1562"/>
      <c r="E889" s="1562"/>
      <c r="F889" s="1562"/>
      <c r="G889" s="1562"/>
      <c r="H889" s="1562"/>
      <c r="I889" s="1562"/>
      <c r="J889" s="1562"/>
      <c r="K889" s="1562"/>
      <c r="L889" s="1562"/>
      <c r="M889" s="1562"/>
      <c r="N889" s="1562"/>
      <c r="O889" s="1562"/>
      <c r="P889" s="1562"/>
      <c r="Q889" s="1562"/>
    </row>
    <row r="890" ht="25.15" customHeight="true" x14ac:dyDescent="0.2">
      <c r="C890" s="1562"/>
      <c r="D890" s="1562"/>
      <c r="E890" s="1562"/>
      <c r="F890" s="1562"/>
      <c r="G890" s="1562"/>
      <c r="H890" s="1562"/>
      <c r="I890" s="1562"/>
      <c r="J890" s="1562"/>
      <c r="K890" s="1562"/>
      <c r="L890" s="1562"/>
      <c r="M890" s="1562"/>
      <c r="N890" s="1562"/>
      <c r="O890" s="1562"/>
      <c r="P890" s="1562"/>
      <c r="Q890" s="1562"/>
    </row>
    <row r="891" ht="25.15" customHeight="true" x14ac:dyDescent="0.2">
      <c r="C891" s="1562"/>
      <c r="D891" s="1562"/>
      <c r="E891" s="1562"/>
      <c r="F891" s="1562"/>
      <c r="G891" s="1562"/>
      <c r="H891" s="1562"/>
      <c r="I891" s="1562"/>
      <c r="J891" s="1562"/>
      <c r="K891" s="1562"/>
      <c r="L891" s="1562"/>
      <c r="M891" s="1562"/>
      <c r="N891" s="1562"/>
      <c r="O891" s="1562"/>
      <c r="P891" s="1562"/>
      <c r="Q891" s="1562"/>
    </row>
    <row r="892" ht="25.15" customHeight="true" x14ac:dyDescent="0.2">
      <c r="C892" s="1562"/>
      <c r="D892" s="1562"/>
      <c r="E892" s="1562"/>
      <c r="F892" s="1562"/>
      <c r="G892" s="1562"/>
      <c r="H892" s="1562"/>
      <c r="I892" s="1562"/>
      <c r="J892" s="1562"/>
      <c r="K892" s="1562"/>
      <c r="L892" s="1562"/>
      <c r="M892" s="1562"/>
      <c r="N892" s="1562"/>
      <c r="O892" s="1562"/>
      <c r="P892" s="1562"/>
      <c r="Q892" s="1562"/>
    </row>
    <row r="893" ht="25.15" customHeight="true" x14ac:dyDescent="0.2">
      <c r="C893" s="1562"/>
      <c r="D893" s="1562"/>
      <c r="E893" s="1562"/>
      <c r="F893" s="1562"/>
      <c r="G893" s="1562"/>
      <c r="H893" s="1562"/>
      <c r="I893" s="1562"/>
      <c r="J893" s="1562"/>
      <c r="K893" s="1562"/>
      <c r="L893" s="1562"/>
      <c r="M893" s="1562"/>
      <c r="N893" s="1562"/>
      <c r="O893" s="1562"/>
      <c r="P893" s="1562"/>
      <c r="Q893" s="1562"/>
    </row>
    <row r="894" ht="25.15" customHeight="true" x14ac:dyDescent="0.2">
      <c r="C894" s="1562"/>
      <c r="D894" s="1562"/>
      <c r="E894" s="1562"/>
      <c r="F894" s="1562"/>
      <c r="G894" s="1562"/>
      <c r="H894" s="1562"/>
      <c r="I894" s="1562"/>
      <c r="J894" s="1562"/>
      <c r="K894" s="1562"/>
      <c r="L894" s="1562"/>
      <c r="M894" s="1562"/>
      <c r="N894" s="1562"/>
      <c r="O894" s="1562"/>
      <c r="P894" s="1562"/>
      <c r="Q894" s="1562"/>
    </row>
    <row r="895" ht="25.15" customHeight="true" x14ac:dyDescent="0.2">
      <c r="C895" s="1562"/>
      <c r="D895" s="1562"/>
      <c r="E895" s="1562"/>
      <c r="F895" s="1562"/>
      <c r="G895" s="1562"/>
      <c r="H895" s="1562"/>
      <c r="I895" s="1562"/>
      <c r="J895" s="1562"/>
      <c r="K895" s="1562"/>
      <c r="L895" s="1562"/>
      <c r="M895" s="1562"/>
      <c r="N895" s="1562"/>
      <c r="O895" s="1562"/>
      <c r="P895" s="1562"/>
      <c r="Q895" s="1562"/>
    </row>
    <row r="896" ht="25.15" customHeight="true" x14ac:dyDescent="0.2">
      <c r="C896" s="1562"/>
      <c r="D896" s="1562"/>
      <c r="E896" s="1562"/>
      <c r="F896" s="1562"/>
      <c r="G896" s="1562"/>
      <c r="H896" s="1562"/>
      <c r="I896" s="1562"/>
      <c r="J896" s="1562"/>
      <c r="K896" s="1562"/>
      <c r="L896" s="1562"/>
      <c r="M896" s="1562"/>
      <c r="N896" s="1562"/>
      <c r="O896" s="1562"/>
      <c r="P896" s="1562"/>
      <c r="Q896" s="1562"/>
    </row>
    <row r="897" ht="25.15" customHeight="true" x14ac:dyDescent="0.2">
      <c r="C897" s="1562"/>
      <c r="D897" s="1562"/>
      <c r="E897" s="1562"/>
      <c r="F897" s="1562"/>
      <c r="G897" s="1562"/>
      <c r="H897" s="1562"/>
      <c r="I897" s="1562"/>
      <c r="J897" s="1562"/>
      <c r="K897" s="1562"/>
      <c r="L897" s="1562"/>
      <c r="M897" s="1562"/>
      <c r="N897" s="1562"/>
      <c r="O897" s="1562"/>
      <c r="P897" s="1562"/>
      <c r="Q897" s="1562"/>
    </row>
    <row r="898" ht="25.15" customHeight="true" x14ac:dyDescent="0.2">
      <c r="C898" s="1562"/>
      <c r="D898" s="1562"/>
      <c r="E898" s="1562"/>
      <c r="F898" s="1562"/>
      <c r="G898" s="1562"/>
      <c r="H898" s="1562"/>
      <c r="I898" s="1562"/>
      <c r="J898" s="1562"/>
      <c r="K898" s="1562"/>
      <c r="L898" s="1562"/>
      <c r="M898" s="1562"/>
      <c r="N898" s="1562"/>
      <c r="O898" s="1562"/>
      <c r="P898" s="1562"/>
      <c r="Q898" s="1562"/>
    </row>
    <row r="899" ht="25.15" customHeight="true" x14ac:dyDescent="0.2">
      <c r="C899" s="1562"/>
      <c r="D899" s="1562"/>
      <c r="E899" s="1562"/>
      <c r="F899" s="1562"/>
      <c r="G899" s="1562"/>
      <c r="H899" s="1562"/>
      <c r="I899" s="1562"/>
      <c r="J899" s="1562"/>
      <c r="K899" s="1562"/>
      <c r="L899" s="1562"/>
      <c r="M899" s="1562"/>
      <c r="N899" s="1562"/>
      <c r="O899" s="1562"/>
      <c r="P899" s="1562"/>
      <c r="Q899" s="1562"/>
    </row>
    <row r="900" ht="25.15" customHeight="true" x14ac:dyDescent="0.2">
      <c r="C900" s="1562"/>
      <c r="D900" s="1562"/>
      <c r="E900" s="1562"/>
      <c r="F900" s="1562"/>
      <c r="G900" s="1562"/>
      <c r="H900" s="1562"/>
      <c r="I900" s="1562"/>
      <c r="J900" s="1562"/>
      <c r="K900" s="1562"/>
      <c r="L900" s="1562"/>
      <c r="M900" s="1562"/>
      <c r="N900" s="1562"/>
      <c r="O900" s="1562"/>
      <c r="P900" s="1562"/>
      <c r="Q900" s="1562"/>
    </row>
    <row r="901" ht="25.15" customHeight="true" x14ac:dyDescent="0.2">
      <c r="C901" s="1562"/>
      <c r="D901" s="1562"/>
      <c r="E901" s="1562"/>
      <c r="F901" s="1562"/>
      <c r="G901" s="1562"/>
      <c r="H901" s="1562"/>
      <c r="I901" s="1562"/>
      <c r="J901" s="1562"/>
      <c r="K901" s="1562"/>
      <c r="L901" s="1562"/>
      <c r="M901" s="1562"/>
      <c r="N901" s="1562"/>
      <c r="O901" s="1562"/>
      <c r="P901" s="1562"/>
      <c r="Q901" s="1562"/>
    </row>
    <row r="902" ht="25.15" customHeight="true" x14ac:dyDescent="0.2">
      <c r="C902" s="1562"/>
      <c r="D902" s="1562"/>
      <c r="E902" s="1562"/>
      <c r="F902" s="1562"/>
      <c r="G902" s="1562"/>
      <c r="H902" s="1562"/>
      <c r="I902" s="1562"/>
      <c r="J902" s="1562"/>
      <c r="K902" s="1562"/>
      <c r="L902" s="1562"/>
      <c r="M902" s="1562"/>
      <c r="N902" s="1562"/>
      <c r="O902" s="1562"/>
      <c r="P902" s="1562"/>
      <c r="Q902" s="1562"/>
    </row>
    <row r="903" ht="25.15" customHeight="true" x14ac:dyDescent="0.2">
      <c r="C903" s="1562"/>
      <c r="D903" s="1562"/>
      <c r="E903" s="1562"/>
      <c r="F903" s="1562"/>
      <c r="G903" s="1562"/>
      <c r="H903" s="1562"/>
      <c r="I903" s="1562"/>
      <c r="J903" s="1562"/>
      <c r="K903" s="1562"/>
      <c r="L903" s="1562"/>
      <c r="M903" s="1562"/>
      <c r="N903" s="1562"/>
      <c r="O903" s="1562"/>
      <c r="P903" s="1562"/>
      <c r="Q903" s="1562"/>
    </row>
    <row r="904" ht="25.15" customHeight="true" x14ac:dyDescent="0.2">
      <c r="C904" s="1562"/>
      <c r="D904" s="1562"/>
      <c r="E904" s="1562"/>
      <c r="F904" s="1562"/>
      <c r="G904" s="1562"/>
      <c r="H904" s="1562"/>
      <c r="I904" s="1562"/>
      <c r="J904" s="1562"/>
      <c r="K904" s="1562"/>
      <c r="L904" s="1562"/>
      <c r="M904" s="1562"/>
      <c r="N904" s="1562"/>
      <c r="O904" s="1562"/>
      <c r="P904" s="1562"/>
      <c r="Q904" s="1562"/>
    </row>
    <row r="905" ht="25.15" customHeight="true" x14ac:dyDescent="0.2">
      <c r="C905" s="1562"/>
      <c r="D905" s="1562"/>
      <c r="E905" s="1562"/>
      <c r="F905" s="1562"/>
      <c r="G905" s="1562"/>
      <c r="H905" s="1562"/>
      <c r="I905" s="1562"/>
      <c r="J905" s="1562"/>
      <c r="K905" s="1562"/>
      <c r="L905" s="1562"/>
      <c r="M905" s="1562"/>
      <c r="N905" s="1562"/>
      <c r="O905" s="1562"/>
      <c r="P905" s="1562"/>
      <c r="Q905" s="1562"/>
    </row>
    <row r="906" ht="25.15" customHeight="true" x14ac:dyDescent="0.2">
      <c r="C906" s="1562"/>
      <c r="D906" s="1562"/>
      <c r="E906" s="1562"/>
      <c r="F906" s="1562"/>
      <c r="G906" s="1562"/>
      <c r="H906" s="1562"/>
      <c r="I906" s="1562"/>
      <c r="J906" s="1562"/>
      <c r="K906" s="1562"/>
      <c r="L906" s="1562"/>
      <c r="M906" s="1562"/>
      <c r="N906" s="1562"/>
      <c r="O906" s="1562"/>
      <c r="P906" s="1562"/>
      <c r="Q906" s="1562"/>
    </row>
    <row r="907" ht="25.15" customHeight="true" x14ac:dyDescent="0.2">
      <c r="C907" s="1562"/>
      <c r="D907" s="1562"/>
      <c r="E907" s="1562"/>
      <c r="F907" s="1562"/>
      <c r="G907" s="1562"/>
      <c r="H907" s="1562"/>
      <c r="I907" s="1562"/>
      <c r="J907" s="1562"/>
      <c r="K907" s="1562"/>
      <c r="L907" s="1562"/>
      <c r="M907" s="1562"/>
      <c r="N907" s="1562"/>
      <c r="O907" s="1562"/>
      <c r="P907" s="1562"/>
      <c r="Q907" s="1562"/>
    </row>
    <row r="908" ht="25.15" customHeight="true" x14ac:dyDescent="0.2">
      <c r="C908" s="1562"/>
      <c r="D908" s="1562"/>
      <c r="E908" s="1562"/>
      <c r="F908" s="1562"/>
      <c r="G908" s="1562"/>
      <c r="H908" s="1562"/>
      <c r="I908" s="1562"/>
      <c r="J908" s="1562"/>
      <c r="K908" s="1562"/>
      <c r="L908" s="1562"/>
      <c r="M908" s="1562"/>
      <c r="N908" s="1562"/>
      <c r="O908" s="1562"/>
      <c r="P908" s="1562"/>
      <c r="Q908" s="1562"/>
    </row>
    <row r="909" ht="25.15" customHeight="true" x14ac:dyDescent="0.2">
      <c r="C909" s="1562"/>
      <c r="D909" s="1562"/>
      <c r="E909" s="1562"/>
      <c r="F909" s="1562"/>
      <c r="G909" s="1562"/>
      <c r="H909" s="1562"/>
      <c r="I909" s="1562"/>
      <c r="J909" s="1562"/>
      <c r="K909" s="1562"/>
      <c r="L909" s="1562"/>
      <c r="M909" s="1562"/>
      <c r="N909" s="1562"/>
      <c r="O909" s="1562"/>
      <c r="P909" s="1562"/>
      <c r="Q909" s="1562"/>
    </row>
    <row r="910" ht="25.15" customHeight="true" x14ac:dyDescent="0.2">
      <c r="C910" s="1562"/>
      <c r="D910" s="1562"/>
      <c r="E910" s="1562"/>
      <c r="F910" s="1562"/>
      <c r="G910" s="1562"/>
      <c r="H910" s="1562"/>
      <c r="I910" s="1562"/>
      <c r="J910" s="1562"/>
      <c r="K910" s="1562"/>
      <c r="L910" s="1562"/>
      <c r="M910" s="1562"/>
      <c r="N910" s="1562"/>
      <c r="O910" s="1562"/>
      <c r="P910" s="1562"/>
      <c r="Q910" s="1562"/>
    </row>
    <row r="911" ht="25.15" customHeight="true" x14ac:dyDescent="0.2">
      <c r="C911" s="1562"/>
      <c r="D911" s="1562"/>
      <c r="E911" s="1562"/>
      <c r="F911" s="1562"/>
      <c r="G911" s="1562"/>
      <c r="H911" s="1562"/>
      <c r="I911" s="1562"/>
      <c r="J911" s="1562"/>
      <c r="K911" s="1562"/>
      <c r="L911" s="1562"/>
      <c r="M911" s="1562"/>
      <c r="N911" s="1562"/>
      <c r="O911" s="1562"/>
      <c r="P911" s="1562"/>
      <c r="Q911" s="1562"/>
    </row>
    <row r="912" ht="25.15" customHeight="true" x14ac:dyDescent="0.2">
      <c r="C912" s="1562"/>
      <c r="D912" s="1562"/>
      <c r="E912" s="1562"/>
      <c r="F912" s="1562"/>
      <c r="G912" s="1562"/>
      <c r="H912" s="1562"/>
      <c r="I912" s="1562"/>
      <c r="J912" s="1562"/>
      <c r="K912" s="1562"/>
      <c r="L912" s="1562"/>
      <c r="M912" s="1562"/>
      <c r="N912" s="1562"/>
      <c r="O912" s="1562"/>
      <c r="P912" s="1562"/>
      <c r="Q912" s="1562"/>
    </row>
    <row r="913" ht="25.15" customHeight="true" x14ac:dyDescent="0.2">
      <c r="C913" s="1562"/>
      <c r="D913" s="1562"/>
      <c r="E913" s="1562"/>
      <c r="F913" s="1562"/>
      <c r="G913" s="1562"/>
      <c r="H913" s="1562"/>
      <c r="I913" s="1562"/>
      <c r="J913" s="1562"/>
      <c r="K913" s="1562"/>
      <c r="L913" s="1562"/>
      <c r="M913" s="1562"/>
      <c r="N913" s="1562"/>
      <c r="O913" s="1562"/>
      <c r="P913" s="1562"/>
      <c r="Q913" s="1562"/>
    </row>
    <row r="914" ht="25.15" customHeight="true" x14ac:dyDescent="0.2">
      <c r="C914" s="1562"/>
      <c r="D914" s="1562"/>
      <c r="E914" s="1562"/>
      <c r="F914" s="1562"/>
      <c r="G914" s="1562"/>
      <c r="H914" s="1562"/>
      <c r="I914" s="1562"/>
      <c r="J914" s="1562"/>
      <c r="K914" s="1562"/>
      <c r="L914" s="1562"/>
      <c r="M914" s="1562"/>
      <c r="N914" s="1562"/>
      <c r="O914" s="1562"/>
      <c r="P914" s="1562"/>
      <c r="Q914" s="1562"/>
    </row>
    <row r="915" ht="25.15" customHeight="true" x14ac:dyDescent="0.2">
      <c r="C915" s="1562"/>
      <c r="D915" s="1562"/>
      <c r="E915" s="1562"/>
      <c r="F915" s="1562"/>
      <c r="G915" s="1562"/>
      <c r="H915" s="1562"/>
      <c r="I915" s="1562"/>
      <c r="J915" s="1562"/>
      <c r="K915" s="1562"/>
      <c r="L915" s="1562"/>
      <c r="M915" s="1562"/>
      <c r="N915" s="1562"/>
      <c r="O915" s="1562"/>
      <c r="P915" s="1562"/>
      <c r="Q915" s="1562"/>
    </row>
    <row r="916" ht="25.15" customHeight="true" x14ac:dyDescent="0.2">
      <c r="C916" s="1562"/>
      <c r="D916" s="1562"/>
      <c r="E916" s="1562"/>
      <c r="F916" s="1562"/>
      <c r="G916" s="1562"/>
      <c r="H916" s="1562"/>
      <c r="I916" s="1562"/>
      <c r="J916" s="1562"/>
      <c r="K916" s="1562"/>
      <c r="L916" s="1562"/>
      <c r="M916" s="1562"/>
      <c r="N916" s="1562"/>
      <c r="O916" s="1562"/>
      <c r="P916" s="1562"/>
      <c r="Q916" s="1562"/>
    </row>
    <row r="917" ht="25.15" customHeight="true" x14ac:dyDescent="0.2">
      <c r="C917" s="1562"/>
      <c r="D917" s="1562"/>
      <c r="E917" s="1562"/>
      <c r="F917" s="1562"/>
      <c r="G917" s="1562"/>
      <c r="H917" s="1562"/>
      <c r="I917" s="1562"/>
      <c r="J917" s="1562"/>
      <c r="K917" s="1562"/>
      <c r="L917" s="1562"/>
      <c r="M917" s="1562"/>
      <c r="N917" s="1562"/>
      <c r="O917" s="1562"/>
      <c r="P917" s="1562"/>
      <c r="Q917" s="1562"/>
    </row>
    <row r="918" ht="25.15" customHeight="true" x14ac:dyDescent="0.2">
      <c r="C918" s="1562"/>
      <c r="D918" s="1562"/>
      <c r="E918" s="1562"/>
      <c r="F918" s="1562"/>
      <c r="G918" s="1562"/>
      <c r="H918" s="1562"/>
      <c r="I918" s="1562"/>
      <c r="J918" s="1562"/>
      <c r="K918" s="1562"/>
      <c r="L918" s="1562"/>
      <c r="M918" s="1562"/>
      <c r="N918" s="1562"/>
      <c r="O918" s="1562"/>
      <c r="P918" s="1562"/>
      <c r="Q918" s="1562"/>
    </row>
    <row r="919" ht="25.15" customHeight="true" x14ac:dyDescent="0.2">
      <c r="C919" s="1562"/>
      <c r="D919" s="1562"/>
      <c r="E919" s="1562"/>
      <c r="F919" s="1562"/>
      <c r="G919" s="1562"/>
      <c r="H919" s="1562"/>
      <c r="I919" s="1562"/>
      <c r="J919" s="1562"/>
      <c r="K919" s="1562"/>
      <c r="L919" s="1562"/>
      <c r="M919" s="1562"/>
      <c r="N919" s="1562"/>
      <c r="O919" s="1562"/>
      <c r="P919" s="1562"/>
      <c r="Q919" s="1562"/>
    </row>
    <row r="920" ht="25.15" customHeight="true" x14ac:dyDescent="0.2">
      <c r="C920" s="1562"/>
      <c r="D920" s="1562"/>
      <c r="E920" s="1562"/>
      <c r="F920" s="1562"/>
      <c r="G920" s="1562"/>
      <c r="H920" s="1562"/>
      <c r="I920" s="1562"/>
      <c r="J920" s="1562"/>
      <c r="K920" s="1562"/>
      <c r="L920" s="1562"/>
      <c r="M920" s="1562"/>
      <c r="N920" s="1562"/>
      <c r="O920" s="1562"/>
      <c r="P920" s="1562"/>
      <c r="Q920" s="1562"/>
    </row>
    <row r="921" ht="25.15" customHeight="true" x14ac:dyDescent="0.2">
      <c r="C921" s="1562"/>
      <c r="D921" s="1562"/>
      <c r="E921" s="1562"/>
      <c r="F921" s="1562"/>
      <c r="G921" s="1562"/>
      <c r="H921" s="1562"/>
      <c r="I921" s="1562"/>
      <c r="J921" s="1562"/>
      <c r="K921" s="1562"/>
      <c r="L921" s="1562"/>
      <c r="M921" s="1562"/>
      <c r="N921" s="1562"/>
      <c r="O921" s="1562"/>
      <c r="P921" s="1562"/>
      <c r="Q921" s="1562"/>
    </row>
    <row r="922" ht="25.15" customHeight="true" x14ac:dyDescent="0.2">
      <c r="C922" s="1562"/>
      <c r="D922" s="1562"/>
      <c r="E922" s="1562"/>
      <c r="F922" s="1562"/>
      <c r="G922" s="1562"/>
      <c r="H922" s="1562"/>
      <c r="I922" s="1562"/>
      <c r="J922" s="1562"/>
      <c r="K922" s="1562"/>
      <c r="L922" s="1562"/>
      <c r="M922" s="1562"/>
      <c r="N922" s="1562"/>
      <c r="O922" s="1562"/>
      <c r="P922" s="1562"/>
      <c r="Q922" s="1562"/>
    </row>
    <row r="923" ht="25.15" customHeight="true" x14ac:dyDescent="0.2">
      <c r="C923" s="1562"/>
      <c r="D923" s="1562"/>
      <c r="E923" s="1562"/>
      <c r="F923" s="1562"/>
      <c r="G923" s="1562"/>
      <c r="H923" s="1562"/>
      <c r="I923" s="1562"/>
      <c r="J923" s="1562"/>
      <c r="K923" s="1562"/>
      <c r="L923" s="1562"/>
      <c r="M923" s="1562"/>
      <c r="N923" s="1562"/>
      <c r="O923" s="1562"/>
      <c r="P923" s="1562"/>
      <c r="Q923" s="1562"/>
    </row>
    <row r="924" ht="25.15" customHeight="true" x14ac:dyDescent="0.2">
      <c r="C924" s="1562"/>
      <c r="D924" s="1562"/>
      <c r="E924" s="1562"/>
      <c r="F924" s="1562"/>
      <c r="G924" s="1562"/>
      <c r="H924" s="1562"/>
      <c r="I924" s="1562"/>
      <c r="J924" s="1562"/>
      <c r="K924" s="1562"/>
      <c r="L924" s="1562"/>
      <c r="M924" s="1562"/>
      <c r="N924" s="1562"/>
      <c r="O924" s="1562"/>
      <c r="P924" s="1562"/>
      <c r="Q924" s="1562"/>
    </row>
    <row r="925" ht="25.15" customHeight="true" x14ac:dyDescent="0.2">
      <c r="C925" s="1562"/>
      <c r="D925" s="1562"/>
      <c r="E925" s="1562"/>
      <c r="F925" s="1562"/>
      <c r="G925" s="1562"/>
      <c r="H925" s="1562"/>
      <c r="I925" s="1562"/>
      <c r="J925" s="1562"/>
      <c r="K925" s="1562"/>
      <c r="L925" s="1562"/>
      <c r="M925" s="1562"/>
      <c r="N925" s="1562"/>
      <c r="O925" s="1562"/>
      <c r="P925" s="1562"/>
      <c r="Q925" s="1562"/>
    </row>
    <row r="926" ht="25.15" customHeight="true" x14ac:dyDescent="0.2">
      <c r="C926" s="1562"/>
      <c r="D926" s="1562"/>
      <c r="E926" s="1562"/>
      <c r="F926" s="1562"/>
      <c r="G926" s="1562"/>
      <c r="H926" s="1562"/>
      <c r="I926" s="1562"/>
      <c r="J926" s="1562"/>
      <c r="K926" s="1562"/>
      <c r="L926" s="1562"/>
      <c r="M926" s="1562"/>
      <c r="N926" s="1562"/>
      <c r="O926" s="1562"/>
      <c r="P926" s="1562"/>
      <c r="Q926" s="1562"/>
    </row>
    <row r="927" ht="25.15" customHeight="true" x14ac:dyDescent="0.2">
      <c r="C927" s="1562"/>
      <c r="D927" s="1562"/>
      <c r="E927" s="1562"/>
      <c r="F927" s="1562"/>
      <c r="G927" s="1562"/>
      <c r="H927" s="1562"/>
      <c r="I927" s="1562"/>
      <c r="J927" s="1562"/>
      <c r="K927" s="1562"/>
      <c r="L927" s="1562"/>
      <c r="M927" s="1562"/>
      <c r="N927" s="1562"/>
      <c r="O927" s="1562"/>
      <c r="P927" s="1562"/>
      <c r="Q927" s="1562"/>
    </row>
    <row r="928" ht="25.15" customHeight="true" x14ac:dyDescent="0.2">
      <c r="C928" s="1562"/>
      <c r="D928" s="1562"/>
      <c r="E928" s="1562"/>
      <c r="F928" s="1562"/>
      <c r="G928" s="1562"/>
      <c r="H928" s="1562"/>
      <c r="I928" s="1562"/>
      <c r="J928" s="1562"/>
      <c r="K928" s="1562"/>
      <c r="L928" s="1562"/>
      <c r="M928" s="1562"/>
      <c r="N928" s="1562"/>
      <c r="O928" s="1562"/>
      <c r="P928" s="1562"/>
      <c r="Q928" s="1562"/>
    </row>
    <row r="929" ht="25.15" customHeight="true" x14ac:dyDescent="0.2">
      <c r="C929" s="1562"/>
      <c r="D929" s="1562"/>
      <c r="E929" s="1562"/>
      <c r="F929" s="1562"/>
      <c r="G929" s="1562"/>
      <c r="H929" s="1562"/>
      <c r="I929" s="1562"/>
      <c r="J929" s="1562"/>
      <c r="K929" s="1562"/>
      <c r="L929" s="1562"/>
      <c r="M929" s="1562"/>
      <c r="N929" s="1562"/>
      <c r="O929" s="1562"/>
      <c r="P929" s="1562"/>
      <c r="Q929" s="1562"/>
    </row>
    <row r="930" ht="25.15" customHeight="true" x14ac:dyDescent="0.2">
      <c r="C930" s="1562"/>
      <c r="D930" s="1562"/>
      <c r="E930" s="1562"/>
      <c r="F930" s="1562"/>
      <c r="G930" s="1562"/>
      <c r="H930" s="1562"/>
      <c r="I930" s="1562"/>
      <c r="J930" s="1562"/>
      <c r="K930" s="1562"/>
      <c r="L930" s="1562"/>
      <c r="M930" s="1562"/>
      <c r="N930" s="1562"/>
      <c r="O930" s="1562"/>
      <c r="P930" s="1562"/>
      <c r="Q930" s="1562"/>
    </row>
    <row r="931" ht="25.15" customHeight="true" x14ac:dyDescent="0.2">
      <c r="C931" s="1562"/>
      <c r="D931" s="1562"/>
      <c r="E931" s="1562"/>
      <c r="F931" s="1562"/>
      <c r="G931" s="1562"/>
      <c r="H931" s="1562"/>
      <c r="I931" s="1562"/>
      <c r="J931" s="1562"/>
      <c r="K931" s="1562"/>
      <c r="L931" s="1562"/>
      <c r="M931" s="1562"/>
      <c r="N931" s="1562"/>
      <c r="O931" s="1562"/>
      <c r="P931" s="1562"/>
      <c r="Q931" s="1562"/>
    </row>
    <row r="932" ht="25.15" customHeight="true" x14ac:dyDescent="0.2">
      <c r="C932" s="1562"/>
      <c r="D932" s="1562"/>
      <c r="E932" s="1562"/>
      <c r="F932" s="1562"/>
      <c r="G932" s="1562"/>
      <c r="H932" s="1562"/>
      <c r="I932" s="1562"/>
      <c r="J932" s="1562"/>
      <c r="K932" s="1562"/>
      <c r="L932" s="1562"/>
      <c r="M932" s="1562"/>
      <c r="N932" s="1562"/>
      <c r="O932" s="1562"/>
      <c r="P932" s="1562"/>
      <c r="Q932" s="1562"/>
    </row>
    <row r="933" ht="25.15" customHeight="true" x14ac:dyDescent="0.2">
      <c r="C933" s="1562"/>
      <c r="D933" s="1562"/>
      <c r="E933" s="1562"/>
      <c r="F933" s="1562"/>
      <c r="G933" s="1562"/>
      <c r="H933" s="1562"/>
      <c r="I933" s="1562"/>
      <c r="J933" s="1562"/>
      <c r="K933" s="1562"/>
      <c r="L933" s="1562"/>
      <c r="M933" s="1562"/>
      <c r="N933" s="1562"/>
      <c r="O933" s="1562"/>
      <c r="P933" s="1562"/>
      <c r="Q933" s="1562"/>
    </row>
    <row r="934" ht="25.15" customHeight="true" x14ac:dyDescent="0.2">
      <c r="C934" s="1562"/>
      <c r="D934" s="1562"/>
      <c r="E934" s="1562"/>
      <c r="F934" s="1562"/>
      <c r="G934" s="1562"/>
      <c r="H934" s="1562"/>
      <c r="I934" s="1562"/>
      <c r="J934" s="1562"/>
      <c r="K934" s="1562"/>
      <c r="L934" s="1562"/>
      <c r="M934" s="1562"/>
      <c r="N934" s="1562"/>
      <c r="O934" s="1562"/>
      <c r="P934" s="1562"/>
      <c r="Q934" s="1562"/>
    </row>
    <row r="935" ht="25.15" customHeight="true" x14ac:dyDescent="0.2">
      <c r="C935" s="1562"/>
      <c r="D935" s="1562"/>
      <c r="E935" s="1562"/>
      <c r="F935" s="1562"/>
      <c r="G935" s="1562"/>
      <c r="H935" s="1562"/>
      <c r="I935" s="1562"/>
      <c r="J935" s="1562"/>
      <c r="K935" s="1562"/>
      <c r="L935" s="1562"/>
      <c r="M935" s="1562"/>
      <c r="N935" s="1562"/>
      <c r="O935" s="1562"/>
      <c r="P935" s="1562"/>
      <c r="Q935" s="1562"/>
    </row>
    <row r="936" ht="25.15" customHeight="true" x14ac:dyDescent="0.2">
      <c r="C936" s="1562"/>
      <c r="D936" s="1562"/>
      <c r="E936" s="1562"/>
      <c r="F936" s="1562"/>
      <c r="G936" s="1562"/>
      <c r="H936" s="1562"/>
      <c r="I936" s="1562"/>
      <c r="J936" s="1562"/>
      <c r="K936" s="1562"/>
      <c r="L936" s="1562"/>
      <c r="M936" s="1562"/>
      <c r="N936" s="1562"/>
      <c r="O936" s="1562"/>
      <c r="P936" s="1562"/>
      <c r="Q936" s="1562"/>
    </row>
    <row r="937" ht="25.15" customHeight="true" x14ac:dyDescent="0.2">
      <c r="C937" s="1562"/>
      <c r="D937" s="1562"/>
      <c r="E937" s="1562"/>
      <c r="F937" s="1562"/>
      <c r="G937" s="1562"/>
      <c r="H937" s="1562"/>
      <c r="I937" s="1562"/>
      <c r="J937" s="1562"/>
      <c r="K937" s="1562"/>
      <c r="L937" s="1562"/>
      <c r="M937" s="1562"/>
      <c r="N937" s="1562"/>
      <c r="O937" s="1562"/>
      <c r="P937" s="1562"/>
      <c r="Q937" s="1562"/>
    </row>
    <row r="938" ht="25.15" customHeight="true" x14ac:dyDescent="0.2">
      <c r="C938" s="1562"/>
      <c r="D938" s="1562"/>
      <c r="E938" s="1562"/>
      <c r="F938" s="1562"/>
      <c r="G938" s="1562"/>
      <c r="H938" s="1562"/>
      <c r="I938" s="1562"/>
      <c r="J938" s="1562"/>
      <c r="K938" s="1562"/>
      <c r="L938" s="1562"/>
      <c r="M938" s="1562"/>
      <c r="N938" s="1562"/>
      <c r="O938" s="1562"/>
      <c r="P938" s="1562"/>
      <c r="Q938" s="1562"/>
    </row>
    <row r="939" ht="25.15" customHeight="true" x14ac:dyDescent="0.2">
      <c r="C939" s="1562"/>
      <c r="D939" s="1562"/>
      <c r="E939" s="1562"/>
      <c r="F939" s="1562"/>
      <c r="G939" s="1562"/>
      <c r="H939" s="1562"/>
      <c r="I939" s="1562"/>
      <c r="J939" s="1562"/>
      <c r="K939" s="1562"/>
      <c r="L939" s="1562"/>
      <c r="M939" s="1562"/>
      <c r="N939" s="1562"/>
      <c r="O939" s="1562"/>
      <c r="P939" s="1562"/>
      <c r="Q939" s="1562"/>
    </row>
    <row r="940" ht="25.15" customHeight="true" x14ac:dyDescent="0.2">
      <c r="C940" s="1562"/>
      <c r="D940" s="1562"/>
      <c r="E940" s="1562"/>
      <c r="F940" s="1562"/>
      <c r="G940" s="1562"/>
      <c r="H940" s="1562"/>
      <c r="I940" s="1562"/>
      <c r="J940" s="1562"/>
      <c r="K940" s="1562"/>
      <c r="L940" s="1562"/>
      <c r="M940" s="1562"/>
      <c r="N940" s="1562"/>
      <c r="O940" s="1562"/>
      <c r="P940" s="1562"/>
      <c r="Q940" s="1562"/>
    </row>
    <row r="941" ht="25.15" customHeight="true" x14ac:dyDescent="0.2">
      <c r="C941" s="1562"/>
      <c r="D941" s="1562"/>
      <c r="E941" s="1562"/>
      <c r="F941" s="1562"/>
      <c r="G941" s="1562"/>
      <c r="H941" s="1562"/>
      <c r="I941" s="1562"/>
      <c r="J941" s="1562"/>
      <c r="K941" s="1562"/>
      <c r="L941" s="1562"/>
      <c r="M941" s="1562"/>
      <c r="N941" s="1562"/>
      <c r="O941" s="1562"/>
      <c r="P941" s="1562"/>
      <c r="Q941" s="1562"/>
    </row>
    <row r="942" ht="25.15" customHeight="true" x14ac:dyDescent="0.2">
      <c r="C942" s="1562"/>
      <c r="D942" s="1562"/>
      <c r="E942" s="1562"/>
      <c r="F942" s="1562"/>
      <c r="G942" s="1562"/>
      <c r="H942" s="1562"/>
      <c r="I942" s="1562"/>
      <c r="J942" s="1562"/>
      <c r="K942" s="1562"/>
      <c r="L942" s="1562"/>
      <c r="M942" s="1562"/>
      <c r="N942" s="1562"/>
      <c r="O942" s="1562"/>
      <c r="P942" s="1562"/>
      <c r="Q942" s="1562"/>
    </row>
    <row r="943" ht="25.15" customHeight="true" x14ac:dyDescent="0.2">
      <c r="C943" s="1562"/>
      <c r="D943" s="1562"/>
      <c r="E943" s="1562"/>
      <c r="F943" s="1562"/>
      <c r="G943" s="1562"/>
      <c r="H943" s="1562"/>
      <c r="I943" s="1562"/>
      <c r="J943" s="1562"/>
      <c r="K943" s="1562"/>
      <c r="L943" s="1562"/>
      <c r="M943" s="1562"/>
      <c r="N943" s="1562"/>
      <c r="O943" s="1562"/>
      <c r="P943" s="1562"/>
      <c r="Q943" s="1562"/>
    </row>
    <row r="944" ht="25.15" customHeight="true" x14ac:dyDescent="0.2">
      <c r="C944" s="1562"/>
      <c r="D944" s="1562"/>
      <c r="E944" s="1562"/>
      <c r="F944" s="1562"/>
      <c r="G944" s="1562"/>
      <c r="H944" s="1562"/>
      <c r="I944" s="1562"/>
      <c r="J944" s="1562"/>
      <c r="K944" s="1562"/>
      <c r="L944" s="1562"/>
      <c r="M944" s="1562"/>
      <c r="N944" s="1562"/>
      <c r="O944" s="1562"/>
      <c r="P944" s="1562"/>
      <c r="Q944" s="1562"/>
    </row>
    <row r="945" ht="25.15" customHeight="true" x14ac:dyDescent="0.2">
      <c r="C945" s="1562"/>
      <c r="D945" s="1562"/>
      <c r="E945" s="1562"/>
      <c r="F945" s="1562"/>
      <c r="G945" s="1562"/>
      <c r="H945" s="1562"/>
      <c r="I945" s="1562"/>
      <c r="J945" s="1562"/>
      <c r="K945" s="1562"/>
      <c r="L945" s="1562"/>
      <c r="M945" s="1562"/>
      <c r="N945" s="1562"/>
      <c r="O945" s="1562"/>
      <c r="P945" s="1562"/>
      <c r="Q945" s="1562"/>
    </row>
    <row r="946" ht="25.15" customHeight="true" x14ac:dyDescent="0.2">
      <c r="C946" s="1562"/>
      <c r="D946" s="1562"/>
      <c r="E946" s="1562"/>
      <c r="F946" s="1562"/>
      <c r="G946" s="1562"/>
      <c r="H946" s="1562"/>
      <c r="I946" s="1562"/>
      <c r="J946" s="1562"/>
      <c r="K946" s="1562"/>
      <c r="L946" s="1562"/>
      <c r="M946" s="1562"/>
      <c r="N946" s="1562"/>
      <c r="O946" s="1562"/>
      <c r="P946" s="1562"/>
      <c r="Q946" s="1562"/>
    </row>
    <row r="947" ht="25.15" customHeight="true" x14ac:dyDescent="0.2">
      <c r="C947" s="1562"/>
      <c r="D947" s="1562"/>
      <c r="E947" s="1562"/>
      <c r="F947" s="1562"/>
      <c r="G947" s="1562"/>
      <c r="H947" s="1562"/>
      <c r="I947" s="1562"/>
      <c r="J947" s="1562"/>
      <c r="K947" s="1562"/>
      <c r="L947" s="1562"/>
      <c r="M947" s="1562"/>
      <c r="N947" s="1562"/>
      <c r="O947" s="1562"/>
      <c r="P947" s="1562"/>
      <c r="Q947" s="1562"/>
    </row>
    <row r="948" ht="25.15" customHeight="true" x14ac:dyDescent="0.2">
      <c r="C948" s="1562"/>
      <c r="D948" s="1562"/>
      <c r="E948" s="1562"/>
      <c r="F948" s="1562"/>
      <c r="G948" s="1562"/>
      <c r="H948" s="1562"/>
      <c r="I948" s="1562"/>
      <c r="J948" s="1562"/>
      <c r="K948" s="1562"/>
      <c r="L948" s="1562"/>
      <c r="M948" s="1562"/>
      <c r="N948" s="1562"/>
      <c r="O948" s="1562"/>
      <c r="P948" s="1562"/>
      <c r="Q948" s="1562"/>
    </row>
    <row r="949" ht="25.15" customHeight="true" x14ac:dyDescent="0.2">
      <c r="C949" s="1562"/>
      <c r="D949" s="1562"/>
      <c r="E949" s="1562"/>
      <c r="F949" s="1562"/>
      <c r="G949" s="1562"/>
      <c r="H949" s="1562"/>
      <c r="I949" s="1562"/>
      <c r="J949" s="1562"/>
      <c r="K949" s="1562"/>
      <c r="L949" s="1562"/>
      <c r="M949" s="1562"/>
      <c r="N949" s="1562"/>
      <c r="O949" s="1562"/>
      <c r="P949" s="1562"/>
      <c r="Q949" s="1562"/>
    </row>
    <row r="950" ht="25.15" customHeight="true" x14ac:dyDescent="0.2">
      <c r="C950" s="1562"/>
      <c r="D950" s="1562"/>
      <c r="E950" s="1562"/>
      <c r="F950" s="1562"/>
      <c r="G950" s="1562"/>
      <c r="H950" s="1562"/>
      <c r="I950" s="1562"/>
      <c r="J950" s="1562"/>
      <c r="K950" s="1562"/>
      <c r="L950" s="1562"/>
      <c r="M950" s="1562"/>
      <c r="N950" s="1562"/>
      <c r="O950" s="1562"/>
      <c r="P950" s="1562"/>
      <c r="Q950" s="1562"/>
    </row>
    <row r="951" ht="25.15" customHeight="true" x14ac:dyDescent="0.2">
      <c r="C951" s="1562"/>
      <c r="D951" s="1562"/>
      <c r="E951" s="1562"/>
      <c r="F951" s="1562"/>
      <c r="G951" s="1562"/>
      <c r="H951" s="1562"/>
      <c r="I951" s="1562"/>
      <c r="J951" s="1562"/>
      <c r="K951" s="1562"/>
      <c r="L951" s="1562"/>
      <c r="M951" s="1562"/>
      <c r="N951" s="1562"/>
      <c r="O951" s="1562"/>
      <c r="P951" s="1562"/>
      <c r="Q951" s="1562"/>
    </row>
    <row r="952" ht="25.15" customHeight="true" x14ac:dyDescent="0.2">
      <c r="C952" s="1562"/>
      <c r="D952" s="1562"/>
      <c r="E952" s="1562"/>
      <c r="F952" s="1562"/>
      <c r="G952" s="1562"/>
      <c r="H952" s="1562"/>
      <c r="I952" s="1562"/>
      <c r="J952" s="1562"/>
      <c r="K952" s="1562"/>
      <c r="L952" s="1562"/>
      <c r="M952" s="1562"/>
      <c r="N952" s="1562"/>
      <c r="O952" s="1562"/>
      <c r="P952" s="1562"/>
      <c r="Q952" s="1562"/>
    </row>
    <row r="953" ht="25.15" customHeight="true" x14ac:dyDescent="0.2">
      <c r="C953" s="1562"/>
      <c r="D953" s="1562"/>
      <c r="E953" s="1562"/>
      <c r="F953" s="1562"/>
      <c r="G953" s="1562"/>
      <c r="H953" s="1562"/>
      <c r="I953" s="1562"/>
      <c r="J953" s="1562"/>
      <c r="K953" s="1562"/>
      <c r="L953" s="1562"/>
      <c r="M953" s="1562"/>
      <c r="N953" s="1562"/>
      <c r="O953" s="1562"/>
      <c r="P953" s="1562"/>
      <c r="Q953" s="1562"/>
    </row>
    <row r="954" ht="25.15" customHeight="true" x14ac:dyDescent="0.2">
      <c r="C954" s="1562"/>
      <c r="D954" s="1562"/>
      <c r="E954" s="1562"/>
      <c r="F954" s="1562"/>
      <c r="G954" s="1562"/>
      <c r="H954" s="1562"/>
      <c r="I954" s="1562"/>
      <c r="J954" s="1562"/>
      <c r="K954" s="1562"/>
      <c r="L954" s="1562"/>
      <c r="M954" s="1562"/>
      <c r="N954" s="1562"/>
      <c r="O954" s="1562"/>
      <c r="P954" s="1562"/>
      <c r="Q954" s="1562"/>
    </row>
    <row r="955" ht="25.15" customHeight="true" x14ac:dyDescent="0.2">
      <c r="C955" s="1562"/>
      <c r="D955" s="1562"/>
      <c r="E955" s="1562"/>
      <c r="F955" s="1562"/>
      <c r="G955" s="1562"/>
      <c r="H955" s="1562"/>
      <c r="I955" s="1562"/>
      <c r="J955" s="1562"/>
      <c r="K955" s="1562"/>
      <c r="L955" s="1562"/>
      <c r="M955" s="1562"/>
      <c r="N955" s="1562"/>
      <c r="O955" s="1562"/>
      <c r="P955" s="1562"/>
      <c r="Q955" s="1562"/>
    </row>
    <row r="956" ht="25.15" customHeight="true" x14ac:dyDescent="0.2">
      <c r="C956" s="1562"/>
      <c r="D956" s="1562"/>
      <c r="E956" s="1562"/>
      <c r="F956" s="1562"/>
      <c r="G956" s="1562"/>
      <c r="H956" s="1562"/>
      <c r="I956" s="1562"/>
      <c r="J956" s="1562"/>
      <c r="K956" s="1562"/>
      <c r="L956" s="1562"/>
      <c r="M956" s="1562"/>
      <c r="N956" s="1562"/>
      <c r="O956" s="1562"/>
      <c r="P956" s="1562"/>
      <c r="Q956" s="1562"/>
    </row>
    <row r="957" ht="25.15" customHeight="true" x14ac:dyDescent="0.2">
      <c r="C957" s="1562"/>
      <c r="D957" s="1562"/>
      <c r="E957" s="1562"/>
      <c r="F957" s="1562"/>
      <c r="G957" s="1562"/>
      <c r="H957" s="1562"/>
      <c r="I957" s="1562"/>
      <c r="J957" s="1562"/>
      <c r="K957" s="1562"/>
      <c r="L957" s="1562"/>
      <c r="M957" s="1562"/>
      <c r="N957" s="1562"/>
      <c r="O957" s="1562"/>
      <c r="P957" s="1562"/>
      <c r="Q957" s="1562"/>
    </row>
    <row r="958" ht="25.15" customHeight="true" x14ac:dyDescent="0.2">
      <c r="C958" s="1562"/>
      <c r="D958" s="1562"/>
      <c r="E958" s="1562"/>
      <c r="F958" s="1562"/>
      <c r="G958" s="1562"/>
      <c r="H958" s="1562"/>
      <c r="I958" s="1562"/>
      <c r="J958" s="1562"/>
      <c r="K958" s="1562"/>
      <c r="L958" s="1562"/>
      <c r="M958" s="1562"/>
      <c r="N958" s="1562"/>
      <c r="O958" s="1562"/>
      <c r="P958" s="1562"/>
      <c r="Q958" s="1562"/>
    </row>
    <row r="959" ht="25.15" customHeight="true" x14ac:dyDescent="0.2">
      <c r="C959" s="1562"/>
      <c r="D959" s="1562"/>
      <c r="E959" s="1562"/>
      <c r="F959" s="1562"/>
      <c r="G959" s="1562"/>
      <c r="H959" s="1562"/>
      <c r="I959" s="1562"/>
      <c r="J959" s="1562"/>
      <c r="K959" s="1562"/>
      <c r="L959" s="1562"/>
      <c r="M959" s="1562"/>
      <c r="N959" s="1562"/>
      <c r="O959" s="1562"/>
      <c r="P959" s="1562"/>
      <c r="Q959" s="1562"/>
    </row>
    <row r="960" ht="25.15" customHeight="true" x14ac:dyDescent="0.2">
      <c r="C960" s="1562"/>
      <c r="D960" s="1562"/>
      <c r="E960" s="1562"/>
      <c r="F960" s="1562"/>
      <c r="G960" s="1562"/>
      <c r="H960" s="1562"/>
      <c r="I960" s="1562"/>
      <c r="J960" s="1562"/>
      <c r="K960" s="1562"/>
      <c r="L960" s="1562"/>
      <c r="M960" s="1562"/>
      <c r="N960" s="1562"/>
      <c r="O960" s="1562"/>
      <c r="P960" s="1562"/>
      <c r="Q960" s="1562"/>
    </row>
    <row r="961" ht="25.15" customHeight="true" x14ac:dyDescent="0.2">
      <c r="C961" s="1562"/>
      <c r="D961" s="1562"/>
      <c r="E961" s="1562"/>
      <c r="F961" s="1562"/>
      <c r="G961" s="1562"/>
      <c r="H961" s="1562"/>
      <c r="I961" s="1562"/>
      <c r="J961" s="1562"/>
      <c r="K961" s="1562"/>
      <c r="L961" s="1562"/>
      <c r="M961" s="1562"/>
      <c r="N961" s="1562"/>
      <c r="O961" s="1562"/>
      <c r="P961" s="1562"/>
      <c r="Q961" s="1562"/>
    </row>
    <row r="962" ht="25.15" customHeight="true" x14ac:dyDescent="0.2">
      <c r="C962" s="1562"/>
      <c r="D962" s="1562"/>
      <c r="E962" s="1562"/>
      <c r="F962" s="1562"/>
      <c r="G962" s="1562"/>
      <c r="H962" s="1562"/>
      <c r="I962" s="1562"/>
      <c r="J962" s="1562"/>
      <c r="K962" s="1562"/>
      <c r="L962" s="1562"/>
      <c r="M962" s="1562"/>
      <c r="N962" s="1562"/>
      <c r="O962" s="1562"/>
      <c r="P962" s="1562"/>
      <c r="Q962" s="1562"/>
    </row>
    <row r="963" ht="25.15" customHeight="true" x14ac:dyDescent="0.2">
      <c r="C963" s="1562"/>
      <c r="D963" s="1562"/>
      <c r="E963" s="1562"/>
      <c r="F963" s="1562"/>
      <c r="G963" s="1562"/>
      <c r="H963" s="1562"/>
      <c r="I963" s="1562"/>
      <c r="J963" s="1562"/>
      <c r="K963" s="1562"/>
      <c r="L963" s="1562"/>
      <c r="M963" s="1562"/>
      <c r="N963" s="1562"/>
      <c r="O963" s="1562"/>
      <c r="P963" s="1562"/>
      <c r="Q963" s="1562"/>
    </row>
    <row r="964" ht="25.15" customHeight="true" x14ac:dyDescent="0.2">
      <c r="C964" s="1562"/>
      <c r="D964" s="1562"/>
      <c r="E964" s="1562"/>
      <c r="F964" s="1562"/>
      <c r="G964" s="1562"/>
      <c r="H964" s="1562"/>
      <c r="I964" s="1562"/>
      <c r="J964" s="1562"/>
      <c r="K964" s="1562"/>
      <c r="L964" s="1562"/>
      <c r="M964" s="1562"/>
      <c r="N964" s="1562"/>
      <c r="O964" s="1562"/>
      <c r="P964" s="1562"/>
      <c r="Q964" s="1562"/>
    </row>
    <row r="965" ht="25.15" customHeight="true" x14ac:dyDescent="0.2">
      <c r="C965" s="1562"/>
      <c r="D965" s="1562"/>
      <c r="E965" s="1562"/>
      <c r="F965" s="1562"/>
      <c r="G965" s="1562"/>
      <c r="H965" s="1562"/>
      <c r="I965" s="1562"/>
      <c r="J965" s="1562"/>
      <c r="K965" s="1562"/>
      <c r="L965" s="1562"/>
      <c r="M965" s="1562"/>
      <c r="N965" s="1562"/>
      <c r="O965" s="1562"/>
      <c r="P965" s="1562"/>
      <c r="Q965" s="1562"/>
    </row>
    <row r="966" ht="25.15" customHeight="true" x14ac:dyDescent="0.2">
      <c r="C966" s="1562"/>
      <c r="D966" s="1562"/>
      <c r="E966" s="1562"/>
      <c r="F966" s="1562"/>
      <c r="G966" s="1562"/>
      <c r="H966" s="1562"/>
      <c r="I966" s="1562"/>
      <c r="J966" s="1562"/>
      <c r="K966" s="1562"/>
      <c r="L966" s="1562"/>
      <c r="M966" s="1562"/>
      <c r="N966" s="1562"/>
      <c r="O966" s="1562"/>
      <c r="P966" s="1562"/>
      <c r="Q966" s="1562"/>
    </row>
    <row r="967" ht="25.15" customHeight="true" x14ac:dyDescent="0.2">
      <c r="C967" s="1562"/>
      <c r="D967" s="1562"/>
      <c r="E967" s="1562"/>
      <c r="F967" s="1562"/>
      <c r="G967" s="1562"/>
      <c r="H967" s="1562"/>
      <c r="I967" s="1562"/>
      <c r="J967" s="1562"/>
      <c r="K967" s="1562"/>
      <c r="L967" s="1562"/>
      <c r="M967" s="1562"/>
      <c r="N967" s="1562"/>
      <c r="O967" s="1562"/>
      <c r="P967" s="1562"/>
      <c r="Q967" s="1562"/>
    </row>
    <row r="968" ht="25.15" customHeight="true" x14ac:dyDescent="0.2">
      <c r="C968" s="1562"/>
      <c r="D968" s="1562"/>
      <c r="E968" s="1562"/>
      <c r="F968" s="1562"/>
      <c r="G968" s="1562"/>
      <c r="H968" s="1562"/>
      <c r="I968" s="1562"/>
      <c r="J968" s="1562"/>
      <c r="K968" s="1562"/>
      <c r="L968" s="1562"/>
      <c r="M968" s="1562"/>
      <c r="N968" s="1562"/>
      <c r="O968" s="1562"/>
      <c r="P968" s="1562"/>
      <c r="Q968" s="1562"/>
    </row>
    <row r="969" ht="25.15" customHeight="true" x14ac:dyDescent="0.2">
      <c r="C969" s="1562"/>
      <c r="D969" s="1562"/>
      <c r="E969" s="1562"/>
      <c r="F969" s="1562"/>
      <c r="G969" s="1562"/>
      <c r="H969" s="1562"/>
      <c r="I969" s="1562"/>
      <c r="J969" s="1562"/>
      <c r="K969" s="1562"/>
      <c r="L969" s="1562"/>
      <c r="M969" s="1562"/>
      <c r="N969" s="1562"/>
      <c r="O969" s="1562"/>
      <c r="P969" s="1562"/>
      <c r="Q969" s="1562"/>
    </row>
    <row r="970" ht="25.15" customHeight="true" x14ac:dyDescent="0.2">
      <c r="C970" s="1562"/>
      <c r="D970" s="1562"/>
      <c r="E970" s="1562"/>
      <c r="F970" s="1562"/>
      <c r="G970" s="1562"/>
      <c r="H970" s="1562"/>
      <c r="I970" s="1562"/>
      <c r="J970" s="1562"/>
      <c r="K970" s="1562"/>
      <c r="L970" s="1562"/>
      <c r="M970" s="1562"/>
      <c r="N970" s="1562"/>
      <c r="O970" s="1562"/>
      <c r="P970" s="1562"/>
      <c r="Q970" s="1562"/>
    </row>
    <row r="971" ht="25.15" customHeight="true" x14ac:dyDescent="0.2">
      <c r="C971" s="1562"/>
      <c r="D971" s="1562"/>
      <c r="E971" s="1562"/>
      <c r="F971" s="1562"/>
      <c r="G971" s="1562"/>
      <c r="H971" s="1562"/>
      <c r="I971" s="1562"/>
      <c r="J971" s="1562"/>
      <c r="K971" s="1562"/>
      <c r="L971" s="1562"/>
      <c r="M971" s="1562"/>
      <c r="N971" s="1562"/>
      <c r="O971" s="1562"/>
      <c r="P971" s="1562"/>
      <c r="Q971" s="1562"/>
    </row>
    <row r="972" ht="25.15" customHeight="true" x14ac:dyDescent="0.2">
      <c r="C972" s="1562"/>
      <c r="D972" s="1562"/>
      <c r="E972" s="1562"/>
      <c r="F972" s="1562"/>
      <c r="G972" s="1562"/>
      <c r="H972" s="1562"/>
      <c r="I972" s="1562"/>
      <c r="J972" s="1562"/>
      <c r="K972" s="1562"/>
      <c r="L972" s="1562"/>
      <c r="M972" s="1562"/>
      <c r="N972" s="1562"/>
      <c r="O972" s="1562"/>
      <c r="P972" s="1562"/>
      <c r="Q972" s="1562"/>
    </row>
    <row r="973" ht="25.15" customHeight="true" x14ac:dyDescent="0.2">
      <c r="C973" s="1562"/>
      <c r="D973" s="1562"/>
      <c r="E973" s="1562"/>
      <c r="F973" s="1562"/>
      <c r="G973" s="1562"/>
      <c r="H973" s="1562"/>
      <c r="I973" s="1562"/>
      <c r="J973" s="1562"/>
      <c r="K973" s="1562"/>
      <c r="L973" s="1562"/>
      <c r="M973" s="1562"/>
      <c r="N973" s="1562"/>
      <c r="O973" s="1562"/>
      <c r="P973" s="1562"/>
      <c r="Q973" s="1562"/>
    </row>
    <row r="974" ht="25.15" customHeight="true" x14ac:dyDescent="0.2">
      <c r="C974" s="1562"/>
      <c r="D974" s="1562"/>
      <c r="E974" s="1562"/>
      <c r="F974" s="1562"/>
      <c r="G974" s="1562"/>
      <c r="H974" s="1562"/>
      <c r="I974" s="1562"/>
      <c r="J974" s="1562"/>
      <c r="K974" s="1562"/>
      <c r="L974" s="1562"/>
      <c r="M974" s="1562"/>
      <c r="N974" s="1562"/>
      <c r="O974" s="1562"/>
      <c r="P974" s="1562"/>
      <c r="Q974" s="1562"/>
    </row>
    <row r="975" ht="25.15" customHeight="true" x14ac:dyDescent="0.2">
      <c r="C975" s="1562"/>
      <c r="D975" s="1562"/>
      <c r="E975" s="1562"/>
      <c r="F975" s="1562"/>
      <c r="G975" s="1562"/>
      <c r="H975" s="1562"/>
      <c r="I975" s="1562"/>
      <c r="J975" s="1562"/>
      <c r="K975" s="1562"/>
      <c r="L975" s="1562"/>
      <c r="M975" s="1562"/>
      <c r="N975" s="1562"/>
      <c r="O975" s="1562"/>
      <c r="P975" s="1562"/>
      <c r="Q975" s="1562"/>
    </row>
    <row r="976" ht="25.15" customHeight="true" x14ac:dyDescent="0.2">
      <c r="C976" s="1562"/>
      <c r="D976" s="1562"/>
      <c r="E976" s="1562"/>
      <c r="F976" s="1562"/>
      <c r="G976" s="1562"/>
      <c r="H976" s="1562"/>
      <c r="I976" s="1562"/>
      <c r="J976" s="1562"/>
      <c r="K976" s="1562"/>
      <c r="L976" s="1562"/>
      <c r="M976" s="1562"/>
      <c r="N976" s="1562"/>
      <c r="O976" s="1562"/>
      <c r="P976" s="1562"/>
      <c r="Q976" s="1562"/>
    </row>
    <row r="977" ht="25.15" customHeight="true" x14ac:dyDescent="0.2">
      <c r="C977" s="1562"/>
      <c r="D977" s="1562"/>
      <c r="E977" s="1562"/>
      <c r="F977" s="1562"/>
      <c r="G977" s="1562"/>
      <c r="H977" s="1562"/>
      <c r="I977" s="1562"/>
      <c r="J977" s="1562"/>
      <c r="K977" s="1562"/>
      <c r="L977" s="1562"/>
      <c r="M977" s="1562"/>
      <c r="N977" s="1562"/>
      <c r="O977" s="1562"/>
      <c r="P977" s="1562"/>
      <c r="Q977" s="1562"/>
    </row>
    <row r="978" ht="25.15" customHeight="true" x14ac:dyDescent="0.2">
      <c r="C978" s="1562"/>
      <c r="D978" s="1562"/>
      <c r="E978" s="1562"/>
      <c r="F978" s="1562"/>
      <c r="G978" s="1562"/>
      <c r="H978" s="1562"/>
      <c r="I978" s="1562"/>
      <c r="J978" s="1562"/>
      <c r="K978" s="1562"/>
      <c r="L978" s="1562"/>
      <c r="M978" s="1562"/>
      <c r="N978" s="1562"/>
      <c r="O978" s="1562"/>
      <c r="P978" s="1562"/>
      <c r="Q978" s="1562"/>
    </row>
    <row r="979" ht="25.15" customHeight="true" x14ac:dyDescent="0.2">
      <c r="C979" s="1562"/>
      <c r="D979" s="1562"/>
      <c r="E979" s="1562"/>
      <c r="F979" s="1562"/>
      <c r="G979" s="1562"/>
      <c r="H979" s="1562"/>
      <c r="I979" s="1562"/>
      <c r="J979" s="1562"/>
      <c r="K979" s="1562"/>
      <c r="L979" s="1562"/>
      <c r="M979" s="1562"/>
      <c r="N979" s="1562"/>
      <c r="O979" s="1562"/>
      <c r="P979" s="1562"/>
      <c r="Q979" s="1562"/>
    </row>
    <row r="980" ht="25.15" customHeight="true" x14ac:dyDescent="0.2">
      <c r="C980" s="1562"/>
      <c r="D980" s="1562"/>
      <c r="E980" s="1562"/>
      <c r="F980" s="1562"/>
      <c r="G980" s="1562"/>
      <c r="H980" s="1562"/>
      <c r="I980" s="1562"/>
      <c r="J980" s="1562"/>
      <c r="K980" s="1562"/>
      <c r="L980" s="1562"/>
      <c r="M980" s="1562"/>
      <c r="N980" s="1562"/>
      <c r="O980" s="1562"/>
      <c r="P980" s="1562"/>
      <c r="Q980" s="1562"/>
    </row>
    <row r="981" ht="25.15" customHeight="true" x14ac:dyDescent="0.2">
      <c r="C981" s="1562"/>
      <c r="D981" s="1562"/>
      <c r="E981" s="1562"/>
      <c r="F981" s="1562"/>
      <c r="G981" s="1562"/>
      <c r="H981" s="1562"/>
      <c r="I981" s="1562"/>
      <c r="J981" s="1562"/>
      <c r="K981" s="1562"/>
      <c r="L981" s="1562"/>
      <c r="M981" s="1562"/>
      <c r="N981" s="1562"/>
      <c r="O981" s="1562"/>
      <c r="P981" s="1562"/>
      <c r="Q981" s="1562"/>
    </row>
    <row r="982" ht="25.15" customHeight="true" x14ac:dyDescent="0.2">
      <c r="C982" s="1562"/>
      <c r="D982" s="1562"/>
      <c r="E982" s="1562"/>
      <c r="F982" s="1562"/>
      <c r="G982" s="1562"/>
      <c r="H982" s="1562"/>
      <c r="I982" s="1562"/>
      <c r="J982" s="1562"/>
      <c r="K982" s="1562"/>
      <c r="L982" s="1562"/>
      <c r="M982" s="1562"/>
      <c r="N982" s="1562"/>
      <c r="O982" s="1562"/>
      <c r="P982" s="1562"/>
      <c r="Q982" s="1562"/>
    </row>
    <row r="983" ht="25.15" customHeight="true" x14ac:dyDescent="0.2">
      <c r="C983" s="1562"/>
      <c r="D983" s="1562"/>
      <c r="E983" s="1562"/>
      <c r="F983" s="1562"/>
      <c r="G983" s="1562"/>
      <c r="H983" s="1562"/>
      <c r="I983" s="1562"/>
      <c r="J983" s="1562"/>
      <c r="K983" s="1562"/>
      <c r="L983" s="1562"/>
      <c r="M983" s="1562"/>
      <c r="N983" s="1562"/>
      <c r="O983" s="1562"/>
      <c r="P983" s="1562"/>
      <c r="Q983" s="1562"/>
    </row>
    <row r="984" ht="25.15" customHeight="true" x14ac:dyDescent="0.2">
      <c r="C984" s="1562"/>
      <c r="D984" s="1562"/>
      <c r="E984" s="1562"/>
      <c r="F984" s="1562"/>
      <c r="G984" s="1562"/>
      <c r="H984" s="1562"/>
      <c r="I984" s="1562"/>
      <c r="J984" s="1562"/>
      <c r="K984" s="1562"/>
      <c r="L984" s="1562"/>
      <c r="M984" s="1562"/>
      <c r="N984" s="1562"/>
      <c r="O984" s="1562"/>
      <c r="P984" s="1562"/>
      <c r="Q984" s="1562"/>
    </row>
    <row r="985" ht="25.15" customHeight="true" x14ac:dyDescent="0.2">
      <c r="C985" s="1562"/>
      <c r="D985" s="1562"/>
      <c r="E985" s="1562"/>
      <c r="F985" s="1562"/>
      <c r="G985" s="1562"/>
      <c r="H985" s="1562"/>
      <c r="I985" s="1562"/>
      <c r="J985" s="1562"/>
      <c r="K985" s="1562"/>
      <c r="L985" s="1562"/>
      <c r="M985" s="1562"/>
      <c r="N985" s="1562"/>
      <c r="O985" s="1562"/>
      <c r="P985" s="1562"/>
      <c r="Q985" s="1562"/>
    </row>
    <row r="986" ht="25.15" customHeight="true" x14ac:dyDescent="0.2">
      <c r="C986" s="1562"/>
      <c r="D986" s="1562"/>
      <c r="E986" s="1562"/>
      <c r="F986" s="1562"/>
      <c r="G986" s="1562"/>
      <c r="H986" s="1562"/>
      <c r="I986" s="1562"/>
      <c r="J986" s="1562"/>
      <c r="K986" s="1562"/>
      <c r="L986" s="1562"/>
      <c r="M986" s="1562"/>
      <c r="N986" s="1562"/>
      <c r="O986" s="1562"/>
      <c r="P986" s="1562"/>
      <c r="Q986" s="1562"/>
    </row>
    <row r="987" ht="25.15" customHeight="true" x14ac:dyDescent="0.2">
      <c r="C987" s="1562"/>
      <c r="D987" s="1562"/>
      <c r="E987" s="1562"/>
      <c r="F987" s="1562"/>
      <c r="G987" s="1562"/>
      <c r="H987" s="1562"/>
      <c r="I987" s="1562"/>
      <c r="J987" s="1562"/>
      <c r="K987" s="1562"/>
      <c r="L987" s="1562"/>
      <c r="M987" s="1562"/>
      <c r="N987" s="1562"/>
      <c r="O987" s="1562"/>
      <c r="P987" s="1562"/>
      <c r="Q987" s="1562"/>
    </row>
    <row r="988" ht="25.15" customHeight="true" x14ac:dyDescent="0.2">
      <c r="C988" s="1562"/>
      <c r="D988" s="1562"/>
      <c r="E988" s="1562"/>
      <c r="F988" s="1562"/>
      <c r="G988" s="1562"/>
      <c r="H988" s="1562"/>
      <c r="I988" s="1562"/>
      <c r="J988" s="1562"/>
      <c r="K988" s="1562"/>
      <c r="L988" s="1562"/>
      <c r="M988" s="1562"/>
      <c r="N988" s="1562"/>
      <c r="O988" s="1562"/>
      <c r="P988" s="1562"/>
      <c r="Q988" s="1562"/>
    </row>
    <row r="989" ht="25.15" customHeight="true" x14ac:dyDescent="0.2">
      <c r="C989" s="1562"/>
      <c r="D989" s="1562"/>
      <c r="E989" s="1562"/>
      <c r="F989" s="1562"/>
      <c r="G989" s="1562"/>
      <c r="H989" s="1562"/>
      <c r="I989" s="1562"/>
      <c r="J989" s="1562"/>
      <c r="K989" s="1562"/>
      <c r="L989" s="1562"/>
      <c r="M989" s="1562"/>
      <c r="N989" s="1562"/>
      <c r="O989" s="1562"/>
      <c r="P989" s="1562"/>
      <c r="Q989" s="1562"/>
    </row>
    <row r="990" ht="25.15" customHeight="true" x14ac:dyDescent="0.2">
      <c r="C990" s="1562"/>
      <c r="D990" s="1562"/>
      <c r="E990" s="1562"/>
      <c r="F990" s="1562"/>
      <c r="G990" s="1562"/>
      <c r="H990" s="1562"/>
      <c r="I990" s="1562"/>
      <c r="J990" s="1562"/>
      <c r="K990" s="1562"/>
      <c r="L990" s="1562"/>
      <c r="M990" s="1562"/>
      <c r="N990" s="1562"/>
      <c r="O990" s="1562"/>
      <c r="P990" s="1562"/>
      <c r="Q990" s="1562"/>
    </row>
    <row r="991" ht="25.15" customHeight="true" x14ac:dyDescent="0.2">
      <c r="C991" s="1562"/>
      <c r="D991" s="1562"/>
      <c r="E991" s="1562"/>
      <c r="F991" s="1562"/>
      <c r="G991" s="1562"/>
      <c r="H991" s="1562"/>
      <c r="I991" s="1562"/>
      <c r="J991" s="1562"/>
      <c r="K991" s="1562"/>
      <c r="L991" s="1562"/>
      <c r="M991" s="1562"/>
      <c r="N991" s="1562"/>
      <c r="O991" s="1562"/>
      <c r="P991" s="1562"/>
      <c r="Q991" s="1562"/>
    </row>
    <row r="992" ht="25.15" customHeight="true" x14ac:dyDescent="0.2">
      <c r="C992" s="1562"/>
      <c r="D992" s="1562"/>
      <c r="E992" s="1562"/>
      <c r="F992" s="1562"/>
      <c r="G992" s="1562"/>
      <c r="H992" s="1562"/>
      <c r="I992" s="1562"/>
      <c r="J992" s="1562"/>
      <c r="K992" s="1562"/>
      <c r="L992" s="1562"/>
      <c r="M992" s="1562"/>
      <c r="N992" s="1562"/>
      <c r="O992" s="1562"/>
      <c r="P992" s="1562"/>
      <c r="Q992" s="1562"/>
    </row>
    <row r="993" ht="25.15" customHeight="true" x14ac:dyDescent="0.2">
      <c r="C993" s="1562"/>
      <c r="D993" s="1562"/>
      <c r="E993" s="1562"/>
      <c r="F993" s="1562"/>
      <c r="G993" s="1562"/>
      <c r="H993" s="1562"/>
      <c r="I993" s="1562"/>
      <c r="J993" s="1562"/>
      <c r="K993" s="1562"/>
      <c r="L993" s="1562"/>
      <c r="M993" s="1562"/>
      <c r="N993" s="1562"/>
      <c r="O993" s="1562"/>
      <c r="P993" s="1562"/>
      <c r="Q993" s="1562"/>
    </row>
    <row r="994" ht="25.15" customHeight="true" x14ac:dyDescent="0.2">
      <c r="C994" s="1562"/>
      <c r="D994" s="1562"/>
      <c r="E994" s="1562"/>
      <c r="F994" s="1562"/>
      <c r="G994" s="1562"/>
      <c r="H994" s="1562"/>
      <c r="I994" s="1562"/>
      <c r="J994" s="1562"/>
      <c r="K994" s="1562"/>
      <c r="L994" s="1562"/>
      <c r="M994" s="1562"/>
      <c r="N994" s="1562"/>
      <c r="O994" s="1562"/>
      <c r="P994" s="1562"/>
      <c r="Q994" s="1562"/>
    </row>
    <row r="995" ht="25.15" customHeight="true" x14ac:dyDescent="0.2">
      <c r="C995" s="1562"/>
      <c r="D995" s="1562"/>
      <c r="E995" s="1562"/>
      <c r="F995" s="1562"/>
      <c r="G995" s="1562"/>
      <c r="H995" s="1562"/>
      <c r="I995" s="1562"/>
      <c r="J995" s="1562"/>
      <c r="K995" s="1562"/>
      <c r="L995" s="1562"/>
      <c r="M995" s="1562"/>
      <c r="N995" s="1562"/>
      <c r="O995" s="1562"/>
      <c r="P995" s="1562"/>
      <c r="Q995" s="1562"/>
    </row>
    <row r="996" ht="25.15" customHeight="true" x14ac:dyDescent="0.2">
      <c r="C996" s="1562"/>
      <c r="D996" s="1562"/>
      <c r="E996" s="1562"/>
      <c r="F996" s="1562"/>
      <c r="G996" s="1562"/>
      <c r="H996" s="1562"/>
      <c r="I996" s="1562"/>
      <c r="J996" s="1562"/>
      <c r="K996" s="1562"/>
      <c r="L996" s="1562"/>
      <c r="M996" s="1562"/>
      <c r="N996" s="1562"/>
      <c r="O996" s="1562"/>
      <c r="P996" s="1562"/>
      <c r="Q996" s="1562"/>
    </row>
    <row r="997" ht="25.15" customHeight="true" x14ac:dyDescent="0.2">
      <c r="C997" s="1562"/>
      <c r="D997" s="1562"/>
      <c r="E997" s="1562"/>
      <c r="F997" s="1562"/>
      <c r="G997" s="1562"/>
      <c r="H997" s="1562"/>
      <c r="I997" s="1562"/>
      <c r="J997" s="1562"/>
      <c r="K997" s="1562"/>
      <c r="L997" s="1562"/>
      <c r="M997" s="1562"/>
      <c r="N997" s="1562"/>
      <c r="O997" s="1562"/>
      <c r="P997" s="1562"/>
      <c r="Q997" s="1562"/>
    </row>
    <row r="998" ht="25.15" customHeight="true" x14ac:dyDescent="0.2">
      <c r="C998" s="1562"/>
      <c r="D998" s="1562"/>
      <c r="E998" s="1562"/>
      <c r="F998" s="1562"/>
      <c r="G998" s="1562"/>
      <c r="H998" s="1562"/>
      <c r="I998" s="1562"/>
      <c r="J998" s="1562"/>
      <c r="K998" s="1562"/>
      <c r="L998" s="1562"/>
      <c r="M998" s="1562"/>
      <c r="N998" s="1562"/>
      <c r="O998" s="1562"/>
      <c r="P998" s="1562"/>
      <c r="Q998" s="1562"/>
    </row>
    <row r="999" ht="25.15" customHeight="true" x14ac:dyDescent="0.2">
      <c r="C999" s="1562"/>
      <c r="D999" s="1562"/>
      <c r="E999" s="1562"/>
      <c r="F999" s="1562"/>
      <c r="G999" s="1562"/>
      <c r="H999" s="1562"/>
      <c r="I999" s="1562"/>
      <c r="J999" s="1562"/>
      <c r="K999" s="1562"/>
      <c r="L999" s="1562"/>
      <c r="M999" s="1562"/>
      <c r="N999" s="1562"/>
      <c r="O999" s="1562"/>
      <c r="P999" s="1562"/>
      <c r="Q999" s="1562"/>
    </row>
    <row r="1000" ht="25.15" customHeight="true" x14ac:dyDescent="0.2">
      <c r="C1000" s="1562"/>
      <c r="D1000" s="1562"/>
      <c r="E1000" s="1562"/>
      <c r="F1000" s="1562"/>
      <c r="G1000" s="1562"/>
      <c r="H1000" s="1562"/>
      <c r="I1000" s="1562"/>
      <c r="J1000" s="1562"/>
      <c r="K1000" s="1562"/>
      <c r="L1000" s="1562"/>
      <c r="M1000" s="1562"/>
      <c r="N1000" s="1562"/>
      <c r="O1000" s="1562"/>
      <c r="P1000" s="1562"/>
      <c r="Q1000" s="1562"/>
    </row>
    <row r="1001" ht="25.15" customHeight="true" x14ac:dyDescent="0.2">
      <c r="C1001" s="1562"/>
      <c r="D1001" s="1562"/>
      <c r="E1001" s="1562"/>
      <c r="F1001" s="1562"/>
      <c r="G1001" s="1562"/>
      <c r="H1001" s="1562"/>
      <c r="I1001" s="1562"/>
      <c r="J1001" s="1562"/>
      <c r="K1001" s="1562"/>
      <c r="L1001" s="1562"/>
      <c r="M1001" s="1562"/>
      <c r="N1001" s="1562"/>
      <c r="O1001" s="1562"/>
      <c r="P1001" s="1562"/>
      <c r="Q1001" s="1562"/>
    </row>
    <row r="1002" ht="25.15" customHeight="true" x14ac:dyDescent="0.2">
      <c r="C1002" s="1562"/>
      <c r="D1002" s="1562"/>
      <c r="E1002" s="1562"/>
      <c r="F1002" s="1562"/>
      <c r="G1002" s="1562"/>
      <c r="H1002" s="1562"/>
      <c r="I1002" s="1562"/>
      <c r="J1002" s="1562"/>
      <c r="K1002" s="1562"/>
      <c r="L1002" s="1562"/>
      <c r="M1002" s="1562"/>
      <c r="N1002" s="1562"/>
      <c r="O1002" s="1562"/>
      <c r="P1002" s="1562"/>
      <c r="Q1002" s="1562"/>
    </row>
    <row r="1003" ht="25.15" customHeight="true" x14ac:dyDescent="0.2">
      <c r="C1003" s="1562"/>
      <c r="D1003" s="1562"/>
      <c r="E1003" s="1562"/>
      <c r="F1003" s="1562"/>
      <c r="G1003" s="1562"/>
      <c r="H1003" s="1562"/>
      <c r="I1003" s="1562"/>
      <c r="J1003" s="1562"/>
      <c r="K1003" s="1562"/>
      <c r="L1003" s="1562"/>
      <c r="M1003" s="1562"/>
      <c r="N1003" s="1562"/>
      <c r="O1003" s="1562"/>
      <c r="P1003" s="1562"/>
      <c r="Q1003" s="1562"/>
    </row>
    <row r="1004" ht="25.15" customHeight="true" x14ac:dyDescent="0.2">
      <c r="C1004" s="1562"/>
      <c r="D1004" s="1562"/>
      <c r="E1004" s="1562"/>
      <c r="F1004" s="1562"/>
      <c r="G1004" s="1562"/>
      <c r="H1004" s="1562"/>
      <c r="I1004" s="1562"/>
      <c r="J1004" s="1562"/>
      <c r="K1004" s="1562"/>
      <c r="L1004" s="1562"/>
      <c r="M1004" s="1562"/>
      <c r="N1004" s="1562"/>
      <c r="O1004" s="1562"/>
      <c r="P1004" s="1562"/>
      <c r="Q1004" s="1562"/>
    </row>
    <row r="1005" ht="25.15" customHeight="true" x14ac:dyDescent="0.2">
      <c r="C1005" s="1562"/>
      <c r="D1005" s="1562"/>
      <c r="E1005" s="1562"/>
      <c r="F1005" s="1562"/>
      <c r="G1005" s="1562"/>
      <c r="H1005" s="1562"/>
      <c r="I1005" s="1562"/>
      <c r="J1005" s="1562"/>
      <c r="K1005" s="1562"/>
      <c r="L1005" s="1562"/>
      <c r="M1005" s="1562"/>
      <c r="N1005" s="1562"/>
      <c r="O1005" s="1562"/>
      <c r="P1005" s="1562"/>
      <c r="Q1005" s="1562"/>
    </row>
    <row r="1006" ht="25.15" customHeight="true" x14ac:dyDescent="0.2">
      <c r="C1006" s="1562"/>
      <c r="D1006" s="1562"/>
      <c r="E1006" s="1562"/>
      <c r="F1006" s="1562"/>
      <c r="G1006" s="1562"/>
      <c r="H1006" s="1562"/>
      <c r="I1006" s="1562"/>
      <c r="J1006" s="1562"/>
      <c r="K1006" s="1562"/>
      <c r="L1006" s="1562"/>
      <c r="M1006" s="1562"/>
      <c r="N1006" s="1562"/>
      <c r="O1006" s="1562"/>
      <c r="P1006" s="1562"/>
      <c r="Q1006" s="1562"/>
    </row>
    <row r="1007" ht="25.15" customHeight="true" x14ac:dyDescent="0.2">
      <c r="C1007" s="1562"/>
      <c r="D1007" s="1562"/>
      <c r="E1007" s="1562"/>
      <c r="F1007" s="1562"/>
      <c r="G1007" s="1562"/>
      <c r="H1007" s="1562"/>
      <c r="I1007" s="1562"/>
      <c r="J1007" s="1562"/>
      <c r="K1007" s="1562"/>
      <c r="L1007" s="1562"/>
      <c r="M1007" s="1562"/>
      <c r="N1007" s="1562"/>
      <c r="O1007" s="1562"/>
      <c r="P1007" s="1562"/>
      <c r="Q1007" s="1562"/>
    </row>
    <row r="1008" ht="25.15" customHeight="true" x14ac:dyDescent="0.2">
      <c r="C1008" s="1562"/>
      <c r="D1008" s="1562"/>
      <c r="E1008" s="1562"/>
      <c r="F1008" s="1562"/>
      <c r="G1008" s="1562"/>
      <c r="H1008" s="1562"/>
      <c r="I1008" s="1562"/>
      <c r="J1008" s="1562"/>
      <c r="K1008" s="1562"/>
      <c r="L1008" s="1562"/>
      <c r="M1008" s="1562"/>
      <c r="N1008" s="1562"/>
      <c r="O1008" s="1562"/>
      <c r="P1008" s="1562"/>
      <c r="Q1008" s="1562"/>
    </row>
    <row r="1009" ht="25.15" customHeight="true" x14ac:dyDescent="0.2">
      <c r="C1009" s="1562"/>
      <c r="D1009" s="1562"/>
      <c r="E1009" s="1562"/>
      <c r="F1009" s="1562"/>
      <c r="G1009" s="1562"/>
      <c r="H1009" s="1562"/>
      <c r="I1009" s="1562"/>
      <c r="J1009" s="1562"/>
      <c r="K1009" s="1562"/>
      <c r="L1009" s="1562"/>
      <c r="M1009" s="1562"/>
      <c r="N1009" s="1562"/>
      <c r="O1009" s="1562"/>
      <c r="P1009" s="1562"/>
      <c r="Q1009" s="1562"/>
    </row>
    <row r="1010" ht="25.15" customHeight="true" x14ac:dyDescent="0.2">
      <c r="C1010" s="1562"/>
      <c r="D1010" s="1562"/>
      <c r="E1010" s="1562"/>
      <c r="F1010" s="1562"/>
      <c r="G1010" s="1562"/>
      <c r="H1010" s="1562"/>
      <c r="I1010" s="1562"/>
      <c r="J1010" s="1562"/>
      <c r="K1010" s="1562"/>
      <c r="L1010" s="1562"/>
      <c r="M1010" s="1562"/>
      <c r="N1010" s="1562"/>
      <c r="O1010" s="1562"/>
      <c r="P1010" s="1562"/>
      <c r="Q1010" s="1562"/>
    </row>
    <row r="1011" ht="25.15" customHeight="true" x14ac:dyDescent="0.2">
      <c r="C1011" s="1562"/>
      <c r="D1011" s="1562"/>
      <c r="E1011" s="1562"/>
      <c r="F1011" s="1562"/>
      <c r="G1011" s="1562"/>
      <c r="H1011" s="1562"/>
      <c r="I1011" s="1562"/>
      <c r="J1011" s="1562"/>
      <c r="K1011" s="1562"/>
      <c r="L1011" s="1562"/>
      <c r="M1011" s="1562"/>
      <c r="N1011" s="1562"/>
      <c r="O1011" s="1562"/>
      <c r="P1011" s="1562"/>
      <c r="Q1011" s="1562"/>
    </row>
    <row r="1012" ht="25.15" customHeight="true" x14ac:dyDescent="0.2">
      <c r="C1012" s="1562"/>
      <c r="D1012" s="1562"/>
      <c r="E1012" s="1562"/>
      <c r="F1012" s="1562"/>
      <c r="G1012" s="1562"/>
      <c r="H1012" s="1562"/>
      <c r="I1012" s="1562"/>
      <c r="J1012" s="1562"/>
      <c r="K1012" s="1562"/>
      <c r="L1012" s="1562"/>
      <c r="M1012" s="1562"/>
      <c r="N1012" s="1562"/>
      <c r="O1012" s="1562"/>
      <c r="P1012" s="1562"/>
      <c r="Q1012" s="1562"/>
    </row>
    <row r="1013" ht="25.15" customHeight="true" x14ac:dyDescent="0.2">
      <c r="C1013" s="1562"/>
      <c r="D1013" s="1562"/>
      <c r="E1013" s="1562"/>
      <c r="F1013" s="1562"/>
      <c r="G1013" s="1562"/>
      <c r="H1013" s="1562"/>
      <c r="I1013" s="1562"/>
      <c r="J1013" s="1562"/>
      <c r="K1013" s="1562"/>
      <c r="L1013" s="1562"/>
      <c r="M1013" s="1562"/>
      <c r="N1013" s="1562"/>
      <c r="O1013" s="1562"/>
      <c r="P1013" s="1562"/>
      <c r="Q1013" s="1562"/>
    </row>
    <row r="1014" ht="25.15" customHeight="true" x14ac:dyDescent="0.2">
      <c r="C1014" s="1562"/>
      <c r="D1014" s="1562"/>
      <c r="E1014" s="1562"/>
      <c r="F1014" s="1562"/>
      <c r="G1014" s="1562"/>
      <c r="H1014" s="1562"/>
      <c r="I1014" s="1562"/>
      <c r="J1014" s="1562"/>
      <c r="K1014" s="1562"/>
      <c r="L1014" s="1562"/>
      <c r="M1014" s="1562"/>
      <c r="N1014" s="1562"/>
      <c r="O1014" s="1562"/>
      <c r="P1014" s="1562"/>
      <c r="Q1014" s="1562"/>
    </row>
    <row r="1015" ht="25.15" customHeight="true" x14ac:dyDescent="0.2">
      <c r="C1015" s="1562"/>
      <c r="D1015" s="1562"/>
      <c r="E1015" s="1562"/>
      <c r="F1015" s="1562"/>
      <c r="G1015" s="1562"/>
      <c r="H1015" s="1562"/>
      <c r="I1015" s="1562"/>
      <c r="J1015" s="1562"/>
      <c r="K1015" s="1562"/>
      <c r="L1015" s="1562"/>
      <c r="M1015" s="1562"/>
      <c r="N1015" s="1562"/>
      <c r="O1015" s="1562"/>
      <c r="P1015" s="1562"/>
      <c r="Q1015" s="1562"/>
    </row>
    <row r="1016" ht="25.15" customHeight="true" x14ac:dyDescent="0.2">
      <c r="C1016" s="1562"/>
      <c r="D1016" s="1562"/>
      <c r="E1016" s="1562"/>
      <c r="F1016" s="1562"/>
      <c r="G1016" s="1562"/>
      <c r="H1016" s="1562"/>
      <c r="I1016" s="1562"/>
      <c r="J1016" s="1562"/>
      <c r="K1016" s="1562"/>
      <c r="L1016" s="1562"/>
      <c r="M1016" s="1562"/>
      <c r="N1016" s="1562"/>
      <c r="O1016" s="1562"/>
      <c r="P1016" s="1562"/>
      <c r="Q1016" s="1562"/>
    </row>
    <row r="1017" ht="25.15" customHeight="true" x14ac:dyDescent="0.2">
      <c r="C1017" s="1562"/>
      <c r="D1017" s="1562"/>
      <c r="E1017" s="1562"/>
      <c r="F1017" s="1562"/>
      <c r="G1017" s="1562"/>
      <c r="H1017" s="1562"/>
      <c r="I1017" s="1562"/>
      <c r="J1017" s="1562"/>
      <c r="K1017" s="1562"/>
      <c r="L1017" s="1562"/>
      <c r="M1017" s="1562"/>
      <c r="N1017" s="1562"/>
      <c r="O1017" s="1562"/>
      <c r="P1017" s="1562"/>
      <c r="Q1017" s="1562"/>
    </row>
    <row r="1018" ht="25.15" customHeight="true" x14ac:dyDescent="0.2">
      <c r="C1018" s="1562"/>
      <c r="D1018" s="1562"/>
      <c r="E1018" s="1562"/>
      <c r="F1018" s="1562"/>
      <c r="G1018" s="1562"/>
      <c r="H1018" s="1562"/>
      <c r="I1018" s="1562"/>
      <c r="J1018" s="1562"/>
      <c r="K1018" s="1562"/>
      <c r="L1018" s="1562"/>
      <c r="M1018" s="1562"/>
      <c r="N1018" s="1562"/>
      <c r="O1018" s="1562"/>
      <c r="P1018" s="1562"/>
      <c r="Q1018" s="1562"/>
    </row>
    <row r="1019" ht="25.15" customHeight="true" x14ac:dyDescent="0.2">
      <c r="C1019" s="1562"/>
      <c r="D1019" s="1562"/>
      <c r="E1019" s="1562"/>
      <c r="F1019" s="1562"/>
      <c r="G1019" s="1562"/>
      <c r="H1019" s="1562"/>
      <c r="I1019" s="1562"/>
      <c r="J1019" s="1562"/>
      <c r="K1019" s="1562"/>
      <c r="L1019" s="1562"/>
      <c r="M1019" s="1562"/>
      <c r="N1019" s="1562"/>
      <c r="O1019" s="1562"/>
      <c r="P1019" s="1562"/>
      <c r="Q1019" s="1562"/>
    </row>
    <row r="1020" ht="25.15" customHeight="true" x14ac:dyDescent="0.2">
      <c r="C1020" s="1562"/>
      <c r="D1020" s="1562"/>
      <c r="E1020" s="1562"/>
      <c r="F1020" s="1562"/>
      <c r="G1020" s="1562"/>
      <c r="H1020" s="1562"/>
      <c r="I1020" s="1562"/>
      <c r="J1020" s="1562"/>
      <c r="K1020" s="1562"/>
      <c r="L1020" s="1562"/>
      <c r="M1020" s="1562"/>
      <c r="N1020" s="1562"/>
      <c r="O1020" s="1562"/>
      <c r="P1020" s="1562"/>
      <c r="Q1020" s="1562"/>
    </row>
    <row r="1021" ht="25.15" customHeight="true" x14ac:dyDescent="0.2">
      <c r="C1021" s="1562"/>
      <c r="D1021" s="1562"/>
      <c r="E1021" s="1562"/>
      <c r="F1021" s="1562"/>
      <c r="G1021" s="1562"/>
      <c r="H1021" s="1562"/>
      <c r="I1021" s="1562"/>
      <c r="J1021" s="1562"/>
      <c r="K1021" s="1562"/>
      <c r="L1021" s="1562"/>
      <c r="M1021" s="1562"/>
      <c r="N1021" s="1562"/>
      <c r="O1021" s="1562"/>
      <c r="P1021" s="1562"/>
      <c r="Q1021" s="1562"/>
    </row>
    <row r="1022" ht="25.15" customHeight="true" x14ac:dyDescent="0.2">
      <c r="C1022" s="1562"/>
      <c r="D1022" s="1562"/>
      <c r="E1022" s="1562"/>
      <c r="F1022" s="1562"/>
      <c r="G1022" s="1562"/>
      <c r="H1022" s="1562"/>
      <c r="I1022" s="1562"/>
      <c r="J1022" s="1562"/>
      <c r="K1022" s="1562"/>
      <c r="L1022" s="1562"/>
      <c r="M1022" s="1562"/>
      <c r="N1022" s="1562"/>
      <c r="O1022" s="1562"/>
      <c r="P1022" s="1562"/>
      <c r="Q1022" s="1562"/>
    </row>
    <row r="1023" ht="25.15" customHeight="true" x14ac:dyDescent="0.2">
      <c r="C1023" s="1562"/>
      <c r="D1023" s="1562"/>
      <c r="E1023" s="1562"/>
      <c r="F1023" s="1562"/>
      <c r="G1023" s="1562"/>
      <c r="H1023" s="1562"/>
      <c r="I1023" s="1562"/>
      <c r="J1023" s="1562"/>
      <c r="K1023" s="1562"/>
      <c r="L1023" s="1562"/>
      <c r="M1023" s="1562"/>
      <c r="N1023" s="1562"/>
      <c r="O1023" s="1562"/>
      <c r="P1023" s="1562"/>
      <c r="Q1023" s="1562"/>
    </row>
    <row r="1024" ht="25.15" customHeight="true" x14ac:dyDescent="0.2">
      <c r="C1024" s="1562"/>
      <c r="D1024" s="1562"/>
      <c r="E1024" s="1562"/>
      <c r="F1024" s="1562"/>
      <c r="G1024" s="1562"/>
      <c r="H1024" s="1562"/>
      <c r="I1024" s="1562"/>
      <c r="J1024" s="1562"/>
      <c r="K1024" s="1562"/>
      <c r="L1024" s="1562"/>
      <c r="M1024" s="1562"/>
      <c r="N1024" s="1562"/>
      <c r="O1024" s="1562"/>
      <c r="P1024" s="1562"/>
      <c r="Q1024" s="1562"/>
    </row>
    <row r="1025" s="307" customFormat="true" ht="21" customHeight="true" x14ac:dyDescent="0.2">
      <c r="A1025" s="1820" t="s">
        <v>327</v>
      </c>
      <c r="B1025" s="1820"/>
      <c r="C1025" s="1820"/>
      <c r="AK1025" s="300"/>
      <c r="AL1025" s="300"/>
      <c r="AM1025" s="300"/>
      <c r="AN1025" s="300"/>
      <c r="AO1025" s="300"/>
      <c r="AP1025" s="300"/>
      <c r="AQ1025" s="300"/>
      <c r="AR1025" s="300"/>
      <c r="AS1025" s="300"/>
      <c r="AT1025" s="300"/>
      <c r="AU1025" s="300"/>
      <c r="AV1025" s="300"/>
      <c r="AW1025" s="300"/>
      <c r="AX1025" s="300"/>
      <c r="AY1025" s="300"/>
      <c r="AZ1025" s="300"/>
      <c r="BA1025" s="312"/>
      <c r="BB1025" s="355"/>
      <c r="BC1025"/>
      <c r="BD1025"/>
      <c r="BE1025"/>
      <c r="BF1025"/>
      <c r="BG1025"/>
      <c r="BH1025"/>
      <c r="BI1025"/>
      <c r="BJ1025"/>
      <c r="BK1025"/>
      <c r="BL1025"/>
      <c r="BM1025"/>
      <c r="BN1025"/>
      <c r="BO1025"/>
      <c r="BP1025"/>
      <c r="BQ1025"/>
      <c r="BR1025"/>
      <c r="BS1025"/>
      <c r="BT1025"/>
      <c r="BU1025"/>
      <c r="BV1025"/>
      <c r="BW1025"/>
      <c r="BX1025"/>
      <c r="BY1025" s="312"/>
      <c r="BZ1025" s="313"/>
      <c r="CA1025" s="313"/>
      <c r="CB1025" s="313"/>
      <c r="CC1025" s="313"/>
      <c r="CD1025" s="313"/>
      <c r="CE1025" s="313"/>
      <c r="CF1025" s="313"/>
      <c r="CG1025" s="313"/>
      <c r="CH1025" s="313"/>
      <c r="CI1025" s="313"/>
      <c r="CJ1025" s="313"/>
      <c r="CK1025" s="313"/>
      <c r="CL1025" s="313"/>
      <c r="CM1025" s="313"/>
      <c r="CN1025" s="313"/>
      <c r="CO1025" s="313"/>
      <c r="CP1025" s="313"/>
      <c r="CQ1025" s="313"/>
      <c r="CR1025" s="313"/>
      <c r="CS1025" s="313"/>
      <c r="CT1025" s="313"/>
      <c r="CU1025" s="313"/>
      <c r="CV1025" s="313"/>
      <c r="CW1025" s="313"/>
      <c r="CX1025" s="313"/>
      <c r="CY1025" s="313"/>
      <c r="CZ1025" s="313"/>
    </row>
    <row r="1026" s="307" customFormat="true" ht="15.95" customHeight="true" x14ac:dyDescent="0.2">
      <c r="A1026" s="1821" t="s">
        <v>211</v>
      </c>
      <c r="B1026" s="1821"/>
      <c r="C1026" s="792" t="s">
        <v>212</v>
      </c>
      <c r="AK1026" s="300"/>
      <c r="AL1026" s="300"/>
      <c r="AM1026" s="300"/>
      <c r="AN1026" s="300"/>
      <c r="AO1026" s="300"/>
      <c r="AP1026" s="300"/>
      <c r="AQ1026" s="300"/>
      <c r="AR1026" s="300"/>
      <c r="AS1026" s="300"/>
      <c r="AT1026" s="300"/>
      <c r="AU1026" s="300"/>
      <c r="AV1026" s="300"/>
      <c r="AW1026" s="300"/>
      <c r="AX1026" s="300"/>
      <c r="AY1026" s="300"/>
      <c r="AZ1026" s="300"/>
      <c r="BA1026" s="312"/>
      <c r="BB1026" s="355"/>
      <c r="BC1026"/>
      <c r="BD1026"/>
      <c r="BE1026"/>
      <c r="BF1026"/>
      <c r="BG1026"/>
      <c r="BH1026"/>
      <c r="BI1026"/>
      <c r="BJ1026"/>
      <c r="BK1026"/>
      <c r="BL1026"/>
      <c r="BM1026"/>
      <c r="BN1026"/>
      <c r="BO1026"/>
      <c r="BP1026"/>
      <c r="BQ1026"/>
      <c r="BR1026"/>
      <c r="BS1026"/>
      <c r="BT1026"/>
      <c r="BU1026"/>
      <c r="BV1026"/>
      <c r="BW1026"/>
      <c r="BX1026"/>
      <c r="BY1026" s="312"/>
      <c r="BZ1026" s="313"/>
      <c r="CA1026" s="313"/>
      <c r="CB1026" s="313"/>
      <c r="CC1026" s="313"/>
      <c r="CD1026" s="313"/>
      <c r="CE1026" s="313"/>
      <c r="CF1026" s="313"/>
      <c r="CG1026" s="313"/>
      <c r="CH1026" s="313"/>
      <c r="CI1026" s="313"/>
      <c r="CJ1026" s="313"/>
      <c r="CK1026" s="313"/>
      <c r="CL1026" s="313"/>
      <c r="CM1026" s="313"/>
      <c r="CN1026" s="313"/>
      <c r="CO1026" s="313"/>
      <c r="CP1026" s="313"/>
      <c r="CQ1026" s="313"/>
      <c r="CR1026" s="313"/>
      <c r="CS1026" s="313"/>
      <c r="CT1026" s="313"/>
      <c r="CU1026" s="313"/>
      <c r="CV1026" s="313"/>
      <c r="CW1026" s="313"/>
      <c r="CX1026" s="313"/>
      <c r="CY1026" s="313"/>
      <c r="CZ1026" s="313"/>
    </row>
    <row r="1027" s="307" customFormat="true" ht="17.1" hidden="true" customHeight="true" x14ac:dyDescent="0.2">
      <c r="A1027" s="793" t="s">
        <v>213</v>
      </c>
      <c r="B1027" s="794" t="s">
        <v>214</v>
      </c>
      <c r="C1027" s="795">
        <v>15667</v>
      </c>
      <c r="AK1027" s="300"/>
      <c r="AL1027" s="300"/>
      <c r="AM1027" s="300"/>
      <c r="AN1027" s="300"/>
      <c r="AO1027" s="300"/>
      <c r="AP1027" s="300"/>
      <c r="AQ1027" s="300"/>
      <c r="AR1027" s="300"/>
      <c r="AS1027" s="300"/>
      <c r="AT1027" s="300"/>
      <c r="AU1027" s="300"/>
      <c r="AV1027" s="300"/>
      <c r="AW1027" s="300"/>
      <c r="AX1027" s="300"/>
      <c r="AY1027" s="300"/>
      <c r="AZ1027" s="300"/>
      <c r="BA1027" s="312"/>
      <c r="BB1027" s="355"/>
      <c r="BC1027"/>
      <c r="BD1027"/>
      <c r="BE1027"/>
      <c r="BF1027"/>
      <c r="BG1027"/>
      <c r="BH1027"/>
      <c r="BI1027"/>
      <c r="BJ1027"/>
      <c r="BK1027"/>
      <c r="BL1027"/>
      <c r="BM1027"/>
      <c r="BN1027"/>
      <c r="BO1027"/>
      <c r="BP1027"/>
      <c r="BQ1027"/>
      <c r="BR1027"/>
      <c r="BS1027"/>
      <c r="BT1027"/>
      <c r="BU1027"/>
      <c r="BV1027"/>
      <c r="BW1027"/>
      <c r="BX1027"/>
      <c r="BY1027" s="312"/>
      <c r="BZ1027" s="313"/>
      <c r="CA1027" s="313"/>
      <c r="CB1027" s="313"/>
      <c r="CC1027" s="313"/>
      <c r="CD1027" s="313"/>
      <c r="CE1027" s="313"/>
      <c r="CF1027" s="313"/>
      <c r="CG1027" s="313"/>
      <c r="CH1027" s="313"/>
      <c r="CI1027" s="313"/>
      <c r="CJ1027" s="313"/>
      <c r="CK1027" s="313"/>
      <c r="CL1027" s="313"/>
      <c r="CM1027" s="313"/>
      <c r="CN1027" s="313"/>
      <c r="CO1027" s="313"/>
      <c r="CP1027" s="313"/>
      <c r="CQ1027" s="313"/>
      <c r="CR1027" s="313"/>
      <c r="CS1027" s="313"/>
      <c r="CT1027" s="313"/>
      <c r="CU1027" s="313"/>
      <c r="CV1027" s="313"/>
      <c r="CW1027" s="313"/>
      <c r="CX1027" s="313"/>
      <c r="CY1027" s="313"/>
      <c r="CZ1027" s="313"/>
    </row>
    <row r="1028" s="307" customFormat="true" ht="17.1" hidden="true" customHeight="true" x14ac:dyDescent="0.2">
      <c r="A1028" s="796" t="s">
        <v>215</v>
      </c>
      <c r="B1028" s="797" t="s">
        <v>214</v>
      </c>
      <c r="C1028" s="798">
        <v>15667</v>
      </c>
      <c r="AK1028" s="300"/>
      <c r="AL1028" s="300"/>
      <c r="AM1028" s="300"/>
      <c r="AN1028" s="300"/>
      <c r="AO1028" s="300"/>
      <c r="AP1028" s="300"/>
      <c r="AQ1028" s="300"/>
      <c r="AR1028" s="300"/>
      <c r="AS1028" s="300"/>
      <c r="AT1028" s="300"/>
      <c r="AU1028" s="300"/>
      <c r="AV1028" s="300"/>
      <c r="AW1028" s="300"/>
      <c r="AX1028" s="300"/>
      <c r="AY1028" s="300"/>
      <c r="AZ1028" s="300"/>
      <c r="BA1028" s="312"/>
      <c r="BB1028" s="355"/>
      <c r="BC1028"/>
      <c r="BD1028"/>
      <c r="BE1028"/>
      <c r="BF1028"/>
      <c r="BG1028"/>
      <c r="BH1028"/>
      <c r="BI1028"/>
      <c r="BJ1028"/>
      <c r="BK1028"/>
      <c r="BL1028"/>
      <c r="BM1028"/>
      <c r="BN1028"/>
      <c r="BO1028"/>
      <c r="BP1028"/>
      <c r="BQ1028"/>
      <c r="BR1028"/>
      <c r="BS1028"/>
      <c r="BT1028"/>
      <c r="BU1028"/>
      <c r="BV1028"/>
      <c r="BW1028"/>
      <c r="BX1028"/>
      <c r="BY1028" s="312"/>
      <c r="BZ1028" s="313"/>
      <c r="CA1028" s="313"/>
      <c r="CB1028" s="313"/>
      <c r="CC1028" s="313"/>
      <c r="CD1028" s="313"/>
      <c r="CE1028" s="313"/>
      <c r="CF1028" s="313"/>
      <c r="CG1028" s="313"/>
      <c r="CH1028" s="313"/>
      <c r="CI1028" s="313"/>
      <c r="CJ1028" s="313"/>
      <c r="CK1028" s="313"/>
      <c r="CL1028" s="313"/>
      <c r="CM1028" s="313"/>
      <c r="CN1028" s="313"/>
      <c r="CO1028" s="313"/>
      <c r="CP1028" s="313"/>
      <c r="CQ1028" s="313"/>
      <c r="CR1028" s="313"/>
      <c r="CS1028" s="313"/>
      <c r="CT1028" s="313"/>
      <c r="CU1028" s="313"/>
      <c r="CV1028" s="313"/>
      <c r="CW1028" s="313"/>
      <c r="CX1028" s="313"/>
      <c r="CY1028" s="313"/>
      <c r="CZ1028" s="313"/>
    </row>
    <row r="1029" s="307" customFormat="true" ht="17.1" hidden="true" customHeight="true" x14ac:dyDescent="0.2">
      <c r="A1029" s="796" t="s">
        <v>216</v>
      </c>
      <c r="B1029" s="797" t="s">
        <v>214</v>
      </c>
      <c r="C1029" s="798">
        <v>15667</v>
      </c>
      <c r="AK1029" s="300"/>
      <c r="AL1029" s="300"/>
      <c r="AM1029" s="300"/>
      <c r="AN1029" s="300"/>
      <c r="AO1029" s="300"/>
      <c r="AP1029" s="300"/>
      <c r="AQ1029" s="300"/>
      <c r="AR1029" s="300"/>
      <c r="AS1029" s="300"/>
      <c r="AT1029" s="300"/>
      <c r="AU1029" s="300"/>
      <c r="AV1029" s="300"/>
      <c r="AW1029" s="300"/>
      <c r="AX1029" s="300"/>
      <c r="AY1029" s="300"/>
      <c r="AZ1029" s="300"/>
      <c r="BA1029" s="312"/>
      <c r="BB1029" s="355"/>
      <c r="BC1029"/>
      <c r="BD1029"/>
      <c r="BE1029"/>
      <c r="BF1029"/>
      <c r="BG1029"/>
      <c r="BH1029"/>
      <c r="BI1029"/>
      <c r="BJ1029"/>
      <c r="BK1029"/>
      <c r="BL1029"/>
      <c r="BM1029"/>
      <c r="BN1029"/>
      <c r="BO1029"/>
      <c r="BP1029"/>
      <c r="BQ1029"/>
      <c r="BR1029"/>
      <c r="BS1029"/>
      <c r="BT1029"/>
      <c r="BU1029"/>
      <c r="BV1029"/>
      <c r="BW1029"/>
      <c r="BX1029"/>
      <c r="BY1029" s="312"/>
      <c r="BZ1029" s="313"/>
      <c r="CA1029" s="313"/>
      <c r="CB1029" s="313"/>
      <c r="CC1029" s="313"/>
      <c r="CD1029" s="313"/>
      <c r="CE1029" s="313"/>
      <c r="CF1029" s="313"/>
      <c r="CG1029" s="313"/>
      <c r="CH1029" s="313"/>
      <c r="CI1029" s="313"/>
      <c r="CJ1029" s="313"/>
      <c r="CK1029" s="313"/>
      <c r="CL1029" s="313"/>
      <c r="CM1029" s="313"/>
      <c r="CN1029" s="313"/>
      <c r="CO1029" s="313"/>
      <c r="CP1029" s="313"/>
      <c r="CQ1029" s="313"/>
      <c r="CR1029" s="313"/>
      <c r="CS1029" s="313"/>
      <c r="CT1029" s="313"/>
      <c r="CU1029" s="313"/>
      <c r="CV1029" s="313"/>
      <c r="CW1029" s="313"/>
      <c r="CX1029" s="313"/>
      <c r="CY1029" s="313"/>
      <c r="CZ1029" s="313"/>
    </row>
    <row r="1030" s="307" customFormat="true" ht="17.1" hidden="true" customHeight="true" x14ac:dyDescent="0.2">
      <c r="A1030" s="796" t="s">
        <v>217</v>
      </c>
      <c r="B1030" s="797" t="s">
        <v>214</v>
      </c>
      <c r="C1030" s="798">
        <v>15667</v>
      </c>
      <c r="AK1030" s="300"/>
      <c r="AL1030" s="300"/>
      <c r="AM1030" s="300"/>
      <c r="AN1030" s="300"/>
      <c r="AO1030" s="300"/>
      <c r="AP1030" s="300"/>
      <c r="AQ1030" s="300"/>
      <c r="AR1030" s="300"/>
      <c r="AS1030" s="300"/>
      <c r="AT1030" s="300"/>
      <c r="AU1030" s="300"/>
      <c r="AV1030" s="300"/>
      <c r="AW1030" s="300"/>
      <c r="AX1030" s="300"/>
      <c r="AY1030" s="300"/>
      <c r="AZ1030" s="300"/>
      <c r="BA1030" s="312"/>
      <c r="BB1030" s="355"/>
      <c r="BC1030"/>
      <c r="BD1030"/>
      <c r="BE1030"/>
      <c r="BF1030"/>
      <c r="BG1030"/>
      <c r="BH1030"/>
      <c r="BI1030"/>
      <c r="BJ1030"/>
      <c r="BK1030"/>
      <c r="BL1030"/>
      <c r="BM1030"/>
      <c r="BN1030"/>
      <c r="BO1030"/>
      <c r="BP1030"/>
      <c r="BQ1030"/>
      <c r="BR1030"/>
      <c r="BS1030"/>
      <c r="BT1030"/>
      <c r="BU1030"/>
      <c r="BV1030"/>
      <c r="BW1030"/>
      <c r="BX1030"/>
      <c r="BY1030" s="312"/>
      <c r="BZ1030" s="313"/>
      <c r="CA1030" s="313"/>
      <c r="CB1030" s="313"/>
      <c r="CC1030" s="313"/>
      <c r="CD1030" s="313"/>
      <c r="CE1030" s="313"/>
      <c r="CF1030" s="313"/>
      <c r="CG1030" s="313"/>
      <c r="CH1030" s="313"/>
      <c r="CI1030" s="313"/>
      <c r="CJ1030" s="313"/>
      <c r="CK1030" s="313"/>
      <c r="CL1030" s="313"/>
      <c r="CM1030" s="313"/>
      <c r="CN1030" s="313"/>
      <c r="CO1030" s="313"/>
      <c r="CP1030" s="313"/>
      <c r="CQ1030" s="313"/>
      <c r="CR1030" s="313"/>
      <c r="CS1030" s="313"/>
      <c r="CT1030" s="313"/>
      <c r="CU1030" s="313"/>
      <c r="CV1030" s="313"/>
      <c r="CW1030" s="313"/>
      <c r="CX1030" s="313"/>
      <c r="CY1030" s="313"/>
      <c r="CZ1030" s="313"/>
    </row>
    <row r="1031" s="307" customFormat="true" ht="17.1" customHeight="true" x14ac:dyDescent="0.2">
      <c r="A1031" s="1822" t="s">
        <v>218</v>
      </c>
      <c r="B1031" s="797" t="s">
        <v>219</v>
      </c>
      <c r="C1031" s="798">
        <v>4385</v>
      </c>
      <c r="AK1031" s="300"/>
      <c r="AL1031" s="300"/>
      <c r="AM1031" s="300"/>
      <c r="AN1031" s="300"/>
      <c r="AO1031" s="300"/>
      <c r="AP1031" s="300"/>
      <c r="AQ1031" s="300"/>
      <c r="AR1031" s="300"/>
      <c r="AS1031" s="300"/>
      <c r="AT1031" s="300"/>
      <c r="AU1031" s="300"/>
      <c r="AV1031" s="300"/>
      <c r="AW1031" s="300"/>
      <c r="AX1031" s="300"/>
      <c r="AY1031" s="300"/>
      <c r="AZ1031" s="300"/>
      <c r="BA1031" s="312"/>
      <c r="BB1031" s="355"/>
      <c r="BC1031"/>
      <c r="BD1031"/>
      <c r="BE1031"/>
      <c r="BF1031"/>
      <c r="BG1031"/>
      <c r="BH1031"/>
      <c r="BI1031"/>
      <c r="BJ1031"/>
      <c r="BK1031"/>
      <c r="BL1031"/>
      <c r="BM1031"/>
      <c r="BN1031"/>
      <c r="BO1031"/>
      <c r="BP1031"/>
      <c r="BQ1031"/>
      <c r="BR1031"/>
      <c r="BS1031"/>
      <c r="BT1031"/>
      <c r="BU1031"/>
      <c r="BV1031"/>
      <c r="BW1031"/>
      <c r="BX1031"/>
      <c r="BY1031" s="312"/>
      <c r="BZ1031" s="313"/>
      <c r="CA1031" s="313"/>
      <c r="CB1031" s="313"/>
      <c r="CC1031" s="313"/>
      <c r="CD1031" s="313"/>
      <c r="CE1031" s="313"/>
      <c r="CF1031" s="313"/>
      <c r="CG1031" s="313"/>
      <c r="CH1031" s="313"/>
      <c r="CI1031" s="313"/>
      <c r="CJ1031" s="313"/>
      <c r="CK1031" s="313"/>
      <c r="CL1031" s="313"/>
      <c r="CM1031" s="313"/>
      <c r="CN1031" s="313"/>
      <c r="CO1031" s="313"/>
      <c r="CP1031" s="313"/>
      <c r="CQ1031" s="313"/>
      <c r="CR1031" s="313"/>
      <c r="CS1031" s="313"/>
      <c r="CT1031" s="313"/>
      <c r="CU1031" s="313"/>
      <c r="CV1031" s="313"/>
      <c r="CW1031" s="313"/>
      <c r="CX1031" s="313"/>
      <c r="CY1031" s="313"/>
      <c r="CZ1031" s="313"/>
    </row>
    <row r="1032" s="307" customFormat="true" ht="17.1" customHeight="true" x14ac:dyDescent="0.2">
      <c r="A1032" s="1822"/>
      <c r="B1032" s="797" t="s">
        <v>220</v>
      </c>
      <c r="C1032" s="798">
        <v>11282</v>
      </c>
      <c r="AK1032" s="300"/>
      <c r="AL1032" s="300"/>
      <c r="AM1032" s="300"/>
      <c r="AN1032" s="300"/>
      <c r="AO1032" s="300"/>
      <c r="AP1032" s="300"/>
      <c r="AQ1032" s="300"/>
      <c r="AR1032" s="300"/>
      <c r="AS1032" s="300"/>
      <c r="AT1032" s="300"/>
      <c r="AU1032" s="300"/>
      <c r="AV1032" s="300"/>
      <c r="AW1032" s="300"/>
      <c r="AX1032" s="300"/>
      <c r="AY1032" s="300"/>
      <c r="AZ1032" s="300"/>
      <c r="BA1032" s="312"/>
      <c r="BB1032" s="355"/>
      <c r="BC1032"/>
      <c r="BD1032"/>
      <c r="BE1032"/>
      <c r="BF1032"/>
      <c r="BG1032"/>
      <c r="BH1032"/>
      <c r="BI1032"/>
      <c r="BJ1032"/>
      <c r="BK1032"/>
      <c r="BL1032"/>
      <c r="BM1032"/>
      <c r="BN1032"/>
      <c r="BO1032"/>
      <c r="BP1032"/>
      <c r="BQ1032"/>
      <c r="BR1032"/>
      <c r="BS1032"/>
      <c r="BT1032"/>
      <c r="BU1032"/>
      <c r="BV1032"/>
      <c r="BW1032"/>
      <c r="BX1032"/>
      <c r="BY1032" s="312"/>
      <c r="BZ1032" s="313"/>
      <c r="CA1032" s="313"/>
      <c r="CB1032" s="313"/>
      <c r="CC1032" s="313"/>
      <c r="CD1032" s="313"/>
      <c r="CE1032" s="313"/>
      <c r="CF1032" s="313"/>
      <c r="CG1032" s="313"/>
      <c r="CH1032" s="313"/>
      <c r="CI1032" s="313"/>
      <c r="CJ1032" s="313"/>
      <c r="CK1032" s="313"/>
      <c r="CL1032" s="313"/>
      <c r="CM1032" s="313"/>
      <c r="CN1032" s="313"/>
      <c r="CO1032" s="313"/>
      <c r="CP1032" s="313"/>
      <c r="CQ1032" s="313"/>
      <c r="CR1032" s="313"/>
      <c r="CS1032" s="313"/>
      <c r="CT1032" s="313"/>
      <c r="CU1032" s="313"/>
      <c r="CV1032" s="313"/>
      <c r="CW1032" s="313"/>
      <c r="CX1032" s="313"/>
      <c r="CY1032" s="313"/>
      <c r="CZ1032" s="313"/>
    </row>
    <row r="1033" s="307" customFormat="true" ht="17.1" customHeight="true" x14ac:dyDescent="0.2">
      <c r="A1033" s="1823"/>
      <c r="B1033" s="799" t="s">
        <v>221</v>
      </c>
      <c r="C1033" s="800">
        <v>0</v>
      </c>
      <c r="AK1033" s="300"/>
      <c r="AL1033" s="300"/>
      <c r="AM1033" s="300"/>
      <c r="AN1033" s="300"/>
      <c r="AO1033" s="300"/>
      <c r="AP1033" s="300"/>
      <c r="AQ1033" s="300"/>
      <c r="AR1033" s="300"/>
      <c r="AS1033" s="300"/>
      <c r="AT1033" s="300"/>
      <c r="AU1033" s="300"/>
      <c r="AV1033" s="300"/>
      <c r="AW1033" s="300"/>
      <c r="AX1033" s="300"/>
      <c r="AY1033" s="300"/>
      <c r="AZ1033" s="300"/>
      <c r="BB1033" s="282"/>
      <c r="BZ1033" s="300"/>
      <c r="CA1033" s="300"/>
      <c r="CB1033" s="300"/>
      <c r="CC1033" s="300"/>
      <c r="CD1033" s="300"/>
      <c r="CE1033" s="300"/>
      <c r="CF1033" s="300"/>
      <c r="CG1033" s="300"/>
      <c r="CH1033" s="300"/>
      <c r="CI1033" s="300"/>
      <c r="CJ1033" s="300"/>
      <c r="CK1033" s="300"/>
      <c r="CL1033" s="300"/>
      <c r="CM1033" s="300"/>
      <c r="CN1033" s="300"/>
      <c r="CO1033" s="300"/>
      <c r="CP1033" s="300"/>
      <c r="CQ1033" s="300"/>
      <c r="CR1033" s="300"/>
      <c r="CS1033" s="300"/>
      <c r="CT1033" s="300"/>
      <c r="CU1033" s="300"/>
      <c r="CV1033" s="300"/>
      <c r="CW1033" s="300"/>
      <c r="CX1033" s="300"/>
      <c r="CY1033" s="300"/>
      <c r="CZ1033" s="300"/>
    </row>
    <row r="1034" s="307" customFormat="true" ht="12.95" customHeight="true" x14ac:dyDescent="0.2">
      <c r="A1034" s="1824" t="s">
        <v>328</v>
      </c>
      <c r="B1034" s="1824"/>
      <c r="C1034" s="1824"/>
      <c r="AK1034" s="300"/>
      <c r="AL1034" s="300"/>
      <c r="AM1034" s="300"/>
      <c r="AN1034" s="300"/>
      <c r="AO1034" s="300"/>
      <c r="AP1034" s="300"/>
      <c r="AQ1034" s="300"/>
      <c r="AR1034" s="300"/>
      <c r="AS1034" s="300"/>
      <c r="AT1034" s="300"/>
      <c r="AU1034" s="300"/>
      <c r="AV1034" s="300"/>
      <c r="AW1034" s="300"/>
      <c r="AX1034" s="300"/>
      <c r="AY1034" s="300"/>
      <c r="AZ1034" s="300"/>
      <c r="BA1034" s="312"/>
      <c r="BB1034" s="355"/>
      <c r="BC1034"/>
      <c r="BD1034"/>
      <c r="BE1034"/>
      <c r="BF1034"/>
      <c r="BG1034"/>
      <c r="BH1034"/>
      <c r="BI1034"/>
      <c r="BJ1034"/>
      <c r="BK1034"/>
      <c r="BL1034"/>
      <c r="BM1034"/>
      <c r="BN1034"/>
      <c r="BO1034"/>
      <c r="BP1034"/>
      <c r="BQ1034"/>
      <c r="BR1034"/>
      <c r="BS1034"/>
      <c r="BT1034"/>
      <c r="BU1034"/>
      <c r="BV1034"/>
      <c r="BW1034"/>
      <c r="BX1034"/>
      <c r="BY1034" s="312"/>
      <c r="BZ1034" s="313"/>
      <c r="CA1034" s="313"/>
      <c r="CB1034" s="313"/>
      <c r="CC1034" s="313"/>
      <c r="CD1034" s="313"/>
      <c r="CE1034" s="313"/>
      <c r="CF1034" s="313"/>
      <c r="CG1034" s="313"/>
      <c r="CH1034" s="313"/>
      <c r="CI1034" s="313"/>
      <c r="CJ1034" s="313"/>
      <c r="CK1034" s="313"/>
      <c r="CL1034" s="313"/>
      <c r="CM1034" s="313"/>
      <c r="CN1034" s="313"/>
      <c r="CO1034" s="313"/>
      <c r="CP1034" s="313"/>
      <c r="CQ1034" s="313"/>
      <c r="CR1034" s="313"/>
      <c r="CS1034" s="313"/>
      <c r="CT1034" s="313"/>
      <c r="CU1034" s="313"/>
      <c r="CV1034" s="313"/>
      <c r="CW1034" s="313"/>
      <c r="CX1034" s="313"/>
      <c r="CY1034" s="313"/>
      <c r="CZ1034" s="313"/>
    </row>
    <row r="1035" s="307" customFormat="true" ht="15" customHeight="true" x14ac:dyDescent="0.2">
      <c r="B1035" s="406"/>
      <c r="AK1035" s="300"/>
      <c r="AL1035" s="300"/>
      <c r="AM1035" s="300"/>
      <c r="AN1035" s="300"/>
      <c r="AO1035" s="300"/>
      <c r="AP1035" s="300"/>
      <c r="AQ1035" s="300"/>
      <c r="AR1035" s="300"/>
      <c r="AS1035" s="300"/>
      <c r="AT1035" s="300"/>
      <c r="AU1035" s="300"/>
      <c r="AV1035" s="300"/>
      <c r="AW1035" s="300"/>
      <c r="AX1035" s="300"/>
      <c r="AY1035" s="300"/>
      <c r="AZ1035" s="300"/>
      <c r="BA1035" s="395"/>
      <c r="BB1035" s="324"/>
      <c r="BC1035" s="395"/>
      <c r="BD1035" s="395"/>
      <c r="BE1035" s="395"/>
      <c r="BF1035" s="395"/>
      <c r="BG1035" s="395"/>
      <c r="BH1035" s="395"/>
      <c r="BI1035" s="395"/>
      <c r="BJ1035" s="395"/>
      <c r="BK1035" s="395"/>
      <c r="BL1035" s="395"/>
      <c r="BM1035" s="395"/>
      <c r="BN1035" s="395"/>
      <c r="BO1035" s="395"/>
      <c r="BP1035" s="395"/>
      <c r="BQ1035" s="395"/>
      <c r="BR1035" s="395"/>
      <c r="BS1035" s="395"/>
      <c r="BT1035" s="395"/>
      <c r="BU1035" s="395"/>
      <c r="BV1035" s="395"/>
      <c r="BW1035" s="395"/>
      <c r="BX1035" s="395"/>
      <c r="BY1035" s="395"/>
      <c r="BZ1035" s="300"/>
      <c r="CA1035" s="300"/>
      <c r="CB1035" s="300"/>
      <c r="CC1035" s="300"/>
      <c r="CD1035" s="300"/>
      <c r="CE1035" s="300"/>
      <c r="CF1035" s="300"/>
      <c r="CG1035" s="300"/>
      <c r="CH1035" s="300"/>
      <c r="CI1035" s="300"/>
      <c r="CJ1035" s="300"/>
      <c r="CK1035" s="300"/>
      <c r="CL1035" s="300"/>
      <c r="CM1035" s="300"/>
      <c r="CN1035" s="300"/>
      <c r="CO1035" s="300"/>
      <c r="CP1035" s="300"/>
      <c r="CQ1035" s="300"/>
      <c r="CR1035" s="300"/>
      <c r="CS1035" s="300"/>
      <c r="CT1035" s="300"/>
      <c r="CU1035" s="300"/>
      <c r="CV1035" s="300"/>
      <c r="CW1035" s="300"/>
      <c r="CX1035" s="300"/>
      <c r="CY1035" s="300"/>
      <c r="CZ1035" s="300"/>
    </row>
    <row r="1036" ht="15" customHeight="true" x14ac:dyDescent="0.25">
      <c r="A1036" s="356" t="s">
        <v>120</v>
      </c>
      <c r="B1036" s="264" t="s">
        <v>121</v>
      </c>
    </row>
    <row r="1037" ht="15" customHeight="true" x14ac:dyDescent="0.2">
      <c r="A1037" s="357" t="str">
        <f>R15</f>
        <v>Banteay Mean Chey</v>
      </c>
      <c r="B1037" s="357">
        <f>BR122+BR123</f>
        <v>3179.3690810000026</v>
      </c>
    </row>
    <row r="1038" ht="15" customHeight="true" x14ac:dyDescent="0.2">
      <c r="A1038" s="357" t="str">
        <f>S15</f>
        <v>Battambang &amp; Pailin</v>
      </c>
      <c r="B1038" s="357">
        <f>BS122+BS123</f>
        <v>5572.9530420000046</v>
      </c>
    </row>
    <row r="1039" ht="15" customHeight="true" x14ac:dyDescent="0.2">
      <c r="A1039" s="357" t="str">
        <f>T15</f>
        <v>Kampong Cham</v>
      </c>
      <c r="B1039" s="357">
        <f>BT122+BT123</f>
        <v>8800.2736199999999</v>
      </c>
    </row>
    <row r="1040" ht="15" customHeight="true" x14ac:dyDescent="0.2">
      <c r="A1040" s="357" t="str">
        <f>U15</f>
        <v>Kampong Chhnang</v>
      </c>
      <c r="B1040" s="357">
        <f>BU122+BU123</f>
        <v>3030.6843450000015</v>
      </c>
    </row>
    <row r="1041" ht="15" customHeight="true" x14ac:dyDescent="0.2">
      <c r="A1041" s="357" t="str">
        <f>V15</f>
        <v>Kampong Speu</v>
      </c>
      <c r="B1041" s="357">
        <f>BV122+BV123</f>
        <v>4327.5561819999984</v>
      </c>
    </row>
    <row r="1042" ht="15" customHeight="true" x14ac:dyDescent="0.2">
      <c r="A1042" s="357" t="str">
        <f>W15</f>
        <v>Kampong Thom</v>
      </c>
      <c r="B1042" s="357">
        <f>BW122+BW123</f>
        <v>3952.3956540000017</v>
      </c>
    </row>
    <row r="1043" ht="15" customHeight="true" x14ac:dyDescent="0.2">
      <c r="A1043" s="357" t="str">
        <f>X15</f>
        <v>Kampot &amp; Kep</v>
      </c>
      <c r="B1043" s="357">
        <f>BX122+XR123</f>
        <v>1377.2943640000019</v>
      </c>
    </row>
    <row r="1044" ht="15" customHeight="true" x14ac:dyDescent="0.2">
      <c r="A1044" s="357" t="str">
        <f>Y15</f>
        <v>Kandal</v>
      </c>
      <c r="B1044" s="357">
        <f>BY122+BY123</f>
        <v>7319.8895230000098</v>
      </c>
    </row>
    <row r="1045" ht="15" customHeight="true" x14ac:dyDescent="0.2">
      <c r="A1045" s="357" t="str">
        <f>Z15</f>
        <v>Kratie</v>
      </c>
      <c r="B1045" s="357">
        <f>BZ122+BZ123</f>
        <v>1828.2793860000006</v>
      </c>
    </row>
    <row r="1046" ht="15" customHeight="true" x14ac:dyDescent="0.2">
      <c r="A1046" s="324" t="str">
        <f>AA15</f>
        <v>Mondol Kiri &amp; Rattanak Kiri</v>
      </c>
      <c r="B1046" s="357">
        <f>CA122+CA123</f>
        <v>1159.1835100000012</v>
      </c>
    </row>
    <row r="1047" ht="15" customHeight="true" x14ac:dyDescent="0.2">
      <c r="A1047" s="324" t="str">
        <f>AB15</f>
        <v>Otdar Mean Chey</v>
      </c>
      <c r="B1047" s="357">
        <f>CB122+CB123</f>
        <v>1019.1490900000007</v>
      </c>
    </row>
    <row r="1048" ht="15" customHeight="true" x14ac:dyDescent="0.2">
      <c r="A1048" s="324" t="str">
        <f>AC15</f>
        <v>Phnom Penh</v>
      </c>
      <c r="B1048" s="357">
        <f>CC122+CC123</f>
        <v>7014.7771670000102</v>
      </c>
    </row>
    <row r="1049" ht="15" customHeight="true" x14ac:dyDescent="0.2">
      <c r="A1049" s="324" t="str">
        <f>AD15</f>
        <v>Preah Sihanouk &amp; Kaoh Kong</v>
      </c>
      <c r="B1049" s="357">
        <f>CD122+CD123</f>
        <v>1631.4994149999989</v>
      </c>
    </row>
    <row r="1050" ht="15" customHeight="true" x14ac:dyDescent="0.2">
      <c r="A1050" s="324" t="str">
        <f>AE15</f>
        <v>Preah Vihear &amp; Steung Treng</v>
      </c>
      <c r="B1050" s="357">
        <f>CE122+CE123</f>
        <v>1732.2353410000014</v>
      </c>
    </row>
    <row r="1051" ht="15" customHeight="true" x14ac:dyDescent="0.2">
      <c r="A1051" s="324" t="str">
        <f>AF15</f>
        <v>Prey Veng</v>
      </c>
      <c r="B1051" s="357">
        <f>CF122+CF123</f>
        <v>5869.4092320000073</v>
      </c>
    </row>
    <row r="1052" ht="15" customHeight="true" x14ac:dyDescent="0.2">
      <c r="A1052" s="324" t="str">
        <f>AG15</f>
        <v>Pursat</v>
      </c>
      <c r="B1052" s="357">
        <f>CG122+CG123</f>
        <v>2340.041995999999</v>
      </c>
    </row>
    <row r="1053" ht="15" customHeight="true" x14ac:dyDescent="0.2">
      <c r="A1053" s="324" t="str">
        <f>AH15</f>
        <v>Siem Reap</v>
      </c>
      <c r="B1053" s="357">
        <f>CH122+CH123</f>
        <v>4937.9485719999975</v>
      </c>
    </row>
    <row r="1054" ht="15" customHeight="true" x14ac:dyDescent="0.2">
      <c r="A1054" s="324" t="str">
        <f>AI15</f>
        <v>Svay Rieng</v>
      </c>
      <c r="B1054" s="357">
        <f>CI122+CI123</f>
        <v>2855.8910390000037</v>
      </c>
    </row>
    <row r="1055" ht="15" customHeight="true" x14ac:dyDescent="0.2">
      <c r="A1055" s="324" t="str">
        <f>AJ15</f>
        <v>Takeo</v>
      </c>
      <c r="B1055" s="357">
        <f>CJ122+CJ123</f>
        <v>5143.2771879999973</v>
      </c>
    </row>
    <row r="1056" ht="15" customHeight="true" x14ac:dyDescent="0.2">
      <c r="A1056" s="324">
        <f>AK15</f>
        <v>0</v>
      </c>
      <c r="B1056" s="357">
        <f>CK122+CK123</f>
        <v>0</v>
      </c>
    </row>
    <row r="1057" ht="15" customHeight="true" x14ac:dyDescent="0.2">
      <c r="A1057" s="324">
        <f>AL15</f>
        <v>0</v>
      </c>
      <c r="B1057" s="357">
        <f>CL122+CL123</f>
        <v>0</v>
      </c>
    </row>
    <row r="1058" ht="15" customHeight="true" x14ac:dyDescent="0.2">
      <c r="A1058" s="324">
        <f>AM15</f>
        <v>0</v>
      </c>
      <c r="B1058" s="357">
        <f>CM122+CM123</f>
        <v>0</v>
      </c>
    </row>
    <row r="1059" ht="15" customHeight="true" x14ac:dyDescent="0.2">
      <c r="A1059" s="324">
        <f>AN15</f>
        <v>0</v>
      </c>
      <c r="B1059" s="357">
        <f>CN122+CN123</f>
        <v>0</v>
      </c>
    </row>
    <row r="1060" ht="15" customHeight="true" x14ac:dyDescent="0.2">
      <c r="A1060" s="324">
        <f>AO15</f>
        <v>0</v>
      </c>
      <c r="B1060" s="357">
        <f>CO122+CO123</f>
        <v>0</v>
      </c>
    </row>
    <row r="1061" ht="15" customHeight="true" x14ac:dyDescent="0.2">
      <c r="A1061" s="324">
        <f>AP15</f>
        <v>0</v>
      </c>
      <c r="B1061" s="357">
        <f>CP122+CP123</f>
        <v>0</v>
      </c>
    </row>
    <row r="1062" ht="15" customHeight="true" x14ac:dyDescent="0.2">
      <c r="A1062" s="324">
        <f>AQ15</f>
        <v>0</v>
      </c>
      <c r="B1062" s="357">
        <f>CQ122+CQ123</f>
        <v>0</v>
      </c>
    </row>
    <row r="1063" ht="15" customHeight="true" x14ac:dyDescent="0.2">
      <c r="A1063" s="324">
        <f>AR15</f>
        <v>0</v>
      </c>
      <c r="B1063" s="357">
        <f>CR122+CR123</f>
        <v>0</v>
      </c>
    </row>
    <row r="1064" ht="15" customHeight="true" x14ac:dyDescent="0.2">
      <c r="A1064" s="324">
        <f>AS15</f>
        <v>0</v>
      </c>
      <c r="B1064" s="357">
        <f>CS122+CS123</f>
        <v>0</v>
      </c>
    </row>
    <row r="1065" ht="15" customHeight="true" x14ac:dyDescent="0.2">
      <c r="A1065" s="324">
        <f>AT15</f>
        <v>0</v>
      </c>
      <c r="B1065" s="357">
        <f>CT122+CT123</f>
        <v>0</v>
      </c>
    </row>
    <row r="1066" ht="15" customHeight="true" x14ac:dyDescent="0.2">
      <c r="A1066" s="324">
        <f>AU15</f>
        <v>0</v>
      </c>
      <c r="B1066" s="357">
        <f>CU122+CU123</f>
        <v>0</v>
      </c>
    </row>
    <row r="1067" ht="15" customHeight="true" x14ac:dyDescent="0.2">
      <c r="A1067" s="324">
        <f>AV15</f>
        <v>0</v>
      </c>
      <c r="B1067" s="357">
        <f>CV122+CV123</f>
        <v>0</v>
      </c>
    </row>
    <row r="1068" ht="15" customHeight="true" x14ac:dyDescent="0.2">
      <c r="A1068" s="324">
        <f>AW15</f>
        <v>0</v>
      </c>
      <c r="B1068" s="357">
        <f>CW122+CW123</f>
        <v>0</v>
      </c>
    </row>
    <row r="1069" ht="15" customHeight="true" x14ac:dyDescent="0.2">
      <c r="A1069" s="324">
        <f>AX15</f>
        <v>0</v>
      </c>
      <c r="B1069" s="357">
        <f>CX122+CX123</f>
        <v>0</v>
      </c>
    </row>
    <row r="1070" ht="15" customHeight="true" x14ac:dyDescent="0.2">
      <c r="A1070" s="324">
        <f>AY15</f>
        <v>0</v>
      </c>
      <c r="B1070" s="357">
        <f>CY122+CY123</f>
        <v>0</v>
      </c>
    </row>
    <row r="1071" ht="15" customHeight="true" x14ac:dyDescent="0.2">
      <c r="A1071" s="324"/>
      <c r="B1071" s="357"/>
    </row>
    <row r="1072" ht="15" customHeight="true" x14ac:dyDescent="0.2">
      <c r="A1072" s="357">
        <f>34-COUNTIF(A1037:A1071,"0")</f>
        <v>19</v>
      </c>
      <c r="B1072" s="324" t="s">
        <v>136</v>
      </c>
    </row>
    <row r="1100" s="300" customFormat="true" ht="17.1" customHeight="true" x14ac:dyDescent="0.2">
      <c r="A1100" s="1700"/>
      <c r="B1100" s="1697"/>
      <c r="BA1100" s="395"/>
      <c r="BB1100" s="324"/>
      <c r="BC1100" s="395"/>
      <c r="BD1100" s="395"/>
      <c r="BE1100" s="395"/>
      <c r="BF1100" s="395"/>
      <c r="BG1100" s="395"/>
      <c r="BH1100" s="395"/>
      <c r="BI1100" s="395"/>
      <c r="BJ1100" s="395"/>
      <c r="BK1100" s="395"/>
      <c r="BL1100" s="395"/>
      <c r="BM1100" s="395"/>
      <c r="BN1100" s="395"/>
      <c r="BO1100" s="395"/>
      <c r="BP1100" s="395"/>
      <c r="BQ1100" s="395"/>
      <c r="BR1100" s="395"/>
      <c r="BS1100" s="395"/>
      <c r="BT1100" s="395"/>
      <c r="BU1100" s="395"/>
      <c r="BV1100" s="395"/>
      <c r="BW1100" s="395"/>
      <c r="BX1100" s="395"/>
      <c r="BY1100" s="395"/>
    </row>
    <row r="1101" s="300" customFormat="true" ht="17.1" customHeight="true" x14ac:dyDescent="0.2">
      <c r="A1101" s="1701"/>
      <c r="B1101" s="1698"/>
      <c r="BA1101" s="395"/>
      <c r="BB1101" s="324"/>
      <c r="BC1101" s="395"/>
      <c r="BD1101" s="395"/>
      <c r="BE1101" s="395"/>
      <c r="BF1101" s="395"/>
      <c r="BG1101" s="395"/>
      <c r="BH1101" s="395"/>
      <c r="BI1101" s="395"/>
      <c r="BJ1101" s="395"/>
      <c r="BK1101" s="395"/>
      <c r="BL1101" s="395"/>
      <c r="BM1101" s="395"/>
      <c r="BN1101" s="395"/>
      <c r="BO1101" s="395"/>
      <c r="BP1101" s="395"/>
      <c r="BQ1101" s="395"/>
      <c r="BR1101" s="395"/>
      <c r="BS1101" s="395"/>
      <c r="BT1101" s="395"/>
      <c r="BU1101" s="395"/>
      <c r="BV1101" s="395"/>
      <c r="BW1101" s="395"/>
      <c r="BX1101" s="395"/>
      <c r="BY1101" s="395"/>
    </row>
    <row r="1102" s="300" customFormat="true" ht="15" customHeight="true" x14ac:dyDescent="0.2">
      <c r="BA1102" s="395"/>
      <c r="BB1102" s="324"/>
      <c r="BC1102" s="395"/>
      <c r="BD1102" s="395"/>
      <c r="BE1102" s="395"/>
      <c r="BF1102" s="395"/>
      <c r="BG1102" s="395"/>
      <c r="BH1102" s="395"/>
      <c r="BI1102" s="395"/>
      <c r="BJ1102" s="395"/>
      <c r="BK1102" s="395"/>
      <c r="BL1102" s="395"/>
      <c r="BM1102" s="395"/>
      <c r="BN1102" s="395"/>
      <c r="BO1102" s="395"/>
      <c r="BP1102" s="395"/>
      <c r="BQ1102" s="395"/>
      <c r="BR1102" s="395"/>
      <c r="BS1102" s="395"/>
      <c r="BT1102" s="395"/>
      <c r="BU1102" s="395"/>
      <c r="BV1102" s="395"/>
      <c r="BW1102" s="395"/>
      <c r="BX1102" s="395"/>
      <c r="BY1102" s="395"/>
    </row>
    <row r="1103" s="300" customFormat="true" ht="15" customHeight="true" x14ac:dyDescent="0.2">
      <c r="BA1103" s="395"/>
      <c r="BB1103" s="324"/>
      <c r="BC1103" s="395"/>
      <c r="BD1103" s="395"/>
      <c r="BE1103" s="395"/>
      <c r="BF1103" s="395"/>
      <c r="BG1103" s="395"/>
      <c r="BH1103" s="395"/>
      <c r="BI1103" s="395"/>
      <c r="BJ1103" s="395"/>
      <c r="BK1103" s="395"/>
      <c r="BL1103" s="395"/>
      <c r="BM1103" s="395"/>
      <c r="BN1103" s="395"/>
      <c r="BO1103" s="395"/>
      <c r="BP1103" s="395"/>
      <c r="BQ1103" s="395"/>
      <c r="BR1103" s="395"/>
      <c r="BS1103" s="395"/>
      <c r="BT1103" s="395"/>
      <c r="BU1103" s="395"/>
      <c r="BV1103" s="395"/>
      <c r="BW1103" s="395"/>
      <c r="BX1103" s="395"/>
      <c r="BY1103" s="395"/>
    </row>
    <row r="1104" s="300" customFormat="true" ht="15" customHeight="true" x14ac:dyDescent="0.2">
      <c r="BA1104" s="395"/>
      <c r="BB1104" s="324"/>
      <c r="BC1104" s="395"/>
      <c r="BD1104" s="395"/>
      <c r="BE1104" s="395"/>
      <c r="BF1104" s="395"/>
      <c r="BG1104" s="395"/>
      <c r="BH1104" s="395"/>
      <c r="BI1104" s="395"/>
      <c r="BJ1104" s="395"/>
      <c r="BK1104" s="395"/>
      <c r="BL1104" s="395"/>
      <c r="BM1104" s="395"/>
      <c r="BN1104" s="395"/>
      <c r="BO1104" s="395"/>
      <c r="BP1104" s="395"/>
      <c r="BQ1104" s="395"/>
      <c r="BR1104" s="395"/>
      <c r="BS1104" s="395"/>
      <c r="BT1104" s="395"/>
      <c r="BU1104" s="395"/>
      <c r="BV1104" s="395"/>
      <c r="BW1104" s="395"/>
      <c r="BX1104" s="395"/>
      <c r="BY1104" s="395"/>
    </row>
    <row r="1105" s="300" customFormat="true" ht="15" customHeight="true" x14ac:dyDescent="0.2">
      <c r="BA1105" s="395"/>
      <c r="BB1105" s="324"/>
      <c r="BC1105" s="395"/>
      <c r="BD1105" s="395"/>
      <c r="BE1105" s="395"/>
      <c r="BF1105" s="395"/>
      <c r="BG1105" s="395"/>
      <c r="BH1105" s="395"/>
      <c r="BI1105" s="395"/>
      <c r="BJ1105" s="395"/>
      <c r="BK1105" s="395"/>
      <c r="BL1105" s="395"/>
      <c r="BM1105" s="395"/>
      <c r="BN1105" s="395"/>
      <c r="BO1105" s="395"/>
      <c r="BP1105" s="395"/>
      <c r="BQ1105" s="395"/>
      <c r="BR1105" s="395"/>
      <c r="BS1105" s="395"/>
      <c r="BT1105" s="395"/>
      <c r="BU1105" s="395"/>
      <c r="BV1105" s="395"/>
      <c r="BW1105" s="395"/>
      <c r="BX1105" s="395"/>
      <c r="BY1105" s="395"/>
    </row>
    <row r="1106" s="300" customFormat="true" ht="15" customHeight="true" x14ac:dyDescent="0.2">
      <c r="BA1106" s="395"/>
      <c r="BB1106" s="324"/>
      <c r="BC1106" s="395"/>
      <c r="BD1106" s="395"/>
      <c r="BE1106" s="395"/>
      <c r="BF1106" s="395"/>
      <c r="BG1106" s="395"/>
      <c r="BH1106" s="395"/>
      <c r="BI1106" s="395"/>
      <c r="BJ1106" s="395"/>
      <c r="BK1106" s="395"/>
      <c r="BL1106" s="395"/>
      <c r="BM1106" s="395"/>
      <c r="BN1106" s="395"/>
      <c r="BO1106" s="395"/>
      <c r="BP1106" s="395"/>
      <c r="BQ1106" s="395"/>
      <c r="BR1106" s="395"/>
      <c r="BS1106" s="395"/>
      <c r="BT1106" s="395"/>
      <c r="BU1106" s="395"/>
      <c r="BV1106" s="395"/>
      <c r="BW1106" s="395"/>
      <c r="BX1106" s="395"/>
      <c r="BY1106" s="395"/>
    </row>
    <row r="1107" s="300" customFormat="true" ht="15" customHeight="true" x14ac:dyDescent="0.2">
      <c r="BA1107" s="395"/>
      <c r="BB1107" s="324"/>
      <c r="BC1107" s="395"/>
      <c r="BD1107" s="395"/>
      <c r="BE1107" s="395"/>
      <c r="BF1107" s="395"/>
      <c r="BG1107" s="395"/>
      <c r="BH1107" s="395"/>
      <c r="BI1107" s="395"/>
      <c r="BJ1107" s="395"/>
      <c r="BK1107" s="395"/>
      <c r="BL1107" s="395"/>
      <c r="BM1107" s="395"/>
      <c r="BN1107" s="395"/>
      <c r="BO1107" s="395"/>
      <c r="BP1107" s="395"/>
      <c r="BQ1107" s="395"/>
      <c r="BR1107" s="395"/>
      <c r="BS1107" s="395"/>
      <c r="BT1107" s="395"/>
      <c r="BU1107" s="395"/>
      <c r="BV1107" s="395"/>
      <c r="BW1107" s="395"/>
      <c r="BX1107" s="395"/>
      <c r="BY1107" s="395"/>
    </row>
    <row r="1108" s="300" customFormat="true" ht="15" customHeight="true" x14ac:dyDescent="0.2">
      <c r="BA1108" s="395"/>
      <c r="BB1108" s="324"/>
      <c r="BC1108" s="395"/>
      <c r="BD1108" s="395"/>
      <c r="BE1108" s="395"/>
      <c r="BF1108" s="395"/>
      <c r="BG1108" s="395"/>
      <c r="BH1108" s="395"/>
      <c r="BI1108" s="395"/>
      <c r="BJ1108" s="395"/>
      <c r="BK1108" s="395"/>
      <c r="BL1108" s="395"/>
      <c r="BM1108" s="395"/>
      <c r="BN1108" s="395"/>
      <c r="BO1108" s="395"/>
      <c r="BP1108" s="395"/>
      <c r="BQ1108" s="395"/>
      <c r="BR1108" s="395"/>
      <c r="BS1108" s="395"/>
      <c r="BT1108" s="395"/>
      <c r="BU1108" s="395"/>
      <c r="BV1108" s="395"/>
      <c r="BW1108" s="395"/>
      <c r="BX1108" s="395"/>
      <c r="BY1108" s="395"/>
    </row>
    <row r="1109" s="300" customFormat="true" ht="15" customHeight="true" x14ac:dyDescent="0.2">
      <c r="BA1109" s="395"/>
      <c r="BB1109" s="324"/>
      <c r="BC1109" s="395"/>
      <c r="BD1109" s="395"/>
      <c r="BE1109" s="395"/>
      <c r="BF1109" s="395"/>
      <c r="BG1109" s="395"/>
      <c r="BH1109" s="395"/>
      <c r="BI1109" s="395"/>
      <c r="BJ1109" s="395"/>
      <c r="BK1109" s="395"/>
      <c r="BL1109" s="395"/>
      <c r="BM1109" s="395"/>
      <c r="BN1109" s="395"/>
      <c r="BO1109" s="395"/>
      <c r="BP1109" s="395"/>
      <c r="BQ1109" s="395"/>
      <c r="BR1109" s="395"/>
      <c r="BS1109" s="395"/>
      <c r="BT1109" s="395"/>
      <c r="BU1109" s="395"/>
      <c r="BV1109" s="395"/>
      <c r="BW1109" s="395"/>
      <c r="BX1109" s="395"/>
      <c r="BY1109" s="395"/>
    </row>
    <row r="1110" s="300" customFormat="true" ht="15" customHeight="true" x14ac:dyDescent="0.2">
      <c r="BA1110" s="395"/>
      <c r="BB1110" s="324"/>
      <c r="BC1110" s="395"/>
      <c r="BD1110" s="395"/>
      <c r="BE1110" s="395"/>
      <c r="BF1110" s="395"/>
      <c r="BG1110" s="395"/>
      <c r="BH1110" s="395"/>
      <c r="BI1110" s="395"/>
      <c r="BJ1110" s="395"/>
      <c r="BK1110" s="395"/>
      <c r="BL1110" s="395"/>
      <c r="BM1110" s="395"/>
      <c r="BN1110" s="395"/>
      <c r="BO1110" s="395"/>
      <c r="BP1110" s="395"/>
      <c r="BQ1110" s="395"/>
      <c r="BR1110" s="395"/>
      <c r="BS1110" s="395"/>
      <c r="BT1110" s="395"/>
      <c r="BU1110" s="395"/>
      <c r="BV1110" s="395"/>
      <c r="BW1110" s="395"/>
      <c r="BX1110" s="395"/>
      <c r="BY1110" s="395"/>
    </row>
    <row r="1111" s="300" customFormat="true" ht="15" customHeight="true" x14ac:dyDescent="0.2">
      <c r="BA1111" s="395"/>
      <c r="BB1111" s="324"/>
      <c r="BC1111" s="395"/>
      <c r="BD1111" s="395"/>
      <c r="BE1111" s="395"/>
      <c r="BF1111" s="395"/>
      <c r="BG1111" s="395"/>
      <c r="BH1111" s="395"/>
      <c r="BI1111" s="395"/>
      <c r="BJ1111" s="395"/>
      <c r="BK1111" s="395"/>
      <c r="BL1111" s="395"/>
      <c r="BM1111" s="395"/>
      <c r="BN1111" s="395"/>
      <c r="BO1111" s="395"/>
      <c r="BP1111" s="395"/>
      <c r="BQ1111" s="395"/>
      <c r="BR1111" s="395"/>
      <c r="BS1111" s="395"/>
      <c r="BT1111" s="395"/>
      <c r="BU1111" s="395"/>
      <c r="BV1111" s="395"/>
      <c r="BW1111" s="395"/>
      <c r="BX1111" s="395"/>
      <c r="BY1111" s="395"/>
    </row>
    <row r="1112" s="300" customFormat="true" ht="15" customHeight="true" x14ac:dyDescent="0.2">
      <c r="BA1112" s="395"/>
      <c r="BB1112" s="324"/>
      <c r="BC1112" s="395"/>
      <c r="BD1112" s="395"/>
      <c r="BE1112" s="395"/>
      <c r="BF1112" s="395"/>
      <c r="BG1112" s="395"/>
      <c r="BH1112" s="395"/>
      <c r="BI1112" s="395"/>
      <c r="BJ1112" s="395"/>
      <c r="BK1112" s="395"/>
      <c r="BL1112" s="395"/>
      <c r="BM1112" s="395"/>
      <c r="BN1112" s="395"/>
      <c r="BO1112" s="395"/>
      <c r="BP1112" s="395"/>
      <c r="BQ1112" s="395"/>
      <c r="BR1112" s="395"/>
      <c r="BS1112" s="395"/>
      <c r="BT1112" s="395"/>
      <c r="BU1112" s="395"/>
      <c r="BV1112" s="395"/>
      <c r="BW1112" s="395"/>
      <c r="BX1112" s="395"/>
      <c r="BY1112" s="395"/>
    </row>
    <row r="1113" s="300" customFormat="true" ht="15" customHeight="true" x14ac:dyDescent="0.2">
      <c r="BA1113" s="395"/>
      <c r="BB1113" s="324"/>
      <c r="BC1113" s="395"/>
      <c r="BD1113" s="395"/>
      <c r="BE1113" s="395"/>
      <c r="BF1113" s="395"/>
      <c r="BG1113" s="395"/>
      <c r="BH1113" s="395"/>
      <c r="BI1113" s="395"/>
      <c r="BJ1113" s="395"/>
      <c r="BK1113" s="395"/>
      <c r="BL1113" s="395"/>
      <c r="BM1113" s="395"/>
      <c r="BN1113" s="395"/>
      <c r="BO1113" s="395"/>
      <c r="BP1113" s="395"/>
      <c r="BQ1113" s="395"/>
      <c r="BR1113" s="395"/>
      <c r="BS1113" s="395"/>
      <c r="BT1113" s="395"/>
      <c r="BU1113" s="395"/>
      <c r="BV1113" s="395"/>
      <c r="BW1113" s="395"/>
      <c r="BX1113" s="395"/>
      <c r="BY1113" s="395"/>
    </row>
    <row r="1114" s="300" customFormat="true" ht="17.1" customHeight="true" x14ac:dyDescent="0.2">
      <c r="A1114" s="1701"/>
      <c r="B1114" s="1698"/>
      <c r="C1114" s="1686"/>
      <c r="D1114" s="1686"/>
      <c r="E1114" s="1686"/>
      <c r="F1114" s="1686"/>
      <c r="G1114" s="1686"/>
      <c r="H1114" s="1686"/>
      <c r="I1114" s="1686"/>
      <c r="J1114" s="1686"/>
      <c r="K1114" s="1686"/>
      <c r="L1114" s="1686"/>
      <c r="M1114" s="1686"/>
      <c r="N1114" s="1686"/>
      <c r="O1114" s="1686"/>
      <c r="P1114" s="1686"/>
      <c r="Q1114" s="1686"/>
      <c r="R1114" s="1686"/>
      <c r="S1114" s="1686"/>
      <c r="T1114" s="1686"/>
      <c r="U1114" s="1686"/>
      <c r="V1114" s="1686"/>
      <c r="W1114" s="1686"/>
      <c r="X1114" s="1686"/>
      <c r="Y1114" s="1686"/>
      <c r="Z1114" s="1686"/>
      <c r="AA1114" s="1686"/>
      <c r="AB1114" s="1686"/>
      <c r="AC1114" s="1686"/>
      <c r="AD1114" s="1686"/>
      <c r="AE1114" s="1686"/>
      <c r="AF1114" s="1686"/>
      <c r="AG1114" s="1686"/>
      <c r="AH1114" s="1686"/>
      <c r="AI1114" s="1686"/>
      <c r="AJ1114" s="1686"/>
      <c r="BA1114" s="395"/>
      <c r="BB1114" s="324"/>
      <c r="BC1114" s="395"/>
      <c r="BD1114" s="395"/>
      <c r="BE1114" s="395"/>
      <c r="BF1114" s="395"/>
      <c r="BG1114" s="395"/>
      <c r="BH1114" s="395"/>
      <c r="BI1114" s="395"/>
      <c r="BJ1114" s="395"/>
      <c r="BK1114" s="395"/>
      <c r="BL1114" s="395"/>
      <c r="BM1114" s="395"/>
      <c r="BN1114" s="395"/>
      <c r="BO1114" s="395"/>
      <c r="BP1114" s="395"/>
      <c r="BQ1114" s="395"/>
      <c r="BR1114" s="395"/>
      <c r="BS1114" s="395"/>
      <c r="BT1114" s="395"/>
      <c r="BU1114" s="395"/>
      <c r="BV1114" s="395"/>
      <c r="BW1114" s="395"/>
      <c r="BX1114" s="395"/>
      <c r="BY1114" s="395"/>
    </row>
    <row r="1115" s="300" customFormat="true" ht="17.1" customHeight="true" x14ac:dyDescent="0.2">
      <c r="A1115" s="1701"/>
      <c r="B1115" s="1698"/>
      <c r="C1115" s="1686"/>
      <c r="D1115" s="1686"/>
      <c r="E1115" s="1686"/>
      <c r="F1115" s="1686"/>
      <c r="G1115" s="1686"/>
      <c r="H1115" s="1686"/>
      <c r="I1115" s="1686"/>
      <c r="J1115" s="1686"/>
      <c r="K1115" s="1686"/>
      <c r="L1115" s="1686"/>
      <c r="M1115" s="1686"/>
      <c r="N1115" s="1686"/>
      <c r="O1115" s="1686"/>
      <c r="P1115" s="1686"/>
      <c r="Q1115" s="1686"/>
      <c r="R1115" s="1686"/>
      <c r="S1115" s="1686"/>
      <c r="T1115" s="1686"/>
      <c r="U1115" s="1686"/>
      <c r="V1115" s="1686"/>
      <c r="W1115" s="1686"/>
      <c r="X1115" s="1686"/>
      <c r="Y1115" s="1686"/>
      <c r="Z1115" s="1686"/>
      <c r="AA1115" s="1686"/>
      <c r="AB1115" s="1686"/>
      <c r="AC1115" s="1686"/>
      <c r="AD1115" s="1686"/>
      <c r="AE1115" s="1686"/>
      <c r="AF1115" s="1686"/>
      <c r="AG1115" s="1686"/>
      <c r="AH1115" s="1686"/>
      <c r="AI1115" s="1686"/>
      <c r="AJ1115" s="1686"/>
      <c r="BA1115" s="395"/>
      <c r="BB1115" s="324"/>
      <c r="BC1115" s="395"/>
      <c r="BD1115" s="395"/>
      <c r="BE1115" s="395"/>
      <c r="BF1115" s="395"/>
      <c r="BG1115" s="395"/>
      <c r="BH1115" s="395"/>
      <c r="BI1115" s="395"/>
      <c r="BJ1115" s="395"/>
      <c r="BK1115" s="395"/>
      <c r="BL1115" s="395"/>
      <c r="BM1115" s="395"/>
      <c r="BN1115" s="395"/>
      <c r="BO1115" s="395"/>
      <c r="BP1115" s="395"/>
      <c r="BQ1115" s="395"/>
      <c r="BR1115" s="395"/>
      <c r="BS1115" s="395"/>
      <c r="BT1115" s="395"/>
      <c r="BU1115" s="395"/>
      <c r="BV1115" s="395"/>
      <c r="BW1115" s="395"/>
      <c r="BX1115" s="395"/>
      <c r="BY1115" s="395"/>
    </row>
    <row r="1116" s="300" customFormat="true" ht="17.1" customHeight="true" x14ac:dyDescent="0.2">
      <c r="A1116" s="1701"/>
      <c r="B1116" s="1698"/>
      <c r="C1116" s="1686"/>
      <c r="D1116" s="1686"/>
      <c r="E1116" s="1686"/>
      <c r="F1116" s="1686"/>
      <c r="G1116" s="1686"/>
      <c r="H1116" s="1686"/>
      <c r="I1116" s="1686"/>
      <c r="J1116" s="1686"/>
      <c r="K1116" s="1686"/>
      <c r="L1116" s="1686"/>
      <c r="M1116" s="1686"/>
      <c r="N1116" s="1686"/>
      <c r="O1116" s="1686"/>
      <c r="P1116" s="1686"/>
      <c r="Q1116" s="1686"/>
      <c r="R1116" s="1686"/>
      <c r="S1116" s="1686"/>
      <c r="T1116" s="1686"/>
      <c r="U1116" s="1686"/>
      <c r="V1116" s="1686"/>
      <c r="W1116" s="1686"/>
      <c r="X1116" s="1686"/>
      <c r="Y1116" s="1686"/>
      <c r="Z1116" s="1686"/>
      <c r="AA1116" s="1686"/>
      <c r="AB1116" s="1686"/>
      <c r="AC1116" s="1686"/>
      <c r="AD1116" s="1686"/>
      <c r="AE1116" s="1686"/>
      <c r="AF1116" s="1686"/>
      <c r="AG1116" s="1686"/>
      <c r="AH1116" s="1686"/>
      <c r="AI1116" s="1686"/>
      <c r="AJ1116" s="1686"/>
      <c r="BA1116" s="395"/>
      <c r="BB1116" s="324"/>
      <c r="BC1116" s="395"/>
      <c r="BD1116" s="395"/>
      <c r="BE1116" s="395"/>
      <c r="BF1116" s="395"/>
      <c r="BG1116" s="395"/>
      <c r="BH1116" s="395"/>
      <c r="BI1116" s="395"/>
      <c r="BJ1116" s="395"/>
      <c r="BK1116" s="395"/>
      <c r="BL1116" s="395"/>
      <c r="BM1116" s="395"/>
      <c r="BN1116" s="395"/>
      <c r="BO1116" s="395"/>
      <c r="BP1116" s="395"/>
      <c r="BQ1116" s="395"/>
      <c r="BR1116" s="395"/>
      <c r="BS1116" s="395"/>
      <c r="BT1116" s="395"/>
      <c r="BU1116" s="395"/>
      <c r="BV1116" s="395"/>
      <c r="BW1116" s="395"/>
      <c r="BX1116" s="395"/>
      <c r="BY1116" s="395"/>
    </row>
    <row r="1117" s="300" customFormat="true" ht="17.1" customHeight="true" x14ac:dyDescent="0.2">
      <c r="A1117" s="1702"/>
      <c r="B1117" s="1699"/>
      <c r="C1117" s="1688"/>
      <c r="D1117" s="1688"/>
      <c r="E1117" s="1688"/>
      <c r="F1117" s="1688"/>
      <c r="G1117" s="1688"/>
      <c r="H1117" s="1688"/>
      <c r="I1117" s="1688"/>
      <c r="J1117" s="1688"/>
      <c r="K1117" s="1688"/>
      <c r="L1117" s="1688"/>
      <c r="M1117" s="1688"/>
      <c r="N1117" s="1688"/>
      <c r="O1117" s="1688"/>
      <c r="P1117" s="1688"/>
      <c r="Q1117" s="1688"/>
      <c r="R1117" s="1688"/>
      <c r="S1117" s="1688"/>
      <c r="T1117" s="1688"/>
      <c r="U1117" s="1688"/>
      <c r="V1117" s="1688"/>
      <c r="W1117" s="1688"/>
      <c r="X1117" s="1688"/>
      <c r="Y1117" s="1688"/>
      <c r="Z1117" s="1688"/>
      <c r="AA1117" s="1688"/>
      <c r="AB1117" s="1688"/>
      <c r="AC1117" s="1688"/>
      <c r="AD1117" s="1688"/>
      <c r="AE1117" s="1688"/>
      <c r="AF1117" s="1688"/>
      <c r="AG1117" s="1688"/>
      <c r="AH1117" s="1688"/>
      <c r="AI1117" s="1688"/>
      <c r="AJ1117" s="1688"/>
      <c r="BA1117" s="395"/>
      <c r="BB1117" s="324"/>
      <c r="BC1117" s="395"/>
      <c r="BD1117" s="395"/>
      <c r="BE1117" s="395"/>
      <c r="BF1117" s="395"/>
      <c r="BG1117" s="395"/>
      <c r="BH1117" s="395"/>
      <c r="BI1117" s="395"/>
      <c r="BJ1117" s="395"/>
      <c r="BK1117" s="395"/>
      <c r="BL1117" s="395"/>
      <c r="BM1117" s="395"/>
      <c r="BN1117" s="395"/>
      <c r="BO1117" s="395"/>
      <c r="BP1117" s="395"/>
      <c r="BQ1117" s="395"/>
      <c r="BR1117" s="395"/>
      <c r="BS1117" s="395"/>
      <c r="BT1117" s="395"/>
      <c r="BU1117" s="395"/>
      <c r="BV1117" s="395"/>
      <c r="BW1117" s="395"/>
      <c r="BX1117" s="395"/>
      <c r="BY1117" s="395"/>
    </row>
    <row r="1118" s="300" customFormat="true" ht="15" customHeight="true" x14ac:dyDescent="0.2">
      <c r="BA1118" s="395"/>
      <c r="BB1118" s="324"/>
      <c r="BC1118" s="395"/>
      <c r="BD1118" s="395"/>
      <c r="BE1118" s="395"/>
      <c r="BF1118" s="395"/>
      <c r="BG1118" s="395"/>
      <c r="BH1118" s="395"/>
      <c r="BI1118" s="395"/>
      <c r="BJ1118" s="395"/>
      <c r="BK1118" s="395"/>
      <c r="BL1118" s="395"/>
      <c r="BM1118" s="395"/>
      <c r="BN1118" s="395"/>
      <c r="BO1118" s="395"/>
      <c r="BP1118" s="395"/>
      <c r="BQ1118" s="395"/>
      <c r="BR1118" s="395"/>
      <c r="BS1118" s="395"/>
      <c r="BT1118" s="395"/>
      <c r="BU1118" s="395"/>
      <c r="BV1118" s="395"/>
      <c r="BW1118" s="395"/>
      <c r="BX1118" s="395"/>
      <c r="BY1118" s="395"/>
    </row>
    <row r="1119" s="300" customFormat="true" ht="15" customHeight="true" x14ac:dyDescent="0.2">
      <c r="BA1119" s="395"/>
      <c r="BB1119" s="324"/>
      <c r="BC1119" s="395"/>
      <c r="BD1119" s="395"/>
      <c r="BE1119" s="395"/>
      <c r="BF1119" s="395"/>
      <c r="BG1119" s="395"/>
      <c r="BH1119" s="395"/>
      <c r="BI1119" s="395"/>
      <c r="BJ1119" s="395"/>
      <c r="BK1119" s="395"/>
      <c r="BL1119" s="395"/>
      <c r="BM1119" s="395"/>
      <c r="BN1119" s="395"/>
      <c r="BO1119" s="395"/>
      <c r="BP1119" s="395"/>
      <c r="BQ1119" s="395"/>
      <c r="BR1119" s="395"/>
      <c r="BS1119" s="395"/>
      <c r="BT1119" s="395"/>
      <c r="BU1119" s="395"/>
      <c r="BV1119" s="395"/>
      <c r="BW1119" s="395"/>
      <c r="BX1119" s="395"/>
      <c r="BY1119" s="395"/>
    </row>
    <row r="1120" s="300" customFormat="true" ht="15" customHeight="true" x14ac:dyDescent="0.2">
      <c r="BA1120" s="395"/>
      <c r="BB1120" s="324"/>
      <c r="BC1120" s="395"/>
      <c r="BD1120" s="395"/>
      <c r="BE1120" s="395"/>
      <c r="BF1120" s="395"/>
      <c r="BG1120" s="395"/>
      <c r="BH1120" s="395"/>
      <c r="BI1120" s="395"/>
      <c r="BJ1120" s="395"/>
      <c r="BK1120" s="395"/>
      <c r="BL1120" s="395"/>
      <c r="BM1120" s="395"/>
      <c r="BN1120" s="395"/>
      <c r="BO1120" s="395"/>
      <c r="BP1120" s="395"/>
      <c r="BQ1120" s="395"/>
      <c r="BR1120" s="395"/>
      <c r="BS1120" s="395"/>
      <c r="BT1120" s="395"/>
      <c r="BU1120" s="395"/>
      <c r="BV1120" s="395"/>
      <c r="BW1120" s="395"/>
      <c r="BX1120" s="395"/>
      <c r="BY1120" s="395"/>
    </row>
    <row r="1121" s="300" customFormat="true" ht="15" customHeight="true" x14ac:dyDescent="0.2">
      <c r="BA1121" s="395"/>
      <c r="BB1121" s="324"/>
      <c r="BC1121" s="395"/>
      <c r="BD1121" s="395"/>
      <c r="BE1121" s="395"/>
      <c r="BF1121" s="395"/>
      <c r="BG1121" s="395"/>
      <c r="BH1121" s="395"/>
      <c r="BI1121" s="395"/>
      <c r="BJ1121" s="395"/>
      <c r="BK1121" s="395"/>
      <c r="BL1121" s="395"/>
      <c r="BM1121" s="395"/>
      <c r="BN1121" s="395"/>
      <c r="BO1121" s="395"/>
      <c r="BP1121" s="395"/>
      <c r="BQ1121" s="395"/>
      <c r="BR1121" s="395"/>
      <c r="BS1121" s="395"/>
      <c r="BT1121" s="395"/>
      <c r="BU1121" s="395"/>
      <c r="BV1121" s="395"/>
      <c r="BW1121" s="395"/>
      <c r="BX1121" s="395"/>
      <c r="BY1121" s="395"/>
    </row>
    <row r="1122" s="300" customFormat="true" ht="15" customHeight="true" x14ac:dyDescent="0.2">
      <c r="BA1122" s="395"/>
      <c r="BB1122" s="324"/>
      <c r="BC1122" s="395"/>
      <c r="BD1122" s="395"/>
      <c r="BE1122" s="395"/>
      <c r="BF1122" s="395"/>
      <c r="BG1122" s="395"/>
      <c r="BH1122" s="395"/>
      <c r="BI1122" s="395"/>
      <c r="BJ1122" s="395"/>
      <c r="BK1122" s="395"/>
      <c r="BL1122" s="395"/>
      <c r="BM1122" s="395"/>
      <c r="BN1122" s="395"/>
      <c r="BO1122" s="395"/>
      <c r="BP1122" s="395"/>
      <c r="BQ1122" s="395"/>
      <c r="BR1122" s="395"/>
      <c r="BS1122" s="395"/>
      <c r="BT1122" s="395"/>
      <c r="BU1122" s="395"/>
      <c r="BV1122" s="395"/>
      <c r="BW1122" s="395"/>
      <c r="BX1122" s="395"/>
      <c r="BY1122" s="395"/>
    </row>
    <row r="1123" s="300" customFormat="true" ht="15" customHeight="true" x14ac:dyDescent="0.2">
      <c r="BA1123" s="395"/>
      <c r="BB1123" s="324"/>
      <c r="BC1123" s="395"/>
      <c r="BD1123" s="395"/>
      <c r="BE1123" s="395"/>
      <c r="BF1123" s="395"/>
      <c r="BG1123" s="395"/>
      <c r="BH1123" s="395"/>
      <c r="BI1123" s="395"/>
      <c r="BJ1123" s="395"/>
      <c r="BK1123" s="395"/>
      <c r="BL1123" s="395"/>
      <c r="BM1123" s="395"/>
      <c r="BN1123" s="395"/>
      <c r="BO1123" s="395"/>
      <c r="BP1123" s="395"/>
      <c r="BQ1123" s="395"/>
      <c r="BR1123" s="395"/>
      <c r="BS1123" s="395"/>
      <c r="BT1123" s="395"/>
      <c r="BU1123" s="395"/>
      <c r="BV1123" s="395"/>
      <c r="BW1123" s="395"/>
      <c r="BX1123" s="395"/>
      <c r="BY1123" s="395"/>
    </row>
    <row r="1124" s="300" customFormat="true" ht="15" customHeight="true" x14ac:dyDescent="0.2">
      <c r="BA1124" s="395"/>
      <c r="BB1124" s="324"/>
      <c r="BC1124" s="395"/>
      <c r="BD1124" s="395"/>
      <c r="BE1124" s="395"/>
      <c r="BF1124" s="395"/>
      <c r="BG1124" s="395"/>
      <c r="BH1124" s="395"/>
      <c r="BI1124" s="395"/>
      <c r="BJ1124" s="395"/>
      <c r="BK1124" s="395"/>
      <c r="BL1124" s="395"/>
      <c r="BM1124" s="395"/>
      <c r="BN1124" s="395"/>
      <c r="BO1124" s="395"/>
      <c r="BP1124" s="395"/>
      <c r="BQ1124" s="395"/>
      <c r="BR1124" s="395"/>
      <c r="BS1124" s="395"/>
      <c r="BT1124" s="395"/>
      <c r="BU1124" s="395"/>
      <c r="BV1124" s="395"/>
      <c r="BW1124" s="395"/>
      <c r="BX1124" s="395"/>
      <c r="BY1124" s="395"/>
    </row>
    <row r="1125" s="300" customFormat="true" ht="15" customHeight="true" x14ac:dyDescent="0.2">
      <c r="BA1125" s="395"/>
      <c r="BB1125" s="324"/>
      <c r="BC1125" s="395"/>
      <c r="BD1125" s="395"/>
      <c r="BE1125" s="395"/>
      <c r="BF1125" s="395"/>
      <c r="BG1125" s="395"/>
      <c r="BH1125" s="395"/>
      <c r="BI1125" s="395"/>
      <c r="BJ1125" s="395"/>
      <c r="BK1125" s="395"/>
      <c r="BL1125" s="395"/>
      <c r="BM1125" s="395"/>
      <c r="BN1125" s="395"/>
      <c r="BO1125" s="395"/>
      <c r="BP1125" s="395"/>
      <c r="BQ1125" s="395"/>
      <c r="BR1125" s="395"/>
      <c r="BS1125" s="395"/>
      <c r="BT1125" s="395"/>
      <c r="BU1125" s="395"/>
      <c r="BV1125" s="395"/>
      <c r="BW1125" s="395"/>
      <c r="BX1125" s="395"/>
      <c r="BY1125" s="395"/>
    </row>
    <row r="1126" s="300" customFormat="true" ht="15" customHeight="true" x14ac:dyDescent="0.2">
      <c r="BA1126" s="395"/>
      <c r="BB1126" s="324"/>
      <c r="BC1126" s="395"/>
      <c r="BD1126" s="395"/>
      <c r="BE1126" s="395"/>
      <c r="BF1126" s="395"/>
      <c r="BG1126" s="395"/>
      <c r="BH1126" s="395"/>
      <c r="BI1126" s="395"/>
      <c r="BJ1126" s="395"/>
      <c r="BK1126" s="395"/>
      <c r="BL1126" s="395"/>
      <c r="BM1126" s="395"/>
      <c r="BN1126" s="395"/>
      <c r="BO1126" s="395"/>
      <c r="BP1126" s="395"/>
      <c r="BQ1126" s="395"/>
      <c r="BR1126" s="395"/>
      <c r="BS1126" s="395"/>
      <c r="BT1126" s="395"/>
      <c r="BU1126" s="395"/>
      <c r="BV1126" s="395"/>
      <c r="BW1126" s="395"/>
      <c r="BX1126" s="395"/>
      <c r="BY1126" s="395"/>
    </row>
    <row r="1127" s="300" customFormat="true" ht="15" customHeight="true" x14ac:dyDescent="0.2">
      <c r="BA1127" s="395"/>
      <c r="BB1127" s="324"/>
      <c r="BC1127" s="395"/>
      <c r="BD1127" s="395"/>
      <c r="BE1127" s="395"/>
      <c r="BF1127" s="395"/>
      <c r="BG1127" s="395"/>
      <c r="BH1127" s="395"/>
      <c r="BI1127" s="395"/>
      <c r="BJ1127" s="395"/>
      <c r="BK1127" s="395"/>
      <c r="BL1127" s="395"/>
      <c r="BM1127" s="395"/>
      <c r="BN1127" s="395"/>
      <c r="BO1127" s="395"/>
      <c r="BP1127" s="395"/>
      <c r="BQ1127" s="395"/>
      <c r="BR1127" s="395"/>
      <c r="BS1127" s="395"/>
      <c r="BT1127" s="395"/>
      <c r="BU1127" s="395"/>
      <c r="BV1127" s="395"/>
      <c r="BW1127" s="395"/>
      <c r="BX1127" s="395"/>
      <c r="BY1127" s="395"/>
    </row>
    <row r="1128" s="300" customFormat="true" ht="15" customHeight="true" x14ac:dyDescent="0.2">
      <c r="BA1128" s="395"/>
      <c r="BB1128" s="324"/>
      <c r="BC1128" s="395"/>
      <c r="BD1128" s="395"/>
      <c r="BE1128" s="395"/>
      <c r="BF1128" s="395"/>
      <c r="BG1128" s="395"/>
      <c r="BH1128" s="395"/>
      <c r="BI1128" s="395"/>
      <c r="BJ1128" s="395"/>
      <c r="BK1128" s="395"/>
      <c r="BL1128" s="395"/>
      <c r="BM1128" s="395"/>
      <c r="BN1128" s="395"/>
      <c r="BO1128" s="395"/>
      <c r="BP1128" s="395"/>
      <c r="BQ1128" s="395"/>
      <c r="BR1128" s="395"/>
      <c r="BS1128" s="395"/>
      <c r="BT1128" s="395"/>
      <c r="BU1128" s="395"/>
      <c r="BV1128" s="395"/>
      <c r="BW1128" s="395"/>
      <c r="BX1128" s="395"/>
      <c r="BY1128" s="395"/>
    </row>
    <row r="1129" s="300" customFormat="true" ht="15" customHeight="true" x14ac:dyDescent="0.2">
      <c r="BA1129" s="395"/>
      <c r="BB1129" s="324"/>
      <c r="BC1129" s="395"/>
      <c r="BD1129" s="395"/>
      <c r="BE1129" s="395"/>
      <c r="BF1129" s="395"/>
      <c r="BG1129" s="395"/>
      <c r="BH1129" s="395"/>
      <c r="BI1129" s="395"/>
      <c r="BJ1129" s="395"/>
      <c r="BK1129" s="395"/>
      <c r="BL1129" s="395"/>
      <c r="BM1129" s="395"/>
      <c r="BN1129" s="395"/>
      <c r="BO1129" s="395"/>
      <c r="BP1129" s="395"/>
      <c r="BQ1129" s="395"/>
      <c r="BR1129" s="395"/>
      <c r="BS1129" s="395"/>
      <c r="BT1129" s="395"/>
      <c r="BU1129" s="395"/>
      <c r="BV1129" s="395"/>
      <c r="BW1129" s="395"/>
      <c r="BX1129" s="395"/>
      <c r="BY1129" s="395"/>
    </row>
    <row r="1130" s="300" customFormat="true" ht="15" customHeight="true" x14ac:dyDescent="0.2">
      <c r="BA1130" s="395"/>
      <c r="BB1130" s="324"/>
      <c r="BC1130" s="395"/>
      <c r="BD1130" s="395"/>
      <c r="BE1130" s="395"/>
      <c r="BF1130" s="395"/>
      <c r="BG1130" s="395"/>
      <c r="BH1130" s="395"/>
      <c r="BI1130" s="395"/>
      <c r="BJ1130" s="395"/>
      <c r="BK1130" s="395"/>
      <c r="BL1130" s="395"/>
      <c r="BM1130" s="395"/>
      <c r="BN1130" s="395"/>
      <c r="BO1130" s="395"/>
      <c r="BP1130" s="395"/>
      <c r="BQ1130" s="395"/>
      <c r="BR1130" s="395"/>
      <c r="BS1130" s="395"/>
      <c r="BT1130" s="395"/>
      <c r="BU1130" s="395"/>
      <c r="BV1130" s="395"/>
      <c r="BW1130" s="395"/>
      <c r="BX1130" s="395"/>
      <c r="BY1130" s="395"/>
    </row>
    <row r="1131" s="300" customFormat="true" ht="15" customHeight="true" x14ac:dyDescent="0.2">
      <c r="BA1131" s="395"/>
      <c r="BB1131" s="324"/>
      <c r="BC1131" s="395"/>
      <c r="BD1131" s="395"/>
      <c r="BE1131" s="395"/>
      <c r="BF1131" s="395"/>
      <c r="BG1131" s="395"/>
      <c r="BH1131" s="395"/>
      <c r="BI1131" s="395"/>
      <c r="BJ1131" s="395"/>
      <c r="BK1131" s="395"/>
      <c r="BL1131" s="395"/>
      <c r="BM1131" s="395"/>
      <c r="BN1131" s="395"/>
      <c r="BO1131" s="395"/>
      <c r="BP1131" s="395"/>
      <c r="BQ1131" s="395"/>
      <c r="BR1131" s="395"/>
      <c r="BS1131" s="395"/>
      <c r="BT1131" s="395"/>
      <c r="BU1131" s="395"/>
      <c r="BV1131" s="395"/>
      <c r="BW1131" s="395"/>
      <c r="BX1131" s="395"/>
      <c r="BY1131" s="395"/>
    </row>
    <row r="1132" s="300" customFormat="true" ht="15" customHeight="true" x14ac:dyDescent="0.2">
      <c r="BA1132" s="395"/>
      <c r="BB1132" s="324"/>
      <c r="BC1132" s="395"/>
      <c r="BD1132" s="395"/>
      <c r="BE1132" s="395"/>
      <c r="BF1132" s="395"/>
      <c r="BG1132" s="395"/>
      <c r="BH1132" s="395"/>
      <c r="BI1132" s="395"/>
      <c r="BJ1132" s="395"/>
      <c r="BK1132" s="395"/>
      <c r="BL1132" s="395"/>
      <c r="BM1132" s="395"/>
      <c r="BN1132" s="395"/>
      <c r="BO1132" s="395"/>
      <c r="BP1132" s="395"/>
      <c r="BQ1132" s="395"/>
      <c r="BR1132" s="395"/>
      <c r="BS1132" s="395"/>
      <c r="BT1132" s="395"/>
      <c r="BU1132" s="395"/>
      <c r="BV1132" s="395"/>
      <c r="BW1132" s="395"/>
      <c r="BX1132" s="395"/>
      <c r="BY1132" s="395"/>
    </row>
    <row r="1133" s="300" customFormat="true" ht="15" customHeight="true" x14ac:dyDescent="0.2">
      <c r="BA1133" s="395"/>
      <c r="BB1133" s="324"/>
      <c r="BC1133" s="395"/>
      <c r="BD1133" s="395"/>
      <c r="BE1133" s="395"/>
      <c r="BF1133" s="395"/>
      <c r="BG1133" s="395"/>
      <c r="BH1133" s="395"/>
      <c r="BI1133" s="395"/>
      <c r="BJ1133" s="395"/>
      <c r="BK1133" s="395"/>
      <c r="BL1133" s="395"/>
      <c r="BM1133" s="395"/>
      <c r="BN1133" s="395"/>
      <c r="BO1133" s="395"/>
      <c r="BP1133" s="395"/>
      <c r="BQ1133" s="395"/>
      <c r="BR1133" s="395"/>
      <c r="BS1133" s="395"/>
      <c r="BT1133" s="395"/>
      <c r="BU1133" s="395"/>
      <c r="BV1133" s="395"/>
      <c r="BW1133" s="395"/>
      <c r="BX1133" s="395"/>
      <c r="BY1133" s="395"/>
    </row>
    <row r="1134" s="300" customFormat="true" ht="15" customHeight="true" x14ac:dyDescent="0.2">
      <c r="BA1134" s="395"/>
      <c r="BB1134" s="324"/>
      <c r="BC1134" s="395"/>
      <c r="BD1134" s="395"/>
      <c r="BE1134" s="395"/>
      <c r="BF1134" s="395"/>
      <c r="BG1134" s="395"/>
      <c r="BH1134" s="395"/>
      <c r="BI1134" s="395"/>
      <c r="BJ1134" s="395"/>
      <c r="BK1134" s="395"/>
      <c r="BL1134" s="395"/>
      <c r="BM1134" s="395"/>
      <c r="BN1134" s="395"/>
      <c r="BO1134" s="395"/>
      <c r="BP1134" s="395"/>
      <c r="BQ1134" s="395"/>
      <c r="BR1134" s="395"/>
      <c r="BS1134" s="395"/>
      <c r="BT1134" s="395"/>
      <c r="BU1134" s="395"/>
      <c r="BV1134" s="395"/>
      <c r="BW1134" s="395"/>
      <c r="BX1134" s="395"/>
      <c r="BY1134" s="395"/>
    </row>
    <row r="1135" s="300" customFormat="true" ht="15" customHeight="true" x14ac:dyDescent="0.2">
      <c r="BA1135" s="395"/>
      <c r="BB1135" s="324"/>
      <c r="BC1135" s="395"/>
      <c r="BD1135" s="395"/>
      <c r="BE1135" s="395"/>
      <c r="BF1135" s="395"/>
      <c r="BG1135" s="395"/>
      <c r="BH1135" s="395"/>
      <c r="BI1135" s="395"/>
      <c r="BJ1135" s="395"/>
      <c r="BK1135" s="395"/>
      <c r="BL1135" s="395"/>
      <c r="BM1135" s="395"/>
      <c r="BN1135" s="395"/>
      <c r="BO1135" s="395"/>
      <c r="BP1135" s="395"/>
      <c r="BQ1135" s="395"/>
      <c r="BR1135" s="395"/>
      <c r="BS1135" s="395"/>
      <c r="BT1135" s="395"/>
      <c r="BU1135" s="395"/>
      <c r="BV1135" s="395"/>
      <c r="BW1135" s="395"/>
      <c r="BX1135" s="395"/>
      <c r="BY1135" s="395"/>
    </row>
    <row r="1136" s="300" customFormat="true" ht="15" customHeight="true" x14ac:dyDescent="0.2">
      <c r="BA1136" s="395"/>
      <c r="BB1136" s="324"/>
      <c r="BC1136" s="395"/>
      <c r="BD1136" s="395"/>
      <c r="BE1136" s="395"/>
      <c r="BF1136" s="395"/>
      <c r="BG1136" s="395"/>
      <c r="BH1136" s="395"/>
      <c r="BI1136" s="395"/>
      <c r="BJ1136" s="395"/>
      <c r="BK1136" s="395"/>
      <c r="BL1136" s="395"/>
      <c r="BM1136" s="395"/>
      <c r="BN1136" s="395"/>
      <c r="BO1136" s="395"/>
      <c r="BP1136" s="395"/>
      <c r="BQ1136" s="395"/>
      <c r="BR1136" s="395"/>
      <c r="BS1136" s="395"/>
      <c r="BT1136" s="395"/>
      <c r="BU1136" s="395"/>
      <c r="BV1136" s="395"/>
      <c r="BW1136" s="395"/>
      <c r="BX1136" s="395"/>
      <c r="BY1136" s="395"/>
    </row>
    <row r="1137" s="300" customFormat="true" ht="15" customHeight="true" x14ac:dyDescent="0.2">
      <c r="BA1137" s="395"/>
      <c r="BB1137" s="324"/>
      <c r="BC1137" s="395"/>
      <c r="BD1137" s="395"/>
      <c r="BE1137" s="395"/>
      <c r="BF1137" s="395"/>
      <c r="BG1137" s="395"/>
      <c r="BH1137" s="395"/>
      <c r="BI1137" s="395"/>
      <c r="BJ1137" s="395"/>
      <c r="BK1137" s="395"/>
      <c r="BL1137" s="395"/>
      <c r="BM1137" s="395"/>
      <c r="BN1137" s="395"/>
      <c r="BO1137" s="395"/>
      <c r="BP1137" s="395"/>
      <c r="BQ1137" s="395"/>
      <c r="BR1137" s="395"/>
      <c r="BS1137" s="395"/>
      <c r="BT1137" s="395"/>
      <c r="BU1137" s="395"/>
      <c r="BV1137" s="395"/>
      <c r="BW1137" s="395"/>
      <c r="BX1137" s="395"/>
      <c r="BY1137" s="395"/>
    </row>
    <row r="1138" s="300" customFormat="true" ht="15" customHeight="true" x14ac:dyDescent="0.2">
      <c r="BA1138" s="395"/>
      <c r="BB1138" s="324"/>
      <c r="BC1138" s="395"/>
      <c r="BD1138" s="395"/>
      <c r="BE1138" s="395"/>
      <c r="BF1138" s="395"/>
      <c r="BG1138" s="395"/>
      <c r="BH1138" s="395"/>
      <c r="BI1138" s="395"/>
      <c r="BJ1138" s="395"/>
      <c r="BK1138" s="395"/>
      <c r="BL1138" s="395"/>
      <c r="BM1138" s="395"/>
      <c r="BN1138" s="395"/>
      <c r="BO1138" s="395"/>
      <c r="BP1138" s="395"/>
      <c r="BQ1138" s="395"/>
      <c r="BR1138" s="395"/>
      <c r="BS1138" s="395"/>
      <c r="BT1138" s="395"/>
      <c r="BU1138" s="395"/>
      <c r="BV1138" s="395"/>
      <c r="BW1138" s="395"/>
      <c r="BX1138" s="395"/>
      <c r="BY1138" s="395"/>
    </row>
    <row r="1139" s="300" customFormat="true" ht="15" customHeight="true" x14ac:dyDescent="0.2">
      <c r="BA1139" s="395"/>
      <c r="BB1139" s="324"/>
      <c r="BC1139" s="395"/>
      <c r="BD1139" s="395"/>
      <c r="BE1139" s="395"/>
      <c r="BF1139" s="395"/>
      <c r="BG1139" s="395"/>
      <c r="BH1139" s="395"/>
      <c r="BI1139" s="395"/>
      <c r="BJ1139" s="395"/>
      <c r="BK1139" s="395"/>
      <c r="BL1139" s="395"/>
      <c r="BM1139" s="395"/>
      <c r="BN1139" s="395"/>
      <c r="BO1139" s="395"/>
      <c r="BP1139" s="395"/>
      <c r="BQ1139" s="395"/>
      <c r="BR1139" s="395"/>
      <c r="BS1139" s="395"/>
      <c r="BT1139" s="395"/>
      <c r="BU1139" s="395"/>
      <c r="BV1139" s="395"/>
      <c r="BW1139" s="395"/>
      <c r="BX1139" s="395"/>
      <c r="BY1139" s="395"/>
    </row>
    <row r="1140" s="300" customFormat="true" ht="15" customHeight="true" x14ac:dyDescent="0.2">
      <c r="BA1140" s="395"/>
      <c r="BB1140" s="324"/>
      <c r="BC1140" s="395"/>
      <c r="BD1140" s="395"/>
      <c r="BE1140" s="395"/>
      <c r="BF1140" s="395"/>
      <c r="BG1140" s="395"/>
      <c r="BH1140" s="395"/>
      <c r="BI1140" s="395"/>
      <c r="BJ1140" s="395"/>
      <c r="BK1140" s="395"/>
      <c r="BL1140" s="395"/>
      <c r="BM1140" s="395"/>
      <c r="BN1140" s="395"/>
      <c r="BO1140" s="395"/>
      <c r="BP1140" s="395"/>
      <c r="BQ1140" s="395"/>
      <c r="BR1140" s="395"/>
      <c r="BS1140" s="395"/>
      <c r="BT1140" s="395"/>
      <c r="BU1140" s="395"/>
      <c r="BV1140" s="395"/>
      <c r="BW1140" s="395"/>
      <c r="BX1140" s="395"/>
      <c r="BY1140" s="395"/>
    </row>
    <row r="1141" s="300" customFormat="true" ht="15" customHeight="true" x14ac:dyDescent="0.2">
      <c r="BA1141" s="395"/>
      <c r="BB1141" s="324"/>
      <c r="BC1141" s="395"/>
      <c r="BD1141" s="395"/>
      <c r="BE1141" s="395"/>
      <c r="BF1141" s="395"/>
      <c r="BG1141" s="395"/>
      <c r="BH1141" s="395"/>
      <c r="BI1141" s="395"/>
      <c r="BJ1141" s="395"/>
      <c r="BK1141" s="395"/>
      <c r="BL1141" s="395"/>
      <c r="BM1141" s="395"/>
      <c r="BN1141" s="395"/>
      <c r="BO1141" s="395"/>
      <c r="BP1141" s="395"/>
      <c r="BQ1141" s="395"/>
      <c r="BR1141" s="395"/>
      <c r="BS1141" s="395"/>
      <c r="BT1141" s="395"/>
      <c r="BU1141" s="395"/>
      <c r="BV1141" s="395"/>
      <c r="BW1141" s="395"/>
      <c r="BX1141" s="395"/>
      <c r="BY1141" s="395"/>
    </row>
    <row r="1142" s="300" customFormat="true" ht="15" customHeight="true" x14ac:dyDescent="0.2">
      <c r="BA1142" s="395"/>
      <c r="BB1142" s="324"/>
      <c r="BC1142" s="395"/>
      <c r="BD1142" s="395"/>
      <c r="BE1142" s="395"/>
      <c r="BF1142" s="395"/>
      <c r="BG1142" s="395"/>
      <c r="BH1142" s="395"/>
      <c r="BI1142" s="395"/>
      <c r="BJ1142" s="395"/>
      <c r="BK1142" s="395"/>
      <c r="BL1142" s="395"/>
      <c r="BM1142" s="395"/>
      <c r="BN1142" s="395"/>
      <c r="BO1142" s="395"/>
      <c r="BP1142" s="395"/>
      <c r="BQ1142" s="395"/>
      <c r="BR1142" s="395"/>
      <c r="BS1142" s="395"/>
      <c r="BT1142" s="395"/>
      <c r="BU1142" s="395"/>
      <c r="BV1142" s="395"/>
      <c r="BW1142" s="395"/>
      <c r="BX1142" s="395"/>
      <c r="BY1142" s="395"/>
    </row>
    <row r="1143" s="300" customFormat="true" ht="15" customHeight="true" x14ac:dyDescent="0.2">
      <c r="BA1143" s="395"/>
      <c r="BB1143" s="324"/>
      <c r="BC1143" s="395"/>
      <c r="BD1143" s="395"/>
      <c r="BE1143" s="395"/>
      <c r="BF1143" s="395"/>
      <c r="BG1143" s="395"/>
      <c r="BH1143" s="395"/>
      <c r="BI1143" s="395"/>
      <c r="BJ1143" s="395"/>
      <c r="BK1143" s="395"/>
      <c r="BL1143" s="395"/>
      <c r="BM1143" s="395"/>
      <c r="BN1143" s="395"/>
      <c r="BO1143" s="395"/>
      <c r="BP1143" s="395"/>
      <c r="BQ1143" s="395"/>
      <c r="BR1143" s="395"/>
      <c r="BS1143" s="395"/>
      <c r="BT1143" s="395"/>
      <c r="BU1143" s="395"/>
      <c r="BV1143" s="395"/>
      <c r="BW1143" s="395"/>
      <c r="BX1143" s="395"/>
      <c r="BY1143" s="395"/>
    </row>
    <row r="1144" s="300" customFormat="true" ht="15" customHeight="true" x14ac:dyDescent="0.2">
      <c r="BA1144" s="395"/>
      <c r="BB1144" s="324"/>
      <c r="BC1144" s="395"/>
      <c r="BD1144" s="395"/>
      <c r="BE1144" s="395"/>
      <c r="BF1144" s="395"/>
      <c r="BG1144" s="395"/>
      <c r="BH1144" s="395"/>
      <c r="BI1144" s="395"/>
      <c r="BJ1144" s="395"/>
      <c r="BK1144" s="395"/>
      <c r="BL1144" s="395"/>
      <c r="BM1144" s="395"/>
      <c r="BN1144" s="395"/>
      <c r="BO1144" s="395"/>
      <c r="BP1144" s="395"/>
      <c r="BQ1144" s="395"/>
      <c r="BR1144" s="395"/>
      <c r="BS1144" s="395"/>
      <c r="BT1144" s="395"/>
      <c r="BU1144" s="395"/>
      <c r="BV1144" s="395"/>
      <c r="BW1144" s="395"/>
      <c r="BX1144" s="395"/>
      <c r="BY1144" s="395"/>
    </row>
    <row r="1145" s="300" customFormat="true" ht="15" customHeight="true" x14ac:dyDescent="0.2">
      <c r="BA1145" s="395"/>
      <c r="BB1145" s="324"/>
      <c r="BC1145" s="395"/>
      <c r="BD1145" s="395"/>
      <c r="BE1145" s="395"/>
      <c r="BF1145" s="395"/>
      <c r="BG1145" s="395"/>
      <c r="BH1145" s="395"/>
      <c r="BI1145" s="395"/>
      <c r="BJ1145" s="395"/>
      <c r="BK1145" s="395"/>
      <c r="BL1145" s="395"/>
      <c r="BM1145" s="395"/>
      <c r="BN1145" s="395"/>
      <c r="BO1145" s="395"/>
      <c r="BP1145" s="395"/>
      <c r="BQ1145" s="395"/>
      <c r="BR1145" s="395"/>
      <c r="BS1145" s="395"/>
      <c r="BT1145" s="395"/>
      <c r="BU1145" s="395"/>
      <c r="BV1145" s="395"/>
      <c r="BW1145" s="395"/>
      <c r="BX1145" s="395"/>
      <c r="BY1145" s="395"/>
    </row>
    <row r="1146" s="300" customFormat="true" ht="15" customHeight="true" x14ac:dyDescent="0.2">
      <c r="BA1146" s="395"/>
      <c r="BB1146" s="324"/>
      <c r="BC1146" s="395"/>
      <c r="BD1146" s="395"/>
      <c r="BE1146" s="395"/>
      <c r="BF1146" s="395"/>
      <c r="BG1146" s="395"/>
      <c r="BH1146" s="395"/>
      <c r="BI1146" s="395"/>
      <c r="BJ1146" s="395"/>
      <c r="BK1146" s="395"/>
      <c r="BL1146" s="395"/>
      <c r="BM1146" s="395"/>
      <c r="BN1146" s="395"/>
      <c r="BO1146" s="395"/>
      <c r="BP1146" s="395"/>
      <c r="BQ1146" s="395"/>
      <c r="BR1146" s="395"/>
      <c r="BS1146" s="395"/>
      <c r="BT1146" s="395"/>
      <c r="BU1146" s="395"/>
      <c r="BV1146" s="395"/>
      <c r="BW1146" s="395"/>
      <c r="BX1146" s="395"/>
      <c r="BY1146" s="395"/>
    </row>
    <row r="1147" s="300" customFormat="true" ht="15" customHeight="true" x14ac:dyDescent="0.2">
      <c r="BA1147" s="395"/>
      <c r="BB1147" s="324"/>
      <c r="BC1147" s="395"/>
      <c r="BD1147" s="395"/>
      <c r="BE1147" s="395"/>
      <c r="BF1147" s="395"/>
      <c r="BG1147" s="395"/>
      <c r="BH1147" s="395"/>
      <c r="BI1147" s="395"/>
      <c r="BJ1147" s="395"/>
      <c r="BK1147" s="395"/>
      <c r="BL1147" s="395"/>
      <c r="BM1147" s="395"/>
      <c r="BN1147" s="395"/>
      <c r="BO1147" s="395"/>
      <c r="BP1147" s="395"/>
      <c r="BQ1147" s="395"/>
      <c r="BR1147" s="395"/>
      <c r="BS1147" s="395"/>
      <c r="BT1147" s="395"/>
      <c r="BU1147" s="395"/>
      <c r="BV1147" s="395"/>
      <c r="BW1147" s="395"/>
      <c r="BX1147" s="395"/>
      <c r="BY1147" s="395"/>
    </row>
    <row r="1148" s="300" customFormat="true" ht="15" customHeight="true" x14ac:dyDescent="0.2">
      <c r="BA1148" s="395"/>
      <c r="BB1148" s="324"/>
      <c r="BC1148" s="395"/>
      <c r="BD1148" s="395"/>
      <c r="BE1148" s="395"/>
      <c r="BF1148" s="395"/>
      <c r="BG1148" s="395"/>
      <c r="BH1148" s="395"/>
      <c r="BI1148" s="395"/>
      <c r="BJ1148" s="395"/>
      <c r="BK1148" s="395"/>
      <c r="BL1148" s="395"/>
      <c r="BM1148" s="395"/>
      <c r="BN1148" s="395"/>
      <c r="BO1148" s="395"/>
      <c r="BP1148" s="395"/>
      <c r="BQ1148" s="395"/>
      <c r="BR1148" s="395"/>
      <c r="BS1148" s="395"/>
      <c r="BT1148" s="395"/>
      <c r="BU1148" s="395"/>
      <c r="BV1148" s="395"/>
      <c r="BW1148" s="395"/>
      <c r="BX1148" s="395"/>
      <c r="BY1148" s="395"/>
    </row>
    <row r="1149" s="300" customFormat="true" ht="15" customHeight="true" x14ac:dyDescent="0.2">
      <c r="BA1149" s="395"/>
      <c r="BB1149" s="324"/>
      <c r="BC1149" s="395"/>
      <c r="BD1149" s="395"/>
      <c r="BE1149" s="395"/>
      <c r="BF1149" s="395"/>
      <c r="BG1149" s="395"/>
      <c r="BH1149" s="395"/>
      <c r="BI1149" s="395"/>
      <c r="BJ1149" s="395"/>
      <c r="BK1149" s="395"/>
      <c r="BL1149" s="395"/>
      <c r="BM1149" s="395"/>
      <c r="BN1149" s="395"/>
      <c r="BO1149" s="395"/>
      <c r="BP1149" s="395"/>
      <c r="BQ1149" s="395"/>
      <c r="BR1149" s="395"/>
      <c r="BS1149" s="395"/>
      <c r="BT1149" s="395"/>
      <c r="BU1149" s="395"/>
      <c r="BV1149" s="395"/>
      <c r="BW1149" s="395"/>
      <c r="BX1149" s="395"/>
      <c r="BY1149" s="395"/>
    </row>
    <row r="1150" s="300" customFormat="true" ht="15" customHeight="true" x14ac:dyDescent="0.2">
      <c r="BA1150" s="395"/>
      <c r="BB1150" s="324"/>
      <c r="BC1150" s="395"/>
      <c r="BD1150" s="395"/>
      <c r="BE1150" s="395"/>
      <c r="BF1150" s="395"/>
      <c r="BG1150" s="395"/>
      <c r="BH1150" s="395"/>
      <c r="BI1150" s="395"/>
      <c r="BJ1150" s="395"/>
      <c r="BK1150" s="395"/>
      <c r="BL1150" s="395"/>
      <c r="BM1150" s="395"/>
      <c r="BN1150" s="395"/>
      <c r="BO1150" s="395"/>
      <c r="BP1150" s="395"/>
      <c r="BQ1150" s="395"/>
      <c r="BR1150" s="395"/>
      <c r="BS1150" s="395"/>
      <c r="BT1150" s="395"/>
      <c r="BU1150" s="395"/>
      <c r="BV1150" s="395"/>
      <c r="BW1150" s="395"/>
      <c r="BX1150" s="395"/>
      <c r="BY1150" s="395"/>
    </row>
    <row r="1151" s="300" customFormat="true" ht="15" customHeight="true" x14ac:dyDescent="0.2">
      <c r="BA1151" s="395"/>
      <c r="BB1151" s="324"/>
      <c r="BC1151" s="395"/>
      <c r="BD1151" s="395"/>
      <c r="BE1151" s="395"/>
      <c r="BF1151" s="395"/>
      <c r="BG1151" s="395"/>
      <c r="BH1151" s="395"/>
      <c r="BI1151" s="395"/>
      <c r="BJ1151" s="395"/>
      <c r="BK1151" s="395"/>
      <c r="BL1151" s="395"/>
      <c r="BM1151" s="395"/>
      <c r="BN1151" s="395"/>
      <c r="BO1151" s="395"/>
      <c r="BP1151" s="395"/>
      <c r="BQ1151" s="395"/>
      <c r="BR1151" s="395"/>
      <c r="BS1151" s="395"/>
      <c r="BT1151" s="395"/>
      <c r="BU1151" s="395"/>
      <c r="BV1151" s="395"/>
      <c r="BW1151" s="395"/>
      <c r="BX1151" s="395"/>
      <c r="BY1151" s="395"/>
    </row>
    <row r="1152" s="300" customFormat="true" ht="15" customHeight="true" x14ac:dyDescent="0.2">
      <c r="BA1152" s="395"/>
      <c r="BB1152" s="324"/>
      <c r="BC1152" s="395"/>
      <c r="BD1152" s="395"/>
      <c r="BE1152" s="395"/>
      <c r="BF1152" s="395"/>
      <c r="BG1152" s="395"/>
      <c r="BH1152" s="395"/>
      <c r="BI1152" s="395"/>
      <c r="BJ1152" s="395"/>
      <c r="BK1152" s="395"/>
      <c r="BL1152" s="395"/>
      <c r="BM1152" s="395"/>
      <c r="BN1152" s="395"/>
      <c r="BO1152" s="395"/>
      <c r="BP1152" s="395"/>
      <c r="BQ1152" s="395"/>
      <c r="BR1152" s="395"/>
      <c r="BS1152" s="395"/>
      <c r="BT1152" s="395"/>
      <c r="BU1152" s="395"/>
      <c r="BV1152" s="395"/>
      <c r="BW1152" s="395"/>
      <c r="BX1152" s="395"/>
      <c r="BY1152" s="395"/>
    </row>
    <row r="1153" s="300" customFormat="true" ht="15" customHeight="true" x14ac:dyDescent="0.2">
      <c r="BA1153" s="395"/>
      <c r="BB1153" s="324"/>
      <c r="BC1153" s="395"/>
      <c r="BD1153" s="395"/>
      <c r="BE1153" s="395"/>
      <c r="BF1153" s="395"/>
      <c r="BG1153" s="395"/>
      <c r="BH1153" s="395"/>
      <c r="BI1153" s="395"/>
      <c r="BJ1153" s="395"/>
      <c r="BK1153" s="395"/>
      <c r="BL1153" s="395"/>
      <c r="BM1153" s="395"/>
      <c r="BN1153" s="395"/>
      <c r="BO1153" s="395"/>
      <c r="BP1153" s="395"/>
      <c r="BQ1153" s="395"/>
      <c r="BR1153" s="395"/>
      <c r="BS1153" s="395"/>
      <c r="BT1153" s="395"/>
      <c r="BU1153" s="395"/>
      <c r="BV1153" s="395"/>
      <c r="BW1153" s="395"/>
      <c r="BX1153" s="395"/>
      <c r="BY1153" s="395"/>
    </row>
    <row r="1154" s="300" customFormat="true" ht="15" customHeight="true" x14ac:dyDescent="0.2">
      <c r="BA1154" s="395"/>
      <c r="BB1154" s="324"/>
      <c r="BC1154" s="395"/>
      <c r="BD1154" s="395"/>
      <c r="BE1154" s="395"/>
      <c r="BF1154" s="395"/>
      <c r="BG1154" s="395"/>
      <c r="BH1154" s="395"/>
      <c r="BI1154" s="395"/>
      <c r="BJ1154" s="395"/>
      <c r="BK1154" s="395"/>
      <c r="BL1154" s="395"/>
      <c r="BM1154" s="395"/>
      <c r="BN1154" s="395"/>
      <c r="BO1154" s="395"/>
      <c r="BP1154" s="395"/>
      <c r="BQ1154" s="395"/>
      <c r="BR1154" s="395"/>
      <c r="BS1154" s="395"/>
      <c r="BT1154" s="395"/>
      <c r="BU1154" s="395"/>
      <c r="BV1154" s="395"/>
      <c r="BW1154" s="395"/>
      <c r="BX1154" s="395"/>
      <c r="BY1154" s="395"/>
    </row>
    <row r="1155" s="300" customFormat="true" ht="15" customHeight="true" x14ac:dyDescent="0.2">
      <c r="BA1155" s="395"/>
      <c r="BB1155" s="324"/>
      <c r="BC1155" s="395"/>
      <c r="BD1155" s="395"/>
      <c r="BE1155" s="395"/>
      <c r="BF1155" s="395"/>
      <c r="BG1155" s="395"/>
      <c r="BH1155" s="395"/>
      <c r="BI1155" s="395"/>
      <c r="BJ1155" s="395"/>
      <c r="BK1155" s="395"/>
      <c r="BL1155" s="395"/>
      <c r="BM1155" s="395"/>
      <c r="BN1155" s="395"/>
      <c r="BO1155" s="395"/>
      <c r="BP1155" s="395"/>
      <c r="BQ1155" s="395"/>
      <c r="BR1155" s="395"/>
      <c r="BS1155" s="395"/>
      <c r="BT1155" s="395"/>
      <c r="BU1155" s="395"/>
      <c r="BV1155" s="395"/>
      <c r="BW1155" s="395"/>
      <c r="BX1155" s="395"/>
      <c r="BY1155" s="395"/>
    </row>
    <row r="1156" s="300" customFormat="true" ht="15" customHeight="true" x14ac:dyDescent="0.2">
      <c r="BA1156" s="395"/>
      <c r="BB1156" s="324"/>
      <c r="BC1156" s="395"/>
      <c r="BD1156" s="395"/>
      <c r="BE1156" s="395"/>
      <c r="BF1156" s="395"/>
      <c r="BG1156" s="395"/>
      <c r="BH1156" s="395"/>
      <c r="BI1156" s="395"/>
      <c r="BJ1156" s="395"/>
      <c r="BK1156" s="395"/>
      <c r="BL1156" s="395"/>
      <c r="BM1156" s="395"/>
      <c r="BN1156" s="395"/>
      <c r="BO1156" s="395"/>
      <c r="BP1156" s="395"/>
      <c r="BQ1156" s="395"/>
      <c r="BR1156" s="395"/>
      <c r="BS1156" s="395"/>
      <c r="BT1156" s="395"/>
      <c r="BU1156" s="395"/>
      <c r="BV1156" s="395"/>
      <c r="BW1156" s="395"/>
      <c r="BX1156" s="395"/>
      <c r="BY1156" s="395"/>
    </row>
    <row r="1157" s="300" customFormat="true" ht="15" customHeight="true" x14ac:dyDescent="0.2">
      <c r="BA1157" s="395"/>
      <c r="BB1157" s="324"/>
      <c r="BC1157" s="395"/>
      <c r="BD1157" s="395"/>
      <c r="BE1157" s="395"/>
      <c r="BF1157" s="395"/>
      <c r="BG1157" s="395"/>
      <c r="BH1157" s="395"/>
      <c r="BI1157" s="395"/>
      <c r="BJ1157" s="395"/>
      <c r="BK1157" s="395"/>
      <c r="BL1157" s="395"/>
      <c r="BM1157" s="395"/>
      <c r="BN1157" s="395"/>
      <c r="BO1157" s="395"/>
      <c r="BP1157" s="395"/>
      <c r="BQ1157" s="395"/>
      <c r="BR1157" s="395"/>
      <c r="BS1157" s="395"/>
      <c r="BT1157" s="395"/>
      <c r="BU1157" s="395"/>
      <c r="BV1157" s="395"/>
      <c r="BW1157" s="395"/>
      <c r="BX1157" s="395"/>
      <c r="BY1157" s="395"/>
    </row>
    <row r="1158" s="300" customFormat="true" ht="15" customHeight="true" x14ac:dyDescent="0.2">
      <c r="BA1158" s="395"/>
      <c r="BB1158" s="324"/>
      <c r="BC1158" s="395"/>
      <c r="BD1158" s="395"/>
      <c r="BE1158" s="395"/>
      <c r="BF1158" s="395"/>
      <c r="BG1158" s="395"/>
      <c r="BH1158" s="395"/>
      <c r="BI1158" s="395"/>
      <c r="BJ1158" s="395"/>
      <c r="BK1158" s="395"/>
      <c r="BL1158" s="395"/>
      <c r="BM1158" s="395"/>
      <c r="BN1158" s="395"/>
      <c r="BO1158" s="395"/>
      <c r="BP1158" s="395"/>
      <c r="BQ1158" s="395"/>
      <c r="BR1158" s="395"/>
      <c r="BS1158" s="395"/>
      <c r="BT1158" s="395"/>
      <c r="BU1158" s="395"/>
      <c r="BV1158" s="395"/>
      <c r="BW1158" s="395"/>
      <c r="BX1158" s="395"/>
      <c r="BY1158" s="395"/>
    </row>
    <row r="1159" s="300" customFormat="true" ht="15" customHeight="true" x14ac:dyDescent="0.2">
      <c r="BA1159" s="395"/>
      <c r="BB1159" s="324"/>
      <c r="BC1159" s="395"/>
      <c r="BD1159" s="395"/>
      <c r="BE1159" s="395"/>
      <c r="BF1159" s="395"/>
      <c r="BG1159" s="395"/>
      <c r="BH1159" s="395"/>
      <c r="BI1159" s="395"/>
      <c r="BJ1159" s="395"/>
      <c r="BK1159" s="395"/>
      <c r="BL1159" s="395"/>
      <c r="BM1159" s="395"/>
      <c r="BN1159" s="395"/>
      <c r="BO1159" s="395"/>
      <c r="BP1159" s="395"/>
      <c r="BQ1159" s="395"/>
      <c r="BR1159" s="395"/>
      <c r="BS1159" s="395"/>
      <c r="BT1159" s="395"/>
      <c r="BU1159" s="395"/>
      <c r="BV1159" s="395"/>
      <c r="BW1159" s="395"/>
      <c r="BX1159" s="395"/>
      <c r="BY1159" s="395"/>
    </row>
    <row r="1160" s="300" customFormat="true" ht="15" customHeight="true" x14ac:dyDescent="0.2">
      <c r="BA1160" s="395"/>
      <c r="BB1160" s="324"/>
      <c r="BC1160" s="395"/>
      <c r="BD1160" s="395"/>
      <c r="BE1160" s="395"/>
      <c r="BF1160" s="395"/>
      <c r="BG1160" s="395"/>
      <c r="BH1160" s="395"/>
      <c r="BI1160" s="395"/>
      <c r="BJ1160" s="395"/>
      <c r="BK1160" s="395"/>
      <c r="BL1160" s="395"/>
      <c r="BM1160" s="395"/>
      <c r="BN1160" s="395"/>
      <c r="BO1160" s="395"/>
      <c r="BP1160" s="395"/>
      <c r="BQ1160" s="395"/>
      <c r="BR1160" s="395"/>
      <c r="BS1160" s="395"/>
      <c r="BT1160" s="395"/>
      <c r="BU1160" s="395"/>
      <c r="BV1160" s="395"/>
      <c r="BW1160" s="395"/>
      <c r="BX1160" s="395"/>
      <c r="BY1160" s="395"/>
    </row>
    <row r="1161" s="300" customFormat="true" ht="15" customHeight="true" x14ac:dyDescent="0.2">
      <c r="BA1161" s="395"/>
      <c r="BB1161" s="324"/>
      <c r="BC1161" s="395"/>
      <c r="BD1161" s="395"/>
      <c r="BE1161" s="395"/>
      <c r="BF1161" s="395"/>
      <c r="BG1161" s="395"/>
      <c r="BH1161" s="395"/>
      <c r="BI1161" s="395"/>
      <c r="BJ1161" s="395"/>
      <c r="BK1161" s="395"/>
      <c r="BL1161" s="395"/>
      <c r="BM1161" s="395"/>
      <c r="BN1161" s="395"/>
      <c r="BO1161" s="395"/>
      <c r="BP1161" s="395"/>
      <c r="BQ1161" s="395"/>
      <c r="BR1161" s="395"/>
      <c r="BS1161" s="395"/>
      <c r="BT1161" s="395"/>
      <c r="BU1161" s="395"/>
      <c r="BV1161" s="395"/>
      <c r="BW1161" s="395"/>
      <c r="BX1161" s="395"/>
      <c r="BY1161" s="395"/>
    </row>
    <row r="1162" s="300" customFormat="true" ht="15" customHeight="true" x14ac:dyDescent="0.2">
      <c r="BA1162" s="395"/>
      <c r="BB1162" s="324"/>
      <c r="BC1162" s="395"/>
      <c r="BD1162" s="395"/>
      <c r="BE1162" s="395"/>
      <c r="BF1162" s="395"/>
      <c r="BG1162" s="395"/>
      <c r="BH1162" s="395"/>
      <c r="BI1162" s="395"/>
      <c r="BJ1162" s="395"/>
      <c r="BK1162" s="395"/>
      <c r="BL1162" s="395"/>
      <c r="BM1162" s="395"/>
      <c r="BN1162" s="395"/>
      <c r="BO1162" s="395"/>
      <c r="BP1162" s="395"/>
      <c r="BQ1162" s="395"/>
      <c r="BR1162" s="395"/>
      <c r="BS1162" s="395"/>
      <c r="BT1162" s="395"/>
      <c r="BU1162" s="395"/>
      <c r="BV1162" s="395"/>
      <c r="BW1162" s="395"/>
      <c r="BX1162" s="395"/>
      <c r="BY1162" s="395"/>
    </row>
    <row r="1163" s="300" customFormat="true" ht="15" customHeight="true" x14ac:dyDescent="0.2">
      <c r="BA1163" s="395"/>
      <c r="BB1163" s="324"/>
      <c r="BC1163" s="395"/>
      <c r="BD1163" s="395"/>
      <c r="BE1163" s="395"/>
      <c r="BF1163" s="395"/>
      <c r="BG1163" s="395"/>
      <c r="BH1163" s="395"/>
      <c r="BI1163" s="395"/>
      <c r="BJ1163" s="395"/>
      <c r="BK1163" s="395"/>
      <c r="BL1163" s="395"/>
      <c r="BM1163" s="395"/>
      <c r="BN1163" s="395"/>
      <c r="BO1163" s="395"/>
      <c r="BP1163" s="395"/>
      <c r="BQ1163" s="395"/>
      <c r="BR1163" s="395"/>
      <c r="BS1163" s="395"/>
      <c r="BT1163" s="395"/>
      <c r="BU1163" s="395"/>
      <c r="BV1163" s="395"/>
      <c r="BW1163" s="395"/>
      <c r="BX1163" s="395"/>
      <c r="BY1163" s="395"/>
    </row>
    <row r="1164" s="300" customFormat="true" ht="15" customHeight="true" x14ac:dyDescent="0.2">
      <c r="BA1164" s="395"/>
      <c r="BB1164" s="324"/>
      <c r="BC1164" s="395"/>
      <c r="BD1164" s="395"/>
      <c r="BE1164" s="395"/>
      <c r="BF1164" s="395"/>
      <c r="BG1164" s="395"/>
      <c r="BH1164" s="395"/>
      <c r="BI1164" s="395"/>
      <c r="BJ1164" s="395"/>
      <c r="BK1164" s="395"/>
      <c r="BL1164" s="395"/>
      <c r="BM1164" s="395"/>
      <c r="BN1164" s="395"/>
      <c r="BO1164" s="395"/>
      <c r="BP1164" s="395"/>
      <c r="BQ1164" s="395"/>
      <c r="BR1164" s="395"/>
      <c r="BS1164" s="395"/>
      <c r="BT1164" s="395"/>
      <c r="BU1164" s="395"/>
      <c r="BV1164" s="395"/>
      <c r="BW1164" s="395"/>
      <c r="BX1164" s="395"/>
      <c r="BY1164" s="395"/>
    </row>
    <row r="1165" s="300" customFormat="true" ht="15" customHeight="true" x14ac:dyDescent="0.2">
      <c r="BA1165" s="395"/>
      <c r="BB1165" s="324"/>
      <c r="BC1165" s="395"/>
      <c r="BD1165" s="395"/>
      <c r="BE1165" s="395"/>
      <c r="BF1165" s="395"/>
      <c r="BG1165" s="395"/>
      <c r="BH1165" s="395"/>
      <c r="BI1165" s="395"/>
      <c r="BJ1165" s="395"/>
      <c r="BK1165" s="395"/>
      <c r="BL1165" s="395"/>
      <c r="BM1165" s="395"/>
      <c r="BN1165" s="395"/>
      <c r="BO1165" s="395"/>
      <c r="BP1165" s="395"/>
      <c r="BQ1165" s="395"/>
      <c r="BR1165" s="395"/>
      <c r="BS1165" s="395"/>
      <c r="BT1165" s="395"/>
      <c r="BU1165" s="395"/>
      <c r="BV1165" s="395"/>
      <c r="BW1165" s="395"/>
      <c r="BX1165" s="395"/>
      <c r="BY1165" s="395"/>
    </row>
    <row r="1166" s="300" customFormat="true" ht="15" customHeight="true" x14ac:dyDescent="0.2">
      <c r="BA1166" s="395"/>
      <c r="BB1166" s="324"/>
      <c r="BC1166" s="395"/>
      <c r="BD1166" s="395"/>
      <c r="BE1166" s="395"/>
      <c r="BF1166" s="395"/>
      <c r="BG1166" s="395"/>
      <c r="BH1166" s="395"/>
      <c r="BI1166" s="395"/>
      <c r="BJ1166" s="395"/>
      <c r="BK1166" s="395"/>
      <c r="BL1166" s="395"/>
      <c r="BM1166" s="395"/>
      <c r="BN1166" s="395"/>
      <c r="BO1166" s="395"/>
      <c r="BP1166" s="395"/>
      <c r="BQ1166" s="395"/>
      <c r="BR1166" s="395"/>
      <c r="BS1166" s="395"/>
      <c r="BT1166" s="395"/>
      <c r="BU1166" s="395"/>
      <c r="BV1166" s="395"/>
      <c r="BW1166" s="395"/>
      <c r="BX1166" s="395"/>
      <c r="BY1166" s="395"/>
    </row>
    <row r="1167" s="300" customFormat="true" ht="15" customHeight="true" x14ac:dyDescent="0.2">
      <c r="BA1167" s="395"/>
      <c r="BB1167" s="324"/>
      <c r="BC1167" s="395"/>
      <c r="BD1167" s="395"/>
      <c r="BE1167" s="395"/>
      <c r="BF1167" s="395"/>
      <c r="BG1167" s="395"/>
      <c r="BH1167" s="395"/>
      <c r="BI1167" s="395"/>
      <c r="BJ1167" s="395"/>
      <c r="BK1167" s="395"/>
      <c r="BL1167" s="395"/>
      <c r="BM1167" s="395"/>
      <c r="BN1167" s="395"/>
      <c r="BO1167" s="395"/>
      <c r="BP1167" s="395"/>
      <c r="BQ1167" s="395"/>
      <c r="BR1167" s="395"/>
      <c r="BS1167" s="395"/>
      <c r="BT1167" s="395"/>
      <c r="BU1167" s="395"/>
      <c r="BV1167" s="395"/>
      <c r="BW1167" s="395"/>
      <c r="BX1167" s="395"/>
      <c r="BY1167" s="395"/>
    </row>
    <row r="1168" s="300" customFormat="true" ht="15" customHeight="true" x14ac:dyDescent="0.2">
      <c r="BA1168" s="395"/>
      <c r="BB1168" s="324"/>
      <c r="BC1168" s="395"/>
      <c r="BD1168" s="395"/>
      <c r="BE1168" s="395"/>
      <c r="BF1168" s="395"/>
      <c r="BG1168" s="395"/>
      <c r="BH1168" s="395"/>
      <c r="BI1168" s="395"/>
      <c r="BJ1168" s="395"/>
      <c r="BK1168" s="395"/>
      <c r="BL1168" s="395"/>
      <c r="BM1168" s="395"/>
      <c r="BN1168" s="395"/>
      <c r="BO1168" s="395"/>
      <c r="BP1168" s="395"/>
      <c r="BQ1168" s="395"/>
      <c r="BR1168" s="395"/>
      <c r="BS1168" s="395"/>
      <c r="BT1168" s="395"/>
      <c r="BU1168" s="395"/>
      <c r="BV1168" s="395"/>
      <c r="BW1168" s="395"/>
      <c r="BX1168" s="395"/>
      <c r="BY1168" s="395"/>
    </row>
    <row r="1169" s="300" customFormat="true" ht="15" customHeight="true" x14ac:dyDescent="0.2">
      <c r="BA1169" s="395"/>
      <c r="BB1169" s="324"/>
      <c r="BC1169" s="395"/>
      <c r="BD1169" s="395"/>
      <c r="BE1169" s="395"/>
      <c r="BF1169" s="395"/>
      <c r="BG1169" s="395"/>
      <c r="BH1169" s="395"/>
      <c r="BI1169" s="395"/>
      <c r="BJ1169" s="395"/>
      <c r="BK1169" s="395"/>
      <c r="BL1169" s="395"/>
      <c r="BM1169" s="395"/>
      <c r="BN1169" s="395"/>
      <c r="BO1169" s="395"/>
      <c r="BP1169" s="395"/>
      <c r="BQ1169" s="395"/>
      <c r="BR1169" s="395"/>
      <c r="BS1169" s="395"/>
      <c r="BT1169" s="395"/>
      <c r="BU1169" s="395"/>
      <c r="BV1169" s="395"/>
      <c r="BW1169" s="395"/>
      <c r="BX1169" s="395"/>
      <c r="BY1169" s="395"/>
    </row>
    <row r="1170" s="300" customFormat="true" ht="15" customHeight="true" x14ac:dyDescent="0.2">
      <c r="A1170" s="369"/>
      <c r="B1170" s="1689"/>
      <c r="C1170" s="1690"/>
      <c r="D1170" s="1690"/>
      <c r="E1170" s="1690"/>
      <c r="F1170" s="1690"/>
      <c r="G1170" s="1690"/>
      <c r="H1170" s="1690"/>
      <c r="I1170" s="1690"/>
      <c r="J1170" s="1690"/>
      <c r="K1170" s="1690"/>
      <c r="L1170" s="1690"/>
      <c r="M1170" s="1690"/>
      <c r="N1170" s="1690"/>
      <c r="O1170" s="1690"/>
      <c r="P1170" s="1690"/>
      <c r="Q1170" s="1690"/>
      <c r="R1170" s="1690"/>
      <c r="S1170" s="1690"/>
      <c r="T1170" s="1690"/>
      <c r="U1170" s="1690"/>
      <c r="V1170" s="1690"/>
      <c r="W1170" s="1690"/>
      <c r="X1170" s="1690"/>
      <c r="Y1170" s="1690"/>
      <c r="Z1170" s="1690"/>
      <c r="AA1170" s="1690"/>
      <c r="AB1170" s="1690"/>
      <c r="BA1170" s="395"/>
      <c r="BB1170" s="324"/>
      <c r="BC1170" s="395"/>
      <c r="BD1170" s="395"/>
      <c r="BE1170" s="395"/>
      <c r="BF1170" s="395"/>
      <c r="BG1170" s="395"/>
      <c r="BH1170" s="395"/>
      <c r="BI1170" s="395"/>
      <c r="BJ1170" s="395"/>
      <c r="BK1170" s="395"/>
      <c r="BL1170" s="395"/>
      <c r="BM1170" s="395"/>
      <c r="BN1170" s="395"/>
      <c r="BO1170" s="395"/>
      <c r="BP1170" s="395"/>
      <c r="BQ1170" s="395"/>
      <c r="BR1170" s="395"/>
      <c r="BS1170" s="395"/>
      <c r="BT1170" s="395"/>
      <c r="BU1170" s="395"/>
      <c r="BV1170" s="395"/>
      <c r="BW1170" s="395"/>
      <c r="BX1170" s="395"/>
      <c r="BY1170" s="395"/>
    </row>
    <row r="1171" s="300" customFormat="true" ht="15" customHeight="true" x14ac:dyDescent="0.2">
      <c r="A1171" s="369"/>
      <c r="B1171" s="1689"/>
      <c r="C1171" s="1690"/>
      <c r="D1171" s="1690"/>
      <c r="E1171" s="1690"/>
      <c r="F1171" s="1690"/>
      <c r="G1171" s="1690"/>
      <c r="H1171" s="1690"/>
      <c r="I1171" s="1690"/>
      <c r="J1171" s="1690"/>
      <c r="K1171" s="1690"/>
      <c r="L1171" s="1690"/>
      <c r="M1171" s="1690"/>
      <c r="N1171" s="1690"/>
      <c r="O1171" s="1690"/>
      <c r="P1171" s="1690"/>
      <c r="Q1171" s="1690"/>
      <c r="R1171" s="1690"/>
      <c r="S1171" s="1690"/>
      <c r="T1171" s="1690"/>
      <c r="U1171" s="1690"/>
      <c r="V1171" s="1690"/>
      <c r="W1171" s="1690"/>
      <c r="X1171" s="1690"/>
      <c r="Y1171" s="1690"/>
      <c r="Z1171" s="1690"/>
      <c r="AA1171" s="1690"/>
      <c r="AB1171" s="1690"/>
      <c r="BA1171" s="395"/>
      <c r="BB1171" s="324"/>
      <c r="BC1171" s="395"/>
      <c r="BD1171" s="395"/>
      <c r="BE1171" s="395"/>
      <c r="BF1171" s="395"/>
      <c r="BG1171" s="395"/>
      <c r="BH1171" s="395"/>
      <c r="BI1171" s="395"/>
      <c r="BJ1171" s="395"/>
      <c r="BK1171" s="395"/>
      <c r="BL1171" s="395"/>
      <c r="BM1171" s="395"/>
      <c r="BN1171" s="395"/>
      <c r="BO1171" s="395"/>
      <c r="BP1171" s="395"/>
      <c r="BQ1171" s="395"/>
      <c r="BR1171" s="395"/>
      <c r="BS1171" s="395"/>
      <c r="BT1171" s="395"/>
      <c r="BU1171" s="395"/>
      <c r="BV1171" s="395"/>
      <c r="BW1171" s="395"/>
      <c r="BX1171" s="395"/>
      <c r="BY1171" s="395"/>
    </row>
    <row r="1172" s="300" customFormat="true" ht="15" customHeight="true" x14ac:dyDescent="0.2">
      <c r="A1172" s="369"/>
      <c r="B1172" s="1689"/>
      <c r="C1172" s="1690"/>
      <c r="D1172" s="1690"/>
      <c r="E1172" s="1690"/>
      <c r="F1172" s="1690"/>
      <c r="G1172" s="1690"/>
      <c r="H1172" s="1690"/>
      <c r="I1172" s="1690"/>
      <c r="J1172" s="1690"/>
      <c r="K1172" s="1690"/>
      <c r="L1172" s="1690"/>
      <c r="M1172" s="1690"/>
      <c r="N1172" s="1690"/>
      <c r="O1172" s="1690"/>
      <c r="P1172" s="1690"/>
      <c r="Q1172" s="1690"/>
      <c r="R1172" s="1690"/>
      <c r="S1172" s="1690"/>
      <c r="T1172" s="1690"/>
      <c r="U1172" s="1690"/>
      <c r="V1172" s="1690"/>
      <c r="W1172" s="1690"/>
      <c r="X1172" s="1690"/>
      <c r="Y1172" s="1690"/>
      <c r="Z1172" s="1690"/>
      <c r="AA1172" s="1690"/>
      <c r="AB1172" s="1690"/>
      <c r="BA1172" s="395"/>
      <c r="BB1172" s="324"/>
      <c r="BC1172" s="395"/>
      <c r="BD1172" s="395"/>
      <c r="BE1172" s="395"/>
      <c r="BF1172" s="395"/>
      <c r="BG1172" s="395"/>
      <c r="BH1172" s="395"/>
      <c r="BI1172" s="395"/>
      <c r="BJ1172" s="395"/>
      <c r="BK1172" s="395"/>
      <c r="BL1172" s="395"/>
      <c r="BM1172" s="395"/>
      <c r="BN1172" s="395"/>
      <c r="BO1172" s="395"/>
      <c r="BP1172" s="395"/>
      <c r="BQ1172" s="395"/>
      <c r="BR1172" s="395"/>
      <c r="BS1172" s="395"/>
      <c r="BT1172" s="395"/>
      <c r="BU1172" s="395"/>
      <c r="BV1172" s="395"/>
      <c r="BW1172" s="395"/>
      <c r="BX1172" s="395"/>
      <c r="BY1172" s="395"/>
    </row>
    <row r="1173" s="300" customFormat="true" ht="15" customHeight="true" x14ac:dyDescent="0.2">
      <c r="A1173" s="369"/>
      <c r="B1173" s="1689"/>
      <c r="C1173" s="1690"/>
      <c r="D1173" s="1690"/>
      <c r="E1173" s="1690"/>
      <c r="F1173" s="1690"/>
      <c r="G1173" s="1690"/>
      <c r="H1173" s="1690"/>
      <c r="I1173" s="1690"/>
      <c r="J1173" s="1690"/>
      <c r="K1173" s="1690"/>
      <c r="L1173" s="1690"/>
      <c r="M1173" s="1690"/>
      <c r="N1173" s="1690"/>
      <c r="O1173" s="1690"/>
      <c r="P1173" s="1690"/>
      <c r="Q1173" s="1690"/>
      <c r="R1173" s="1690"/>
      <c r="S1173" s="1690"/>
      <c r="T1173" s="1690"/>
      <c r="U1173" s="1690"/>
      <c r="V1173" s="1690"/>
      <c r="W1173" s="1690"/>
      <c r="X1173" s="1690"/>
      <c r="Y1173" s="1690"/>
      <c r="Z1173" s="1690"/>
      <c r="AA1173" s="1690"/>
      <c r="AB1173" s="1690"/>
      <c r="BA1173" s="395"/>
      <c r="BB1173" s="324"/>
      <c r="BC1173" s="395"/>
      <c r="BD1173" s="395"/>
      <c r="BE1173" s="395"/>
      <c r="BF1173" s="395"/>
      <c r="BG1173" s="395"/>
      <c r="BH1173" s="395"/>
      <c r="BI1173" s="395"/>
      <c r="BJ1173" s="395"/>
      <c r="BK1173" s="395"/>
      <c r="BL1173" s="395"/>
      <c r="BM1173" s="395"/>
      <c r="BN1173" s="395"/>
      <c r="BO1173" s="395"/>
      <c r="BP1173" s="395"/>
      <c r="BQ1173" s="395"/>
      <c r="BR1173" s="395"/>
      <c r="BS1173" s="395"/>
      <c r="BT1173" s="395"/>
      <c r="BU1173" s="395"/>
      <c r="BV1173" s="395"/>
      <c r="BW1173" s="395"/>
      <c r="BX1173" s="395"/>
      <c r="BY1173" s="395"/>
    </row>
    <row r="1174" s="300" customFormat="true" ht="15" customHeight="true" x14ac:dyDescent="0.2">
      <c r="A1174" s="369"/>
      <c r="B1174" s="1689"/>
      <c r="C1174" s="1690"/>
      <c r="D1174" s="1690"/>
      <c r="E1174" s="1690"/>
      <c r="F1174" s="1690"/>
      <c r="G1174" s="1690"/>
      <c r="H1174" s="1690"/>
      <c r="I1174" s="1690"/>
      <c r="J1174" s="1690"/>
      <c r="K1174" s="1690"/>
      <c r="L1174" s="1690"/>
      <c r="M1174" s="1690"/>
      <c r="N1174" s="1690"/>
      <c r="O1174" s="1690"/>
      <c r="P1174" s="1690"/>
      <c r="Q1174" s="1690"/>
      <c r="R1174" s="1690"/>
      <c r="S1174" s="1690"/>
      <c r="T1174" s="1690"/>
      <c r="U1174" s="1690"/>
      <c r="V1174" s="1690"/>
      <c r="W1174" s="1690"/>
      <c r="X1174" s="1690"/>
      <c r="Y1174" s="1690"/>
      <c r="Z1174" s="1690"/>
      <c r="AA1174" s="1690"/>
      <c r="AB1174" s="1690"/>
      <c r="BA1174" s="395"/>
      <c r="BB1174" s="324"/>
      <c r="BC1174" s="395"/>
      <c r="BD1174" s="395"/>
      <c r="BE1174" s="395"/>
      <c r="BF1174" s="395"/>
      <c r="BG1174" s="395"/>
      <c r="BH1174" s="395"/>
      <c r="BI1174" s="395"/>
      <c r="BJ1174" s="395"/>
      <c r="BK1174" s="395"/>
      <c r="BL1174" s="395"/>
      <c r="BM1174" s="395"/>
      <c r="BN1174" s="395"/>
      <c r="BO1174" s="395"/>
      <c r="BP1174" s="395"/>
      <c r="BQ1174" s="395"/>
      <c r="BR1174" s="395"/>
      <c r="BS1174" s="395"/>
      <c r="BT1174" s="395"/>
      <c r="BU1174" s="395"/>
      <c r="BV1174" s="395"/>
      <c r="BW1174" s="395"/>
      <c r="BX1174" s="395"/>
      <c r="BY1174" s="395"/>
    </row>
    <row r="1175" s="300" customFormat="true" ht="15" customHeight="true" x14ac:dyDescent="0.2">
      <c r="A1175" s="369"/>
      <c r="B1175" s="1689"/>
      <c r="C1175" s="1690"/>
      <c r="D1175" s="1690"/>
      <c r="E1175" s="1690"/>
      <c r="F1175" s="1690"/>
      <c r="G1175" s="1690"/>
      <c r="H1175" s="1690"/>
      <c r="I1175" s="1690"/>
      <c r="J1175" s="1690"/>
      <c r="K1175" s="1690"/>
      <c r="L1175" s="1690"/>
      <c r="M1175" s="1690"/>
      <c r="N1175" s="1690"/>
      <c r="O1175" s="1690"/>
      <c r="P1175" s="1690"/>
      <c r="Q1175" s="1690"/>
      <c r="R1175" s="1690"/>
      <c r="S1175" s="1690"/>
      <c r="T1175" s="1690"/>
      <c r="U1175" s="1690"/>
      <c r="V1175" s="1690"/>
      <c r="W1175" s="1690"/>
      <c r="X1175" s="1690"/>
      <c r="Y1175" s="1690"/>
      <c r="Z1175" s="1690"/>
      <c r="AA1175" s="1690"/>
      <c r="AB1175" s="1690"/>
      <c r="BA1175" s="395"/>
      <c r="BB1175" s="324"/>
      <c r="BC1175" s="395"/>
      <c r="BD1175" s="395"/>
      <c r="BE1175" s="395"/>
      <c r="BF1175" s="395"/>
      <c r="BG1175" s="395"/>
      <c r="BH1175" s="395"/>
      <c r="BI1175" s="395"/>
      <c r="BJ1175" s="395"/>
      <c r="BK1175" s="395"/>
      <c r="BL1175" s="395"/>
      <c r="BM1175" s="395"/>
      <c r="BN1175" s="395"/>
      <c r="BO1175" s="395"/>
      <c r="BP1175" s="395"/>
      <c r="BQ1175" s="395"/>
      <c r="BR1175" s="395"/>
      <c r="BS1175" s="395"/>
      <c r="BT1175" s="395"/>
      <c r="BU1175" s="395"/>
      <c r="BV1175" s="395"/>
      <c r="BW1175" s="395"/>
      <c r="BX1175" s="395"/>
      <c r="BY1175" s="395"/>
    </row>
    <row r="1176" s="300" customFormat="true" ht="15" customHeight="true" x14ac:dyDescent="0.2">
      <c r="A1176" s="1691"/>
      <c r="B1176" s="369"/>
      <c r="C1176" s="1692"/>
      <c r="D1176" s="1693"/>
      <c r="E1176" s="1693"/>
      <c r="F1176" s="1693"/>
      <c r="G1176" s="1693"/>
      <c r="H1176" s="1692"/>
      <c r="I1176" s="1693"/>
      <c r="J1176" s="1693"/>
      <c r="K1176" s="1693"/>
      <c r="L1176" s="1693"/>
      <c r="M1176" s="1692"/>
      <c r="N1176" s="1693"/>
      <c r="O1176" s="1693"/>
      <c r="P1176" s="1693"/>
      <c r="Q1176" s="1693"/>
      <c r="R1176" s="1692"/>
      <c r="S1176" s="1693"/>
      <c r="T1176" s="1693"/>
      <c r="U1176" s="1693"/>
      <c r="BA1176" s="395"/>
      <c r="BB1176" s="324"/>
      <c r="BC1176" s="395"/>
      <c r="BD1176" s="395"/>
      <c r="BE1176" s="395"/>
      <c r="BF1176" s="395"/>
      <c r="BG1176" s="395"/>
      <c r="BH1176" s="395"/>
      <c r="BI1176" s="395"/>
      <c r="BJ1176" s="395"/>
      <c r="BK1176" s="395"/>
      <c r="BL1176" s="395"/>
      <c r="BM1176" s="395"/>
      <c r="BN1176" s="395"/>
      <c r="BO1176" s="395"/>
      <c r="BP1176" s="395"/>
      <c r="BQ1176" s="395"/>
      <c r="BR1176" s="395"/>
      <c r="BS1176" s="395"/>
      <c r="BT1176" s="395"/>
      <c r="BU1176" s="395"/>
      <c r="BV1176" s="395"/>
      <c r="BW1176" s="395"/>
      <c r="BX1176" s="395"/>
      <c r="BY1176" s="395"/>
    </row>
    <row r="1177" s="300" customFormat="true" ht="15" customHeight="true" x14ac:dyDescent="0.2">
      <c r="A1177" s="1693"/>
      <c r="B1177" s="1693"/>
      <c r="C1177" s="1692"/>
      <c r="D1177" s="1692"/>
      <c r="E1177" s="1692"/>
      <c r="F1177" s="1692"/>
      <c r="G1177" s="1692"/>
      <c r="H1177" s="1692"/>
      <c r="I1177" s="1692"/>
      <c r="J1177" s="1692"/>
      <c r="K1177" s="1692"/>
      <c r="L1177" s="1692"/>
      <c r="M1177" s="1692"/>
      <c r="N1177" s="1692"/>
      <c r="O1177" s="1692"/>
      <c r="P1177" s="1692"/>
      <c r="Q1177" s="1692"/>
      <c r="R1177" s="1692"/>
      <c r="S1177" s="1692"/>
      <c r="T1177" s="1692"/>
      <c r="U1177" s="1692"/>
      <c r="BA1177" s="395"/>
      <c r="BB1177" s="324"/>
      <c r="BC1177" s="395"/>
      <c r="BD1177" s="395"/>
      <c r="BE1177" s="395"/>
      <c r="BF1177" s="395"/>
      <c r="BG1177" s="395"/>
      <c r="BH1177" s="395"/>
      <c r="BI1177" s="395"/>
      <c r="BJ1177" s="395"/>
      <c r="BK1177" s="395"/>
      <c r="BL1177" s="395"/>
      <c r="BM1177" s="395"/>
      <c r="BN1177" s="395"/>
      <c r="BO1177" s="395"/>
      <c r="BP1177" s="395"/>
      <c r="BQ1177" s="395"/>
      <c r="BR1177" s="395"/>
      <c r="BS1177" s="395"/>
      <c r="BT1177" s="395"/>
      <c r="BU1177" s="395"/>
      <c r="BV1177" s="395"/>
      <c r="BW1177" s="395"/>
      <c r="BX1177" s="395"/>
      <c r="BY1177" s="395"/>
    </row>
    <row r="1178" s="300" customFormat="true" ht="15" customHeight="true" x14ac:dyDescent="0.2">
      <c r="BA1178" s="395"/>
      <c r="BB1178" s="324"/>
      <c r="BC1178" s="395"/>
      <c r="BD1178" s="395"/>
      <c r="BE1178" s="395"/>
      <c r="BF1178" s="395"/>
      <c r="BG1178" s="395"/>
      <c r="BH1178" s="395"/>
      <c r="BI1178" s="395"/>
      <c r="BJ1178" s="395"/>
      <c r="BK1178" s="395"/>
      <c r="BL1178" s="395"/>
      <c r="BM1178" s="395"/>
      <c r="BN1178" s="395"/>
      <c r="BO1178" s="395"/>
      <c r="BP1178" s="395"/>
      <c r="BQ1178" s="395"/>
      <c r="BR1178" s="395"/>
      <c r="BS1178" s="395"/>
      <c r="BT1178" s="395"/>
      <c r="BU1178" s="395"/>
      <c r="BV1178" s="395"/>
      <c r="BW1178" s="395"/>
      <c r="BX1178" s="395"/>
      <c r="BY1178" s="395"/>
    </row>
    <row r="1179" s="300" customFormat="true" ht="15" customHeight="true" x14ac:dyDescent="0.2">
      <c r="BA1179" s="395"/>
      <c r="BB1179" s="324"/>
      <c r="BC1179" s="395"/>
      <c r="BD1179" s="395"/>
      <c r="BE1179" s="395"/>
      <c r="BF1179" s="395"/>
      <c r="BG1179" s="395"/>
      <c r="BH1179" s="395"/>
      <c r="BI1179" s="395"/>
      <c r="BJ1179" s="395"/>
      <c r="BK1179" s="395"/>
      <c r="BL1179" s="395"/>
      <c r="BM1179" s="395"/>
      <c r="BN1179" s="395"/>
      <c r="BO1179" s="395"/>
      <c r="BP1179" s="395"/>
      <c r="BQ1179" s="395"/>
      <c r="BR1179" s="395"/>
      <c r="BS1179" s="395"/>
      <c r="BT1179" s="395"/>
      <c r="BU1179" s="395"/>
      <c r="BV1179" s="395"/>
      <c r="BW1179" s="395"/>
      <c r="BX1179" s="395"/>
      <c r="BY1179" s="395"/>
    </row>
    <row r="1180" s="300" customFormat="true" ht="15" customHeight="true" x14ac:dyDescent="0.2">
      <c r="BA1180" s="395"/>
      <c r="BB1180" s="324"/>
      <c r="BC1180" s="395"/>
      <c r="BD1180" s="395"/>
      <c r="BE1180" s="395"/>
      <c r="BF1180" s="395"/>
      <c r="BG1180" s="395"/>
      <c r="BH1180" s="395"/>
      <c r="BI1180" s="395"/>
      <c r="BJ1180" s="395"/>
      <c r="BK1180" s="395"/>
      <c r="BL1180" s="395"/>
      <c r="BM1180" s="395"/>
      <c r="BN1180" s="395"/>
      <c r="BO1180" s="395"/>
      <c r="BP1180" s="395"/>
      <c r="BQ1180" s="395"/>
      <c r="BR1180" s="395"/>
      <c r="BS1180" s="395"/>
      <c r="BT1180" s="395"/>
      <c r="BU1180" s="395"/>
      <c r="BV1180" s="395"/>
      <c r="BW1180" s="395"/>
      <c r="BX1180" s="395"/>
      <c r="BY1180" s="395"/>
    </row>
    <row r="1181" s="300" customFormat="true" ht="15" customHeight="true" x14ac:dyDescent="0.2">
      <c r="BA1181" s="395"/>
      <c r="BB1181" s="324"/>
      <c r="BC1181" s="395"/>
      <c r="BD1181" s="395"/>
      <c r="BE1181" s="395"/>
      <c r="BF1181" s="395"/>
      <c r="BG1181" s="395"/>
      <c r="BH1181" s="395"/>
      <c r="BI1181" s="395"/>
      <c r="BJ1181" s="395"/>
      <c r="BK1181" s="395"/>
      <c r="BL1181" s="395"/>
      <c r="BM1181" s="395"/>
      <c r="BN1181" s="395"/>
      <c r="BO1181" s="395"/>
      <c r="BP1181" s="395"/>
      <c r="BQ1181" s="395"/>
      <c r="BR1181" s="395"/>
      <c r="BS1181" s="395"/>
      <c r="BT1181" s="395"/>
      <c r="BU1181" s="395"/>
      <c r="BV1181" s="395"/>
      <c r="BW1181" s="395"/>
      <c r="BX1181" s="395"/>
      <c r="BY1181" s="395"/>
    </row>
    <row r="1182" s="300" customFormat="true" ht="15" customHeight="true" x14ac:dyDescent="0.2">
      <c r="BA1182" s="395"/>
      <c r="BB1182" s="324"/>
      <c r="BC1182" s="395"/>
      <c r="BD1182" s="395"/>
      <c r="BE1182" s="395"/>
      <c r="BF1182" s="395"/>
      <c r="BG1182" s="395"/>
      <c r="BH1182" s="395"/>
      <c r="BI1182" s="395"/>
      <c r="BJ1182" s="395"/>
      <c r="BK1182" s="395"/>
      <c r="BL1182" s="395"/>
      <c r="BM1182" s="395"/>
      <c r="BN1182" s="395"/>
      <c r="BO1182" s="395"/>
      <c r="BP1182" s="395"/>
      <c r="BQ1182" s="395"/>
      <c r="BR1182" s="395"/>
      <c r="BS1182" s="395"/>
      <c r="BT1182" s="395"/>
      <c r="BU1182" s="395"/>
      <c r="BV1182" s="395"/>
      <c r="BW1182" s="395"/>
      <c r="BX1182" s="395"/>
      <c r="BY1182" s="395"/>
    </row>
    <row r="1183" s="300" customFormat="true" ht="15" customHeight="true" x14ac:dyDescent="0.2">
      <c r="BA1183" s="395"/>
      <c r="BB1183" s="324"/>
      <c r="BC1183" s="395"/>
      <c r="BD1183" s="395"/>
      <c r="BE1183" s="395"/>
      <c r="BF1183" s="395"/>
      <c r="BG1183" s="395"/>
      <c r="BH1183" s="395"/>
      <c r="BI1183" s="395"/>
      <c r="BJ1183" s="395"/>
      <c r="BK1183" s="395"/>
      <c r="BL1183" s="395"/>
      <c r="BM1183" s="395"/>
      <c r="BN1183" s="395"/>
      <c r="BO1183" s="395"/>
      <c r="BP1183" s="395"/>
      <c r="BQ1183" s="395"/>
      <c r="BR1183" s="395"/>
      <c r="BS1183" s="395"/>
      <c r="BT1183" s="395"/>
      <c r="BU1183" s="395"/>
      <c r="BV1183" s="395"/>
      <c r="BW1183" s="395"/>
      <c r="BX1183" s="395"/>
      <c r="BY1183" s="395"/>
    </row>
    <row r="1184" s="300" customFormat="true" ht="15" customHeight="true" x14ac:dyDescent="0.2">
      <c r="BA1184" s="395"/>
      <c r="BB1184" s="324"/>
      <c r="BC1184" s="395"/>
      <c r="BD1184" s="395"/>
      <c r="BE1184" s="395"/>
      <c r="BF1184" s="395"/>
      <c r="BG1184" s="395"/>
      <c r="BH1184" s="395"/>
      <c r="BI1184" s="395"/>
      <c r="BJ1184" s="395"/>
      <c r="BK1184" s="395"/>
      <c r="BL1184" s="395"/>
      <c r="BM1184" s="395"/>
      <c r="BN1184" s="395"/>
      <c r="BO1184" s="395"/>
      <c r="BP1184" s="395"/>
      <c r="BQ1184" s="395"/>
      <c r="BR1184" s="395"/>
      <c r="BS1184" s="395"/>
      <c r="BT1184" s="395"/>
      <c r="BU1184" s="395"/>
      <c r="BV1184" s="395"/>
      <c r="BW1184" s="395"/>
      <c r="BX1184" s="395"/>
      <c r="BY1184" s="395"/>
    </row>
    <row r="1185" s="300" customFormat="true" ht="15" customHeight="true" x14ac:dyDescent="0.2">
      <c r="BA1185" s="395"/>
      <c r="BB1185" s="324"/>
      <c r="BC1185" s="395"/>
      <c r="BD1185" s="395"/>
      <c r="BE1185" s="395"/>
      <c r="BF1185" s="395"/>
      <c r="BG1185" s="395"/>
      <c r="BH1185" s="395"/>
      <c r="BI1185" s="395"/>
      <c r="BJ1185" s="395"/>
      <c r="BK1185" s="395"/>
      <c r="BL1185" s="395"/>
      <c r="BM1185" s="395"/>
      <c r="BN1185" s="395"/>
      <c r="BO1185" s="395"/>
      <c r="BP1185" s="395"/>
      <c r="BQ1185" s="395"/>
      <c r="BR1185" s="395"/>
      <c r="BS1185" s="395"/>
      <c r="BT1185" s="395"/>
      <c r="BU1185" s="395"/>
      <c r="BV1185" s="395"/>
      <c r="BW1185" s="395"/>
      <c r="BX1185" s="395"/>
      <c r="BY1185" s="395"/>
    </row>
    <row r="1186" s="300" customFormat="true" ht="15" customHeight="true" x14ac:dyDescent="0.2">
      <c r="BA1186" s="395"/>
      <c r="BB1186" s="324"/>
      <c r="BC1186" s="395"/>
      <c r="BD1186" s="395"/>
      <c r="BE1186" s="395"/>
      <c r="BF1186" s="395"/>
      <c r="BG1186" s="395"/>
      <c r="BH1186" s="395"/>
      <c r="BI1186" s="395"/>
      <c r="BJ1186" s="395"/>
      <c r="BK1186" s="395"/>
      <c r="BL1186" s="395"/>
      <c r="BM1186" s="395"/>
      <c r="BN1186" s="395"/>
      <c r="BO1186" s="395"/>
      <c r="BP1186" s="395"/>
      <c r="BQ1186" s="395"/>
      <c r="BR1186" s="395"/>
      <c r="BS1186" s="395"/>
      <c r="BT1186" s="395"/>
      <c r="BU1186" s="395"/>
      <c r="BV1186" s="395"/>
      <c r="BW1186" s="395"/>
      <c r="BX1186" s="395"/>
      <c r="BY1186" s="395"/>
    </row>
    <row r="1187" s="300" customFormat="true" ht="15" customHeight="true" x14ac:dyDescent="0.2">
      <c r="BA1187" s="395"/>
      <c r="BB1187" s="324"/>
      <c r="BC1187" s="395"/>
      <c r="BD1187" s="395"/>
      <c r="BE1187" s="395"/>
      <c r="BF1187" s="395"/>
      <c r="BG1187" s="395"/>
      <c r="BH1187" s="395"/>
      <c r="BI1187" s="395"/>
      <c r="BJ1187" s="395"/>
      <c r="BK1187" s="395"/>
      <c r="BL1187" s="395"/>
      <c r="BM1187" s="395"/>
      <c r="BN1187" s="395"/>
      <c r="BO1187" s="395"/>
      <c r="BP1187" s="395"/>
      <c r="BQ1187" s="395"/>
      <c r="BR1187" s="395"/>
      <c r="BS1187" s="395"/>
      <c r="BT1187" s="395"/>
      <c r="BU1187" s="395"/>
      <c r="BV1187" s="395"/>
      <c r="BW1187" s="395"/>
      <c r="BX1187" s="395"/>
      <c r="BY1187" s="395"/>
    </row>
    <row r="1188" s="300" customFormat="true" ht="15" customHeight="true" x14ac:dyDescent="0.2">
      <c r="BA1188" s="395"/>
      <c r="BB1188" s="324"/>
      <c r="BC1188" s="395"/>
      <c r="BD1188" s="395"/>
      <c r="BE1188" s="395"/>
      <c r="BF1188" s="395"/>
      <c r="BG1188" s="395"/>
      <c r="BH1188" s="395"/>
      <c r="BI1188" s="395"/>
      <c r="BJ1188" s="395"/>
      <c r="BK1188" s="395"/>
      <c r="BL1188" s="395"/>
      <c r="BM1188" s="395"/>
      <c r="BN1188" s="395"/>
      <c r="BO1188" s="395"/>
      <c r="BP1188" s="395"/>
      <c r="BQ1188" s="395"/>
      <c r="BR1188" s="395"/>
      <c r="BS1188" s="395"/>
      <c r="BT1188" s="395"/>
      <c r="BU1188" s="395"/>
      <c r="BV1188" s="395"/>
      <c r="BW1188" s="395"/>
      <c r="BX1188" s="395"/>
      <c r="BY1188" s="395"/>
    </row>
    <row r="1189" s="300" customFormat="true" ht="15" customHeight="true" x14ac:dyDescent="0.2">
      <c r="BA1189" s="395"/>
      <c r="BB1189" s="324"/>
      <c r="BC1189" s="395"/>
      <c r="BD1189" s="395"/>
      <c r="BE1189" s="395"/>
      <c r="BF1189" s="395"/>
      <c r="BG1189" s="395"/>
      <c r="BH1189" s="395"/>
      <c r="BI1189" s="395"/>
      <c r="BJ1189" s="395"/>
      <c r="BK1189" s="395"/>
      <c r="BL1189" s="395"/>
      <c r="BM1189" s="395"/>
      <c r="BN1189" s="395"/>
      <c r="BO1189" s="395"/>
      <c r="BP1189" s="395"/>
      <c r="BQ1189" s="395"/>
      <c r="BR1189" s="395"/>
      <c r="BS1189" s="395"/>
      <c r="BT1189" s="395"/>
      <c r="BU1189" s="395"/>
      <c r="BV1189" s="395"/>
      <c r="BW1189" s="395"/>
      <c r="BX1189" s="395"/>
      <c r="BY1189" s="395"/>
    </row>
    <row r="1190" s="300" customFormat="true" ht="15" customHeight="true" x14ac:dyDescent="0.2">
      <c r="BA1190" s="395"/>
      <c r="BB1190" s="324"/>
      <c r="BC1190" s="395"/>
      <c r="BD1190" s="395"/>
      <c r="BE1190" s="395"/>
      <c r="BF1190" s="395"/>
      <c r="BG1190" s="395"/>
      <c r="BH1190" s="395"/>
      <c r="BI1190" s="395"/>
      <c r="BJ1190" s="395"/>
      <c r="BK1190" s="395"/>
      <c r="BL1190" s="395"/>
      <c r="BM1190" s="395"/>
      <c r="BN1190" s="395"/>
      <c r="BO1190" s="395"/>
      <c r="BP1190" s="395"/>
      <c r="BQ1190" s="395"/>
      <c r="BR1190" s="395"/>
      <c r="BS1190" s="395"/>
      <c r="BT1190" s="395"/>
      <c r="BU1190" s="395"/>
      <c r="BV1190" s="395"/>
      <c r="BW1190" s="395"/>
      <c r="BX1190" s="395"/>
      <c r="BY1190" s="395"/>
    </row>
    <row r="1191" s="300" customFormat="true" ht="15" customHeight="true" x14ac:dyDescent="0.2">
      <c r="BA1191" s="395"/>
      <c r="BB1191" s="324"/>
      <c r="BC1191" s="395"/>
      <c r="BD1191" s="395"/>
      <c r="BE1191" s="395"/>
      <c r="BF1191" s="395"/>
      <c r="BG1191" s="395"/>
      <c r="BH1191" s="395"/>
      <c r="BI1191" s="395"/>
      <c r="BJ1191" s="395"/>
      <c r="BK1191" s="395"/>
      <c r="BL1191" s="395"/>
      <c r="BM1191" s="395"/>
      <c r="BN1191" s="395"/>
      <c r="BO1191" s="395"/>
      <c r="BP1191" s="395"/>
      <c r="BQ1191" s="395"/>
      <c r="BR1191" s="395"/>
      <c r="BS1191" s="395"/>
      <c r="BT1191" s="395"/>
      <c r="BU1191" s="395"/>
      <c r="BV1191" s="395"/>
      <c r="BW1191" s="395"/>
      <c r="BX1191" s="395"/>
      <c r="BY1191" s="395"/>
    </row>
    <row r="1192" s="300" customFormat="true" ht="15" customHeight="true" x14ac:dyDescent="0.2">
      <c r="BA1192" s="395"/>
      <c r="BB1192" s="324"/>
      <c r="BC1192" s="395"/>
      <c r="BD1192" s="395"/>
      <c r="BE1192" s="395"/>
      <c r="BF1192" s="395"/>
      <c r="BG1192" s="395"/>
      <c r="BH1192" s="395"/>
      <c r="BI1192" s="395"/>
      <c r="BJ1192" s="395"/>
      <c r="BK1192" s="395"/>
      <c r="BL1192" s="395"/>
      <c r="BM1192" s="395"/>
      <c r="BN1192" s="395"/>
      <c r="BO1192" s="395"/>
      <c r="BP1192" s="395"/>
      <c r="BQ1192" s="395"/>
      <c r="BR1192" s="395"/>
      <c r="BS1192" s="395"/>
      <c r="BT1192" s="395"/>
      <c r="BU1192" s="395"/>
      <c r="BV1192" s="395"/>
      <c r="BW1192" s="395"/>
      <c r="BX1192" s="395"/>
      <c r="BY1192" s="395"/>
    </row>
    <row r="1193" s="300" customFormat="true" ht="15" customHeight="true" x14ac:dyDescent="0.2">
      <c r="BA1193" s="395"/>
      <c r="BB1193" s="324"/>
      <c r="BC1193" s="395"/>
      <c r="BD1193" s="395"/>
      <c r="BE1193" s="395"/>
      <c r="BF1193" s="395"/>
      <c r="BG1193" s="395"/>
      <c r="BH1193" s="395"/>
      <c r="BI1193" s="395"/>
      <c r="BJ1193" s="395"/>
      <c r="BK1193" s="395"/>
      <c r="BL1193" s="395"/>
      <c r="BM1193" s="395"/>
      <c r="BN1193" s="395"/>
      <c r="BO1193" s="395"/>
      <c r="BP1193" s="395"/>
      <c r="BQ1193" s="395"/>
      <c r="BR1193" s="395"/>
      <c r="BS1193" s="395"/>
      <c r="BT1193" s="395"/>
      <c r="BU1193" s="395"/>
      <c r="BV1193" s="395"/>
      <c r="BW1193" s="395"/>
      <c r="BX1193" s="395"/>
      <c r="BY1193" s="395"/>
    </row>
    <row r="1194" s="300" customFormat="true" ht="15" customHeight="true" x14ac:dyDescent="0.2">
      <c r="BA1194" s="395"/>
      <c r="BB1194" s="324"/>
      <c r="BC1194" s="395"/>
      <c r="BD1194" s="395"/>
      <c r="BE1194" s="395"/>
      <c r="BF1194" s="395"/>
      <c r="BG1194" s="395"/>
      <c r="BH1194" s="395"/>
      <c r="BI1194" s="395"/>
      <c r="BJ1194" s="395"/>
      <c r="BK1194" s="395"/>
      <c r="BL1194" s="395"/>
      <c r="BM1194" s="395"/>
      <c r="BN1194" s="395"/>
      <c r="BO1194" s="395"/>
      <c r="BP1194" s="395"/>
      <c r="BQ1194" s="395"/>
      <c r="BR1194" s="395"/>
      <c r="BS1194" s="395"/>
      <c r="BT1194" s="395"/>
      <c r="BU1194" s="395"/>
      <c r="BV1194" s="395"/>
      <c r="BW1194" s="395"/>
      <c r="BX1194" s="395"/>
      <c r="BY1194" s="395"/>
    </row>
    <row r="1195" s="300" customFormat="true" ht="15" customHeight="true" x14ac:dyDescent="0.2">
      <c r="BA1195" s="395"/>
      <c r="BB1195" s="324"/>
      <c r="BC1195" s="395"/>
      <c r="BD1195" s="395"/>
      <c r="BE1195" s="395"/>
      <c r="BF1195" s="395"/>
      <c r="BG1195" s="395"/>
      <c r="BH1195" s="395"/>
      <c r="BI1195" s="395"/>
      <c r="BJ1195" s="395"/>
      <c r="BK1195" s="395"/>
      <c r="BL1195" s="395"/>
      <c r="BM1195" s="395"/>
      <c r="BN1195" s="395"/>
      <c r="BO1195" s="395"/>
      <c r="BP1195" s="395"/>
      <c r="BQ1195" s="395"/>
      <c r="BR1195" s="395"/>
      <c r="BS1195" s="395"/>
      <c r="BT1195" s="395"/>
      <c r="BU1195" s="395"/>
      <c r="BV1195" s="395"/>
      <c r="BW1195" s="395"/>
      <c r="BX1195" s="395"/>
      <c r="BY1195" s="395"/>
    </row>
    <row r="1196" s="300" customFormat="true" ht="15" customHeight="true" x14ac:dyDescent="0.2">
      <c r="BA1196" s="395"/>
      <c r="BB1196" s="324"/>
      <c r="BC1196" s="395"/>
      <c r="BD1196" s="395"/>
      <c r="BE1196" s="395"/>
      <c r="BF1196" s="395"/>
      <c r="BG1196" s="395"/>
      <c r="BH1196" s="395"/>
      <c r="BI1196" s="395"/>
      <c r="BJ1196" s="395"/>
      <c r="BK1196" s="395"/>
      <c r="BL1196" s="395"/>
      <c r="BM1196" s="395"/>
      <c r="BN1196" s="395"/>
      <c r="BO1196" s="395"/>
      <c r="BP1196" s="395"/>
      <c r="BQ1196" s="395"/>
      <c r="BR1196" s="395"/>
      <c r="BS1196" s="395"/>
      <c r="BT1196" s="395"/>
      <c r="BU1196" s="395"/>
      <c r="BV1196" s="395"/>
      <c r="BW1196" s="395"/>
      <c r="BX1196" s="395"/>
      <c r="BY1196" s="395"/>
    </row>
    <row r="1197" s="300" customFormat="true" ht="15" customHeight="true" x14ac:dyDescent="0.2">
      <c r="BA1197" s="395"/>
      <c r="BB1197" s="324"/>
      <c r="BC1197" s="395"/>
      <c r="BD1197" s="395"/>
      <c r="BE1197" s="395"/>
      <c r="BF1197" s="395"/>
      <c r="BG1197" s="395"/>
      <c r="BH1197" s="395"/>
      <c r="BI1197" s="395"/>
      <c r="BJ1197" s="395"/>
      <c r="BK1197" s="395"/>
      <c r="BL1197" s="395"/>
      <c r="BM1197" s="395"/>
      <c r="BN1197" s="395"/>
      <c r="BO1197" s="395"/>
      <c r="BP1197" s="395"/>
      <c r="BQ1197" s="395"/>
      <c r="BR1197" s="395"/>
      <c r="BS1197" s="395"/>
      <c r="BT1197" s="395"/>
      <c r="BU1197" s="395"/>
      <c r="BV1197" s="395"/>
      <c r="BW1197" s="395"/>
      <c r="BX1197" s="395"/>
      <c r="BY1197" s="395"/>
    </row>
    <row r="1198" s="300" customFormat="true" ht="15" customHeight="true" x14ac:dyDescent="0.2">
      <c r="BA1198" s="395"/>
      <c r="BB1198" s="324"/>
      <c r="BC1198" s="395"/>
      <c r="BD1198" s="395"/>
      <c r="BE1198" s="395"/>
      <c r="BF1198" s="395"/>
      <c r="BG1198" s="395"/>
      <c r="BH1198" s="395"/>
      <c r="BI1198" s="395"/>
      <c r="BJ1198" s="395"/>
      <c r="BK1198" s="395"/>
      <c r="BL1198" s="395"/>
      <c r="BM1198" s="395"/>
      <c r="BN1198" s="395"/>
      <c r="BO1198" s="395"/>
      <c r="BP1198" s="395"/>
      <c r="BQ1198" s="395"/>
      <c r="BR1198" s="395"/>
      <c r="BS1198" s="395"/>
      <c r="BT1198" s="395"/>
      <c r="BU1198" s="395"/>
      <c r="BV1198" s="395"/>
      <c r="BW1198" s="395"/>
      <c r="BX1198" s="395"/>
      <c r="BY1198" s="395"/>
    </row>
    <row r="1199" s="300" customFormat="true" ht="15" customHeight="true" x14ac:dyDescent="0.2">
      <c r="BA1199" s="395"/>
      <c r="BB1199" s="324"/>
      <c r="BC1199" s="395"/>
      <c r="BD1199" s="395"/>
      <c r="BE1199" s="395"/>
      <c r="BF1199" s="395"/>
      <c r="BG1199" s="395"/>
      <c r="BH1199" s="395"/>
      <c r="BI1199" s="395"/>
      <c r="BJ1199" s="395"/>
      <c r="BK1199" s="395"/>
      <c r="BL1199" s="395"/>
      <c r="BM1199" s="395"/>
      <c r="BN1199" s="395"/>
      <c r="BO1199" s="395"/>
      <c r="BP1199" s="395"/>
      <c r="BQ1199" s="395"/>
      <c r="BR1199" s="395"/>
      <c r="BS1199" s="395"/>
      <c r="BT1199" s="395"/>
      <c r="BU1199" s="395"/>
      <c r="BV1199" s="395"/>
      <c r="BW1199" s="395"/>
      <c r="BX1199" s="395"/>
      <c r="BY1199" s="395"/>
    </row>
    <row r="1200" s="300" customFormat="true" ht="15" customHeight="true" x14ac:dyDescent="0.2">
      <c r="BA1200" s="395"/>
      <c r="BB1200" s="324"/>
      <c r="BC1200" s="395"/>
      <c r="BD1200" s="395"/>
      <c r="BE1200" s="395"/>
      <c r="BF1200" s="395"/>
      <c r="BG1200" s="395"/>
      <c r="BH1200" s="395"/>
      <c r="BI1200" s="395"/>
      <c r="BJ1200" s="395"/>
      <c r="BK1200" s="395"/>
      <c r="BL1200" s="395"/>
      <c r="BM1200" s="395"/>
      <c r="BN1200" s="395"/>
      <c r="BO1200" s="395"/>
      <c r="BP1200" s="395"/>
      <c r="BQ1200" s="395"/>
      <c r="BR1200" s="395"/>
      <c r="BS1200" s="395"/>
      <c r="BT1200" s="395"/>
      <c r="BU1200" s="395"/>
      <c r="BV1200" s="395"/>
      <c r="BW1200" s="395"/>
      <c r="BX1200" s="395"/>
      <c r="BY1200" s="395"/>
    </row>
  </sheetData>
  <mergeCells count="992">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A347:BA348"/>
    <mergeCell ref="BA349:BA350"/>
    <mergeCell ref="BA351:BA352"/>
    <mergeCell ref="BA353:BA354"/>
    <mergeCell ref="BA153:BA166"/>
    <mergeCell ref="BA231:BA235"/>
    <mergeCell ref="BA271:BA273"/>
    <mergeCell ref="BA274:BA276"/>
    <mergeCell ref="BA277:BA284"/>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44:BA147"/>
    <mergeCell ref="A35:A36"/>
    <mergeCell ref="A37:A38"/>
    <mergeCell ref="A41:A42"/>
    <mergeCell ref="A43:A44"/>
    <mergeCell ref="BM120:BQ120"/>
    <mergeCell ref="BA122:BA123"/>
    <mergeCell ref="BA124:BA127"/>
    <mergeCell ref="BA128:BA129"/>
    <mergeCell ref="BC133:BG133"/>
    <mergeCell ref="BH133:BL133"/>
    <mergeCell ref="BM133:BQ133"/>
    <mergeCell ref="A45:A46"/>
    <mergeCell ref="H56:L56"/>
    <mergeCell ref="M56:Q56"/>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C14:G14"/>
    <mergeCell ref="H14:L14"/>
    <mergeCell ref="BA29:BA30"/>
    <mergeCell ref="A31:A32"/>
    <mergeCell ref="BA31:BA32"/>
    <mergeCell ref="C27:G27"/>
    <mergeCell ref="H27:L27"/>
    <mergeCell ref="M27:Q27"/>
    <mergeCell ref="M14:Q14"/>
    <mergeCell ref="A16:A17"/>
    <mergeCell ref="A18:A21"/>
    <mergeCell ref="A22:A23"/>
    <mergeCell ref="A24:A26"/>
    <mergeCell ref="A29:A30"/>
    <mergeCell ref="A140:A143"/>
    <mergeCell ref="A108:B108"/>
    <mergeCell ref="C120:G120"/>
    <mergeCell ref="H120:L120"/>
    <mergeCell ref="A58:A71"/>
    <mergeCell ref="M133:Q133"/>
    <mergeCell ref="A135:A139"/>
    <mergeCell ref="M120:Q120"/>
    <mergeCell ref="A122:A123"/>
    <mergeCell ref="A124:A127"/>
    <mergeCell ref="A128:A129"/>
    <mergeCell ref="A130:A132"/>
    <mergeCell ref="A1031:A1033"/>
    <mergeCell ref="A1034:C1034"/>
    <mergeCell ref="A222:A224"/>
    <mergeCell ref="A225:A228"/>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5:D405"/>
    <mergeCell ref="C401:D402"/>
    <mergeCell ref="H401:I402"/>
    <mergeCell ref="M401:N402"/>
    <mergeCell ref="C409:D409"/>
    <mergeCell ref="H409:I409"/>
    <mergeCell ref="M409:N409"/>
    <mergeCell ref="A153:A165"/>
    <mergeCell ref="C133:G133"/>
    <mergeCell ref="H133:L133"/>
    <mergeCell ref="C220:G220"/>
    <mergeCell ref="H220:L220"/>
    <mergeCell ref="M220:Q220"/>
    <mergeCell ref="A208:B208"/>
    <mergeCell ref="A1025:C1025"/>
    <mergeCell ref="A1026:B1026"/>
    <mergeCell ref="A144:A147"/>
    <mergeCell ref="C410:D410"/>
    <mergeCell ref="H410:I410"/>
    <mergeCell ref="M410:N410"/>
    <mergeCell ref="C407:D407"/>
    <mergeCell ref="H407:I407"/>
    <mergeCell ref="M407:N407"/>
    <mergeCell ref="C408:D408"/>
    <mergeCell ref="H408:I408"/>
    <mergeCell ref="M408:N408"/>
    <mergeCell ref="H405:I405"/>
    <mergeCell ref="M405:N405"/>
    <mergeCell ref="C406:D406"/>
    <mergeCell ref="H406:I406"/>
    <mergeCell ref="M406:N406"/>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E443"/>
    <mergeCell ref="H443:I443"/>
    <mergeCell ref="M443:N443"/>
    <mergeCell ref="C444:D444"/>
    <mergeCell ref="H444:I444"/>
    <mergeCell ref="M444:N444"/>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J451"/>
    <mergeCell ref="M451:N451"/>
    <mergeCell ref="C452:D452"/>
    <mergeCell ref="H452:I452"/>
    <mergeCell ref="M452:O452"/>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89:D489"/>
    <mergeCell ref="H489:I489"/>
    <mergeCell ref="M489:N489"/>
    <mergeCell ref="C490:E490"/>
    <mergeCell ref="H490:I490"/>
    <mergeCell ref="M490:N490"/>
    <mergeCell ref="C487:D487"/>
    <mergeCell ref="H487:I487"/>
    <mergeCell ref="M487:N487"/>
    <mergeCell ref="C488:D488"/>
    <mergeCell ref="H488:I488"/>
    <mergeCell ref="M488:N488"/>
    <mergeCell ref="C485:D486"/>
    <mergeCell ref="E485:G485"/>
    <mergeCell ref="H485:I485"/>
    <mergeCell ref="M485:N485"/>
    <mergeCell ref="H486:I486"/>
    <mergeCell ref="M486:N486"/>
    <mergeCell ref="C483:D483"/>
    <mergeCell ref="H483:I483"/>
    <mergeCell ref="M483:N483"/>
    <mergeCell ref="C484:G484"/>
    <mergeCell ref="H484:I484"/>
    <mergeCell ref="M484:N484"/>
    <mergeCell ref="C494:D494"/>
    <mergeCell ref="H494:I494"/>
    <mergeCell ref="M494:N494"/>
    <mergeCell ref="C495:D495"/>
    <mergeCell ref="H495:I495"/>
    <mergeCell ref="M495:N495"/>
    <mergeCell ref="C491:D492"/>
    <mergeCell ref="H491:I491"/>
    <mergeCell ref="M491:N491"/>
    <mergeCell ref="H492:I492"/>
    <mergeCell ref="M492:N492"/>
    <mergeCell ref="C493:D493"/>
    <mergeCell ref="H493:I493"/>
    <mergeCell ref="M493:N493"/>
    <mergeCell ref="O503:Q503"/>
    <mergeCell ref="C504:D504"/>
    <mergeCell ref="H504:I504"/>
    <mergeCell ref="C500:D500"/>
    <mergeCell ref="H500:L500"/>
    <mergeCell ref="M500:N500"/>
    <mergeCell ref="C501:D501"/>
    <mergeCell ref="H501:I502"/>
    <mergeCell ref="J501:L501"/>
    <mergeCell ref="M501:N501"/>
    <mergeCell ref="C502:D502"/>
    <mergeCell ref="M502:Q502"/>
    <mergeCell ref="C499:D499"/>
    <mergeCell ref="H499:I499"/>
    <mergeCell ref="M499:N499"/>
    <mergeCell ref="C496:D496"/>
    <mergeCell ref="H496:I496"/>
    <mergeCell ref="M496:N496"/>
    <mergeCell ref="C497:D497"/>
    <mergeCell ref="H497:I497"/>
    <mergeCell ref="M497:N497"/>
    <mergeCell ref="C498:D498"/>
    <mergeCell ref="H498:I498"/>
    <mergeCell ref="M498:N498"/>
    <mergeCell ref="C511:D511"/>
    <mergeCell ref="H511:I511"/>
    <mergeCell ref="M511:N511"/>
    <mergeCell ref="C512:D512"/>
    <mergeCell ref="H512:I512"/>
    <mergeCell ref="M512:N512"/>
    <mergeCell ref="C507:D507"/>
    <mergeCell ref="H507:I508"/>
    <mergeCell ref="M507:N507"/>
    <mergeCell ref="C508:D508"/>
    <mergeCell ref="M508:O508"/>
    <mergeCell ref="C509:D509"/>
    <mergeCell ref="H509:I509"/>
    <mergeCell ref="M509:N510"/>
    <mergeCell ref="C510:D510"/>
    <mergeCell ref="H510:I510"/>
    <mergeCell ref="C505:D505"/>
    <mergeCell ref="H505:I505"/>
    <mergeCell ref="M505:N505"/>
    <mergeCell ref="C506:D506"/>
    <mergeCell ref="H506:J506"/>
    <mergeCell ref="M506:N506"/>
    <mergeCell ref="C503:D503"/>
    <mergeCell ref="H503:I503"/>
    <mergeCell ref="M503:N504"/>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E532"/>
    <mergeCell ref="H532:I532"/>
    <mergeCell ref="M532:N532"/>
    <mergeCell ref="C529:D529"/>
    <mergeCell ref="H529:I529"/>
    <mergeCell ref="M529:N529"/>
    <mergeCell ref="C530:D530"/>
    <mergeCell ref="H530:I530"/>
    <mergeCell ref="M530:N530"/>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59:D559"/>
    <mergeCell ref="H559:I559"/>
    <mergeCell ref="M559:O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J556"/>
    <mergeCell ref="M556:N556"/>
    <mergeCell ref="C553:D553"/>
    <mergeCell ref="H553:I553"/>
    <mergeCell ref="M553:N553"/>
    <mergeCell ref="C554:D554"/>
    <mergeCell ref="H554:I554"/>
    <mergeCell ref="M554:N554"/>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91:D691"/>
    <mergeCell ref="H691:I691"/>
    <mergeCell ref="M691:N691"/>
    <mergeCell ref="C689:D689"/>
    <mergeCell ref="H689:I689"/>
    <mergeCell ref="M689:N689"/>
    <mergeCell ref="C690:D690"/>
    <mergeCell ref="H690:I690"/>
    <mergeCell ref="M690:N690"/>
  </mergeCells>
  <conditionalFormatting sqref="BC1:CZ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0</xdr:rowOff>
                  </from>
                  <to>
                    <xdr:col>1</xdr:col>
                    <xdr:colOff>1704975</xdr:colOff>
                    <xdr:row>399</xdr:row>
                    <xdr:rowOff>190500</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E933B-DD1B-4342-952F-AD67B24FB093}">
  <sheetPr codeName="Feuil13"/>
  <dimension ref="A1:CZ1200"/>
  <sheetViews>
    <sheetView showGridLines="false" workbookViewId="0"/>
  </sheetViews>
  <sheetFormatPr defaultColWidth="13.5703125" defaultRowHeight="15" customHeight="true" x14ac:dyDescent="0.2"/>
  <cols>
    <col min="1" max="1" width="31.5703125" style="394" customWidth="true"/>
    <col min="2" max="2" width="41.5703125" style="394" customWidth="true"/>
    <col min="3" max="17" width="10.7109375" style="394" customWidth="true"/>
    <col min="18" max="36" width="12.5703125" style="394" customWidth="true"/>
    <col min="37" max="52" width="12.5703125" style="300" customWidth="true"/>
    <col min="53" max="53" width="31.5703125" style="395" customWidth="true"/>
    <col min="54" max="54" width="41.5703125" style="324" customWidth="true"/>
    <col min="55" max="69" width="9.140625" style="395" customWidth="true"/>
    <col min="70" max="77" width="12.5703125" style="395" customWidth="true"/>
    <col min="78" max="104" width="12.5703125" style="300" customWidth="true"/>
    <col min="105" max="16384" width="13.5703125" style="394"/>
  </cols>
  <sheetData>
    <row r="1" s="257" customFormat="true" ht="18" customHeight="true" x14ac:dyDescent="0.2">
      <c r="AK1" s="300"/>
      <c r="AL1" s="300"/>
      <c r="AM1" s="300"/>
      <c r="AN1" s="300"/>
      <c r="AO1" s="300"/>
      <c r="AP1" s="300"/>
      <c r="AQ1" s="300"/>
      <c r="AR1" s="300"/>
      <c r="AS1" s="300"/>
      <c r="AT1" s="300"/>
      <c r="AU1" s="300"/>
      <c r="AV1" s="300"/>
      <c r="AW1" s="300"/>
      <c r="AX1" s="300"/>
      <c r="AY1" s="300"/>
      <c r="AZ1" s="300"/>
      <c r="BB1" s="280"/>
      <c r="BZ1" s="300"/>
      <c r="CA1" s="300"/>
      <c r="CB1" s="300"/>
      <c r="CC1" s="300"/>
      <c r="CD1" s="300"/>
      <c r="CE1" s="300"/>
      <c r="CF1" s="300"/>
      <c r="CG1" s="300"/>
      <c r="CH1" s="300"/>
      <c r="CI1" s="300"/>
      <c r="CJ1" s="300"/>
      <c r="CK1" s="300"/>
      <c r="CL1" s="300"/>
      <c r="CM1" s="300"/>
      <c r="CN1" s="300"/>
      <c r="CO1" s="300"/>
      <c r="CP1" s="300"/>
      <c r="CQ1" s="300"/>
      <c r="CR1" s="300"/>
      <c r="CS1" s="300"/>
      <c r="CT1" s="300"/>
      <c r="CU1" s="300"/>
      <c r="CV1" s="300"/>
      <c r="CW1" s="300"/>
      <c r="CX1" s="300"/>
      <c r="CY1" s="300"/>
      <c r="CZ1" s="300"/>
    </row>
    <row r="2" s="257" customFormat="true" ht="22.5" customHeight="true" x14ac:dyDescent="0.35">
      <c r="A2" s="314" t="str">
        <f>A1026</f>
        <v>Cambodia</v>
      </c>
      <c r="B2" s="315"/>
      <c r="AK2" s="300"/>
      <c r="AL2" s="300"/>
      <c r="AM2" s="300"/>
      <c r="AN2" s="300"/>
      <c r="AO2" s="300"/>
      <c r="AP2" s="300"/>
      <c r="AQ2" s="300"/>
      <c r="AR2" s="300"/>
      <c r="AS2" s="300"/>
      <c r="AT2" s="300"/>
      <c r="AU2" s="300"/>
      <c r="AV2" s="300"/>
      <c r="AW2" s="300"/>
      <c r="AX2" s="300"/>
      <c r="AY2" s="300"/>
      <c r="AZ2" s="300"/>
      <c r="BB2" s="280"/>
      <c r="BZ2" s="300"/>
      <c r="CA2" s="300"/>
      <c r="CB2" s="300"/>
      <c r="CC2" s="300"/>
      <c r="CD2" s="300"/>
      <c r="CE2" s="300"/>
      <c r="CF2" s="300"/>
      <c r="CG2" s="300"/>
      <c r="CH2" s="300"/>
      <c r="CI2" s="300"/>
      <c r="CJ2" s="300"/>
      <c r="CK2" s="300"/>
      <c r="CL2" s="300"/>
      <c r="CM2" s="300"/>
      <c r="CN2" s="300"/>
      <c r="CO2" s="300"/>
      <c r="CP2" s="300"/>
      <c r="CQ2" s="300"/>
      <c r="CR2" s="300"/>
      <c r="CS2" s="300"/>
      <c r="CT2" s="300"/>
      <c r="CU2" s="300"/>
      <c r="CV2" s="300"/>
      <c r="CW2" s="300"/>
      <c r="CX2" s="300"/>
      <c r="CY2" s="300"/>
      <c r="CZ2" s="300"/>
    </row>
    <row r="3" s="257" customFormat="true" ht="22.5" customHeight="true" x14ac:dyDescent="0.35">
      <c r="A3" s="284" t="str">
        <f>A1034</f>
        <v>2014</v>
      </c>
      <c r="B3" s="317"/>
      <c r="AK3" s="300"/>
      <c r="AL3" s="300"/>
      <c r="AM3" s="300"/>
      <c r="AN3" s="300"/>
      <c r="AO3" s="300"/>
      <c r="AP3" s="300"/>
      <c r="AQ3" s="300"/>
      <c r="AR3" s="300"/>
      <c r="AS3" s="300"/>
      <c r="AT3" s="300"/>
      <c r="AU3" s="300"/>
      <c r="AV3" s="300"/>
      <c r="AW3" s="300"/>
      <c r="AX3" s="300"/>
      <c r="AY3" s="300"/>
      <c r="AZ3" s="300"/>
      <c r="BB3" s="280"/>
      <c r="BZ3" s="300"/>
      <c r="CA3" s="300"/>
      <c r="CB3" s="300"/>
      <c r="CC3" s="300"/>
      <c r="CD3" s="300"/>
      <c r="CE3" s="300"/>
      <c r="CF3" s="300"/>
      <c r="CG3" s="300"/>
      <c r="CH3" s="300"/>
      <c r="CI3" s="300"/>
      <c r="CJ3" s="300"/>
      <c r="CK3" s="300"/>
      <c r="CL3" s="300"/>
      <c r="CM3" s="300"/>
      <c r="CN3" s="300"/>
      <c r="CO3" s="300"/>
      <c r="CP3" s="300"/>
      <c r="CQ3" s="300"/>
      <c r="CR3" s="300"/>
      <c r="CS3" s="300"/>
      <c r="CT3" s="300"/>
      <c r="CU3" s="300"/>
      <c r="CV3" s="300"/>
      <c r="CW3" s="300"/>
      <c r="CX3" s="300"/>
      <c r="CY3" s="300"/>
      <c r="CZ3" s="300"/>
    </row>
    <row r="4" s="257" customFormat="true" ht="22.5" customHeight="true" x14ac:dyDescent="0.35">
      <c r="A4" s="316" t="s">
        <v>95</v>
      </c>
      <c r="B4" s="317"/>
      <c r="AK4" s="300"/>
      <c r="AL4" s="300"/>
      <c r="AM4" s="300"/>
      <c r="AN4" s="300"/>
      <c r="AO4" s="300"/>
      <c r="AP4" s="300"/>
      <c r="AQ4" s="300"/>
      <c r="AR4" s="300"/>
      <c r="AS4" s="300"/>
      <c r="AT4" s="300"/>
      <c r="AU4" s="300"/>
      <c r="AV4" s="300"/>
      <c r="AW4" s="300"/>
      <c r="AX4" s="300"/>
      <c r="AY4" s="300"/>
      <c r="AZ4" s="300"/>
      <c r="BB4" s="280"/>
      <c r="BZ4" s="300"/>
      <c r="CA4" s="300"/>
      <c r="CB4" s="300"/>
      <c r="CC4" s="300"/>
      <c r="CD4" s="300"/>
      <c r="CE4" s="300"/>
      <c r="CF4" s="300"/>
      <c r="CG4" s="300"/>
      <c r="CH4" s="300"/>
      <c r="CI4" s="300"/>
      <c r="CJ4" s="300"/>
      <c r="CK4" s="300"/>
      <c r="CL4" s="300"/>
      <c r="CM4" s="300"/>
      <c r="CN4" s="300"/>
      <c r="CO4" s="300"/>
      <c r="CP4" s="300"/>
      <c r="CQ4" s="300"/>
      <c r="CR4" s="300"/>
      <c r="CS4" s="300"/>
      <c r="CT4" s="300"/>
      <c r="CU4" s="300"/>
      <c r="CV4" s="300"/>
      <c r="CW4" s="300"/>
      <c r="CX4" s="300"/>
      <c r="CY4" s="300"/>
      <c r="CZ4" s="300"/>
    </row>
    <row r="5" s="257" customFormat="true" ht="20.1" customHeight="true" x14ac:dyDescent="0.35">
      <c r="A5" s="316" t="s">
        <v>96</v>
      </c>
      <c r="B5" s="317"/>
      <c r="AK5" s="300"/>
      <c r="AL5" s="300"/>
      <c r="AM5" s="300"/>
      <c r="AN5" s="300"/>
      <c r="AO5" s="300"/>
      <c r="AP5" s="300"/>
      <c r="AQ5" s="300"/>
      <c r="AR5" s="300"/>
      <c r="AS5" s="300"/>
      <c r="AT5" s="300"/>
      <c r="AU5" s="300"/>
      <c r="AV5" s="300"/>
      <c r="AW5" s="300"/>
      <c r="AX5" s="300"/>
      <c r="AY5" s="300"/>
      <c r="AZ5" s="300"/>
      <c r="BB5" s="280"/>
      <c r="BZ5" s="300"/>
      <c r="CA5" s="300"/>
      <c r="CB5" s="300"/>
      <c r="CC5" s="300"/>
      <c r="CD5" s="300"/>
      <c r="CE5" s="300"/>
      <c r="CF5" s="300"/>
      <c r="CG5" s="300"/>
      <c r="CH5" s="300"/>
      <c r="CI5" s="300"/>
      <c r="CJ5" s="300"/>
      <c r="CK5" s="300"/>
      <c r="CL5" s="300"/>
      <c r="CM5" s="300"/>
      <c r="CN5" s="300"/>
      <c r="CO5" s="300"/>
      <c r="CP5" s="300"/>
      <c r="CQ5" s="300"/>
      <c r="CR5" s="300"/>
      <c r="CS5" s="300"/>
      <c r="CT5" s="300"/>
      <c r="CU5" s="300"/>
      <c r="CV5" s="300"/>
      <c r="CW5" s="300"/>
      <c r="CX5" s="300"/>
      <c r="CY5" s="300"/>
      <c r="CZ5" s="300"/>
    </row>
    <row r="6" s="257" customFormat="true" ht="15" customHeight="true" x14ac:dyDescent="0.2">
      <c r="A6" s="318" t="s">
        <v>97</v>
      </c>
      <c r="B6" s="319"/>
      <c r="AK6" s="300"/>
      <c r="AL6" s="300"/>
      <c r="AM6" s="300"/>
      <c r="AN6" s="300"/>
      <c r="AO6" s="300"/>
      <c r="AP6" s="300"/>
      <c r="AQ6" s="300"/>
      <c r="AR6" s="300"/>
      <c r="AS6" s="300"/>
      <c r="AT6" s="300"/>
      <c r="AU6" s="300"/>
      <c r="AV6" s="300"/>
      <c r="AW6" s="300"/>
      <c r="AX6" s="300"/>
      <c r="AY6" s="300"/>
      <c r="AZ6" s="300"/>
      <c r="BB6" s="280"/>
      <c r="BZ6" s="300"/>
      <c r="CA6" s="300"/>
      <c r="CB6" s="300"/>
      <c r="CC6" s="300"/>
      <c r="CD6" s="300"/>
      <c r="CE6" s="300"/>
      <c r="CF6" s="300"/>
      <c r="CG6" s="300"/>
      <c r="CH6" s="300"/>
      <c r="CI6" s="300"/>
      <c r="CJ6" s="300"/>
      <c r="CK6" s="300"/>
      <c r="CL6" s="300"/>
      <c r="CM6" s="300"/>
      <c r="CN6" s="300"/>
      <c r="CO6" s="300"/>
      <c r="CP6" s="300"/>
      <c r="CQ6" s="300"/>
      <c r="CR6" s="300"/>
      <c r="CS6" s="300"/>
      <c r="CT6" s="300"/>
      <c r="CU6" s="300"/>
      <c r="CV6" s="300"/>
      <c r="CW6" s="300"/>
      <c r="CX6" s="300"/>
      <c r="CY6" s="300"/>
      <c r="CZ6" s="300"/>
    </row>
    <row r="7" s="257" customFormat="true" ht="15" customHeight="true" x14ac:dyDescent="0.2">
      <c r="A7" s="320" t="s">
        <v>40</v>
      </c>
      <c r="B7" s="321"/>
      <c r="AK7" s="300"/>
      <c r="AL7" s="300"/>
      <c r="AM7" s="300"/>
      <c r="AN7" s="300"/>
      <c r="AO7" s="300"/>
      <c r="AP7" s="300"/>
      <c r="AQ7" s="300"/>
      <c r="AR7" s="300"/>
      <c r="AS7" s="300"/>
      <c r="AT7" s="300"/>
      <c r="AU7" s="300"/>
      <c r="AV7" s="300"/>
      <c r="AW7" s="300"/>
      <c r="AX7" s="300"/>
      <c r="AY7" s="300"/>
      <c r="AZ7" s="300"/>
      <c r="BB7" s="280"/>
      <c r="BZ7" s="300"/>
      <c r="CA7" s="300"/>
      <c r="CB7" s="300"/>
      <c r="CC7" s="300"/>
      <c r="CD7" s="300"/>
      <c r="CE7" s="300"/>
      <c r="CF7" s="300"/>
      <c r="CG7" s="300"/>
      <c r="CH7" s="300"/>
      <c r="CI7" s="300"/>
      <c r="CJ7" s="300"/>
      <c r="CK7" s="300"/>
      <c r="CL7" s="300"/>
      <c r="CM7" s="300"/>
      <c r="CN7" s="300"/>
      <c r="CO7" s="300"/>
      <c r="CP7" s="300"/>
      <c r="CQ7" s="300"/>
      <c r="CR7" s="300"/>
      <c r="CS7" s="300"/>
      <c r="CT7" s="300"/>
      <c r="CU7" s="300"/>
      <c r="CV7" s="300"/>
      <c r="CW7" s="300"/>
      <c r="CX7" s="300"/>
      <c r="CY7" s="300"/>
      <c r="CZ7" s="300"/>
    </row>
    <row r="8" s="257" customFormat="true" ht="15" customHeight="true" x14ac:dyDescent="0.2">
      <c r="A8" s="320" t="s">
        <v>39</v>
      </c>
      <c r="B8" s="321"/>
      <c r="AK8" s="300"/>
      <c r="AL8" s="300"/>
      <c r="AM8" s="300"/>
      <c r="AN8" s="300"/>
      <c r="AO8" s="300"/>
      <c r="AP8" s="300"/>
      <c r="AQ8" s="300"/>
      <c r="AR8" s="300"/>
      <c r="AS8" s="300"/>
      <c r="AT8" s="300"/>
      <c r="AU8" s="300"/>
      <c r="AV8" s="300"/>
      <c r="AW8" s="300"/>
      <c r="AX8" s="300"/>
      <c r="AY8" s="300"/>
      <c r="AZ8" s="300"/>
      <c r="BB8" s="280"/>
      <c r="BZ8" s="300"/>
      <c r="CA8" s="300"/>
      <c r="CB8" s="300"/>
      <c r="CC8" s="300"/>
      <c r="CD8" s="300"/>
      <c r="CE8" s="300"/>
      <c r="CF8" s="300"/>
      <c r="CG8" s="300"/>
      <c r="CH8" s="300"/>
      <c r="CI8" s="300"/>
      <c r="CJ8" s="300"/>
      <c r="CK8" s="300"/>
      <c r="CL8" s="300"/>
      <c r="CM8" s="300"/>
      <c r="CN8" s="300"/>
      <c r="CO8" s="300"/>
      <c r="CP8" s="300"/>
      <c r="CQ8" s="300"/>
      <c r="CR8" s="300"/>
      <c r="CS8" s="300"/>
      <c r="CT8" s="300"/>
      <c r="CU8" s="300"/>
      <c r="CV8" s="300"/>
      <c r="CW8" s="300"/>
      <c r="CX8" s="300"/>
      <c r="CY8" s="300"/>
      <c r="CZ8" s="300"/>
    </row>
    <row r="9" s="257" customFormat="true" ht="15" customHeight="true" x14ac:dyDescent="0.2">
      <c r="A9" s="320" t="s">
        <v>133</v>
      </c>
      <c r="B9" s="322" t="str">
        <f>A1025</f>
        <v>DHS14</v>
      </c>
      <c r="AK9" s="300"/>
      <c r="AL9" s="300"/>
      <c r="AM9" s="300"/>
      <c r="AN9" s="300"/>
      <c r="AO9" s="300"/>
      <c r="AP9" s="300"/>
      <c r="AQ9" s="300"/>
      <c r="AR9" s="300"/>
      <c r="AS9" s="300"/>
      <c r="AT9" s="300"/>
      <c r="AU9" s="300"/>
      <c r="AV9" s="300"/>
      <c r="AW9" s="300"/>
      <c r="AX9" s="300"/>
      <c r="AY9" s="300"/>
      <c r="AZ9" s="300"/>
      <c r="BB9" s="280"/>
      <c r="BZ9" s="300"/>
      <c r="CA9" s="300"/>
      <c r="CB9" s="300"/>
      <c r="CC9" s="300"/>
      <c r="CD9" s="300"/>
      <c r="CE9" s="300"/>
      <c r="CF9" s="300"/>
      <c r="CG9" s="300"/>
      <c r="CH9" s="300"/>
      <c r="CI9" s="300"/>
      <c r="CJ9" s="300"/>
      <c r="CK9" s="300"/>
      <c r="CL9" s="300"/>
      <c r="CM9" s="300"/>
      <c r="CN9" s="300"/>
      <c r="CO9" s="300"/>
      <c r="CP9" s="300"/>
      <c r="CQ9" s="300"/>
      <c r="CR9" s="300"/>
      <c r="CS9" s="300"/>
      <c r="CT9" s="300"/>
      <c r="CU9" s="300"/>
      <c r="CV9" s="300"/>
      <c r="CW9" s="300"/>
      <c r="CX9" s="300"/>
      <c r="CY9" s="300"/>
      <c r="CZ9" s="300"/>
    </row>
    <row r="10" s="257" customFormat="true" ht="15" customHeight="true" x14ac:dyDescent="0.2">
      <c r="A10" s="146" t="str">
        <f>B1028</f>
        <v/>
      </c>
      <c r="B10" s="145"/>
      <c r="AK10" s="300"/>
      <c r="AL10" s="300"/>
      <c r="AM10" s="300"/>
      <c r="AN10" s="300"/>
      <c r="AO10" s="300"/>
      <c r="AP10" s="300"/>
      <c r="AQ10" s="300"/>
      <c r="AR10" s="300"/>
      <c r="AS10" s="300"/>
      <c r="AT10" s="300"/>
      <c r="AU10" s="300"/>
      <c r="AV10" s="300"/>
      <c r="AW10" s="300"/>
      <c r="AX10" s="300"/>
      <c r="AY10" s="300"/>
      <c r="AZ10" s="300"/>
      <c r="BB10" s="280"/>
      <c r="BZ10" s="300"/>
      <c r="CA10" s="300"/>
      <c r="CB10" s="300"/>
      <c r="CC10" s="300"/>
      <c r="CD10" s="300"/>
      <c r="CE10" s="300"/>
      <c r="CF10" s="300"/>
      <c r="CG10" s="300"/>
      <c r="CH10" s="300"/>
      <c r="CI10" s="300"/>
      <c r="CJ10" s="300"/>
      <c r="CK10" s="300"/>
      <c r="CL10" s="300"/>
      <c r="CM10" s="300"/>
      <c r="CN10" s="300"/>
      <c r="CO10" s="300"/>
      <c r="CP10" s="300"/>
      <c r="CQ10" s="300"/>
      <c r="CR10" s="300"/>
      <c r="CS10" s="300"/>
      <c r="CT10" s="300"/>
      <c r="CU10" s="300"/>
      <c r="CV10" s="300"/>
      <c r="CW10" s="300"/>
      <c r="CX10" s="300"/>
      <c r="CY10" s="300"/>
      <c r="CZ10" s="300"/>
    </row>
    <row r="11" s="257" customFormat="true" ht="15" customHeight="true" x14ac:dyDescent="0.2">
      <c r="A11" s="146" t="str">
        <f>B1027</f>
        <v/>
      </c>
      <c r="B11" s="144"/>
      <c r="AK11" s="300"/>
      <c r="AL11" s="300"/>
      <c r="AM11" s="300"/>
      <c r="AN11" s="300"/>
      <c r="AO11" s="300"/>
      <c r="AP11" s="300"/>
      <c r="AQ11" s="300"/>
      <c r="AR11" s="300"/>
      <c r="AS11" s="300"/>
      <c r="AT11" s="300"/>
      <c r="AU11" s="300"/>
      <c r="AV11" s="300"/>
      <c r="AW11" s="300"/>
      <c r="AX11" s="300"/>
      <c r="AY11" s="300"/>
      <c r="AZ11" s="300"/>
      <c r="BB11" s="280"/>
      <c r="BZ11" s="300"/>
      <c r="CA11" s="300"/>
      <c r="CB11" s="300"/>
      <c r="CC11" s="300"/>
      <c r="CD11" s="300"/>
      <c r="CE11" s="300"/>
      <c r="CF11" s="300"/>
      <c r="CG11" s="300"/>
      <c r="CH11" s="300"/>
      <c r="CI11" s="300"/>
      <c r="CJ11" s="300"/>
      <c r="CK11" s="300"/>
      <c r="CL11" s="300"/>
      <c r="CM11" s="300"/>
      <c r="CN11" s="300"/>
      <c r="CO11" s="300"/>
      <c r="CP11" s="300"/>
      <c r="CQ11" s="300"/>
      <c r="CR11" s="300"/>
      <c r="CS11" s="300"/>
      <c r="CT11" s="300"/>
      <c r="CU11" s="300"/>
      <c r="CV11" s="300"/>
      <c r="CW11" s="300"/>
      <c r="CX11" s="300"/>
      <c r="CY11" s="300"/>
      <c r="CZ11" s="300"/>
    </row>
    <row r="12" s="257" customFormat="true" ht="18" customHeight="true" x14ac:dyDescent="0.2">
      <c r="A12" s="143"/>
      <c r="B12" s="145"/>
      <c r="AK12" s="300"/>
      <c r="AL12" s="300"/>
      <c r="AM12" s="300"/>
      <c r="AN12" s="300"/>
      <c r="AO12" s="300"/>
      <c r="AP12" s="300"/>
      <c r="AQ12" s="300"/>
      <c r="AR12" s="300"/>
      <c r="AS12" s="300"/>
      <c r="AT12" s="300"/>
      <c r="AU12" s="300"/>
      <c r="AV12" s="300"/>
      <c r="AW12" s="300"/>
      <c r="AX12" s="300"/>
      <c r="AY12" s="300"/>
      <c r="AZ12" s="300"/>
      <c r="BB12" s="280"/>
      <c r="BZ12" s="300"/>
      <c r="CA12" s="300"/>
      <c r="CB12" s="300"/>
      <c r="CC12" s="300"/>
      <c r="CD12" s="300"/>
      <c r="CE12" s="300"/>
      <c r="CF12" s="300"/>
      <c r="CG12" s="300"/>
      <c r="CH12" s="300"/>
      <c r="CI12" s="300"/>
      <c r="CJ12" s="300"/>
      <c r="CK12" s="300"/>
      <c r="CL12" s="300"/>
      <c r="CM12" s="300"/>
      <c r="CN12" s="300"/>
      <c r="CO12" s="300"/>
      <c r="CP12" s="300"/>
      <c r="CQ12" s="300"/>
      <c r="CR12" s="300"/>
      <c r="CS12" s="300"/>
      <c r="CT12" s="300"/>
      <c r="CU12" s="300"/>
      <c r="CV12" s="300"/>
      <c r="CW12" s="300"/>
      <c r="CX12" s="300"/>
      <c r="CY12" s="300"/>
      <c r="CZ12" s="300"/>
    </row>
    <row r="13" s="257" customFormat="true" ht="18" customHeight="true" x14ac:dyDescent="0.2">
      <c r="A13" s="142"/>
      <c r="B13" s="141"/>
      <c r="AK13" s="300"/>
      <c r="AL13" s="300"/>
      <c r="AM13" s="300"/>
      <c r="AN13" s="300"/>
      <c r="AO13" s="300"/>
      <c r="AP13" s="300"/>
      <c r="AQ13" s="300"/>
      <c r="AR13" s="300"/>
      <c r="AS13" s="300"/>
      <c r="AT13" s="300"/>
      <c r="AU13" s="300"/>
      <c r="AV13" s="300"/>
      <c r="AW13" s="300"/>
      <c r="AX13" s="300"/>
      <c r="AY13" s="300"/>
      <c r="AZ13" s="300"/>
      <c r="BB13" s="280"/>
      <c r="BZ13" s="300"/>
      <c r="CA13" s="300"/>
      <c r="CB13" s="300"/>
      <c r="CC13" s="300"/>
      <c r="CD13" s="300"/>
      <c r="CE13" s="300"/>
      <c r="CF13" s="300"/>
      <c r="CG13" s="300"/>
      <c r="CH13" s="300"/>
      <c r="CI13" s="300"/>
      <c r="CJ13" s="300"/>
      <c r="CK13" s="300"/>
      <c r="CL13" s="300"/>
      <c r="CM13" s="300"/>
      <c r="CN13" s="300"/>
      <c r="CO13" s="300"/>
      <c r="CP13" s="300"/>
      <c r="CQ13" s="300"/>
      <c r="CR13" s="300"/>
      <c r="CS13" s="300"/>
      <c r="CT13" s="300"/>
      <c r="CU13" s="300"/>
      <c r="CV13" s="300"/>
      <c r="CW13" s="300"/>
      <c r="CX13" s="300"/>
      <c r="CY13" s="300"/>
      <c r="CZ13" s="300"/>
    </row>
    <row r="14" s="411" customFormat="true" ht="15" customHeight="true" x14ac:dyDescent="0.2">
      <c r="A14" s="261" t="s">
        <v>95</v>
      </c>
      <c r="B14" s="297"/>
      <c r="C14" s="1812" t="s">
        <v>114</v>
      </c>
      <c r="D14" s="1813"/>
      <c r="E14" s="1813"/>
      <c r="F14" s="1813"/>
      <c r="G14" s="1814"/>
      <c r="H14" s="1809" t="s">
        <v>38</v>
      </c>
      <c r="I14" s="1810"/>
      <c r="J14" s="1810"/>
      <c r="K14" s="1810"/>
      <c r="L14" s="1811"/>
      <c r="M14" s="1815" t="s">
        <v>37</v>
      </c>
      <c r="N14" s="1816"/>
      <c r="O14" s="1816"/>
      <c r="P14" s="1816"/>
      <c r="Q14" s="1817"/>
      <c r="R14" s="15" t="s">
        <v>137</v>
      </c>
      <c r="S14" s="359"/>
      <c r="T14" s="359"/>
      <c r="U14" s="359"/>
      <c r="V14" s="359"/>
      <c r="W14" s="359"/>
      <c r="X14" s="359"/>
      <c r="Y14" s="359"/>
      <c r="Z14" s="359"/>
      <c r="AA14" s="359"/>
      <c r="AB14" s="359"/>
      <c r="AC14" s="359"/>
      <c r="AD14" s="359"/>
      <c r="AE14" s="359"/>
      <c r="AF14" s="359"/>
      <c r="AG14" s="359"/>
      <c r="AH14" s="359"/>
      <c r="AI14" s="359"/>
      <c r="AJ14" s="359"/>
      <c r="AK14" s="369"/>
      <c r="AL14" s="369"/>
      <c r="AM14" s="369"/>
      <c r="AN14" s="369"/>
      <c r="AO14" s="369"/>
      <c r="AP14" s="369"/>
      <c r="AQ14" s="369"/>
      <c r="AR14" s="369"/>
      <c r="AS14" s="369"/>
      <c r="AT14" s="369"/>
      <c r="AU14" s="369"/>
      <c r="AV14" s="369"/>
      <c r="AW14" s="369"/>
      <c r="AX14" s="369"/>
      <c r="AY14" s="369"/>
      <c r="AZ14" s="1709"/>
      <c r="BA14" s="306" t="s">
        <v>128</v>
      </c>
      <c r="BB14" s="261" t="s">
        <v>95</v>
      </c>
      <c r="BC14" s="1815" t="s">
        <v>114</v>
      </c>
      <c r="BD14" s="1816"/>
      <c r="BE14" s="1816"/>
      <c r="BF14" s="1816"/>
      <c r="BG14" s="1838"/>
      <c r="BH14" s="1815" t="s">
        <v>38</v>
      </c>
      <c r="BI14" s="1816"/>
      <c r="BJ14" s="1816"/>
      <c r="BK14" s="1816"/>
      <c r="BL14" s="1838"/>
      <c r="BM14" s="1815" t="s">
        <v>37</v>
      </c>
      <c r="BN14" s="1816"/>
      <c r="BO14" s="1816"/>
      <c r="BP14" s="1816"/>
      <c r="BQ14" s="1817"/>
      <c r="BR14" s="14" t="s">
        <v>137</v>
      </c>
      <c r="BS14" s="359"/>
      <c r="BT14" s="359"/>
      <c r="BU14" s="359"/>
      <c r="BV14" s="359"/>
      <c r="BW14" s="359"/>
      <c r="BX14" s="359"/>
      <c r="BY14" s="359"/>
      <c r="BZ14" s="370"/>
      <c r="CA14" s="370"/>
      <c r="CB14" s="370"/>
      <c r="CC14" s="370"/>
      <c r="CD14" s="370"/>
      <c r="CE14" s="370"/>
      <c r="CF14" s="370"/>
      <c r="CG14" s="370"/>
      <c r="CH14" s="370"/>
      <c r="CI14" s="370"/>
      <c r="CJ14" s="370"/>
      <c r="CK14" s="304"/>
      <c r="CL14" s="304"/>
      <c r="CM14" s="304"/>
      <c r="CN14" s="304"/>
      <c r="CO14" s="304"/>
      <c r="CP14" s="304"/>
      <c r="CQ14" s="304"/>
      <c r="CR14" s="304"/>
      <c r="CS14" s="304"/>
      <c r="CT14" s="304"/>
      <c r="CU14" s="304"/>
      <c r="CV14" s="304"/>
      <c r="CW14" s="304"/>
      <c r="CX14" s="304"/>
      <c r="CY14" s="304"/>
      <c r="CZ14" s="304"/>
    </row>
    <row r="15" s="411" customFormat="true" ht="36" x14ac:dyDescent="0.2">
      <c r="A15" s="294" t="s">
        <v>87</v>
      </c>
      <c r="B15" s="328"/>
      <c r="C15" s="351" t="s">
        <v>0</v>
      </c>
      <c r="D15" s="1535" t="s">
        <v>1</v>
      </c>
      <c r="E15" s="1535" t="s">
        <v>2</v>
      </c>
      <c r="F15" s="1535" t="s">
        <v>3</v>
      </c>
      <c r="G15" s="1536" t="s">
        <v>4</v>
      </c>
      <c r="H15" s="333" t="s">
        <v>0</v>
      </c>
      <c r="I15" s="1538" t="s">
        <v>1</v>
      </c>
      <c r="J15" s="1538" t="s">
        <v>2</v>
      </c>
      <c r="K15" s="1538" t="s">
        <v>3</v>
      </c>
      <c r="L15" s="1539" t="s">
        <v>4</v>
      </c>
      <c r="M15" s="334" t="s">
        <v>0</v>
      </c>
      <c r="N15" s="1538" t="s">
        <v>1</v>
      </c>
      <c r="O15" s="1538" t="s">
        <v>2</v>
      </c>
      <c r="P15" s="1538" t="s">
        <v>3</v>
      </c>
      <c r="Q15" s="1534" t="s">
        <v>4</v>
      </c>
      <c r="R15" s="333" t="s">
        <v>152</v>
      </c>
      <c r="S15" s="1538" t="s">
        <v>310</v>
      </c>
      <c r="T15" s="1538" t="s">
        <v>154</v>
      </c>
      <c r="U15" s="1538" t="s">
        <v>155</v>
      </c>
      <c r="V15" s="1538" t="s">
        <v>156</v>
      </c>
      <c r="W15" s="1538" t="s">
        <v>157</v>
      </c>
      <c r="X15" s="1538" t="s">
        <v>311</v>
      </c>
      <c r="Y15" s="1538" t="s">
        <v>159</v>
      </c>
      <c r="Z15" s="1538" t="s">
        <v>160</v>
      </c>
      <c r="AA15" s="1538" t="s">
        <v>162</v>
      </c>
      <c r="AB15" s="1538" t="s">
        <v>163</v>
      </c>
      <c r="AC15" s="1538" t="s">
        <v>164</v>
      </c>
      <c r="AD15" s="1538" t="s">
        <v>312</v>
      </c>
      <c r="AE15" s="1538" t="s">
        <v>165</v>
      </c>
      <c r="AF15" s="1538" t="s">
        <v>166</v>
      </c>
      <c r="AG15" s="1538" t="s">
        <v>167</v>
      </c>
      <c r="AH15" s="1538" t="s">
        <v>168</v>
      </c>
      <c r="AI15" s="1538" t="s">
        <v>169</v>
      </c>
      <c r="AJ15" s="1539" t="s">
        <v>170</v>
      </c>
      <c r="AK15" s="369"/>
      <c r="AL15" s="369"/>
      <c r="AM15" s="369"/>
      <c r="AN15" s="369"/>
      <c r="AO15" s="369"/>
      <c r="AP15" s="369"/>
      <c r="AQ15" s="369"/>
      <c r="AR15" s="369"/>
      <c r="AS15" s="369"/>
      <c r="AT15" s="369"/>
      <c r="AU15" s="369"/>
      <c r="AV15" s="369"/>
      <c r="AW15" s="369"/>
      <c r="AX15" s="369"/>
      <c r="AY15" s="369"/>
      <c r="AZ15" s="1709"/>
      <c r="BA15" s="294" t="s">
        <v>119</v>
      </c>
      <c r="BB15" s="293"/>
      <c r="BC15" s="381" t="s">
        <v>0</v>
      </c>
      <c r="BD15" s="1464" t="s">
        <v>1</v>
      </c>
      <c r="BE15" s="1464" t="s">
        <v>2</v>
      </c>
      <c r="BF15" s="1464" t="s">
        <v>3</v>
      </c>
      <c r="BG15" s="382" t="s">
        <v>4</v>
      </c>
      <c r="BH15" s="381" t="s">
        <v>0</v>
      </c>
      <c r="BI15" s="1464" t="s">
        <v>1</v>
      </c>
      <c r="BJ15" s="1464" t="s">
        <v>2</v>
      </c>
      <c r="BK15" s="1464" t="s">
        <v>3</v>
      </c>
      <c r="BL15" s="382" t="s">
        <v>4</v>
      </c>
      <c r="BM15" s="381" t="s">
        <v>0</v>
      </c>
      <c r="BN15" s="1464" t="s">
        <v>1</v>
      </c>
      <c r="BO15" s="1464" t="s">
        <v>2</v>
      </c>
      <c r="BP15" s="1464" t="s">
        <v>3</v>
      </c>
      <c r="BQ15" s="382" t="s">
        <v>4</v>
      </c>
      <c r="BR15" s="381" t="s">
        <v>152</v>
      </c>
      <c r="BS15" s="1464" t="s">
        <v>310</v>
      </c>
      <c r="BT15" s="1464" t="s">
        <v>154</v>
      </c>
      <c r="BU15" s="1464" t="s">
        <v>155</v>
      </c>
      <c r="BV15" s="1464" t="s">
        <v>156</v>
      </c>
      <c r="BW15" s="1464" t="s">
        <v>157</v>
      </c>
      <c r="BX15" s="1464" t="s">
        <v>311</v>
      </c>
      <c r="BY15" s="1466" t="s">
        <v>159</v>
      </c>
      <c r="BZ15" s="1466" t="s">
        <v>160</v>
      </c>
      <c r="CA15" s="1466" t="s">
        <v>162</v>
      </c>
      <c r="CB15" s="1466" t="s">
        <v>163</v>
      </c>
      <c r="CC15" s="1466" t="s">
        <v>164</v>
      </c>
      <c r="CD15" s="1466" t="s">
        <v>312</v>
      </c>
      <c r="CE15" s="1466" t="s">
        <v>165</v>
      </c>
      <c r="CF15" s="1466" t="s">
        <v>166</v>
      </c>
      <c r="CG15" s="1466" t="s">
        <v>167</v>
      </c>
      <c r="CH15" s="1466" t="s">
        <v>168</v>
      </c>
      <c r="CI15" s="1466" t="s">
        <v>169</v>
      </c>
      <c r="CJ15" s="1466" t="s">
        <v>170</v>
      </c>
      <c r="CK15" s="1711"/>
      <c r="CL15" s="1711"/>
      <c r="CM15" s="1711"/>
      <c r="CN15" s="1711"/>
      <c r="CO15" s="1711"/>
      <c r="CP15" s="1711"/>
      <c r="CQ15" s="1711"/>
      <c r="CR15" s="1711"/>
      <c r="CS15" s="1711"/>
      <c r="CT15" s="1711"/>
      <c r="CU15" s="1711"/>
      <c r="CV15" s="1711"/>
      <c r="CW15" s="1711"/>
      <c r="CX15" s="1711"/>
      <c r="CY15" s="1711"/>
      <c r="CZ15" s="1711"/>
    </row>
    <row r="16" s="411" customFormat="true" ht="15" customHeight="true" x14ac:dyDescent="0.2">
      <c r="A16" s="1803" t="s">
        <v>13</v>
      </c>
      <c r="B16" s="330" t="s">
        <v>14</v>
      </c>
      <c r="C16" s="103">
        <f>(DHS_Wet14!C16+DHS_Dry14!C16)/2</f>
        <v>61.536231397160954</v>
      </c>
      <c r="D16" s="102">
        <f>(DHS_Wet14!D16+DHS_Dry14!D16)/2</f>
        <v>67.889671279706349</v>
      </c>
      <c r="E16" s="102">
        <f>(DHS_Wet14!E16+DHS_Dry14!E16)/2</f>
        <v>74.777833305215182</v>
      </c>
      <c r="F16" s="102">
        <f>(DHS_Wet14!F16+DHS_Dry14!F16)/2</f>
        <v>81.397616009425747</v>
      </c>
      <c r="G16" s="101">
        <f>(DHS_Wet14!G16+DHS_Dry14!G16)/2</f>
        <v>95.160003944129571</v>
      </c>
      <c r="H16" s="100">
        <f>(DHS_Wet14!H16+DHS_Dry14!H16)/2</f>
        <v>92.018679929557322</v>
      </c>
      <c r="I16" s="102">
        <f>(DHS_Wet14!I16+DHS_Dry14!I16)/2</f>
        <v>97.450243220830828</v>
      </c>
      <c r="J16" s="102">
        <f>(DHS_Wet14!J16+DHS_Dry14!J16)/2</f>
        <v>98.848172053562422</v>
      </c>
      <c r="K16" s="102">
        <f>(DHS_Wet14!K16+DHS_Dry14!K16)/2</f>
        <v>99.515033402540325</v>
      </c>
      <c r="L16" s="99">
        <f>(DHS_Wet14!L16+DHS_Dry14!L16)/2</f>
        <v>99.539816462447845</v>
      </c>
      <c r="M16" s="103">
        <f>(DHS_Wet14!M16+DHS_Dry14!M16)/2</f>
        <v>60.567102088605012</v>
      </c>
      <c r="N16" s="102">
        <f>(DHS_Wet14!N16+DHS_Dry14!N16)/2</f>
        <v>67.215422165465128</v>
      </c>
      <c r="O16" s="102">
        <f>(DHS_Wet14!O16+DHS_Dry14!O16)/2</f>
        <v>70.639538606774082</v>
      </c>
      <c r="P16" s="102">
        <f>(DHS_Wet14!P16+DHS_Dry14!P16)/2</f>
        <v>76.356175256028678</v>
      </c>
      <c r="Q16" s="101">
        <f>(DHS_Wet14!Q16+DHS_Dry14!Q16)/2</f>
        <v>85.987646550639056</v>
      </c>
      <c r="R16" s="100">
        <f>(DHS_Wet14!R16+DHS_Dry14!R16)/2</f>
        <v>83.014025565742045</v>
      </c>
      <c r="S16" s="102">
        <f>(DHS_Wet14!S16+DHS_Dry14!S16)/2</f>
        <v>84.383648941936016</v>
      </c>
      <c r="T16" s="102">
        <f>(DHS_Wet14!T16+DHS_Dry14!T16)/2</f>
        <v>70.9983174571706</v>
      </c>
      <c r="U16" s="102">
        <f>(DHS_Wet14!U16+DHS_Dry14!U16)/2</f>
        <v>60.155832277282798</v>
      </c>
      <c r="V16" s="102">
        <f>(DHS_Wet14!V16+DHS_Dry14!V16)/2</f>
        <v>69.609155923299582</v>
      </c>
      <c r="W16" s="102">
        <f>(DHS_Wet14!W16+DHS_Dry14!W16)/2</f>
        <v>53.018698599601919</v>
      </c>
      <c r="X16" s="102">
        <f>(DHS_Wet14!X16+DHS_Dry14!X16)/2</f>
        <v>74.691168445927289</v>
      </c>
      <c r="Y16" s="102">
        <f>(DHS_Wet14!Y16+DHS_Dry14!Y16)/2</f>
        <v>71.825558299222195</v>
      </c>
      <c r="Z16" s="102">
        <f>(DHS_Wet14!Z16+DHS_Dry14!Z16)/2</f>
        <v>64.608771934204071</v>
      </c>
      <c r="AA16" s="102">
        <f>(DHS_Wet14!AA16+DHS_Dry14!AA16)/2</f>
        <v>64.173041493513153</v>
      </c>
      <c r="AB16" s="102">
        <f>(DHS_Wet14!AB16+DHS_Dry14!AB16)/2</f>
        <v>70.662627789986573</v>
      </c>
      <c r="AC16" s="102">
        <f>(DHS_Wet14!AC16+DHS_Dry14!AC16)/2</f>
        <v>96.154931907959678</v>
      </c>
      <c r="AD16" s="102">
        <f>(DHS_Wet14!AD16+DHS_Dry14!AD16)/2</f>
        <v>81.082465163527161</v>
      </c>
      <c r="AE16" s="102">
        <f>(DHS_Wet14!AE16+DHS_Dry14!AE16)/2</f>
        <v>64.719100525414206</v>
      </c>
      <c r="AF16" s="102">
        <f>(DHS_Wet14!AF16+DHS_Dry14!AF16)/2</f>
        <v>91.447315262687965</v>
      </c>
      <c r="AG16" s="102">
        <f>(DHS_Wet14!AG16+DHS_Dry14!AG16)/2</f>
        <v>61.524471587520615</v>
      </c>
      <c r="AH16" s="102">
        <f>(DHS_Wet14!AH16+DHS_Dry14!AH16)/2</f>
        <v>73.76675769576056</v>
      </c>
      <c r="AI16" s="102">
        <f>(DHS_Wet14!AI16+DHS_Dry14!AI16)/2</f>
        <v>95.903706438100457</v>
      </c>
      <c r="AJ16" s="99">
        <f>(DHS_Wet14!AJ16+DHS_Dry14!AJ16)/2</f>
        <v>79.289781201762963</v>
      </c>
      <c r="AK16" s="369"/>
      <c r="AL16" s="369"/>
      <c r="AM16" s="369"/>
      <c r="AN16" s="369"/>
      <c r="AO16" s="369"/>
      <c r="AP16" s="369"/>
      <c r="AQ16" s="369"/>
      <c r="AR16" s="369"/>
      <c r="AS16" s="369"/>
      <c r="AT16" s="369"/>
      <c r="AU16" s="369"/>
      <c r="AV16" s="369"/>
      <c r="AW16" s="369"/>
      <c r="AX16" s="369"/>
      <c r="AY16" s="369"/>
      <c r="AZ16" s="1709"/>
      <c r="BA16" s="1835" t="s">
        <v>13</v>
      </c>
      <c r="BB16" s="1543" t="s">
        <v>14</v>
      </c>
      <c r="BC16" s="34" t="s">
        <v>35</v>
      </c>
      <c r="BD16" s="30" t="s">
        <v>35</v>
      </c>
      <c r="BE16" s="30" t="s">
        <v>35</v>
      </c>
      <c r="BF16" s="30" t="s">
        <v>35</v>
      </c>
      <c r="BG16" s="25" t="s">
        <v>35</v>
      </c>
      <c r="BH16" s="34" t="s">
        <v>35</v>
      </c>
      <c r="BI16" s="30" t="s">
        <v>35</v>
      </c>
      <c r="BJ16" s="30" t="s">
        <v>35</v>
      </c>
      <c r="BK16" s="30" t="s">
        <v>35</v>
      </c>
      <c r="BL16" s="25" t="s">
        <v>35</v>
      </c>
      <c r="BM16" s="34" t="s">
        <v>35</v>
      </c>
      <c r="BN16" s="30" t="s">
        <v>35</v>
      </c>
      <c r="BO16" s="30" t="s">
        <v>35</v>
      </c>
      <c r="BP16" s="30" t="s">
        <v>35</v>
      </c>
      <c r="BQ16" s="25" t="s">
        <v>35</v>
      </c>
      <c r="BR16" s="34" t="s">
        <v>35</v>
      </c>
      <c r="BS16" s="30" t="s">
        <v>35</v>
      </c>
      <c r="BT16" s="30" t="s">
        <v>35</v>
      </c>
      <c r="BU16" s="30" t="s">
        <v>35</v>
      </c>
      <c r="BV16" s="30" t="s">
        <v>35</v>
      </c>
      <c r="BW16" s="30" t="s">
        <v>35</v>
      </c>
      <c r="BX16" s="30" t="s">
        <v>35</v>
      </c>
      <c r="BY16" s="19" t="s">
        <v>35</v>
      </c>
      <c r="BZ16" s="19" t="s">
        <v>35</v>
      </c>
      <c r="CA16" s="19" t="s">
        <v>35</v>
      </c>
      <c r="CB16" s="19" t="s">
        <v>35</v>
      </c>
      <c r="CC16" s="19" t="s">
        <v>35</v>
      </c>
      <c r="CD16" s="19" t="s">
        <v>35</v>
      </c>
      <c r="CE16" s="19" t="s">
        <v>35</v>
      </c>
      <c r="CF16" s="19" t="s">
        <v>35</v>
      </c>
      <c r="CG16" s="19" t="s">
        <v>35</v>
      </c>
      <c r="CH16" s="19" t="s">
        <v>35</v>
      </c>
      <c r="CI16" s="19" t="s">
        <v>35</v>
      </c>
      <c r="CJ16" s="19" t="s">
        <v>35</v>
      </c>
      <c r="CK16" s="3"/>
      <c r="CL16" s="3"/>
      <c r="CM16" s="3"/>
      <c r="CN16" s="3"/>
      <c r="CO16" s="3"/>
      <c r="CP16" s="3"/>
      <c r="CQ16" s="3"/>
      <c r="CR16" s="3"/>
      <c r="CS16" s="3"/>
      <c r="CT16" s="3"/>
      <c r="CU16" s="3"/>
      <c r="CV16" s="3"/>
      <c r="CW16" s="3"/>
      <c r="CX16" s="3"/>
      <c r="CY16" s="3"/>
      <c r="CZ16" s="3"/>
    </row>
    <row r="17" s="411" customFormat="true" ht="15" customHeight="true" x14ac:dyDescent="0.2">
      <c r="A17" s="1804"/>
      <c r="B17" s="331" t="s">
        <v>51</v>
      </c>
      <c r="C17" s="98">
        <f>(DHS_Wet14!C17+DHS_Dry14!C17)/2</f>
        <v>38.463768602839195</v>
      </c>
      <c r="D17" s="97">
        <f>(DHS_Wet14!D17+DHS_Dry14!D17)/2</f>
        <v>32.110328720293595</v>
      </c>
      <c r="E17" s="97">
        <f>(DHS_Wet14!E17+DHS_Dry14!E17)/2</f>
        <v>25.222166694784754</v>
      </c>
      <c r="F17" s="97">
        <f>(DHS_Wet14!F17+DHS_Dry14!F17)/2</f>
        <v>18.602383990574346</v>
      </c>
      <c r="G17" s="96">
        <f>(DHS_Wet14!G17+DHS_Dry14!G17)/2</f>
        <v>4.8399960558704676</v>
      </c>
      <c r="H17" s="95">
        <f>(DHS_Wet14!H17+DHS_Dry14!H17)/2</f>
        <v>7.9813200704427132</v>
      </c>
      <c r="I17" s="97">
        <f>(DHS_Wet14!I17+DHS_Dry14!I17)/2</f>
        <v>2.5497567791691611</v>
      </c>
      <c r="J17" s="97">
        <f>(DHS_Wet14!J17+DHS_Dry14!J17)/2</f>
        <v>1.15182794643757</v>
      </c>
      <c r="K17" s="97">
        <f>(DHS_Wet14!K17+DHS_Dry14!K17)/2</f>
        <v>0.48496659745967041</v>
      </c>
      <c r="L17" s="94">
        <f>(DHS_Wet14!L17+DHS_Dry14!L17)/2</f>
        <v>0.46018353755215696</v>
      </c>
      <c r="M17" s="98">
        <f>(DHS_Wet14!M17+DHS_Dry14!M17)/2</f>
        <v>39.432897911395081</v>
      </c>
      <c r="N17" s="97">
        <f>(DHS_Wet14!N17+DHS_Dry14!N17)/2</f>
        <v>32.784577834534758</v>
      </c>
      <c r="O17" s="97">
        <f>(DHS_Wet14!O17+DHS_Dry14!O17)/2</f>
        <v>29.36046139322595</v>
      </c>
      <c r="P17" s="97">
        <f>(DHS_Wet14!P17+DHS_Dry14!P17)/2</f>
        <v>23.643824743971464</v>
      </c>
      <c r="Q17" s="96">
        <f>(DHS_Wet14!Q17+DHS_Dry14!Q17)/2</f>
        <v>14.01235344936099</v>
      </c>
      <c r="R17" s="95">
        <f>(DHS_Wet14!R17+DHS_Dry14!R17)/2</f>
        <v>16.985974434257919</v>
      </c>
      <c r="S17" s="97">
        <f>(DHS_Wet14!S17+DHS_Dry14!S17)/2</f>
        <v>15.616351058064021</v>
      </c>
      <c r="T17" s="97">
        <f>(DHS_Wet14!T17+DHS_Dry14!T17)/2</f>
        <v>29.001682542829396</v>
      </c>
      <c r="U17" s="97">
        <f>(DHS_Wet14!U17+DHS_Dry14!U17)/2</f>
        <v>39.844167722717188</v>
      </c>
      <c r="V17" s="97">
        <f>(DHS_Wet14!V17+DHS_Dry14!V17)/2</f>
        <v>30.390844076700471</v>
      </c>
      <c r="W17" s="97">
        <f>(DHS_Wet14!W17+DHS_Dry14!W17)/2</f>
        <v>46.98130140039838</v>
      </c>
      <c r="X17" s="97">
        <f>(DHS_Wet14!X17+DHS_Dry14!X17)/2</f>
        <v>25.308831554072672</v>
      </c>
      <c r="Y17" s="97">
        <f>(DHS_Wet14!Y17+DHS_Dry14!Y17)/2</f>
        <v>28.174441700777795</v>
      </c>
      <c r="Z17" s="97">
        <f>(DHS_Wet14!Z17+DHS_Dry14!Z17)/2</f>
        <v>35.39122806579595</v>
      </c>
      <c r="AA17" s="97">
        <f>(DHS_Wet14!AA17+DHS_Dry14!AA17)/2</f>
        <v>35.826958506487017</v>
      </c>
      <c r="AB17" s="97">
        <f>(DHS_Wet14!AB17+DHS_Dry14!AB17)/2</f>
        <v>29.337372210013331</v>
      </c>
      <c r="AC17" s="97">
        <f>(DHS_Wet14!AC17+DHS_Dry14!AC17)/2</f>
        <v>3.8450680920403357</v>
      </c>
      <c r="AD17" s="97">
        <f>(DHS_Wet14!AD17+DHS_Dry14!AD17)/2</f>
        <v>18.9175348364729</v>
      </c>
      <c r="AE17" s="97">
        <f>(DHS_Wet14!AE17+DHS_Dry14!AE17)/2</f>
        <v>35.280899474585972</v>
      </c>
      <c r="AF17" s="97">
        <f>(DHS_Wet14!AF17+DHS_Dry14!AF17)/2</f>
        <v>8.552684737312152</v>
      </c>
      <c r="AG17" s="97">
        <f>(DHS_Wet14!AG17+DHS_Dry14!AG17)/2</f>
        <v>38.475528412479349</v>
      </c>
      <c r="AH17" s="97">
        <f>(DHS_Wet14!AH17+DHS_Dry14!AH17)/2</f>
        <v>26.233242304239653</v>
      </c>
      <c r="AI17" s="97">
        <f>(DHS_Wet14!AI17+DHS_Dry14!AI17)/2</f>
        <v>4.0962935618995617</v>
      </c>
      <c r="AJ17" s="94">
        <f>(DHS_Wet14!AJ17+DHS_Dry14!AJ17)/2</f>
        <v>20.710218798237008</v>
      </c>
      <c r="AK17" s="369"/>
      <c r="AL17" s="369"/>
      <c r="AM17" s="369"/>
      <c r="AN17" s="369"/>
      <c r="AO17" s="369"/>
      <c r="AP17" s="369"/>
      <c r="AQ17" s="369"/>
      <c r="AR17" s="369"/>
      <c r="AS17" s="369"/>
      <c r="AT17" s="369"/>
      <c r="AU17" s="369"/>
      <c r="AV17" s="369"/>
      <c r="AW17" s="369"/>
      <c r="AX17" s="369"/>
      <c r="AY17" s="369"/>
      <c r="AZ17" s="1709"/>
      <c r="BA17" s="1836"/>
      <c r="BB17" s="1542" t="s">
        <v>51</v>
      </c>
      <c r="BC17" s="33" t="s">
        <v>35</v>
      </c>
      <c r="BD17" s="29" t="s">
        <v>35</v>
      </c>
      <c r="BE17" s="29" t="s">
        <v>35</v>
      </c>
      <c r="BF17" s="29" t="s">
        <v>35</v>
      </c>
      <c r="BG17" s="24" t="s">
        <v>35</v>
      </c>
      <c r="BH17" s="33" t="s">
        <v>35</v>
      </c>
      <c r="BI17" s="29" t="s">
        <v>35</v>
      </c>
      <c r="BJ17" s="29" t="s">
        <v>35</v>
      </c>
      <c r="BK17" s="29" t="s">
        <v>35</v>
      </c>
      <c r="BL17" s="24" t="s">
        <v>35</v>
      </c>
      <c r="BM17" s="33" t="s">
        <v>35</v>
      </c>
      <c r="BN17" s="29" t="s">
        <v>35</v>
      </c>
      <c r="BO17" s="29" t="s">
        <v>35</v>
      </c>
      <c r="BP17" s="29" t="s">
        <v>35</v>
      </c>
      <c r="BQ17" s="24" t="s">
        <v>35</v>
      </c>
      <c r="BR17" s="33" t="s">
        <v>35</v>
      </c>
      <c r="BS17" s="29" t="s">
        <v>35</v>
      </c>
      <c r="BT17" s="29" t="s">
        <v>35</v>
      </c>
      <c r="BU17" s="29" t="s">
        <v>35</v>
      </c>
      <c r="BV17" s="29" t="s">
        <v>35</v>
      </c>
      <c r="BW17" s="29" t="s">
        <v>35</v>
      </c>
      <c r="BX17" s="29" t="s">
        <v>35</v>
      </c>
      <c r="BY17" s="18" t="s">
        <v>35</v>
      </c>
      <c r="BZ17" s="18" t="s">
        <v>35</v>
      </c>
      <c r="CA17" s="18" t="s">
        <v>35</v>
      </c>
      <c r="CB17" s="18" t="s">
        <v>35</v>
      </c>
      <c r="CC17" s="18" t="s">
        <v>35</v>
      </c>
      <c r="CD17" s="18" t="s">
        <v>35</v>
      </c>
      <c r="CE17" s="18" t="s">
        <v>35</v>
      </c>
      <c r="CF17" s="18" t="s">
        <v>35</v>
      </c>
      <c r="CG17" s="18" t="s">
        <v>35</v>
      </c>
      <c r="CH17" s="18" t="s">
        <v>35</v>
      </c>
      <c r="CI17" s="18" t="s">
        <v>35</v>
      </c>
      <c r="CJ17" s="18" t="s">
        <v>35</v>
      </c>
      <c r="CK17" s="3"/>
      <c r="CL17" s="3"/>
      <c r="CM17" s="3"/>
      <c r="CN17" s="3"/>
      <c r="CO17" s="3"/>
      <c r="CP17" s="3"/>
      <c r="CQ17" s="3"/>
      <c r="CR17" s="3"/>
      <c r="CS17" s="3"/>
      <c r="CT17" s="3"/>
      <c r="CU17" s="3"/>
      <c r="CV17" s="3"/>
      <c r="CW17" s="3"/>
      <c r="CX17" s="3"/>
      <c r="CY17" s="3"/>
      <c r="CZ17" s="3"/>
    </row>
    <row r="18" s="411" customFormat="true" ht="15" customHeight="true" x14ac:dyDescent="0.2">
      <c r="A18" s="1804" t="s">
        <v>60</v>
      </c>
      <c r="B18" s="331" t="s">
        <v>15</v>
      </c>
      <c r="C18" s="98">
        <f>(DHS_Wet14!C18+DHS_Dry14!C18)/2</f>
        <v>61.235672357012611</v>
      </c>
      <c r="D18" s="97">
        <f>(DHS_Wet14!D18+DHS_Dry14!D18)/2</f>
        <v>67.646321418974111</v>
      </c>
      <c r="E18" s="97">
        <f>(DHS_Wet14!E18+DHS_Dry14!E18)/2</f>
        <v>74.314006276669488</v>
      </c>
      <c r="F18" s="97">
        <f>(DHS_Wet14!F18+DHS_Dry14!F18)/2</f>
        <v>80.858123193051583</v>
      </c>
      <c r="G18" s="96">
        <f>(DHS_Wet14!G18+DHS_Dry14!G18)/2</f>
        <v>94.946558348805851</v>
      </c>
      <c r="H18" s="95">
        <f>(DHS_Wet14!H18+DHS_Dry14!H18)/2</f>
        <v>91.834047221809129</v>
      </c>
      <c r="I18" s="97">
        <f>(DHS_Wet14!I18+DHS_Dry14!I18)/2</f>
        <v>96.528819844587588</v>
      </c>
      <c r="J18" s="97">
        <f>(DHS_Wet14!J18+DHS_Dry14!J18)/2</f>
        <v>98.728198801242939</v>
      </c>
      <c r="K18" s="97">
        <f>(DHS_Wet14!K18+DHS_Dry14!K18)/2</f>
        <v>99.389985948194962</v>
      </c>
      <c r="L18" s="94">
        <f>(DHS_Wet14!L18+DHS_Dry14!L18)/2</f>
        <v>99.410112782017947</v>
      </c>
      <c r="M18" s="98">
        <f>(DHS_Wet14!M18+DHS_Dry14!M18)/2</f>
        <v>60.234462046738813</v>
      </c>
      <c r="N18" s="97">
        <f>(DHS_Wet14!N18+DHS_Dry14!N18)/2</f>
        <v>67.006927602831681</v>
      </c>
      <c r="O18" s="97">
        <f>(DHS_Wet14!O18+DHS_Dry14!O18)/2</f>
        <v>70.096874504798024</v>
      </c>
      <c r="P18" s="97">
        <f>(DHS_Wet14!P18+DHS_Dry14!P18)/2</f>
        <v>75.933515832611619</v>
      </c>
      <c r="Q18" s="96">
        <f>(DHS_Wet14!Q18+DHS_Dry14!Q18)/2</f>
        <v>85.680680919041407</v>
      </c>
      <c r="R18" s="95">
        <f>(DHS_Wet14!R18+DHS_Dry14!R18)/2</f>
        <v>82.355025216198044</v>
      </c>
      <c r="S18" s="97">
        <f>(DHS_Wet14!S18+DHS_Dry14!S18)/2</f>
        <v>84.137051265664923</v>
      </c>
      <c r="T18" s="97">
        <f>(DHS_Wet14!T18+DHS_Dry14!T18)/2</f>
        <v>70.9983174571706</v>
      </c>
      <c r="U18" s="97">
        <f>(DHS_Wet14!U18+DHS_Dry14!U18)/2</f>
        <v>59.898493293046869</v>
      </c>
      <c r="V18" s="97">
        <f>(DHS_Wet14!V18+DHS_Dry14!V18)/2</f>
        <v>68.767648451093493</v>
      </c>
      <c r="W18" s="97">
        <f>(DHS_Wet14!W18+DHS_Dry14!W18)/2</f>
        <v>52.743124118182713</v>
      </c>
      <c r="X18" s="97">
        <f>(DHS_Wet14!X18+DHS_Dry14!X18)/2</f>
        <v>74.124991996064566</v>
      </c>
      <c r="Y18" s="97">
        <f>(DHS_Wet14!Y18+DHS_Dry14!Y18)/2</f>
        <v>71.825558299222195</v>
      </c>
      <c r="Z18" s="97">
        <f>(DHS_Wet14!Z18+DHS_Dry14!Z18)/2</f>
        <v>63.346434226382883</v>
      </c>
      <c r="AA18" s="97">
        <f>(DHS_Wet14!AA18+DHS_Dry14!AA18)/2</f>
        <v>63.586174529742884</v>
      </c>
      <c r="AB18" s="97">
        <f>(DHS_Wet14!AB18+DHS_Dry14!AB18)/2</f>
        <v>69.901031576288133</v>
      </c>
      <c r="AC18" s="97">
        <f>(DHS_Wet14!AC18+DHS_Dry14!AC18)/2</f>
        <v>95.57308233290982</v>
      </c>
      <c r="AD18" s="97">
        <f>(DHS_Wet14!AD18+DHS_Dry14!AD18)/2</f>
        <v>81.021622305833631</v>
      </c>
      <c r="AE18" s="97">
        <f>(DHS_Wet14!AE18+DHS_Dry14!AE18)/2</f>
        <v>64.155489788084495</v>
      </c>
      <c r="AF18" s="97">
        <f>(DHS_Wet14!AF18+DHS_Dry14!AF18)/2</f>
        <v>91.274172214008502</v>
      </c>
      <c r="AG18" s="97">
        <f>(DHS_Wet14!AG18+DHS_Dry14!AG18)/2</f>
        <v>61.312969501947521</v>
      </c>
      <c r="AH18" s="97">
        <f>(DHS_Wet14!AH18+DHS_Dry14!AH18)/2</f>
        <v>73.534063786127078</v>
      </c>
      <c r="AI18" s="97">
        <f>(DHS_Wet14!AI18+DHS_Dry14!AI18)/2</f>
        <v>95.667971263274836</v>
      </c>
      <c r="AJ18" s="94">
        <f>(DHS_Wet14!AJ18+DHS_Dry14!AJ18)/2</f>
        <v>78.849384699505933</v>
      </c>
      <c r="AK18" s="369"/>
      <c r="AL18" s="369"/>
      <c r="AM18" s="369"/>
      <c r="AN18" s="369"/>
      <c r="AO18" s="369"/>
      <c r="AP18" s="369"/>
      <c r="AQ18" s="369"/>
      <c r="AR18" s="369"/>
      <c r="AS18" s="369"/>
      <c r="AT18" s="369"/>
      <c r="AU18" s="369"/>
      <c r="AV18" s="369"/>
      <c r="AW18" s="369"/>
      <c r="AX18" s="369"/>
      <c r="AY18" s="369"/>
      <c r="AZ18" s="1709"/>
      <c r="BA18" s="1836" t="s">
        <v>60</v>
      </c>
      <c r="BB18" s="1542" t="s">
        <v>15</v>
      </c>
      <c r="BC18" s="33" t="s">
        <v>35</v>
      </c>
      <c r="BD18" s="29" t="s">
        <v>35</v>
      </c>
      <c r="BE18" s="29" t="s">
        <v>35</v>
      </c>
      <c r="BF18" s="29" t="s">
        <v>35</v>
      </c>
      <c r="BG18" s="24" t="s">
        <v>35</v>
      </c>
      <c r="BH18" s="33" t="s">
        <v>35</v>
      </c>
      <c r="BI18" s="29" t="s">
        <v>35</v>
      </c>
      <c r="BJ18" s="29" t="s">
        <v>35</v>
      </c>
      <c r="BK18" s="29" t="s">
        <v>35</v>
      </c>
      <c r="BL18" s="24" t="s">
        <v>35</v>
      </c>
      <c r="BM18" s="33" t="s">
        <v>35</v>
      </c>
      <c r="BN18" s="29" t="s">
        <v>35</v>
      </c>
      <c r="BO18" s="29" t="s">
        <v>35</v>
      </c>
      <c r="BP18" s="29" t="s">
        <v>35</v>
      </c>
      <c r="BQ18" s="24" t="s">
        <v>35</v>
      </c>
      <c r="BR18" s="33" t="s">
        <v>35</v>
      </c>
      <c r="BS18" s="29" t="s">
        <v>35</v>
      </c>
      <c r="BT18" s="29" t="s">
        <v>35</v>
      </c>
      <c r="BU18" s="29" t="s">
        <v>35</v>
      </c>
      <c r="BV18" s="29" t="s">
        <v>35</v>
      </c>
      <c r="BW18" s="29" t="s">
        <v>35</v>
      </c>
      <c r="BX18" s="29" t="s">
        <v>35</v>
      </c>
      <c r="BY18" s="18" t="s">
        <v>35</v>
      </c>
      <c r="BZ18" s="18" t="s">
        <v>35</v>
      </c>
      <c r="CA18" s="18" t="s">
        <v>35</v>
      </c>
      <c r="CB18" s="18" t="s">
        <v>35</v>
      </c>
      <c r="CC18" s="18" t="s">
        <v>35</v>
      </c>
      <c r="CD18" s="18" t="s">
        <v>35</v>
      </c>
      <c r="CE18" s="18" t="s">
        <v>35</v>
      </c>
      <c r="CF18" s="18" t="s">
        <v>35</v>
      </c>
      <c r="CG18" s="18" t="s">
        <v>35</v>
      </c>
      <c r="CH18" s="18" t="s">
        <v>35</v>
      </c>
      <c r="CI18" s="18" t="s">
        <v>35</v>
      </c>
      <c r="CJ18" s="18" t="s">
        <v>35</v>
      </c>
      <c r="CK18" s="3"/>
      <c r="CL18" s="3"/>
      <c r="CM18" s="3"/>
      <c r="CN18" s="3"/>
      <c r="CO18" s="3"/>
      <c r="CP18" s="3"/>
      <c r="CQ18" s="3"/>
      <c r="CR18" s="3"/>
      <c r="CS18" s="3"/>
      <c r="CT18" s="3"/>
      <c r="CU18" s="3"/>
      <c r="CV18" s="3"/>
      <c r="CW18" s="3"/>
      <c r="CX18" s="3"/>
      <c r="CY18" s="3"/>
      <c r="CZ18" s="3"/>
    </row>
    <row r="19" s="411" customFormat="true" ht="15" customHeight="true" x14ac:dyDescent="0.2">
      <c r="A19" s="1804"/>
      <c r="B19" s="331" t="s">
        <v>16</v>
      </c>
      <c r="C19" s="98">
        <f>(DHS_Wet14!C19+DHS_Dry14!C19)/2</f>
        <v>0.30055904014833157</v>
      </c>
      <c r="D19" s="97">
        <f>(DHS_Wet14!D19+DHS_Dry14!D19)/2</f>
        <v>0.24334986073224757</v>
      </c>
      <c r="E19" s="97">
        <f>(DHS_Wet14!E19+DHS_Dry14!E19)/2</f>
        <v>0.46382702854571745</v>
      </c>
      <c r="F19" s="97">
        <f>(DHS_Wet14!F19+DHS_Dry14!F19)/2</f>
        <v>0.53949281637415658</v>
      </c>
      <c r="G19" s="96">
        <f>(DHS_Wet14!G19+DHS_Dry14!G19)/2</f>
        <v>0.21344559532371329</v>
      </c>
      <c r="H19" s="95">
        <f>(DHS_Wet14!H19+DHS_Dry14!H19)/2</f>
        <v>0.18463270774818913</v>
      </c>
      <c r="I19" s="97">
        <f>(DHS_Wet14!I19+DHS_Dry14!I19)/2</f>
        <v>0.92142337624325421</v>
      </c>
      <c r="J19" s="97">
        <f>(DHS_Wet14!J19+DHS_Dry14!J19)/2</f>
        <v>0.11997325231947339</v>
      </c>
      <c r="K19" s="97">
        <f>(DHS_Wet14!K19+DHS_Dry14!K19)/2</f>
        <v>0.12504745434537529</v>
      </c>
      <c r="L19" s="94">
        <f>(DHS_Wet14!L19+DHS_Dry14!L19)/2</f>
        <v>0.1297036804298819</v>
      </c>
      <c r="M19" s="98">
        <f>(DHS_Wet14!M19+DHS_Dry14!M19)/2</f>
        <v>0.33264004186619744</v>
      </c>
      <c r="N19" s="97">
        <f>(DHS_Wet14!N19+DHS_Dry14!N19)/2</f>
        <v>0.20849456263344102</v>
      </c>
      <c r="O19" s="97">
        <f>(DHS_Wet14!O19+DHS_Dry14!O19)/2</f>
        <v>0.54266410197606985</v>
      </c>
      <c r="P19" s="97">
        <f>(DHS_Wet14!P19+DHS_Dry14!P19)/2</f>
        <v>0.42265942341705698</v>
      </c>
      <c r="Q19" s="96">
        <f>(DHS_Wet14!Q19+DHS_Dry14!Q19)/2</f>
        <v>0.30696563159765683</v>
      </c>
      <c r="R19" s="95">
        <f>(DHS_Wet14!R19+DHS_Dry14!R19)/2</f>
        <v>0.65900034954399378</v>
      </c>
      <c r="S19" s="97">
        <f>(DHS_Wet14!S19+DHS_Dry14!S19)/2</f>
        <v>0.2465976762711081</v>
      </c>
      <c r="T19" s="97">
        <f>(DHS_Wet14!T19+DHS_Dry14!T19)/2</f>
        <v>0</v>
      </c>
      <c r="U19" s="97">
        <f>(DHS_Wet14!U19+DHS_Dry14!U19)/2</f>
        <v>0.25733898423592705</v>
      </c>
      <c r="V19" s="97">
        <f>(DHS_Wet14!V19+DHS_Dry14!V19)/2</f>
        <v>0.8415074722060859</v>
      </c>
      <c r="W19" s="97">
        <f>(DHS_Wet14!W19+DHS_Dry14!W19)/2</f>
        <v>0.27557448141921292</v>
      </c>
      <c r="X19" s="97">
        <f>(DHS_Wet14!X19+DHS_Dry14!X19)/2</f>
        <v>0.56617644986271753</v>
      </c>
      <c r="Y19" s="97">
        <f>(DHS_Wet14!Y19+DHS_Dry14!Y19)/2</f>
        <v>0</v>
      </c>
      <c r="Z19" s="97">
        <f>(DHS_Wet14!Z19+DHS_Dry14!Z19)/2</f>
        <v>1.2623377078212064</v>
      </c>
      <c r="AA19" s="97">
        <f>(DHS_Wet14!AA19+DHS_Dry14!AA19)/2</f>
        <v>0.58686696377027037</v>
      </c>
      <c r="AB19" s="97">
        <f>(DHS_Wet14!AB19+DHS_Dry14!AB19)/2</f>
        <v>0.7615962136984511</v>
      </c>
      <c r="AC19" s="97">
        <f>(DHS_Wet14!AC19+DHS_Dry14!AC19)/2</f>
        <v>0.58184957504984447</v>
      </c>
      <c r="AD19" s="97">
        <f>(DHS_Wet14!AD19+DHS_Dry14!AD19)/2</f>
        <v>6.0842857693548191E-2</v>
      </c>
      <c r="AE19" s="97">
        <f>(DHS_Wet14!AE19+DHS_Dry14!AE19)/2</f>
        <v>0.56361073732971245</v>
      </c>
      <c r="AF19" s="97">
        <f>(DHS_Wet14!AF19+DHS_Dry14!AF19)/2</f>
        <v>0.17314304867948571</v>
      </c>
      <c r="AG19" s="97">
        <f>(DHS_Wet14!AG19+DHS_Dry14!AG19)/2</f>
        <v>0.21150208557310335</v>
      </c>
      <c r="AH19" s="97">
        <f>(DHS_Wet14!AH19+DHS_Dry14!AH19)/2</f>
        <v>0.23269390963347797</v>
      </c>
      <c r="AI19" s="97">
        <f>(DHS_Wet14!AI19+DHS_Dry14!AI19)/2</f>
        <v>0.23573517482561598</v>
      </c>
      <c r="AJ19" s="94">
        <f>(DHS_Wet14!AJ19+DHS_Dry14!AJ19)/2</f>
        <v>0.4403965022570332</v>
      </c>
      <c r="AK19" s="369"/>
      <c r="AL19" s="369"/>
      <c r="AM19" s="369"/>
      <c r="AN19" s="369"/>
      <c r="AO19" s="369"/>
      <c r="AP19" s="369"/>
      <c r="AQ19" s="369"/>
      <c r="AR19" s="369"/>
      <c r="AS19" s="369"/>
      <c r="AT19" s="369"/>
      <c r="AU19" s="369"/>
      <c r="AV19" s="369"/>
      <c r="AW19" s="369"/>
      <c r="AX19" s="369"/>
      <c r="AY19" s="369"/>
      <c r="AZ19" s="1709"/>
      <c r="BA19" s="1836"/>
      <c r="BB19" s="1542" t="s">
        <v>16</v>
      </c>
      <c r="BC19" s="33" t="s">
        <v>35</v>
      </c>
      <c r="BD19" s="29" t="s">
        <v>35</v>
      </c>
      <c r="BE19" s="29" t="s">
        <v>35</v>
      </c>
      <c r="BF19" s="29" t="s">
        <v>35</v>
      </c>
      <c r="BG19" s="24" t="s">
        <v>35</v>
      </c>
      <c r="BH19" s="33" t="s">
        <v>35</v>
      </c>
      <c r="BI19" s="29" t="s">
        <v>35</v>
      </c>
      <c r="BJ19" s="29" t="s">
        <v>35</v>
      </c>
      <c r="BK19" s="29" t="s">
        <v>35</v>
      </c>
      <c r="BL19" s="24" t="s">
        <v>35</v>
      </c>
      <c r="BM19" s="33" t="s">
        <v>35</v>
      </c>
      <c r="BN19" s="29" t="s">
        <v>35</v>
      </c>
      <c r="BO19" s="29" t="s">
        <v>35</v>
      </c>
      <c r="BP19" s="29" t="s">
        <v>35</v>
      </c>
      <c r="BQ19" s="24" t="s">
        <v>35</v>
      </c>
      <c r="BR19" s="33" t="s">
        <v>35</v>
      </c>
      <c r="BS19" s="29" t="s">
        <v>35</v>
      </c>
      <c r="BT19" s="29" t="s">
        <v>35</v>
      </c>
      <c r="BU19" s="29" t="s">
        <v>35</v>
      </c>
      <c r="BV19" s="29" t="s">
        <v>35</v>
      </c>
      <c r="BW19" s="29" t="s">
        <v>35</v>
      </c>
      <c r="BX19" s="29" t="s">
        <v>35</v>
      </c>
      <c r="BY19" s="18" t="s">
        <v>35</v>
      </c>
      <c r="BZ19" s="18" t="s">
        <v>35</v>
      </c>
      <c r="CA19" s="18" t="s">
        <v>35</v>
      </c>
      <c r="CB19" s="18" t="s">
        <v>35</v>
      </c>
      <c r="CC19" s="18" t="s">
        <v>35</v>
      </c>
      <c r="CD19" s="18" t="s">
        <v>35</v>
      </c>
      <c r="CE19" s="18" t="s">
        <v>35</v>
      </c>
      <c r="CF19" s="18" t="s">
        <v>35</v>
      </c>
      <c r="CG19" s="18" t="s">
        <v>35</v>
      </c>
      <c r="CH19" s="18" t="s">
        <v>35</v>
      </c>
      <c r="CI19" s="18" t="s">
        <v>35</v>
      </c>
      <c r="CJ19" s="18" t="s">
        <v>35</v>
      </c>
      <c r="CK19" s="3"/>
      <c r="CL19" s="3"/>
      <c r="CM19" s="3"/>
      <c r="CN19" s="3"/>
      <c r="CO19" s="3"/>
      <c r="CP19" s="3"/>
      <c r="CQ19" s="3"/>
      <c r="CR19" s="3"/>
      <c r="CS19" s="3"/>
      <c r="CT19" s="3"/>
      <c r="CU19" s="3"/>
      <c r="CV19" s="3"/>
      <c r="CW19" s="3"/>
      <c r="CX19" s="3"/>
      <c r="CY19" s="3"/>
      <c r="CZ19" s="3"/>
    </row>
    <row r="20" s="411" customFormat="true" ht="15" customHeight="true" x14ac:dyDescent="0.2">
      <c r="A20" s="1804"/>
      <c r="B20" s="331" t="s">
        <v>22</v>
      </c>
      <c r="C20" s="98">
        <f>(DHS_Wet14!C20+DHS_Dry14!C20)/2</f>
        <v>17.437664019763886</v>
      </c>
      <c r="D20" s="97">
        <f>(DHS_Wet14!D20+DHS_Dry14!D20)/2</f>
        <v>14.758269407651785</v>
      </c>
      <c r="E20" s="97">
        <f>(DHS_Wet14!E20+DHS_Dry14!E20)/2</f>
        <v>11.049832623529314</v>
      </c>
      <c r="F20" s="97">
        <f>(DHS_Wet14!F20+DHS_Dry14!F20)/2</f>
        <v>8.7575826502456593</v>
      </c>
      <c r="G20" s="96">
        <f>(DHS_Wet14!G20+DHS_Dry14!G20)/2</f>
        <v>2.0225365848181895</v>
      </c>
      <c r="H20" s="95">
        <f>(DHS_Wet14!H20+DHS_Dry14!H20)/2</f>
        <v>3.9826600688801461</v>
      </c>
      <c r="I20" s="97">
        <f>(DHS_Wet14!I20+DHS_Dry14!I20)/2</f>
        <v>1.8197892279844041</v>
      </c>
      <c r="J20" s="97">
        <f>(DHS_Wet14!J20+DHS_Dry14!J20)/2</f>
        <v>1.097185710563922</v>
      </c>
      <c r="K20" s="97">
        <f>(DHS_Wet14!K20+DHS_Dry14!K20)/2</f>
        <v>0.40417114358180395</v>
      </c>
      <c r="L20" s="94">
        <f>(DHS_Wet14!L20+DHS_Dry14!L20)/2</f>
        <v>0.29102095479476775</v>
      </c>
      <c r="M20" s="98">
        <f>(DHS_Wet14!M20+DHS_Dry14!M20)/2</f>
        <v>18.060263938510047</v>
      </c>
      <c r="N20" s="97">
        <f>(DHS_Wet14!N20+DHS_Dry14!N20)/2</f>
        <v>15.271324734802223</v>
      </c>
      <c r="O20" s="97">
        <f>(DHS_Wet14!O20+DHS_Dry14!O20)/2</f>
        <v>12.835470265732877</v>
      </c>
      <c r="P20" s="97">
        <f>(DHS_Wet14!P20+DHS_Dry14!P20)/2</f>
        <v>11.35513515939534</v>
      </c>
      <c r="Q20" s="96">
        <f>(DHS_Wet14!Q20+DHS_Dry14!Q20)/2</f>
        <v>5.2281370872392641</v>
      </c>
      <c r="R20" s="95">
        <f>(DHS_Wet14!R20+DHS_Dry14!R20)/2</f>
        <v>0.25687077974272698</v>
      </c>
      <c r="S20" s="97">
        <f>(DHS_Wet14!S20+DHS_Dry14!S20)/2</f>
        <v>0.41092626501255847</v>
      </c>
      <c r="T20" s="97">
        <f>(DHS_Wet14!T20+DHS_Dry14!T20)/2</f>
        <v>22.439977758419808</v>
      </c>
      <c r="U20" s="97">
        <f>(DHS_Wet14!U20+DHS_Dry14!U20)/2</f>
        <v>30.706208996314722</v>
      </c>
      <c r="V20" s="97">
        <f>(DHS_Wet14!V20+DHS_Dry14!V20)/2</f>
        <v>6.0216779829746896</v>
      </c>
      <c r="W20" s="97">
        <f>(DHS_Wet14!W20+DHS_Dry14!W20)/2</f>
        <v>42.554213426334016</v>
      </c>
      <c r="X20" s="97">
        <f>(DHS_Wet14!X20+DHS_Dry14!X20)/2</f>
        <v>8.8479821133662426</v>
      </c>
      <c r="Y20" s="97">
        <f>(DHS_Wet14!Y20+DHS_Dry14!Y20)/2</f>
        <v>1.2153023056551913</v>
      </c>
      <c r="Z20" s="97">
        <f>(DHS_Wet14!Z20+DHS_Dry14!Z20)/2</f>
        <v>15.190500958972365</v>
      </c>
      <c r="AA20" s="97">
        <f>(DHS_Wet14!AA20+DHS_Dry14!AA20)/2</f>
        <v>11.732228712330137</v>
      </c>
      <c r="AB20" s="97">
        <f>(DHS_Wet14!AB20+DHS_Dry14!AB20)/2</f>
        <v>10.06072559090623</v>
      </c>
      <c r="AC20" s="97">
        <f>(DHS_Wet14!AC20+DHS_Dry14!AC20)/2</f>
        <v>0.43774414287090968</v>
      </c>
      <c r="AD20" s="97">
        <f>(DHS_Wet14!AD20+DHS_Dry14!AD20)/2</f>
        <v>18.046839953184659</v>
      </c>
      <c r="AE20" s="97">
        <f>(DHS_Wet14!AE20+DHS_Dry14!AE20)/2</f>
        <v>9.2146357200662514</v>
      </c>
      <c r="AF20" s="97">
        <f>(DHS_Wet14!AF20+DHS_Dry14!AF20)/2</f>
        <v>2.3776444786041941</v>
      </c>
      <c r="AG20" s="97">
        <f>(DHS_Wet14!AG20+DHS_Dry14!AG20)/2</f>
        <v>16.66254311310577</v>
      </c>
      <c r="AH20" s="97">
        <f>(DHS_Wet14!AH20+DHS_Dry14!AH20)/2</f>
        <v>13.37078256510706</v>
      </c>
      <c r="AI20" s="97">
        <f>(DHS_Wet14!AI20+DHS_Dry14!AI20)/2</f>
        <v>0.30498897776948553</v>
      </c>
      <c r="AJ20" s="94">
        <f>(DHS_Wet14!AJ20+DHS_Dry14!AJ20)/2</f>
        <v>7.8477489132346747</v>
      </c>
      <c r="AK20" s="369"/>
      <c r="AL20" s="369"/>
      <c r="AM20" s="369"/>
      <c r="AN20" s="369"/>
      <c r="AO20" s="369"/>
      <c r="AP20" s="369"/>
      <c r="AQ20" s="369"/>
      <c r="AR20" s="369"/>
      <c r="AS20" s="369"/>
      <c r="AT20" s="369"/>
      <c r="AU20" s="369"/>
      <c r="AV20" s="369"/>
      <c r="AW20" s="369"/>
      <c r="AX20" s="369"/>
      <c r="AY20" s="369"/>
      <c r="AZ20" s="1709"/>
      <c r="BA20" s="1836"/>
      <c r="BB20" s="1542" t="s">
        <v>22</v>
      </c>
      <c r="BC20" s="33" t="s">
        <v>35</v>
      </c>
      <c r="BD20" s="29" t="s">
        <v>35</v>
      </c>
      <c r="BE20" s="29" t="s">
        <v>35</v>
      </c>
      <c r="BF20" s="29" t="s">
        <v>35</v>
      </c>
      <c r="BG20" s="24" t="s">
        <v>35</v>
      </c>
      <c r="BH20" s="33" t="s">
        <v>35</v>
      </c>
      <c r="BI20" s="29" t="s">
        <v>35</v>
      </c>
      <c r="BJ20" s="29" t="s">
        <v>35</v>
      </c>
      <c r="BK20" s="29" t="s">
        <v>35</v>
      </c>
      <c r="BL20" s="24" t="s">
        <v>35</v>
      </c>
      <c r="BM20" s="33" t="s">
        <v>35</v>
      </c>
      <c r="BN20" s="29" t="s">
        <v>35</v>
      </c>
      <c r="BO20" s="29" t="s">
        <v>35</v>
      </c>
      <c r="BP20" s="29" t="s">
        <v>35</v>
      </c>
      <c r="BQ20" s="24" t="s">
        <v>35</v>
      </c>
      <c r="BR20" s="33" t="s">
        <v>35</v>
      </c>
      <c r="BS20" s="29" t="s">
        <v>35</v>
      </c>
      <c r="BT20" s="29" t="s">
        <v>35</v>
      </c>
      <c r="BU20" s="29" t="s">
        <v>35</v>
      </c>
      <c r="BV20" s="29" t="s">
        <v>35</v>
      </c>
      <c r="BW20" s="29" t="s">
        <v>35</v>
      </c>
      <c r="BX20" s="29" t="s">
        <v>35</v>
      </c>
      <c r="BY20" s="18" t="s">
        <v>35</v>
      </c>
      <c r="BZ20" s="18" t="s">
        <v>35</v>
      </c>
      <c r="CA20" s="18" t="s">
        <v>35</v>
      </c>
      <c r="CB20" s="18" t="s">
        <v>35</v>
      </c>
      <c r="CC20" s="18" t="s">
        <v>35</v>
      </c>
      <c r="CD20" s="18" t="s">
        <v>35</v>
      </c>
      <c r="CE20" s="18" t="s">
        <v>35</v>
      </c>
      <c r="CF20" s="18" t="s">
        <v>35</v>
      </c>
      <c r="CG20" s="18" t="s">
        <v>35</v>
      </c>
      <c r="CH20" s="18" t="s">
        <v>35</v>
      </c>
      <c r="CI20" s="18" t="s">
        <v>35</v>
      </c>
      <c r="CJ20" s="18" t="s">
        <v>35</v>
      </c>
      <c r="CK20" s="3"/>
      <c r="CL20" s="3"/>
      <c r="CM20" s="3"/>
      <c r="CN20" s="3"/>
      <c r="CO20" s="3"/>
      <c r="CP20" s="3"/>
      <c r="CQ20" s="3"/>
      <c r="CR20" s="3"/>
      <c r="CS20" s="3"/>
      <c r="CT20" s="3"/>
      <c r="CU20" s="3"/>
      <c r="CV20" s="3"/>
      <c r="CW20" s="3"/>
      <c r="CX20" s="3"/>
      <c r="CY20" s="3"/>
      <c r="CZ20" s="3"/>
    </row>
    <row r="21" s="411" customFormat="true" ht="15" customHeight="true" x14ac:dyDescent="0.2">
      <c r="A21" s="1804"/>
      <c r="B21" s="331" t="s">
        <v>17</v>
      </c>
      <c r="C21" s="98">
        <f>(DHS_Wet14!C21+DHS_Dry14!C21)/2</f>
        <v>21.02610458307517</v>
      </c>
      <c r="D21" s="97">
        <f>(DHS_Wet14!D21+DHS_Dry14!D21)/2</f>
        <v>17.352059312641856</v>
      </c>
      <c r="E21" s="97">
        <f>(DHS_Wet14!E21+DHS_Dry14!E21)/2</f>
        <v>14.172334071255472</v>
      </c>
      <c r="F21" s="97">
        <f>(DHS_Wet14!F21+DHS_Dry14!F21)/2</f>
        <v>9.8448013403285994</v>
      </c>
      <c r="G21" s="96">
        <f>(DHS_Wet14!G21+DHS_Dry14!G21)/2</f>
        <v>2.8174594710522456</v>
      </c>
      <c r="H21" s="95">
        <f>(DHS_Wet14!H21+DHS_Dry14!H21)/2</f>
        <v>3.9986600015625422</v>
      </c>
      <c r="I21" s="97">
        <f>(DHS_Wet14!I21+DHS_Dry14!I21)/2</f>
        <v>0.72996755118475387</v>
      </c>
      <c r="J21" s="97">
        <f>(DHS_Wet14!J21+DHS_Dry14!J21)/2</f>
        <v>5.4642235873658192E-2</v>
      </c>
      <c r="K21" s="97">
        <f>(DHS_Wet14!K21+DHS_Dry14!K21)/2</f>
        <v>8.0795453877858803E-2</v>
      </c>
      <c r="L21" s="94">
        <f>(DHS_Wet14!L21+DHS_Dry14!L21)/2</f>
        <v>0.16916258275740323</v>
      </c>
      <c r="M21" s="98">
        <f>(DHS_Wet14!M21+DHS_Dry14!M21)/2</f>
        <v>21.372633972884948</v>
      </c>
      <c r="N21" s="97">
        <f>(DHS_Wet14!N21+DHS_Dry14!N21)/2</f>
        <v>17.513253099732655</v>
      </c>
      <c r="O21" s="97">
        <f>(DHS_Wet14!O21+DHS_Dry14!O21)/2</f>
        <v>16.524991127493031</v>
      </c>
      <c r="P21" s="97">
        <f>(DHS_Wet14!P21+DHS_Dry14!P21)/2</f>
        <v>12.288689584575977</v>
      </c>
      <c r="Q21" s="96">
        <f>(DHS_Wet14!Q21+DHS_Dry14!Q21)/2</f>
        <v>8.7842163621216649</v>
      </c>
      <c r="R21" s="95">
        <f>(DHS_Wet14!R21+DHS_Dry14!R21)/2</f>
        <v>16.729103654515228</v>
      </c>
      <c r="S21" s="97">
        <f>(DHS_Wet14!S21+DHS_Dry14!S21)/2</f>
        <v>15.205424793051417</v>
      </c>
      <c r="T21" s="97">
        <f>(DHS_Wet14!T21+DHS_Dry14!T21)/2</f>
        <v>6.5617047844096019</v>
      </c>
      <c r="U21" s="97">
        <f>(DHS_Wet14!U21+DHS_Dry14!U21)/2</f>
        <v>9.1379587264024824</v>
      </c>
      <c r="V21" s="97">
        <f>(DHS_Wet14!V21+DHS_Dry14!V21)/2</f>
        <v>24.369166093725731</v>
      </c>
      <c r="W21" s="97">
        <f>(DHS_Wet14!W21+DHS_Dry14!W21)/2</f>
        <v>4.4270879740640598</v>
      </c>
      <c r="X21" s="97">
        <f>(DHS_Wet14!X21+DHS_Dry14!X21)/2</f>
        <v>16.460849440706475</v>
      </c>
      <c r="Y21" s="97">
        <f>(DHS_Wet14!Y21+DHS_Dry14!Y21)/2</f>
        <v>26.959139395122605</v>
      </c>
      <c r="Z21" s="97">
        <f>(DHS_Wet14!Z21+DHS_Dry14!Z21)/2</f>
        <v>20.200727106823543</v>
      </c>
      <c r="AA21" s="97">
        <f>(DHS_Wet14!AA21+DHS_Dry14!AA21)/2</f>
        <v>24.094729794156706</v>
      </c>
      <c r="AB21" s="97">
        <f>(DHS_Wet14!AB21+DHS_Dry14!AB21)/2</f>
        <v>19.276646619107183</v>
      </c>
      <c r="AC21" s="97">
        <f>(DHS_Wet14!AC21+DHS_Dry14!AC21)/2</f>
        <v>3.4073239491694189</v>
      </c>
      <c r="AD21" s="97">
        <f>(DHS_Wet14!AD21+DHS_Dry14!AD21)/2</f>
        <v>0.87069488328817135</v>
      </c>
      <c r="AE21" s="97">
        <f>(DHS_Wet14!AE21+DHS_Dry14!AE21)/2</f>
        <v>26.066263754519547</v>
      </c>
      <c r="AF21" s="97">
        <f>(DHS_Wet14!AF21+DHS_Dry14!AF21)/2</f>
        <v>6.1750402587078259</v>
      </c>
      <c r="AG21" s="97">
        <f>(DHS_Wet14!AG21+DHS_Dry14!AG21)/2</f>
        <v>21.812985299373612</v>
      </c>
      <c r="AH21" s="97">
        <f>(DHS_Wet14!AH21+DHS_Dry14!AH21)/2</f>
        <v>12.862459739132383</v>
      </c>
      <c r="AI21" s="97">
        <f>(DHS_Wet14!AI21+DHS_Dry14!AI21)/2</f>
        <v>3.7913045841300623</v>
      </c>
      <c r="AJ21" s="94">
        <f>(DHS_Wet14!AJ21+DHS_Dry14!AJ21)/2</f>
        <v>12.86246988500236</v>
      </c>
      <c r="AK21" s="369"/>
      <c r="AL21" s="369"/>
      <c r="AM21" s="369"/>
      <c r="AN21" s="369"/>
      <c r="AO21" s="369"/>
      <c r="AP21" s="369"/>
      <c r="AQ21" s="369"/>
      <c r="AR21" s="369"/>
      <c r="AS21" s="369"/>
      <c r="AT21" s="369"/>
      <c r="AU21" s="369"/>
      <c r="AV21" s="369"/>
      <c r="AW21" s="369"/>
      <c r="AX21" s="369"/>
      <c r="AY21" s="369"/>
      <c r="AZ21" s="1709"/>
      <c r="BA21" s="1836"/>
      <c r="BB21" s="1542" t="s">
        <v>17</v>
      </c>
      <c r="BC21" s="33" t="s">
        <v>35</v>
      </c>
      <c r="BD21" s="29" t="s">
        <v>35</v>
      </c>
      <c r="BE21" s="29" t="s">
        <v>35</v>
      </c>
      <c r="BF21" s="29" t="s">
        <v>35</v>
      </c>
      <c r="BG21" s="24" t="s">
        <v>35</v>
      </c>
      <c r="BH21" s="33" t="s">
        <v>35</v>
      </c>
      <c r="BI21" s="29" t="s">
        <v>35</v>
      </c>
      <c r="BJ21" s="29" t="s">
        <v>35</v>
      </c>
      <c r="BK21" s="29" t="s">
        <v>35</v>
      </c>
      <c r="BL21" s="24" t="s">
        <v>35</v>
      </c>
      <c r="BM21" s="33" t="s">
        <v>35</v>
      </c>
      <c r="BN21" s="29" t="s">
        <v>35</v>
      </c>
      <c r="BO21" s="29" t="s">
        <v>35</v>
      </c>
      <c r="BP21" s="29" t="s">
        <v>35</v>
      </c>
      <c r="BQ21" s="24" t="s">
        <v>35</v>
      </c>
      <c r="BR21" s="33" t="s">
        <v>35</v>
      </c>
      <c r="BS21" s="29" t="s">
        <v>35</v>
      </c>
      <c r="BT21" s="29" t="s">
        <v>35</v>
      </c>
      <c r="BU21" s="29" t="s">
        <v>35</v>
      </c>
      <c r="BV21" s="29" t="s">
        <v>35</v>
      </c>
      <c r="BW21" s="29" t="s">
        <v>35</v>
      </c>
      <c r="BX21" s="29" t="s">
        <v>35</v>
      </c>
      <c r="BY21" s="18" t="s">
        <v>35</v>
      </c>
      <c r="BZ21" s="18" t="s">
        <v>35</v>
      </c>
      <c r="CA21" s="18" t="s">
        <v>35</v>
      </c>
      <c r="CB21" s="18" t="s">
        <v>35</v>
      </c>
      <c r="CC21" s="18" t="s">
        <v>35</v>
      </c>
      <c r="CD21" s="18" t="s">
        <v>35</v>
      </c>
      <c r="CE21" s="18" t="s">
        <v>35</v>
      </c>
      <c r="CF21" s="18" t="s">
        <v>35</v>
      </c>
      <c r="CG21" s="18" t="s">
        <v>35</v>
      </c>
      <c r="CH21" s="18" t="s">
        <v>35</v>
      </c>
      <c r="CI21" s="18" t="s">
        <v>35</v>
      </c>
      <c r="CJ21" s="18" t="s">
        <v>35</v>
      </c>
      <c r="CK21" s="3"/>
      <c r="CL21" s="3"/>
      <c r="CM21" s="3"/>
      <c r="CN21" s="3"/>
      <c r="CO21" s="3"/>
      <c r="CP21" s="3"/>
      <c r="CQ21" s="3"/>
      <c r="CR21" s="3"/>
      <c r="CS21" s="3"/>
      <c r="CT21" s="3"/>
      <c r="CU21" s="3"/>
      <c r="CV21" s="3"/>
      <c r="CW21" s="3"/>
      <c r="CX21" s="3"/>
      <c r="CY21" s="3"/>
      <c r="CZ21" s="3"/>
    </row>
    <row r="22" s="411" customFormat="true" ht="15" customHeight="true" x14ac:dyDescent="0.2">
      <c r="A22" s="1804" t="s">
        <v>54</v>
      </c>
      <c r="B22" s="331" t="s">
        <v>49</v>
      </c>
      <c r="C22" s="98">
        <f>(DHS_Wet14!C22+DHS_Dry14!C22)/2</f>
        <v>0.55045119306130119</v>
      </c>
      <c r="D22" s="97">
        <f>(DHS_Wet14!D22+DHS_Dry14!D22)/2</f>
        <v>0.41410513435457597</v>
      </c>
      <c r="E22" s="97">
        <f>(DHS_Wet14!E22+DHS_Dry14!E22)/2</f>
        <v>0.6871207884370536</v>
      </c>
      <c r="F22" s="97">
        <f>(DHS_Wet14!F22+DHS_Dry14!F22)/2</f>
        <v>0.70338086888721862</v>
      </c>
      <c r="G22" s="96">
        <f>(DHS_Wet14!G22+DHS_Dry14!G22)/2</f>
        <v>0.22471162412463655</v>
      </c>
      <c r="H22" s="95">
        <f>(DHS_Wet14!H22+DHS_Dry14!H22)/2</f>
        <v>0.20676316764121566</v>
      </c>
      <c r="I22" s="97">
        <f>(DHS_Wet14!I22+DHS_Dry14!I22)/2</f>
        <v>0.94565361564659789</v>
      </c>
      <c r="J22" s="97">
        <f>(DHS_Wet14!J22+DHS_Dry14!J22)/2</f>
        <v>0.12138826290084406</v>
      </c>
      <c r="K22" s="97">
        <f>(DHS_Wet14!K22+DHS_Dry14!K22)/2</f>
        <v>0.12565622313214736</v>
      </c>
      <c r="L22" s="94">
        <f>(DHS_Wet14!L22+DHS_Dry14!L22)/2</f>
        <v>0.130303314833631</v>
      </c>
      <c r="M22" s="98">
        <f>(DHS_Wet14!M22+DHS_Dry14!M22)/2</f>
        <v>0.62348975296035791</v>
      </c>
      <c r="N22" s="97">
        <f>(DHS_Wet14!N22+DHS_Dry14!N22)/2</f>
        <v>0.34883978752150391</v>
      </c>
      <c r="O22" s="97">
        <f>(DHS_Wet14!O22+DHS_Dry14!O22)/2</f>
        <v>0.86854859554337549</v>
      </c>
      <c r="P22" s="97">
        <f>(DHS_Wet14!P22+DHS_Dry14!P22)/2</f>
        <v>0.61385099871895799</v>
      </c>
      <c r="Q22" s="96">
        <f>(DHS_Wet14!Q22+DHS_Dry14!Q22)/2</f>
        <v>0.3690175072081967</v>
      </c>
      <c r="R22" s="95">
        <f>(DHS_Wet14!R22+DHS_Dry14!R22)/2</f>
        <v>0.81864803717600487</v>
      </c>
      <c r="S22" s="97">
        <f>(DHS_Wet14!S22+DHS_Dry14!S22)/2</f>
        <v>0.33024968675419147</v>
      </c>
      <c r="T22" s="97">
        <f>(DHS_Wet14!T22+DHS_Dry14!T22)/2</f>
        <v>0</v>
      </c>
      <c r="U22" s="97">
        <f>(DHS_Wet14!U22+DHS_Dry14!U22)/2</f>
        <v>0.43197744647364161</v>
      </c>
      <c r="V22" s="97">
        <f>(DHS_Wet14!V22+DHS_Dry14!V22)/2</f>
        <v>1.55584094107838</v>
      </c>
      <c r="W22" s="97">
        <f>(DHS_Wet14!W22+DHS_Dry14!W22)/2</f>
        <v>0.52601073931003528</v>
      </c>
      <c r="X22" s="97">
        <f>(DHS_Wet14!X22+DHS_Dry14!X22)/2</f>
        <v>1.0284388028147506</v>
      </c>
      <c r="Y22" s="97">
        <f>(DHS_Wet14!Y22+DHS_Dry14!Y22)/2</f>
        <v>0</v>
      </c>
      <c r="Z22" s="97">
        <f>(DHS_Wet14!Z22+DHS_Dry14!Z22)/2</f>
        <v>2.1932973367747364</v>
      </c>
      <c r="AA22" s="97">
        <f>(DHS_Wet14!AA22+DHS_Dry14!AA22)/2</f>
        <v>0.91430382761898987</v>
      </c>
      <c r="AB22" s="97">
        <f>(DHS_Wet14!AB22+DHS_Dry14!AB22)/2</f>
        <v>1.3782257096353516</v>
      </c>
      <c r="AC22" s="97">
        <f>(DHS_Wet14!AC22+DHS_Dry14!AC22)/2</f>
        <v>0.60682602151298093</v>
      </c>
      <c r="AD22" s="97">
        <f>(DHS_Wet14!AD22+DHS_Dry14!AD22)/2</f>
        <v>8.0952553014282225E-2</v>
      </c>
      <c r="AE22" s="97">
        <f>(DHS_Wet14!AE22+DHS_Dry14!AE22)/2</f>
        <v>1.216860094451869</v>
      </c>
      <c r="AF22" s="97">
        <f>(DHS_Wet14!AF22+DHS_Dry14!AF22)/2</f>
        <v>0.18934371704598346</v>
      </c>
      <c r="AG22" s="97">
        <f>(DHS_Wet14!AG22+DHS_Dry14!AG22)/2</f>
        <v>0.54706553909245081</v>
      </c>
      <c r="AH22" s="97">
        <f>(DHS_Wet14!AH22+DHS_Dry14!AH22)/2</f>
        <v>0.32503514933558775</v>
      </c>
      <c r="AI22" s="97">
        <f>(DHS_Wet14!AI22+DHS_Dry14!AI22)/2</f>
        <v>0.24690762172957048</v>
      </c>
      <c r="AJ22" s="94">
        <f>(DHS_Wet14!AJ22+DHS_Dry14!AJ22)/2</f>
        <v>0.5901449431964686</v>
      </c>
      <c r="AK22" s="369"/>
      <c r="AL22" s="369"/>
      <c r="AM22" s="369"/>
      <c r="AN22" s="369"/>
      <c r="AO22" s="369"/>
      <c r="AP22" s="369"/>
      <c r="AQ22" s="369"/>
      <c r="AR22" s="369"/>
      <c r="AS22" s="369"/>
      <c r="AT22" s="369"/>
      <c r="AU22" s="369"/>
      <c r="AV22" s="369"/>
      <c r="AW22" s="369"/>
      <c r="AX22" s="369"/>
      <c r="AY22" s="369"/>
      <c r="AZ22" s="1709"/>
      <c r="BA22" s="1836" t="s">
        <v>54</v>
      </c>
      <c r="BB22" s="1542" t="s">
        <v>49</v>
      </c>
      <c r="BC22" s="33" t="s">
        <v>35</v>
      </c>
      <c r="BD22" s="29" t="s">
        <v>35</v>
      </c>
      <c r="BE22" s="29" t="s">
        <v>35</v>
      </c>
      <c r="BF22" s="29" t="s">
        <v>35</v>
      </c>
      <c r="BG22" s="24" t="s">
        <v>35</v>
      </c>
      <c r="BH22" s="33" t="s">
        <v>35</v>
      </c>
      <c r="BI22" s="29" t="s">
        <v>35</v>
      </c>
      <c r="BJ22" s="29" t="s">
        <v>35</v>
      </c>
      <c r="BK22" s="29" t="s">
        <v>35</v>
      </c>
      <c r="BL22" s="24" t="s">
        <v>35</v>
      </c>
      <c r="BM22" s="33" t="s">
        <v>35</v>
      </c>
      <c r="BN22" s="29" t="s">
        <v>35</v>
      </c>
      <c r="BO22" s="29" t="s">
        <v>35</v>
      </c>
      <c r="BP22" s="29" t="s">
        <v>35</v>
      </c>
      <c r="BQ22" s="24" t="s">
        <v>35</v>
      </c>
      <c r="BR22" s="33" t="s">
        <v>35</v>
      </c>
      <c r="BS22" s="29" t="s">
        <v>35</v>
      </c>
      <c r="BT22" s="29" t="s">
        <v>35</v>
      </c>
      <c r="BU22" s="29" t="s">
        <v>35</v>
      </c>
      <c r="BV22" s="29" t="s">
        <v>35</v>
      </c>
      <c r="BW22" s="29" t="s">
        <v>35</v>
      </c>
      <c r="BX22" s="29" t="s">
        <v>35</v>
      </c>
      <c r="BY22" s="18" t="s">
        <v>35</v>
      </c>
      <c r="BZ22" s="18" t="s">
        <v>35</v>
      </c>
      <c r="CA22" s="18" t="s">
        <v>35</v>
      </c>
      <c r="CB22" s="18" t="s">
        <v>35</v>
      </c>
      <c r="CC22" s="18" t="s">
        <v>35</v>
      </c>
      <c r="CD22" s="18" t="s">
        <v>35</v>
      </c>
      <c r="CE22" s="18" t="s">
        <v>35</v>
      </c>
      <c r="CF22" s="18" t="s">
        <v>35</v>
      </c>
      <c r="CG22" s="18" t="s">
        <v>35</v>
      </c>
      <c r="CH22" s="18" t="s">
        <v>35</v>
      </c>
      <c r="CI22" s="18" t="s">
        <v>35</v>
      </c>
      <c r="CJ22" s="18" t="s">
        <v>35</v>
      </c>
      <c r="CK22" s="3"/>
      <c r="CL22" s="3"/>
      <c r="CM22" s="3"/>
      <c r="CN22" s="3"/>
      <c r="CO22" s="3"/>
      <c r="CP22" s="3"/>
      <c r="CQ22" s="3"/>
      <c r="CR22" s="3"/>
      <c r="CS22" s="3"/>
      <c r="CT22" s="3"/>
      <c r="CU22" s="3"/>
      <c r="CV22" s="3"/>
      <c r="CW22" s="3"/>
      <c r="CX22" s="3"/>
      <c r="CY22" s="3"/>
      <c r="CZ22" s="3"/>
    </row>
    <row r="23" s="411" customFormat="true" ht="15" customHeight="true" x14ac:dyDescent="0.2">
      <c r="A23" s="1805"/>
      <c r="B23" s="332" t="s">
        <v>48</v>
      </c>
      <c r="C23" s="93">
        <f>(DHS_Wet14!C23+DHS_Dry14!C23)/2</f>
        <v>99.449548806938679</v>
      </c>
      <c r="D23" s="92">
        <f>(DHS_Wet14!D23+DHS_Dry14!D23)/2</f>
        <v>99.585894865645443</v>
      </c>
      <c r="E23" s="92">
        <f>(DHS_Wet14!E23+DHS_Dry14!E23)/2</f>
        <v>99.312879211562986</v>
      </c>
      <c r="F23" s="92">
        <f>(DHS_Wet14!F23+DHS_Dry14!F23)/2</f>
        <v>99.296619131112777</v>
      </c>
      <c r="G23" s="91">
        <f>(DHS_Wet14!G23+DHS_Dry14!G23)/2</f>
        <v>99.775288375875363</v>
      </c>
      <c r="H23" s="90">
        <f>(DHS_Wet14!H23+DHS_Dry14!H23)/2</f>
        <v>99.793236832358787</v>
      </c>
      <c r="I23" s="92">
        <f>(DHS_Wet14!I23+DHS_Dry14!I23)/2</f>
        <v>99.054346384353408</v>
      </c>
      <c r="J23" s="92">
        <f>(DHS_Wet14!J23+DHS_Dry14!J23)/2</f>
        <v>99.878611737099149</v>
      </c>
      <c r="K23" s="92">
        <f>(DHS_Wet14!K23+DHS_Dry14!K23)/2</f>
        <v>99.87434377686786</v>
      </c>
      <c r="L23" s="89">
        <f>(DHS_Wet14!L23+DHS_Dry14!L23)/2</f>
        <v>99.86969668516636</v>
      </c>
      <c r="M23" s="93">
        <f>(DHS_Wet14!M23+DHS_Dry14!M23)/2</f>
        <v>99.376510247039647</v>
      </c>
      <c r="N23" s="92">
        <f>(DHS_Wet14!N23+DHS_Dry14!N23)/2</f>
        <v>99.651160212478487</v>
      </c>
      <c r="O23" s="92">
        <f>(DHS_Wet14!O23+DHS_Dry14!O23)/2</f>
        <v>99.131451404456641</v>
      </c>
      <c r="P23" s="92">
        <f>(DHS_Wet14!P23+DHS_Dry14!P23)/2</f>
        <v>99.386149001281041</v>
      </c>
      <c r="Q23" s="91">
        <f>(DHS_Wet14!Q23+DHS_Dry14!Q23)/2</f>
        <v>99.630982492791816</v>
      </c>
      <c r="R23" s="90">
        <f>(DHS_Wet14!R23+DHS_Dry14!R23)/2</f>
        <v>99.181351962823996</v>
      </c>
      <c r="S23" s="92">
        <f>(DHS_Wet14!S23+DHS_Dry14!S23)/2</f>
        <v>99.6697503132458</v>
      </c>
      <c r="T23" s="92">
        <f>(DHS_Wet14!T23+DHS_Dry14!T23)/2</f>
        <v>100</v>
      </c>
      <c r="U23" s="92">
        <f>(DHS_Wet14!U23+DHS_Dry14!U23)/2</f>
        <v>99.568022553526362</v>
      </c>
      <c r="V23" s="92">
        <f>(DHS_Wet14!V23+DHS_Dry14!V23)/2</f>
        <v>98.444159058921599</v>
      </c>
      <c r="W23" s="92">
        <f>(DHS_Wet14!W23+DHS_Dry14!W23)/2</f>
        <v>99.47398926068999</v>
      </c>
      <c r="X23" s="92">
        <f>(DHS_Wet14!X23+DHS_Dry14!X23)/2</f>
        <v>98.971561197185238</v>
      </c>
      <c r="Y23" s="92">
        <f>(DHS_Wet14!Y23+DHS_Dry14!Y23)/2</f>
        <v>100</v>
      </c>
      <c r="Z23" s="92">
        <f>(DHS_Wet14!Z23+DHS_Dry14!Z23)/2</f>
        <v>97.806702663225309</v>
      </c>
      <c r="AA23" s="92">
        <f>(DHS_Wet14!AA23+DHS_Dry14!AA23)/2</f>
        <v>99.085696172381006</v>
      </c>
      <c r="AB23" s="92">
        <f>(DHS_Wet14!AB23+DHS_Dry14!AB23)/2</f>
        <v>98.621774290364655</v>
      </c>
      <c r="AC23" s="92">
        <f>(DHS_Wet14!AC23+DHS_Dry14!AC23)/2</f>
        <v>99.393173978487013</v>
      </c>
      <c r="AD23" s="92">
        <f>(DHS_Wet14!AD23+DHS_Dry14!AD23)/2</f>
        <v>99.919047446985729</v>
      </c>
      <c r="AE23" s="92">
        <f>(DHS_Wet14!AE23+DHS_Dry14!AE23)/2</f>
        <v>98.783139905548126</v>
      </c>
      <c r="AF23" s="92">
        <f>(DHS_Wet14!AF23+DHS_Dry14!AF23)/2</f>
        <v>99.810656282954028</v>
      </c>
      <c r="AG23" s="92">
        <f>(DHS_Wet14!AG23+DHS_Dry14!AG23)/2</f>
        <v>99.452934460907557</v>
      </c>
      <c r="AH23" s="92">
        <f>(DHS_Wet14!AH23+DHS_Dry14!AH23)/2</f>
        <v>99.674964850664409</v>
      </c>
      <c r="AI23" s="92">
        <f>(DHS_Wet14!AI23+DHS_Dry14!AI23)/2</f>
        <v>99.753092378270424</v>
      </c>
      <c r="AJ23" s="89">
        <f>(DHS_Wet14!AJ23+DHS_Dry14!AJ23)/2</f>
        <v>99.409855056803536</v>
      </c>
      <c r="AK23" s="369"/>
      <c r="AL23" s="369"/>
      <c r="AM23" s="369"/>
      <c r="AN23" s="369"/>
      <c r="AO23" s="369"/>
      <c r="AP23" s="369"/>
      <c r="AQ23" s="369"/>
      <c r="AR23" s="369"/>
      <c r="AS23" s="369"/>
      <c r="AT23" s="369"/>
      <c r="AU23" s="369"/>
      <c r="AV23" s="369"/>
      <c r="AW23" s="369"/>
      <c r="AX23" s="369"/>
      <c r="AY23" s="369"/>
      <c r="AZ23" s="1709"/>
      <c r="BA23" s="1839"/>
      <c r="BB23" s="1544" t="s">
        <v>48</v>
      </c>
      <c r="BC23" s="32" t="s">
        <v>35</v>
      </c>
      <c r="BD23" s="28" t="s">
        <v>35</v>
      </c>
      <c r="BE23" s="28" t="s">
        <v>35</v>
      </c>
      <c r="BF23" s="28" t="s">
        <v>35</v>
      </c>
      <c r="BG23" s="23" t="s">
        <v>35</v>
      </c>
      <c r="BH23" s="32" t="s">
        <v>35</v>
      </c>
      <c r="BI23" s="28" t="s">
        <v>35</v>
      </c>
      <c r="BJ23" s="28" t="s">
        <v>35</v>
      </c>
      <c r="BK23" s="28" t="s">
        <v>35</v>
      </c>
      <c r="BL23" s="23" t="s">
        <v>35</v>
      </c>
      <c r="BM23" s="32" t="s">
        <v>35</v>
      </c>
      <c r="BN23" s="28" t="s">
        <v>35</v>
      </c>
      <c r="BO23" s="28" t="s">
        <v>35</v>
      </c>
      <c r="BP23" s="28" t="s">
        <v>35</v>
      </c>
      <c r="BQ23" s="23" t="s">
        <v>35</v>
      </c>
      <c r="BR23" s="32" t="s">
        <v>35</v>
      </c>
      <c r="BS23" s="28" t="s">
        <v>35</v>
      </c>
      <c r="BT23" s="28" t="s">
        <v>35</v>
      </c>
      <c r="BU23" s="28" t="s">
        <v>35</v>
      </c>
      <c r="BV23" s="28" t="s">
        <v>35</v>
      </c>
      <c r="BW23" s="28" t="s">
        <v>35</v>
      </c>
      <c r="BX23" s="28" t="s">
        <v>35</v>
      </c>
      <c r="BY23" s="17" t="s">
        <v>35</v>
      </c>
      <c r="BZ23" s="17" t="s">
        <v>35</v>
      </c>
      <c r="CA23" s="17" t="s">
        <v>35</v>
      </c>
      <c r="CB23" s="17" t="s">
        <v>35</v>
      </c>
      <c r="CC23" s="17" t="s">
        <v>35</v>
      </c>
      <c r="CD23" s="17" t="s">
        <v>35</v>
      </c>
      <c r="CE23" s="17" t="s">
        <v>35</v>
      </c>
      <c r="CF23" s="17" t="s">
        <v>35</v>
      </c>
      <c r="CG23" s="17" t="s">
        <v>35</v>
      </c>
      <c r="CH23" s="17" t="s">
        <v>35</v>
      </c>
      <c r="CI23" s="17" t="s">
        <v>35</v>
      </c>
      <c r="CJ23" s="17" t="s">
        <v>35</v>
      </c>
      <c r="CK23" s="3"/>
      <c r="CL23" s="3"/>
      <c r="CM23" s="3"/>
      <c r="CN23" s="3"/>
      <c r="CO23" s="3"/>
      <c r="CP23" s="3"/>
      <c r="CQ23" s="3"/>
      <c r="CR23" s="3"/>
      <c r="CS23" s="3"/>
      <c r="CT23" s="3"/>
      <c r="CU23" s="3"/>
      <c r="CV23" s="3"/>
      <c r="CW23" s="3"/>
      <c r="CX23" s="3"/>
      <c r="CY23" s="3"/>
      <c r="CZ23" s="3"/>
    </row>
    <row r="24" s="277" customFormat="true" ht="15" hidden="true" customHeight="true" x14ac:dyDescent="0.2">
      <c r="A24" s="1832" t="s">
        <v>47</v>
      </c>
      <c r="B24" s="329" t="s">
        <v>59</v>
      </c>
      <c r="C24" s="335"/>
      <c r="D24" s="336"/>
      <c r="E24" s="336"/>
      <c r="F24" s="336"/>
      <c r="G24" s="337"/>
      <c r="H24" s="338"/>
      <c r="I24" s="336"/>
      <c r="J24" s="336"/>
      <c r="K24" s="336"/>
      <c r="L24" s="339"/>
      <c r="M24" s="335"/>
      <c r="N24" s="336"/>
      <c r="O24" s="336"/>
      <c r="P24" s="336"/>
      <c r="Q24" s="337"/>
      <c r="R24" s="338"/>
      <c r="S24" s="336"/>
      <c r="T24" s="336"/>
      <c r="U24" s="336"/>
      <c r="V24" s="336"/>
      <c r="W24" s="336"/>
      <c r="X24" s="336"/>
      <c r="Y24" s="336"/>
      <c r="Z24" s="336"/>
      <c r="AA24" s="336"/>
      <c r="AB24" s="339"/>
      <c r="AC24" s="339"/>
      <c r="AD24" s="339"/>
      <c r="AE24" s="339"/>
      <c r="AF24" s="339"/>
      <c r="AG24" s="339"/>
      <c r="AH24" s="339"/>
      <c r="AI24" s="339"/>
      <c r="AJ24" s="339"/>
      <c r="AK24" s="1693"/>
      <c r="AL24" s="1693"/>
      <c r="AM24" s="1693"/>
      <c r="AN24" s="1693"/>
      <c r="AO24" s="1693"/>
      <c r="AP24" s="1693"/>
      <c r="AQ24" s="1693"/>
      <c r="AR24" s="1693"/>
      <c r="AS24" s="1693"/>
      <c r="AT24" s="1693"/>
      <c r="AU24" s="1693"/>
      <c r="AV24" s="1693"/>
      <c r="AW24" s="1693"/>
      <c r="AX24" s="1693"/>
      <c r="AY24" s="1693"/>
      <c r="AZ24" s="305"/>
      <c r="BB24" s="279"/>
      <c r="BZ24" s="305"/>
      <c r="CA24" s="305"/>
      <c r="CB24" s="305"/>
      <c r="CC24" s="305"/>
      <c r="CD24" s="305"/>
      <c r="CE24" s="305"/>
      <c r="CF24" s="305"/>
      <c r="CG24" s="305"/>
      <c r="CH24" s="305"/>
      <c r="CI24" s="305"/>
      <c r="CJ24" s="305"/>
      <c r="CK24" s="305"/>
      <c r="CL24" s="305"/>
      <c r="CM24" s="305"/>
      <c r="CN24" s="305"/>
      <c r="CO24" s="305"/>
      <c r="CP24" s="305"/>
      <c r="CQ24" s="305"/>
      <c r="CR24" s="305"/>
      <c r="CS24" s="305"/>
      <c r="CT24" s="305"/>
      <c r="CU24" s="305"/>
      <c r="CV24" s="305"/>
      <c r="CW24" s="305"/>
      <c r="CX24" s="305"/>
      <c r="CY24" s="305"/>
      <c r="CZ24" s="305"/>
    </row>
    <row r="25" s="277" customFormat="true" ht="15" hidden="true" customHeight="true" x14ac:dyDescent="0.2">
      <c r="A25" s="1833"/>
      <c r="B25" s="326" t="s">
        <v>58</v>
      </c>
      <c r="C25" s="340"/>
      <c r="D25" s="341"/>
      <c r="E25" s="341"/>
      <c r="F25" s="341"/>
      <c r="G25" s="342"/>
      <c r="H25" s="343"/>
      <c r="I25" s="341"/>
      <c r="J25" s="341"/>
      <c r="K25" s="341"/>
      <c r="L25" s="344"/>
      <c r="M25" s="340"/>
      <c r="N25" s="341"/>
      <c r="O25" s="341"/>
      <c r="P25" s="341"/>
      <c r="Q25" s="342"/>
      <c r="R25" s="343"/>
      <c r="S25" s="341"/>
      <c r="T25" s="341"/>
      <c r="U25" s="341"/>
      <c r="V25" s="341"/>
      <c r="W25" s="341"/>
      <c r="X25" s="341"/>
      <c r="Y25" s="341"/>
      <c r="Z25" s="341"/>
      <c r="AA25" s="341"/>
      <c r="AB25" s="344"/>
      <c r="AC25" s="344"/>
      <c r="AD25" s="344"/>
      <c r="AE25" s="344"/>
      <c r="AF25" s="344"/>
      <c r="AG25" s="344"/>
      <c r="AH25" s="344"/>
      <c r="AI25" s="344"/>
      <c r="AJ25" s="344"/>
      <c r="AK25" s="1693"/>
      <c r="AL25" s="1693"/>
      <c r="AM25" s="1693"/>
      <c r="AN25" s="1693"/>
      <c r="AO25" s="1693"/>
      <c r="AP25" s="1693"/>
      <c r="AQ25" s="1693"/>
      <c r="AR25" s="1693"/>
      <c r="AS25" s="1693"/>
      <c r="AT25" s="1693"/>
      <c r="AU25" s="1693"/>
      <c r="AV25" s="1693"/>
      <c r="AW25" s="1693"/>
      <c r="AX25" s="1693"/>
      <c r="AY25" s="1693"/>
      <c r="AZ25" s="305"/>
      <c r="BB25" s="279"/>
      <c r="BZ25" s="305"/>
      <c r="CA25" s="305"/>
      <c r="CB25" s="305"/>
      <c r="CC25" s="305"/>
      <c r="CD25" s="305"/>
      <c r="CE25" s="305"/>
      <c r="CF25" s="305"/>
      <c r="CG25" s="305"/>
      <c r="CH25" s="305"/>
      <c r="CI25" s="305"/>
      <c r="CJ25" s="305"/>
      <c r="CK25" s="305"/>
      <c r="CL25" s="305"/>
      <c r="CM25" s="305"/>
      <c r="CN25" s="305"/>
      <c r="CO25" s="305"/>
      <c r="CP25" s="305"/>
      <c r="CQ25" s="305"/>
      <c r="CR25" s="305"/>
      <c r="CS25" s="305"/>
      <c r="CT25" s="305"/>
      <c r="CU25" s="305"/>
      <c r="CV25" s="305"/>
      <c r="CW25" s="305"/>
      <c r="CX25" s="305"/>
      <c r="CY25" s="305"/>
      <c r="CZ25" s="305"/>
    </row>
    <row r="26" s="277" customFormat="true" ht="15" hidden="true" customHeight="true" x14ac:dyDescent="0.2">
      <c r="A26" s="1834"/>
      <c r="B26" s="327" t="s">
        <v>46</v>
      </c>
      <c r="C26" s="345"/>
      <c r="D26" s="346"/>
      <c r="E26" s="346"/>
      <c r="F26" s="346"/>
      <c r="G26" s="347"/>
      <c r="H26" s="348"/>
      <c r="I26" s="346"/>
      <c r="J26" s="346"/>
      <c r="K26" s="346"/>
      <c r="L26" s="349"/>
      <c r="M26" s="345"/>
      <c r="N26" s="346"/>
      <c r="O26" s="346"/>
      <c r="P26" s="346"/>
      <c r="Q26" s="347"/>
      <c r="R26" s="13"/>
      <c r="S26" s="12"/>
      <c r="T26" s="12"/>
      <c r="U26" s="12"/>
      <c r="V26" s="12"/>
      <c r="W26" s="12"/>
      <c r="X26" s="12"/>
      <c r="Y26" s="12"/>
      <c r="Z26" s="12"/>
      <c r="AA26" s="12"/>
      <c r="AB26" s="11"/>
      <c r="AC26" s="11"/>
      <c r="AD26" s="11"/>
      <c r="AE26" s="11"/>
      <c r="AF26" s="11"/>
      <c r="AG26" s="11"/>
      <c r="AH26" s="11"/>
      <c r="AI26" s="11"/>
      <c r="AJ26" s="11"/>
      <c r="AK26" s="1693"/>
      <c r="AL26" s="1693"/>
      <c r="AM26" s="1693"/>
      <c r="AN26" s="1693"/>
      <c r="AO26" s="1693"/>
      <c r="AP26" s="1693"/>
      <c r="AQ26" s="1693"/>
      <c r="AR26" s="1693"/>
      <c r="AS26" s="1693"/>
      <c r="AT26" s="1693"/>
      <c r="AU26" s="1693"/>
      <c r="AV26" s="1693"/>
      <c r="AW26" s="1693"/>
      <c r="AX26" s="1693"/>
      <c r="AY26" s="1693"/>
      <c r="AZ26" s="305"/>
      <c r="BB26" s="279"/>
      <c r="BZ26" s="305"/>
      <c r="CA26" s="305"/>
      <c r="CB26" s="305"/>
      <c r="CC26" s="305"/>
      <c r="CD26" s="305"/>
      <c r="CE26" s="305"/>
      <c r="CF26" s="305"/>
      <c r="CG26" s="305"/>
      <c r="CH26" s="305"/>
      <c r="CI26" s="305"/>
      <c r="CJ26" s="305"/>
      <c r="CK26" s="305"/>
      <c r="CL26" s="305"/>
      <c r="CM26" s="305"/>
      <c r="CN26" s="305"/>
      <c r="CO26" s="305"/>
      <c r="CP26" s="305"/>
      <c r="CQ26" s="305"/>
      <c r="CR26" s="305"/>
      <c r="CS26" s="305"/>
      <c r="CT26" s="305"/>
      <c r="CU26" s="305"/>
      <c r="CV26" s="305"/>
      <c r="CW26" s="305"/>
      <c r="CX26" s="305"/>
      <c r="CY26" s="305"/>
      <c r="CZ26" s="305"/>
    </row>
    <row r="27" s="433" customFormat="true" ht="15" customHeight="true" x14ac:dyDescent="0.2">
      <c r="A27" s="276"/>
      <c r="B27" s="328"/>
      <c r="C27" s="1806" t="s">
        <v>114</v>
      </c>
      <c r="D27" s="1807"/>
      <c r="E27" s="1807"/>
      <c r="F27" s="1807"/>
      <c r="G27" s="1808"/>
      <c r="H27" s="1809" t="s">
        <v>38</v>
      </c>
      <c r="I27" s="1810"/>
      <c r="J27" s="1810"/>
      <c r="K27" s="1810"/>
      <c r="L27" s="1811"/>
      <c r="M27" s="1831" t="s">
        <v>37</v>
      </c>
      <c r="N27" s="1810"/>
      <c r="O27" s="1810"/>
      <c r="P27" s="1810"/>
      <c r="Q27" s="1811"/>
      <c r="R27" s="15" t="s">
        <v>137</v>
      </c>
      <c r="S27" s="359"/>
      <c r="T27" s="359"/>
      <c r="U27" s="359"/>
      <c r="V27" s="359"/>
      <c r="W27" s="359"/>
      <c r="X27" s="359"/>
      <c r="Y27" s="359"/>
      <c r="Z27" s="359"/>
      <c r="AA27" s="359"/>
      <c r="AB27" s="359"/>
      <c r="AC27" s="359"/>
      <c r="AD27" s="359"/>
      <c r="AE27" s="359"/>
      <c r="AF27" s="359"/>
      <c r="AG27" s="359"/>
      <c r="AH27" s="359"/>
      <c r="AI27" s="359"/>
      <c r="AJ27" s="359"/>
      <c r="AK27" s="1693"/>
      <c r="AL27" s="1693"/>
      <c r="AM27" s="1693"/>
      <c r="AN27" s="1693"/>
      <c r="AO27" s="1693"/>
      <c r="AP27" s="1693"/>
      <c r="AQ27" s="1693"/>
      <c r="AR27" s="1693"/>
      <c r="AS27" s="1693"/>
      <c r="AT27" s="1693"/>
      <c r="AU27" s="1693"/>
      <c r="AV27" s="1693"/>
      <c r="AW27" s="1693"/>
      <c r="AX27" s="1693"/>
      <c r="AY27" s="1693"/>
      <c r="AZ27" s="305"/>
      <c r="BA27" s="306" t="s">
        <v>128</v>
      </c>
      <c r="BB27" s="261" t="s">
        <v>95</v>
      </c>
      <c r="BC27" s="1815" t="s">
        <v>114</v>
      </c>
      <c r="BD27" s="1816"/>
      <c r="BE27" s="1816"/>
      <c r="BF27" s="1816"/>
      <c r="BG27" s="1838"/>
      <c r="BH27" s="1815" t="s">
        <v>38</v>
      </c>
      <c r="BI27" s="1816"/>
      <c r="BJ27" s="1816"/>
      <c r="BK27" s="1816"/>
      <c r="BL27" s="1838"/>
      <c r="BM27" s="1815" t="s">
        <v>37</v>
      </c>
      <c r="BN27" s="1816"/>
      <c r="BO27" s="1816"/>
      <c r="BP27" s="1816"/>
      <c r="BQ27" s="1817"/>
      <c r="BR27" s="14" t="s">
        <v>137</v>
      </c>
      <c r="BS27" s="359"/>
      <c r="BT27" s="359"/>
      <c r="BU27" s="359"/>
      <c r="BV27" s="359"/>
      <c r="BW27" s="359"/>
      <c r="BX27" s="359"/>
      <c r="BY27" s="359"/>
      <c r="BZ27" s="370"/>
      <c r="CA27" s="370"/>
      <c r="CB27" s="370"/>
      <c r="CC27" s="370"/>
      <c r="CD27" s="370"/>
      <c r="CE27" s="370"/>
      <c r="CF27" s="370"/>
      <c r="CG27" s="370"/>
      <c r="CH27" s="370"/>
      <c r="CI27" s="370"/>
      <c r="CJ27" s="370"/>
      <c r="CK27" s="304"/>
      <c r="CL27" s="304"/>
      <c r="CM27" s="304"/>
      <c r="CN27" s="304"/>
      <c r="CO27" s="304"/>
      <c r="CP27" s="304"/>
      <c r="CQ27" s="304"/>
      <c r="CR27" s="304"/>
      <c r="CS27" s="304"/>
      <c r="CT27" s="304"/>
      <c r="CU27" s="304"/>
      <c r="CV27" s="304"/>
      <c r="CW27" s="304"/>
      <c r="CX27" s="304"/>
      <c r="CY27" s="304"/>
      <c r="CZ27" s="304"/>
    </row>
    <row r="28" s="433" customFormat="true" ht="36" x14ac:dyDescent="0.2">
      <c r="A28" s="294" t="s">
        <v>69</v>
      </c>
      <c r="B28" s="328"/>
      <c r="C28" s="351" t="s">
        <v>0</v>
      </c>
      <c r="D28" s="1535" t="s">
        <v>1</v>
      </c>
      <c r="E28" s="1535" t="s">
        <v>2</v>
      </c>
      <c r="F28" s="1535" t="s">
        <v>3</v>
      </c>
      <c r="G28" s="1536" t="s">
        <v>4</v>
      </c>
      <c r="H28" s="333" t="s">
        <v>0</v>
      </c>
      <c r="I28" s="1538" t="s">
        <v>1</v>
      </c>
      <c r="J28" s="1538" t="s">
        <v>2</v>
      </c>
      <c r="K28" s="1538" t="s">
        <v>3</v>
      </c>
      <c r="L28" s="1539" t="s">
        <v>4</v>
      </c>
      <c r="M28" s="334" t="s">
        <v>0</v>
      </c>
      <c r="N28" s="1538" t="s">
        <v>1</v>
      </c>
      <c r="O28" s="1538" t="s">
        <v>2</v>
      </c>
      <c r="P28" s="1538" t="s">
        <v>3</v>
      </c>
      <c r="Q28" s="1534" t="s">
        <v>4</v>
      </c>
      <c r="R28" s="333" t="s">
        <v>152</v>
      </c>
      <c r="S28" s="1538" t="s">
        <v>310</v>
      </c>
      <c r="T28" s="1538" t="s">
        <v>154</v>
      </c>
      <c r="U28" s="1538" t="s">
        <v>155</v>
      </c>
      <c r="V28" s="1538" t="s">
        <v>156</v>
      </c>
      <c r="W28" s="1538" t="s">
        <v>157</v>
      </c>
      <c r="X28" s="1538" t="s">
        <v>311</v>
      </c>
      <c r="Y28" s="1538" t="s">
        <v>159</v>
      </c>
      <c r="Z28" s="1538" t="s">
        <v>160</v>
      </c>
      <c r="AA28" s="1538" t="s">
        <v>162</v>
      </c>
      <c r="AB28" s="1538" t="s">
        <v>163</v>
      </c>
      <c r="AC28" s="1538" t="s">
        <v>164</v>
      </c>
      <c r="AD28" s="1538" t="s">
        <v>312</v>
      </c>
      <c r="AE28" s="1538" t="s">
        <v>165</v>
      </c>
      <c r="AF28" s="1538" t="s">
        <v>166</v>
      </c>
      <c r="AG28" s="1538" t="s">
        <v>167</v>
      </c>
      <c r="AH28" s="1538" t="s">
        <v>168</v>
      </c>
      <c r="AI28" s="1538" t="s">
        <v>169</v>
      </c>
      <c r="AJ28" s="1539" t="s">
        <v>170</v>
      </c>
      <c r="AK28" s="1693"/>
      <c r="AL28" s="1693"/>
      <c r="AM28" s="1693"/>
      <c r="AN28" s="1693"/>
      <c r="AO28" s="1693"/>
      <c r="AP28" s="1693"/>
      <c r="AQ28" s="1693"/>
      <c r="AR28" s="1693"/>
      <c r="AS28" s="1693"/>
      <c r="AT28" s="1693"/>
      <c r="AU28" s="1693"/>
      <c r="AV28" s="1693"/>
      <c r="AW28" s="1693"/>
      <c r="AX28" s="1693"/>
      <c r="AY28" s="1693"/>
      <c r="AZ28" s="305"/>
      <c r="BA28" s="294" t="s">
        <v>119</v>
      </c>
      <c r="BB28" s="293"/>
      <c r="BC28" s="381" t="s">
        <v>0</v>
      </c>
      <c r="BD28" s="1464" t="s">
        <v>1</v>
      </c>
      <c r="BE28" s="1464" t="s">
        <v>2</v>
      </c>
      <c r="BF28" s="1464" t="s">
        <v>3</v>
      </c>
      <c r="BG28" s="382" t="s">
        <v>4</v>
      </c>
      <c r="BH28" s="381" t="s">
        <v>0</v>
      </c>
      <c r="BI28" s="1464" t="s">
        <v>1</v>
      </c>
      <c r="BJ28" s="1464" t="s">
        <v>2</v>
      </c>
      <c r="BK28" s="1464" t="s">
        <v>3</v>
      </c>
      <c r="BL28" s="382" t="s">
        <v>4</v>
      </c>
      <c r="BM28" s="381" t="s">
        <v>0</v>
      </c>
      <c r="BN28" s="1464" t="s">
        <v>1</v>
      </c>
      <c r="BO28" s="1464" t="s">
        <v>2</v>
      </c>
      <c r="BP28" s="1464" t="s">
        <v>3</v>
      </c>
      <c r="BQ28" s="382" t="s">
        <v>4</v>
      </c>
      <c r="BR28" s="381" t="s">
        <v>152</v>
      </c>
      <c r="BS28" s="1464" t="s">
        <v>310</v>
      </c>
      <c r="BT28" s="1464" t="s">
        <v>154</v>
      </c>
      <c r="BU28" s="1464" t="s">
        <v>155</v>
      </c>
      <c r="BV28" s="1464" t="s">
        <v>156</v>
      </c>
      <c r="BW28" s="1464" t="s">
        <v>157</v>
      </c>
      <c r="BX28" s="1464" t="s">
        <v>311</v>
      </c>
      <c r="BY28" s="1466" t="s">
        <v>159</v>
      </c>
      <c r="BZ28" s="1466" t="s">
        <v>160</v>
      </c>
      <c r="CA28" s="1466" t="s">
        <v>162</v>
      </c>
      <c r="CB28" s="1466" t="s">
        <v>163</v>
      </c>
      <c r="CC28" s="1466" t="s">
        <v>164</v>
      </c>
      <c r="CD28" s="1466" t="s">
        <v>312</v>
      </c>
      <c r="CE28" s="1466" t="s">
        <v>165</v>
      </c>
      <c r="CF28" s="1466" t="s">
        <v>166</v>
      </c>
      <c r="CG28" s="1466" t="s">
        <v>167</v>
      </c>
      <c r="CH28" s="1466" t="s">
        <v>168</v>
      </c>
      <c r="CI28" s="1466" t="s">
        <v>169</v>
      </c>
      <c r="CJ28" s="1466" t="s">
        <v>170</v>
      </c>
      <c r="CK28" s="1711"/>
      <c r="CL28" s="1711"/>
      <c r="CM28" s="1711"/>
      <c r="CN28" s="1711"/>
      <c r="CO28" s="1711"/>
      <c r="CP28" s="1711"/>
      <c r="CQ28" s="1711"/>
      <c r="CR28" s="1711"/>
      <c r="CS28" s="1711"/>
      <c r="CT28" s="1711"/>
      <c r="CU28" s="1711"/>
      <c r="CV28" s="1711"/>
      <c r="CW28" s="1711"/>
      <c r="CX28" s="1711"/>
      <c r="CY28" s="1711"/>
      <c r="CZ28" s="1711"/>
    </row>
    <row r="29" s="433" customFormat="true" ht="15" customHeight="true" x14ac:dyDescent="0.2">
      <c r="A29" s="1803" t="s">
        <v>57</v>
      </c>
      <c r="B29" s="330" t="s">
        <v>49</v>
      </c>
      <c r="C29" s="103">
        <f>(DHS_Wet14!C31+DHS_Dry14!C31)/2</f>
        <v>3.0129908075839209</v>
      </c>
      <c r="D29" s="102">
        <f>(DHS_Wet14!D31+DHS_Dry14!D31)/2</f>
        <v>3.6938681587029003</v>
      </c>
      <c r="E29" s="102">
        <f>(DHS_Wet14!E31+DHS_Dry14!E31)/2</f>
        <v>6.6632789264436543</v>
      </c>
      <c r="F29" s="102">
        <f>(DHS_Wet14!F31+DHS_Dry14!F31)/2</f>
        <v>14.245618907951965</v>
      </c>
      <c r="G29" s="101">
        <f>(DHS_Wet14!G31+DHS_Dry14!G31)/2</f>
        <v>39.677389772847548</v>
      </c>
      <c r="H29" s="100">
        <f>(DHS_Wet14!H31+DHS_Dry14!H31)/2</f>
        <v>36.300214293526182</v>
      </c>
      <c r="I29" s="102">
        <f>(DHS_Wet14!I31+DHS_Dry14!I31)/2</f>
        <v>50.64754319889505</v>
      </c>
      <c r="J29" s="102">
        <f>(DHS_Wet14!J31+DHS_Dry14!J31)/2</f>
        <v>54.867844393887935</v>
      </c>
      <c r="K29" s="102">
        <f>(DHS_Wet14!K31+DHS_Dry14!K31)/2</f>
        <v>61.263247053778812</v>
      </c>
      <c r="L29" s="99">
        <f>(DHS_Wet14!L31+DHS_Dry14!L31)/2</f>
        <v>70.169152282188548</v>
      </c>
      <c r="M29" s="103">
        <f>(DHS_Wet14!M31+DHS_Dry14!M31)/2</f>
        <v>2.9285674160429727</v>
      </c>
      <c r="N29" s="102">
        <f>(DHS_Wet14!N31+DHS_Dry14!N31)/2</f>
        <v>2.8156920341204676</v>
      </c>
      <c r="O29" s="102">
        <f>(DHS_Wet14!O31+DHS_Dry14!O31)/2</f>
        <v>4.4849598121312537</v>
      </c>
      <c r="P29" s="102">
        <f>(DHS_Wet14!P31+DHS_Dry14!P31)/2</f>
        <v>6.4855362881554868</v>
      </c>
      <c r="Q29" s="101">
        <f>(DHS_Wet14!Q31+DHS_Dry14!Q31)/2</f>
        <v>11.948551784835377</v>
      </c>
      <c r="R29" s="100">
        <f>(DHS_Wet14!R31+DHS_Dry14!R31)/2</f>
        <v>3.5079857541549373</v>
      </c>
      <c r="S29" s="102">
        <f>(DHS_Wet14!S31+DHS_Dry14!S31)/2</f>
        <v>5.6970142895487745</v>
      </c>
      <c r="T29" s="102">
        <f>(DHS_Wet14!T31+DHS_Dry14!T31)/2</f>
        <v>8.0473734692835741</v>
      </c>
      <c r="U29" s="102">
        <f>(DHS_Wet14!U31+DHS_Dry14!U31)/2</f>
        <v>3.2060857916379977</v>
      </c>
      <c r="V29" s="102">
        <f>(DHS_Wet14!V31+DHS_Dry14!V31)/2</f>
        <v>10.456365242662297</v>
      </c>
      <c r="W29" s="102">
        <f>(DHS_Wet14!W31+DHS_Dry14!W31)/2</f>
        <v>8.5192279898289947</v>
      </c>
      <c r="X29" s="102">
        <f>(DHS_Wet14!X31+DHS_Dry14!X31)/2</f>
        <v>4.6459638490833122</v>
      </c>
      <c r="Y29" s="102">
        <f>(DHS_Wet14!Y31+DHS_Dry14!Y31)/2</f>
        <v>15.05308167832802</v>
      </c>
      <c r="Z29" s="102">
        <f>(DHS_Wet14!Z31+DHS_Dry14!Z31)/2</f>
        <v>15.170670203840666</v>
      </c>
      <c r="AA29" s="102">
        <f>(DHS_Wet14!AA31+DHS_Dry14!AA31)/2</f>
        <v>1.7532199297616557</v>
      </c>
      <c r="AB29" s="102">
        <f>(DHS_Wet14!AB31+DHS_Dry14!AB31)/2</f>
        <v>4.5489619006142572</v>
      </c>
      <c r="AC29" s="102">
        <f>(DHS_Wet14!AC31+DHS_Dry14!AC31)/2</f>
        <v>69.528181976875089</v>
      </c>
      <c r="AD29" s="102">
        <f>(DHS_Wet14!AD31+DHS_Dry14!AD31)/2</f>
        <v>18.944376594144639</v>
      </c>
      <c r="AE29" s="102">
        <f>(DHS_Wet14!AE31+DHS_Dry14!AE31)/2</f>
        <v>2.2472686859056727</v>
      </c>
      <c r="AF29" s="102">
        <f>(DHS_Wet14!AF31+DHS_Dry14!AF31)/2</f>
        <v>5.2112294036112194</v>
      </c>
      <c r="AG29" s="102">
        <f>(DHS_Wet14!AG31+DHS_Dry14!AG31)/2</f>
        <v>7.4386774254239265</v>
      </c>
      <c r="AH29" s="102">
        <f>(DHS_Wet14!AH31+DHS_Dry14!AH31)/2</f>
        <v>5.3709208026438109</v>
      </c>
      <c r="AI29" s="102">
        <f>(DHS_Wet14!AI31+DHS_Dry14!AI31)/2</f>
        <v>2.6882865043005606</v>
      </c>
      <c r="AJ29" s="99">
        <f>(DHS_Wet14!AJ31+DHS_Dry14!AJ31)/2</f>
        <v>9.5752928973287972</v>
      </c>
      <c r="AK29" s="1693"/>
      <c r="AL29" s="1693"/>
      <c r="AM29" s="1693"/>
      <c r="AN29" s="1693"/>
      <c r="AO29" s="1693"/>
      <c r="AP29" s="1693"/>
      <c r="AQ29" s="1693"/>
      <c r="AR29" s="1693"/>
      <c r="AS29" s="1693"/>
      <c r="AT29" s="1693"/>
      <c r="AU29" s="1693"/>
      <c r="AV29" s="1693"/>
      <c r="AW29" s="1693"/>
      <c r="AX29" s="1693"/>
      <c r="AY29" s="1693"/>
      <c r="AZ29" s="305"/>
      <c r="BA29" s="1835" t="s">
        <v>57</v>
      </c>
      <c r="BB29" s="1543" t="s">
        <v>49</v>
      </c>
      <c r="BC29" s="34" t="s">
        <v>35</v>
      </c>
      <c r="BD29" s="30" t="s">
        <v>35</v>
      </c>
      <c r="BE29" s="30" t="s">
        <v>35</v>
      </c>
      <c r="BF29" s="30" t="s">
        <v>35</v>
      </c>
      <c r="BG29" s="25" t="s">
        <v>35</v>
      </c>
      <c r="BH29" s="34" t="s">
        <v>35</v>
      </c>
      <c r="BI29" s="30" t="s">
        <v>35</v>
      </c>
      <c r="BJ29" s="30" t="s">
        <v>35</v>
      </c>
      <c r="BK29" s="30" t="s">
        <v>35</v>
      </c>
      <c r="BL29" s="25" t="s">
        <v>35</v>
      </c>
      <c r="BM29" s="34" t="s">
        <v>35</v>
      </c>
      <c r="BN29" s="30" t="s">
        <v>35</v>
      </c>
      <c r="BO29" s="30" t="s">
        <v>35</v>
      </c>
      <c r="BP29" s="30" t="s">
        <v>35</v>
      </c>
      <c r="BQ29" s="25" t="s">
        <v>35</v>
      </c>
      <c r="BR29" s="34" t="s">
        <v>35</v>
      </c>
      <c r="BS29" s="30" t="s">
        <v>35</v>
      </c>
      <c r="BT29" s="30" t="s">
        <v>35</v>
      </c>
      <c r="BU29" s="30" t="s">
        <v>35</v>
      </c>
      <c r="BV29" s="30" t="s">
        <v>35</v>
      </c>
      <c r="BW29" s="30" t="s">
        <v>35</v>
      </c>
      <c r="BX29" s="30" t="s">
        <v>35</v>
      </c>
      <c r="BY29" s="19" t="s">
        <v>35</v>
      </c>
      <c r="BZ29" s="19" t="s">
        <v>35</v>
      </c>
      <c r="CA29" s="19" t="s">
        <v>35</v>
      </c>
      <c r="CB29" s="19" t="s">
        <v>35</v>
      </c>
      <c r="CC29" s="19" t="s">
        <v>35</v>
      </c>
      <c r="CD29" s="19" t="s">
        <v>35</v>
      </c>
      <c r="CE29" s="19" t="s">
        <v>35</v>
      </c>
      <c r="CF29" s="19" t="s">
        <v>35</v>
      </c>
      <c r="CG29" s="19" t="s">
        <v>35</v>
      </c>
      <c r="CH29" s="19" t="s">
        <v>35</v>
      </c>
      <c r="CI29" s="19" t="s">
        <v>35</v>
      </c>
      <c r="CJ29" s="19" t="s">
        <v>35</v>
      </c>
      <c r="CK29" s="3"/>
      <c r="CL29" s="3"/>
      <c r="CM29" s="3"/>
      <c r="CN29" s="3"/>
      <c r="CO29" s="3"/>
      <c r="CP29" s="3"/>
      <c r="CQ29" s="3"/>
      <c r="CR29" s="3"/>
      <c r="CS29" s="3"/>
      <c r="CT29" s="3"/>
      <c r="CU29" s="3"/>
      <c r="CV29" s="3"/>
      <c r="CW29" s="3"/>
      <c r="CX29" s="3"/>
      <c r="CY29" s="3"/>
      <c r="CZ29" s="3"/>
    </row>
    <row r="30" s="433" customFormat="true" ht="15" customHeight="true" x14ac:dyDescent="0.2">
      <c r="A30" s="1804"/>
      <c r="B30" s="331" t="s">
        <v>48</v>
      </c>
      <c r="C30" s="98">
        <f>(DHS_Wet14!C32+DHS_Dry14!C32)/2</f>
        <v>96.987009192416139</v>
      </c>
      <c r="D30" s="97">
        <f>(DHS_Wet14!D32+DHS_Dry14!D32)/2</f>
        <v>96.306131841297059</v>
      </c>
      <c r="E30" s="97">
        <f>(DHS_Wet14!E32+DHS_Dry14!E32)/2</f>
        <v>93.336721073556248</v>
      </c>
      <c r="F30" s="97">
        <f>(DHS_Wet14!F32+DHS_Dry14!F32)/2</f>
        <v>85.75438109204822</v>
      </c>
      <c r="G30" s="96">
        <f>(DHS_Wet14!G32+DHS_Dry14!G32)/2</f>
        <v>60.322610227152296</v>
      </c>
      <c r="H30" s="95">
        <f>(DHS_Wet14!H32+DHS_Dry14!H32)/2</f>
        <v>63.699785706473904</v>
      </c>
      <c r="I30" s="97">
        <f>(DHS_Wet14!I32+DHS_Dry14!I32)/2</f>
        <v>49.352456801104921</v>
      </c>
      <c r="J30" s="97">
        <f>(DHS_Wet14!J32+DHS_Dry14!J32)/2</f>
        <v>45.132155606112008</v>
      </c>
      <c r="K30" s="97">
        <f>(DHS_Wet14!K32+DHS_Dry14!K32)/2</f>
        <v>38.736752946221245</v>
      </c>
      <c r="L30" s="94">
        <f>(DHS_Wet14!L32+DHS_Dry14!L32)/2</f>
        <v>29.830847717811455</v>
      </c>
      <c r="M30" s="98">
        <f>(DHS_Wet14!M32+DHS_Dry14!M32)/2</f>
        <v>97.071432583957005</v>
      </c>
      <c r="N30" s="97">
        <f>(DHS_Wet14!N32+DHS_Dry14!N32)/2</f>
        <v>97.184307965879498</v>
      </c>
      <c r="O30" s="97">
        <f>(DHS_Wet14!O32+DHS_Dry14!O32)/2</f>
        <v>95.515040187868721</v>
      </c>
      <c r="P30" s="97">
        <f>(DHS_Wet14!P32+DHS_Dry14!P32)/2</f>
        <v>93.514463711844598</v>
      </c>
      <c r="Q30" s="96">
        <f>(DHS_Wet14!Q32+DHS_Dry14!Q32)/2</f>
        <v>88.051448215164712</v>
      </c>
      <c r="R30" s="95">
        <f>(DHS_Wet14!R32+DHS_Dry14!R32)/2</f>
        <v>96.492014245845013</v>
      </c>
      <c r="S30" s="97">
        <f>(DHS_Wet14!S32+DHS_Dry14!S32)/2</f>
        <v>94.302985710451225</v>
      </c>
      <c r="T30" s="97">
        <f>(DHS_Wet14!T32+DHS_Dry14!T32)/2</f>
        <v>91.952626530716415</v>
      </c>
      <c r="U30" s="97">
        <f>(DHS_Wet14!U32+DHS_Dry14!U32)/2</f>
        <v>96.793914208362025</v>
      </c>
      <c r="V30" s="97">
        <f>(DHS_Wet14!V32+DHS_Dry14!V32)/2</f>
        <v>89.543634757337784</v>
      </c>
      <c r="W30" s="97">
        <f>(DHS_Wet14!W32+DHS_Dry14!W32)/2</f>
        <v>91.480772010171137</v>
      </c>
      <c r="X30" s="97">
        <f>(DHS_Wet14!X32+DHS_Dry14!X32)/2</f>
        <v>95.354036150916698</v>
      </c>
      <c r="Y30" s="97">
        <f>(DHS_Wet14!Y32+DHS_Dry14!Y32)/2</f>
        <v>84.946918321671944</v>
      </c>
      <c r="Z30" s="97">
        <f>(DHS_Wet14!Z32+DHS_Dry14!Z32)/2</f>
        <v>84.829329796159271</v>
      </c>
      <c r="AA30" s="97">
        <f>(DHS_Wet14!AA32+DHS_Dry14!AA32)/2</f>
        <v>98.246780070238373</v>
      </c>
      <c r="AB30" s="97">
        <f>(DHS_Wet14!AB32+DHS_Dry14!AB32)/2</f>
        <v>95.451038099385741</v>
      </c>
      <c r="AC30" s="97">
        <f>(DHS_Wet14!AC32+DHS_Dry14!AC32)/2</f>
        <v>30.471818023124833</v>
      </c>
      <c r="AD30" s="97">
        <f>(DHS_Wet14!AD32+DHS_Dry14!AD32)/2</f>
        <v>81.055623405855428</v>
      </c>
      <c r="AE30" s="97">
        <f>(DHS_Wet14!AE32+DHS_Dry14!AE32)/2</f>
        <v>97.752731314094348</v>
      </c>
      <c r="AF30" s="97">
        <f>(DHS_Wet14!AF32+DHS_Dry14!AF32)/2</f>
        <v>94.788770596388886</v>
      </c>
      <c r="AG30" s="97">
        <f>(DHS_Wet14!AG32+DHS_Dry14!AG32)/2</f>
        <v>92.561322574576067</v>
      </c>
      <c r="AH30" s="97">
        <f>(DHS_Wet14!AH32+DHS_Dry14!AH32)/2</f>
        <v>94.629079197356234</v>
      </c>
      <c r="AI30" s="97">
        <f>(DHS_Wet14!AI32+DHS_Dry14!AI32)/2</f>
        <v>97.311713495699493</v>
      </c>
      <c r="AJ30" s="94">
        <f>(DHS_Wet14!AJ32+DHS_Dry14!AJ32)/2</f>
        <v>90.424707102671221</v>
      </c>
      <c r="AK30" s="1693"/>
      <c r="AL30" s="1693"/>
      <c r="AM30" s="1693"/>
      <c r="AN30" s="1693"/>
      <c r="AO30" s="1693"/>
      <c r="AP30" s="1693"/>
      <c r="AQ30" s="1693"/>
      <c r="AR30" s="1693"/>
      <c r="AS30" s="1693"/>
      <c r="AT30" s="1693"/>
      <c r="AU30" s="1693"/>
      <c r="AV30" s="1693"/>
      <c r="AW30" s="1693"/>
      <c r="AX30" s="1693"/>
      <c r="AY30" s="1693"/>
      <c r="AZ30" s="305"/>
      <c r="BA30" s="1836"/>
      <c r="BB30" s="1542" t="s">
        <v>48</v>
      </c>
      <c r="BC30" s="33" t="s">
        <v>35</v>
      </c>
      <c r="BD30" s="29" t="s">
        <v>35</v>
      </c>
      <c r="BE30" s="29" t="s">
        <v>35</v>
      </c>
      <c r="BF30" s="29" t="s">
        <v>35</v>
      </c>
      <c r="BG30" s="24" t="s">
        <v>35</v>
      </c>
      <c r="BH30" s="33" t="s">
        <v>35</v>
      </c>
      <c r="BI30" s="29" t="s">
        <v>35</v>
      </c>
      <c r="BJ30" s="29" t="s">
        <v>35</v>
      </c>
      <c r="BK30" s="29" t="s">
        <v>35</v>
      </c>
      <c r="BL30" s="24" t="s">
        <v>35</v>
      </c>
      <c r="BM30" s="33" t="s">
        <v>35</v>
      </c>
      <c r="BN30" s="29" t="s">
        <v>35</v>
      </c>
      <c r="BO30" s="29" t="s">
        <v>35</v>
      </c>
      <c r="BP30" s="29" t="s">
        <v>35</v>
      </c>
      <c r="BQ30" s="24" t="s">
        <v>35</v>
      </c>
      <c r="BR30" s="33" t="s">
        <v>35</v>
      </c>
      <c r="BS30" s="29" t="s">
        <v>35</v>
      </c>
      <c r="BT30" s="29" t="s">
        <v>35</v>
      </c>
      <c r="BU30" s="29" t="s">
        <v>35</v>
      </c>
      <c r="BV30" s="29" t="s">
        <v>35</v>
      </c>
      <c r="BW30" s="29" t="s">
        <v>35</v>
      </c>
      <c r="BX30" s="29" t="s">
        <v>35</v>
      </c>
      <c r="BY30" s="18" t="s">
        <v>35</v>
      </c>
      <c r="BZ30" s="18" t="s">
        <v>35</v>
      </c>
      <c r="CA30" s="18" t="s">
        <v>35</v>
      </c>
      <c r="CB30" s="18" t="s">
        <v>35</v>
      </c>
      <c r="CC30" s="18" t="s">
        <v>35</v>
      </c>
      <c r="CD30" s="18" t="s">
        <v>35</v>
      </c>
      <c r="CE30" s="18" t="s">
        <v>35</v>
      </c>
      <c r="CF30" s="18" t="s">
        <v>35</v>
      </c>
      <c r="CG30" s="18" t="s">
        <v>35</v>
      </c>
      <c r="CH30" s="18" t="s">
        <v>35</v>
      </c>
      <c r="CI30" s="18" t="s">
        <v>35</v>
      </c>
      <c r="CJ30" s="18" t="s">
        <v>35</v>
      </c>
      <c r="CK30" s="3"/>
      <c r="CL30" s="3"/>
      <c r="CM30" s="3"/>
      <c r="CN30" s="3"/>
      <c r="CO30" s="3"/>
      <c r="CP30" s="3"/>
      <c r="CQ30" s="3"/>
      <c r="CR30" s="3"/>
      <c r="CS30" s="3"/>
      <c r="CT30" s="3"/>
      <c r="CU30" s="3"/>
      <c r="CV30" s="3"/>
      <c r="CW30" s="3"/>
      <c r="CX30" s="3"/>
      <c r="CY30" s="3"/>
      <c r="CZ30" s="3"/>
    </row>
    <row r="31" s="276" customFormat="true" ht="15" customHeight="true" x14ac:dyDescent="0.2">
      <c r="A31" s="1804" t="s">
        <v>103</v>
      </c>
      <c r="B31" s="331" t="s">
        <v>49</v>
      </c>
      <c r="C31" s="98">
        <f>(DHS_Wet14!C29+DHS_Dry14!C29)/2</f>
        <v>2.6146683845450251</v>
      </c>
      <c r="D31" s="97">
        <f>(DHS_Wet14!D29+DHS_Dry14!D29)/2</f>
        <v>3.2674497408113599</v>
      </c>
      <c r="E31" s="97">
        <f>(DHS_Wet14!E29+DHS_Dry14!E29)/2</f>
        <v>6.3448816804113406</v>
      </c>
      <c r="F31" s="97">
        <f>(DHS_Wet14!F29+DHS_Dry14!F29)/2</f>
        <v>12.979608337482659</v>
      </c>
      <c r="G31" s="96">
        <f>(DHS_Wet14!G29+DHS_Dry14!G29)/2</f>
        <v>38.463235461483166</v>
      </c>
      <c r="H31" s="95">
        <f>(DHS_Wet14!H29+DHS_Dry14!H29)/2</f>
        <v>34.415116746707184</v>
      </c>
      <c r="I31" s="97">
        <f>(DHS_Wet14!I29+DHS_Dry14!I29)/2</f>
        <v>48.373941465354577</v>
      </c>
      <c r="J31" s="97">
        <f>(DHS_Wet14!J29+DHS_Dry14!J29)/2</f>
        <v>52.725382675113586</v>
      </c>
      <c r="K31" s="97">
        <f>(DHS_Wet14!K29+DHS_Dry14!K29)/2</f>
        <v>59.679478699087426</v>
      </c>
      <c r="L31" s="94">
        <f>(DHS_Wet14!L29+DHS_Dry14!L29)/2</f>
        <v>69.354358546821203</v>
      </c>
      <c r="M31" s="98">
        <f>(DHS_Wet14!M29+DHS_Dry14!M29)/2</f>
        <v>2.5321262514941849</v>
      </c>
      <c r="N31" s="97">
        <f>(DHS_Wet14!N29+DHS_Dry14!N29)/2</f>
        <v>2.3814384559833668</v>
      </c>
      <c r="O31" s="97">
        <f>(DHS_Wet14!O29+DHS_Dry14!O29)/2</f>
        <v>4.3691962689831323</v>
      </c>
      <c r="P31" s="97">
        <f>(DHS_Wet14!P29+DHS_Dry14!P29)/2</f>
        <v>5.8596286122691037</v>
      </c>
      <c r="Q31" s="96">
        <f>(DHS_Wet14!Q29+DHS_Dry14!Q29)/2</f>
        <v>10.850024607588317</v>
      </c>
      <c r="R31" s="95">
        <f>(DHS_Wet14!R29+DHS_Dry14!R29)/2</f>
        <v>3.4617169169150328</v>
      </c>
      <c r="S31" s="97">
        <f>(DHS_Wet14!S29+DHS_Dry14!S29)/2</f>
        <v>4.9453317002492181</v>
      </c>
      <c r="T31" s="97">
        <f>(DHS_Wet14!T29+DHS_Dry14!T29)/2</f>
        <v>6.2840419729209032</v>
      </c>
      <c r="U31" s="97">
        <f>(DHS_Wet14!U29+DHS_Dry14!U29)/2</f>
        <v>3.0412737311235145</v>
      </c>
      <c r="V31" s="97">
        <f>(DHS_Wet14!V29+DHS_Dry14!V29)/2</f>
        <v>10.376634953500963</v>
      </c>
      <c r="W31" s="97">
        <f>(DHS_Wet14!W29+DHS_Dry14!W29)/2</f>
        <v>8.4177184154511835</v>
      </c>
      <c r="X31" s="97">
        <f>(DHS_Wet14!X29+DHS_Dry14!X29)/2</f>
        <v>4.1588545557115308</v>
      </c>
      <c r="Y31" s="97">
        <f>(DHS_Wet14!Y29+DHS_Dry14!Y29)/2</f>
        <v>14.06929534508431</v>
      </c>
      <c r="Z31" s="97">
        <f>(DHS_Wet14!Z29+DHS_Dry14!Z29)/2</f>
        <v>15.170670203840666</v>
      </c>
      <c r="AA31" s="97">
        <f>(DHS_Wet14!AA29+DHS_Dry14!AA29)/2</f>
        <v>0.8117933788257552</v>
      </c>
      <c r="AB31" s="97">
        <f>(DHS_Wet14!AB29+DHS_Dry14!AB29)/2</f>
        <v>4.0690638974458313</v>
      </c>
      <c r="AC31" s="97">
        <f>(DHS_Wet14!AC29+DHS_Dry14!AC29)/2</f>
        <v>69.389117964055714</v>
      </c>
      <c r="AD31" s="97">
        <f>(DHS_Wet14!AD29+DHS_Dry14!AD29)/2</f>
        <v>18.674654899989203</v>
      </c>
      <c r="AE31" s="97">
        <f>(DHS_Wet14!AE29+DHS_Dry14!AE29)/2</f>
        <v>2.14939688556899</v>
      </c>
      <c r="AF31" s="97">
        <f>(DHS_Wet14!AF29+DHS_Dry14!AF29)/2</f>
        <v>5.0681248755417174</v>
      </c>
      <c r="AG31" s="97">
        <f>(DHS_Wet14!AG29+DHS_Dry14!AG29)/2</f>
        <v>5.8530912416798637</v>
      </c>
      <c r="AH31" s="97">
        <f>(DHS_Wet14!AH29+DHS_Dry14!AH29)/2</f>
        <v>3.9969459414256301</v>
      </c>
      <c r="AI31" s="97">
        <f>(DHS_Wet14!AI29+DHS_Dry14!AI29)/2</f>
        <v>2.6207904243925393</v>
      </c>
      <c r="AJ31" s="94">
        <f>(DHS_Wet14!AJ29+DHS_Dry14!AJ29)/2</f>
        <v>7.8268034414657812</v>
      </c>
      <c r="AK31" s="1693"/>
      <c r="AL31" s="1693"/>
      <c r="AM31" s="1693"/>
      <c r="AN31" s="1693"/>
      <c r="AO31" s="1693"/>
      <c r="AP31" s="1693"/>
      <c r="AQ31" s="1693"/>
      <c r="AR31" s="1693"/>
      <c r="AS31" s="1693"/>
      <c r="AT31" s="1693"/>
      <c r="AU31" s="1693"/>
      <c r="AV31" s="1693"/>
      <c r="AW31" s="1693"/>
      <c r="AX31" s="1693"/>
      <c r="AY31" s="1693"/>
      <c r="AZ31" s="305"/>
      <c r="BA31" s="1836" t="s">
        <v>103</v>
      </c>
      <c r="BB31" s="1542" t="s">
        <v>49</v>
      </c>
      <c r="BC31" s="33" t="s">
        <v>35</v>
      </c>
      <c r="BD31" s="29" t="s">
        <v>35</v>
      </c>
      <c r="BE31" s="29" t="s">
        <v>35</v>
      </c>
      <c r="BF31" s="29" t="s">
        <v>35</v>
      </c>
      <c r="BG31" s="24" t="s">
        <v>35</v>
      </c>
      <c r="BH31" s="33" t="s">
        <v>35</v>
      </c>
      <c r="BI31" s="29" t="s">
        <v>35</v>
      </c>
      <c r="BJ31" s="29" t="s">
        <v>35</v>
      </c>
      <c r="BK31" s="29" t="s">
        <v>35</v>
      </c>
      <c r="BL31" s="24" t="s">
        <v>35</v>
      </c>
      <c r="BM31" s="33" t="s">
        <v>35</v>
      </c>
      <c r="BN31" s="29" t="s">
        <v>35</v>
      </c>
      <c r="BO31" s="29" t="s">
        <v>35</v>
      </c>
      <c r="BP31" s="29" t="s">
        <v>35</v>
      </c>
      <c r="BQ31" s="24" t="s">
        <v>35</v>
      </c>
      <c r="BR31" s="33" t="s">
        <v>35</v>
      </c>
      <c r="BS31" s="29" t="s">
        <v>35</v>
      </c>
      <c r="BT31" s="29" t="s">
        <v>35</v>
      </c>
      <c r="BU31" s="29" t="s">
        <v>35</v>
      </c>
      <c r="BV31" s="29" t="s">
        <v>35</v>
      </c>
      <c r="BW31" s="29" t="s">
        <v>35</v>
      </c>
      <c r="BX31" s="29" t="s">
        <v>35</v>
      </c>
      <c r="BY31" s="18" t="s">
        <v>35</v>
      </c>
      <c r="BZ31" s="18" t="s">
        <v>35</v>
      </c>
      <c r="CA31" s="18" t="s">
        <v>35</v>
      </c>
      <c r="CB31" s="18" t="s">
        <v>35</v>
      </c>
      <c r="CC31" s="18" t="s">
        <v>35</v>
      </c>
      <c r="CD31" s="18" t="s">
        <v>35</v>
      </c>
      <c r="CE31" s="18" t="s">
        <v>35</v>
      </c>
      <c r="CF31" s="18" t="s">
        <v>35</v>
      </c>
      <c r="CG31" s="18" t="s">
        <v>35</v>
      </c>
      <c r="CH31" s="18" t="s">
        <v>35</v>
      </c>
      <c r="CI31" s="18" t="s">
        <v>35</v>
      </c>
      <c r="CJ31" s="18" t="s">
        <v>35</v>
      </c>
      <c r="CK31" s="3"/>
      <c r="CL31" s="3"/>
      <c r="CM31" s="3"/>
      <c r="CN31" s="3"/>
      <c r="CO31" s="3"/>
      <c r="CP31" s="3"/>
      <c r="CQ31" s="3"/>
      <c r="CR31" s="3"/>
      <c r="CS31" s="3"/>
      <c r="CT31" s="3"/>
      <c r="CU31" s="3"/>
      <c r="CV31" s="3"/>
      <c r="CW31" s="3"/>
      <c r="CX31" s="3"/>
      <c r="CY31" s="3"/>
      <c r="CZ31" s="3"/>
    </row>
    <row r="32" s="276" customFormat="true" ht="15" customHeight="true" x14ac:dyDescent="0.2">
      <c r="A32" s="1804"/>
      <c r="B32" s="331" t="s">
        <v>48</v>
      </c>
      <c r="C32" s="98">
        <f>(DHS_Wet14!C30+DHS_Dry14!C30)/2</f>
        <v>97.385331615455016</v>
      </c>
      <c r="D32" s="97">
        <f>(DHS_Wet14!D30+DHS_Dry14!D30)/2</f>
        <v>96.732550259188599</v>
      </c>
      <c r="E32" s="97">
        <f>(DHS_Wet14!E30+DHS_Dry14!E30)/2</f>
        <v>93.655118319588567</v>
      </c>
      <c r="F32" s="97">
        <f>(DHS_Wet14!F30+DHS_Dry14!F30)/2</f>
        <v>87.020391662517511</v>
      </c>
      <c r="G32" s="96">
        <f>(DHS_Wet14!G30+DHS_Dry14!G30)/2</f>
        <v>61.536764538516678</v>
      </c>
      <c r="H32" s="95">
        <f>(DHS_Wet14!H30+DHS_Dry14!H30)/2</f>
        <v>65.584883253292887</v>
      </c>
      <c r="I32" s="97">
        <f>(DHS_Wet14!I30+DHS_Dry14!I30)/2</f>
        <v>51.626058534645367</v>
      </c>
      <c r="J32" s="97">
        <f>(DHS_Wet14!J30+DHS_Dry14!J30)/2</f>
        <v>47.274617324886393</v>
      </c>
      <c r="K32" s="97">
        <f>(DHS_Wet14!K30+DHS_Dry14!K30)/2</f>
        <v>40.320521300912624</v>
      </c>
      <c r="L32" s="94">
        <f>(DHS_Wet14!L30+DHS_Dry14!L30)/2</f>
        <v>30.645641453178779</v>
      </c>
      <c r="M32" s="98">
        <f>(DHS_Wet14!M30+DHS_Dry14!M30)/2</f>
        <v>97.467873748505838</v>
      </c>
      <c r="N32" s="97">
        <f>(DHS_Wet14!N30+DHS_Dry14!N30)/2</f>
        <v>97.618561544016615</v>
      </c>
      <c r="O32" s="97">
        <f>(DHS_Wet14!O30+DHS_Dry14!O30)/2</f>
        <v>95.630803731016826</v>
      </c>
      <c r="P32" s="97">
        <f>(DHS_Wet14!P30+DHS_Dry14!P30)/2</f>
        <v>94.140371387730966</v>
      </c>
      <c r="Q32" s="96">
        <f>(DHS_Wet14!Q30+DHS_Dry14!Q30)/2</f>
        <v>89.149975392411747</v>
      </c>
      <c r="R32" s="95">
        <f>(DHS_Wet14!R30+DHS_Dry14!R30)/2</f>
        <v>96.538283083084934</v>
      </c>
      <c r="S32" s="97">
        <f>(DHS_Wet14!S30+DHS_Dry14!S30)/2</f>
        <v>95.054668299750787</v>
      </c>
      <c r="T32" s="97">
        <f>(DHS_Wet14!T30+DHS_Dry14!T30)/2</f>
        <v>93.715958027079068</v>
      </c>
      <c r="U32" s="97">
        <f>(DHS_Wet14!U30+DHS_Dry14!U30)/2</f>
        <v>96.958726268876504</v>
      </c>
      <c r="V32" s="97">
        <f>(DHS_Wet14!V30+DHS_Dry14!V30)/2</f>
        <v>89.623365046499131</v>
      </c>
      <c r="W32" s="97">
        <f>(DHS_Wet14!W30+DHS_Dry14!W30)/2</f>
        <v>91.582281584548952</v>
      </c>
      <c r="X32" s="97">
        <f>(DHS_Wet14!X30+DHS_Dry14!X30)/2</f>
        <v>95.841145444288472</v>
      </c>
      <c r="Y32" s="97">
        <f>(DHS_Wet14!Y30+DHS_Dry14!Y30)/2</f>
        <v>85.930704654915615</v>
      </c>
      <c r="Z32" s="97">
        <f>(DHS_Wet14!Z30+DHS_Dry14!Z30)/2</f>
        <v>84.829329796159271</v>
      </c>
      <c r="AA32" s="97">
        <f>(DHS_Wet14!AA30+DHS_Dry14!AA30)/2</f>
        <v>99.18820662117426</v>
      </c>
      <c r="AB32" s="97">
        <f>(DHS_Wet14!AB30+DHS_Dry14!AB30)/2</f>
        <v>95.93093610255417</v>
      </c>
      <c r="AC32" s="97">
        <f>(DHS_Wet14!AC30+DHS_Dry14!AC30)/2</f>
        <v>30.610882035944215</v>
      </c>
      <c r="AD32" s="97">
        <f>(DHS_Wet14!AD30+DHS_Dry14!AD30)/2</f>
        <v>81.32534510001085</v>
      </c>
      <c r="AE32" s="97">
        <f>(DHS_Wet14!AE30+DHS_Dry14!AE30)/2</f>
        <v>97.850603114431038</v>
      </c>
      <c r="AF32" s="97">
        <f>(DHS_Wet14!AF30+DHS_Dry14!AF30)/2</f>
        <v>94.931875124458372</v>
      </c>
      <c r="AG32" s="97">
        <f>(DHS_Wet14!AG30+DHS_Dry14!AG30)/2</f>
        <v>94.146908758320123</v>
      </c>
      <c r="AH32" s="97">
        <f>(DHS_Wet14!AH30+DHS_Dry14!AH30)/2</f>
        <v>96.003054058574435</v>
      </c>
      <c r="AI32" s="97">
        <f>(DHS_Wet14!AI30+DHS_Dry14!AI30)/2</f>
        <v>97.379209575607518</v>
      </c>
      <c r="AJ32" s="94">
        <f>(DHS_Wet14!AJ30+DHS_Dry14!AJ30)/2</f>
        <v>92.173196558534272</v>
      </c>
      <c r="AK32" s="1693"/>
      <c r="AL32" s="1693"/>
      <c r="AM32" s="1693"/>
      <c r="AN32" s="1693"/>
      <c r="AO32" s="1693"/>
      <c r="AP32" s="1693"/>
      <c r="AQ32" s="1693"/>
      <c r="AR32" s="1693"/>
      <c r="AS32" s="1693"/>
      <c r="AT32" s="1693"/>
      <c r="AU32" s="1693"/>
      <c r="AV32" s="1693"/>
      <c r="AW32" s="1693"/>
      <c r="AX32" s="1693"/>
      <c r="AY32" s="1693"/>
      <c r="AZ32" s="305"/>
      <c r="BA32" s="1836"/>
      <c r="BB32" s="1542" t="s">
        <v>48</v>
      </c>
      <c r="BC32" s="33" t="s">
        <v>35</v>
      </c>
      <c r="BD32" s="29" t="s">
        <v>35</v>
      </c>
      <c r="BE32" s="29" t="s">
        <v>35</v>
      </c>
      <c r="BF32" s="29" t="s">
        <v>35</v>
      </c>
      <c r="BG32" s="24" t="s">
        <v>35</v>
      </c>
      <c r="BH32" s="33" t="s">
        <v>35</v>
      </c>
      <c r="BI32" s="29" t="s">
        <v>35</v>
      </c>
      <c r="BJ32" s="29" t="s">
        <v>35</v>
      </c>
      <c r="BK32" s="29" t="s">
        <v>35</v>
      </c>
      <c r="BL32" s="24" t="s">
        <v>35</v>
      </c>
      <c r="BM32" s="33" t="s">
        <v>35</v>
      </c>
      <c r="BN32" s="29" t="s">
        <v>35</v>
      </c>
      <c r="BO32" s="29" t="s">
        <v>35</v>
      </c>
      <c r="BP32" s="29" t="s">
        <v>35</v>
      </c>
      <c r="BQ32" s="24" t="s">
        <v>35</v>
      </c>
      <c r="BR32" s="33" t="s">
        <v>35</v>
      </c>
      <c r="BS32" s="29" t="s">
        <v>35</v>
      </c>
      <c r="BT32" s="29" t="s">
        <v>35</v>
      </c>
      <c r="BU32" s="29" t="s">
        <v>35</v>
      </c>
      <c r="BV32" s="29" t="s">
        <v>35</v>
      </c>
      <c r="BW32" s="29" t="s">
        <v>35</v>
      </c>
      <c r="BX32" s="29" t="s">
        <v>35</v>
      </c>
      <c r="BY32" s="18" t="s">
        <v>35</v>
      </c>
      <c r="BZ32" s="18" t="s">
        <v>35</v>
      </c>
      <c r="CA32" s="18" t="s">
        <v>35</v>
      </c>
      <c r="CB32" s="18" t="s">
        <v>35</v>
      </c>
      <c r="CC32" s="18" t="s">
        <v>35</v>
      </c>
      <c r="CD32" s="18" t="s">
        <v>35</v>
      </c>
      <c r="CE32" s="18" t="s">
        <v>35</v>
      </c>
      <c r="CF32" s="18" t="s">
        <v>35</v>
      </c>
      <c r="CG32" s="18" t="s">
        <v>35</v>
      </c>
      <c r="CH32" s="18" t="s">
        <v>35</v>
      </c>
      <c r="CI32" s="18" t="s">
        <v>35</v>
      </c>
      <c r="CJ32" s="18" t="s">
        <v>35</v>
      </c>
      <c r="CK32" s="3"/>
      <c r="CL32" s="3"/>
      <c r="CM32" s="3"/>
      <c r="CN32" s="3"/>
      <c r="CO32" s="3"/>
      <c r="CP32" s="3"/>
      <c r="CQ32" s="3"/>
      <c r="CR32" s="3"/>
      <c r="CS32" s="3"/>
      <c r="CT32" s="3"/>
      <c r="CU32" s="3"/>
      <c r="CV32" s="3"/>
      <c r="CW32" s="3"/>
      <c r="CX32" s="3"/>
      <c r="CY32" s="3"/>
      <c r="CZ32" s="3"/>
    </row>
    <row r="33" s="276" customFormat="true" ht="15" customHeight="true" x14ac:dyDescent="0.2">
      <c r="A33" s="1804" t="s">
        <v>104</v>
      </c>
      <c r="B33" s="331" t="s">
        <v>49</v>
      </c>
      <c r="C33" s="49" t="s">
        <v>35</v>
      </c>
      <c r="D33" s="46" t="s">
        <v>35</v>
      </c>
      <c r="E33" s="46" t="s">
        <v>35</v>
      </c>
      <c r="F33" s="46" t="s">
        <v>35</v>
      </c>
      <c r="G33" s="43" t="s">
        <v>35</v>
      </c>
      <c r="H33" s="40" t="s">
        <v>35</v>
      </c>
      <c r="I33" s="46" t="s">
        <v>35</v>
      </c>
      <c r="J33" s="46" t="s">
        <v>35</v>
      </c>
      <c r="K33" s="46" t="s">
        <v>35</v>
      </c>
      <c r="L33" s="37" t="s">
        <v>35</v>
      </c>
      <c r="M33" s="49" t="s">
        <v>35</v>
      </c>
      <c r="N33" s="46" t="s">
        <v>35</v>
      </c>
      <c r="O33" s="46" t="s">
        <v>35</v>
      </c>
      <c r="P33" s="46" t="s">
        <v>35</v>
      </c>
      <c r="Q33" s="43" t="s">
        <v>35</v>
      </c>
      <c r="R33" s="40" t="s">
        <v>35</v>
      </c>
      <c r="S33" s="46" t="s">
        <v>35</v>
      </c>
      <c r="T33" s="46" t="s">
        <v>35</v>
      </c>
      <c r="U33" s="46" t="s">
        <v>35</v>
      </c>
      <c r="V33" s="46" t="s">
        <v>35</v>
      </c>
      <c r="W33" s="46" t="s">
        <v>35</v>
      </c>
      <c r="X33" s="46" t="s">
        <v>35</v>
      </c>
      <c r="Y33" s="46" t="s">
        <v>35</v>
      </c>
      <c r="Z33" s="46" t="s">
        <v>35</v>
      </c>
      <c r="AA33" s="46" t="s">
        <v>35</v>
      </c>
      <c r="AB33" s="46" t="s">
        <v>35</v>
      </c>
      <c r="AC33" s="46" t="s">
        <v>35</v>
      </c>
      <c r="AD33" s="46" t="s">
        <v>35</v>
      </c>
      <c r="AE33" s="46" t="s">
        <v>35</v>
      </c>
      <c r="AF33" s="46" t="s">
        <v>35</v>
      </c>
      <c r="AG33" s="46" t="s">
        <v>35</v>
      </c>
      <c r="AH33" s="46" t="s">
        <v>35</v>
      </c>
      <c r="AI33" s="46" t="s">
        <v>35</v>
      </c>
      <c r="AJ33" s="37" t="s">
        <v>35</v>
      </c>
      <c r="AK33" s="5"/>
      <c r="AL33" s="5"/>
      <c r="AM33" s="5"/>
      <c r="AN33" s="5"/>
      <c r="AO33" s="5"/>
      <c r="AP33" s="5"/>
      <c r="AQ33" s="5"/>
      <c r="AR33" s="5"/>
      <c r="AS33" s="5"/>
      <c r="AT33" s="5"/>
      <c r="AU33" s="5"/>
      <c r="AV33" s="5"/>
      <c r="AW33" s="5"/>
      <c r="AX33" s="5"/>
      <c r="AY33" s="5"/>
      <c r="AZ33" s="304"/>
      <c r="BA33" s="1836" t="s">
        <v>104</v>
      </c>
      <c r="BB33" s="1542" t="s">
        <v>49</v>
      </c>
      <c r="BC33" s="33" t="s">
        <v>35</v>
      </c>
      <c r="BD33" s="29" t="s">
        <v>35</v>
      </c>
      <c r="BE33" s="29" t="s">
        <v>35</v>
      </c>
      <c r="BF33" s="29" t="s">
        <v>35</v>
      </c>
      <c r="BG33" s="24" t="s">
        <v>35</v>
      </c>
      <c r="BH33" s="33" t="s">
        <v>35</v>
      </c>
      <c r="BI33" s="29" t="s">
        <v>35</v>
      </c>
      <c r="BJ33" s="29" t="s">
        <v>35</v>
      </c>
      <c r="BK33" s="29" t="s">
        <v>35</v>
      </c>
      <c r="BL33" s="24" t="s">
        <v>35</v>
      </c>
      <c r="BM33" s="33" t="s">
        <v>35</v>
      </c>
      <c r="BN33" s="29" t="s">
        <v>35</v>
      </c>
      <c r="BO33" s="29" t="s">
        <v>35</v>
      </c>
      <c r="BP33" s="29" t="s">
        <v>35</v>
      </c>
      <c r="BQ33" s="24" t="s">
        <v>35</v>
      </c>
      <c r="BR33" s="33" t="s">
        <v>35</v>
      </c>
      <c r="BS33" s="29" t="s">
        <v>35</v>
      </c>
      <c r="BT33" s="29" t="s">
        <v>35</v>
      </c>
      <c r="BU33" s="29" t="s">
        <v>35</v>
      </c>
      <c r="BV33" s="29" t="s">
        <v>35</v>
      </c>
      <c r="BW33" s="29" t="s">
        <v>35</v>
      </c>
      <c r="BX33" s="29" t="s">
        <v>35</v>
      </c>
      <c r="BY33" s="18" t="s">
        <v>35</v>
      </c>
      <c r="BZ33" s="18" t="s">
        <v>35</v>
      </c>
      <c r="CA33" s="18" t="s">
        <v>35</v>
      </c>
      <c r="CB33" s="18" t="s">
        <v>35</v>
      </c>
      <c r="CC33" s="18" t="s">
        <v>35</v>
      </c>
      <c r="CD33" s="18" t="s">
        <v>35</v>
      </c>
      <c r="CE33" s="18" t="s">
        <v>35</v>
      </c>
      <c r="CF33" s="18" t="s">
        <v>35</v>
      </c>
      <c r="CG33" s="18" t="s">
        <v>35</v>
      </c>
      <c r="CH33" s="18" t="s">
        <v>35</v>
      </c>
      <c r="CI33" s="18" t="s">
        <v>35</v>
      </c>
      <c r="CJ33" s="18" t="s">
        <v>35</v>
      </c>
      <c r="CK33" s="3"/>
      <c r="CL33" s="3"/>
      <c r="CM33" s="3"/>
      <c r="CN33" s="3"/>
      <c r="CO33" s="3"/>
      <c r="CP33" s="3"/>
      <c r="CQ33" s="3"/>
      <c r="CR33" s="3"/>
      <c r="CS33" s="3"/>
      <c r="CT33" s="3"/>
      <c r="CU33" s="3"/>
      <c r="CV33" s="3"/>
      <c r="CW33" s="3"/>
      <c r="CX33" s="3"/>
      <c r="CY33" s="3"/>
      <c r="CZ33" s="3"/>
    </row>
    <row r="34" s="276" customFormat="true" ht="15" customHeight="true" x14ac:dyDescent="0.2">
      <c r="A34" s="1804"/>
      <c r="B34" s="331" t="s">
        <v>48</v>
      </c>
      <c r="C34" s="49" t="s">
        <v>35</v>
      </c>
      <c r="D34" s="46" t="s">
        <v>35</v>
      </c>
      <c r="E34" s="46" t="s">
        <v>35</v>
      </c>
      <c r="F34" s="46" t="s">
        <v>35</v>
      </c>
      <c r="G34" s="43" t="s">
        <v>35</v>
      </c>
      <c r="H34" s="40" t="s">
        <v>35</v>
      </c>
      <c r="I34" s="46" t="s">
        <v>35</v>
      </c>
      <c r="J34" s="46" t="s">
        <v>35</v>
      </c>
      <c r="K34" s="46" t="s">
        <v>35</v>
      </c>
      <c r="L34" s="37" t="s">
        <v>35</v>
      </c>
      <c r="M34" s="49" t="s">
        <v>35</v>
      </c>
      <c r="N34" s="46" t="s">
        <v>35</v>
      </c>
      <c r="O34" s="46" t="s">
        <v>35</v>
      </c>
      <c r="P34" s="46" t="s">
        <v>35</v>
      </c>
      <c r="Q34" s="43" t="s">
        <v>35</v>
      </c>
      <c r="R34" s="40" t="s">
        <v>35</v>
      </c>
      <c r="S34" s="46" t="s">
        <v>35</v>
      </c>
      <c r="T34" s="46" t="s">
        <v>35</v>
      </c>
      <c r="U34" s="46" t="s">
        <v>35</v>
      </c>
      <c r="V34" s="46" t="s">
        <v>35</v>
      </c>
      <c r="W34" s="46" t="s">
        <v>35</v>
      </c>
      <c r="X34" s="46" t="s">
        <v>35</v>
      </c>
      <c r="Y34" s="46" t="s">
        <v>35</v>
      </c>
      <c r="Z34" s="46" t="s">
        <v>35</v>
      </c>
      <c r="AA34" s="46" t="s">
        <v>35</v>
      </c>
      <c r="AB34" s="46" t="s">
        <v>35</v>
      </c>
      <c r="AC34" s="46" t="s">
        <v>35</v>
      </c>
      <c r="AD34" s="46" t="s">
        <v>35</v>
      </c>
      <c r="AE34" s="46" t="s">
        <v>35</v>
      </c>
      <c r="AF34" s="46" t="s">
        <v>35</v>
      </c>
      <c r="AG34" s="46" t="s">
        <v>35</v>
      </c>
      <c r="AH34" s="46" t="s">
        <v>35</v>
      </c>
      <c r="AI34" s="46" t="s">
        <v>35</v>
      </c>
      <c r="AJ34" s="37" t="s">
        <v>35</v>
      </c>
      <c r="AK34" s="5"/>
      <c r="AL34" s="5"/>
      <c r="AM34" s="5"/>
      <c r="AN34" s="5"/>
      <c r="AO34" s="5"/>
      <c r="AP34" s="5"/>
      <c r="AQ34" s="5"/>
      <c r="AR34" s="5"/>
      <c r="AS34" s="5"/>
      <c r="AT34" s="5"/>
      <c r="AU34" s="5"/>
      <c r="AV34" s="5"/>
      <c r="AW34" s="5"/>
      <c r="AX34" s="5"/>
      <c r="AY34" s="5"/>
      <c r="AZ34" s="304"/>
      <c r="BA34" s="1836"/>
      <c r="BB34" s="1542" t="s">
        <v>48</v>
      </c>
      <c r="BC34" s="33" t="s">
        <v>35</v>
      </c>
      <c r="BD34" s="29" t="s">
        <v>35</v>
      </c>
      <c r="BE34" s="29" t="s">
        <v>35</v>
      </c>
      <c r="BF34" s="29" t="s">
        <v>35</v>
      </c>
      <c r="BG34" s="24" t="s">
        <v>35</v>
      </c>
      <c r="BH34" s="33" t="s">
        <v>35</v>
      </c>
      <c r="BI34" s="29" t="s">
        <v>35</v>
      </c>
      <c r="BJ34" s="29" t="s">
        <v>35</v>
      </c>
      <c r="BK34" s="29" t="s">
        <v>35</v>
      </c>
      <c r="BL34" s="24" t="s">
        <v>35</v>
      </c>
      <c r="BM34" s="33" t="s">
        <v>35</v>
      </c>
      <c r="BN34" s="29" t="s">
        <v>35</v>
      </c>
      <c r="BO34" s="29" t="s">
        <v>35</v>
      </c>
      <c r="BP34" s="29" t="s">
        <v>35</v>
      </c>
      <c r="BQ34" s="24" t="s">
        <v>35</v>
      </c>
      <c r="BR34" s="33" t="s">
        <v>35</v>
      </c>
      <c r="BS34" s="29" t="s">
        <v>35</v>
      </c>
      <c r="BT34" s="29" t="s">
        <v>35</v>
      </c>
      <c r="BU34" s="29" t="s">
        <v>35</v>
      </c>
      <c r="BV34" s="29" t="s">
        <v>35</v>
      </c>
      <c r="BW34" s="29" t="s">
        <v>35</v>
      </c>
      <c r="BX34" s="29" t="s">
        <v>35</v>
      </c>
      <c r="BY34" s="18" t="s">
        <v>35</v>
      </c>
      <c r="BZ34" s="18" t="s">
        <v>35</v>
      </c>
      <c r="CA34" s="18" t="s">
        <v>35</v>
      </c>
      <c r="CB34" s="18" t="s">
        <v>35</v>
      </c>
      <c r="CC34" s="18" t="s">
        <v>35</v>
      </c>
      <c r="CD34" s="18" t="s">
        <v>35</v>
      </c>
      <c r="CE34" s="18" t="s">
        <v>35</v>
      </c>
      <c r="CF34" s="18" t="s">
        <v>35</v>
      </c>
      <c r="CG34" s="18" t="s">
        <v>35</v>
      </c>
      <c r="CH34" s="18" t="s">
        <v>35</v>
      </c>
      <c r="CI34" s="18" t="s">
        <v>35</v>
      </c>
      <c r="CJ34" s="18" t="s">
        <v>35</v>
      </c>
      <c r="CK34" s="3"/>
      <c r="CL34" s="3"/>
      <c r="CM34" s="3"/>
      <c r="CN34" s="3"/>
      <c r="CO34" s="3"/>
      <c r="CP34" s="3"/>
      <c r="CQ34" s="3"/>
      <c r="CR34" s="3"/>
      <c r="CS34" s="3"/>
      <c r="CT34" s="3"/>
      <c r="CU34" s="3"/>
      <c r="CV34" s="3"/>
      <c r="CW34" s="3"/>
      <c r="CX34" s="3"/>
      <c r="CY34" s="3"/>
      <c r="CZ34" s="3"/>
    </row>
    <row r="35" s="433" customFormat="true" ht="15" customHeight="true" x14ac:dyDescent="0.2">
      <c r="A35" s="1804" t="s">
        <v>55</v>
      </c>
      <c r="B35" s="331" t="s">
        <v>49</v>
      </c>
      <c r="C35" s="98">
        <f>(DHS_Wet14!C33+DHS_Dry14!C33)/2</f>
        <v>52.028940583786145</v>
      </c>
      <c r="D35" s="97">
        <f>(DHS_Wet14!D33+DHS_Dry14!D33)/2</f>
        <v>60.562891566867371</v>
      </c>
      <c r="E35" s="97">
        <f>(DHS_Wet14!E33+DHS_Dry14!E33)/2</f>
        <v>69.983195937290233</v>
      </c>
      <c r="F35" s="97">
        <f>(DHS_Wet14!F33+DHS_Dry14!F33)/2</f>
        <v>71.487791934697</v>
      </c>
      <c r="G35" s="96">
        <f>(DHS_Wet14!G33+DHS_Dry14!G33)/2</f>
        <v>71.40430899429829</v>
      </c>
      <c r="H35" s="95">
        <f>(DHS_Wet14!H33+DHS_Dry14!H33)/2</f>
        <v>73.635018497874555</v>
      </c>
      <c r="I35" s="97">
        <f>(DHS_Wet14!I33+DHS_Dry14!I33)/2</f>
        <v>74.635947996924827</v>
      </c>
      <c r="J35" s="97">
        <f>(DHS_Wet14!J33+DHS_Dry14!J33)/2</f>
        <v>72.425355193394097</v>
      </c>
      <c r="K35" s="97">
        <f>(DHS_Wet14!K33+DHS_Dry14!K33)/2</f>
        <v>73.121067888014124</v>
      </c>
      <c r="L35" s="94">
        <f>(DHS_Wet14!L33+DHS_Dry14!L33)/2</f>
        <v>77.015846658363614</v>
      </c>
      <c r="M35" s="98">
        <f>(DHS_Wet14!M33+DHS_Dry14!M33)/2</f>
        <v>51.193666046661043</v>
      </c>
      <c r="N35" s="97">
        <f>(DHS_Wet14!N33+DHS_Dry14!N33)/2</f>
        <v>58.09702813279057</v>
      </c>
      <c r="O35" s="97">
        <f>(DHS_Wet14!O33+DHS_Dry14!O33)/2</f>
        <v>67.689978371389458</v>
      </c>
      <c r="P35" s="97">
        <f>(DHS_Wet14!P33+DHS_Dry14!P33)/2</f>
        <v>71.190260095317896</v>
      </c>
      <c r="Q35" s="96">
        <f>(DHS_Wet14!Q33+DHS_Dry14!Q33)/2</f>
        <v>68.78948109988211</v>
      </c>
      <c r="R35" s="95">
        <f>(DHS_Wet14!R33+DHS_Dry14!R33)/2</f>
        <v>74.18318268999127</v>
      </c>
      <c r="S35" s="97">
        <f>(DHS_Wet14!S33+DHS_Dry14!S33)/2</f>
        <v>64.363471216935011</v>
      </c>
      <c r="T35" s="97">
        <f>(DHS_Wet14!T33+DHS_Dry14!T33)/2</f>
        <v>60.166890525877889</v>
      </c>
      <c r="U35" s="97">
        <f>(DHS_Wet14!U33+DHS_Dry14!U33)/2</f>
        <v>60.66691229286873</v>
      </c>
      <c r="V35" s="97">
        <f>(DHS_Wet14!V33+DHS_Dry14!V33)/2</f>
        <v>56.51036943601418</v>
      </c>
      <c r="W35" s="97">
        <f>(DHS_Wet14!W33+DHS_Dry14!W33)/2</f>
        <v>69.000718553707344</v>
      </c>
      <c r="X35" s="97">
        <f>(DHS_Wet14!X33+DHS_Dry14!X33)/2</f>
        <v>73.395074724618937</v>
      </c>
      <c r="Y35" s="97">
        <f>(DHS_Wet14!Y33+DHS_Dry14!Y33)/2</f>
        <v>55.942201576014853</v>
      </c>
      <c r="Z35" s="97">
        <f>(DHS_Wet14!Z33+DHS_Dry14!Z33)/2</f>
        <v>54.758451446113142</v>
      </c>
      <c r="AA35" s="97">
        <f>(DHS_Wet14!AA33+DHS_Dry14!AA33)/2</f>
        <v>33.573195426730251</v>
      </c>
      <c r="AB35" s="97">
        <f>(DHS_Wet14!AB33+DHS_Dry14!AB33)/2</f>
        <v>51.857831121661178</v>
      </c>
      <c r="AC35" s="97">
        <f>(DHS_Wet14!AC33+DHS_Dry14!AC33)/2</f>
        <v>77.880393139325207</v>
      </c>
      <c r="AD35" s="97">
        <f>(DHS_Wet14!AD33+DHS_Dry14!AD33)/2</f>
        <v>62.690517552078461</v>
      </c>
      <c r="AE35" s="97">
        <f>(DHS_Wet14!AE33+DHS_Dry14!AE33)/2</f>
        <v>47.933195792594375</v>
      </c>
      <c r="AF35" s="97">
        <f>(DHS_Wet14!AF33+DHS_Dry14!AF33)/2</f>
        <v>79.635099809850885</v>
      </c>
      <c r="AG35" s="97">
        <f>(DHS_Wet14!AG33+DHS_Dry14!AG33)/2</f>
        <v>67.353963604797144</v>
      </c>
      <c r="AH35" s="97">
        <f>(DHS_Wet14!AH33+DHS_Dry14!AH33)/2</f>
        <v>60.748629961761587</v>
      </c>
      <c r="AI35" s="97">
        <f>(DHS_Wet14!AI33+DHS_Dry14!AI33)/2</f>
        <v>88.055069623258092</v>
      </c>
      <c r="AJ35" s="94">
        <f>(DHS_Wet14!AJ33+DHS_Dry14!AJ33)/2</f>
        <v>64.869404623256656</v>
      </c>
      <c r="AK35" s="1693"/>
      <c r="AL35" s="1693"/>
      <c r="AM35" s="1693"/>
      <c r="AN35" s="1693"/>
      <c r="AO35" s="1693"/>
      <c r="AP35" s="1693"/>
      <c r="AQ35" s="1693"/>
      <c r="AR35" s="1693"/>
      <c r="AS35" s="1693"/>
      <c r="AT35" s="1693"/>
      <c r="AU35" s="1693"/>
      <c r="AV35" s="1693"/>
      <c r="AW35" s="1693"/>
      <c r="AX35" s="1693"/>
      <c r="AY35" s="1693"/>
      <c r="AZ35" s="305"/>
      <c r="BA35" s="1836" t="s">
        <v>55</v>
      </c>
      <c r="BB35" s="1542" t="s">
        <v>49</v>
      </c>
      <c r="BC35" s="33" t="s">
        <v>35</v>
      </c>
      <c r="BD35" s="29" t="s">
        <v>35</v>
      </c>
      <c r="BE35" s="29" t="s">
        <v>35</v>
      </c>
      <c r="BF35" s="29" t="s">
        <v>35</v>
      </c>
      <c r="BG35" s="24" t="s">
        <v>35</v>
      </c>
      <c r="BH35" s="33" t="s">
        <v>35</v>
      </c>
      <c r="BI35" s="29" t="s">
        <v>35</v>
      </c>
      <c r="BJ35" s="29" t="s">
        <v>35</v>
      </c>
      <c r="BK35" s="29" t="s">
        <v>35</v>
      </c>
      <c r="BL35" s="24" t="s">
        <v>35</v>
      </c>
      <c r="BM35" s="33" t="s">
        <v>35</v>
      </c>
      <c r="BN35" s="29" t="s">
        <v>35</v>
      </c>
      <c r="BO35" s="29" t="s">
        <v>35</v>
      </c>
      <c r="BP35" s="29" t="s">
        <v>35</v>
      </c>
      <c r="BQ35" s="24" t="s">
        <v>35</v>
      </c>
      <c r="BR35" s="33" t="s">
        <v>35</v>
      </c>
      <c r="BS35" s="29" t="s">
        <v>35</v>
      </c>
      <c r="BT35" s="29" t="s">
        <v>35</v>
      </c>
      <c r="BU35" s="29" t="s">
        <v>35</v>
      </c>
      <c r="BV35" s="29" t="s">
        <v>35</v>
      </c>
      <c r="BW35" s="29" t="s">
        <v>35</v>
      </c>
      <c r="BX35" s="29" t="s">
        <v>35</v>
      </c>
      <c r="BY35" s="18" t="s">
        <v>35</v>
      </c>
      <c r="BZ35" s="18" t="s">
        <v>35</v>
      </c>
      <c r="CA35" s="18" t="s">
        <v>35</v>
      </c>
      <c r="CB35" s="18" t="s">
        <v>35</v>
      </c>
      <c r="CC35" s="18" t="s">
        <v>35</v>
      </c>
      <c r="CD35" s="18" t="s">
        <v>35</v>
      </c>
      <c r="CE35" s="18" t="s">
        <v>35</v>
      </c>
      <c r="CF35" s="18" t="s">
        <v>35</v>
      </c>
      <c r="CG35" s="18" t="s">
        <v>35</v>
      </c>
      <c r="CH35" s="18" t="s">
        <v>35</v>
      </c>
      <c r="CI35" s="18" t="s">
        <v>35</v>
      </c>
      <c r="CJ35" s="18" t="s">
        <v>35</v>
      </c>
      <c r="CK35" s="3"/>
      <c r="CL35" s="3"/>
      <c r="CM35" s="3"/>
      <c r="CN35" s="3"/>
      <c r="CO35" s="3"/>
      <c r="CP35" s="3"/>
      <c r="CQ35" s="3"/>
      <c r="CR35" s="3"/>
      <c r="CS35" s="3"/>
      <c r="CT35" s="3"/>
      <c r="CU35" s="3"/>
      <c r="CV35" s="3"/>
      <c r="CW35" s="3"/>
      <c r="CX35" s="3"/>
      <c r="CY35" s="3"/>
      <c r="CZ35" s="3"/>
    </row>
    <row r="36" s="433" customFormat="true" ht="15" customHeight="true" x14ac:dyDescent="0.2">
      <c r="A36" s="1804"/>
      <c r="B36" s="331" t="s">
        <v>48</v>
      </c>
      <c r="C36" s="98">
        <f>(DHS_Wet14!C34+DHS_Dry14!C34)/2</f>
        <v>47.971059416214018</v>
      </c>
      <c r="D36" s="97">
        <f>(DHS_Wet14!D34+DHS_Dry14!D34)/2</f>
        <v>39.437108433132551</v>
      </c>
      <c r="E36" s="97">
        <f>(DHS_Wet14!E34+DHS_Dry14!E34)/2</f>
        <v>30.016804062709717</v>
      </c>
      <c r="F36" s="97">
        <f>(DHS_Wet14!F34+DHS_Dry14!F34)/2</f>
        <v>28.512208065303177</v>
      </c>
      <c r="G36" s="96">
        <f>(DHS_Wet14!G34+DHS_Dry14!G34)/2</f>
        <v>28.595691005701717</v>
      </c>
      <c r="H36" s="95">
        <f>(DHS_Wet14!H34+DHS_Dry14!H34)/2</f>
        <v>26.364981502125467</v>
      </c>
      <c r="I36" s="97">
        <f>(DHS_Wet14!I34+DHS_Dry14!I34)/2</f>
        <v>25.364052003075201</v>
      </c>
      <c r="J36" s="97">
        <f>(DHS_Wet14!J34+DHS_Dry14!J34)/2</f>
        <v>27.574644806605882</v>
      </c>
      <c r="K36" s="97">
        <f>(DHS_Wet14!K34+DHS_Dry14!K34)/2</f>
        <v>26.878932111986003</v>
      </c>
      <c r="L36" s="94">
        <f>(DHS_Wet14!L34+DHS_Dry14!L34)/2</f>
        <v>22.984153341636411</v>
      </c>
      <c r="M36" s="98">
        <f>(DHS_Wet14!M34+DHS_Dry14!M34)/2</f>
        <v>48.806333953339106</v>
      </c>
      <c r="N36" s="97">
        <f>(DHS_Wet14!N34+DHS_Dry14!N34)/2</f>
        <v>41.902971867209295</v>
      </c>
      <c r="O36" s="97">
        <f>(DHS_Wet14!O34+DHS_Dry14!O34)/2</f>
        <v>32.310021628610585</v>
      </c>
      <c r="P36" s="97">
        <f>(DHS_Wet14!P34+DHS_Dry14!P34)/2</f>
        <v>28.809739904682171</v>
      </c>
      <c r="Q36" s="96">
        <f>(DHS_Wet14!Q34+DHS_Dry14!Q34)/2</f>
        <v>31.210518900117972</v>
      </c>
      <c r="R36" s="95">
        <f>(DHS_Wet14!R34+DHS_Dry14!R34)/2</f>
        <v>25.816817310008712</v>
      </c>
      <c r="S36" s="97">
        <f>(DHS_Wet14!S34+DHS_Dry14!S34)/2</f>
        <v>35.636528783065039</v>
      </c>
      <c r="T36" s="97">
        <f>(DHS_Wet14!T34+DHS_Dry14!T34)/2</f>
        <v>39.833109474122139</v>
      </c>
      <c r="U36" s="97">
        <f>(DHS_Wet14!U34+DHS_Dry14!U34)/2</f>
        <v>39.333087707131156</v>
      </c>
      <c r="V36" s="97">
        <f>(DHS_Wet14!V34+DHS_Dry14!V34)/2</f>
        <v>43.489630563985884</v>
      </c>
      <c r="W36" s="97">
        <f>(DHS_Wet14!W34+DHS_Dry14!W34)/2</f>
        <v>30.999281446292798</v>
      </c>
      <c r="X36" s="97">
        <f>(DHS_Wet14!X34+DHS_Dry14!X34)/2</f>
        <v>26.604925275381014</v>
      </c>
      <c r="Y36" s="97">
        <f>(DHS_Wet14!Y34+DHS_Dry14!Y34)/2</f>
        <v>44.057798423985034</v>
      </c>
      <c r="Z36" s="97">
        <f>(DHS_Wet14!Z34+DHS_Dry14!Z34)/2</f>
        <v>45.241548553886901</v>
      </c>
      <c r="AA36" s="97">
        <f>(DHS_Wet14!AA34+DHS_Dry14!AA34)/2</f>
        <v>66.426804573269862</v>
      </c>
      <c r="AB36" s="97">
        <f>(DHS_Wet14!AB34+DHS_Dry14!AB34)/2</f>
        <v>48.142168878338772</v>
      </c>
      <c r="AC36" s="97">
        <f>(DHS_Wet14!AC34+DHS_Dry14!AC34)/2</f>
        <v>22.119606860674729</v>
      </c>
      <c r="AD36" s="97">
        <f>(DHS_Wet14!AD34+DHS_Dry14!AD34)/2</f>
        <v>37.309482447921681</v>
      </c>
      <c r="AE36" s="97">
        <f>(DHS_Wet14!AE34+DHS_Dry14!AE34)/2</f>
        <v>52.066804207405802</v>
      </c>
      <c r="AF36" s="97">
        <f>(DHS_Wet14!AF34+DHS_Dry14!AF34)/2</f>
        <v>20.364900190149317</v>
      </c>
      <c r="AG36" s="97">
        <f>(DHS_Wet14!AG34+DHS_Dry14!AG34)/2</f>
        <v>32.646036395202792</v>
      </c>
      <c r="AH36" s="97">
        <f>(DHS_Wet14!AH34+DHS_Dry14!AH34)/2</f>
        <v>39.251370038238584</v>
      </c>
      <c r="AI36" s="97">
        <f>(DHS_Wet14!AI34+DHS_Dry14!AI34)/2</f>
        <v>11.944930376741899</v>
      </c>
      <c r="AJ36" s="94">
        <f>(DHS_Wet14!AJ34+DHS_Dry14!AJ34)/2</f>
        <v>35.130595376743322</v>
      </c>
      <c r="AK36" s="1693"/>
      <c r="AL36" s="1693"/>
      <c r="AM36" s="1693"/>
      <c r="AN36" s="1693"/>
      <c r="AO36" s="1693"/>
      <c r="AP36" s="1693"/>
      <c r="AQ36" s="1693"/>
      <c r="AR36" s="1693"/>
      <c r="AS36" s="1693"/>
      <c r="AT36" s="1693"/>
      <c r="AU36" s="1693"/>
      <c r="AV36" s="1693"/>
      <c r="AW36" s="1693"/>
      <c r="AX36" s="1693"/>
      <c r="AY36" s="1693"/>
      <c r="AZ36" s="305"/>
      <c r="BA36" s="1836"/>
      <c r="BB36" s="1542" t="s">
        <v>48</v>
      </c>
      <c r="BC36" s="33" t="s">
        <v>35</v>
      </c>
      <c r="BD36" s="29" t="s">
        <v>35</v>
      </c>
      <c r="BE36" s="29" t="s">
        <v>35</v>
      </c>
      <c r="BF36" s="29" t="s">
        <v>35</v>
      </c>
      <c r="BG36" s="24" t="s">
        <v>35</v>
      </c>
      <c r="BH36" s="33" t="s">
        <v>35</v>
      </c>
      <c r="BI36" s="29" t="s">
        <v>35</v>
      </c>
      <c r="BJ36" s="29" t="s">
        <v>35</v>
      </c>
      <c r="BK36" s="29" t="s">
        <v>35</v>
      </c>
      <c r="BL36" s="24" t="s">
        <v>35</v>
      </c>
      <c r="BM36" s="33" t="s">
        <v>35</v>
      </c>
      <c r="BN36" s="29" t="s">
        <v>35</v>
      </c>
      <c r="BO36" s="29" t="s">
        <v>35</v>
      </c>
      <c r="BP36" s="29" t="s">
        <v>35</v>
      </c>
      <c r="BQ36" s="24" t="s">
        <v>35</v>
      </c>
      <c r="BR36" s="33" t="s">
        <v>35</v>
      </c>
      <c r="BS36" s="29" t="s">
        <v>35</v>
      </c>
      <c r="BT36" s="29" t="s">
        <v>35</v>
      </c>
      <c r="BU36" s="29" t="s">
        <v>35</v>
      </c>
      <c r="BV36" s="29" t="s">
        <v>35</v>
      </c>
      <c r="BW36" s="29" t="s">
        <v>35</v>
      </c>
      <c r="BX36" s="29" t="s">
        <v>35</v>
      </c>
      <c r="BY36" s="18" t="s">
        <v>35</v>
      </c>
      <c r="BZ36" s="18" t="s">
        <v>35</v>
      </c>
      <c r="CA36" s="18" t="s">
        <v>35</v>
      </c>
      <c r="CB36" s="18" t="s">
        <v>35</v>
      </c>
      <c r="CC36" s="18" t="s">
        <v>35</v>
      </c>
      <c r="CD36" s="18" t="s">
        <v>35</v>
      </c>
      <c r="CE36" s="18" t="s">
        <v>35</v>
      </c>
      <c r="CF36" s="18" t="s">
        <v>35</v>
      </c>
      <c r="CG36" s="18" t="s">
        <v>35</v>
      </c>
      <c r="CH36" s="18" t="s">
        <v>35</v>
      </c>
      <c r="CI36" s="18" t="s">
        <v>35</v>
      </c>
      <c r="CJ36" s="18" t="s">
        <v>35</v>
      </c>
      <c r="CK36" s="3"/>
      <c r="CL36" s="3"/>
      <c r="CM36" s="3"/>
      <c r="CN36" s="3"/>
      <c r="CO36" s="3"/>
      <c r="CP36" s="3"/>
      <c r="CQ36" s="3"/>
      <c r="CR36" s="3"/>
      <c r="CS36" s="3"/>
      <c r="CT36" s="3"/>
      <c r="CU36" s="3"/>
      <c r="CV36" s="3"/>
      <c r="CW36" s="3"/>
      <c r="CX36" s="3"/>
      <c r="CY36" s="3"/>
      <c r="CZ36" s="3"/>
    </row>
    <row r="37" s="433" customFormat="true" ht="15" customHeight="true" x14ac:dyDescent="0.2">
      <c r="A37" s="1804" t="s">
        <v>174</v>
      </c>
      <c r="B37" s="331" t="s">
        <v>49</v>
      </c>
      <c r="C37" s="98">
        <f>(DHS_Wet14!C35+DHS_Dry14!C35)/2</f>
        <v>65.565252484704558</v>
      </c>
      <c r="D37" s="97">
        <f>(DHS_Wet14!D35+DHS_Dry14!D35)/2</f>
        <v>72.58478695247473</v>
      </c>
      <c r="E37" s="97">
        <f>(DHS_Wet14!E35+DHS_Dry14!E35)/2</f>
        <v>79.776244994829398</v>
      </c>
      <c r="F37" s="97">
        <f>(DHS_Wet14!F35+DHS_Dry14!F35)/2</f>
        <v>77.278244211089486</v>
      </c>
      <c r="G37" s="96">
        <f>(DHS_Wet14!G35+DHS_Dry14!G35)/2</f>
        <v>72.315880081711953</v>
      </c>
      <c r="H37" s="95">
        <f>(DHS_Wet14!H35+DHS_Dry14!H35)/2</f>
        <v>76.500071008011957</v>
      </c>
      <c r="I37" s="97">
        <f>(DHS_Wet14!I35+DHS_Dry14!I35)/2</f>
        <v>75.116051309941312</v>
      </c>
      <c r="J37" s="97">
        <f>(DHS_Wet14!J35+DHS_Dry14!J35)/2</f>
        <v>72.244873769120915</v>
      </c>
      <c r="K37" s="97">
        <f>(DHS_Wet14!K35+DHS_Dry14!K35)/2</f>
        <v>73.03923394759407</v>
      </c>
      <c r="L37" s="94">
        <f>(DHS_Wet14!L35+DHS_Dry14!L35)/2</f>
        <v>77.206328878772013</v>
      </c>
      <c r="M37" s="98">
        <f>(DHS_Wet14!M35+DHS_Dry14!M35)/2</f>
        <v>64.803206138867949</v>
      </c>
      <c r="N37" s="97">
        <f>(DHS_Wet14!N35+DHS_Dry14!N35)/2</f>
        <v>70.159947985492721</v>
      </c>
      <c r="O37" s="97">
        <f>(DHS_Wet14!O35+DHS_Dry14!O35)/2</f>
        <v>79.393775894391069</v>
      </c>
      <c r="P37" s="97">
        <f>(DHS_Wet14!P35+DHS_Dry14!P35)/2</f>
        <v>79.184556898612101</v>
      </c>
      <c r="Q37" s="96">
        <f>(DHS_Wet14!Q35+DHS_Dry14!Q35)/2</f>
        <v>72.529401806987337</v>
      </c>
      <c r="R37" s="95">
        <f>(DHS_Wet14!R35+DHS_Dry14!R35)/2</f>
        <v>83.587715536671368</v>
      </c>
      <c r="S37" s="97">
        <f>(DHS_Wet14!S35+DHS_Dry14!S35)/2</f>
        <v>68.03738964883658</v>
      </c>
      <c r="T37" s="97">
        <f>(DHS_Wet14!T35+DHS_Dry14!T35)/2</f>
        <v>64.678823451547842</v>
      </c>
      <c r="U37" s="97">
        <f>(DHS_Wet14!U35+DHS_Dry14!U35)/2</f>
        <v>65.237533303556631</v>
      </c>
      <c r="V37" s="97">
        <f>(DHS_Wet14!V35+DHS_Dry14!V35)/2</f>
        <v>71.704134359146394</v>
      </c>
      <c r="W37" s="97">
        <f>(DHS_Wet14!W35+DHS_Dry14!W35)/2</f>
        <v>72.913790459984881</v>
      </c>
      <c r="X37" s="97">
        <f>(DHS_Wet14!X35+DHS_Dry14!X35)/2</f>
        <v>85.42959841613812</v>
      </c>
      <c r="Y37" s="97">
        <f>(DHS_Wet14!Y35+DHS_Dry14!Y35)/2</f>
        <v>74.722448408167224</v>
      </c>
      <c r="Z37" s="97">
        <f>(DHS_Wet14!Z35+DHS_Dry14!Z35)/2</f>
        <v>59.844992742532668</v>
      </c>
      <c r="AA37" s="97">
        <f>(DHS_Wet14!AA35+DHS_Dry14!AA35)/2</f>
        <v>43.491900995358662</v>
      </c>
      <c r="AB37" s="97">
        <f>(DHS_Wet14!AB35+DHS_Dry14!AB35)/2</f>
        <v>58.601228062320914</v>
      </c>
      <c r="AC37" s="97">
        <f>(DHS_Wet14!AC35+DHS_Dry14!AC35)/2</f>
        <v>80.238713098081064</v>
      </c>
      <c r="AD37" s="97">
        <f>(DHS_Wet14!AD35+DHS_Dry14!AD35)/2</f>
        <v>63.398543574048446</v>
      </c>
      <c r="AE37" s="97">
        <f>(DHS_Wet14!AE35+DHS_Dry14!AE35)/2</f>
        <v>59.651142159827856</v>
      </c>
      <c r="AF37" s="97">
        <f>(DHS_Wet14!AF35+DHS_Dry14!AF35)/2</f>
        <v>84.293441967207286</v>
      </c>
      <c r="AG37" s="97">
        <f>(DHS_Wet14!AG35+DHS_Dry14!AG35)/2</f>
        <v>79.801029448615282</v>
      </c>
      <c r="AH37" s="97">
        <f>(DHS_Wet14!AH35+DHS_Dry14!AH35)/2</f>
        <v>70.01316151860064</v>
      </c>
      <c r="AI37" s="97">
        <f>(DHS_Wet14!AI35+DHS_Dry14!AI35)/2</f>
        <v>90.579532413023998</v>
      </c>
      <c r="AJ37" s="94">
        <f>(DHS_Wet14!AJ35+DHS_Dry14!AJ35)/2</f>
        <v>74.134385329134744</v>
      </c>
      <c r="AK37" s="1693"/>
      <c r="AL37" s="1693"/>
      <c r="AM37" s="1693"/>
      <c r="AN37" s="1693"/>
      <c r="AO37" s="1693"/>
      <c r="AP37" s="1693"/>
      <c r="AQ37" s="1693"/>
      <c r="AR37" s="1693"/>
      <c r="AS37" s="1693"/>
      <c r="AT37" s="1693"/>
      <c r="AU37" s="1693"/>
      <c r="AV37" s="1693"/>
      <c r="AW37" s="1693"/>
      <c r="AX37" s="1693"/>
      <c r="AY37" s="1693"/>
      <c r="AZ37" s="305"/>
      <c r="BA37" s="1836" t="s">
        <v>125</v>
      </c>
      <c r="BB37" s="1542" t="s">
        <v>49</v>
      </c>
      <c r="BC37" s="33" t="s">
        <v>35</v>
      </c>
      <c r="BD37" s="29" t="s">
        <v>35</v>
      </c>
      <c r="BE37" s="29" t="s">
        <v>35</v>
      </c>
      <c r="BF37" s="29" t="s">
        <v>35</v>
      </c>
      <c r="BG37" s="24" t="s">
        <v>35</v>
      </c>
      <c r="BH37" s="33" t="s">
        <v>35</v>
      </c>
      <c r="BI37" s="29" t="s">
        <v>35</v>
      </c>
      <c r="BJ37" s="29" t="s">
        <v>35</v>
      </c>
      <c r="BK37" s="29" t="s">
        <v>35</v>
      </c>
      <c r="BL37" s="24" t="s">
        <v>35</v>
      </c>
      <c r="BM37" s="33" t="s">
        <v>35</v>
      </c>
      <c r="BN37" s="29" t="s">
        <v>35</v>
      </c>
      <c r="BO37" s="29" t="s">
        <v>35</v>
      </c>
      <c r="BP37" s="29" t="s">
        <v>35</v>
      </c>
      <c r="BQ37" s="24" t="s">
        <v>35</v>
      </c>
      <c r="BR37" s="33" t="s">
        <v>35</v>
      </c>
      <c r="BS37" s="29" t="s">
        <v>35</v>
      </c>
      <c r="BT37" s="29" t="s">
        <v>35</v>
      </c>
      <c r="BU37" s="29" t="s">
        <v>35</v>
      </c>
      <c r="BV37" s="29" t="s">
        <v>35</v>
      </c>
      <c r="BW37" s="29" t="s">
        <v>35</v>
      </c>
      <c r="BX37" s="29" t="s">
        <v>35</v>
      </c>
      <c r="BY37" s="18" t="s">
        <v>35</v>
      </c>
      <c r="BZ37" s="18" t="s">
        <v>35</v>
      </c>
      <c r="CA37" s="18" t="s">
        <v>35</v>
      </c>
      <c r="CB37" s="18" t="s">
        <v>35</v>
      </c>
      <c r="CC37" s="18" t="s">
        <v>35</v>
      </c>
      <c r="CD37" s="18" t="s">
        <v>35</v>
      </c>
      <c r="CE37" s="18" t="s">
        <v>35</v>
      </c>
      <c r="CF37" s="18" t="s">
        <v>35</v>
      </c>
      <c r="CG37" s="18" t="s">
        <v>35</v>
      </c>
      <c r="CH37" s="18" t="s">
        <v>35</v>
      </c>
      <c r="CI37" s="18" t="s">
        <v>35</v>
      </c>
      <c r="CJ37" s="18" t="s">
        <v>35</v>
      </c>
      <c r="CK37" s="3"/>
      <c r="CL37" s="3"/>
      <c r="CM37" s="3"/>
      <c r="CN37" s="3"/>
      <c r="CO37" s="3"/>
      <c r="CP37" s="3"/>
      <c r="CQ37" s="3"/>
      <c r="CR37" s="3"/>
      <c r="CS37" s="3"/>
      <c r="CT37" s="3"/>
      <c r="CU37" s="3"/>
      <c r="CV37" s="3"/>
      <c r="CW37" s="3"/>
      <c r="CX37" s="3"/>
      <c r="CY37" s="3"/>
      <c r="CZ37" s="3"/>
    </row>
    <row r="38" s="433" customFormat="true" ht="15" customHeight="true" x14ac:dyDescent="0.2">
      <c r="A38" s="1804"/>
      <c r="B38" s="331" t="s">
        <v>48</v>
      </c>
      <c r="C38" s="98">
        <f>(DHS_Wet14!C36+DHS_Dry14!C36)/2</f>
        <v>34.434747515295392</v>
      </c>
      <c r="D38" s="97">
        <f>(DHS_Wet14!D36+DHS_Dry14!D36)/2</f>
        <v>27.415213047525111</v>
      </c>
      <c r="E38" s="97">
        <f>(DHS_Wet14!E36+DHS_Dry14!E36)/2</f>
        <v>20.223755005170609</v>
      </c>
      <c r="F38" s="97">
        <f>(DHS_Wet14!F36+DHS_Dry14!F36)/2</f>
        <v>22.72175578891062</v>
      </c>
      <c r="G38" s="96">
        <f>(DHS_Wet14!G36+DHS_Dry14!G36)/2</f>
        <v>27.68411991828799</v>
      </c>
      <c r="H38" s="95">
        <f>(DHS_Wet14!H36+DHS_Dry14!H36)/2</f>
        <v>23.49992899198805</v>
      </c>
      <c r="I38" s="97">
        <f>(DHS_Wet14!I36+DHS_Dry14!I36)/2</f>
        <v>24.883948690058723</v>
      </c>
      <c r="J38" s="97">
        <f>(DHS_Wet14!J36+DHS_Dry14!J36)/2</f>
        <v>27.755126230879085</v>
      </c>
      <c r="K38" s="97">
        <f>(DHS_Wet14!K36+DHS_Dry14!K36)/2</f>
        <v>26.960766052406051</v>
      </c>
      <c r="L38" s="94">
        <f>(DHS_Wet14!L36+DHS_Dry14!L36)/2</f>
        <v>22.793671121228009</v>
      </c>
      <c r="M38" s="98">
        <f>(DHS_Wet14!M36+DHS_Dry14!M36)/2</f>
        <v>35.196793861131979</v>
      </c>
      <c r="N38" s="97">
        <f>(DHS_Wet14!N36+DHS_Dry14!N36)/2</f>
        <v>29.840052014507098</v>
      </c>
      <c r="O38" s="97">
        <f>(DHS_Wet14!O36+DHS_Dry14!O36)/2</f>
        <v>20.606224105608959</v>
      </c>
      <c r="P38" s="97">
        <f>(DHS_Wet14!P36+DHS_Dry14!P36)/2</f>
        <v>20.815443101387867</v>
      </c>
      <c r="Q38" s="96">
        <f>(DHS_Wet14!Q36+DHS_Dry14!Q36)/2</f>
        <v>27.470598193012769</v>
      </c>
      <c r="R38" s="95">
        <f>(DHS_Wet14!R36+DHS_Dry14!R36)/2</f>
        <v>16.412284463328632</v>
      </c>
      <c r="S38" s="97">
        <f>(DHS_Wet14!S36+DHS_Dry14!S36)/2</f>
        <v>31.962610351163391</v>
      </c>
      <c r="T38" s="97">
        <f>(DHS_Wet14!T36+DHS_Dry14!T36)/2</f>
        <v>35.321176548452257</v>
      </c>
      <c r="U38" s="97">
        <f>(DHS_Wet14!U36+DHS_Dry14!U36)/2</f>
        <v>34.762466696443369</v>
      </c>
      <c r="V38" s="97">
        <f>(DHS_Wet14!V36+DHS_Dry14!V36)/2</f>
        <v>28.295865640853485</v>
      </c>
      <c r="W38" s="97">
        <f>(DHS_Wet14!W36+DHS_Dry14!W36)/2</f>
        <v>27.086209540015151</v>
      </c>
      <c r="X38" s="97">
        <f>(DHS_Wet14!X36+DHS_Dry14!X36)/2</f>
        <v>14.57040158386188</v>
      </c>
      <c r="Y38" s="97">
        <f>(DHS_Wet14!Y36+DHS_Dry14!Y36)/2</f>
        <v>25.277551591832641</v>
      </c>
      <c r="Z38" s="97">
        <f>(DHS_Wet14!Z36+DHS_Dry14!Z36)/2</f>
        <v>40.155007257467432</v>
      </c>
      <c r="AA38" s="97">
        <f>(DHS_Wet14!AA36+DHS_Dry14!AA36)/2</f>
        <v>56.508099004641203</v>
      </c>
      <c r="AB38" s="97">
        <f>(DHS_Wet14!AB36+DHS_Dry14!AB36)/2</f>
        <v>41.398771937679157</v>
      </c>
      <c r="AC38" s="97">
        <f>(DHS_Wet14!AC36+DHS_Dry14!AC36)/2</f>
        <v>19.761286901918865</v>
      </c>
      <c r="AD38" s="97">
        <f>(DHS_Wet14!AD36+DHS_Dry14!AD36)/2</f>
        <v>36.601456425951653</v>
      </c>
      <c r="AE38" s="97">
        <f>(DHS_Wet14!AE36+DHS_Dry14!AE36)/2</f>
        <v>40.348857840172215</v>
      </c>
      <c r="AF38" s="97">
        <f>(DHS_Wet14!AF36+DHS_Dry14!AF36)/2</f>
        <v>15.706558032792774</v>
      </c>
      <c r="AG38" s="97">
        <f>(DHS_Wet14!AG36+DHS_Dry14!AG36)/2</f>
        <v>20.198970551384718</v>
      </c>
      <c r="AH38" s="97">
        <f>(DHS_Wet14!AH36+DHS_Dry14!AH36)/2</f>
        <v>29.986838481399406</v>
      </c>
      <c r="AI38" s="97">
        <f>(DHS_Wet14!AI36+DHS_Dry14!AI36)/2</f>
        <v>9.4204675869759811</v>
      </c>
      <c r="AJ38" s="94">
        <f>(DHS_Wet14!AJ36+DHS_Dry14!AJ36)/2</f>
        <v>25.865614670865227</v>
      </c>
      <c r="AK38" s="1693"/>
      <c r="AL38" s="1693"/>
      <c r="AM38" s="1693"/>
      <c r="AN38" s="1693"/>
      <c r="AO38" s="1693"/>
      <c r="AP38" s="1693"/>
      <c r="AQ38" s="1693"/>
      <c r="AR38" s="1693"/>
      <c r="AS38" s="1693"/>
      <c r="AT38" s="1693"/>
      <c r="AU38" s="1693"/>
      <c r="AV38" s="1693"/>
      <c r="AW38" s="1693"/>
      <c r="AX38" s="1693"/>
      <c r="AY38" s="1693"/>
      <c r="AZ38" s="305"/>
      <c r="BA38" s="1836"/>
      <c r="BB38" s="1542" t="s">
        <v>48</v>
      </c>
      <c r="BC38" s="33" t="s">
        <v>35</v>
      </c>
      <c r="BD38" s="29" t="s">
        <v>35</v>
      </c>
      <c r="BE38" s="29" t="s">
        <v>35</v>
      </c>
      <c r="BF38" s="29" t="s">
        <v>35</v>
      </c>
      <c r="BG38" s="24" t="s">
        <v>35</v>
      </c>
      <c r="BH38" s="33" t="s">
        <v>35</v>
      </c>
      <c r="BI38" s="29" t="s">
        <v>35</v>
      </c>
      <c r="BJ38" s="29" t="s">
        <v>35</v>
      </c>
      <c r="BK38" s="29" t="s">
        <v>35</v>
      </c>
      <c r="BL38" s="24" t="s">
        <v>35</v>
      </c>
      <c r="BM38" s="33" t="s">
        <v>35</v>
      </c>
      <c r="BN38" s="29" t="s">
        <v>35</v>
      </c>
      <c r="BO38" s="29" t="s">
        <v>35</v>
      </c>
      <c r="BP38" s="29" t="s">
        <v>35</v>
      </c>
      <c r="BQ38" s="24" t="s">
        <v>35</v>
      </c>
      <c r="BR38" s="33" t="s">
        <v>35</v>
      </c>
      <c r="BS38" s="29" t="s">
        <v>35</v>
      </c>
      <c r="BT38" s="29" t="s">
        <v>35</v>
      </c>
      <c r="BU38" s="29" t="s">
        <v>35</v>
      </c>
      <c r="BV38" s="29" t="s">
        <v>35</v>
      </c>
      <c r="BW38" s="29" t="s">
        <v>35</v>
      </c>
      <c r="BX38" s="29" t="s">
        <v>35</v>
      </c>
      <c r="BY38" s="18" t="s">
        <v>35</v>
      </c>
      <c r="BZ38" s="18" t="s">
        <v>35</v>
      </c>
      <c r="CA38" s="18" t="s">
        <v>35</v>
      </c>
      <c r="CB38" s="18" t="s">
        <v>35</v>
      </c>
      <c r="CC38" s="18" t="s">
        <v>35</v>
      </c>
      <c r="CD38" s="18" t="s">
        <v>35</v>
      </c>
      <c r="CE38" s="18" t="s">
        <v>35</v>
      </c>
      <c r="CF38" s="18" t="s">
        <v>35</v>
      </c>
      <c r="CG38" s="18" t="s">
        <v>35</v>
      </c>
      <c r="CH38" s="18" t="s">
        <v>35</v>
      </c>
      <c r="CI38" s="18" t="s">
        <v>35</v>
      </c>
      <c r="CJ38" s="18" t="s">
        <v>35</v>
      </c>
      <c r="CK38" s="3"/>
      <c r="CL38" s="3"/>
      <c r="CM38" s="3"/>
      <c r="CN38" s="3"/>
      <c r="CO38" s="3"/>
      <c r="CP38" s="3"/>
      <c r="CQ38" s="3"/>
      <c r="CR38" s="3"/>
      <c r="CS38" s="3"/>
      <c r="CT38" s="3"/>
      <c r="CU38" s="3"/>
      <c r="CV38" s="3"/>
      <c r="CW38" s="3"/>
      <c r="CX38" s="3"/>
      <c r="CY38" s="3"/>
      <c r="CZ38" s="3"/>
    </row>
    <row r="39" s="276" customFormat="true" ht="15" customHeight="true" x14ac:dyDescent="0.2">
      <c r="A39" s="1804" t="s">
        <v>122</v>
      </c>
      <c r="B39" s="331" t="s">
        <v>49</v>
      </c>
      <c r="C39" s="49" t="s">
        <v>35</v>
      </c>
      <c r="D39" s="46" t="s">
        <v>35</v>
      </c>
      <c r="E39" s="46" t="s">
        <v>35</v>
      </c>
      <c r="F39" s="46" t="s">
        <v>35</v>
      </c>
      <c r="G39" s="43" t="s">
        <v>35</v>
      </c>
      <c r="H39" s="40" t="s">
        <v>35</v>
      </c>
      <c r="I39" s="46" t="s">
        <v>35</v>
      </c>
      <c r="J39" s="46" t="s">
        <v>35</v>
      </c>
      <c r="K39" s="46" t="s">
        <v>35</v>
      </c>
      <c r="L39" s="37" t="s">
        <v>35</v>
      </c>
      <c r="M39" s="49" t="s">
        <v>35</v>
      </c>
      <c r="N39" s="46" t="s">
        <v>35</v>
      </c>
      <c r="O39" s="46" t="s">
        <v>35</v>
      </c>
      <c r="P39" s="46" t="s">
        <v>35</v>
      </c>
      <c r="Q39" s="43" t="s">
        <v>35</v>
      </c>
      <c r="R39" s="40" t="s">
        <v>35</v>
      </c>
      <c r="S39" s="46" t="s">
        <v>35</v>
      </c>
      <c r="T39" s="46" t="s">
        <v>35</v>
      </c>
      <c r="U39" s="46" t="s">
        <v>35</v>
      </c>
      <c r="V39" s="46" t="s">
        <v>35</v>
      </c>
      <c r="W39" s="46" t="s">
        <v>35</v>
      </c>
      <c r="X39" s="46" t="s">
        <v>35</v>
      </c>
      <c r="Y39" s="46" t="s">
        <v>35</v>
      </c>
      <c r="Z39" s="46" t="s">
        <v>35</v>
      </c>
      <c r="AA39" s="46" t="s">
        <v>35</v>
      </c>
      <c r="AB39" s="46" t="s">
        <v>35</v>
      </c>
      <c r="AC39" s="46" t="s">
        <v>35</v>
      </c>
      <c r="AD39" s="46" t="s">
        <v>35</v>
      </c>
      <c r="AE39" s="46" t="s">
        <v>35</v>
      </c>
      <c r="AF39" s="46" t="s">
        <v>35</v>
      </c>
      <c r="AG39" s="46" t="s">
        <v>35</v>
      </c>
      <c r="AH39" s="46" t="s">
        <v>35</v>
      </c>
      <c r="AI39" s="46" t="s">
        <v>35</v>
      </c>
      <c r="AJ39" s="37" t="s">
        <v>35</v>
      </c>
      <c r="AK39" s="5"/>
      <c r="AL39" s="5"/>
      <c r="AM39" s="5"/>
      <c r="AN39" s="5"/>
      <c r="AO39" s="5"/>
      <c r="AP39" s="5"/>
      <c r="AQ39" s="5"/>
      <c r="AR39" s="5"/>
      <c r="AS39" s="5"/>
      <c r="AT39" s="5"/>
      <c r="AU39" s="5"/>
      <c r="AV39" s="5"/>
      <c r="AW39" s="5"/>
      <c r="AX39" s="5"/>
      <c r="AY39" s="5"/>
      <c r="AZ39" s="304"/>
      <c r="BA39" s="1836" t="s">
        <v>122</v>
      </c>
      <c r="BB39" s="1542" t="s">
        <v>49</v>
      </c>
      <c r="BC39" s="33" t="s">
        <v>35</v>
      </c>
      <c r="BD39" s="29" t="s">
        <v>35</v>
      </c>
      <c r="BE39" s="29" t="s">
        <v>35</v>
      </c>
      <c r="BF39" s="29" t="s">
        <v>35</v>
      </c>
      <c r="BG39" s="24" t="s">
        <v>35</v>
      </c>
      <c r="BH39" s="33" t="s">
        <v>35</v>
      </c>
      <c r="BI39" s="29" t="s">
        <v>35</v>
      </c>
      <c r="BJ39" s="29" t="s">
        <v>35</v>
      </c>
      <c r="BK39" s="29" t="s">
        <v>35</v>
      </c>
      <c r="BL39" s="24" t="s">
        <v>35</v>
      </c>
      <c r="BM39" s="33" t="s">
        <v>35</v>
      </c>
      <c r="BN39" s="29" t="s">
        <v>35</v>
      </c>
      <c r="BO39" s="29" t="s">
        <v>35</v>
      </c>
      <c r="BP39" s="29" t="s">
        <v>35</v>
      </c>
      <c r="BQ39" s="24" t="s">
        <v>35</v>
      </c>
      <c r="BR39" s="33" t="s">
        <v>35</v>
      </c>
      <c r="BS39" s="29" t="s">
        <v>35</v>
      </c>
      <c r="BT39" s="29" t="s">
        <v>35</v>
      </c>
      <c r="BU39" s="29" t="s">
        <v>35</v>
      </c>
      <c r="BV39" s="29" t="s">
        <v>35</v>
      </c>
      <c r="BW39" s="29" t="s">
        <v>35</v>
      </c>
      <c r="BX39" s="29" t="s">
        <v>35</v>
      </c>
      <c r="BY39" s="18" t="s">
        <v>35</v>
      </c>
      <c r="BZ39" s="18" t="s">
        <v>35</v>
      </c>
      <c r="CA39" s="18" t="s">
        <v>35</v>
      </c>
      <c r="CB39" s="18" t="s">
        <v>35</v>
      </c>
      <c r="CC39" s="18" t="s">
        <v>35</v>
      </c>
      <c r="CD39" s="18" t="s">
        <v>35</v>
      </c>
      <c r="CE39" s="18" t="s">
        <v>35</v>
      </c>
      <c r="CF39" s="18" t="s">
        <v>35</v>
      </c>
      <c r="CG39" s="18" t="s">
        <v>35</v>
      </c>
      <c r="CH39" s="18" t="s">
        <v>35</v>
      </c>
      <c r="CI39" s="18" t="s">
        <v>35</v>
      </c>
      <c r="CJ39" s="18" t="s">
        <v>35</v>
      </c>
      <c r="CK39" s="3"/>
      <c r="CL39" s="3"/>
      <c r="CM39" s="3"/>
      <c r="CN39" s="3"/>
      <c r="CO39" s="3"/>
      <c r="CP39" s="3"/>
      <c r="CQ39" s="3"/>
      <c r="CR39" s="3"/>
      <c r="CS39" s="3"/>
      <c r="CT39" s="3"/>
      <c r="CU39" s="3"/>
      <c r="CV39" s="3"/>
      <c r="CW39" s="3"/>
      <c r="CX39" s="3"/>
      <c r="CY39" s="3"/>
      <c r="CZ39" s="3"/>
    </row>
    <row r="40" s="276" customFormat="true" ht="15" customHeight="true" x14ac:dyDescent="0.2">
      <c r="A40" s="1804"/>
      <c r="B40" s="331" t="s">
        <v>48</v>
      </c>
      <c r="C40" s="49" t="s">
        <v>35</v>
      </c>
      <c r="D40" s="46" t="s">
        <v>35</v>
      </c>
      <c r="E40" s="46" t="s">
        <v>35</v>
      </c>
      <c r="F40" s="46" t="s">
        <v>35</v>
      </c>
      <c r="G40" s="43" t="s">
        <v>35</v>
      </c>
      <c r="H40" s="40" t="s">
        <v>35</v>
      </c>
      <c r="I40" s="46" t="s">
        <v>35</v>
      </c>
      <c r="J40" s="46" t="s">
        <v>35</v>
      </c>
      <c r="K40" s="46" t="s">
        <v>35</v>
      </c>
      <c r="L40" s="37" t="s">
        <v>35</v>
      </c>
      <c r="M40" s="49" t="s">
        <v>35</v>
      </c>
      <c r="N40" s="46" t="s">
        <v>35</v>
      </c>
      <c r="O40" s="46" t="s">
        <v>35</v>
      </c>
      <c r="P40" s="46" t="s">
        <v>35</v>
      </c>
      <c r="Q40" s="43" t="s">
        <v>35</v>
      </c>
      <c r="R40" s="40" t="s">
        <v>35</v>
      </c>
      <c r="S40" s="46" t="s">
        <v>35</v>
      </c>
      <c r="T40" s="46" t="s">
        <v>35</v>
      </c>
      <c r="U40" s="46" t="s">
        <v>35</v>
      </c>
      <c r="V40" s="46" t="s">
        <v>35</v>
      </c>
      <c r="W40" s="46" t="s">
        <v>35</v>
      </c>
      <c r="X40" s="46" t="s">
        <v>35</v>
      </c>
      <c r="Y40" s="46" t="s">
        <v>35</v>
      </c>
      <c r="Z40" s="46" t="s">
        <v>35</v>
      </c>
      <c r="AA40" s="46" t="s">
        <v>35</v>
      </c>
      <c r="AB40" s="46" t="s">
        <v>35</v>
      </c>
      <c r="AC40" s="46" t="s">
        <v>35</v>
      </c>
      <c r="AD40" s="46" t="s">
        <v>35</v>
      </c>
      <c r="AE40" s="46" t="s">
        <v>35</v>
      </c>
      <c r="AF40" s="46" t="s">
        <v>35</v>
      </c>
      <c r="AG40" s="46" t="s">
        <v>35</v>
      </c>
      <c r="AH40" s="46" t="s">
        <v>35</v>
      </c>
      <c r="AI40" s="46" t="s">
        <v>35</v>
      </c>
      <c r="AJ40" s="37" t="s">
        <v>35</v>
      </c>
      <c r="AK40" s="5"/>
      <c r="AL40" s="5"/>
      <c r="AM40" s="5"/>
      <c r="AN40" s="5"/>
      <c r="AO40" s="5"/>
      <c r="AP40" s="5"/>
      <c r="AQ40" s="5"/>
      <c r="AR40" s="5"/>
      <c r="AS40" s="5"/>
      <c r="AT40" s="5"/>
      <c r="AU40" s="5"/>
      <c r="AV40" s="5"/>
      <c r="AW40" s="5"/>
      <c r="AX40" s="5"/>
      <c r="AY40" s="5"/>
      <c r="AZ40" s="304"/>
      <c r="BA40" s="1836"/>
      <c r="BB40" s="1542" t="s">
        <v>48</v>
      </c>
      <c r="BC40" s="33" t="s">
        <v>35</v>
      </c>
      <c r="BD40" s="29" t="s">
        <v>35</v>
      </c>
      <c r="BE40" s="29" t="s">
        <v>35</v>
      </c>
      <c r="BF40" s="29" t="s">
        <v>35</v>
      </c>
      <c r="BG40" s="24" t="s">
        <v>35</v>
      </c>
      <c r="BH40" s="33" t="s">
        <v>35</v>
      </c>
      <c r="BI40" s="29" t="s">
        <v>35</v>
      </c>
      <c r="BJ40" s="29" t="s">
        <v>35</v>
      </c>
      <c r="BK40" s="29" t="s">
        <v>35</v>
      </c>
      <c r="BL40" s="24" t="s">
        <v>35</v>
      </c>
      <c r="BM40" s="33" t="s">
        <v>35</v>
      </c>
      <c r="BN40" s="29" t="s">
        <v>35</v>
      </c>
      <c r="BO40" s="29" t="s">
        <v>35</v>
      </c>
      <c r="BP40" s="29" t="s">
        <v>35</v>
      </c>
      <c r="BQ40" s="24" t="s">
        <v>35</v>
      </c>
      <c r="BR40" s="33" t="s">
        <v>35</v>
      </c>
      <c r="BS40" s="29" t="s">
        <v>35</v>
      </c>
      <c r="BT40" s="29" t="s">
        <v>35</v>
      </c>
      <c r="BU40" s="29" t="s">
        <v>35</v>
      </c>
      <c r="BV40" s="29" t="s">
        <v>35</v>
      </c>
      <c r="BW40" s="29" t="s">
        <v>35</v>
      </c>
      <c r="BX40" s="29" t="s">
        <v>35</v>
      </c>
      <c r="BY40" s="18" t="s">
        <v>35</v>
      </c>
      <c r="BZ40" s="18" t="s">
        <v>35</v>
      </c>
      <c r="CA40" s="18" t="s">
        <v>35</v>
      </c>
      <c r="CB40" s="18" t="s">
        <v>35</v>
      </c>
      <c r="CC40" s="18" t="s">
        <v>35</v>
      </c>
      <c r="CD40" s="18" t="s">
        <v>35</v>
      </c>
      <c r="CE40" s="18" t="s">
        <v>35</v>
      </c>
      <c r="CF40" s="18" t="s">
        <v>35</v>
      </c>
      <c r="CG40" s="18" t="s">
        <v>35</v>
      </c>
      <c r="CH40" s="18" t="s">
        <v>35</v>
      </c>
      <c r="CI40" s="18" t="s">
        <v>35</v>
      </c>
      <c r="CJ40" s="18" t="s">
        <v>35</v>
      </c>
      <c r="CK40" s="3"/>
      <c r="CL40" s="3"/>
      <c r="CM40" s="3"/>
      <c r="CN40" s="3"/>
      <c r="CO40" s="3"/>
      <c r="CP40" s="3"/>
      <c r="CQ40" s="3"/>
      <c r="CR40" s="3"/>
      <c r="CS40" s="3"/>
      <c r="CT40" s="3"/>
      <c r="CU40" s="3"/>
      <c r="CV40" s="3"/>
      <c r="CW40" s="3"/>
      <c r="CX40" s="3"/>
      <c r="CY40" s="3"/>
      <c r="CZ40" s="3"/>
    </row>
    <row r="41" s="433" customFormat="true" ht="15" customHeight="true" x14ac:dyDescent="0.2">
      <c r="A41" s="1804" t="s">
        <v>56</v>
      </c>
      <c r="B41" s="331" t="s">
        <v>49</v>
      </c>
      <c r="C41" s="98">
        <f>(DHS_Wet14!C37+DHS_Dry14!C37)/2</f>
        <v>2.2685918402399126</v>
      </c>
      <c r="D41" s="97">
        <f>(DHS_Wet14!D37+DHS_Dry14!D37)/2</f>
        <v>1.5561565346038262</v>
      </c>
      <c r="E41" s="97">
        <f>(DHS_Wet14!E37+DHS_Dry14!E37)/2</f>
        <v>1.1362839312599609</v>
      </c>
      <c r="F41" s="97">
        <f>(DHS_Wet14!F37+DHS_Dry14!F37)/2</f>
        <v>1.2387841920681071</v>
      </c>
      <c r="G41" s="96">
        <f>(DHS_Wet14!G37+DHS_Dry14!G37)/2</f>
        <v>0.31337502600186329</v>
      </c>
      <c r="H41" s="95">
        <f>(DHS_Wet14!H37+DHS_Dry14!H37)/2</f>
        <v>0.4489652436926817</v>
      </c>
      <c r="I41" s="97">
        <f>(DHS_Wet14!I37+DHS_Dry14!I37)/2</f>
        <v>0.92872740275839449</v>
      </c>
      <c r="J41" s="97">
        <f>(DHS_Wet14!J37+DHS_Dry14!J37)/2</f>
        <v>0.11954456458860169</v>
      </c>
      <c r="K41" s="97">
        <f>(DHS_Wet14!K37+DHS_Dry14!K37)/2</f>
        <v>0.12385147155386361</v>
      </c>
      <c r="L41" s="94">
        <f>(DHS_Wet14!L37+DHS_Dry14!L37)/2</f>
        <v>0.12817797454491844</v>
      </c>
      <c r="M41" s="98">
        <f>(DHS_Wet14!M37+DHS_Dry14!M37)/2</f>
        <v>2.3103123167818564</v>
      </c>
      <c r="N41" s="97">
        <f>(DHS_Wet14!N37+DHS_Dry14!N37)/2</f>
        <v>1.7865161968752359</v>
      </c>
      <c r="O41" s="97">
        <f>(DHS_Wet14!O37+DHS_Dry14!O37)/2</f>
        <v>1.332069918106169</v>
      </c>
      <c r="P41" s="97">
        <f>(DHS_Wet14!P37+DHS_Dry14!P37)/2</f>
        <v>1.2069493268934934</v>
      </c>
      <c r="Q41" s="96">
        <f>(DHS_Wet14!Q37+DHS_Dry14!Q37)/2</f>
        <v>0.77111210742338199</v>
      </c>
      <c r="R41" s="95">
        <f>(DHS_Wet14!R37+DHS_Dry14!R37)/2</f>
        <v>2.6127697834872108</v>
      </c>
      <c r="S41" s="97">
        <f>(DHS_Wet14!S37+DHS_Dry14!S37)/2</f>
        <v>2.5404790747772505</v>
      </c>
      <c r="T41" s="97">
        <f>(DHS_Wet14!T37+DHS_Dry14!T37)/2</f>
        <v>0.26905340067227329</v>
      </c>
      <c r="U41" s="97">
        <f>(DHS_Wet14!U37+DHS_Dry14!U37)/2</f>
        <v>0.35426993750672209</v>
      </c>
      <c r="V41" s="97">
        <f>(DHS_Wet14!V37+DHS_Dry14!V37)/2</f>
        <v>2.2173064428077658</v>
      </c>
      <c r="W41" s="97">
        <f>(DHS_Wet14!W37+DHS_Dry14!W37)/2</f>
        <v>0.43750607622168514</v>
      </c>
      <c r="X41" s="97">
        <f>(DHS_Wet14!X37+DHS_Dry14!X37)/2</f>
        <v>2.4892098249736851</v>
      </c>
      <c r="Y41" s="97">
        <f>(DHS_Wet14!Y37+DHS_Dry14!Y37)/2</f>
        <v>0.1063694391027156</v>
      </c>
      <c r="Z41" s="97">
        <f>(DHS_Wet14!Z37+DHS_Dry14!Z37)/2</f>
        <v>2.5221885817455294</v>
      </c>
      <c r="AA41" s="97">
        <f>(DHS_Wet14!AA37+DHS_Dry14!AA37)/2</f>
        <v>4.9990362968083364</v>
      </c>
      <c r="AB41" s="97">
        <f>(DHS_Wet14!AB37+DHS_Dry14!AB37)/2</f>
        <v>4.1012113879185668</v>
      </c>
      <c r="AC41" s="97">
        <f>(DHS_Wet14!AC37+DHS_Dry14!AC37)/2</f>
        <v>0.64848239268987706</v>
      </c>
      <c r="AD41" s="97">
        <f>(DHS_Wet14!AD37+DHS_Dry14!AD37)/2</f>
        <v>6.0842857693548198E-2</v>
      </c>
      <c r="AE41" s="97">
        <f>(DHS_Wet14!AE37+DHS_Dry14!AE37)/2</f>
        <v>4.4250336222952038</v>
      </c>
      <c r="AF41" s="97">
        <f>(DHS_Wet14!AF37+DHS_Dry14!AF37)/2</f>
        <v>0.17280038778217552</v>
      </c>
      <c r="AG41" s="97">
        <f>(DHS_Wet14!AG37+DHS_Dry14!AG37)/2</f>
        <v>2.0556238341357127</v>
      </c>
      <c r="AH41" s="97">
        <f>(DHS_Wet14!AH37+DHS_Dry14!AH37)/2</f>
        <v>0.4964371853171356</v>
      </c>
      <c r="AI41" s="97">
        <f>(DHS_Wet14!AI37+DHS_Dry14!AI37)/2</f>
        <v>0.37692630441550945</v>
      </c>
      <c r="AJ41" s="94">
        <f>(DHS_Wet14!AJ37+DHS_Dry14!AJ37)/2</f>
        <v>1.7457798903145501</v>
      </c>
      <c r="AK41" s="1693"/>
      <c r="AL41" s="1693"/>
      <c r="AM41" s="1693"/>
      <c r="AN41" s="1693"/>
      <c r="AO41" s="1693"/>
      <c r="AP41" s="1693"/>
      <c r="AQ41" s="1693"/>
      <c r="AR41" s="1693"/>
      <c r="AS41" s="1693"/>
      <c r="AT41" s="1693"/>
      <c r="AU41" s="1693"/>
      <c r="AV41" s="1693"/>
      <c r="AW41" s="1693"/>
      <c r="AX41" s="1693"/>
      <c r="AY41" s="1693"/>
      <c r="AZ41" s="305"/>
      <c r="BA41" s="1836" t="s">
        <v>56</v>
      </c>
      <c r="BB41" s="1542" t="s">
        <v>49</v>
      </c>
      <c r="BC41" s="33" t="s">
        <v>35</v>
      </c>
      <c r="BD41" s="29" t="s">
        <v>35</v>
      </c>
      <c r="BE41" s="29" t="s">
        <v>35</v>
      </c>
      <c r="BF41" s="29" t="s">
        <v>35</v>
      </c>
      <c r="BG41" s="24" t="s">
        <v>35</v>
      </c>
      <c r="BH41" s="33" t="s">
        <v>35</v>
      </c>
      <c r="BI41" s="29" t="s">
        <v>35</v>
      </c>
      <c r="BJ41" s="29" t="s">
        <v>35</v>
      </c>
      <c r="BK41" s="29" t="s">
        <v>35</v>
      </c>
      <c r="BL41" s="24" t="s">
        <v>35</v>
      </c>
      <c r="BM41" s="33" t="s">
        <v>35</v>
      </c>
      <c r="BN41" s="29" t="s">
        <v>35</v>
      </c>
      <c r="BO41" s="29" t="s">
        <v>35</v>
      </c>
      <c r="BP41" s="29" t="s">
        <v>35</v>
      </c>
      <c r="BQ41" s="24" t="s">
        <v>35</v>
      </c>
      <c r="BR41" s="33" t="s">
        <v>35</v>
      </c>
      <c r="BS41" s="29" t="s">
        <v>35</v>
      </c>
      <c r="BT41" s="29" t="s">
        <v>35</v>
      </c>
      <c r="BU41" s="29" t="s">
        <v>35</v>
      </c>
      <c r="BV41" s="29" t="s">
        <v>35</v>
      </c>
      <c r="BW41" s="29" t="s">
        <v>35</v>
      </c>
      <c r="BX41" s="29" t="s">
        <v>35</v>
      </c>
      <c r="BY41" s="18" t="s">
        <v>35</v>
      </c>
      <c r="BZ41" s="18" t="s">
        <v>35</v>
      </c>
      <c r="CA41" s="18" t="s">
        <v>35</v>
      </c>
      <c r="CB41" s="18" t="s">
        <v>35</v>
      </c>
      <c r="CC41" s="18" t="s">
        <v>35</v>
      </c>
      <c r="CD41" s="18" t="s">
        <v>35</v>
      </c>
      <c r="CE41" s="18" t="s">
        <v>35</v>
      </c>
      <c r="CF41" s="18" t="s">
        <v>35</v>
      </c>
      <c r="CG41" s="18" t="s">
        <v>35</v>
      </c>
      <c r="CH41" s="18" t="s">
        <v>35</v>
      </c>
      <c r="CI41" s="18" t="s">
        <v>35</v>
      </c>
      <c r="CJ41" s="18" t="s">
        <v>35</v>
      </c>
      <c r="CK41" s="3"/>
      <c r="CL41" s="3"/>
      <c r="CM41" s="3"/>
      <c r="CN41" s="3"/>
      <c r="CO41" s="3"/>
      <c r="CP41" s="3"/>
      <c r="CQ41" s="3"/>
      <c r="CR41" s="3"/>
      <c r="CS41" s="3"/>
      <c r="CT41" s="3"/>
      <c r="CU41" s="3"/>
      <c r="CV41" s="3"/>
      <c r="CW41" s="3"/>
      <c r="CX41" s="3"/>
      <c r="CY41" s="3"/>
      <c r="CZ41" s="3"/>
    </row>
    <row r="42" s="433" customFormat="true" ht="15" customHeight="true" x14ac:dyDescent="0.2">
      <c r="A42" s="1804"/>
      <c r="B42" s="331" t="s">
        <v>48</v>
      </c>
      <c r="C42" s="98">
        <f>(DHS_Wet14!C38+DHS_Dry14!C38)/2</f>
        <v>97.731408159760122</v>
      </c>
      <c r="D42" s="97">
        <f>(DHS_Wet14!D38+DHS_Dry14!D38)/2</f>
        <v>98.443843465396185</v>
      </c>
      <c r="E42" s="97">
        <f>(DHS_Wet14!E38+DHS_Dry14!E38)/2</f>
        <v>98.863716068740047</v>
      </c>
      <c r="F42" s="97">
        <f>(DHS_Wet14!F38+DHS_Dry14!F38)/2</f>
        <v>98.761215807931933</v>
      </c>
      <c r="G42" s="96">
        <f>(DHS_Wet14!G38+DHS_Dry14!G38)/2</f>
        <v>99.68662497399815</v>
      </c>
      <c r="H42" s="95">
        <f>(DHS_Wet14!H38+DHS_Dry14!H38)/2</f>
        <v>99.551034756307331</v>
      </c>
      <c r="I42" s="97">
        <f>(DHS_Wet14!I38+DHS_Dry14!I38)/2</f>
        <v>99.071272597241588</v>
      </c>
      <c r="J42" s="97">
        <f>(DHS_Wet14!J38+DHS_Dry14!J38)/2</f>
        <v>99.88045543541142</v>
      </c>
      <c r="K42" s="97">
        <f>(DHS_Wet14!K38+DHS_Dry14!K38)/2</f>
        <v>99.876148528446137</v>
      </c>
      <c r="L42" s="94">
        <f>(DHS_Wet14!L38+DHS_Dry14!L38)/2</f>
        <v>99.871822025455089</v>
      </c>
      <c r="M42" s="98">
        <f>(DHS_Wet14!M38+DHS_Dry14!M38)/2</f>
        <v>97.689687683218153</v>
      </c>
      <c r="N42" s="97">
        <f>(DHS_Wet14!N38+DHS_Dry14!N38)/2</f>
        <v>98.213483803124745</v>
      </c>
      <c r="O42" s="97">
        <f>(DHS_Wet14!O38+DHS_Dry14!O38)/2</f>
        <v>98.667930081893786</v>
      </c>
      <c r="P42" s="97">
        <f>(DHS_Wet14!P38+DHS_Dry14!P38)/2</f>
        <v>98.793050673106549</v>
      </c>
      <c r="Q42" s="96">
        <f>(DHS_Wet14!Q38+DHS_Dry14!Q38)/2</f>
        <v>99.228887892576608</v>
      </c>
      <c r="R42" s="95">
        <f>(DHS_Wet14!R38+DHS_Dry14!R38)/2</f>
        <v>97.387230216512762</v>
      </c>
      <c r="S42" s="97">
        <f>(DHS_Wet14!S38+DHS_Dry14!S38)/2</f>
        <v>97.459520925222805</v>
      </c>
      <c r="T42" s="97">
        <f>(DHS_Wet14!T38+DHS_Dry14!T38)/2</f>
        <v>99.730946599327723</v>
      </c>
      <c r="U42" s="97">
        <f>(DHS_Wet14!U38+DHS_Dry14!U38)/2</f>
        <v>99.645730062493271</v>
      </c>
      <c r="V42" s="97">
        <f>(DHS_Wet14!V38+DHS_Dry14!V38)/2</f>
        <v>97.782693557192232</v>
      </c>
      <c r="W42" s="97">
        <f>(DHS_Wet14!W38+DHS_Dry14!W38)/2</f>
        <v>99.56249392377832</v>
      </c>
      <c r="X42" s="97">
        <f>(DHS_Wet14!X38+DHS_Dry14!X38)/2</f>
        <v>97.510790175026301</v>
      </c>
      <c r="Y42" s="97">
        <f>(DHS_Wet14!Y38+DHS_Dry14!Y38)/2</f>
        <v>99.893630560897279</v>
      </c>
      <c r="Z42" s="97">
        <f>(DHS_Wet14!Z38+DHS_Dry14!Z38)/2</f>
        <v>97.477811418254461</v>
      </c>
      <c r="AA42" s="97">
        <f>(DHS_Wet14!AA38+DHS_Dry14!AA38)/2</f>
        <v>95.000963703191729</v>
      </c>
      <c r="AB42" s="97">
        <f>(DHS_Wet14!AB38+DHS_Dry14!AB38)/2</f>
        <v>95.898788612081404</v>
      </c>
      <c r="AC42" s="97">
        <f>(DHS_Wet14!AC38+DHS_Dry14!AC38)/2</f>
        <v>99.351517607310114</v>
      </c>
      <c r="AD42" s="97">
        <f>(DHS_Wet14!AD38+DHS_Dry14!AD38)/2</f>
        <v>99.939157142306442</v>
      </c>
      <c r="AE42" s="97">
        <f>(DHS_Wet14!AE38+DHS_Dry14!AE38)/2</f>
        <v>95.574966377704882</v>
      </c>
      <c r="AF42" s="97">
        <f>(DHS_Wet14!AF38+DHS_Dry14!AF38)/2</f>
        <v>99.827199612217825</v>
      </c>
      <c r="AG42" s="97">
        <f>(DHS_Wet14!AG38+DHS_Dry14!AG38)/2</f>
        <v>97.944376165864327</v>
      </c>
      <c r="AH42" s="97">
        <f>(DHS_Wet14!AH38+DHS_Dry14!AH38)/2</f>
        <v>99.503562814682851</v>
      </c>
      <c r="AI42" s="97">
        <f>(DHS_Wet14!AI38+DHS_Dry14!AI38)/2</f>
        <v>99.623073695584495</v>
      </c>
      <c r="AJ42" s="94">
        <f>(DHS_Wet14!AJ38+DHS_Dry14!AJ38)/2</f>
        <v>98.254220109685463</v>
      </c>
      <c r="AK42" s="1693"/>
      <c r="AL42" s="1693"/>
      <c r="AM42" s="1693"/>
      <c r="AN42" s="1693"/>
      <c r="AO42" s="1693"/>
      <c r="AP42" s="1693"/>
      <c r="AQ42" s="1693"/>
      <c r="AR42" s="1693"/>
      <c r="AS42" s="1693"/>
      <c r="AT42" s="1693"/>
      <c r="AU42" s="1693"/>
      <c r="AV42" s="1693"/>
      <c r="AW42" s="1693"/>
      <c r="AX42" s="1693"/>
      <c r="AY42" s="1693"/>
      <c r="AZ42" s="305"/>
      <c r="BA42" s="1836"/>
      <c r="BB42" s="1542" t="s">
        <v>48</v>
      </c>
      <c r="BC42" s="33" t="s">
        <v>35</v>
      </c>
      <c r="BD42" s="29" t="s">
        <v>35</v>
      </c>
      <c r="BE42" s="29" t="s">
        <v>35</v>
      </c>
      <c r="BF42" s="29" t="s">
        <v>35</v>
      </c>
      <c r="BG42" s="24" t="s">
        <v>35</v>
      </c>
      <c r="BH42" s="33" t="s">
        <v>35</v>
      </c>
      <c r="BI42" s="29" t="s">
        <v>35</v>
      </c>
      <c r="BJ42" s="29" t="s">
        <v>35</v>
      </c>
      <c r="BK42" s="29" t="s">
        <v>35</v>
      </c>
      <c r="BL42" s="24" t="s">
        <v>35</v>
      </c>
      <c r="BM42" s="33" t="s">
        <v>35</v>
      </c>
      <c r="BN42" s="29" t="s">
        <v>35</v>
      </c>
      <c r="BO42" s="29" t="s">
        <v>35</v>
      </c>
      <c r="BP42" s="29" t="s">
        <v>35</v>
      </c>
      <c r="BQ42" s="24" t="s">
        <v>35</v>
      </c>
      <c r="BR42" s="33" t="s">
        <v>35</v>
      </c>
      <c r="BS42" s="29" t="s">
        <v>35</v>
      </c>
      <c r="BT42" s="29" t="s">
        <v>35</v>
      </c>
      <c r="BU42" s="29" t="s">
        <v>35</v>
      </c>
      <c r="BV42" s="29" t="s">
        <v>35</v>
      </c>
      <c r="BW42" s="29" t="s">
        <v>35</v>
      </c>
      <c r="BX42" s="29" t="s">
        <v>35</v>
      </c>
      <c r="BY42" s="18" t="s">
        <v>35</v>
      </c>
      <c r="BZ42" s="18" t="s">
        <v>35</v>
      </c>
      <c r="CA42" s="18" t="s">
        <v>35</v>
      </c>
      <c r="CB42" s="18" t="s">
        <v>35</v>
      </c>
      <c r="CC42" s="18" t="s">
        <v>35</v>
      </c>
      <c r="CD42" s="18" t="s">
        <v>35</v>
      </c>
      <c r="CE42" s="18" t="s">
        <v>35</v>
      </c>
      <c r="CF42" s="18" t="s">
        <v>35</v>
      </c>
      <c r="CG42" s="18" t="s">
        <v>35</v>
      </c>
      <c r="CH42" s="18" t="s">
        <v>35</v>
      </c>
      <c r="CI42" s="18" t="s">
        <v>35</v>
      </c>
      <c r="CJ42" s="18" t="s">
        <v>35</v>
      </c>
      <c r="CK42" s="3"/>
      <c r="CL42" s="3"/>
      <c r="CM42" s="3"/>
      <c r="CN42" s="3"/>
      <c r="CO42" s="3"/>
      <c r="CP42" s="3"/>
      <c r="CQ42" s="3"/>
      <c r="CR42" s="3"/>
      <c r="CS42" s="3"/>
      <c r="CT42" s="3"/>
      <c r="CU42" s="3"/>
      <c r="CV42" s="3"/>
      <c r="CW42" s="3"/>
      <c r="CX42" s="3"/>
      <c r="CY42" s="3"/>
      <c r="CZ42" s="3"/>
    </row>
    <row r="43" s="433" customFormat="true" ht="15" customHeight="true" x14ac:dyDescent="0.2">
      <c r="A43" s="1804" t="s">
        <v>53</v>
      </c>
      <c r="B43" s="331" t="s">
        <v>49</v>
      </c>
      <c r="C43" s="49" t="s">
        <v>35</v>
      </c>
      <c r="D43" s="46" t="s">
        <v>35</v>
      </c>
      <c r="E43" s="46" t="s">
        <v>35</v>
      </c>
      <c r="F43" s="46" t="s">
        <v>35</v>
      </c>
      <c r="G43" s="43" t="s">
        <v>35</v>
      </c>
      <c r="H43" s="40" t="s">
        <v>35</v>
      </c>
      <c r="I43" s="46" t="s">
        <v>35</v>
      </c>
      <c r="J43" s="46" t="s">
        <v>35</v>
      </c>
      <c r="K43" s="46" t="s">
        <v>35</v>
      </c>
      <c r="L43" s="37" t="s">
        <v>35</v>
      </c>
      <c r="M43" s="49" t="s">
        <v>35</v>
      </c>
      <c r="N43" s="46" t="s">
        <v>35</v>
      </c>
      <c r="O43" s="46" t="s">
        <v>35</v>
      </c>
      <c r="P43" s="46" t="s">
        <v>35</v>
      </c>
      <c r="Q43" s="43" t="s">
        <v>35</v>
      </c>
      <c r="R43" s="40" t="s">
        <v>35</v>
      </c>
      <c r="S43" s="46" t="s">
        <v>35</v>
      </c>
      <c r="T43" s="46" t="s">
        <v>35</v>
      </c>
      <c r="U43" s="46" t="s">
        <v>35</v>
      </c>
      <c r="V43" s="46" t="s">
        <v>35</v>
      </c>
      <c r="W43" s="46" t="s">
        <v>35</v>
      </c>
      <c r="X43" s="46" t="s">
        <v>35</v>
      </c>
      <c r="Y43" s="46" t="s">
        <v>35</v>
      </c>
      <c r="Z43" s="46" t="s">
        <v>35</v>
      </c>
      <c r="AA43" s="46" t="s">
        <v>35</v>
      </c>
      <c r="AB43" s="46" t="s">
        <v>35</v>
      </c>
      <c r="AC43" s="46" t="s">
        <v>35</v>
      </c>
      <c r="AD43" s="46" t="s">
        <v>35</v>
      </c>
      <c r="AE43" s="46" t="s">
        <v>35</v>
      </c>
      <c r="AF43" s="46" t="s">
        <v>35</v>
      </c>
      <c r="AG43" s="46" t="s">
        <v>35</v>
      </c>
      <c r="AH43" s="46" t="s">
        <v>35</v>
      </c>
      <c r="AI43" s="46" t="s">
        <v>35</v>
      </c>
      <c r="AJ43" s="37" t="s">
        <v>35</v>
      </c>
      <c r="AK43" s="1693"/>
      <c r="AL43" s="1693"/>
      <c r="AM43" s="1693"/>
      <c r="AN43" s="1693"/>
      <c r="AO43" s="1693"/>
      <c r="AP43" s="1693"/>
      <c r="AQ43" s="1693"/>
      <c r="AR43" s="1693"/>
      <c r="AS43" s="1693"/>
      <c r="AT43" s="1693"/>
      <c r="AU43" s="1693"/>
      <c r="AV43" s="1693"/>
      <c r="AW43" s="1693"/>
      <c r="AX43" s="1693"/>
      <c r="AY43" s="1693"/>
      <c r="AZ43" s="305"/>
      <c r="BA43" s="1836" t="s">
        <v>53</v>
      </c>
      <c r="BB43" s="1542" t="s">
        <v>49</v>
      </c>
      <c r="BC43" s="33" t="s">
        <v>35</v>
      </c>
      <c r="BD43" s="29" t="s">
        <v>35</v>
      </c>
      <c r="BE43" s="29" t="s">
        <v>35</v>
      </c>
      <c r="BF43" s="29" t="s">
        <v>35</v>
      </c>
      <c r="BG43" s="24" t="s">
        <v>35</v>
      </c>
      <c r="BH43" s="33" t="s">
        <v>35</v>
      </c>
      <c r="BI43" s="29" t="s">
        <v>35</v>
      </c>
      <c r="BJ43" s="29" t="s">
        <v>35</v>
      </c>
      <c r="BK43" s="29" t="s">
        <v>35</v>
      </c>
      <c r="BL43" s="24" t="s">
        <v>35</v>
      </c>
      <c r="BM43" s="33" t="s">
        <v>35</v>
      </c>
      <c r="BN43" s="29" t="s">
        <v>35</v>
      </c>
      <c r="BO43" s="29" t="s">
        <v>35</v>
      </c>
      <c r="BP43" s="29" t="s">
        <v>35</v>
      </c>
      <c r="BQ43" s="24" t="s">
        <v>35</v>
      </c>
      <c r="BR43" s="33" t="s">
        <v>35</v>
      </c>
      <c r="BS43" s="29" t="s">
        <v>35</v>
      </c>
      <c r="BT43" s="29" t="s">
        <v>35</v>
      </c>
      <c r="BU43" s="29" t="s">
        <v>35</v>
      </c>
      <c r="BV43" s="29" t="s">
        <v>35</v>
      </c>
      <c r="BW43" s="29" t="s">
        <v>35</v>
      </c>
      <c r="BX43" s="29" t="s">
        <v>35</v>
      </c>
      <c r="BY43" s="18" t="s">
        <v>35</v>
      </c>
      <c r="BZ43" s="18" t="s">
        <v>35</v>
      </c>
      <c r="CA43" s="18" t="s">
        <v>35</v>
      </c>
      <c r="CB43" s="18" t="s">
        <v>35</v>
      </c>
      <c r="CC43" s="18" t="s">
        <v>35</v>
      </c>
      <c r="CD43" s="18" t="s">
        <v>35</v>
      </c>
      <c r="CE43" s="18" t="s">
        <v>35</v>
      </c>
      <c r="CF43" s="18" t="s">
        <v>35</v>
      </c>
      <c r="CG43" s="18" t="s">
        <v>35</v>
      </c>
      <c r="CH43" s="18" t="s">
        <v>35</v>
      </c>
      <c r="CI43" s="18" t="s">
        <v>35</v>
      </c>
      <c r="CJ43" s="18" t="s">
        <v>35</v>
      </c>
      <c r="CK43" s="3"/>
      <c r="CL43" s="3"/>
      <c r="CM43" s="3"/>
      <c r="CN43" s="3"/>
      <c r="CO43" s="3"/>
      <c r="CP43" s="3"/>
      <c r="CQ43" s="3"/>
      <c r="CR43" s="3"/>
      <c r="CS43" s="3"/>
      <c r="CT43" s="3"/>
      <c r="CU43" s="3"/>
      <c r="CV43" s="3"/>
      <c r="CW43" s="3"/>
      <c r="CX43" s="3"/>
      <c r="CY43" s="3"/>
      <c r="CZ43" s="3"/>
    </row>
    <row r="44" s="433" customFormat="true" ht="15" customHeight="true" x14ac:dyDescent="0.2">
      <c r="A44" s="1804"/>
      <c r="B44" s="331" t="s">
        <v>48</v>
      </c>
      <c r="C44" s="49" t="s">
        <v>35</v>
      </c>
      <c r="D44" s="46" t="s">
        <v>35</v>
      </c>
      <c r="E44" s="46" t="s">
        <v>35</v>
      </c>
      <c r="F44" s="46" t="s">
        <v>35</v>
      </c>
      <c r="G44" s="43" t="s">
        <v>35</v>
      </c>
      <c r="H44" s="40" t="s">
        <v>35</v>
      </c>
      <c r="I44" s="46" t="s">
        <v>35</v>
      </c>
      <c r="J44" s="46" t="s">
        <v>35</v>
      </c>
      <c r="K44" s="46" t="s">
        <v>35</v>
      </c>
      <c r="L44" s="37" t="s">
        <v>35</v>
      </c>
      <c r="M44" s="49" t="s">
        <v>35</v>
      </c>
      <c r="N44" s="46" t="s">
        <v>35</v>
      </c>
      <c r="O44" s="46" t="s">
        <v>35</v>
      </c>
      <c r="P44" s="46" t="s">
        <v>35</v>
      </c>
      <c r="Q44" s="43" t="s">
        <v>35</v>
      </c>
      <c r="R44" s="40" t="s">
        <v>35</v>
      </c>
      <c r="S44" s="46" t="s">
        <v>35</v>
      </c>
      <c r="T44" s="46" t="s">
        <v>35</v>
      </c>
      <c r="U44" s="46" t="s">
        <v>35</v>
      </c>
      <c r="V44" s="46" t="s">
        <v>35</v>
      </c>
      <c r="W44" s="46" t="s">
        <v>35</v>
      </c>
      <c r="X44" s="46" t="s">
        <v>35</v>
      </c>
      <c r="Y44" s="46" t="s">
        <v>35</v>
      </c>
      <c r="Z44" s="46" t="s">
        <v>35</v>
      </c>
      <c r="AA44" s="46" t="s">
        <v>35</v>
      </c>
      <c r="AB44" s="46" t="s">
        <v>35</v>
      </c>
      <c r="AC44" s="46" t="s">
        <v>35</v>
      </c>
      <c r="AD44" s="46" t="s">
        <v>35</v>
      </c>
      <c r="AE44" s="46" t="s">
        <v>35</v>
      </c>
      <c r="AF44" s="46" t="s">
        <v>35</v>
      </c>
      <c r="AG44" s="46" t="s">
        <v>35</v>
      </c>
      <c r="AH44" s="46" t="s">
        <v>35</v>
      </c>
      <c r="AI44" s="46" t="s">
        <v>35</v>
      </c>
      <c r="AJ44" s="37" t="s">
        <v>35</v>
      </c>
      <c r="AK44" s="1693"/>
      <c r="AL44" s="1693"/>
      <c r="AM44" s="1693"/>
      <c r="AN44" s="1693"/>
      <c r="AO44" s="1693"/>
      <c r="AP44" s="1693"/>
      <c r="AQ44" s="1693"/>
      <c r="AR44" s="1693"/>
      <c r="AS44" s="1693"/>
      <c r="AT44" s="1693"/>
      <c r="AU44" s="1693"/>
      <c r="AV44" s="1693"/>
      <c r="AW44" s="1693"/>
      <c r="AX44" s="1693"/>
      <c r="AY44" s="1693"/>
      <c r="AZ44" s="305"/>
      <c r="BA44" s="1836"/>
      <c r="BB44" s="1542" t="s">
        <v>48</v>
      </c>
      <c r="BC44" s="33" t="s">
        <v>35</v>
      </c>
      <c r="BD44" s="29" t="s">
        <v>35</v>
      </c>
      <c r="BE44" s="29" t="s">
        <v>35</v>
      </c>
      <c r="BF44" s="29" t="s">
        <v>35</v>
      </c>
      <c r="BG44" s="24" t="s">
        <v>35</v>
      </c>
      <c r="BH44" s="33" t="s">
        <v>35</v>
      </c>
      <c r="BI44" s="29" t="s">
        <v>35</v>
      </c>
      <c r="BJ44" s="29" t="s">
        <v>35</v>
      </c>
      <c r="BK44" s="29" t="s">
        <v>35</v>
      </c>
      <c r="BL44" s="24" t="s">
        <v>35</v>
      </c>
      <c r="BM44" s="33" t="s">
        <v>35</v>
      </c>
      <c r="BN44" s="29" t="s">
        <v>35</v>
      </c>
      <c r="BO44" s="29" t="s">
        <v>35</v>
      </c>
      <c r="BP44" s="29" t="s">
        <v>35</v>
      </c>
      <c r="BQ44" s="24" t="s">
        <v>35</v>
      </c>
      <c r="BR44" s="33" t="s">
        <v>35</v>
      </c>
      <c r="BS44" s="29" t="s">
        <v>35</v>
      </c>
      <c r="BT44" s="29" t="s">
        <v>35</v>
      </c>
      <c r="BU44" s="29" t="s">
        <v>35</v>
      </c>
      <c r="BV44" s="29" t="s">
        <v>35</v>
      </c>
      <c r="BW44" s="29" t="s">
        <v>35</v>
      </c>
      <c r="BX44" s="29" t="s">
        <v>35</v>
      </c>
      <c r="BY44" s="18" t="s">
        <v>35</v>
      </c>
      <c r="BZ44" s="18" t="s">
        <v>35</v>
      </c>
      <c r="CA44" s="18" t="s">
        <v>35</v>
      </c>
      <c r="CB44" s="18" t="s">
        <v>35</v>
      </c>
      <c r="CC44" s="18" t="s">
        <v>35</v>
      </c>
      <c r="CD44" s="18" t="s">
        <v>35</v>
      </c>
      <c r="CE44" s="18" t="s">
        <v>35</v>
      </c>
      <c r="CF44" s="18" t="s">
        <v>35</v>
      </c>
      <c r="CG44" s="18" t="s">
        <v>35</v>
      </c>
      <c r="CH44" s="18" t="s">
        <v>35</v>
      </c>
      <c r="CI44" s="18" t="s">
        <v>35</v>
      </c>
      <c r="CJ44" s="18" t="s">
        <v>35</v>
      </c>
      <c r="CK44" s="3"/>
      <c r="CL44" s="3"/>
      <c r="CM44" s="3"/>
      <c r="CN44" s="3"/>
      <c r="CO44" s="3"/>
      <c r="CP44" s="3"/>
      <c r="CQ44" s="3"/>
      <c r="CR44" s="3"/>
      <c r="CS44" s="3"/>
      <c r="CT44" s="3"/>
      <c r="CU44" s="3"/>
      <c r="CV44" s="3"/>
      <c r="CW44" s="3"/>
      <c r="CX44" s="3"/>
      <c r="CY44" s="3"/>
      <c r="CZ44" s="3"/>
    </row>
    <row r="45" s="433" customFormat="true" ht="15" customHeight="true" x14ac:dyDescent="0.2">
      <c r="A45" s="1804" t="s">
        <v>52</v>
      </c>
      <c r="B45" s="331" t="s">
        <v>49</v>
      </c>
      <c r="C45" s="49" t="s">
        <v>35</v>
      </c>
      <c r="D45" s="46" t="s">
        <v>35</v>
      </c>
      <c r="E45" s="46" t="s">
        <v>35</v>
      </c>
      <c r="F45" s="46" t="s">
        <v>35</v>
      </c>
      <c r="G45" s="43" t="s">
        <v>35</v>
      </c>
      <c r="H45" s="40" t="s">
        <v>35</v>
      </c>
      <c r="I45" s="46" t="s">
        <v>35</v>
      </c>
      <c r="J45" s="46" t="s">
        <v>35</v>
      </c>
      <c r="K45" s="46" t="s">
        <v>35</v>
      </c>
      <c r="L45" s="37" t="s">
        <v>35</v>
      </c>
      <c r="M45" s="49" t="s">
        <v>35</v>
      </c>
      <c r="N45" s="46" t="s">
        <v>35</v>
      </c>
      <c r="O45" s="46" t="s">
        <v>35</v>
      </c>
      <c r="P45" s="46" t="s">
        <v>35</v>
      </c>
      <c r="Q45" s="43" t="s">
        <v>35</v>
      </c>
      <c r="R45" s="40" t="s">
        <v>35</v>
      </c>
      <c r="S45" s="46" t="s">
        <v>35</v>
      </c>
      <c r="T45" s="46" t="s">
        <v>35</v>
      </c>
      <c r="U45" s="46" t="s">
        <v>35</v>
      </c>
      <c r="V45" s="46" t="s">
        <v>35</v>
      </c>
      <c r="W45" s="46" t="s">
        <v>35</v>
      </c>
      <c r="X45" s="46" t="s">
        <v>35</v>
      </c>
      <c r="Y45" s="46" t="s">
        <v>35</v>
      </c>
      <c r="Z45" s="46" t="s">
        <v>35</v>
      </c>
      <c r="AA45" s="46" t="s">
        <v>35</v>
      </c>
      <c r="AB45" s="46" t="s">
        <v>35</v>
      </c>
      <c r="AC45" s="46" t="s">
        <v>35</v>
      </c>
      <c r="AD45" s="46" t="s">
        <v>35</v>
      </c>
      <c r="AE45" s="46" t="s">
        <v>35</v>
      </c>
      <c r="AF45" s="46" t="s">
        <v>35</v>
      </c>
      <c r="AG45" s="46" t="s">
        <v>35</v>
      </c>
      <c r="AH45" s="46" t="s">
        <v>35</v>
      </c>
      <c r="AI45" s="46" t="s">
        <v>35</v>
      </c>
      <c r="AJ45" s="37" t="s">
        <v>35</v>
      </c>
      <c r="AK45" s="1693"/>
      <c r="AL45" s="1693"/>
      <c r="AM45" s="1693"/>
      <c r="AN45" s="1693"/>
      <c r="AO45" s="1693"/>
      <c r="AP45" s="1693"/>
      <c r="AQ45" s="1693"/>
      <c r="AR45" s="1693"/>
      <c r="AS45" s="1693"/>
      <c r="AT45" s="1693"/>
      <c r="AU45" s="1693"/>
      <c r="AV45" s="1693"/>
      <c r="AW45" s="1693"/>
      <c r="AX45" s="1693"/>
      <c r="AY45" s="1693"/>
      <c r="AZ45" s="305"/>
      <c r="BA45" s="1836" t="s">
        <v>52</v>
      </c>
      <c r="BB45" s="1542" t="s">
        <v>49</v>
      </c>
      <c r="BC45" s="33" t="s">
        <v>35</v>
      </c>
      <c r="BD45" s="29" t="s">
        <v>35</v>
      </c>
      <c r="BE45" s="29" t="s">
        <v>35</v>
      </c>
      <c r="BF45" s="29" t="s">
        <v>35</v>
      </c>
      <c r="BG45" s="24" t="s">
        <v>35</v>
      </c>
      <c r="BH45" s="33" t="s">
        <v>35</v>
      </c>
      <c r="BI45" s="29" t="s">
        <v>35</v>
      </c>
      <c r="BJ45" s="29" t="s">
        <v>35</v>
      </c>
      <c r="BK45" s="29" t="s">
        <v>35</v>
      </c>
      <c r="BL45" s="24" t="s">
        <v>35</v>
      </c>
      <c r="BM45" s="33" t="s">
        <v>35</v>
      </c>
      <c r="BN45" s="29" t="s">
        <v>35</v>
      </c>
      <c r="BO45" s="29" t="s">
        <v>35</v>
      </c>
      <c r="BP45" s="29" t="s">
        <v>35</v>
      </c>
      <c r="BQ45" s="24" t="s">
        <v>35</v>
      </c>
      <c r="BR45" s="33" t="s">
        <v>35</v>
      </c>
      <c r="BS45" s="29" t="s">
        <v>35</v>
      </c>
      <c r="BT45" s="29" t="s">
        <v>35</v>
      </c>
      <c r="BU45" s="29" t="s">
        <v>35</v>
      </c>
      <c r="BV45" s="29" t="s">
        <v>35</v>
      </c>
      <c r="BW45" s="29" t="s">
        <v>35</v>
      </c>
      <c r="BX45" s="29" t="s">
        <v>35</v>
      </c>
      <c r="BY45" s="18" t="s">
        <v>35</v>
      </c>
      <c r="BZ45" s="18" t="s">
        <v>35</v>
      </c>
      <c r="CA45" s="18" t="s">
        <v>35</v>
      </c>
      <c r="CB45" s="18" t="s">
        <v>35</v>
      </c>
      <c r="CC45" s="18" t="s">
        <v>35</v>
      </c>
      <c r="CD45" s="18" t="s">
        <v>35</v>
      </c>
      <c r="CE45" s="18" t="s">
        <v>35</v>
      </c>
      <c r="CF45" s="18" t="s">
        <v>35</v>
      </c>
      <c r="CG45" s="18" t="s">
        <v>35</v>
      </c>
      <c r="CH45" s="18" t="s">
        <v>35</v>
      </c>
      <c r="CI45" s="18" t="s">
        <v>35</v>
      </c>
      <c r="CJ45" s="18" t="s">
        <v>35</v>
      </c>
      <c r="CK45" s="3"/>
      <c r="CL45" s="3"/>
      <c r="CM45" s="3"/>
      <c r="CN45" s="3"/>
      <c r="CO45" s="3"/>
      <c r="CP45" s="3"/>
      <c r="CQ45" s="3"/>
      <c r="CR45" s="3"/>
      <c r="CS45" s="3"/>
      <c r="CT45" s="3"/>
      <c r="CU45" s="3"/>
      <c r="CV45" s="3"/>
      <c r="CW45" s="3"/>
      <c r="CX45" s="3"/>
      <c r="CY45" s="3"/>
      <c r="CZ45" s="3"/>
    </row>
    <row r="46" s="433" customFormat="true" ht="15" customHeight="true" x14ac:dyDescent="0.2">
      <c r="A46" s="1804"/>
      <c r="B46" s="331" t="s">
        <v>48</v>
      </c>
      <c r="C46" s="49" t="s">
        <v>35</v>
      </c>
      <c r="D46" s="46" t="s">
        <v>35</v>
      </c>
      <c r="E46" s="46" t="s">
        <v>35</v>
      </c>
      <c r="F46" s="46" t="s">
        <v>35</v>
      </c>
      <c r="G46" s="43" t="s">
        <v>35</v>
      </c>
      <c r="H46" s="40" t="s">
        <v>35</v>
      </c>
      <c r="I46" s="46" t="s">
        <v>35</v>
      </c>
      <c r="J46" s="46" t="s">
        <v>35</v>
      </c>
      <c r="K46" s="46" t="s">
        <v>35</v>
      </c>
      <c r="L46" s="37" t="s">
        <v>35</v>
      </c>
      <c r="M46" s="49" t="s">
        <v>35</v>
      </c>
      <c r="N46" s="46" t="s">
        <v>35</v>
      </c>
      <c r="O46" s="46" t="s">
        <v>35</v>
      </c>
      <c r="P46" s="46" t="s">
        <v>35</v>
      </c>
      <c r="Q46" s="43" t="s">
        <v>35</v>
      </c>
      <c r="R46" s="40" t="s">
        <v>35</v>
      </c>
      <c r="S46" s="46" t="s">
        <v>35</v>
      </c>
      <c r="T46" s="46" t="s">
        <v>35</v>
      </c>
      <c r="U46" s="46" t="s">
        <v>35</v>
      </c>
      <c r="V46" s="46" t="s">
        <v>35</v>
      </c>
      <c r="W46" s="46" t="s">
        <v>35</v>
      </c>
      <c r="X46" s="46" t="s">
        <v>35</v>
      </c>
      <c r="Y46" s="46" t="s">
        <v>35</v>
      </c>
      <c r="Z46" s="46" t="s">
        <v>35</v>
      </c>
      <c r="AA46" s="46" t="s">
        <v>35</v>
      </c>
      <c r="AB46" s="46" t="s">
        <v>35</v>
      </c>
      <c r="AC46" s="46" t="s">
        <v>35</v>
      </c>
      <c r="AD46" s="46" t="s">
        <v>35</v>
      </c>
      <c r="AE46" s="46" t="s">
        <v>35</v>
      </c>
      <c r="AF46" s="46" t="s">
        <v>35</v>
      </c>
      <c r="AG46" s="46" t="s">
        <v>35</v>
      </c>
      <c r="AH46" s="46" t="s">
        <v>35</v>
      </c>
      <c r="AI46" s="46" t="s">
        <v>35</v>
      </c>
      <c r="AJ46" s="37" t="s">
        <v>35</v>
      </c>
      <c r="AK46" s="1693"/>
      <c r="AL46" s="1693"/>
      <c r="AM46" s="1693"/>
      <c r="AN46" s="1693"/>
      <c r="AO46" s="1693"/>
      <c r="AP46" s="1693"/>
      <c r="AQ46" s="1693"/>
      <c r="AR46" s="1693"/>
      <c r="AS46" s="1693"/>
      <c r="AT46" s="1693"/>
      <c r="AU46" s="1693"/>
      <c r="AV46" s="1693"/>
      <c r="AW46" s="1693"/>
      <c r="AX46" s="1693"/>
      <c r="AY46" s="1693"/>
      <c r="AZ46" s="305"/>
      <c r="BA46" s="1836"/>
      <c r="BB46" s="1542" t="s">
        <v>48</v>
      </c>
      <c r="BC46" s="33" t="s">
        <v>35</v>
      </c>
      <c r="BD46" s="29" t="s">
        <v>35</v>
      </c>
      <c r="BE46" s="29" t="s">
        <v>35</v>
      </c>
      <c r="BF46" s="29" t="s">
        <v>35</v>
      </c>
      <c r="BG46" s="24" t="s">
        <v>35</v>
      </c>
      <c r="BH46" s="33" t="s">
        <v>35</v>
      </c>
      <c r="BI46" s="29" t="s">
        <v>35</v>
      </c>
      <c r="BJ46" s="29" t="s">
        <v>35</v>
      </c>
      <c r="BK46" s="29" t="s">
        <v>35</v>
      </c>
      <c r="BL46" s="24" t="s">
        <v>35</v>
      </c>
      <c r="BM46" s="33" t="s">
        <v>35</v>
      </c>
      <c r="BN46" s="29" t="s">
        <v>35</v>
      </c>
      <c r="BO46" s="29" t="s">
        <v>35</v>
      </c>
      <c r="BP46" s="29" t="s">
        <v>35</v>
      </c>
      <c r="BQ46" s="24" t="s">
        <v>35</v>
      </c>
      <c r="BR46" s="33" t="s">
        <v>35</v>
      </c>
      <c r="BS46" s="29" t="s">
        <v>35</v>
      </c>
      <c r="BT46" s="29" t="s">
        <v>35</v>
      </c>
      <c r="BU46" s="29" t="s">
        <v>35</v>
      </c>
      <c r="BV46" s="29" t="s">
        <v>35</v>
      </c>
      <c r="BW46" s="29" t="s">
        <v>35</v>
      </c>
      <c r="BX46" s="29" t="s">
        <v>35</v>
      </c>
      <c r="BY46" s="18" t="s">
        <v>35</v>
      </c>
      <c r="BZ46" s="18" t="s">
        <v>35</v>
      </c>
      <c r="CA46" s="18" t="s">
        <v>35</v>
      </c>
      <c r="CB46" s="18" t="s">
        <v>35</v>
      </c>
      <c r="CC46" s="18" t="s">
        <v>35</v>
      </c>
      <c r="CD46" s="18" t="s">
        <v>35</v>
      </c>
      <c r="CE46" s="18" t="s">
        <v>35</v>
      </c>
      <c r="CF46" s="18" t="s">
        <v>35</v>
      </c>
      <c r="CG46" s="18" t="s">
        <v>35</v>
      </c>
      <c r="CH46" s="18" t="s">
        <v>35</v>
      </c>
      <c r="CI46" s="18" t="s">
        <v>35</v>
      </c>
      <c r="CJ46" s="18" t="s">
        <v>35</v>
      </c>
      <c r="CK46" s="3"/>
      <c r="CL46" s="3"/>
      <c r="CM46" s="3"/>
      <c r="CN46" s="3"/>
      <c r="CO46" s="3"/>
      <c r="CP46" s="3"/>
      <c r="CQ46" s="3"/>
      <c r="CR46" s="3"/>
      <c r="CS46" s="3"/>
      <c r="CT46" s="3"/>
      <c r="CU46" s="3"/>
      <c r="CV46" s="3"/>
      <c r="CW46" s="3"/>
      <c r="CX46" s="3"/>
      <c r="CY46" s="3"/>
      <c r="CZ46" s="3"/>
    </row>
    <row r="47" s="276" customFormat="true" ht="15" customHeight="true" x14ac:dyDescent="0.2">
      <c r="A47" s="1804" t="s">
        <v>101</v>
      </c>
      <c r="B47" s="331" t="s">
        <v>100</v>
      </c>
      <c r="C47" s="49" t="s">
        <v>35</v>
      </c>
      <c r="D47" s="46" t="s">
        <v>35</v>
      </c>
      <c r="E47" s="46" t="s">
        <v>35</v>
      </c>
      <c r="F47" s="46" t="s">
        <v>35</v>
      </c>
      <c r="G47" s="43" t="s">
        <v>35</v>
      </c>
      <c r="H47" s="40" t="s">
        <v>35</v>
      </c>
      <c r="I47" s="46" t="s">
        <v>35</v>
      </c>
      <c r="J47" s="46" t="s">
        <v>35</v>
      </c>
      <c r="K47" s="46" t="s">
        <v>35</v>
      </c>
      <c r="L47" s="37" t="s">
        <v>35</v>
      </c>
      <c r="M47" s="49" t="s">
        <v>35</v>
      </c>
      <c r="N47" s="46" t="s">
        <v>35</v>
      </c>
      <c r="O47" s="46" t="s">
        <v>35</v>
      </c>
      <c r="P47" s="46" t="s">
        <v>35</v>
      </c>
      <c r="Q47" s="43" t="s">
        <v>35</v>
      </c>
      <c r="R47" s="40" t="s">
        <v>35</v>
      </c>
      <c r="S47" s="46" t="s">
        <v>35</v>
      </c>
      <c r="T47" s="46" t="s">
        <v>35</v>
      </c>
      <c r="U47" s="46" t="s">
        <v>35</v>
      </c>
      <c r="V47" s="46" t="s">
        <v>35</v>
      </c>
      <c r="W47" s="46" t="s">
        <v>35</v>
      </c>
      <c r="X47" s="46" t="s">
        <v>35</v>
      </c>
      <c r="Y47" s="46" t="s">
        <v>35</v>
      </c>
      <c r="Z47" s="46" t="s">
        <v>35</v>
      </c>
      <c r="AA47" s="46" t="s">
        <v>35</v>
      </c>
      <c r="AB47" s="46" t="s">
        <v>35</v>
      </c>
      <c r="AC47" s="46" t="s">
        <v>35</v>
      </c>
      <c r="AD47" s="46" t="s">
        <v>35</v>
      </c>
      <c r="AE47" s="46" t="s">
        <v>35</v>
      </c>
      <c r="AF47" s="46" t="s">
        <v>35</v>
      </c>
      <c r="AG47" s="46" t="s">
        <v>35</v>
      </c>
      <c r="AH47" s="46" t="s">
        <v>35</v>
      </c>
      <c r="AI47" s="46" t="s">
        <v>35</v>
      </c>
      <c r="AJ47" s="37" t="s">
        <v>35</v>
      </c>
      <c r="AK47" s="5"/>
      <c r="AL47" s="5"/>
      <c r="AM47" s="5"/>
      <c r="AN47" s="5"/>
      <c r="AO47" s="5"/>
      <c r="AP47" s="5"/>
      <c r="AQ47" s="5"/>
      <c r="AR47" s="5"/>
      <c r="AS47" s="5"/>
      <c r="AT47" s="5"/>
      <c r="AU47" s="5"/>
      <c r="AV47" s="5"/>
      <c r="AW47" s="5"/>
      <c r="AX47" s="5"/>
      <c r="AY47" s="5"/>
      <c r="AZ47" s="304"/>
      <c r="BA47" s="1836" t="s">
        <v>101</v>
      </c>
      <c r="BB47" s="1542" t="s">
        <v>100</v>
      </c>
      <c r="BC47" s="33" t="s">
        <v>35</v>
      </c>
      <c r="BD47" s="29" t="s">
        <v>35</v>
      </c>
      <c r="BE47" s="29" t="s">
        <v>35</v>
      </c>
      <c r="BF47" s="29" t="s">
        <v>35</v>
      </c>
      <c r="BG47" s="24" t="s">
        <v>35</v>
      </c>
      <c r="BH47" s="33" t="s">
        <v>35</v>
      </c>
      <c r="BI47" s="29" t="s">
        <v>35</v>
      </c>
      <c r="BJ47" s="29" t="s">
        <v>35</v>
      </c>
      <c r="BK47" s="29" t="s">
        <v>35</v>
      </c>
      <c r="BL47" s="24" t="s">
        <v>35</v>
      </c>
      <c r="BM47" s="33" t="s">
        <v>35</v>
      </c>
      <c r="BN47" s="29" t="s">
        <v>35</v>
      </c>
      <c r="BO47" s="29" t="s">
        <v>35</v>
      </c>
      <c r="BP47" s="29" t="s">
        <v>35</v>
      </c>
      <c r="BQ47" s="24" t="s">
        <v>35</v>
      </c>
      <c r="BR47" s="33" t="s">
        <v>35</v>
      </c>
      <c r="BS47" s="29" t="s">
        <v>35</v>
      </c>
      <c r="BT47" s="29" t="s">
        <v>35</v>
      </c>
      <c r="BU47" s="29" t="s">
        <v>35</v>
      </c>
      <c r="BV47" s="29" t="s">
        <v>35</v>
      </c>
      <c r="BW47" s="29" t="s">
        <v>35</v>
      </c>
      <c r="BX47" s="29" t="s">
        <v>35</v>
      </c>
      <c r="BY47" s="18" t="s">
        <v>35</v>
      </c>
      <c r="BZ47" s="18" t="s">
        <v>35</v>
      </c>
      <c r="CA47" s="18" t="s">
        <v>35</v>
      </c>
      <c r="CB47" s="18" t="s">
        <v>35</v>
      </c>
      <c r="CC47" s="18" t="s">
        <v>35</v>
      </c>
      <c r="CD47" s="18" t="s">
        <v>35</v>
      </c>
      <c r="CE47" s="18" t="s">
        <v>35</v>
      </c>
      <c r="CF47" s="18" t="s">
        <v>35</v>
      </c>
      <c r="CG47" s="18" t="s">
        <v>35</v>
      </c>
      <c r="CH47" s="18" t="s">
        <v>35</v>
      </c>
      <c r="CI47" s="18" t="s">
        <v>35</v>
      </c>
      <c r="CJ47" s="18" t="s">
        <v>35</v>
      </c>
      <c r="CK47" s="3"/>
      <c r="CL47" s="3"/>
      <c r="CM47" s="3"/>
      <c r="CN47" s="3"/>
      <c r="CO47" s="3"/>
      <c r="CP47" s="3"/>
      <c r="CQ47" s="3"/>
      <c r="CR47" s="3"/>
      <c r="CS47" s="3"/>
      <c r="CT47" s="3"/>
      <c r="CU47" s="3"/>
      <c r="CV47" s="3"/>
      <c r="CW47" s="3"/>
      <c r="CX47" s="3"/>
      <c r="CY47" s="3"/>
      <c r="CZ47" s="3"/>
    </row>
    <row r="48" s="276" customFormat="true" ht="15" customHeight="true" x14ac:dyDescent="0.2">
      <c r="A48" s="1804"/>
      <c r="B48" s="331" t="s">
        <v>99</v>
      </c>
      <c r="C48" s="49" t="s">
        <v>35</v>
      </c>
      <c r="D48" s="46" t="s">
        <v>35</v>
      </c>
      <c r="E48" s="46" t="s">
        <v>35</v>
      </c>
      <c r="F48" s="46" t="s">
        <v>35</v>
      </c>
      <c r="G48" s="43" t="s">
        <v>35</v>
      </c>
      <c r="H48" s="40" t="s">
        <v>35</v>
      </c>
      <c r="I48" s="46" t="s">
        <v>35</v>
      </c>
      <c r="J48" s="46" t="s">
        <v>35</v>
      </c>
      <c r="K48" s="46" t="s">
        <v>35</v>
      </c>
      <c r="L48" s="37" t="s">
        <v>35</v>
      </c>
      <c r="M48" s="49" t="s">
        <v>35</v>
      </c>
      <c r="N48" s="46" t="s">
        <v>35</v>
      </c>
      <c r="O48" s="46" t="s">
        <v>35</v>
      </c>
      <c r="P48" s="46" t="s">
        <v>35</v>
      </c>
      <c r="Q48" s="43" t="s">
        <v>35</v>
      </c>
      <c r="R48" s="40" t="s">
        <v>35</v>
      </c>
      <c r="S48" s="46" t="s">
        <v>35</v>
      </c>
      <c r="T48" s="46" t="s">
        <v>35</v>
      </c>
      <c r="U48" s="46" t="s">
        <v>35</v>
      </c>
      <c r="V48" s="46" t="s">
        <v>35</v>
      </c>
      <c r="W48" s="46" t="s">
        <v>35</v>
      </c>
      <c r="X48" s="46" t="s">
        <v>35</v>
      </c>
      <c r="Y48" s="46" t="s">
        <v>35</v>
      </c>
      <c r="Z48" s="46" t="s">
        <v>35</v>
      </c>
      <c r="AA48" s="46" t="s">
        <v>35</v>
      </c>
      <c r="AB48" s="46" t="s">
        <v>35</v>
      </c>
      <c r="AC48" s="46" t="s">
        <v>35</v>
      </c>
      <c r="AD48" s="46" t="s">
        <v>35</v>
      </c>
      <c r="AE48" s="46" t="s">
        <v>35</v>
      </c>
      <c r="AF48" s="46" t="s">
        <v>35</v>
      </c>
      <c r="AG48" s="46" t="s">
        <v>35</v>
      </c>
      <c r="AH48" s="46" t="s">
        <v>35</v>
      </c>
      <c r="AI48" s="46" t="s">
        <v>35</v>
      </c>
      <c r="AJ48" s="37" t="s">
        <v>35</v>
      </c>
      <c r="AK48" s="5"/>
      <c r="AL48" s="5"/>
      <c r="AM48" s="5"/>
      <c r="AN48" s="5"/>
      <c r="AO48" s="5"/>
      <c r="AP48" s="5"/>
      <c r="AQ48" s="5"/>
      <c r="AR48" s="5"/>
      <c r="AS48" s="5"/>
      <c r="AT48" s="5"/>
      <c r="AU48" s="5"/>
      <c r="AV48" s="5"/>
      <c r="AW48" s="5"/>
      <c r="AX48" s="5"/>
      <c r="AY48" s="5"/>
      <c r="AZ48" s="304"/>
      <c r="BA48" s="1836"/>
      <c r="BB48" s="1542" t="s">
        <v>99</v>
      </c>
      <c r="BC48" s="33" t="s">
        <v>35</v>
      </c>
      <c r="BD48" s="29" t="s">
        <v>35</v>
      </c>
      <c r="BE48" s="29" t="s">
        <v>35</v>
      </c>
      <c r="BF48" s="29" t="s">
        <v>35</v>
      </c>
      <c r="BG48" s="24" t="s">
        <v>35</v>
      </c>
      <c r="BH48" s="33" t="s">
        <v>35</v>
      </c>
      <c r="BI48" s="29" t="s">
        <v>35</v>
      </c>
      <c r="BJ48" s="29" t="s">
        <v>35</v>
      </c>
      <c r="BK48" s="29" t="s">
        <v>35</v>
      </c>
      <c r="BL48" s="24" t="s">
        <v>35</v>
      </c>
      <c r="BM48" s="33" t="s">
        <v>35</v>
      </c>
      <c r="BN48" s="29" t="s">
        <v>35</v>
      </c>
      <c r="BO48" s="29" t="s">
        <v>35</v>
      </c>
      <c r="BP48" s="29" t="s">
        <v>35</v>
      </c>
      <c r="BQ48" s="24" t="s">
        <v>35</v>
      </c>
      <c r="BR48" s="33" t="s">
        <v>35</v>
      </c>
      <c r="BS48" s="29" t="s">
        <v>35</v>
      </c>
      <c r="BT48" s="29" t="s">
        <v>35</v>
      </c>
      <c r="BU48" s="29" t="s">
        <v>35</v>
      </c>
      <c r="BV48" s="29" t="s">
        <v>35</v>
      </c>
      <c r="BW48" s="29" t="s">
        <v>35</v>
      </c>
      <c r="BX48" s="29" t="s">
        <v>35</v>
      </c>
      <c r="BY48" s="18" t="s">
        <v>35</v>
      </c>
      <c r="BZ48" s="18" t="s">
        <v>35</v>
      </c>
      <c r="CA48" s="18" t="s">
        <v>35</v>
      </c>
      <c r="CB48" s="18" t="s">
        <v>35</v>
      </c>
      <c r="CC48" s="18" t="s">
        <v>35</v>
      </c>
      <c r="CD48" s="18" t="s">
        <v>35</v>
      </c>
      <c r="CE48" s="18" t="s">
        <v>35</v>
      </c>
      <c r="CF48" s="18" t="s">
        <v>35</v>
      </c>
      <c r="CG48" s="18" t="s">
        <v>35</v>
      </c>
      <c r="CH48" s="18" t="s">
        <v>35</v>
      </c>
      <c r="CI48" s="18" t="s">
        <v>35</v>
      </c>
      <c r="CJ48" s="18" t="s">
        <v>35</v>
      </c>
      <c r="CK48" s="3"/>
      <c r="CL48" s="3"/>
      <c r="CM48" s="3"/>
      <c r="CN48" s="3"/>
      <c r="CO48" s="3"/>
      <c r="CP48" s="3"/>
      <c r="CQ48" s="3"/>
      <c r="CR48" s="3"/>
      <c r="CS48" s="3"/>
      <c r="CT48" s="3"/>
      <c r="CU48" s="3"/>
      <c r="CV48" s="3"/>
      <c r="CW48" s="3"/>
      <c r="CX48" s="3"/>
      <c r="CY48" s="3"/>
      <c r="CZ48" s="3"/>
    </row>
    <row r="49" s="276" customFormat="true" ht="15" customHeight="true" x14ac:dyDescent="0.2">
      <c r="A49" s="1804"/>
      <c r="B49" s="331" t="s">
        <v>68</v>
      </c>
      <c r="C49" s="49" t="s">
        <v>35</v>
      </c>
      <c r="D49" s="46" t="s">
        <v>35</v>
      </c>
      <c r="E49" s="46" t="s">
        <v>35</v>
      </c>
      <c r="F49" s="46" t="s">
        <v>35</v>
      </c>
      <c r="G49" s="43" t="s">
        <v>35</v>
      </c>
      <c r="H49" s="40" t="s">
        <v>35</v>
      </c>
      <c r="I49" s="46" t="s">
        <v>35</v>
      </c>
      <c r="J49" s="46" t="s">
        <v>35</v>
      </c>
      <c r="K49" s="46" t="s">
        <v>35</v>
      </c>
      <c r="L49" s="37" t="s">
        <v>35</v>
      </c>
      <c r="M49" s="49" t="s">
        <v>35</v>
      </c>
      <c r="N49" s="46" t="s">
        <v>35</v>
      </c>
      <c r="O49" s="46" t="s">
        <v>35</v>
      </c>
      <c r="P49" s="46" t="s">
        <v>35</v>
      </c>
      <c r="Q49" s="43" t="s">
        <v>35</v>
      </c>
      <c r="R49" s="40" t="s">
        <v>35</v>
      </c>
      <c r="S49" s="46" t="s">
        <v>35</v>
      </c>
      <c r="T49" s="46" t="s">
        <v>35</v>
      </c>
      <c r="U49" s="46" t="s">
        <v>35</v>
      </c>
      <c r="V49" s="46" t="s">
        <v>35</v>
      </c>
      <c r="W49" s="46" t="s">
        <v>35</v>
      </c>
      <c r="X49" s="46" t="s">
        <v>35</v>
      </c>
      <c r="Y49" s="46" t="s">
        <v>35</v>
      </c>
      <c r="Z49" s="46" t="s">
        <v>35</v>
      </c>
      <c r="AA49" s="46" t="s">
        <v>35</v>
      </c>
      <c r="AB49" s="46" t="s">
        <v>35</v>
      </c>
      <c r="AC49" s="46" t="s">
        <v>35</v>
      </c>
      <c r="AD49" s="46" t="s">
        <v>35</v>
      </c>
      <c r="AE49" s="46" t="s">
        <v>35</v>
      </c>
      <c r="AF49" s="46" t="s">
        <v>35</v>
      </c>
      <c r="AG49" s="46" t="s">
        <v>35</v>
      </c>
      <c r="AH49" s="46" t="s">
        <v>35</v>
      </c>
      <c r="AI49" s="46" t="s">
        <v>35</v>
      </c>
      <c r="AJ49" s="37" t="s">
        <v>35</v>
      </c>
      <c r="AK49" s="5"/>
      <c r="AL49" s="5"/>
      <c r="AM49" s="5"/>
      <c r="AN49" s="5"/>
      <c r="AO49" s="5"/>
      <c r="AP49" s="5"/>
      <c r="AQ49" s="5"/>
      <c r="AR49" s="5"/>
      <c r="AS49" s="5"/>
      <c r="AT49" s="5"/>
      <c r="AU49" s="5"/>
      <c r="AV49" s="5"/>
      <c r="AW49" s="5"/>
      <c r="AX49" s="5"/>
      <c r="AY49" s="5"/>
      <c r="AZ49" s="304"/>
      <c r="BA49" s="1836"/>
      <c r="BB49" s="1542" t="s">
        <v>68</v>
      </c>
      <c r="BC49" s="33" t="s">
        <v>35</v>
      </c>
      <c r="BD49" s="29" t="s">
        <v>35</v>
      </c>
      <c r="BE49" s="29" t="s">
        <v>35</v>
      </c>
      <c r="BF49" s="29" t="s">
        <v>35</v>
      </c>
      <c r="BG49" s="24" t="s">
        <v>35</v>
      </c>
      <c r="BH49" s="33" t="s">
        <v>35</v>
      </c>
      <c r="BI49" s="29" t="s">
        <v>35</v>
      </c>
      <c r="BJ49" s="29" t="s">
        <v>35</v>
      </c>
      <c r="BK49" s="29" t="s">
        <v>35</v>
      </c>
      <c r="BL49" s="24" t="s">
        <v>35</v>
      </c>
      <c r="BM49" s="33" t="s">
        <v>35</v>
      </c>
      <c r="BN49" s="29" t="s">
        <v>35</v>
      </c>
      <c r="BO49" s="29" t="s">
        <v>35</v>
      </c>
      <c r="BP49" s="29" t="s">
        <v>35</v>
      </c>
      <c r="BQ49" s="24" t="s">
        <v>35</v>
      </c>
      <c r="BR49" s="33" t="s">
        <v>35</v>
      </c>
      <c r="BS49" s="29" t="s">
        <v>35</v>
      </c>
      <c r="BT49" s="29" t="s">
        <v>35</v>
      </c>
      <c r="BU49" s="29" t="s">
        <v>35</v>
      </c>
      <c r="BV49" s="29" t="s">
        <v>35</v>
      </c>
      <c r="BW49" s="29" t="s">
        <v>35</v>
      </c>
      <c r="BX49" s="29" t="s">
        <v>35</v>
      </c>
      <c r="BY49" s="18" t="s">
        <v>35</v>
      </c>
      <c r="BZ49" s="18" t="s">
        <v>35</v>
      </c>
      <c r="CA49" s="18" t="s">
        <v>35</v>
      </c>
      <c r="CB49" s="18" t="s">
        <v>35</v>
      </c>
      <c r="CC49" s="18" t="s">
        <v>35</v>
      </c>
      <c r="CD49" s="18" t="s">
        <v>35</v>
      </c>
      <c r="CE49" s="18" t="s">
        <v>35</v>
      </c>
      <c r="CF49" s="18" t="s">
        <v>35</v>
      </c>
      <c r="CG49" s="18" t="s">
        <v>35</v>
      </c>
      <c r="CH49" s="18" t="s">
        <v>35</v>
      </c>
      <c r="CI49" s="18" t="s">
        <v>35</v>
      </c>
      <c r="CJ49" s="18" t="s">
        <v>35</v>
      </c>
      <c r="CK49" s="3"/>
      <c r="CL49" s="3"/>
      <c r="CM49" s="3"/>
      <c r="CN49" s="3"/>
      <c r="CO49" s="3"/>
      <c r="CP49" s="3"/>
      <c r="CQ49" s="3"/>
      <c r="CR49" s="3"/>
      <c r="CS49" s="3"/>
      <c r="CT49" s="3"/>
      <c r="CU49" s="3"/>
      <c r="CV49" s="3"/>
      <c r="CW49" s="3"/>
      <c r="CX49" s="3"/>
      <c r="CY49" s="3"/>
      <c r="CZ49" s="3"/>
    </row>
    <row r="50" s="276" customFormat="true" ht="15" customHeight="true" x14ac:dyDescent="0.2">
      <c r="A50" s="1804" t="s">
        <v>102</v>
      </c>
      <c r="B50" s="331" t="s">
        <v>100</v>
      </c>
      <c r="C50" s="49" t="s">
        <v>35</v>
      </c>
      <c r="D50" s="46" t="s">
        <v>35</v>
      </c>
      <c r="E50" s="46" t="s">
        <v>35</v>
      </c>
      <c r="F50" s="46" t="s">
        <v>35</v>
      </c>
      <c r="G50" s="43" t="s">
        <v>35</v>
      </c>
      <c r="H50" s="40" t="s">
        <v>35</v>
      </c>
      <c r="I50" s="46" t="s">
        <v>35</v>
      </c>
      <c r="J50" s="46" t="s">
        <v>35</v>
      </c>
      <c r="K50" s="46" t="s">
        <v>35</v>
      </c>
      <c r="L50" s="37" t="s">
        <v>35</v>
      </c>
      <c r="M50" s="49" t="s">
        <v>35</v>
      </c>
      <c r="N50" s="46" t="s">
        <v>35</v>
      </c>
      <c r="O50" s="46" t="s">
        <v>35</v>
      </c>
      <c r="P50" s="46" t="s">
        <v>35</v>
      </c>
      <c r="Q50" s="43" t="s">
        <v>35</v>
      </c>
      <c r="R50" s="40" t="s">
        <v>35</v>
      </c>
      <c r="S50" s="46" t="s">
        <v>35</v>
      </c>
      <c r="T50" s="46" t="s">
        <v>35</v>
      </c>
      <c r="U50" s="46" t="s">
        <v>35</v>
      </c>
      <c r="V50" s="46" t="s">
        <v>35</v>
      </c>
      <c r="W50" s="46" t="s">
        <v>35</v>
      </c>
      <c r="X50" s="46" t="s">
        <v>35</v>
      </c>
      <c r="Y50" s="46" t="s">
        <v>35</v>
      </c>
      <c r="Z50" s="46" t="s">
        <v>35</v>
      </c>
      <c r="AA50" s="46" t="s">
        <v>35</v>
      </c>
      <c r="AB50" s="46" t="s">
        <v>35</v>
      </c>
      <c r="AC50" s="46" t="s">
        <v>35</v>
      </c>
      <c r="AD50" s="46" t="s">
        <v>35</v>
      </c>
      <c r="AE50" s="46" t="s">
        <v>35</v>
      </c>
      <c r="AF50" s="46" t="s">
        <v>35</v>
      </c>
      <c r="AG50" s="46" t="s">
        <v>35</v>
      </c>
      <c r="AH50" s="46" t="s">
        <v>35</v>
      </c>
      <c r="AI50" s="46" t="s">
        <v>35</v>
      </c>
      <c r="AJ50" s="37" t="s">
        <v>35</v>
      </c>
      <c r="AK50" s="5"/>
      <c r="AL50" s="5"/>
      <c r="AM50" s="5"/>
      <c r="AN50" s="5"/>
      <c r="AO50" s="5"/>
      <c r="AP50" s="5"/>
      <c r="AQ50" s="5"/>
      <c r="AR50" s="5"/>
      <c r="AS50" s="5"/>
      <c r="AT50" s="5"/>
      <c r="AU50" s="5"/>
      <c r="AV50" s="5"/>
      <c r="AW50" s="5"/>
      <c r="AX50" s="5"/>
      <c r="AY50" s="5"/>
      <c r="AZ50" s="304"/>
      <c r="BA50" s="1836" t="s">
        <v>102</v>
      </c>
      <c r="BB50" s="1542" t="s">
        <v>100</v>
      </c>
      <c r="BC50" s="33" t="s">
        <v>35</v>
      </c>
      <c r="BD50" s="29" t="s">
        <v>35</v>
      </c>
      <c r="BE50" s="29" t="s">
        <v>35</v>
      </c>
      <c r="BF50" s="29" t="s">
        <v>35</v>
      </c>
      <c r="BG50" s="24" t="s">
        <v>35</v>
      </c>
      <c r="BH50" s="33" t="s">
        <v>35</v>
      </c>
      <c r="BI50" s="29" t="s">
        <v>35</v>
      </c>
      <c r="BJ50" s="29" t="s">
        <v>35</v>
      </c>
      <c r="BK50" s="29" t="s">
        <v>35</v>
      </c>
      <c r="BL50" s="24" t="s">
        <v>35</v>
      </c>
      <c r="BM50" s="33" t="s">
        <v>35</v>
      </c>
      <c r="BN50" s="29" t="s">
        <v>35</v>
      </c>
      <c r="BO50" s="29" t="s">
        <v>35</v>
      </c>
      <c r="BP50" s="29" t="s">
        <v>35</v>
      </c>
      <c r="BQ50" s="24" t="s">
        <v>35</v>
      </c>
      <c r="BR50" s="33" t="s">
        <v>35</v>
      </c>
      <c r="BS50" s="29" t="s">
        <v>35</v>
      </c>
      <c r="BT50" s="29" t="s">
        <v>35</v>
      </c>
      <c r="BU50" s="29" t="s">
        <v>35</v>
      </c>
      <c r="BV50" s="29" t="s">
        <v>35</v>
      </c>
      <c r="BW50" s="29" t="s">
        <v>35</v>
      </c>
      <c r="BX50" s="29" t="s">
        <v>35</v>
      </c>
      <c r="BY50" s="18" t="s">
        <v>35</v>
      </c>
      <c r="BZ50" s="18" t="s">
        <v>35</v>
      </c>
      <c r="CA50" s="18" t="s">
        <v>35</v>
      </c>
      <c r="CB50" s="18" t="s">
        <v>35</v>
      </c>
      <c r="CC50" s="18" t="s">
        <v>35</v>
      </c>
      <c r="CD50" s="18" t="s">
        <v>35</v>
      </c>
      <c r="CE50" s="18" t="s">
        <v>35</v>
      </c>
      <c r="CF50" s="18" t="s">
        <v>35</v>
      </c>
      <c r="CG50" s="18" t="s">
        <v>35</v>
      </c>
      <c r="CH50" s="18" t="s">
        <v>35</v>
      </c>
      <c r="CI50" s="18" t="s">
        <v>35</v>
      </c>
      <c r="CJ50" s="18" t="s">
        <v>35</v>
      </c>
      <c r="CK50" s="3"/>
      <c r="CL50" s="3"/>
      <c r="CM50" s="3"/>
      <c r="CN50" s="3"/>
      <c r="CO50" s="3"/>
      <c r="CP50" s="3"/>
      <c r="CQ50" s="3"/>
      <c r="CR50" s="3"/>
      <c r="CS50" s="3"/>
      <c r="CT50" s="3"/>
      <c r="CU50" s="3"/>
      <c r="CV50" s="3"/>
      <c r="CW50" s="3"/>
      <c r="CX50" s="3"/>
      <c r="CY50" s="3"/>
      <c r="CZ50" s="3"/>
    </row>
    <row r="51" s="276" customFormat="true" ht="15" customHeight="true" x14ac:dyDescent="0.2">
      <c r="A51" s="1804"/>
      <c r="B51" s="331" t="s">
        <v>99</v>
      </c>
      <c r="C51" s="49" t="s">
        <v>35</v>
      </c>
      <c r="D51" s="46" t="s">
        <v>35</v>
      </c>
      <c r="E51" s="46" t="s">
        <v>35</v>
      </c>
      <c r="F51" s="46" t="s">
        <v>35</v>
      </c>
      <c r="G51" s="43" t="s">
        <v>35</v>
      </c>
      <c r="H51" s="40" t="s">
        <v>35</v>
      </c>
      <c r="I51" s="46" t="s">
        <v>35</v>
      </c>
      <c r="J51" s="46" t="s">
        <v>35</v>
      </c>
      <c r="K51" s="46" t="s">
        <v>35</v>
      </c>
      <c r="L51" s="37" t="s">
        <v>35</v>
      </c>
      <c r="M51" s="49" t="s">
        <v>35</v>
      </c>
      <c r="N51" s="46" t="s">
        <v>35</v>
      </c>
      <c r="O51" s="46" t="s">
        <v>35</v>
      </c>
      <c r="P51" s="46" t="s">
        <v>35</v>
      </c>
      <c r="Q51" s="43" t="s">
        <v>35</v>
      </c>
      <c r="R51" s="40" t="s">
        <v>35</v>
      </c>
      <c r="S51" s="46" t="s">
        <v>35</v>
      </c>
      <c r="T51" s="46" t="s">
        <v>35</v>
      </c>
      <c r="U51" s="46" t="s">
        <v>35</v>
      </c>
      <c r="V51" s="46" t="s">
        <v>35</v>
      </c>
      <c r="W51" s="46" t="s">
        <v>35</v>
      </c>
      <c r="X51" s="46" t="s">
        <v>35</v>
      </c>
      <c r="Y51" s="46" t="s">
        <v>35</v>
      </c>
      <c r="Z51" s="46" t="s">
        <v>35</v>
      </c>
      <c r="AA51" s="46" t="s">
        <v>35</v>
      </c>
      <c r="AB51" s="46" t="s">
        <v>35</v>
      </c>
      <c r="AC51" s="46" t="s">
        <v>35</v>
      </c>
      <c r="AD51" s="46" t="s">
        <v>35</v>
      </c>
      <c r="AE51" s="46" t="s">
        <v>35</v>
      </c>
      <c r="AF51" s="46" t="s">
        <v>35</v>
      </c>
      <c r="AG51" s="46" t="s">
        <v>35</v>
      </c>
      <c r="AH51" s="46" t="s">
        <v>35</v>
      </c>
      <c r="AI51" s="46" t="s">
        <v>35</v>
      </c>
      <c r="AJ51" s="37" t="s">
        <v>35</v>
      </c>
      <c r="AK51" s="5"/>
      <c r="AL51" s="5"/>
      <c r="AM51" s="5"/>
      <c r="AN51" s="5"/>
      <c r="AO51" s="5"/>
      <c r="AP51" s="5"/>
      <c r="AQ51" s="5"/>
      <c r="AR51" s="5"/>
      <c r="AS51" s="5"/>
      <c r="AT51" s="5"/>
      <c r="AU51" s="5"/>
      <c r="AV51" s="5"/>
      <c r="AW51" s="5"/>
      <c r="AX51" s="5"/>
      <c r="AY51" s="5"/>
      <c r="AZ51" s="304"/>
      <c r="BA51" s="1836"/>
      <c r="BB51" s="1542" t="s">
        <v>99</v>
      </c>
      <c r="BC51" s="33" t="s">
        <v>35</v>
      </c>
      <c r="BD51" s="29" t="s">
        <v>35</v>
      </c>
      <c r="BE51" s="29" t="s">
        <v>35</v>
      </c>
      <c r="BF51" s="29" t="s">
        <v>35</v>
      </c>
      <c r="BG51" s="24" t="s">
        <v>35</v>
      </c>
      <c r="BH51" s="33" t="s">
        <v>35</v>
      </c>
      <c r="BI51" s="29" t="s">
        <v>35</v>
      </c>
      <c r="BJ51" s="29" t="s">
        <v>35</v>
      </c>
      <c r="BK51" s="29" t="s">
        <v>35</v>
      </c>
      <c r="BL51" s="24" t="s">
        <v>35</v>
      </c>
      <c r="BM51" s="33" t="s">
        <v>35</v>
      </c>
      <c r="BN51" s="29" t="s">
        <v>35</v>
      </c>
      <c r="BO51" s="29" t="s">
        <v>35</v>
      </c>
      <c r="BP51" s="29" t="s">
        <v>35</v>
      </c>
      <c r="BQ51" s="24" t="s">
        <v>35</v>
      </c>
      <c r="BR51" s="33" t="s">
        <v>35</v>
      </c>
      <c r="BS51" s="29" t="s">
        <v>35</v>
      </c>
      <c r="BT51" s="29" t="s">
        <v>35</v>
      </c>
      <c r="BU51" s="29" t="s">
        <v>35</v>
      </c>
      <c r="BV51" s="29" t="s">
        <v>35</v>
      </c>
      <c r="BW51" s="29" t="s">
        <v>35</v>
      </c>
      <c r="BX51" s="29" t="s">
        <v>35</v>
      </c>
      <c r="BY51" s="18" t="s">
        <v>35</v>
      </c>
      <c r="BZ51" s="18" t="s">
        <v>35</v>
      </c>
      <c r="CA51" s="18" t="s">
        <v>35</v>
      </c>
      <c r="CB51" s="18" t="s">
        <v>35</v>
      </c>
      <c r="CC51" s="18" t="s">
        <v>35</v>
      </c>
      <c r="CD51" s="18" t="s">
        <v>35</v>
      </c>
      <c r="CE51" s="18" t="s">
        <v>35</v>
      </c>
      <c r="CF51" s="18" t="s">
        <v>35</v>
      </c>
      <c r="CG51" s="18" t="s">
        <v>35</v>
      </c>
      <c r="CH51" s="18" t="s">
        <v>35</v>
      </c>
      <c r="CI51" s="18" t="s">
        <v>35</v>
      </c>
      <c r="CJ51" s="18" t="s">
        <v>35</v>
      </c>
      <c r="CK51" s="3"/>
      <c r="CL51" s="3"/>
      <c r="CM51" s="3"/>
      <c r="CN51" s="3"/>
      <c r="CO51" s="3"/>
      <c r="CP51" s="3"/>
      <c r="CQ51" s="3"/>
      <c r="CR51" s="3"/>
      <c r="CS51" s="3"/>
      <c r="CT51" s="3"/>
      <c r="CU51" s="3"/>
      <c r="CV51" s="3"/>
      <c r="CW51" s="3"/>
      <c r="CX51" s="3"/>
      <c r="CY51" s="3"/>
      <c r="CZ51" s="3"/>
    </row>
    <row r="52" s="276" customFormat="true" ht="15" customHeight="true" x14ac:dyDescent="0.2">
      <c r="A52" s="1804"/>
      <c r="B52" s="331" t="s">
        <v>68</v>
      </c>
      <c r="C52" s="49" t="s">
        <v>35</v>
      </c>
      <c r="D52" s="46" t="s">
        <v>35</v>
      </c>
      <c r="E52" s="46" t="s">
        <v>35</v>
      </c>
      <c r="F52" s="46" t="s">
        <v>35</v>
      </c>
      <c r="G52" s="43" t="s">
        <v>35</v>
      </c>
      <c r="H52" s="40" t="s">
        <v>35</v>
      </c>
      <c r="I52" s="46" t="s">
        <v>35</v>
      </c>
      <c r="J52" s="46" t="s">
        <v>35</v>
      </c>
      <c r="K52" s="46" t="s">
        <v>35</v>
      </c>
      <c r="L52" s="37" t="s">
        <v>35</v>
      </c>
      <c r="M52" s="49" t="s">
        <v>35</v>
      </c>
      <c r="N52" s="46" t="s">
        <v>35</v>
      </c>
      <c r="O52" s="46" t="s">
        <v>35</v>
      </c>
      <c r="P52" s="46" t="s">
        <v>35</v>
      </c>
      <c r="Q52" s="43" t="s">
        <v>35</v>
      </c>
      <c r="R52" s="40" t="s">
        <v>35</v>
      </c>
      <c r="S52" s="46" t="s">
        <v>35</v>
      </c>
      <c r="T52" s="46" t="s">
        <v>35</v>
      </c>
      <c r="U52" s="46" t="s">
        <v>35</v>
      </c>
      <c r="V52" s="46" t="s">
        <v>35</v>
      </c>
      <c r="W52" s="46" t="s">
        <v>35</v>
      </c>
      <c r="X52" s="46" t="s">
        <v>35</v>
      </c>
      <c r="Y52" s="46" t="s">
        <v>35</v>
      </c>
      <c r="Z52" s="46" t="s">
        <v>35</v>
      </c>
      <c r="AA52" s="46" t="s">
        <v>35</v>
      </c>
      <c r="AB52" s="46" t="s">
        <v>35</v>
      </c>
      <c r="AC52" s="46" t="s">
        <v>35</v>
      </c>
      <c r="AD52" s="46" t="s">
        <v>35</v>
      </c>
      <c r="AE52" s="46" t="s">
        <v>35</v>
      </c>
      <c r="AF52" s="46" t="s">
        <v>35</v>
      </c>
      <c r="AG52" s="46" t="s">
        <v>35</v>
      </c>
      <c r="AH52" s="46" t="s">
        <v>35</v>
      </c>
      <c r="AI52" s="46" t="s">
        <v>35</v>
      </c>
      <c r="AJ52" s="37" t="s">
        <v>35</v>
      </c>
      <c r="AK52" s="5"/>
      <c r="AL52" s="5"/>
      <c r="AM52" s="5"/>
      <c r="AN52" s="5"/>
      <c r="AO52" s="5"/>
      <c r="AP52" s="5"/>
      <c r="AQ52" s="5"/>
      <c r="AR52" s="5"/>
      <c r="AS52" s="5"/>
      <c r="AT52" s="5"/>
      <c r="AU52" s="5"/>
      <c r="AV52" s="5"/>
      <c r="AW52" s="5"/>
      <c r="AX52" s="5"/>
      <c r="AY52" s="5"/>
      <c r="AZ52" s="304"/>
      <c r="BA52" s="1836"/>
      <c r="BB52" s="1542" t="s">
        <v>68</v>
      </c>
      <c r="BC52" s="33" t="s">
        <v>35</v>
      </c>
      <c r="BD52" s="29" t="s">
        <v>35</v>
      </c>
      <c r="BE52" s="29" t="s">
        <v>35</v>
      </c>
      <c r="BF52" s="29" t="s">
        <v>35</v>
      </c>
      <c r="BG52" s="24" t="s">
        <v>35</v>
      </c>
      <c r="BH52" s="33" t="s">
        <v>35</v>
      </c>
      <c r="BI52" s="29" t="s">
        <v>35</v>
      </c>
      <c r="BJ52" s="29" t="s">
        <v>35</v>
      </c>
      <c r="BK52" s="29" t="s">
        <v>35</v>
      </c>
      <c r="BL52" s="24" t="s">
        <v>35</v>
      </c>
      <c r="BM52" s="33" t="s">
        <v>35</v>
      </c>
      <c r="BN52" s="29" t="s">
        <v>35</v>
      </c>
      <c r="BO52" s="29" t="s">
        <v>35</v>
      </c>
      <c r="BP52" s="29" t="s">
        <v>35</v>
      </c>
      <c r="BQ52" s="24" t="s">
        <v>35</v>
      </c>
      <c r="BR52" s="33" t="s">
        <v>35</v>
      </c>
      <c r="BS52" s="29" t="s">
        <v>35</v>
      </c>
      <c r="BT52" s="29" t="s">
        <v>35</v>
      </c>
      <c r="BU52" s="29" t="s">
        <v>35</v>
      </c>
      <c r="BV52" s="29" t="s">
        <v>35</v>
      </c>
      <c r="BW52" s="29" t="s">
        <v>35</v>
      </c>
      <c r="BX52" s="29" t="s">
        <v>35</v>
      </c>
      <c r="BY52" s="18" t="s">
        <v>35</v>
      </c>
      <c r="BZ52" s="18" t="s">
        <v>35</v>
      </c>
      <c r="CA52" s="18" t="s">
        <v>35</v>
      </c>
      <c r="CB52" s="18" t="s">
        <v>35</v>
      </c>
      <c r="CC52" s="18" t="s">
        <v>35</v>
      </c>
      <c r="CD52" s="18" t="s">
        <v>35</v>
      </c>
      <c r="CE52" s="18" t="s">
        <v>35</v>
      </c>
      <c r="CF52" s="18" t="s">
        <v>35</v>
      </c>
      <c r="CG52" s="18" t="s">
        <v>35</v>
      </c>
      <c r="CH52" s="18" t="s">
        <v>35</v>
      </c>
      <c r="CI52" s="18" t="s">
        <v>35</v>
      </c>
      <c r="CJ52" s="18" t="s">
        <v>35</v>
      </c>
      <c r="CK52" s="3"/>
      <c r="CL52" s="3"/>
      <c r="CM52" s="3"/>
      <c r="CN52" s="3"/>
      <c r="CO52" s="3"/>
      <c r="CP52" s="3"/>
      <c r="CQ52" s="3"/>
      <c r="CR52" s="3"/>
      <c r="CS52" s="3"/>
      <c r="CT52" s="3"/>
      <c r="CU52" s="3"/>
      <c r="CV52" s="3"/>
      <c r="CW52" s="3"/>
      <c r="CX52" s="3"/>
      <c r="CY52" s="3"/>
      <c r="CZ52" s="3"/>
    </row>
    <row r="53" s="276" customFormat="true" ht="15" customHeight="true" x14ac:dyDescent="0.2">
      <c r="A53" s="1804" t="s">
        <v>105</v>
      </c>
      <c r="B53" s="331" t="s">
        <v>100</v>
      </c>
      <c r="C53" s="49" t="s">
        <v>35</v>
      </c>
      <c r="D53" s="46" t="s">
        <v>35</v>
      </c>
      <c r="E53" s="46" t="s">
        <v>35</v>
      </c>
      <c r="F53" s="46" t="s">
        <v>35</v>
      </c>
      <c r="G53" s="43" t="s">
        <v>35</v>
      </c>
      <c r="H53" s="40" t="s">
        <v>35</v>
      </c>
      <c r="I53" s="46" t="s">
        <v>35</v>
      </c>
      <c r="J53" s="46" t="s">
        <v>35</v>
      </c>
      <c r="K53" s="46" t="s">
        <v>35</v>
      </c>
      <c r="L53" s="37" t="s">
        <v>35</v>
      </c>
      <c r="M53" s="49" t="s">
        <v>35</v>
      </c>
      <c r="N53" s="46" t="s">
        <v>35</v>
      </c>
      <c r="O53" s="46" t="s">
        <v>35</v>
      </c>
      <c r="P53" s="46" t="s">
        <v>35</v>
      </c>
      <c r="Q53" s="43" t="s">
        <v>35</v>
      </c>
      <c r="R53" s="40" t="s">
        <v>35</v>
      </c>
      <c r="S53" s="46" t="s">
        <v>35</v>
      </c>
      <c r="T53" s="46" t="s">
        <v>35</v>
      </c>
      <c r="U53" s="46" t="s">
        <v>35</v>
      </c>
      <c r="V53" s="46" t="s">
        <v>35</v>
      </c>
      <c r="W53" s="46" t="s">
        <v>35</v>
      </c>
      <c r="X53" s="46" t="s">
        <v>35</v>
      </c>
      <c r="Y53" s="46" t="s">
        <v>35</v>
      </c>
      <c r="Z53" s="46" t="s">
        <v>35</v>
      </c>
      <c r="AA53" s="46" t="s">
        <v>35</v>
      </c>
      <c r="AB53" s="46" t="s">
        <v>35</v>
      </c>
      <c r="AC53" s="46" t="s">
        <v>35</v>
      </c>
      <c r="AD53" s="46" t="s">
        <v>35</v>
      </c>
      <c r="AE53" s="46" t="s">
        <v>35</v>
      </c>
      <c r="AF53" s="46" t="s">
        <v>35</v>
      </c>
      <c r="AG53" s="46" t="s">
        <v>35</v>
      </c>
      <c r="AH53" s="46" t="s">
        <v>35</v>
      </c>
      <c r="AI53" s="46" t="s">
        <v>35</v>
      </c>
      <c r="AJ53" s="37" t="s">
        <v>35</v>
      </c>
      <c r="AK53" s="5"/>
      <c r="AL53" s="5"/>
      <c r="AM53" s="5"/>
      <c r="AN53" s="5"/>
      <c r="AO53" s="5"/>
      <c r="AP53" s="5"/>
      <c r="AQ53" s="5"/>
      <c r="AR53" s="5"/>
      <c r="AS53" s="5"/>
      <c r="AT53" s="5"/>
      <c r="AU53" s="5"/>
      <c r="AV53" s="5"/>
      <c r="AW53" s="5"/>
      <c r="AX53" s="5"/>
      <c r="AY53" s="5"/>
      <c r="AZ53" s="304"/>
      <c r="BA53" s="1836" t="s">
        <v>105</v>
      </c>
      <c r="BB53" s="1542" t="s">
        <v>100</v>
      </c>
      <c r="BC53" s="33" t="s">
        <v>35</v>
      </c>
      <c r="BD53" s="29" t="s">
        <v>35</v>
      </c>
      <c r="BE53" s="29" t="s">
        <v>35</v>
      </c>
      <c r="BF53" s="29" t="s">
        <v>35</v>
      </c>
      <c r="BG53" s="24" t="s">
        <v>35</v>
      </c>
      <c r="BH53" s="33" t="s">
        <v>35</v>
      </c>
      <c r="BI53" s="29" t="s">
        <v>35</v>
      </c>
      <c r="BJ53" s="29" t="s">
        <v>35</v>
      </c>
      <c r="BK53" s="29" t="s">
        <v>35</v>
      </c>
      <c r="BL53" s="24" t="s">
        <v>35</v>
      </c>
      <c r="BM53" s="33" t="s">
        <v>35</v>
      </c>
      <c r="BN53" s="29" t="s">
        <v>35</v>
      </c>
      <c r="BO53" s="29" t="s">
        <v>35</v>
      </c>
      <c r="BP53" s="29" t="s">
        <v>35</v>
      </c>
      <c r="BQ53" s="24" t="s">
        <v>35</v>
      </c>
      <c r="BR53" s="33" t="s">
        <v>35</v>
      </c>
      <c r="BS53" s="29" t="s">
        <v>35</v>
      </c>
      <c r="BT53" s="29" t="s">
        <v>35</v>
      </c>
      <c r="BU53" s="29" t="s">
        <v>35</v>
      </c>
      <c r="BV53" s="29" t="s">
        <v>35</v>
      </c>
      <c r="BW53" s="29" t="s">
        <v>35</v>
      </c>
      <c r="BX53" s="29" t="s">
        <v>35</v>
      </c>
      <c r="BY53" s="18" t="s">
        <v>35</v>
      </c>
      <c r="BZ53" s="18" t="s">
        <v>35</v>
      </c>
      <c r="CA53" s="18" t="s">
        <v>35</v>
      </c>
      <c r="CB53" s="18" t="s">
        <v>35</v>
      </c>
      <c r="CC53" s="18" t="s">
        <v>35</v>
      </c>
      <c r="CD53" s="18" t="s">
        <v>35</v>
      </c>
      <c r="CE53" s="18" t="s">
        <v>35</v>
      </c>
      <c r="CF53" s="18" t="s">
        <v>35</v>
      </c>
      <c r="CG53" s="18" t="s">
        <v>35</v>
      </c>
      <c r="CH53" s="18" t="s">
        <v>35</v>
      </c>
      <c r="CI53" s="18" t="s">
        <v>35</v>
      </c>
      <c r="CJ53" s="18" t="s">
        <v>35</v>
      </c>
      <c r="CK53" s="3"/>
      <c r="CL53" s="3"/>
      <c r="CM53" s="3"/>
      <c r="CN53" s="3"/>
      <c r="CO53" s="3"/>
      <c r="CP53" s="3"/>
      <c r="CQ53" s="3"/>
      <c r="CR53" s="3"/>
      <c r="CS53" s="3"/>
      <c r="CT53" s="3"/>
      <c r="CU53" s="3"/>
      <c r="CV53" s="3"/>
      <c r="CW53" s="3"/>
      <c r="CX53" s="3"/>
      <c r="CY53" s="3"/>
      <c r="CZ53" s="3"/>
    </row>
    <row r="54" s="276" customFormat="true" ht="15" customHeight="true" x14ac:dyDescent="0.2">
      <c r="A54" s="1804"/>
      <c r="B54" s="331" t="s">
        <v>99</v>
      </c>
      <c r="C54" s="49" t="s">
        <v>35</v>
      </c>
      <c r="D54" s="46" t="s">
        <v>35</v>
      </c>
      <c r="E54" s="46" t="s">
        <v>35</v>
      </c>
      <c r="F54" s="46" t="s">
        <v>35</v>
      </c>
      <c r="G54" s="43" t="s">
        <v>35</v>
      </c>
      <c r="H54" s="40" t="s">
        <v>35</v>
      </c>
      <c r="I54" s="46" t="s">
        <v>35</v>
      </c>
      <c r="J54" s="46" t="s">
        <v>35</v>
      </c>
      <c r="K54" s="46" t="s">
        <v>35</v>
      </c>
      <c r="L54" s="37" t="s">
        <v>35</v>
      </c>
      <c r="M54" s="49" t="s">
        <v>35</v>
      </c>
      <c r="N54" s="46" t="s">
        <v>35</v>
      </c>
      <c r="O54" s="46" t="s">
        <v>35</v>
      </c>
      <c r="P54" s="46" t="s">
        <v>35</v>
      </c>
      <c r="Q54" s="43" t="s">
        <v>35</v>
      </c>
      <c r="R54" s="40" t="s">
        <v>35</v>
      </c>
      <c r="S54" s="46" t="s">
        <v>35</v>
      </c>
      <c r="T54" s="46" t="s">
        <v>35</v>
      </c>
      <c r="U54" s="46" t="s">
        <v>35</v>
      </c>
      <c r="V54" s="46" t="s">
        <v>35</v>
      </c>
      <c r="W54" s="46" t="s">
        <v>35</v>
      </c>
      <c r="X54" s="46" t="s">
        <v>35</v>
      </c>
      <c r="Y54" s="46" t="s">
        <v>35</v>
      </c>
      <c r="Z54" s="46" t="s">
        <v>35</v>
      </c>
      <c r="AA54" s="46" t="s">
        <v>35</v>
      </c>
      <c r="AB54" s="46" t="s">
        <v>35</v>
      </c>
      <c r="AC54" s="46" t="s">
        <v>35</v>
      </c>
      <c r="AD54" s="46" t="s">
        <v>35</v>
      </c>
      <c r="AE54" s="46" t="s">
        <v>35</v>
      </c>
      <c r="AF54" s="46" t="s">
        <v>35</v>
      </c>
      <c r="AG54" s="46" t="s">
        <v>35</v>
      </c>
      <c r="AH54" s="46" t="s">
        <v>35</v>
      </c>
      <c r="AI54" s="46" t="s">
        <v>35</v>
      </c>
      <c r="AJ54" s="37" t="s">
        <v>35</v>
      </c>
      <c r="AK54" s="5"/>
      <c r="AL54" s="5"/>
      <c r="AM54" s="5"/>
      <c r="AN54" s="5"/>
      <c r="AO54" s="5"/>
      <c r="AP54" s="5"/>
      <c r="AQ54" s="5"/>
      <c r="AR54" s="5"/>
      <c r="AS54" s="5"/>
      <c r="AT54" s="5"/>
      <c r="AU54" s="5"/>
      <c r="AV54" s="5"/>
      <c r="AW54" s="5"/>
      <c r="AX54" s="5"/>
      <c r="AY54" s="5"/>
      <c r="AZ54" s="304"/>
      <c r="BA54" s="1836"/>
      <c r="BB54" s="1542" t="s">
        <v>99</v>
      </c>
      <c r="BC54" s="33" t="s">
        <v>35</v>
      </c>
      <c r="BD54" s="29" t="s">
        <v>35</v>
      </c>
      <c r="BE54" s="29" t="s">
        <v>35</v>
      </c>
      <c r="BF54" s="29" t="s">
        <v>35</v>
      </c>
      <c r="BG54" s="24" t="s">
        <v>35</v>
      </c>
      <c r="BH54" s="33" t="s">
        <v>35</v>
      </c>
      <c r="BI54" s="29" t="s">
        <v>35</v>
      </c>
      <c r="BJ54" s="29" t="s">
        <v>35</v>
      </c>
      <c r="BK54" s="29" t="s">
        <v>35</v>
      </c>
      <c r="BL54" s="24" t="s">
        <v>35</v>
      </c>
      <c r="BM54" s="33" t="s">
        <v>35</v>
      </c>
      <c r="BN54" s="29" t="s">
        <v>35</v>
      </c>
      <c r="BO54" s="29" t="s">
        <v>35</v>
      </c>
      <c r="BP54" s="29" t="s">
        <v>35</v>
      </c>
      <c r="BQ54" s="24" t="s">
        <v>35</v>
      </c>
      <c r="BR54" s="33" t="s">
        <v>35</v>
      </c>
      <c r="BS54" s="29" t="s">
        <v>35</v>
      </c>
      <c r="BT54" s="29" t="s">
        <v>35</v>
      </c>
      <c r="BU54" s="29" t="s">
        <v>35</v>
      </c>
      <c r="BV54" s="29" t="s">
        <v>35</v>
      </c>
      <c r="BW54" s="29" t="s">
        <v>35</v>
      </c>
      <c r="BX54" s="29" t="s">
        <v>35</v>
      </c>
      <c r="BY54" s="18" t="s">
        <v>35</v>
      </c>
      <c r="BZ54" s="18" t="s">
        <v>35</v>
      </c>
      <c r="CA54" s="18" t="s">
        <v>35</v>
      </c>
      <c r="CB54" s="18" t="s">
        <v>35</v>
      </c>
      <c r="CC54" s="18" t="s">
        <v>35</v>
      </c>
      <c r="CD54" s="18" t="s">
        <v>35</v>
      </c>
      <c r="CE54" s="18" t="s">
        <v>35</v>
      </c>
      <c r="CF54" s="18" t="s">
        <v>35</v>
      </c>
      <c r="CG54" s="18" t="s">
        <v>35</v>
      </c>
      <c r="CH54" s="18" t="s">
        <v>35</v>
      </c>
      <c r="CI54" s="18" t="s">
        <v>35</v>
      </c>
      <c r="CJ54" s="18" t="s">
        <v>35</v>
      </c>
      <c r="CK54" s="3"/>
      <c r="CL54" s="3"/>
      <c r="CM54" s="3"/>
      <c r="CN54" s="3"/>
      <c r="CO54" s="3"/>
      <c r="CP54" s="3"/>
      <c r="CQ54" s="3"/>
      <c r="CR54" s="3"/>
      <c r="CS54" s="3"/>
      <c r="CT54" s="3"/>
      <c r="CU54" s="3"/>
      <c r="CV54" s="3"/>
      <c r="CW54" s="3"/>
      <c r="CX54" s="3"/>
      <c r="CY54" s="3"/>
      <c r="CZ54" s="3"/>
    </row>
    <row r="55" s="276" customFormat="true" ht="15" customHeight="true" x14ac:dyDescent="0.2">
      <c r="A55" s="1805"/>
      <c r="B55" s="332" t="s">
        <v>68</v>
      </c>
      <c r="C55" s="48" t="s">
        <v>35</v>
      </c>
      <c r="D55" s="45" t="s">
        <v>35</v>
      </c>
      <c r="E55" s="45" t="s">
        <v>35</v>
      </c>
      <c r="F55" s="45" t="s">
        <v>35</v>
      </c>
      <c r="G55" s="42" t="s">
        <v>35</v>
      </c>
      <c r="H55" s="39" t="s">
        <v>35</v>
      </c>
      <c r="I55" s="45" t="s">
        <v>35</v>
      </c>
      <c r="J55" s="45" t="s">
        <v>35</v>
      </c>
      <c r="K55" s="45" t="s">
        <v>35</v>
      </c>
      <c r="L55" s="36" t="s">
        <v>35</v>
      </c>
      <c r="M55" s="48" t="s">
        <v>35</v>
      </c>
      <c r="N55" s="45" t="s">
        <v>35</v>
      </c>
      <c r="O55" s="45" t="s">
        <v>35</v>
      </c>
      <c r="P55" s="45" t="s">
        <v>35</v>
      </c>
      <c r="Q55" s="42" t="s">
        <v>35</v>
      </c>
      <c r="R55" s="10" t="s">
        <v>35</v>
      </c>
      <c r="S55" s="9" t="s">
        <v>35</v>
      </c>
      <c r="T55" s="9" t="s">
        <v>35</v>
      </c>
      <c r="U55" s="9" t="s">
        <v>35</v>
      </c>
      <c r="V55" s="9" t="s">
        <v>35</v>
      </c>
      <c r="W55" s="9" t="s">
        <v>35</v>
      </c>
      <c r="X55" s="9" t="s">
        <v>35</v>
      </c>
      <c r="Y55" s="9" t="s">
        <v>35</v>
      </c>
      <c r="Z55" s="9" t="s">
        <v>35</v>
      </c>
      <c r="AA55" s="9" t="s">
        <v>35</v>
      </c>
      <c r="AB55" s="9" t="s">
        <v>35</v>
      </c>
      <c r="AC55" s="9" t="s">
        <v>35</v>
      </c>
      <c r="AD55" s="9" t="s">
        <v>35</v>
      </c>
      <c r="AE55" s="9" t="s">
        <v>35</v>
      </c>
      <c r="AF55" s="9" t="s">
        <v>35</v>
      </c>
      <c r="AG55" s="9" t="s">
        <v>35</v>
      </c>
      <c r="AH55" s="9" t="s">
        <v>35</v>
      </c>
      <c r="AI55" s="9" t="s">
        <v>35</v>
      </c>
      <c r="AJ55" s="6" t="s">
        <v>35</v>
      </c>
      <c r="AK55" s="5"/>
      <c r="AL55" s="5"/>
      <c r="AM55" s="5"/>
      <c r="AN55" s="5"/>
      <c r="AO55" s="5"/>
      <c r="AP55" s="5"/>
      <c r="AQ55" s="5"/>
      <c r="AR55" s="5"/>
      <c r="AS55" s="5"/>
      <c r="AT55" s="5"/>
      <c r="AU55" s="5"/>
      <c r="AV55" s="5"/>
      <c r="AW55" s="5"/>
      <c r="AX55" s="5"/>
      <c r="AY55" s="5"/>
      <c r="AZ55" s="304"/>
      <c r="BA55" s="1839"/>
      <c r="BB55" s="1544" t="s">
        <v>68</v>
      </c>
      <c r="BC55" s="31" t="s">
        <v>35</v>
      </c>
      <c r="BD55" s="27" t="s">
        <v>35</v>
      </c>
      <c r="BE55" s="27" t="s">
        <v>35</v>
      </c>
      <c r="BF55" s="27" t="s">
        <v>35</v>
      </c>
      <c r="BG55" s="22" t="s">
        <v>35</v>
      </c>
      <c r="BH55" s="31" t="s">
        <v>35</v>
      </c>
      <c r="BI55" s="27" t="s">
        <v>35</v>
      </c>
      <c r="BJ55" s="27" t="s">
        <v>35</v>
      </c>
      <c r="BK55" s="27" t="s">
        <v>35</v>
      </c>
      <c r="BL55" s="22" t="s">
        <v>35</v>
      </c>
      <c r="BM55" s="31" t="s">
        <v>35</v>
      </c>
      <c r="BN55" s="27" t="s">
        <v>35</v>
      </c>
      <c r="BO55" s="27" t="s">
        <v>35</v>
      </c>
      <c r="BP55" s="27" t="s">
        <v>35</v>
      </c>
      <c r="BQ55" s="22" t="s">
        <v>35</v>
      </c>
      <c r="BR55" s="8" t="s">
        <v>35</v>
      </c>
      <c r="BS55" s="7" t="s">
        <v>35</v>
      </c>
      <c r="BT55" s="7" t="s">
        <v>35</v>
      </c>
      <c r="BU55" s="7" t="s">
        <v>35</v>
      </c>
      <c r="BV55" s="7" t="s">
        <v>35</v>
      </c>
      <c r="BW55" s="7" t="s">
        <v>35</v>
      </c>
      <c r="BX55" s="7" t="s">
        <v>35</v>
      </c>
      <c r="BY55" s="7" t="s">
        <v>35</v>
      </c>
      <c r="BZ55" s="20" t="s">
        <v>35</v>
      </c>
      <c r="CA55" s="20" t="s">
        <v>35</v>
      </c>
      <c r="CB55" s="20" t="s">
        <v>35</v>
      </c>
      <c r="CC55" s="20" t="s">
        <v>35</v>
      </c>
      <c r="CD55" s="20" t="s">
        <v>35</v>
      </c>
      <c r="CE55" s="20" t="s">
        <v>35</v>
      </c>
      <c r="CF55" s="20" t="s">
        <v>35</v>
      </c>
      <c r="CG55" s="20" t="s">
        <v>35</v>
      </c>
      <c r="CH55" s="20" t="s">
        <v>35</v>
      </c>
      <c r="CI55" s="20" t="s">
        <v>35</v>
      </c>
      <c r="CJ55" s="20" t="s">
        <v>35</v>
      </c>
      <c r="CK55" s="3"/>
      <c r="CL55" s="3"/>
      <c r="CM55" s="3"/>
      <c r="CN55" s="3"/>
      <c r="CO55" s="3"/>
      <c r="CP55" s="3"/>
      <c r="CQ55" s="3"/>
      <c r="CR55" s="3"/>
      <c r="CS55" s="3"/>
      <c r="CT55" s="3"/>
      <c r="CU55" s="3"/>
      <c r="CV55" s="3"/>
      <c r="CW55" s="3"/>
      <c r="CX55" s="3"/>
      <c r="CY55" s="3"/>
      <c r="CZ55" s="3"/>
    </row>
    <row r="56" s="433" customFormat="true" ht="15" customHeight="true" x14ac:dyDescent="0.2">
      <c r="A56" s="278"/>
      <c r="B56" s="328"/>
      <c r="C56" s="1806" t="s">
        <v>114</v>
      </c>
      <c r="D56" s="1807"/>
      <c r="E56" s="1807"/>
      <c r="F56" s="1807"/>
      <c r="G56" s="1808"/>
      <c r="H56" s="1809" t="s">
        <v>38</v>
      </c>
      <c r="I56" s="1810"/>
      <c r="J56" s="1810"/>
      <c r="K56" s="1810"/>
      <c r="L56" s="1811"/>
      <c r="M56" s="1831" t="s">
        <v>37</v>
      </c>
      <c r="N56" s="1810"/>
      <c r="O56" s="1810"/>
      <c r="P56" s="1810"/>
      <c r="Q56" s="1811"/>
      <c r="R56" s="15" t="s">
        <v>137</v>
      </c>
      <c r="S56" s="359"/>
      <c r="T56" s="359"/>
      <c r="U56" s="359"/>
      <c r="V56" s="359"/>
      <c r="W56" s="359"/>
      <c r="X56" s="359"/>
      <c r="Y56" s="359"/>
      <c r="Z56" s="359"/>
      <c r="AA56" s="359"/>
      <c r="AB56" s="359"/>
      <c r="AC56" s="359"/>
      <c r="AD56" s="359"/>
      <c r="AE56" s="359"/>
      <c r="AF56" s="359"/>
      <c r="AG56" s="359"/>
      <c r="AH56" s="359"/>
      <c r="AI56" s="359"/>
      <c r="AJ56" s="359"/>
      <c r="AK56" s="1693"/>
      <c r="AL56" s="1693"/>
      <c r="AM56" s="1693"/>
      <c r="AN56" s="1693"/>
      <c r="AO56" s="1693"/>
      <c r="AP56" s="1693"/>
      <c r="AQ56" s="1693"/>
      <c r="AR56" s="1693"/>
      <c r="AS56" s="1693"/>
      <c r="AT56" s="1693"/>
      <c r="AU56" s="1693"/>
      <c r="AV56" s="1693"/>
      <c r="AW56" s="1693"/>
      <c r="AX56" s="1693"/>
      <c r="AY56" s="1693"/>
      <c r="AZ56" s="305"/>
      <c r="BA56" s="306" t="s">
        <v>128</v>
      </c>
      <c r="BB56" s="261" t="s">
        <v>95</v>
      </c>
      <c r="BC56" s="1831" t="s">
        <v>114</v>
      </c>
      <c r="BD56" s="1810"/>
      <c r="BE56" s="1810"/>
      <c r="BF56" s="1810"/>
      <c r="BG56" s="1840"/>
      <c r="BH56" s="1831" t="s">
        <v>38</v>
      </c>
      <c r="BI56" s="1810"/>
      <c r="BJ56" s="1810"/>
      <c r="BK56" s="1810"/>
      <c r="BL56" s="1840"/>
      <c r="BM56" s="1831" t="s">
        <v>37</v>
      </c>
      <c r="BN56" s="1810"/>
      <c r="BO56" s="1810"/>
      <c r="BP56" s="1810"/>
      <c r="BQ56" s="1811"/>
      <c r="BR56" s="14" t="s">
        <v>137</v>
      </c>
      <c r="BS56" s="359"/>
      <c r="BT56" s="359"/>
      <c r="BU56" s="359"/>
      <c r="BV56" s="359"/>
      <c r="BW56" s="359"/>
      <c r="BX56" s="359"/>
      <c r="BY56" s="359"/>
      <c r="BZ56" s="304"/>
      <c r="CA56" s="304"/>
      <c r="CB56" s="304"/>
      <c r="CC56" s="304"/>
      <c r="CD56" s="304"/>
      <c r="CE56" s="304"/>
      <c r="CF56" s="304"/>
      <c r="CG56" s="304"/>
      <c r="CH56" s="304"/>
      <c r="CI56" s="304"/>
      <c r="CJ56" s="304"/>
      <c r="CK56" s="304"/>
      <c r="CL56" s="304"/>
      <c r="CM56" s="304"/>
      <c r="CN56" s="304"/>
      <c r="CO56" s="304"/>
      <c r="CP56" s="304"/>
      <c r="CQ56" s="304"/>
      <c r="CR56" s="304"/>
      <c r="CS56" s="304"/>
      <c r="CT56" s="304"/>
      <c r="CU56" s="304"/>
      <c r="CV56" s="304"/>
      <c r="CW56" s="304"/>
      <c r="CX56" s="304"/>
      <c r="CY56" s="304"/>
      <c r="CZ56" s="304"/>
    </row>
    <row r="57" s="433" customFormat="true" ht="36" x14ac:dyDescent="0.2">
      <c r="A57" s="294" t="s">
        <v>69</v>
      </c>
      <c r="B57" s="328"/>
      <c r="C57" s="351" t="s">
        <v>0</v>
      </c>
      <c r="D57" s="1535" t="s">
        <v>1</v>
      </c>
      <c r="E57" s="1535" t="s">
        <v>2</v>
      </c>
      <c r="F57" s="1535" t="s">
        <v>3</v>
      </c>
      <c r="G57" s="1536" t="s">
        <v>4</v>
      </c>
      <c r="H57" s="333" t="s">
        <v>0</v>
      </c>
      <c r="I57" s="1538" t="s">
        <v>1</v>
      </c>
      <c r="J57" s="1538" t="s">
        <v>2</v>
      </c>
      <c r="K57" s="1538" t="s">
        <v>3</v>
      </c>
      <c r="L57" s="1539" t="s">
        <v>4</v>
      </c>
      <c r="M57" s="334" t="s">
        <v>0</v>
      </c>
      <c r="N57" s="1538" t="s">
        <v>1</v>
      </c>
      <c r="O57" s="1538" t="s">
        <v>2</v>
      </c>
      <c r="P57" s="1538" t="s">
        <v>3</v>
      </c>
      <c r="Q57" s="1534" t="s">
        <v>4</v>
      </c>
      <c r="R57" s="333" t="s">
        <v>152</v>
      </c>
      <c r="S57" s="1538" t="s">
        <v>310</v>
      </c>
      <c r="T57" s="1538" t="s">
        <v>154</v>
      </c>
      <c r="U57" s="1538" t="s">
        <v>155</v>
      </c>
      <c r="V57" s="1538" t="s">
        <v>156</v>
      </c>
      <c r="W57" s="1538" t="s">
        <v>157</v>
      </c>
      <c r="X57" s="1538" t="s">
        <v>311</v>
      </c>
      <c r="Y57" s="1538" t="s">
        <v>159</v>
      </c>
      <c r="Z57" s="1538" t="s">
        <v>160</v>
      </c>
      <c r="AA57" s="1538" t="s">
        <v>162</v>
      </c>
      <c r="AB57" s="1538" t="s">
        <v>163</v>
      </c>
      <c r="AC57" s="1538" t="s">
        <v>164</v>
      </c>
      <c r="AD57" s="1538" t="s">
        <v>312</v>
      </c>
      <c r="AE57" s="1538" t="s">
        <v>165</v>
      </c>
      <c r="AF57" s="1538" t="s">
        <v>166</v>
      </c>
      <c r="AG57" s="1538" t="s">
        <v>167</v>
      </c>
      <c r="AH57" s="1538" t="s">
        <v>168</v>
      </c>
      <c r="AI57" s="1538" t="s">
        <v>169</v>
      </c>
      <c r="AJ57" s="1539" t="s">
        <v>170</v>
      </c>
      <c r="AK57" s="1693"/>
      <c r="AL57" s="1693"/>
      <c r="AM57" s="1693"/>
      <c r="AN57" s="1693"/>
      <c r="AO57" s="1693"/>
      <c r="AP57" s="1693"/>
      <c r="AQ57" s="1693"/>
      <c r="AR57" s="1693"/>
      <c r="AS57" s="1693"/>
      <c r="AT57" s="1693"/>
      <c r="AU57" s="1693"/>
      <c r="AV57" s="1693"/>
      <c r="AW57" s="1693"/>
      <c r="AX57" s="1693"/>
      <c r="AY57" s="1693"/>
      <c r="AZ57" s="305"/>
      <c r="BA57" s="294" t="s">
        <v>119</v>
      </c>
      <c r="BB57" s="293"/>
      <c r="BC57" s="381" t="s">
        <v>0</v>
      </c>
      <c r="BD57" s="1464" t="s">
        <v>1</v>
      </c>
      <c r="BE57" s="1464" t="s">
        <v>2</v>
      </c>
      <c r="BF57" s="1464" t="s">
        <v>3</v>
      </c>
      <c r="BG57" s="382" t="s">
        <v>4</v>
      </c>
      <c r="BH57" s="381" t="s">
        <v>0</v>
      </c>
      <c r="BI57" s="1464" t="s">
        <v>1</v>
      </c>
      <c r="BJ57" s="1464" t="s">
        <v>2</v>
      </c>
      <c r="BK57" s="1464" t="s">
        <v>3</v>
      </c>
      <c r="BL57" s="382" t="s">
        <v>4</v>
      </c>
      <c r="BM57" s="381" t="s">
        <v>0</v>
      </c>
      <c r="BN57" s="1464" t="s">
        <v>1</v>
      </c>
      <c r="BO57" s="1464" t="s">
        <v>2</v>
      </c>
      <c r="BP57" s="1464" t="s">
        <v>3</v>
      </c>
      <c r="BQ57" s="382" t="s">
        <v>4</v>
      </c>
      <c r="BR57" s="381" t="s">
        <v>152</v>
      </c>
      <c r="BS57" s="1464" t="s">
        <v>310</v>
      </c>
      <c r="BT57" s="1464" t="s">
        <v>154</v>
      </c>
      <c r="BU57" s="1464" t="s">
        <v>155</v>
      </c>
      <c r="BV57" s="1464" t="s">
        <v>156</v>
      </c>
      <c r="BW57" s="1464" t="s">
        <v>157</v>
      </c>
      <c r="BX57" s="1464" t="s">
        <v>311</v>
      </c>
      <c r="BY57" s="1466" t="s">
        <v>159</v>
      </c>
      <c r="BZ57" s="1466" t="s">
        <v>160</v>
      </c>
      <c r="CA57" s="1466" t="s">
        <v>162</v>
      </c>
      <c r="CB57" s="1466" t="s">
        <v>163</v>
      </c>
      <c r="CC57" s="1466" t="s">
        <v>164</v>
      </c>
      <c r="CD57" s="1466" t="s">
        <v>312</v>
      </c>
      <c r="CE57" s="1466" t="s">
        <v>165</v>
      </c>
      <c r="CF57" s="1466" t="s">
        <v>166</v>
      </c>
      <c r="CG57" s="1466" t="s">
        <v>167</v>
      </c>
      <c r="CH57" s="1466" t="s">
        <v>168</v>
      </c>
      <c r="CI57" s="1466" t="s">
        <v>169</v>
      </c>
      <c r="CJ57" s="1466" t="s">
        <v>170</v>
      </c>
      <c r="CK57" s="1711"/>
      <c r="CL57" s="1711"/>
      <c r="CM57" s="1711"/>
      <c r="CN57" s="1711"/>
      <c r="CO57" s="1711"/>
      <c r="CP57" s="1711"/>
      <c r="CQ57" s="1711"/>
      <c r="CR57" s="1711"/>
      <c r="CS57" s="1711"/>
      <c r="CT57" s="1711"/>
      <c r="CU57" s="1711"/>
      <c r="CV57" s="1711"/>
      <c r="CW57" s="1711"/>
      <c r="CX57" s="1711"/>
      <c r="CY57" s="1711"/>
      <c r="CZ57" s="1711"/>
    </row>
    <row r="58" s="433" customFormat="true" ht="15" customHeight="true" x14ac:dyDescent="0.2">
      <c r="A58" s="1803" t="s">
        <v>314</v>
      </c>
      <c r="B58" s="330" t="s">
        <v>178</v>
      </c>
      <c r="C58" s="103">
        <f>(DHS_Wet14!C49+DHS_Dry14!C49)/2</f>
        <v>1.8263703912023952</v>
      </c>
      <c r="D58" s="102">
        <f>(DHS_Wet14!D49+DHS_Dry14!D49)/2</f>
        <v>1.9642572770580577</v>
      </c>
      <c r="E58" s="102">
        <f>(DHS_Wet14!E49+DHS_Dry14!E49)/2</f>
        <v>4.7289616541635437</v>
      </c>
      <c r="F58" s="102">
        <f>(DHS_Wet14!F49+DHS_Dry14!F49)/2</f>
        <v>9.4962391045410719</v>
      </c>
      <c r="G58" s="101">
        <f>(DHS_Wet14!G49+DHS_Dry14!G49)/2</f>
        <v>35.768168458087899</v>
      </c>
      <c r="H58" s="100">
        <f>(DHS_Wet14!H49+DHS_Dry14!H49)/2</f>
        <v>29.414698948765984</v>
      </c>
      <c r="I58" s="102">
        <f>(DHS_Wet14!I49+DHS_Dry14!I49)/2</f>
        <v>43.141198989605897</v>
      </c>
      <c r="J58" s="102">
        <f>(DHS_Wet14!J49+DHS_Dry14!J49)/2</f>
        <v>49.286618427412819</v>
      </c>
      <c r="K58" s="102">
        <f>(DHS_Wet14!K49+DHS_Dry14!K49)/2</f>
        <v>57.453460037743511</v>
      </c>
      <c r="L58" s="99">
        <f>(DHS_Wet14!L49+DHS_Dry14!L49)/2</f>
        <v>67.975129579235642</v>
      </c>
      <c r="M58" s="103">
        <f>(DHS_Wet14!M49+DHS_Dry14!M49)/2</f>
        <v>1.6981718819530012</v>
      </c>
      <c r="N58" s="102">
        <f>(DHS_Wet14!N49+DHS_Dry14!N49)/2</f>
        <v>1.5114407503037339</v>
      </c>
      <c r="O58" s="102">
        <f>(DHS_Wet14!O49+DHS_Dry14!O49)/2</f>
        <v>2.713744271991847</v>
      </c>
      <c r="P58" s="102">
        <f>(DHS_Wet14!P49+DHS_Dry14!P49)/2</f>
        <v>3.7836914772286017</v>
      </c>
      <c r="Q58" s="101">
        <f>(DHS_Wet14!Q49+DHS_Dry14!Q49)/2</f>
        <v>7.7793821882024847</v>
      </c>
      <c r="R58" s="100">
        <f>(DHS_Wet14!R49+DHS_Dry14!R49)/2</f>
        <v>3.1776720438288519</v>
      </c>
      <c r="S58" s="102">
        <f>(DHS_Wet14!S49+DHS_Dry14!S49)/2</f>
        <v>2.7926287463819239</v>
      </c>
      <c r="T58" s="102">
        <f>(DHS_Wet14!T49+DHS_Dry14!T49)/2</f>
        <v>5.8232192625759609</v>
      </c>
      <c r="U58" s="102">
        <f>(DHS_Wet14!U49+DHS_Dry14!U49)/2</f>
        <v>2.8016824342930624</v>
      </c>
      <c r="V58" s="102">
        <f>(DHS_Wet14!V49+DHS_Dry14!V49)/2</f>
        <v>5.0220918893298423</v>
      </c>
      <c r="W58" s="102">
        <f>(DHS_Wet14!W49+DHS_Dry14!W49)/2</f>
        <v>5.8403587825249526</v>
      </c>
      <c r="X58" s="102">
        <f>(DHS_Wet14!X49+DHS_Dry14!X49)/2</f>
        <v>3.5459186738154385</v>
      </c>
      <c r="Y58" s="102">
        <f>(DHS_Wet14!Y49+DHS_Dry14!Y49)/2</f>
        <v>7.560415973554294</v>
      </c>
      <c r="Z58" s="102">
        <f>(DHS_Wet14!Z49+DHS_Dry14!Z49)/2</f>
        <v>12.745494563571501</v>
      </c>
      <c r="AA58" s="102">
        <f>(DHS_Wet14!AA49+DHS_Dry14!AA49)/2</f>
        <v>0.75008868960898667</v>
      </c>
      <c r="AB58" s="102">
        <f>(DHS_Wet14!AB49+DHS_Dry14!AB49)/2</f>
        <v>3.3648709981119329</v>
      </c>
      <c r="AC58" s="102">
        <f>(DHS_Wet14!AC49+DHS_Dry14!AC49)/2</f>
        <v>68.959627309715614</v>
      </c>
      <c r="AD58" s="102">
        <f>(DHS_Wet14!AD49+DHS_Dry14!AD49)/2</f>
        <v>16.906003530356479</v>
      </c>
      <c r="AE58" s="102">
        <f>(DHS_Wet14!AE49+DHS_Dry14!AE49)/2</f>
        <v>1.488371904497269</v>
      </c>
      <c r="AF58" s="102">
        <f>(DHS_Wet14!AF49+DHS_Dry14!AF49)/2</f>
        <v>2.9704848868922396</v>
      </c>
      <c r="AG58" s="102">
        <f>(DHS_Wet14!AG49+DHS_Dry14!AG49)/2</f>
        <v>5.4041555287606178</v>
      </c>
      <c r="AH58" s="102">
        <f>(DHS_Wet14!AH49+DHS_Dry14!AH49)/2</f>
        <v>1.6884931483128267</v>
      </c>
      <c r="AI58" s="102">
        <f>(DHS_Wet14!AI49+DHS_Dry14!AI49)/2</f>
        <v>1.6484857314051546</v>
      </c>
      <c r="AJ58" s="99">
        <f>(DHS_Wet14!AJ49+DHS_Dry14!AJ49)/2</f>
        <v>4.5769109468957474</v>
      </c>
      <c r="AK58" s="1693"/>
      <c r="AL58" s="1693"/>
      <c r="AM58" s="1693"/>
      <c r="AN58" s="1693"/>
      <c r="AO58" s="1693"/>
      <c r="AP58" s="1693"/>
      <c r="AQ58" s="1693"/>
      <c r="AR58" s="1693"/>
      <c r="AS58" s="1693"/>
      <c r="AT58" s="1693"/>
      <c r="AU58" s="1693"/>
      <c r="AV58" s="1693"/>
      <c r="AW58" s="1693"/>
      <c r="AX58" s="1693"/>
      <c r="AY58" s="1693"/>
      <c r="AZ58" s="305"/>
      <c r="BA58" s="1541"/>
      <c r="BB58" s="1543"/>
      <c r="BC58" s="371"/>
      <c r="BD58" s="362"/>
      <c r="BE58" s="362"/>
      <c r="BF58" s="362"/>
      <c r="BG58" s="372"/>
      <c r="BH58" s="371"/>
      <c r="BI58" s="362"/>
      <c r="BJ58" s="362"/>
      <c r="BK58" s="362"/>
      <c r="BL58" s="372"/>
      <c r="BM58" s="371"/>
      <c r="BN58" s="362"/>
      <c r="BO58" s="362"/>
      <c r="BP58" s="362"/>
      <c r="BQ58" s="372"/>
      <c r="BR58" s="371"/>
      <c r="BS58" s="362"/>
      <c r="BT58" s="362"/>
      <c r="BU58" s="362"/>
      <c r="BV58" s="362"/>
      <c r="BW58" s="362"/>
      <c r="BX58" s="362"/>
      <c r="BY58" s="363"/>
      <c r="BZ58" s="363"/>
      <c r="CA58" s="363"/>
      <c r="CB58" s="363"/>
      <c r="CC58" s="363"/>
      <c r="CD58" s="363"/>
      <c r="CE58" s="363"/>
      <c r="CF58" s="363"/>
      <c r="CG58" s="363"/>
      <c r="CH58" s="363"/>
      <c r="CI58" s="363"/>
      <c r="CJ58" s="363"/>
      <c r="CK58" s="2"/>
      <c r="CL58" s="2"/>
      <c r="CM58" s="2"/>
      <c r="CN58" s="2"/>
      <c r="CO58" s="2"/>
      <c r="CP58" s="2"/>
      <c r="CQ58" s="2"/>
      <c r="CR58" s="2"/>
      <c r="CS58" s="2"/>
      <c r="CT58" s="2"/>
      <c r="CU58" s="2"/>
      <c r="CV58" s="2"/>
      <c r="CW58" s="2"/>
      <c r="CX58" s="2"/>
      <c r="CY58" s="2"/>
      <c r="CZ58" s="2"/>
    </row>
    <row r="59" s="433" customFormat="true" ht="15" customHeight="true" x14ac:dyDescent="0.2">
      <c r="A59" s="1804"/>
      <c r="B59" s="331" t="s">
        <v>179</v>
      </c>
      <c r="C59" s="98">
        <f>(DHS_Wet14!C50+DHS_Dry14!C50)/2</f>
        <v>0.79188572259466272</v>
      </c>
      <c r="D59" s="97">
        <f>(DHS_Wet14!D50+DHS_Dry14!D50)/2</f>
        <v>1.3048602184163745</v>
      </c>
      <c r="E59" s="97">
        <f>(DHS_Wet14!E50+DHS_Dry14!E50)/2</f>
        <v>1.6174016837703289</v>
      </c>
      <c r="F59" s="97">
        <f>(DHS_Wet14!F50+DHS_Dry14!F50)/2</f>
        <v>3.4862831045464469</v>
      </c>
      <c r="G59" s="96">
        <f>(DHS_Wet14!G50+DHS_Dry14!G50)/2</f>
        <v>2.7033193632669725</v>
      </c>
      <c r="H59" s="95">
        <f>(DHS_Wet14!H50+DHS_Dry14!H50)/2</f>
        <v>5.0004177979412026</v>
      </c>
      <c r="I59" s="97">
        <f>(DHS_Wet14!I50+DHS_Dry14!I50)/2</f>
        <v>5.2497044436647364</v>
      </c>
      <c r="J59" s="97">
        <f>(DHS_Wet14!J50+DHS_Dry14!J50)/2</f>
        <v>3.4387642477007612</v>
      </c>
      <c r="K59" s="97">
        <f>(DHS_Wet14!K50+DHS_Dry14!K50)/2</f>
        <v>2.2260186613439066</v>
      </c>
      <c r="L59" s="94">
        <f>(DHS_Wet14!L50+DHS_Dry14!L50)/2</f>
        <v>1.3792289675855769</v>
      </c>
      <c r="M59" s="98">
        <f>(DHS_Wet14!M50+DHS_Dry14!M50)/2</f>
        <v>0.83808967529894796</v>
      </c>
      <c r="N59" s="97">
        <f>(DHS_Wet14!N50+DHS_Dry14!N50)/2</f>
        <v>0.87115046588799938</v>
      </c>
      <c r="O59" s="97">
        <f>(DHS_Wet14!O50+DHS_Dry14!O50)/2</f>
        <v>1.6559527722769873</v>
      </c>
      <c r="P59" s="97">
        <f>(DHS_Wet14!P50+DHS_Dry14!P50)/2</f>
        <v>2.0786288575340381</v>
      </c>
      <c r="Q59" s="96">
        <f>(DHS_Wet14!Q50+DHS_Dry14!Q50)/2</f>
        <v>3.0732496895099617</v>
      </c>
      <c r="R59" s="95">
        <f>(DHS_Wet14!R50+DHS_Dry14!R50)/2</f>
        <v>0.28404487308618137</v>
      </c>
      <c r="S59" s="97">
        <f>(DHS_Wet14!S50+DHS_Dry14!S50)/2</f>
        <v>2.1527029538672955</v>
      </c>
      <c r="T59" s="97">
        <f>(DHS_Wet14!T50+DHS_Dry14!T50)/2</f>
        <v>0.46082271034494232</v>
      </c>
      <c r="U59" s="97">
        <f>(DHS_Wet14!U50+DHS_Dry14!U50)/2</f>
        <v>0.24204464485701971</v>
      </c>
      <c r="V59" s="97">
        <f>(DHS_Wet14!V50+DHS_Dry14!V50)/2</f>
        <v>5.3559889277529074</v>
      </c>
      <c r="W59" s="97">
        <f>(DHS_Wet14!W50+DHS_Dry14!W50)/2</f>
        <v>2.5773596329262292</v>
      </c>
      <c r="X59" s="97">
        <f>(DHS_Wet14!X50+DHS_Dry14!X50)/2</f>
        <v>0.61607225271405064</v>
      </c>
      <c r="Y59" s="97">
        <f>(DHS_Wet14!Y50+DHS_Dry14!Y50)/2</f>
        <v>6.5088793715300124</v>
      </c>
      <c r="Z59" s="97">
        <f>(DHS_Wet14!Z50+DHS_Dry14!Z50)/2</f>
        <v>2.5371249678997305</v>
      </c>
      <c r="AA59" s="97">
        <f>(DHS_Wet14!AA50+DHS_Dry14!AA50)/2</f>
        <v>6.2445693496399085E-2</v>
      </c>
      <c r="AB59" s="97">
        <f>(DHS_Wet14!AB50+DHS_Dry14!AB50)/2</f>
        <v>0.70419289933389861</v>
      </c>
      <c r="AC59" s="97">
        <f>(DHS_Wet14!AC50+DHS_Dry14!AC50)/2</f>
        <v>0.42949065434008288</v>
      </c>
      <c r="AD59" s="97">
        <f>(DHS_Wet14!AD50+DHS_Dry14!AD50)/2</f>
        <v>1.7799763620684599</v>
      </c>
      <c r="AE59" s="97">
        <f>(DHS_Wet14!AE50+DHS_Dry14!AE50)/2</f>
        <v>0.6610249810717197</v>
      </c>
      <c r="AF59" s="97">
        <f>(DHS_Wet14!AF50+DHS_Dry14!AF50)/2</f>
        <v>2.0976399886494796</v>
      </c>
      <c r="AG59" s="97">
        <f>(DHS_Wet14!AG50+DHS_Dry14!AG50)/2</f>
        <v>0.44893571291924494</v>
      </c>
      <c r="AH59" s="97">
        <f>(DHS_Wet14!AH50+DHS_Dry14!AH50)/2</f>
        <v>2.320037897722393</v>
      </c>
      <c r="AI59" s="97">
        <f>(DHS_Wet14!AI50+DHS_Dry14!AI50)/2</f>
        <v>0.97230469298738398</v>
      </c>
      <c r="AJ59" s="94">
        <f>(DHS_Wet14!AJ50+DHS_Dry14!AJ50)/2</f>
        <v>3.2498924945700383</v>
      </c>
      <c r="AK59" s="1693"/>
      <c r="AL59" s="1693"/>
      <c r="AM59" s="1693"/>
      <c r="AN59" s="1693"/>
      <c r="AO59" s="1693"/>
      <c r="AP59" s="1693"/>
      <c r="AQ59" s="1693"/>
      <c r="AR59" s="1693"/>
      <c r="AS59" s="1693"/>
      <c r="AT59" s="1693"/>
      <c r="AU59" s="1693"/>
      <c r="AV59" s="1693"/>
      <c r="AW59" s="1693"/>
      <c r="AX59" s="1693"/>
      <c r="AY59" s="1693"/>
      <c r="AZ59" s="305"/>
      <c r="BA59" s="1710"/>
      <c r="BB59" s="1542"/>
      <c r="BC59" s="374"/>
      <c r="BD59" s="366"/>
      <c r="BE59" s="366"/>
      <c r="BF59" s="366"/>
      <c r="BG59" s="378"/>
      <c r="BH59" s="374"/>
      <c r="BI59" s="366"/>
      <c r="BJ59" s="366"/>
      <c r="BK59" s="366"/>
      <c r="BL59" s="378"/>
      <c r="BM59" s="374"/>
      <c r="BN59" s="366"/>
      <c r="BO59" s="366"/>
      <c r="BP59" s="366"/>
      <c r="BQ59" s="378"/>
      <c r="BR59" s="374"/>
      <c r="BS59" s="366"/>
      <c r="BT59" s="366"/>
      <c r="BU59" s="366"/>
      <c r="BV59" s="366"/>
      <c r="BW59" s="366"/>
      <c r="BX59" s="366"/>
      <c r="BY59" s="367"/>
      <c r="BZ59" s="367"/>
      <c r="CA59" s="367"/>
      <c r="CB59" s="367"/>
      <c r="CC59" s="367"/>
      <c r="CD59" s="367"/>
      <c r="CE59" s="367"/>
      <c r="CF59" s="367"/>
      <c r="CG59" s="367"/>
      <c r="CH59" s="367"/>
      <c r="CI59" s="367"/>
      <c r="CJ59" s="367"/>
      <c r="CK59" s="2"/>
      <c r="CL59" s="2"/>
      <c r="CM59" s="2"/>
      <c r="CN59" s="2"/>
      <c r="CO59" s="2"/>
      <c r="CP59" s="2"/>
      <c r="CQ59" s="2"/>
      <c r="CR59" s="2"/>
      <c r="CS59" s="2"/>
      <c r="CT59" s="2"/>
      <c r="CU59" s="2"/>
      <c r="CV59" s="2"/>
      <c r="CW59" s="2"/>
      <c r="CX59" s="2"/>
      <c r="CY59" s="2"/>
      <c r="CZ59" s="2"/>
    </row>
    <row r="60" s="433" customFormat="true" ht="15" customHeight="true" x14ac:dyDescent="0.2">
      <c r="A60" s="1804"/>
      <c r="B60" s="331" t="s">
        <v>180</v>
      </c>
      <c r="C60" s="98">
        <f>(DHS_Wet14!C51+DHS_Dry14!C51)/2</f>
        <v>0.3988903739066767</v>
      </c>
      <c r="D60" s="97">
        <f>(DHS_Wet14!D51+DHS_Dry14!D51)/2</f>
        <v>0.42663039157196547</v>
      </c>
      <c r="E60" s="97">
        <f>(DHS_Wet14!E51+DHS_Dry14!E51)/2</f>
        <v>0.3184721429444311</v>
      </c>
      <c r="F60" s="97">
        <f>(DHS_Wet14!F51+DHS_Dry14!F51)/2</f>
        <v>1.2663040022223626</v>
      </c>
      <c r="G60" s="96">
        <f>(DHS_Wet14!G51+DHS_Dry14!G51)/2</f>
        <v>1.2144139484974441</v>
      </c>
      <c r="H60" s="95">
        <f>(DHS_Wet14!H51+DHS_Dry14!H51)/2</f>
        <v>1.885097546818987</v>
      </c>
      <c r="I60" s="97">
        <f>(DHS_Wet14!I51+DHS_Dry14!I51)/2</f>
        <v>2.2744008189759559</v>
      </c>
      <c r="J60" s="97">
        <f>(DHS_Wet14!J51+DHS_Dry14!J51)/2</f>
        <v>2.1424617187743777</v>
      </c>
      <c r="K60" s="97">
        <f>(DHS_Wet14!K51+DHS_Dry14!K51)/2</f>
        <v>1.5837683546913768</v>
      </c>
      <c r="L60" s="94">
        <f>(DHS_Wet14!L51+DHS_Dry14!L51)/2</f>
        <v>0.81479373536732735</v>
      </c>
      <c r="M60" s="98">
        <f>(DHS_Wet14!M51+DHS_Dry14!M51)/2</f>
        <v>0.39711698289379804</v>
      </c>
      <c r="N60" s="97">
        <f>(DHS_Wet14!N51+DHS_Dry14!N51)/2</f>
        <v>0.43447044971692128</v>
      </c>
      <c r="O60" s="97">
        <f>(DHS_Wet14!O51+DHS_Dry14!O51)/2</f>
        <v>0.11577501373017099</v>
      </c>
      <c r="P60" s="97">
        <f>(DHS_Wet14!P51+DHS_Dry14!P51)/2</f>
        <v>0.62622268677212323</v>
      </c>
      <c r="Q60" s="96">
        <f>(DHS_Wet14!Q51+DHS_Dry14!Q51)/2</f>
        <v>1.0988046837305763</v>
      </c>
      <c r="R60" s="95">
        <f>(DHS_Wet14!R51+DHS_Dry14!R51)/2</f>
        <v>4.6268837239904596E-2</v>
      </c>
      <c r="S60" s="97">
        <f>(DHS_Wet14!S51+DHS_Dry14!S51)/2</f>
        <v>0.75168258929955611</v>
      </c>
      <c r="T60" s="97">
        <f>(DHS_Wet14!T51+DHS_Dry14!T51)/2</f>
        <v>1.7633314963626718</v>
      </c>
      <c r="U60" s="97">
        <f>(DHS_Wet14!U51+DHS_Dry14!U51)/2</f>
        <v>0.16494501183000618</v>
      </c>
      <c r="V60" s="97">
        <f>(DHS_Wet14!V51+DHS_Dry14!V51)/2</f>
        <v>7.9744581688933669E-2</v>
      </c>
      <c r="W60" s="97">
        <f>(DHS_Wet14!W51+DHS_Dry14!W51)/2</f>
        <v>0.10150957437781075</v>
      </c>
      <c r="X60" s="97">
        <f>(DHS_Wet14!X51+DHS_Dry14!X51)/2</f>
        <v>0.48749641305697133</v>
      </c>
      <c r="Y60" s="97">
        <f>(DHS_Wet14!Y51+DHS_Dry14!Y51)/2</f>
        <v>0.98378633324370801</v>
      </c>
      <c r="Z60" s="97">
        <f>(DHS_Wet14!Z51+DHS_Dry14!Z51)/2</f>
        <v>0</v>
      </c>
      <c r="AA60" s="97">
        <f>(DHS_Wet14!AA51+DHS_Dry14!AA51)/2</f>
        <v>0.94219833315448764</v>
      </c>
      <c r="AB60" s="97">
        <f>(DHS_Wet14!AB51+DHS_Dry14!AB51)/2</f>
        <v>0.47989800316842457</v>
      </c>
      <c r="AC60" s="97">
        <f>(DHS_Wet14!AC51+DHS_Dry14!AC51)/2</f>
        <v>0.13906401281938685</v>
      </c>
      <c r="AD60" s="97">
        <f>(DHS_Wet14!AD51+DHS_Dry14!AD51)/2</f>
        <v>0.2698852632367611</v>
      </c>
      <c r="AE60" s="97">
        <f>(DHS_Wet14!AE51+DHS_Dry14!AE51)/2</f>
        <v>9.7871800336682913E-2</v>
      </c>
      <c r="AF60" s="97">
        <f>(DHS_Wet14!AF51+DHS_Dry14!AF51)/2</f>
        <v>0.14310452806950089</v>
      </c>
      <c r="AG60" s="97">
        <f>(DHS_Wet14!AG51+DHS_Dry14!AG51)/2</f>
        <v>1.5855861837440586</v>
      </c>
      <c r="AH60" s="97">
        <f>(DHS_Wet14!AH51+DHS_Dry14!AH51)/2</f>
        <v>1.3779573125025937</v>
      </c>
      <c r="AI60" s="97">
        <f>(DHS_Wet14!AI51+DHS_Dry14!AI51)/2</f>
        <v>6.7496079908021325E-2</v>
      </c>
      <c r="AJ60" s="94">
        <f>(DHS_Wet14!AJ51+DHS_Dry14!AJ51)/2</f>
        <v>1.7484894558630162</v>
      </c>
      <c r="AK60" s="1693"/>
      <c r="AL60" s="1693"/>
      <c r="AM60" s="1693"/>
      <c r="AN60" s="1693"/>
      <c r="AO60" s="1693"/>
      <c r="AP60" s="1693"/>
      <c r="AQ60" s="1693"/>
      <c r="AR60" s="1693"/>
      <c r="AS60" s="1693"/>
      <c r="AT60" s="1693"/>
      <c r="AU60" s="1693"/>
      <c r="AV60" s="1693"/>
      <c r="AW60" s="1693"/>
      <c r="AX60" s="1693"/>
      <c r="AY60" s="1693"/>
      <c r="AZ60" s="305"/>
      <c r="BA60" s="1710"/>
      <c r="BB60" s="1542"/>
      <c r="BC60" s="374"/>
      <c r="BD60" s="366"/>
      <c r="BE60" s="366"/>
      <c r="BF60" s="366"/>
      <c r="BG60" s="378"/>
      <c r="BH60" s="374"/>
      <c r="BI60" s="366"/>
      <c r="BJ60" s="366"/>
      <c r="BK60" s="366"/>
      <c r="BL60" s="378"/>
      <c r="BM60" s="374"/>
      <c r="BN60" s="366"/>
      <c r="BO60" s="366"/>
      <c r="BP60" s="366"/>
      <c r="BQ60" s="378"/>
      <c r="BR60" s="374"/>
      <c r="BS60" s="366"/>
      <c r="BT60" s="366"/>
      <c r="BU60" s="366"/>
      <c r="BV60" s="366"/>
      <c r="BW60" s="366"/>
      <c r="BX60" s="366"/>
      <c r="BY60" s="367"/>
      <c r="BZ60" s="367"/>
      <c r="CA60" s="367"/>
      <c r="CB60" s="367"/>
      <c r="CC60" s="367"/>
      <c r="CD60" s="367"/>
      <c r="CE60" s="367"/>
      <c r="CF60" s="367"/>
      <c r="CG60" s="367"/>
      <c r="CH60" s="367"/>
      <c r="CI60" s="367"/>
      <c r="CJ60" s="367"/>
      <c r="CK60" s="2"/>
      <c r="CL60" s="2"/>
      <c r="CM60" s="2"/>
      <c r="CN60" s="2"/>
      <c r="CO60" s="2"/>
      <c r="CP60" s="2"/>
      <c r="CQ60" s="2"/>
      <c r="CR60" s="2"/>
      <c r="CS60" s="2"/>
      <c r="CT60" s="2"/>
      <c r="CU60" s="2"/>
      <c r="CV60" s="2"/>
      <c r="CW60" s="2"/>
      <c r="CX60" s="2"/>
      <c r="CY60" s="2"/>
      <c r="CZ60" s="2"/>
    </row>
    <row r="61" s="433" customFormat="true" ht="15" customHeight="true" x14ac:dyDescent="0.2">
      <c r="A61" s="1804"/>
      <c r="B61" s="331" t="s">
        <v>181</v>
      </c>
      <c r="C61" s="98">
        <f>(DHS_Wet14!C52+DHS_Dry14!C52)/2</f>
        <v>30.534093361330186</v>
      </c>
      <c r="D61" s="97">
        <f>(DHS_Wet14!D52+DHS_Dry14!D52)/2</f>
        <v>29.435271144350835</v>
      </c>
      <c r="E61" s="97">
        <f>(DHS_Wet14!E52+DHS_Dry14!E52)/2</f>
        <v>28.227816542163723</v>
      </c>
      <c r="F61" s="97">
        <f>(DHS_Wet14!F52+DHS_Dry14!F52)/2</f>
        <v>21.248722779562033</v>
      </c>
      <c r="G61" s="96">
        <f>(DHS_Wet14!G52+DHS_Dry14!G52)/2</f>
        <v>9.9105889419088946</v>
      </c>
      <c r="H61" s="95">
        <f>(DHS_Wet14!H52+DHS_Dry14!H52)/2</f>
        <v>14.947280834293796</v>
      </c>
      <c r="I61" s="97">
        <f>(DHS_Wet14!I52+DHS_Dry14!I52)/2</f>
        <v>8.0008159926660216</v>
      </c>
      <c r="J61" s="97">
        <f>(DHS_Wet14!J52+DHS_Dry14!J52)/2</f>
        <v>5.3440994621037223</v>
      </c>
      <c r="K61" s="97">
        <f>(DHS_Wet14!K52+DHS_Dry14!K52)/2</f>
        <v>3.193358048797458</v>
      </c>
      <c r="L61" s="94">
        <f>(DHS_Wet14!L52+DHS_Dry14!L52)/2</f>
        <v>1.8382824880825446</v>
      </c>
      <c r="M61" s="98">
        <f>(DHS_Wet14!M52+DHS_Dry14!M52)/2</f>
        <v>30.38302092218882</v>
      </c>
      <c r="N61" s="97">
        <f>(DHS_Wet14!N52+DHS_Dry14!N52)/2</f>
        <v>30.558264424922314</v>
      </c>
      <c r="O61" s="97">
        <f>(DHS_Wet14!O52+DHS_Dry14!O52)/2</f>
        <v>28.358149953110768</v>
      </c>
      <c r="P61" s="97">
        <f>(DHS_Wet14!P52+DHS_Dry14!P52)/2</f>
        <v>26.858746017955053</v>
      </c>
      <c r="Q61" s="96">
        <f>(DHS_Wet14!Q52+DHS_Dry14!Q52)/2</f>
        <v>19.337724052278176</v>
      </c>
      <c r="R61" s="95">
        <f>(DHS_Wet14!R52+DHS_Dry14!R52)/2</f>
        <v>2.1880246267594128</v>
      </c>
      <c r="S61" s="97">
        <f>(DHS_Wet14!S52+DHS_Dry14!S52)/2</f>
        <v>4.6800422573313289</v>
      </c>
      <c r="T61" s="97">
        <f>(DHS_Wet14!T52+DHS_Dry14!T52)/2</f>
        <v>39.807692948824567</v>
      </c>
      <c r="U61" s="97">
        <f>(DHS_Wet14!U52+DHS_Dry14!U52)/2</f>
        <v>35.38960734785239</v>
      </c>
      <c r="V61" s="97">
        <f>(DHS_Wet14!V52+DHS_Dry14!V52)/2</f>
        <v>5.3825947091897319</v>
      </c>
      <c r="W61" s="97">
        <f>(DHS_Wet14!W52+DHS_Dry14!W52)/2</f>
        <v>18.311474195939947</v>
      </c>
      <c r="X61" s="97">
        <f>(DHS_Wet14!X52+DHS_Dry14!X52)/2</f>
        <v>8.9194730864103455</v>
      </c>
      <c r="Y61" s="97">
        <f>(DHS_Wet14!Y52+DHS_Dry14!Y52)/2</f>
        <v>15.873926143205457</v>
      </c>
      <c r="Z61" s="97">
        <f>(DHS_Wet14!Z52+DHS_Dry14!Z52)/2</f>
        <v>17.82350064113092</v>
      </c>
      <c r="AA61" s="97">
        <f>(DHS_Wet14!AA52+DHS_Dry14!AA52)/2</f>
        <v>12.145021698921846</v>
      </c>
      <c r="AB61" s="97">
        <f>(DHS_Wet14!AB52+DHS_Dry14!AB52)/2</f>
        <v>20.212082765994129</v>
      </c>
      <c r="AC61" s="97">
        <f>(DHS_Wet14!AC52+DHS_Dry14!AC52)/2</f>
        <v>1.5074887558165917</v>
      </c>
      <c r="AD61" s="97">
        <f>(DHS_Wet14!AD52+DHS_Dry14!AD52)/2</f>
        <v>4.2521297215768703</v>
      </c>
      <c r="AE61" s="97">
        <f>(DHS_Wet14!AE52+DHS_Dry14!AE52)/2</f>
        <v>15.381834204737237</v>
      </c>
      <c r="AF61" s="97">
        <f>(DHS_Wet14!AF52+DHS_Dry14!AF52)/2</f>
        <v>77.217600320648828</v>
      </c>
      <c r="AG61" s="97">
        <f>(DHS_Wet14!AG52+DHS_Dry14!AG52)/2</f>
        <v>6.6806915751792086</v>
      </c>
      <c r="AH61" s="97">
        <f>(DHS_Wet14!AH52+DHS_Dry14!AH52)/2</f>
        <v>39.340858983879492</v>
      </c>
      <c r="AI61" s="97">
        <f>(DHS_Wet14!AI52+DHS_Dry14!AI52)/2</f>
        <v>83.825346026579439</v>
      </c>
      <c r="AJ61" s="94">
        <f>(DHS_Wet14!AJ52+DHS_Dry14!AJ52)/2</f>
        <v>18.764620438724251</v>
      </c>
      <c r="AK61" s="1693"/>
      <c r="AL61" s="1693"/>
      <c r="AM61" s="1693"/>
      <c r="AN61" s="1693"/>
      <c r="AO61" s="1693"/>
      <c r="AP61" s="1693"/>
      <c r="AQ61" s="1693"/>
      <c r="AR61" s="1693"/>
      <c r="AS61" s="1693"/>
      <c r="AT61" s="1693"/>
      <c r="AU61" s="1693"/>
      <c r="AV61" s="1693"/>
      <c r="AW61" s="1693"/>
      <c r="AX61" s="1693"/>
      <c r="AY61" s="1693"/>
      <c r="AZ61" s="305"/>
      <c r="BA61" s="1710"/>
      <c r="BB61" s="1542"/>
      <c r="BC61" s="374"/>
      <c r="BD61" s="366"/>
      <c r="BE61" s="366"/>
      <c r="BF61" s="366"/>
      <c r="BG61" s="378"/>
      <c r="BH61" s="374"/>
      <c r="BI61" s="366"/>
      <c r="BJ61" s="366"/>
      <c r="BK61" s="366"/>
      <c r="BL61" s="378"/>
      <c r="BM61" s="374"/>
      <c r="BN61" s="366"/>
      <c r="BO61" s="366"/>
      <c r="BP61" s="366"/>
      <c r="BQ61" s="378"/>
      <c r="BR61" s="374"/>
      <c r="BS61" s="366"/>
      <c r="BT61" s="366"/>
      <c r="BU61" s="366"/>
      <c r="BV61" s="366"/>
      <c r="BW61" s="366"/>
      <c r="BX61" s="366"/>
      <c r="BY61" s="367"/>
      <c r="BZ61" s="367"/>
      <c r="CA61" s="367"/>
      <c r="CB61" s="367"/>
      <c r="CC61" s="367"/>
      <c r="CD61" s="367"/>
      <c r="CE61" s="367"/>
      <c r="CF61" s="367"/>
      <c r="CG61" s="367"/>
      <c r="CH61" s="367"/>
      <c r="CI61" s="367"/>
      <c r="CJ61" s="367"/>
      <c r="CK61" s="2"/>
      <c r="CL61" s="2"/>
      <c r="CM61" s="2"/>
      <c r="CN61" s="2"/>
      <c r="CO61" s="2"/>
      <c r="CP61" s="2"/>
      <c r="CQ61" s="2"/>
      <c r="CR61" s="2"/>
      <c r="CS61" s="2"/>
      <c r="CT61" s="2"/>
      <c r="CU61" s="2"/>
      <c r="CV61" s="2"/>
      <c r="CW61" s="2"/>
      <c r="CX61" s="2"/>
      <c r="CY61" s="2"/>
      <c r="CZ61" s="2"/>
    </row>
    <row r="62" s="433" customFormat="true" ht="15" customHeight="true" x14ac:dyDescent="0.2">
      <c r="A62" s="1804"/>
      <c r="B62" s="331" t="s">
        <v>182</v>
      </c>
      <c r="C62" s="98">
        <f>(DHS_Wet14!C53+DHS_Dry14!C53)/2</f>
        <v>2.741069716457635</v>
      </c>
      <c r="D62" s="97">
        <f>(DHS_Wet14!D53+DHS_Dry14!D53)/2</f>
        <v>2.9259759261066072</v>
      </c>
      <c r="E62" s="97">
        <f>(DHS_Wet14!E53+DHS_Dry14!E53)/2</f>
        <v>3.8220122633043099</v>
      </c>
      <c r="F62" s="97">
        <f>(DHS_Wet14!F53+DHS_Dry14!F53)/2</f>
        <v>3.7413059961520645</v>
      </c>
      <c r="G62" s="96">
        <f>(DHS_Wet14!G53+DHS_Dry14!G53)/2</f>
        <v>2.5785413717707932</v>
      </c>
      <c r="H62" s="95">
        <f>(DHS_Wet14!H53+DHS_Dry14!H53)/2</f>
        <v>2.7235566962843603</v>
      </c>
      <c r="I62" s="97">
        <f>(DHS_Wet14!I53+DHS_Dry14!I53)/2</f>
        <v>1.9618629997866384</v>
      </c>
      <c r="J62" s="97">
        <f>(DHS_Wet14!J53+DHS_Dry14!J53)/2</f>
        <v>0.65839755902188002</v>
      </c>
      <c r="K62" s="97">
        <f>(DHS_Wet14!K53+DHS_Dry14!K53)/2</f>
        <v>0.71133489112692738</v>
      </c>
      <c r="L62" s="94">
        <f>(DHS_Wet14!L53+DHS_Dry14!L53)/2</f>
        <v>0.24994896964834087</v>
      </c>
      <c r="M62" s="98">
        <f>(DHS_Wet14!M53+DHS_Dry14!M53)/2</f>
        <v>2.7231791391278422</v>
      </c>
      <c r="N62" s="97">
        <f>(DHS_Wet14!N53+DHS_Dry14!N53)/2</f>
        <v>2.8886815826056642</v>
      </c>
      <c r="O62" s="97">
        <f>(DHS_Wet14!O53+DHS_Dry14!O53)/2</f>
        <v>3.6583719171645024</v>
      </c>
      <c r="P62" s="97">
        <f>(DHS_Wet14!P53+DHS_Dry14!P53)/2</f>
        <v>4.2376411647714667</v>
      </c>
      <c r="Q62" s="96">
        <f>(DHS_Wet14!Q53+DHS_Dry14!Q53)/2</f>
        <v>4.0842170588801308</v>
      </c>
      <c r="R62" s="95">
        <f>(DHS_Wet14!R53+DHS_Dry14!R53)/2</f>
        <v>6.4019248232008635E-2</v>
      </c>
      <c r="S62" s="97">
        <f>(DHS_Wet14!S53+DHS_Dry14!S53)/2</f>
        <v>0.4567969013494978</v>
      </c>
      <c r="T62" s="97">
        <f>(DHS_Wet14!T53+DHS_Dry14!T53)/2</f>
        <v>6.1578068282978666</v>
      </c>
      <c r="U62" s="97">
        <f>(DHS_Wet14!U53+DHS_Dry14!U53)/2</f>
        <v>2.7187844096729616</v>
      </c>
      <c r="V62" s="97">
        <f>(DHS_Wet14!V53+DHS_Dry14!V53)/2</f>
        <v>3.8439900347802163</v>
      </c>
      <c r="W62" s="97">
        <f>(DHS_Wet14!W53+DHS_Dry14!W53)/2</f>
        <v>12.081754678506412</v>
      </c>
      <c r="X62" s="97">
        <f>(DHS_Wet14!X53+DHS_Dry14!X53)/2</f>
        <v>1.5433083459873864</v>
      </c>
      <c r="Y62" s="97">
        <f>(DHS_Wet14!Y53+DHS_Dry14!Y53)/2</f>
        <v>0.7159961383933322</v>
      </c>
      <c r="Z62" s="97">
        <f>(DHS_Wet14!Z53+DHS_Dry14!Z53)/2</f>
        <v>2.3173823406946972</v>
      </c>
      <c r="AA62" s="97">
        <f>(DHS_Wet14!AA53+DHS_Dry14!AA53)/2</f>
        <v>16.594850343063975</v>
      </c>
      <c r="AB62" s="97">
        <f>(DHS_Wet14!AB53+DHS_Dry14!AB53)/2</f>
        <v>3.4281153516324046</v>
      </c>
      <c r="AC62" s="97">
        <f>(DHS_Wet14!AC53+DHS_Dry14!AC53)/2</f>
        <v>1.7448771040003845</v>
      </c>
      <c r="AD62" s="97">
        <f>(DHS_Wet14!AD53+DHS_Dry14!AD53)/2</f>
        <v>7.4632956065362652</v>
      </c>
      <c r="AE62" s="97">
        <f>(DHS_Wet14!AE53+DHS_Dry14!AE53)/2</f>
        <v>3.9570426357548651</v>
      </c>
      <c r="AF62" s="97">
        <f>(DHS_Wet14!AF53+DHS_Dry14!AF53)/2</f>
        <v>0</v>
      </c>
      <c r="AG62" s="97">
        <f>(DHS_Wet14!AG53+DHS_Dry14!AG53)/2</f>
        <v>1.3287116159894432</v>
      </c>
      <c r="AH62" s="97">
        <f>(DHS_Wet14!AH53+DHS_Dry14!AH53)/2</f>
        <v>2.4604703386132512</v>
      </c>
      <c r="AI62" s="97">
        <f>(DHS_Wet14!AI53+DHS_Dry14!AI53)/2</f>
        <v>0.2409826114742854</v>
      </c>
      <c r="AJ62" s="94">
        <f>(DHS_Wet14!AJ53+DHS_Dry14!AJ53)/2</f>
        <v>2.165568449897898</v>
      </c>
      <c r="AK62" s="1693"/>
      <c r="AL62" s="1693"/>
      <c r="AM62" s="1693"/>
      <c r="AN62" s="1693"/>
      <c r="AO62" s="1693"/>
      <c r="AP62" s="1693"/>
      <c r="AQ62" s="1693"/>
      <c r="AR62" s="1693"/>
      <c r="AS62" s="1693"/>
      <c r="AT62" s="1693"/>
      <c r="AU62" s="1693"/>
      <c r="AV62" s="1693"/>
      <c r="AW62" s="1693"/>
      <c r="AX62" s="1693"/>
      <c r="AY62" s="1693"/>
      <c r="AZ62" s="305"/>
      <c r="BA62" s="1710"/>
      <c r="BB62" s="1542"/>
      <c r="BC62" s="374"/>
      <c r="BD62" s="366"/>
      <c r="BE62" s="366"/>
      <c r="BF62" s="366"/>
      <c r="BG62" s="378"/>
      <c r="BH62" s="374"/>
      <c r="BI62" s="366"/>
      <c r="BJ62" s="366"/>
      <c r="BK62" s="366"/>
      <c r="BL62" s="378"/>
      <c r="BM62" s="374"/>
      <c r="BN62" s="366"/>
      <c r="BO62" s="366"/>
      <c r="BP62" s="366"/>
      <c r="BQ62" s="378"/>
      <c r="BR62" s="374"/>
      <c r="BS62" s="366"/>
      <c r="BT62" s="366"/>
      <c r="BU62" s="366"/>
      <c r="BV62" s="366"/>
      <c r="BW62" s="366"/>
      <c r="BX62" s="366"/>
      <c r="BY62" s="367"/>
      <c r="BZ62" s="367"/>
      <c r="CA62" s="367"/>
      <c r="CB62" s="367"/>
      <c r="CC62" s="367"/>
      <c r="CD62" s="367"/>
      <c r="CE62" s="367"/>
      <c r="CF62" s="367"/>
      <c r="CG62" s="367"/>
      <c r="CH62" s="367"/>
      <c r="CI62" s="367"/>
      <c r="CJ62" s="367"/>
      <c r="CK62" s="2"/>
      <c r="CL62" s="2"/>
      <c r="CM62" s="2"/>
      <c r="CN62" s="2"/>
      <c r="CO62" s="2"/>
      <c r="CP62" s="2"/>
      <c r="CQ62" s="2"/>
      <c r="CR62" s="2"/>
      <c r="CS62" s="2"/>
      <c r="CT62" s="2"/>
      <c r="CU62" s="2"/>
      <c r="CV62" s="2"/>
      <c r="CW62" s="2"/>
      <c r="CX62" s="2"/>
      <c r="CY62" s="2"/>
      <c r="CZ62" s="2"/>
    </row>
    <row r="63" s="433" customFormat="true" ht="15" customHeight="true" x14ac:dyDescent="0.2">
      <c r="A63" s="1804"/>
      <c r="B63" s="331" t="s">
        <v>183</v>
      </c>
      <c r="C63" s="98">
        <f>(DHS_Wet14!C54+DHS_Dry14!C54)/2</f>
        <v>15.898099343630541</v>
      </c>
      <c r="D63" s="97">
        <f>(DHS_Wet14!D54+DHS_Dry14!D54)/2</f>
        <v>13.515777400863875</v>
      </c>
      <c r="E63" s="97">
        <f>(DHS_Wet14!E54+DHS_Dry14!E54)/2</f>
        <v>10.375518058664007</v>
      </c>
      <c r="F63" s="97">
        <f>(DHS_Wet14!F54+DHS_Dry14!F54)/2</f>
        <v>8.409945259005033</v>
      </c>
      <c r="G63" s="96">
        <f>(DHS_Wet14!G54+DHS_Dry14!G54)/2</f>
        <v>1.8744865582968537</v>
      </c>
      <c r="H63" s="95">
        <f>(DHS_Wet14!H54+DHS_Dry14!H54)/2</f>
        <v>3.6020651934639587</v>
      </c>
      <c r="I63" s="97">
        <f>(DHS_Wet14!I54+DHS_Dry14!I54)/2</f>
        <v>1.7300605427266897</v>
      </c>
      <c r="J63" s="97">
        <f>(DHS_Wet14!J54+DHS_Dry14!J54)/2</f>
        <v>1.0547464398417872</v>
      </c>
      <c r="K63" s="97">
        <f>(DHS_Wet14!K54+DHS_Dry14!K54)/2</f>
        <v>0.1905140564808927</v>
      </c>
      <c r="L63" s="94">
        <f>(DHS_Wet14!L54+DHS_Dry14!L54)/2</f>
        <v>0</v>
      </c>
      <c r="M63" s="98">
        <f>(DHS_Wet14!M54+DHS_Dry14!M54)/2</f>
        <v>16.420747927874938</v>
      </c>
      <c r="N63" s="97">
        <f>(DHS_Wet14!N54+DHS_Dry14!N54)/2</f>
        <v>14.046463395523142</v>
      </c>
      <c r="O63" s="97">
        <f>(DHS_Wet14!O54+DHS_Dry14!O54)/2</f>
        <v>11.889122487178804</v>
      </c>
      <c r="P63" s="97">
        <f>(DHS_Wet14!P54+DHS_Dry14!P54)/2</f>
        <v>10.708469636275371</v>
      </c>
      <c r="Q63" s="96">
        <f>(DHS_Wet14!Q54+DHS_Dry14!Q54)/2</f>
        <v>5.1692556227210593</v>
      </c>
      <c r="R63" s="95">
        <f>(DHS_Wet14!R54+DHS_Dry14!R54)/2</f>
        <v>0.10870755257116646</v>
      </c>
      <c r="S63" s="97">
        <f>(DHS_Wet14!S54+DHS_Dry14!S54)/2</f>
        <v>1.4472893217022123</v>
      </c>
      <c r="T63" s="97">
        <f>(DHS_Wet14!T54+DHS_Dry14!T54)/2</f>
        <v>22.147655035434379</v>
      </c>
      <c r="U63" s="97">
        <f>(DHS_Wet14!U54+DHS_Dry14!U54)/2</f>
        <v>26.120469792941684</v>
      </c>
      <c r="V63" s="97">
        <f>(DHS_Wet14!V54+DHS_Dry14!V54)/2</f>
        <v>6.8228425734809051</v>
      </c>
      <c r="W63" s="97">
        <f>(DHS_Wet14!W54+DHS_Dry14!W54)/2</f>
        <v>39.929859140226753</v>
      </c>
      <c r="X63" s="97">
        <f>(DHS_Wet14!X54+DHS_Dry14!X54)/2</f>
        <v>4.6151867564648672</v>
      </c>
      <c r="Y63" s="97">
        <f>(DHS_Wet14!Y54+DHS_Dry14!Y54)/2</f>
        <v>1.2427999792203976</v>
      </c>
      <c r="Z63" s="97">
        <f>(DHS_Wet14!Z54+DHS_Dry14!Z54)/2</f>
        <v>11.992456928761479</v>
      </c>
      <c r="AA63" s="97">
        <f>(DHS_Wet14!AA54+DHS_Dry14!AA54)/2</f>
        <v>10.09539701043051</v>
      </c>
      <c r="AB63" s="97">
        <f>(DHS_Wet14!AB54+DHS_Dry14!AB54)/2</f>
        <v>9.5812344160743415</v>
      </c>
      <c r="AC63" s="97">
        <f>(DHS_Wet14!AC54+DHS_Dry14!AC54)/2</f>
        <v>0.46446216606545471</v>
      </c>
      <c r="AD63" s="97">
        <f>(DHS_Wet14!AD54+DHS_Dry14!AD54)/2</f>
        <v>17.201635046967127</v>
      </c>
      <c r="AE63" s="97">
        <f>(DHS_Wet14!AE54+DHS_Dry14!AE54)/2</f>
        <v>8.7594795577471913</v>
      </c>
      <c r="AF63" s="97">
        <f>(DHS_Wet14!AF54+DHS_Dry14!AF54)/2</f>
        <v>2.4001140498650675</v>
      </c>
      <c r="AG63" s="97">
        <f>(DHS_Wet14!AG54+DHS_Dry14!AG54)/2</f>
        <v>16.121092818272828</v>
      </c>
      <c r="AH63" s="97">
        <f>(DHS_Wet14!AH54+DHS_Dry14!AH54)/2</f>
        <v>11.976161592196444</v>
      </c>
      <c r="AI63" s="97">
        <f>(DHS_Wet14!AI54+DHS_Dry14!AI54)/2</f>
        <v>0.3067010237861445</v>
      </c>
      <c r="AJ63" s="94">
        <f>(DHS_Wet14!AJ54+DHS_Dry14!AJ54)/2</f>
        <v>6.9196259640291187</v>
      </c>
      <c r="AK63" s="1693"/>
      <c r="AL63" s="1693"/>
      <c r="AM63" s="1693"/>
      <c r="AN63" s="1693"/>
      <c r="AO63" s="1693"/>
      <c r="AP63" s="1693"/>
      <c r="AQ63" s="1693"/>
      <c r="AR63" s="1693"/>
      <c r="AS63" s="1693"/>
      <c r="AT63" s="1693"/>
      <c r="AU63" s="1693"/>
      <c r="AV63" s="1693"/>
      <c r="AW63" s="1693"/>
      <c r="AX63" s="1693"/>
      <c r="AY63" s="1693"/>
      <c r="AZ63" s="305"/>
      <c r="BA63" s="1710"/>
      <c r="BB63" s="1542"/>
      <c r="BC63" s="374"/>
      <c r="BD63" s="366"/>
      <c r="BE63" s="366"/>
      <c r="BF63" s="366"/>
      <c r="BG63" s="378"/>
      <c r="BH63" s="374"/>
      <c r="BI63" s="366"/>
      <c r="BJ63" s="366"/>
      <c r="BK63" s="366"/>
      <c r="BL63" s="378"/>
      <c r="BM63" s="374"/>
      <c r="BN63" s="366"/>
      <c r="BO63" s="366"/>
      <c r="BP63" s="366"/>
      <c r="BQ63" s="378"/>
      <c r="BR63" s="374"/>
      <c r="BS63" s="366"/>
      <c r="BT63" s="366"/>
      <c r="BU63" s="366"/>
      <c r="BV63" s="366"/>
      <c r="BW63" s="366"/>
      <c r="BX63" s="366"/>
      <c r="BY63" s="367"/>
      <c r="BZ63" s="367"/>
      <c r="CA63" s="367"/>
      <c r="CB63" s="367"/>
      <c r="CC63" s="367"/>
      <c r="CD63" s="367"/>
      <c r="CE63" s="367"/>
      <c r="CF63" s="367"/>
      <c r="CG63" s="367"/>
      <c r="CH63" s="367"/>
      <c r="CI63" s="367"/>
      <c r="CJ63" s="367"/>
      <c r="CK63" s="2"/>
      <c r="CL63" s="2"/>
      <c r="CM63" s="2"/>
      <c r="CN63" s="2"/>
      <c r="CO63" s="2"/>
      <c r="CP63" s="2"/>
      <c r="CQ63" s="2"/>
      <c r="CR63" s="2"/>
      <c r="CS63" s="2"/>
      <c r="CT63" s="2"/>
      <c r="CU63" s="2"/>
      <c r="CV63" s="2"/>
      <c r="CW63" s="2"/>
      <c r="CX63" s="2"/>
      <c r="CY63" s="2"/>
      <c r="CZ63" s="2"/>
    </row>
    <row r="64" s="433" customFormat="true" ht="15" customHeight="true" x14ac:dyDescent="0.2">
      <c r="A64" s="1804"/>
      <c r="B64" s="331" t="s">
        <v>184</v>
      </c>
      <c r="C64" s="98">
        <f>(DHS_Wet14!C55+DHS_Dry14!C55)/2</f>
        <v>0.11619591491253428</v>
      </c>
      <c r="D64" s="97">
        <f>(DHS_Wet14!D55+DHS_Dry14!D55)/2</f>
        <v>0.48014186011108267</v>
      </c>
      <c r="E64" s="97">
        <f>(DHS_Wet14!E55+DHS_Dry14!E55)/2</f>
        <v>0.2663751966433191</v>
      </c>
      <c r="F64" s="97">
        <f>(DHS_Wet14!F55+DHS_Dry14!F55)/2</f>
        <v>0.18022563956843871</v>
      </c>
      <c r="G64" s="96">
        <f>(DHS_Wet14!G55+DHS_Dry14!G55)/2</f>
        <v>0.19592875616950839</v>
      </c>
      <c r="H64" s="95">
        <f>(DHS_Wet14!H55+DHS_Dry14!H55)/2</f>
        <v>2.3917438873035178E-2</v>
      </c>
      <c r="I64" s="97">
        <f>(DHS_Wet14!I55+DHS_Dry14!I55)/2</f>
        <v>1.9818922294795989E-2</v>
      </c>
      <c r="J64" s="97">
        <f>(DHS_Wet14!J55+DHS_Dry14!J55)/2</f>
        <v>0.22820507532112927</v>
      </c>
      <c r="K64" s="97">
        <f>(DHS_Wet14!K55+DHS_Dry14!K55)/2</f>
        <v>0.40581946069618541</v>
      </c>
      <c r="L64" s="94">
        <f>(DHS_Wet14!L55+DHS_Dry14!L55)/2</f>
        <v>3.3960580576588538E-2</v>
      </c>
      <c r="M64" s="98">
        <f>(DHS_Wet14!M55+DHS_Dry14!M55)/2</f>
        <v>9.9725611942877296E-2</v>
      </c>
      <c r="N64" s="97">
        <f>(DHS_Wet14!N55+DHS_Dry14!N55)/2</f>
        <v>0.44067071257918333</v>
      </c>
      <c r="O64" s="97">
        <f>(DHS_Wet14!O55+DHS_Dry14!O55)/2</f>
        <v>0.38236584346756858</v>
      </c>
      <c r="P64" s="97">
        <f>(DHS_Wet14!P55+DHS_Dry14!P55)/2</f>
        <v>0.12012180543790663</v>
      </c>
      <c r="Q64" s="96">
        <f>(DHS_Wet14!Q55+DHS_Dry14!Q55)/2</f>
        <v>0.29473483591891725</v>
      </c>
      <c r="R64" s="95">
        <f>(DHS_Wet14!R55+DHS_Dry14!R55)/2</f>
        <v>5.1962109054660977E-2</v>
      </c>
      <c r="S64" s="97">
        <f>(DHS_Wet14!S55+DHS_Dry14!S55)/2</f>
        <v>0</v>
      </c>
      <c r="T64" s="97">
        <f>(DHS_Wet14!T55+DHS_Dry14!T55)/2</f>
        <v>0.32488505702442255</v>
      </c>
      <c r="U64" s="97">
        <f>(DHS_Wet14!U55+DHS_Dry14!U55)/2</f>
        <v>0</v>
      </c>
      <c r="V64" s="97">
        <f>(DHS_Wet14!V55+DHS_Dry14!V55)/2</f>
        <v>7.7575550335035465E-2</v>
      </c>
      <c r="W64" s="97">
        <f>(DHS_Wet14!W55+DHS_Dry14!W55)/2</f>
        <v>0.74984006291754846</v>
      </c>
      <c r="X64" s="97">
        <f>(DHS_Wet14!X55+DHS_Dry14!X55)/2</f>
        <v>0</v>
      </c>
      <c r="Y64" s="97">
        <f>(DHS_Wet14!Y55+DHS_Dry14!Y55)/2</f>
        <v>0</v>
      </c>
      <c r="Z64" s="97">
        <f>(DHS_Wet14!Z55+DHS_Dry14!Z55)/2</f>
        <v>0.45610266229103857</v>
      </c>
      <c r="AA64" s="97">
        <f>(DHS_Wet14!AA55+DHS_Dry14!AA55)/2</f>
        <v>0.80378361219029804</v>
      </c>
      <c r="AB64" s="97">
        <f>(DHS_Wet14!AB55+DHS_Dry14!AB55)/2</f>
        <v>0.44800065196262562</v>
      </c>
      <c r="AC64" s="97">
        <f>(DHS_Wet14!AC55+DHS_Dry14!AC55)/2</f>
        <v>0</v>
      </c>
      <c r="AD64" s="97">
        <f>(DHS_Wet14!AD55+DHS_Dry14!AD55)/2</f>
        <v>0.59550609108482877</v>
      </c>
      <c r="AE64" s="97">
        <f>(DHS_Wet14!AE55+DHS_Dry14!AE55)/2</f>
        <v>0.56160510913152617</v>
      </c>
      <c r="AF64" s="97">
        <f>(DHS_Wet14!AF55+DHS_Dry14!AF55)/2</f>
        <v>0</v>
      </c>
      <c r="AG64" s="97">
        <f>(DHS_Wet14!AG55+DHS_Dry14!AG55)/2</f>
        <v>0.13515327275178585</v>
      </c>
      <c r="AH64" s="97">
        <f>(DHS_Wet14!AH55+DHS_Dry14!AH55)/2</f>
        <v>0.29214514747207865</v>
      </c>
      <c r="AI64" s="97">
        <f>(DHS_Wet14!AI55+DHS_Dry14!AI55)/2</f>
        <v>0</v>
      </c>
      <c r="AJ64" s="94">
        <f>(DHS_Wet14!AJ55+DHS_Dry14!AJ55)/2</f>
        <v>1.1592739679080681</v>
      </c>
      <c r="AK64" s="1693"/>
      <c r="AL64" s="1693"/>
      <c r="AM64" s="1693"/>
      <c r="AN64" s="1693"/>
      <c r="AO64" s="1693"/>
      <c r="AP64" s="1693"/>
      <c r="AQ64" s="1693"/>
      <c r="AR64" s="1693"/>
      <c r="AS64" s="1693"/>
      <c r="AT64" s="1693"/>
      <c r="AU64" s="1693"/>
      <c r="AV64" s="1693"/>
      <c r="AW64" s="1693"/>
      <c r="AX64" s="1693"/>
      <c r="AY64" s="1693"/>
      <c r="AZ64" s="305"/>
      <c r="BA64" s="1710"/>
      <c r="BB64" s="1542"/>
      <c r="BC64" s="374"/>
      <c r="BD64" s="366"/>
      <c r="BE64" s="366"/>
      <c r="BF64" s="366"/>
      <c r="BG64" s="378"/>
      <c r="BH64" s="374"/>
      <c r="BI64" s="366"/>
      <c r="BJ64" s="366"/>
      <c r="BK64" s="366"/>
      <c r="BL64" s="378"/>
      <c r="BM64" s="374"/>
      <c r="BN64" s="366"/>
      <c r="BO64" s="366"/>
      <c r="BP64" s="366"/>
      <c r="BQ64" s="378"/>
      <c r="BR64" s="374"/>
      <c r="BS64" s="366"/>
      <c r="BT64" s="366"/>
      <c r="BU64" s="366"/>
      <c r="BV64" s="366"/>
      <c r="BW64" s="366"/>
      <c r="BX64" s="366"/>
      <c r="BY64" s="367"/>
      <c r="BZ64" s="367"/>
      <c r="CA64" s="367"/>
      <c r="CB64" s="367"/>
      <c r="CC64" s="367"/>
      <c r="CD64" s="367"/>
      <c r="CE64" s="367"/>
      <c r="CF64" s="367"/>
      <c r="CG64" s="367"/>
      <c r="CH64" s="367"/>
      <c r="CI64" s="367"/>
      <c r="CJ64" s="367"/>
      <c r="CK64" s="2"/>
      <c r="CL64" s="2"/>
      <c r="CM64" s="2"/>
      <c r="CN64" s="2"/>
      <c r="CO64" s="2"/>
      <c r="CP64" s="2"/>
      <c r="CQ64" s="2"/>
      <c r="CR64" s="2"/>
      <c r="CS64" s="2"/>
      <c r="CT64" s="2"/>
      <c r="CU64" s="2"/>
      <c r="CV64" s="2"/>
      <c r="CW64" s="2"/>
      <c r="CX64" s="2"/>
      <c r="CY64" s="2"/>
      <c r="CZ64" s="2"/>
    </row>
    <row r="65" s="433" customFormat="true" ht="15" customHeight="true" x14ac:dyDescent="0.2">
      <c r="A65" s="1804"/>
      <c r="B65" s="331" t="s">
        <v>185</v>
      </c>
      <c r="C65" s="98">
        <f>(DHS_Wet14!C56+DHS_Dry14!C56)/2</f>
        <v>1.5918142498785444</v>
      </c>
      <c r="D65" s="97">
        <f>(DHS_Wet14!D56+DHS_Dry14!D56)/2</f>
        <v>1.4627362761185154</v>
      </c>
      <c r="E65" s="97">
        <f>(DHS_Wet14!E56+DHS_Dry14!E56)/2</f>
        <v>0.75351517517795363</v>
      </c>
      <c r="F65" s="97">
        <f>(DHS_Wet14!F56+DHS_Dry14!F56)/2</f>
        <v>0.42676108117005485</v>
      </c>
      <c r="G65" s="96">
        <f>(DHS_Wet14!G56+DHS_Dry14!G56)/2</f>
        <v>8.722078532626798E-2</v>
      </c>
      <c r="H65" s="95">
        <f>(DHS_Wet14!H56+DHS_Dry14!H56)/2</f>
        <v>0.30956737199465301</v>
      </c>
      <c r="I65" s="97">
        <f>(DHS_Wet14!I56+DHS_Dry14!I56)/2</f>
        <v>0</v>
      </c>
      <c r="J65" s="97">
        <f>(DHS_Wet14!J56+DHS_Dry14!J56)/2</f>
        <v>0</v>
      </c>
      <c r="K65" s="97">
        <f>(DHS_Wet14!K56+DHS_Dry14!K56)/2</f>
        <v>0</v>
      </c>
      <c r="L65" s="94">
        <f>(DHS_Wet14!L56+DHS_Dry14!L56)/2</f>
        <v>0</v>
      </c>
      <c r="M65" s="98">
        <f>(DHS_Wet14!M56+DHS_Dry14!M56)/2</f>
        <v>1.6864512674066043</v>
      </c>
      <c r="N65" s="97">
        <f>(DHS_Wet14!N56+DHS_Dry14!N56)/2</f>
        <v>1.3800409210622209</v>
      </c>
      <c r="O65" s="97">
        <f>(DHS_Wet14!O56+DHS_Dry14!O56)/2</f>
        <v>1.1009647258424136</v>
      </c>
      <c r="P65" s="97">
        <f>(DHS_Wet14!P56+DHS_Dry14!P56)/2</f>
        <v>0.74103240360636957</v>
      </c>
      <c r="Q65" s="96">
        <f>(DHS_Wet14!Q56+DHS_Dry14!Q56)/2</f>
        <v>0.16631791961687969</v>
      </c>
      <c r="R65" s="95">
        <f>(DHS_Wet14!R56+DHS_Dry14!R56)/2</f>
        <v>0.28795472194887256</v>
      </c>
      <c r="S65" s="97">
        <f>(DHS_Wet14!S56+DHS_Dry14!S56)/2</f>
        <v>0</v>
      </c>
      <c r="T65" s="97">
        <f>(DHS_Wet14!T56+DHS_Dry14!T56)/2</f>
        <v>0.29232272298540435</v>
      </c>
      <c r="U65" s="97">
        <f>(DHS_Wet14!U56+DHS_Dry14!U56)/2</f>
        <v>4.3959380715448297</v>
      </c>
      <c r="V65" s="97">
        <f>(DHS_Wet14!V56+DHS_Dry14!V56)/2</f>
        <v>0.2413696540824391</v>
      </c>
      <c r="W65" s="97">
        <f>(DHS_Wet14!W56+DHS_Dry14!W56)/2</f>
        <v>2.6098812092405685</v>
      </c>
      <c r="X65" s="97">
        <f>(DHS_Wet14!X56+DHS_Dry14!X56)/2</f>
        <v>4.2078122677479035</v>
      </c>
      <c r="Y65" s="97">
        <f>(DHS_Wet14!Y56+DHS_Dry14!Y56)/2</f>
        <v>2.9930074473817854E-2</v>
      </c>
      <c r="Z65" s="97">
        <f>(DHS_Wet14!Z56+DHS_Dry14!Z56)/2</f>
        <v>2.6518474726841017</v>
      </c>
      <c r="AA65" s="97">
        <f>(DHS_Wet14!AA56+DHS_Dry14!AA56)/2</f>
        <v>2.6022786853534541</v>
      </c>
      <c r="AB65" s="97">
        <f>(DHS_Wet14!AB56+DHS_Dry14!AB56)/2</f>
        <v>0.56287990883820094</v>
      </c>
      <c r="AC65" s="97">
        <f>(DHS_Wet14!AC56+DHS_Dry14!AC56)/2</f>
        <v>0</v>
      </c>
      <c r="AD65" s="97">
        <f>(DHS_Wet14!AD56+DHS_Dry14!AD56)/2</f>
        <v>0.37849005804672181</v>
      </c>
      <c r="AE65" s="97">
        <f>(DHS_Wet14!AE56+DHS_Dry14!AE56)/2</f>
        <v>0.41336166027589577</v>
      </c>
      <c r="AF65" s="97">
        <f>(DHS_Wet14!AF56+DHS_Dry14!AF56)/2</f>
        <v>0</v>
      </c>
      <c r="AG65" s="97">
        <f>(DHS_Wet14!AG56+DHS_Dry14!AG56)/2</f>
        <v>0.51434565180345337</v>
      </c>
      <c r="AH65" s="97">
        <f>(DHS_Wet14!AH56+DHS_Dry14!AH56)/2</f>
        <v>1.2184486468384903</v>
      </c>
      <c r="AI65" s="97">
        <f>(DHS_Wet14!AI56+DHS_Dry14!AI56)/2</f>
        <v>0</v>
      </c>
      <c r="AJ65" s="94">
        <f>(DHS_Wet14!AJ56+DHS_Dry14!AJ56)/2</f>
        <v>1.0479027344372649</v>
      </c>
      <c r="AK65" s="1693"/>
      <c r="AL65" s="1693"/>
      <c r="AM65" s="1693"/>
      <c r="AN65" s="1693"/>
      <c r="AO65" s="1693"/>
      <c r="AP65" s="1693"/>
      <c r="AQ65" s="1693"/>
      <c r="AR65" s="1693"/>
      <c r="AS65" s="1693"/>
      <c r="AT65" s="1693"/>
      <c r="AU65" s="1693"/>
      <c r="AV65" s="1693"/>
      <c r="AW65" s="1693"/>
      <c r="AX65" s="1693"/>
      <c r="AY65" s="1693"/>
      <c r="AZ65" s="305"/>
      <c r="BA65" s="1710"/>
      <c r="BB65" s="1542"/>
      <c r="BC65" s="374"/>
      <c r="BD65" s="366"/>
      <c r="BE65" s="366"/>
      <c r="BF65" s="366"/>
      <c r="BG65" s="378"/>
      <c r="BH65" s="374"/>
      <c r="BI65" s="366"/>
      <c r="BJ65" s="366"/>
      <c r="BK65" s="366"/>
      <c r="BL65" s="378"/>
      <c r="BM65" s="374"/>
      <c r="BN65" s="366"/>
      <c r="BO65" s="366"/>
      <c r="BP65" s="366"/>
      <c r="BQ65" s="378"/>
      <c r="BR65" s="374"/>
      <c r="BS65" s="366"/>
      <c r="BT65" s="366"/>
      <c r="BU65" s="366"/>
      <c r="BV65" s="366"/>
      <c r="BW65" s="366"/>
      <c r="BX65" s="366"/>
      <c r="BY65" s="367"/>
      <c r="BZ65" s="367"/>
      <c r="CA65" s="367"/>
      <c r="CB65" s="367"/>
      <c r="CC65" s="367"/>
      <c r="CD65" s="367"/>
      <c r="CE65" s="367"/>
      <c r="CF65" s="367"/>
      <c r="CG65" s="367"/>
      <c r="CH65" s="367"/>
      <c r="CI65" s="367"/>
      <c r="CJ65" s="367"/>
      <c r="CK65" s="2"/>
      <c r="CL65" s="2"/>
      <c r="CM65" s="2"/>
      <c r="CN65" s="2"/>
      <c r="CO65" s="2"/>
      <c r="CP65" s="2"/>
      <c r="CQ65" s="2"/>
      <c r="CR65" s="2"/>
      <c r="CS65" s="2"/>
      <c r="CT65" s="2"/>
      <c r="CU65" s="2"/>
      <c r="CV65" s="2"/>
      <c r="CW65" s="2"/>
      <c r="CX65" s="2"/>
      <c r="CY65" s="2"/>
      <c r="CZ65" s="2"/>
    </row>
    <row r="66" s="433" customFormat="true" ht="15" customHeight="true" x14ac:dyDescent="0.2">
      <c r="A66" s="1804"/>
      <c r="B66" s="331" t="s">
        <v>186</v>
      </c>
      <c r="C66" s="98">
        <f>(DHS_Wet14!C57+DHS_Dry14!C57)/2</f>
        <v>20.872857058223104</v>
      </c>
      <c r="D66" s="97">
        <f>(DHS_Wet14!D57+DHS_Dry14!D57)/2</f>
        <v>17.052590044648603</v>
      </c>
      <c r="E66" s="97">
        <f>(DHS_Wet14!E57+DHS_Dry14!E57)/2</f>
        <v>14.065190895858962</v>
      </c>
      <c r="F66" s="97">
        <f>(DHS_Wet14!F57+DHS_Dry14!F57)/2</f>
        <v>9.7299912249216014</v>
      </c>
      <c r="G66" s="96">
        <f>(DHS_Wet14!G57+DHS_Dry14!G57)/2</f>
        <v>2.7659392730189358</v>
      </c>
      <c r="H66" s="95">
        <f>(DHS_Wet14!H57+DHS_Dry14!H57)/2</f>
        <v>3.9317434380158334</v>
      </c>
      <c r="I66" s="97">
        <f>(DHS_Wet14!I57+DHS_Dry14!I57)/2</f>
        <v>0.71922209841045026</v>
      </c>
      <c r="J66" s="97">
        <f>(DHS_Wet14!J57+DHS_Dry14!J57)/2</f>
        <v>5.3946624637095542E-2</v>
      </c>
      <c r="K66" s="97">
        <f>(DHS_Wet14!K57+DHS_Dry14!K57)/2</f>
        <v>7.9258694233802829E-2</v>
      </c>
      <c r="L66" s="94">
        <f>(DHS_Wet14!L57+DHS_Dry14!L57)/2</f>
        <v>0.16480859504007864</v>
      </c>
      <c r="M66" s="98">
        <f>(DHS_Wet14!M57+DHS_Dry14!M57)/2</f>
        <v>21.212746381320571</v>
      </c>
      <c r="N66" s="97">
        <f>(DHS_Wet14!N57+DHS_Dry14!N57)/2</f>
        <v>17.274137972151046</v>
      </c>
      <c r="O66" s="97">
        <f>(DHS_Wet14!O57+DHS_Dry14!O57)/2</f>
        <v>16.360326379950173</v>
      </c>
      <c r="P66" s="97">
        <f>(DHS_Wet14!P57+DHS_Dry14!P57)/2</f>
        <v>12.153611343855289</v>
      </c>
      <c r="Q66" s="96">
        <f>(DHS_Wet14!Q57+DHS_Dry14!Q57)/2</f>
        <v>8.6534918696433287</v>
      </c>
      <c r="R66" s="95">
        <f>(DHS_Wet14!R57+DHS_Dry14!R57)/2</f>
        <v>16.589312159737879</v>
      </c>
      <c r="S66" s="97">
        <f>(DHS_Wet14!S57+DHS_Dry14!S57)/2</f>
        <v>14.169061736361808</v>
      </c>
      <c r="T66" s="97">
        <f>(DHS_Wet14!T57+DHS_Dry14!T57)/2</f>
        <v>6.5617047844096019</v>
      </c>
      <c r="U66" s="97">
        <f>(DHS_Wet14!U57+DHS_Dry14!U57)/2</f>
        <v>9.1453301750093114</v>
      </c>
      <c r="V66" s="97">
        <f>(DHS_Wet14!V57+DHS_Dry14!V57)/2</f>
        <v>23.188777507215498</v>
      </c>
      <c r="W66" s="97">
        <f>(DHS_Wet14!W57+DHS_Dry14!W57)/2</f>
        <v>4.4140654813926625</v>
      </c>
      <c r="X66" s="97">
        <f>(DHS_Wet14!X57+DHS_Dry14!X57)/2</f>
        <v>16.39419331548611</v>
      </c>
      <c r="Y66" s="97">
        <f>(DHS_Wet14!Y57+DHS_Dry14!Y57)/2</f>
        <v>26.901711647083602</v>
      </c>
      <c r="Z66" s="97">
        <f>(DHS_Wet14!Z57+DHS_Dry14!Z57)/2</f>
        <v>20.191253498784352</v>
      </c>
      <c r="AA66" s="97">
        <f>(DHS_Wet14!AA57+DHS_Dry14!AA57)/2</f>
        <v>23.024889985316904</v>
      </c>
      <c r="AB66" s="97">
        <f>(DHS_Wet14!AB57+DHS_Dry14!AB57)/2</f>
        <v>19.193257885100788</v>
      </c>
      <c r="AC66" s="97">
        <f>(DHS_Wet14!AC57+DHS_Dry14!AC57)/2</f>
        <v>3.3806059259748809</v>
      </c>
      <c r="AD66" s="97">
        <f>(DHS_Wet14!AD57+DHS_Dry14!AD57)/2</f>
        <v>0.86526331061713357</v>
      </c>
      <c r="AE66" s="97">
        <f>(DHS_Wet14!AE57+DHS_Dry14!AE57)/2</f>
        <v>26.057743703865746</v>
      </c>
      <c r="AF66" s="97">
        <f>(DHS_Wet14!AF57+DHS_Dry14!AF57)/2</f>
        <v>6.1525706874470867</v>
      </c>
      <c r="AG66" s="97">
        <f>(DHS_Wet14!AG57+DHS_Dry14!AG57)/2</f>
        <v>21.812985299373612</v>
      </c>
      <c r="AH66" s="97">
        <f>(DHS_Wet14!AH57+DHS_Dry14!AH57)/2</f>
        <v>12.736699653816656</v>
      </c>
      <c r="AI66" s="97">
        <f>(DHS_Wet14!AI57+DHS_Dry14!AI57)/2</f>
        <v>3.7895925381134172</v>
      </c>
      <c r="AJ66" s="94">
        <f>(DHS_Wet14!AJ57+DHS_Dry14!AJ57)/2</f>
        <v>12.74269009977062</v>
      </c>
      <c r="AK66" s="1693"/>
      <c r="AL66" s="1693"/>
      <c r="AM66" s="1693"/>
      <c r="AN66" s="1693"/>
      <c r="AO66" s="1693"/>
      <c r="AP66" s="1693"/>
      <c r="AQ66" s="1693"/>
      <c r="AR66" s="1693"/>
      <c r="AS66" s="1693"/>
      <c r="AT66" s="1693"/>
      <c r="AU66" s="1693"/>
      <c r="AV66" s="1693"/>
      <c r="AW66" s="1693"/>
      <c r="AX66" s="1693"/>
      <c r="AY66" s="1693"/>
      <c r="AZ66" s="305"/>
      <c r="BA66" s="1710"/>
      <c r="BB66" s="1542"/>
      <c r="BC66" s="374"/>
      <c r="BD66" s="366"/>
      <c r="BE66" s="366"/>
      <c r="BF66" s="366"/>
      <c r="BG66" s="378"/>
      <c r="BH66" s="374"/>
      <c r="BI66" s="366"/>
      <c r="BJ66" s="366"/>
      <c r="BK66" s="366"/>
      <c r="BL66" s="378"/>
      <c r="BM66" s="374"/>
      <c r="BN66" s="366"/>
      <c r="BO66" s="366"/>
      <c r="BP66" s="366"/>
      <c r="BQ66" s="378"/>
      <c r="BR66" s="374"/>
      <c r="BS66" s="366"/>
      <c r="BT66" s="366"/>
      <c r="BU66" s="366"/>
      <c r="BV66" s="366"/>
      <c r="BW66" s="366"/>
      <c r="BX66" s="366"/>
      <c r="BY66" s="367"/>
      <c r="BZ66" s="367"/>
      <c r="CA66" s="367"/>
      <c r="CB66" s="367"/>
      <c r="CC66" s="367"/>
      <c r="CD66" s="367"/>
      <c r="CE66" s="367"/>
      <c r="CF66" s="367"/>
      <c r="CG66" s="367"/>
      <c r="CH66" s="367"/>
      <c r="CI66" s="367"/>
      <c r="CJ66" s="367"/>
      <c r="CK66" s="2"/>
      <c r="CL66" s="2"/>
      <c r="CM66" s="2"/>
      <c r="CN66" s="2"/>
      <c r="CO66" s="2"/>
      <c r="CP66" s="2"/>
      <c r="CQ66" s="2"/>
      <c r="CR66" s="2"/>
      <c r="CS66" s="2"/>
      <c r="CT66" s="2"/>
      <c r="CU66" s="2"/>
      <c r="CV66" s="2"/>
      <c r="CW66" s="2"/>
      <c r="CX66" s="2"/>
      <c r="CY66" s="2"/>
      <c r="CZ66" s="2"/>
    </row>
    <row r="67" s="433" customFormat="true" ht="15" customHeight="true" x14ac:dyDescent="0.2">
      <c r="A67" s="1804"/>
      <c r="B67" s="331" t="s">
        <v>187</v>
      </c>
      <c r="C67" s="98">
        <f>(DHS_Wet14!C58+DHS_Dry14!C58)/2</f>
        <v>20.400458186031223</v>
      </c>
      <c r="D67" s="97">
        <f>(DHS_Wet14!D58+DHS_Dry14!D58)/2</f>
        <v>24.365031886302198</v>
      </c>
      <c r="E67" s="97">
        <f>(DHS_Wet14!E58+DHS_Dry14!E58)/2</f>
        <v>27.852874113003388</v>
      </c>
      <c r="F67" s="97">
        <f>(DHS_Wet14!F58+DHS_Dry14!F58)/2</f>
        <v>27.578875480674427</v>
      </c>
      <c r="G67" s="96">
        <f>(DHS_Wet14!G58+DHS_Dry14!G58)/2</f>
        <v>14.065754304175472</v>
      </c>
      <c r="H67" s="95">
        <f>(DHS_Wet14!H58+DHS_Dry14!H58)/2</f>
        <v>20.286069593486264</v>
      </c>
      <c r="I67" s="97">
        <f>(DHS_Wet14!I58+DHS_Dry14!I58)/2</f>
        <v>10.569542716701722</v>
      </c>
      <c r="J67" s="97">
        <f>(DHS_Wet14!J58+DHS_Dry14!J58)/2</f>
        <v>7.72435700299655</v>
      </c>
      <c r="K67" s="97">
        <f>(DHS_Wet14!K58+DHS_Dry14!K58)/2</f>
        <v>3.9348580670608753</v>
      </c>
      <c r="L67" s="94">
        <f>(DHS_Wet14!L58+DHS_Dry14!L58)/2</f>
        <v>1.6076481453829949</v>
      </c>
      <c r="M67" s="98">
        <f>(DHS_Wet14!M58+DHS_Dry14!M58)/2</f>
        <v>19.80309990601587</v>
      </c>
      <c r="N67" s="97">
        <f>(DHS_Wet14!N58+DHS_Dry14!N58)/2</f>
        <v>23.916452243394954</v>
      </c>
      <c r="O67" s="97">
        <f>(DHS_Wet14!O58+DHS_Dry14!O58)/2</f>
        <v>27.02358493347522</v>
      </c>
      <c r="P67" s="97">
        <f>(DHS_Wet14!P58+DHS_Dry14!P58)/2</f>
        <v>28.739412552995653</v>
      </c>
      <c r="Q67" s="96">
        <f>(DHS_Wet14!Q58+DHS_Dry14!Q58)/2</f>
        <v>27.939928179695421</v>
      </c>
      <c r="R67" s="95">
        <f>(DHS_Wet14!R58+DHS_Dry14!R58)/2</f>
        <v>52.636101571555358</v>
      </c>
      <c r="S67" s="97">
        <f>(DHS_Wet14!S58+DHS_Dry14!S58)/2</f>
        <v>49.712261866085768</v>
      </c>
      <c r="T67" s="97">
        <f>(DHS_Wet14!T58+DHS_Dry14!T58)/2</f>
        <v>7.0207294898277013</v>
      </c>
      <c r="U67" s="97">
        <f>(DHS_Wet14!U58+DHS_Dry14!U58)/2</f>
        <v>9.1328463772776924</v>
      </c>
      <c r="V67" s="97">
        <f>(DHS_Wet14!V58+DHS_Dry14!V58)/2</f>
        <v>38.66927557671611</v>
      </c>
      <c r="W67" s="97">
        <f>(DHS_Wet14!W58+DHS_Dry14!W58)/2</f>
        <v>11.611908981844813</v>
      </c>
      <c r="X67" s="97">
        <f>(DHS_Wet14!X58+DHS_Dry14!X58)/2</f>
        <v>54.600078511170473</v>
      </c>
      <c r="Y67" s="97">
        <f>(DHS_Wet14!Y58+DHS_Dry14!Y58)/2</f>
        <v>24.158137730882565</v>
      </c>
      <c r="Z67" s="97">
        <f>(DHS_Wet14!Z58+DHS_Dry14!Z58)/2</f>
        <v>18.036782028020891</v>
      </c>
      <c r="AA67" s="97">
        <f>(DHS_Wet14!AA58+DHS_Dry14!AA58)/2</f>
        <v>10.540798242572512</v>
      </c>
      <c r="AB67" s="97">
        <f>(DHS_Wet14!AB58+DHS_Dry14!AB58)/2</f>
        <v>30.440197999673863</v>
      </c>
      <c r="AC67" s="97">
        <f>(DHS_Wet14!AC58+DHS_Dry14!AC58)/2</f>
        <v>4.6258307824460996</v>
      </c>
      <c r="AD67" s="97">
        <f>(DHS_Wet14!AD58+DHS_Dry14!AD58)/2</f>
        <v>18.816596399171512</v>
      </c>
      <c r="AE67" s="97">
        <f>(DHS_Wet14!AE58+DHS_Dry14!AE58)/2</f>
        <v>37.37969105289266</v>
      </c>
      <c r="AF67" s="97">
        <f>(DHS_Wet14!AF58+DHS_Dry14!AF58)/2</f>
        <v>3.8355366241423359</v>
      </c>
      <c r="AG67" s="97">
        <f>(DHS_Wet14!AG58+DHS_Dry14!AG58)/2</f>
        <v>40.467047476032093</v>
      </c>
      <c r="AH67" s="97">
        <f>(DHS_Wet14!AH58+DHS_Dry14!AH58)/2</f>
        <v>12.219428948004728</v>
      </c>
      <c r="AI67" s="97">
        <f>(DHS_Wet14!AI58+DHS_Dry14!AI58)/2</f>
        <v>5.9452387411868228</v>
      </c>
      <c r="AJ67" s="94">
        <f>(DHS_Wet14!AJ58+DHS_Dry14!AJ58)/2</f>
        <v>37.368509724730657</v>
      </c>
      <c r="AK67" s="1693"/>
      <c r="AL67" s="1693"/>
      <c r="AM67" s="1693"/>
      <c r="AN67" s="1693"/>
      <c r="AO67" s="1693"/>
      <c r="AP67" s="1693"/>
      <c r="AQ67" s="1693"/>
      <c r="AR67" s="1693"/>
      <c r="AS67" s="1693"/>
      <c r="AT67" s="1693"/>
      <c r="AU67" s="1693"/>
      <c r="AV67" s="1693"/>
      <c r="AW67" s="1693"/>
      <c r="AX67" s="1693"/>
      <c r="AY67" s="1693"/>
      <c r="AZ67" s="305"/>
      <c r="BA67" s="1710"/>
      <c r="BB67" s="1542"/>
      <c r="BC67" s="374"/>
      <c r="BD67" s="366"/>
      <c r="BE67" s="366"/>
      <c r="BF67" s="366"/>
      <c r="BG67" s="378"/>
      <c r="BH67" s="374"/>
      <c r="BI67" s="366"/>
      <c r="BJ67" s="366"/>
      <c r="BK67" s="366"/>
      <c r="BL67" s="378"/>
      <c r="BM67" s="374"/>
      <c r="BN67" s="366"/>
      <c r="BO67" s="366"/>
      <c r="BP67" s="366"/>
      <c r="BQ67" s="378"/>
      <c r="BR67" s="374"/>
      <c r="BS67" s="366"/>
      <c r="BT67" s="366"/>
      <c r="BU67" s="366"/>
      <c r="BV67" s="366"/>
      <c r="BW67" s="366"/>
      <c r="BX67" s="366"/>
      <c r="BY67" s="367"/>
      <c r="BZ67" s="367"/>
      <c r="CA67" s="367"/>
      <c r="CB67" s="367"/>
      <c r="CC67" s="367"/>
      <c r="CD67" s="367"/>
      <c r="CE67" s="367"/>
      <c r="CF67" s="367"/>
      <c r="CG67" s="367"/>
      <c r="CH67" s="367"/>
      <c r="CI67" s="367"/>
      <c r="CJ67" s="367"/>
      <c r="CK67" s="2"/>
      <c r="CL67" s="2"/>
      <c r="CM67" s="2"/>
      <c r="CN67" s="2"/>
      <c r="CO67" s="2"/>
      <c r="CP67" s="2"/>
      <c r="CQ67" s="2"/>
      <c r="CR67" s="2"/>
      <c r="CS67" s="2"/>
      <c r="CT67" s="2"/>
      <c r="CU67" s="2"/>
      <c r="CV67" s="2"/>
      <c r="CW67" s="2"/>
      <c r="CX67" s="2"/>
      <c r="CY67" s="2"/>
      <c r="CZ67" s="2"/>
    </row>
    <row r="68" s="433" customFormat="true" ht="15" customHeight="true" x14ac:dyDescent="0.2">
      <c r="A68" s="1804"/>
      <c r="B68" s="331" t="s">
        <v>316</v>
      </c>
      <c r="C68" s="98">
        <f>(DHS_Wet14!C59+DHS_Dry14!C59)/2</f>
        <v>0.69127834482952277</v>
      </c>
      <c r="D68" s="97">
        <f>(DHS_Wet14!D59+DHS_Dry14!D59)/2</f>
        <v>1.3929198713779347</v>
      </c>
      <c r="E68" s="97">
        <f>(DHS_Wet14!E59+DHS_Dry14!E59)/2</f>
        <v>1.5625844829778346</v>
      </c>
      <c r="F68" s="97">
        <f>(DHS_Wet14!F59+DHS_Dry14!F59)/2</f>
        <v>1.660843491317419</v>
      </c>
      <c r="G68" s="96">
        <f>(DHS_Wet14!G59+DHS_Dry14!G59)/2</f>
        <v>0.38250848419630346</v>
      </c>
      <c r="H68" s="95">
        <f>(DHS_Wet14!H59+DHS_Dry14!H59)/2</f>
        <v>2.3547793257404561</v>
      </c>
      <c r="I68" s="97">
        <f>(DHS_Wet14!I59+DHS_Dry14!I59)/2</f>
        <v>0.23336597207719087</v>
      </c>
      <c r="J68" s="97">
        <f>(DHS_Wet14!J59+DHS_Dry14!J59)/2</f>
        <v>0.11365533996252973</v>
      </c>
      <c r="K68" s="97">
        <f>(DHS_Wet14!K59+DHS_Dry14!K59)/2</f>
        <v>5.1545584889954484E-3</v>
      </c>
      <c r="L68" s="94">
        <f>(DHS_Wet14!L59+DHS_Dry14!L59)/2</f>
        <v>0</v>
      </c>
      <c r="M68" s="98">
        <f>(DHS_Wet14!M59+DHS_Dry14!M59)/2</f>
        <v>0.72263063696161001</v>
      </c>
      <c r="N68" s="97">
        <f>(DHS_Wet14!N59+DHS_Dry14!N59)/2</f>
        <v>1.2954332289418109</v>
      </c>
      <c r="O68" s="97">
        <f>(DHS_Wet14!O59+DHS_Dry14!O59)/2</f>
        <v>1.4575346090908781</v>
      </c>
      <c r="P68" s="97">
        <f>(DHS_Wet14!P59+DHS_Dry14!P59)/2</f>
        <v>1.6451135059570861</v>
      </c>
      <c r="Q68" s="96">
        <f>(DHS_Wet14!Q59+DHS_Dry14!Q59)/2</f>
        <v>1.1292629805856964</v>
      </c>
      <c r="R68" s="95">
        <f>(DHS_Wet14!R59+DHS_Dry14!R59)/2</f>
        <v>5.2603901565497395</v>
      </c>
      <c r="S68" s="97">
        <f>(DHS_Wet14!S59+DHS_Dry14!S59)/2</f>
        <v>1.84177898825076</v>
      </c>
      <c r="T68" s="97">
        <f>(DHS_Wet14!T59+DHS_Dry14!T59)/2</f>
        <v>0.75691963050525435</v>
      </c>
      <c r="U68" s="97">
        <f>(DHS_Wet14!U59+DHS_Dry14!U59)/2</f>
        <v>2.1059155773601734</v>
      </c>
      <c r="V68" s="97">
        <f>(DHS_Wet14!V59+DHS_Dry14!V59)/2</f>
        <v>1.9354545560641618</v>
      </c>
      <c r="W68" s="97">
        <f>(DHS_Wet14!W59+DHS_Dry14!W59)/2</f>
        <v>6.2125246531459802E-2</v>
      </c>
      <c r="X68" s="97">
        <f>(DHS_Wet14!X59+DHS_Dry14!X59)/2</f>
        <v>2.9085459133123749E-2</v>
      </c>
      <c r="Y68" s="97">
        <f>(DHS_Wet14!Y59+DHS_Dry14!Y59)/2</f>
        <v>0.45077919395395394</v>
      </c>
      <c r="Z68" s="97">
        <f>(DHS_Wet14!Z59+DHS_Dry14!Z59)/2</f>
        <v>2.1446549409669129</v>
      </c>
      <c r="AA68" s="97">
        <f>(DHS_Wet14!AA59+DHS_Dry14!AA59)/2</f>
        <v>4.7078711643918657E-2</v>
      </c>
      <c r="AB68" s="97">
        <f>(DHS_Wet14!AB59+DHS_Dry14!AB59)/2</f>
        <v>2.5190318089199271</v>
      </c>
      <c r="AC68" s="97">
        <f>(DHS_Wet14!AC59+DHS_Dry14!AC59)/2</f>
        <v>1.149716353696427</v>
      </c>
      <c r="AD68" s="97">
        <f>(DHS_Wet14!AD59+DHS_Dry14!AD59)/2</f>
        <v>1.6230151321293682</v>
      </c>
      <c r="AE68" s="97">
        <f>(DHS_Wet14!AE59+DHS_Dry14!AE59)/2</f>
        <v>0</v>
      </c>
      <c r="AF68" s="97">
        <f>(DHS_Wet14!AF59+DHS_Dry14!AF59)/2</f>
        <v>7.1552264034750443E-2</v>
      </c>
      <c r="AG68" s="97">
        <f>(DHS_Wet14!AG59+DHS_Dry14!AG59)/2</f>
        <v>1.4155335704409571</v>
      </c>
      <c r="AH68" s="97">
        <f>(DHS_Wet14!AH59+DHS_Dry14!AH59)/2</f>
        <v>0.96438618248002261</v>
      </c>
      <c r="AI68" s="97">
        <f>(DHS_Wet14!AI59+DHS_Dry14!AI59)/2</f>
        <v>0</v>
      </c>
      <c r="AJ68" s="94">
        <f>(DHS_Wet14!AJ59+DHS_Dry14!AJ59)/2</f>
        <v>0.98974985282382633</v>
      </c>
      <c r="AK68" s="1693"/>
      <c r="AL68" s="1693"/>
      <c r="AM68" s="1693"/>
      <c r="AN68" s="1693"/>
      <c r="AO68" s="1693"/>
      <c r="AP68" s="1693"/>
      <c r="AQ68" s="1693"/>
      <c r="AR68" s="1693"/>
      <c r="AS68" s="1693"/>
      <c r="AT68" s="1693"/>
      <c r="AU68" s="1693"/>
      <c r="AV68" s="1693"/>
      <c r="AW68" s="1693"/>
      <c r="AX68" s="1693"/>
      <c r="AY68" s="1693"/>
      <c r="AZ68" s="305"/>
      <c r="BA68" s="1710"/>
      <c r="BB68" s="1542"/>
      <c r="BC68" s="374"/>
      <c r="BD68" s="366"/>
      <c r="BE68" s="366"/>
      <c r="BF68" s="366"/>
      <c r="BG68" s="378"/>
      <c r="BH68" s="374"/>
      <c r="BI68" s="366"/>
      <c r="BJ68" s="366"/>
      <c r="BK68" s="366"/>
      <c r="BL68" s="378"/>
      <c r="BM68" s="374"/>
      <c r="BN68" s="366"/>
      <c r="BO68" s="366"/>
      <c r="BP68" s="366"/>
      <c r="BQ68" s="378"/>
      <c r="BR68" s="374"/>
      <c r="BS68" s="366"/>
      <c r="BT68" s="366"/>
      <c r="BU68" s="366"/>
      <c r="BV68" s="366"/>
      <c r="BW68" s="366"/>
      <c r="BX68" s="366"/>
      <c r="BY68" s="367"/>
      <c r="BZ68" s="367"/>
      <c r="CA68" s="367"/>
      <c r="CB68" s="367"/>
      <c r="CC68" s="367"/>
      <c r="CD68" s="367"/>
      <c r="CE68" s="367"/>
      <c r="CF68" s="367"/>
      <c r="CG68" s="367"/>
      <c r="CH68" s="367"/>
      <c r="CI68" s="367"/>
      <c r="CJ68" s="367"/>
      <c r="CK68" s="2"/>
      <c r="CL68" s="2"/>
      <c r="CM68" s="2"/>
      <c r="CN68" s="2"/>
      <c r="CO68" s="2"/>
      <c r="CP68" s="2"/>
      <c r="CQ68" s="2"/>
      <c r="CR68" s="2"/>
      <c r="CS68" s="2"/>
      <c r="CT68" s="2"/>
      <c r="CU68" s="2"/>
      <c r="CV68" s="2"/>
      <c r="CW68" s="2"/>
      <c r="CX68" s="2"/>
      <c r="CY68" s="2"/>
      <c r="CZ68" s="2"/>
    </row>
    <row r="69" s="433" customFormat="true" ht="15" customHeight="true" x14ac:dyDescent="0.2">
      <c r="A69" s="1804"/>
      <c r="B69" s="331" t="s">
        <v>317</v>
      </c>
      <c r="C69" s="98">
        <f>(DHS_Wet14!C60+DHS_Dry14!C60)/2</f>
        <v>1.06368225236923</v>
      </c>
      <c r="D69" s="97">
        <f>(DHS_Wet14!D60+DHS_Dry14!D60)/2</f>
        <v>1.3746368981710448</v>
      </c>
      <c r="E69" s="97">
        <f>(DHS_Wet14!E60+DHS_Dry14!E60)/2</f>
        <v>1.1542288864539783</v>
      </c>
      <c r="F69" s="97">
        <f>(DHS_Wet14!F60+DHS_Dry14!F60)/2</f>
        <v>1.1147512987132919</v>
      </c>
      <c r="G69" s="96">
        <f>(DHS_Wet14!G60+DHS_Dry14!G60)/2</f>
        <v>0.57207775762732205</v>
      </c>
      <c r="H69" s="95">
        <f>(DHS_Wet14!H60+DHS_Dry14!H60)/2</f>
        <v>2.2840977204238548</v>
      </c>
      <c r="I69" s="97">
        <f>(DHS_Wet14!I60+DHS_Dry14!I60)/2</f>
        <v>0.80781373648627053</v>
      </c>
      <c r="J69" s="97">
        <f>(DHS_Wet14!J60+DHS_Dry14!J60)/2</f>
        <v>2.0168088957020443E-2</v>
      </c>
      <c r="K69" s="97">
        <f>(DHS_Wet14!K60+DHS_Dry14!K60)/2</f>
        <v>5.308971658018051E-2</v>
      </c>
      <c r="L69" s="94">
        <f>(DHS_Wet14!L60+DHS_Dry14!L60)/2</f>
        <v>0</v>
      </c>
      <c r="M69" s="98">
        <f>(DHS_Wet14!M60+DHS_Dry14!M60)/2</f>
        <v>1.1174763717594507</v>
      </c>
      <c r="N69" s="97">
        <f>(DHS_Wet14!N60+DHS_Dry14!N60)/2</f>
        <v>1.323060975625149</v>
      </c>
      <c r="O69" s="97">
        <f>(DHS_Wet14!O60+DHS_Dry14!O60)/2</f>
        <v>1.0387059762182389</v>
      </c>
      <c r="P69" s="97">
        <f>(DHS_Wet14!P60+DHS_Dry14!P60)/2</f>
        <v>1.0472174205148477</v>
      </c>
      <c r="Q69" s="96">
        <f>(DHS_Wet14!Q60+DHS_Dry14!Q60)/2</f>
        <v>1.1496359857128866</v>
      </c>
      <c r="R69" s="95">
        <f>(DHS_Wet14!R60+DHS_Dry14!R60)/2</f>
        <v>0.19830664155530858</v>
      </c>
      <c r="S69" s="97">
        <f>(DHS_Wet14!S60+DHS_Dry14!S60)/2</f>
        <v>0.87795213363332703</v>
      </c>
      <c r="T69" s="97">
        <f>(DHS_Wet14!T60+DHS_Dry14!T60)/2</f>
        <v>0.51894705673786712</v>
      </c>
      <c r="U69" s="97">
        <f>(DHS_Wet14!U60+DHS_Dry14!U60)/2</f>
        <v>1.6999143148776699</v>
      </c>
      <c r="V69" s="97">
        <f>(DHS_Wet14!V60+DHS_Dry14!V60)/2</f>
        <v>2.51337781008775</v>
      </c>
      <c r="W69" s="97">
        <f>(DHS_Wet14!W60+DHS_Dry14!W60)/2</f>
        <v>0.2173596733311097</v>
      </c>
      <c r="X69" s="97">
        <f>(DHS_Wet14!X60+DHS_Dry14!X60)/2</f>
        <v>1.3591974668462186</v>
      </c>
      <c r="Y69" s="97">
        <f>(DHS_Wet14!Y60+DHS_Dry14!Y60)/2</f>
        <v>0.27529536575201713</v>
      </c>
      <c r="Z69" s="97">
        <f>(DHS_Wet14!Z60+DHS_Dry14!Z60)/2</f>
        <v>1.4870144925577713</v>
      </c>
      <c r="AA69" s="97">
        <f>(DHS_Wet14!AA60+DHS_Dry14!AA60)/2</f>
        <v>0.11825445010092911</v>
      </c>
      <c r="AB69" s="97">
        <f>(DHS_Wet14!AB60+DHS_Dry14!AB60)/2</f>
        <v>4.0495293567960227</v>
      </c>
      <c r="AC69" s="97">
        <f>(DHS_Wet14!AC60+DHS_Dry14!AC60)/2</f>
        <v>0.68352891621590395</v>
      </c>
      <c r="AD69" s="97">
        <f>(DHS_Wet14!AD60+DHS_Dry14!AD60)/2</f>
        <v>3.1116025435661516</v>
      </c>
      <c r="AE69" s="97">
        <f>(DHS_Wet14!AE60+DHS_Dry14!AE60)/2</f>
        <v>0.11147412428236482</v>
      </c>
      <c r="AF69" s="97">
        <f>(DHS_Wet14!AF60+DHS_Dry14!AF60)/2</f>
        <v>0</v>
      </c>
      <c r="AG69" s="97">
        <f>(DHS_Wet14!AG60+DHS_Dry14!AG60)/2</f>
        <v>0.51817385606685884</v>
      </c>
      <c r="AH69" s="97">
        <f>(DHS_Wet14!AH60+DHS_Dry14!AH60)/2</f>
        <v>0.99038922476629709</v>
      </c>
      <c r="AI69" s="97">
        <f>(DHS_Wet14!AI60+DHS_Dry14!AI60)/2</f>
        <v>0</v>
      </c>
      <c r="AJ69" s="94">
        <f>(DHS_Wet14!AJ60+DHS_Dry14!AJ60)/2</f>
        <v>4.302406978758996</v>
      </c>
      <c r="AK69" s="1693"/>
      <c r="AL69" s="1693"/>
      <c r="AM69" s="1693"/>
      <c r="AN69" s="1693"/>
      <c r="AO69" s="1693"/>
      <c r="AP69" s="1693"/>
      <c r="AQ69" s="1693"/>
      <c r="AR69" s="1693"/>
      <c r="AS69" s="1693"/>
      <c r="AT69" s="1693"/>
      <c r="AU69" s="1693"/>
      <c r="AV69" s="1693"/>
      <c r="AW69" s="1693"/>
      <c r="AX69" s="1693"/>
      <c r="AY69" s="1693"/>
      <c r="AZ69" s="305"/>
      <c r="BA69" s="1710"/>
      <c r="BB69" s="1542"/>
      <c r="BC69" s="374"/>
      <c r="BD69" s="366"/>
      <c r="BE69" s="366"/>
      <c r="BF69" s="366"/>
      <c r="BG69" s="378"/>
      <c r="BH69" s="374"/>
      <c r="BI69" s="366"/>
      <c r="BJ69" s="366"/>
      <c r="BK69" s="366"/>
      <c r="BL69" s="378"/>
      <c r="BM69" s="374"/>
      <c r="BN69" s="366"/>
      <c r="BO69" s="366"/>
      <c r="BP69" s="366"/>
      <c r="BQ69" s="378"/>
      <c r="BR69" s="374"/>
      <c r="BS69" s="366"/>
      <c r="BT69" s="366"/>
      <c r="BU69" s="366"/>
      <c r="BV69" s="366"/>
      <c r="BW69" s="366"/>
      <c r="BX69" s="366"/>
      <c r="BY69" s="367"/>
      <c r="BZ69" s="367"/>
      <c r="CA69" s="367"/>
      <c r="CB69" s="367"/>
      <c r="CC69" s="367"/>
      <c r="CD69" s="367"/>
      <c r="CE69" s="367"/>
      <c r="CF69" s="367"/>
      <c r="CG69" s="367"/>
      <c r="CH69" s="367"/>
      <c r="CI69" s="367"/>
      <c r="CJ69" s="367"/>
      <c r="CK69" s="2"/>
      <c r="CL69" s="2"/>
      <c r="CM69" s="2"/>
      <c r="CN69" s="2"/>
      <c r="CO69" s="2"/>
      <c r="CP69" s="2"/>
      <c r="CQ69" s="2"/>
      <c r="CR69" s="2"/>
      <c r="CS69" s="2"/>
      <c r="CT69" s="2"/>
      <c r="CU69" s="2"/>
      <c r="CV69" s="2"/>
      <c r="CW69" s="2"/>
      <c r="CX69" s="2"/>
      <c r="CY69" s="2"/>
      <c r="CZ69" s="2"/>
    </row>
    <row r="70" s="433" customFormat="true" ht="15" customHeight="true" x14ac:dyDescent="0.2">
      <c r="A70" s="1804"/>
      <c r="B70" s="331" t="s">
        <v>189</v>
      </c>
      <c r="C70" s="98">
        <f>(DHS_Wet14!C61+DHS_Dry14!C61)/2</f>
        <v>3.0625923910559196</v>
      </c>
      <c r="D70" s="97">
        <f>(DHS_Wet14!D61+DHS_Dry14!D61)/2</f>
        <v>4.2603507062395476</v>
      </c>
      <c r="E70" s="97">
        <f>(DHS_Wet14!E61+DHS_Dry14!E61)/2</f>
        <v>5.2473615134316276</v>
      </c>
      <c r="F70" s="97">
        <f>(DHS_Wet14!F61+DHS_Dry14!F61)/2</f>
        <v>11.643769986385195</v>
      </c>
      <c r="G70" s="96">
        <f>(DHS_Wet14!G61+DHS_Dry14!G61)/2</f>
        <v>27.789678568251126</v>
      </c>
      <c r="H70" s="95">
        <f>(DHS_Wet14!H61+DHS_Dry14!H61)/2</f>
        <v>13.098764026929416</v>
      </c>
      <c r="I70" s="97">
        <f>(DHS_Wet14!I61+DHS_Dry14!I61)/2</f>
        <v>25.227011749734999</v>
      </c>
      <c r="J70" s="97">
        <f>(DHS_Wet14!J61+DHS_Dry14!J61)/2</f>
        <v>29.891445131311599</v>
      </c>
      <c r="K70" s="97">
        <f>(DHS_Wet14!K61+DHS_Dry14!K61)/2</f>
        <v>29.948171606010952</v>
      </c>
      <c r="L70" s="94">
        <f>(DHS_Wet14!L61+DHS_Dry14!L61)/2</f>
        <v>25.640823996568844</v>
      </c>
      <c r="M70" s="98">
        <f>(DHS_Wet14!M61+DHS_Dry14!M61)/2</f>
        <v>2.8901696637742926</v>
      </c>
      <c r="N70" s="97">
        <f>(DHS_Wet14!N61+DHS_Dry14!N61)/2</f>
        <v>4.0136191398203511</v>
      </c>
      <c r="O70" s="97">
        <f>(DHS_Wet14!O61+DHS_Dry14!O61)/2</f>
        <v>4.2454011165024728</v>
      </c>
      <c r="P70" s="97">
        <f>(DHS_Wet14!P61+DHS_Dry14!P61)/2</f>
        <v>7.2600911270964312</v>
      </c>
      <c r="Q70" s="96">
        <f>(DHS_Wet14!Q61+DHS_Dry14!Q61)/2</f>
        <v>20.123994933504644</v>
      </c>
      <c r="R70" s="95">
        <f>(DHS_Wet14!R61+DHS_Dry14!R61)/2</f>
        <v>19.107235457880648</v>
      </c>
      <c r="S70" s="97">
        <f>(DHS_Wet14!S61+DHS_Dry14!S61)/2</f>
        <v>21.11780250573651</v>
      </c>
      <c r="T70" s="97">
        <f>(DHS_Wet14!T61+DHS_Dry14!T61)/2</f>
        <v>8.363962976669411</v>
      </c>
      <c r="U70" s="97">
        <f>(DHS_Wet14!U61+DHS_Dry14!U61)/2</f>
        <v>5.9486189297703991</v>
      </c>
      <c r="V70" s="97">
        <f>(DHS_Wet14!V61+DHS_Dry14!V61)/2</f>
        <v>6.7445592370290521</v>
      </c>
      <c r="W70" s="97">
        <f>(DHS_Wet14!W61+DHS_Dry14!W61)/2</f>
        <v>1.46500777070165</v>
      </c>
      <c r="X70" s="97">
        <f>(DHS_Wet14!X61+DHS_Dry14!X61)/2</f>
        <v>3.6821774511670649</v>
      </c>
      <c r="Y70" s="97">
        <f>(DHS_Wet14!Y61+DHS_Dry14!Y61)/2</f>
        <v>15.29834204870674</v>
      </c>
      <c r="Z70" s="97">
        <f>(DHS_Wet14!Z61+DHS_Dry14!Z61)/2</f>
        <v>7.5862982197889792</v>
      </c>
      <c r="AA70" s="97">
        <f>(DHS_Wet14!AA61+DHS_Dry14!AA61)/2</f>
        <v>22.236000584807499</v>
      </c>
      <c r="AB70" s="97">
        <f>(DHS_Wet14!AB61+DHS_Dry14!AB61)/2</f>
        <v>5.0167079543934143</v>
      </c>
      <c r="AC70" s="97">
        <f>(DHS_Wet14!AC61+DHS_Dry14!AC61)/2</f>
        <v>16.915308018909066</v>
      </c>
      <c r="AD70" s="97">
        <f>(DHS_Wet14!AD61+DHS_Dry14!AD61)/2</f>
        <v>26.313625880530765</v>
      </c>
      <c r="AE70" s="97">
        <f>(DHS_Wet14!AE61+DHS_Dry14!AE61)/2</f>
        <v>5.0801847127098938</v>
      </c>
      <c r="AF70" s="97">
        <f>(DHS_Wet14!AF61+DHS_Dry14!AF61)/2</f>
        <v>5.1113966502509403</v>
      </c>
      <c r="AG70" s="97">
        <f>(DHS_Wet14!AG61+DHS_Dry14!AG61)/2</f>
        <v>3.5404827956362581</v>
      </c>
      <c r="AH70" s="97">
        <f>(DHS_Wet14!AH61+DHS_Dry14!AH61)/2</f>
        <v>12.326402661868228</v>
      </c>
      <c r="AI70" s="97">
        <f>(DHS_Wet14!AI61+DHS_Dry14!AI61)/2</f>
        <v>3.203852554559413</v>
      </c>
      <c r="AJ70" s="94">
        <f>(DHS_Wet14!AJ61+DHS_Dry14!AJ61)/2</f>
        <v>4.9643588915903845</v>
      </c>
      <c r="AK70" s="1693"/>
      <c r="AL70" s="1693"/>
      <c r="AM70" s="1693"/>
      <c r="AN70" s="1693"/>
      <c r="AO70" s="1693"/>
      <c r="AP70" s="1693"/>
      <c r="AQ70" s="1693"/>
      <c r="AR70" s="1693"/>
      <c r="AS70" s="1693"/>
      <c r="AT70" s="1693"/>
      <c r="AU70" s="1693"/>
      <c r="AV70" s="1693"/>
      <c r="AW70" s="1693"/>
      <c r="AX70" s="1693"/>
      <c r="AY70" s="1693"/>
      <c r="AZ70" s="305"/>
      <c r="BA70" s="1710"/>
      <c r="BB70" s="1542"/>
      <c r="BC70" s="374"/>
      <c r="BD70" s="366"/>
      <c r="BE70" s="366"/>
      <c r="BF70" s="366"/>
      <c r="BG70" s="378"/>
      <c r="BH70" s="374"/>
      <c r="BI70" s="366"/>
      <c r="BJ70" s="366"/>
      <c r="BK70" s="366"/>
      <c r="BL70" s="378"/>
      <c r="BM70" s="374"/>
      <c r="BN70" s="366"/>
      <c r="BO70" s="366"/>
      <c r="BP70" s="366"/>
      <c r="BQ70" s="378"/>
      <c r="BR70" s="374"/>
      <c r="BS70" s="366"/>
      <c r="BT70" s="366"/>
      <c r="BU70" s="366"/>
      <c r="BV70" s="366"/>
      <c r="BW70" s="366"/>
      <c r="BX70" s="366"/>
      <c r="BY70" s="367"/>
      <c r="BZ70" s="367"/>
      <c r="CA70" s="367"/>
      <c r="CB70" s="367"/>
      <c r="CC70" s="367"/>
      <c r="CD70" s="367"/>
      <c r="CE70" s="367"/>
      <c r="CF70" s="367"/>
      <c r="CG70" s="367"/>
      <c r="CH70" s="367"/>
      <c r="CI70" s="367"/>
      <c r="CJ70" s="367"/>
      <c r="CK70" s="2"/>
      <c r="CL70" s="2"/>
      <c r="CM70" s="2"/>
      <c r="CN70" s="2"/>
      <c r="CO70" s="2"/>
      <c r="CP70" s="2"/>
      <c r="CQ70" s="2"/>
      <c r="CR70" s="2"/>
      <c r="CS70" s="2"/>
      <c r="CT70" s="2"/>
      <c r="CU70" s="2"/>
      <c r="CV70" s="2"/>
      <c r="CW70" s="2"/>
      <c r="CX70" s="2"/>
      <c r="CY70" s="2"/>
      <c r="CZ70" s="2"/>
    </row>
    <row r="71" s="433" customFormat="true" ht="15" customHeight="true" x14ac:dyDescent="0.2">
      <c r="A71" s="1804"/>
      <c r="B71" s="331" t="s">
        <v>46</v>
      </c>
      <c r="C71" s="98">
        <f>(DHS_Wet14!C62+DHS_Dry14!C62)/2</f>
        <v>1.0712693577899503E-2</v>
      </c>
      <c r="D71" s="97">
        <f>(DHS_Wet14!D62+DHS_Dry14!D62)/2</f>
        <v>3.8820098663181958E-2</v>
      </c>
      <c r="E71" s="97">
        <f>(DHS_Wet14!E62+DHS_Dry14!E62)/2</f>
        <v>7.6873914425127322E-3</v>
      </c>
      <c r="F71" s="97">
        <f>(DHS_Wet14!F62+DHS_Dry14!F62)/2</f>
        <v>1.5981551220772508E-2</v>
      </c>
      <c r="G71" s="96">
        <f>(DHS_Wet14!G62+DHS_Dry14!G62)/2</f>
        <v>9.1373429406159501E-2</v>
      </c>
      <c r="H71" s="95">
        <f>(DHS_Wet14!H62+DHS_Dry14!H62)/2</f>
        <v>0.13794406696826828</v>
      </c>
      <c r="I71" s="97">
        <f>(DHS_Wet14!I62+DHS_Dry14!I62)/2</f>
        <v>6.5181016868605002E-2</v>
      </c>
      <c r="J71" s="97">
        <f>(DHS_Wet14!J62+DHS_Dry14!J62)/2</f>
        <v>4.3134881958687053E-2</v>
      </c>
      <c r="K71" s="97">
        <f>(DHS_Wet14!K62+DHS_Dry14!K62)/2</f>
        <v>0.21519384674497485</v>
      </c>
      <c r="L71" s="94">
        <f>(DHS_Wet14!L62+DHS_Dry14!L62)/2</f>
        <v>0.29537494251207835</v>
      </c>
      <c r="M71" s="98">
        <f>(DHS_Wet14!M62+DHS_Dry14!M62)/2</f>
        <v>7.3736314814071974E-3</v>
      </c>
      <c r="N71" s="97">
        <f>(DHS_Wet14!N62+DHS_Dry14!N62)/2</f>
        <v>4.6113737465277853E-2</v>
      </c>
      <c r="O71" s="97">
        <f>(DHS_Wet14!O62+DHS_Dry14!O62)/2</f>
        <v>0</v>
      </c>
      <c r="P71" s="97">
        <f>(DHS_Wet14!P62+DHS_Dry14!P62)/2</f>
        <v>0</v>
      </c>
      <c r="Q71" s="96">
        <f>(DHS_Wet14!Q62+DHS_Dry14!Q62)/2</f>
        <v>0</v>
      </c>
      <c r="R71" s="95">
        <f>(DHS_Wet14!R62+DHS_Dry14!R62)/2</f>
        <v>0</v>
      </c>
      <c r="S71" s="97">
        <f>(DHS_Wet14!S62+DHS_Dry14!S62)/2</f>
        <v>0</v>
      </c>
      <c r="T71" s="97">
        <f>(DHS_Wet14!T62+DHS_Dry14!T62)/2</f>
        <v>0</v>
      </c>
      <c r="U71" s="97">
        <f>(DHS_Wet14!U62+DHS_Dry14!U62)/2</f>
        <v>0.13390291271277791</v>
      </c>
      <c r="V71" s="97">
        <f>(DHS_Wet14!V62+DHS_Dry14!V62)/2</f>
        <v>0.12235739224737638</v>
      </c>
      <c r="W71" s="97">
        <f>(DHS_Wet14!W62+DHS_Dry14!W62)/2</f>
        <v>2.7495569538394105E-2</v>
      </c>
      <c r="X71" s="97">
        <f>(DHS_Wet14!X62+DHS_Dry14!X62)/2</f>
        <v>0</v>
      </c>
      <c r="Y71" s="97">
        <f>(DHS_Wet14!Y62+DHS_Dry14!Y62)/2</f>
        <v>0</v>
      </c>
      <c r="Z71" s="97">
        <f>(DHS_Wet14!Z62+DHS_Dry14!Z62)/2</f>
        <v>3.008724284778785E-2</v>
      </c>
      <c r="AA71" s="97">
        <f>(DHS_Wet14!AA62+DHS_Dry14!AA62)/2</f>
        <v>3.6913959338412516E-2</v>
      </c>
      <c r="AB71" s="97">
        <f>(DHS_Wet14!AB62+DHS_Dry14!AB62)/2</f>
        <v>0</v>
      </c>
      <c r="AC71" s="97">
        <f>(DHS_Wet14!AC62+DHS_Dry14!AC62)/2</f>
        <v>0</v>
      </c>
      <c r="AD71" s="97">
        <f>(DHS_Wet14!AD62+DHS_Dry14!AD62)/2</f>
        <v>0.42297505411170061</v>
      </c>
      <c r="AE71" s="97">
        <f>(DHS_Wet14!AE62+DHS_Dry14!AE62)/2</f>
        <v>5.0314552697143314E-2</v>
      </c>
      <c r="AF71" s="97">
        <f>(DHS_Wet14!AF62+DHS_Dry14!AF62)/2</f>
        <v>0</v>
      </c>
      <c r="AG71" s="97">
        <f>(DHS_Wet14!AG62+DHS_Dry14!AG62)/2</f>
        <v>2.7104643029456695E-2</v>
      </c>
      <c r="AH71" s="97">
        <f>(DHS_Wet14!AH62+DHS_Dry14!AH62)/2</f>
        <v>8.8120261526769258E-2</v>
      </c>
      <c r="AI71" s="97">
        <f>(DHS_Wet14!AI62+DHS_Dry14!AI62)/2</f>
        <v>0</v>
      </c>
      <c r="AJ71" s="94">
        <f>(DHS_Wet14!AJ62+DHS_Dry14!AJ62)/2</f>
        <v>0</v>
      </c>
      <c r="AK71" s="1693"/>
      <c r="AL71" s="1693"/>
      <c r="AM71" s="1693"/>
      <c r="AN71" s="1693"/>
      <c r="AO71" s="1693"/>
      <c r="AP71" s="1693"/>
      <c r="AQ71" s="1693"/>
      <c r="AR71" s="1693"/>
      <c r="AS71" s="1693"/>
      <c r="AT71" s="1693"/>
      <c r="AU71" s="1693"/>
      <c r="AV71" s="1693"/>
      <c r="AW71" s="1693"/>
      <c r="AX71" s="1693"/>
      <c r="AY71" s="1693"/>
      <c r="AZ71" s="305"/>
      <c r="BA71" s="1710"/>
      <c r="BB71" s="1542"/>
      <c r="BC71" s="374"/>
      <c r="BD71" s="366"/>
      <c r="BE71" s="366"/>
      <c r="BF71" s="366"/>
      <c r="BG71" s="378"/>
      <c r="BH71" s="374"/>
      <c r="BI71" s="366"/>
      <c r="BJ71" s="366"/>
      <c r="BK71" s="366"/>
      <c r="BL71" s="378"/>
      <c r="BM71" s="374"/>
      <c r="BN71" s="366"/>
      <c r="BO71" s="366"/>
      <c r="BP71" s="366"/>
      <c r="BQ71" s="378"/>
      <c r="BR71" s="374"/>
      <c r="BS71" s="366"/>
      <c r="BT71" s="366"/>
      <c r="BU71" s="366"/>
      <c r="BV71" s="366"/>
      <c r="BW71" s="366"/>
      <c r="BX71" s="366"/>
      <c r="BY71" s="367"/>
      <c r="BZ71" s="367"/>
      <c r="CA71" s="367"/>
      <c r="CB71" s="367"/>
      <c r="CC71" s="367"/>
      <c r="CD71" s="367"/>
      <c r="CE71" s="367"/>
      <c r="CF71" s="367"/>
      <c r="CG71" s="367"/>
      <c r="CH71" s="367"/>
      <c r="CI71" s="367"/>
      <c r="CJ71" s="367"/>
      <c r="CK71" s="2"/>
      <c r="CL71" s="2"/>
      <c r="CM71" s="2"/>
      <c r="CN71" s="2"/>
      <c r="CO71" s="2"/>
      <c r="CP71" s="2"/>
      <c r="CQ71" s="2"/>
      <c r="CR71" s="2"/>
      <c r="CS71" s="2"/>
      <c r="CT71" s="2"/>
      <c r="CU71" s="2"/>
      <c r="CV71" s="2"/>
      <c r="CW71" s="2"/>
      <c r="CX71" s="2"/>
      <c r="CY71" s="2"/>
      <c r="CZ71" s="2"/>
    </row>
    <row r="72" s="433" customFormat="true" ht="15" customHeight="true" x14ac:dyDescent="0.2">
      <c r="A72" s="116"/>
      <c r="B72" s="110"/>
      <c r="C72" s="98"/>
      <c r="D72" s="97"/>
      <c r="E72" s="97"/>
      <c r="F72" s="97"/>
      <c r="G72" s="96"/>
      <c r="H72" s="95"/>
      <c r="I72" s="97"/>
      <c r="J72" s="97"/>
      <c r="K72" s="97"/>
      <c r="L72" s="94"/>
      <c r="M72" s="98"/>
      <c r="N72" s="97"/>
      <c r="O72" s="97"/>
      <c r="P72" s="97"/>
      <c r="Q72" s="96"/>
      <c r="R72" s="95"/>
      <c r="S72" s="97"/>
      <c r="T72" s="97"/>
      <c r="U72" s="97"/>
      <c r="V72" s="97"/>
      <c r="W72" s="97"/>
      <c r="X72" s="97"/>
      <c r="Y72" s="97"/>
      <c r="Z72" s="97"/>
      <c r="AA72" s="97"/>
      <c r="AB72" s="97"/>
      <c r="AC72" s="97"/>
      <c r="AD72" s="97"/>
      <c r="AE72" s="97"/>
      <c r="AF72" s="97"/>
      <c r="AG72" s="97"/>
      <c r="AH72" s="97"/>
      <c r="AI72" s="97"/>
      <c r="AJ72" s="94"/>
      <c r="AK72" s="1693"/>
      <c r="AL72" s="1693"/>
      <c r="AM72" s="1693"/>
      <c r="AN72" s="1693"/>
      <c r="AO72" s="1693"/>
      <c r="AP72" s="1693"/>
      <c r="AQ72" s="1693"/>
      <c r="AR72" s="1693"/>
      <c r="AS72" s="1693"/>
      <c r="AT72" s="1693"/>
      <c r="AU72" s="1693"/>
      <c r="AV72" s="1693"/>
      <c r="AW72" s="1693"/>
      <c r="AX72" s="1693"/>
      <c r="AY72" s="1693"/>
      <c r="AZ72" s="305"/>
      <c r="BA72" s="1710"/>
      <c r="BB72" s="1542"/>
      <c r="BC72" s="374"/>
      <c r="BD72" s="366"/>
      <c r="BE72" s="366"/>
      <c r="BF72" s="366"/>
      <c r="BG72" s="378"/>
      <c r="BH72" s="374"/>
      <c r="BI72" s="366"/>
      <c r="BJ72" s="366"/>
      <c r="BK72" s="366"/>
      <c r="BL72" s="378"/>
      <c r="BM72" s="374"/>
      <c r="BN72" s="366"/>
      <c r="BO72" s="366"/>
      <c r="BP72" s="366"/>
      <c r="BQ72" s="378"/>
      <c r="BR72" s="374"/>
      <c r="BS72" s="366"/>
      <c r="BT72" s="366"/>
      <c r="BU72" s="366"/>
      <c r="BV72" s="366"/>
      <c r="BW72" s="366"/>
      <c r="BX72" s="366"/>
      <c r="BY72" s="367"/>
      <c r="BZ72" s="367"/>
      <c r="CA72" s="367"/>
      <c r="CB72" s="367"/>
      <c r="CC72" s="367"/>
      <c r="CD72" s="367"/>
      <c r="CE72" s="367"/>
      <c r="CF72" s="367"/>
      <c r="CG72" s="367"/>
      <c r="CH72" s="367"/>
      <c r="CI72" s="367"/>
      <c r="CJ72" s="367"/>
      <c r="CK72" s="2"/>
      <c r="CL72" s="2"/>
      <c r="CM72" s="2"/>
      <c r="CN72" s="2"/>
      <c r="CO72" s="2"/>
      <c r="CP72" s="2"/>
      <c r="CQ72" s="2"/>
      <c r="CR72" s="2"/>
      <c r="CS72" s="2"/>
      <c r="CT72" s="2"/>
      <c r="CU72" s="2"/>
      <c r="CV72" s="2"/>
      <c r="CW72" s="2"/>
      <c r="CX72" s="2"/>
      <c r="CY72" s="2"/>
      <c r="CZ72" s="2"/>
    </row>
    <row r="73" s="433" customFormat="true" ht="15" customHeight="true" x14ac:dyDescent="0.2">
      <c r="A73" s="116"/>
      <c r="B73" s="110"/>
      <c r="C73" s="98"/>
      <c r="D73" s="97"/>
      <c r="E73" s="97"/>
      <c r="F73" s="97"/>
      <c r="G73" s="96"/>
      <c r="H73" s="95"/>
      <c r="I73" s="97"/>
      <c r="J73" s="97"/>
      <c r="K73" s="97"/>
      <c r="L73" s="94"/>
      <c r="M73" s="98"/>
      <c r="N73" s="97"/>
      <c r="O73" s="97"/>
      <c r="P73" s="97"/>
      <c r="Q73" s="96"/>
      <c r="R73" s="95"/>
      <c r="S73" s="97"/>
      <c r="T73" s="97"/>
      <c r="U73" s="97"/>
      <c r="V73" s="97"/>
      <c r="W73" s="97"/>
      <c r="X73" s="97"/>
      <c r="Y73" s="97"/>
      <c r="Z73" s="97"/>
      <c r="AA73" s="97"/>
      <c r="AB73" s="97"/>
      <c r="AC73" s="97"/>
      <c r="AD73" s="97"/>
      <c r="AE73" s="97"/>
      <c r="AF73" s="97"/>
      <c r="AG73" s="97"/>
      <c r="AH73" s="97"/>
      <c r="AI73" s="97"/>
      <c r="AJ73" s="94"/>
      <c r="AK73" s="1693"/>
      <c r="AL73" s="1693"/>
      <c r="AM73" s="1693"/>
      <c r="AN73" s="1693"/>
      <c r="AO73" s="1693"/>
      <c r="AP73" s="1693"/>
      <c r="AQ73" s="1693"/>
      <c r="AR73" s="1693"/>
      <c r="AS73" s="1693"/>
      <c r="AT73" s="1693"/>
      <c r="AU73" s="1693"/>
      <c r="AV73" s="1693"/>
      <c r="AW73" s="1693"/>
      <c r="AX73" s="1693"/>
      <c r="AY73" s="1693"/>
      <c r="AZ73" s="305"/>
      <c r="BA73" s="1710"/>
      <c r="BB73" s="1542"/>
      <c r="BC73" s="374"/>
      <c r="BD73" s="366"/>
      <c r="BE73" s="366"/>
      <c r="BF73" s="366"/>
      <c r="BG73" s="378"/>
      <c r="BH73" s="374"/>
      <c r="BI73" s="366"/>
      <c r="BJ73" s="366"/>
      <c r="BK73" s="366"/>
      <c r="BL73" s="378"/>
      <c r="BM73" s="374"/>
      <c r="BN73" s="366"/>
      <c r="BO73" s="366"/>
      <c r="BP73" s="366"/>
      <c r="BQ73" s="378"/>
      <c r="BR73" s="374"/>
      <c r="BS73" s="366"/>
      <c r="BT73" s="366"/>
      <c r="BU73" s="366"/>
      <c r="BV73" s="366"/>
      <c r="BW73" s="366"/>
      <c r="BX73" s="366"/>
      <c r="BY73" s="367"/>
      <c r="BZ73" s="367"/>
      <c r="CA73" s="367"/>
      <c r="CB73" s="367"/>
      <c r="CC73" s="367"/>
      <c r="CD73" s="367"/>
      <c r="CE73" s="367"/>
      <c r="CF73" s="367"/>
      <c r="CG73" s="367"/>
      <c r="CH73" s="367"/>
      <c r="CI73" s="367"/>
      <c r="CJ73" s="367"/>
      <c r="CK73" s="2"/>
      <c r="CL73" s="2"/>
      <c r="CM73" s="2"/>
      <c r="CN73" s="2"/>
      <c r="CO73" s="2"/>
      <c r="CP73" s="2"/>
      <c r="CQ73" s="2"/>
      <c r="CR73" s="2"/>
      <c r="CS73" s="2"/>
      <c r="CT73" s="2"/>
      <c r="CU73" s="2"/>
      <c r="CV73" s="2"/>
      <c r="CW73" s="2"/>
      <c r="CX73" s="2"/>
      <c r="CY73" s="2"/>
      <c r="CZ73" s="2"/>
    </row>
    <row r="74" s="433" customFormat="true" ht="15" customHeight="true" x14ac:dyDescent="0.2">
      <c r="A74" s="116"/>
      <c r="B74" s="110"/>
      <c r="C74" s="98"/>
      <c r="D74" s="97"/>
      <c r="E74" s="97"/>
      <c r="F74" s="97"/>
      <c r="G74" s="96"/>
      <c r="H74" s="95"/>
      <c r="I74" s="97"/>
      <c r="J74" s="97"/>
      <c r="K74" s="97"/>
      <c r="L74" s="94"/>
      <c r="M74" s="98"/>
      <c r="N74" s="97"/>
      <c r="O74" s="97"/>
      <c r="P74" s="97"/>
      <c r="Q74" s="96"/>
      <c r="R74" s="95"/>
      <c r="S74" s="97"/>
      <c r="T74" s="97"/>
      <c r="U74" s="97"/>
      <c r="V74" s="97"/>
      <c r="W74" s="97"/>
      <c r="X74" s="97"/>
      <c r="Y74" s="97"/>
      <c r="Z74" s="97"/>
      <c r="AA74" s="97"/>
      <c r="AB74" s="97"/>
      <c r="AC74" s="97"/>
      <c r="AD74" s="97"/>
      <c r="AE74" s="97"/>
      <c r="AF74" s="97"/>
      <c r="AG74" s="97"/>
      <c r="AH74" s="97"/>
      <c r="AI74" s="97"/>
      <c r="AJ74" s="94"/>
      <c r="AK74" s="1693"/>
      <c r="AL74" s="1693"/>
      <c r="AM74" s="1693"/>
      <c r="AN74" s="1693"/>
      <c r="AO74" s="1693"/>
      <c r="AP74" s="1693"/>
      <c r="AQ74" s="1693"/>
      <c r="AR74" s="1693"/>
      <c r="AS74" s="1693"/>
      <c r="AT74" s="1693"/>
      <c r="AU74" s="1693"/>
      <c r="AV74" s="1693"/>
      <c r="AW74" s="1693"/>
      <c r="AX74" s="1693"/>
      <c r="AY74" s="1693"/>
      <c r="AZ74" s="305"/>
      <c r="BA74" s="1710"/>
      <c r="BB74" s="1542"/>
      <c r="BC74" s="374"/>
      <c r="BD74" s="366"/>
      <c r="BE74" s="366"/>
      <c r="BF74" s="366"/>
      <c r="BG74" s="378"/>
      <c r="BH74" s="374"/>
      <c r="BI74" s="366"/>
      <c r="BJ74" s="366"/>
      <c r="BK74" s="366"/>
      <c r="BL74" s="378"/>
      <c r="BM74" s="374"/>
      <c r="BN74" s="366"/>
      <c r="BO74" s="366"/>
      <c r="BP74" s="366"/>
      <c r="BQ74" s="378"/>
      <c r="BR74" s="374"/>
      <c r="BS74" s="366"/>
      <c r="BT74" s="366"/>
      <c r="BU74" s="366"/>
      <c r="BV74" s="366"/>
      <c r="BW74" s="366"/>
      <c r="BX74" s="366"/>
      <c r="BY74" s="367"/>
      <c r="BZ74" s="367"/>
      <c r="CA74" s="367"/>
      <c r="CB74" s="367"/>
      <c r="CC74" s="367"/>
      <c r="CD74" s="367"/>
      <c r="CE74" s="367"/>
      <c r="CF74" s="367"/>
      <c r="CG74" s="367"/>
      <c r="CH74" s="367"/>
      <c r="CI74" s="367"/>
      <c r="CJ74" s="367"/>
      <c r="CK74" s="2"/>
      <c r="CL74" s="2"/>
      <c r="CM74" s="2"/>
      <c r="CN74" s="2"/>
      <c r="CO74" s="2"/>
      <c r="CP74" s="2"/>
      <c r="CQ74" s="2"/>
      <c r="CR74" s="2"/>
      <c r="CS74" s="2"/>
      <c r="CT74" s="2"/>
      <c r="CU74" s="2"/>
      <c r="CV74" s="2"/>
      <c r="CW74" s="2"/>
      <c r="CX74" s="2"/>
      <c r="CY74" s="2"/>
      <c r="CZ74" s="2"/>
    </row>
    <row r="75" s="433" customFormat="true" ht="15" customHeight="true" x14ac:dyDescent="0.2">
      <c r="A75" s="116"/>
      <c r="B75" s="110"/>
      <c r="C75" s="98"/>
      <c r="D75" s="97"/>
      <c r="E75" s="97"/>
      <c r="F75" s="97"/>
      <c r="G75" s="96"/>
      <c r="H75" s="95"/>
      <c r="I75" s="97"/>
      <c r="J75" s="97"/>
      <c r="K75" s="97"/>
      <c r="L75" s="94"/>
      <c r="M75" s="98"/>
      <c r="N75" s="97"/>
      <c r="O75" s="97"/>
      <c r="P75" s="97"/>
      <c r="Q75" s="96"/>
      <c r="R75" s="95"/>
      <c r="S75" s="97"/>
      <c r="T75" s="97"/>
      <c r="U75" s="97"/>
      <c r="V75" s="97"/>
      <c r="W75" s="97"/>
      <c r="X75" s="97"/>
      <c r="Y75" s="97"/>
      <c r="Z75" s="97"/>
      <c r="AA75" s="97"/>
      <c r="AB75" s="97"/>
      <c r="AC75" s="97"/>
      <c r="AD75" s="97"/>
      <c r="AE75" s="97"/>
      <c r="AF75" s="97"/>
      <c r="AG75" s="97"/>
      <c r="AH75" s="97"/>
      <c r="AI75" s="97"/>
      <c r="AJ75" s="94"/>
      <c r="AK75" s="1693"/>
      <c r="AL75" s="1693"/>
      <c r="AM75" s="1693"/>
      <c r="AN75" s="1693"/>
      <c r="AO75" s="1693"/>
      <c r="AP75" s="1693"/>
      <c r="AQ75" s="1693"/>
      <c r="AR75" s="1693"/>
      <c r="AS75" s="1693"/>
      <c r="AT75" s="1693"/>
      <c r="AU75" s="1693"/>
      <c r="AV75" s="1693"/>
      <c r="AW75" s="1693"/>
      <c r="AX75" s="1693"/>
      <c r="AY75" s="1693"/>
      <c r="AZ75" s="305"/>
      <c r="BA75" s="1710"/>
      <c r="BB75" s="1542"/>
      <c r="BC75" s="374"/>
      <c r="BD75" s="366"/>
      <c r="BE75" s="366"/>
      <c r="BF75" s="366"/>
      <c r="BG75" s="378"/>
      <c r="BH75" s="374"/>
      <c r="BI75" s="366"/>
      <c r="BJ75" s="366"/>
      <c r="BK75" s="366"/>
      <c r="BL75" s="378"/>
      <c r="BM75" s="374"/>
      <c r="BN75" s="366"/>
      <c r="BO75" s="366"/>
      <c r="BP75" s="366"/>
      <c r="BQ75" s="378"/>
      <c r="BR75" s="374"/>
      <c r="BS75" s="366"/>
      <c r="BT75" s="366"/>
      <c r="BU75" s="366"/>
      <c r="BV75" s="366"/>
      <c r="BW75" s="366"/>
      <c r="BX75" s="366"/>
      <c r="BY75" s="367"/>
      <c r="BZ75" s="367"/>
      <c r="CA75" s="367"/>
      <c r="CB75" s="367"/>
      <c r="CC75" s="367"/>
      <c r="CD75" s="367"/>
      <c r="CE75" s="367"/>
      <c r="CF75" s="367"/>
      <c r="CG75" s="367"/>
      <c r="CH75" s="367"/>
      <c r="CI75" s="367"/>
      <c r="CJ75" s="367"/>
      <c r="CK75" s="2"/>
      <c r="CL75" s="2"/>
      <c r="CM75" s="2"/>
      <c r="CN75" s="2"/>
      <c r="CO75" s="2"/>
      <c r="CP75" s="2"/>
      <c r="CQ75" s="2"/>
      <c r="CR75" s="2"/>
      <c r="CS75" s="2"/>
      <c r="CT75" s="2"/>
      <c r="CU75" s="2"/>
      <c r="CV75" s="2"/>
      <c r="CW75" s="2"/>
      <c r="CX75" s="2"/>
      <c r="CY75" s="2"/>
      <c r="CZ75" s="2"/>
    </row>
    <row r="76" s="433" customFormat="true" ht="15" customHeight="true" x14ac:dyDescent="0.2">
      <c r="A76" s="116"/>
      <c r="B76" s="110"/>
      <c r="C76" s="98"/>
      <c r="D76" s="97"/>
      <c r="E76" s="97"/>
      <c r="F76" s="97"/>
      <c r="G76" s="96"/>
      <c r="H76" s="95"/>
      <c r="I76" s="97"/>
      <c r="J76" s="97"/>
      <c r="K76" s="97"/>
      <c r="L76" s="94"/>
      <c r="M76" s="98"/>
      <c r="N76" s="97"/>
      <c r="O76" s="97"/>
      <c r="P76" s="97"/>
      <c r="Q76" s="96"/>
      <c r="R76" s="95"/>
      <c r="S76" s="97"/>
      <c r="T76" s="97"/>
      <c r="U76" s="97"/>
      <c r="V76" s="97"/>
      <c r="W76" s="97"/>
      <c r="X76" s="97"/>
      <c r="Y76" s="97"/>
      <c r="Z76" s="97"/>
      <c r="AA76" s="97"/>
      <c r="AB76" s="97"/>
      <c r="AC76" s="97"/>
      <c r="AD76" s="97"/>
      <c r="AE76" s="97"/>
      <c r="AF76" s="97"/>
      <c r="AG76" s="97"/>
      <c r="AH76" s="97"/>
      <c r="AI76" s="97"/>
      <c r="AJ76" s="94"/>
      <c r="AK76" s="1693"/>
      <c r="AL76" s="1693"/>
      <c r="AM76" s="1693"/>
      <c r="AN76" s="1693"/>
      <c r="AO76" s="1693"/>
      <c r="AP76" s="1693"/>
      <c r="AQ76" s="1693"/>
      <c r="AR76" s="1693"/>
      <c r="AS76" s="1693"/>
      <c r="AT76" s="1693"/>
      <c r="AU76" s="1693"/>
      <c r="AV76" s="1693"/>
      <c r="AW76" s="1693"/>
      <c r="AX76" s="1693"/>
      <c r="AY76" s="1693"/>
      <c r="AZ76" s="305"/>
      <c r="BA76" s="1710"/>
      <c r="BB76" s="1542"/>
      <c r="BC76" s="374"/>
      <c r="BD76" s="366"/>
      <c r="BE76" s="366"/>
      <c r="BF76" s="366"/>
      <c r="BG76" s="378"/>
      <c r="BH76" s="374"/>
      <c r="BI76" s="366"/>
      <c r="BJ76" s="366"/>
      <c r="BK76" s="366"/>
      <c r="BL76" s="378"/>
      <c r="BM76" s="374"/>
      <c r="BN76" s="366"/>
      <c r="BO76" s="366"/>
      <c r="BP76" s="366"/>
      <c r="BQ76" s="378"/>
      <c r="BR76" s="374"/>
      <c r="BS76" s="366"/>
      <c r="BT76" s="366"/>
      <c r="BU76" s="366"/>
      <c r="BV76" s="366"/>
      <c r="BW76" s="366"/>
      <c r="BX76" s="366"/>
      <c r="BY76" s="367"/>
      <c r="BZ76" s="367"/>
      <c r="CA76" s="367"/>
      <c r="CB76" s="367"/>
      <c r="CC76" s="367"/>
      <c r="CD76" s="367"/>
      <c r="CE76" s="367"/>
      <c r="CF76" s="367"/>
      <c r="CG76" s="367"/>
      <c r="CH76" s="367"/>
      <c r="CI76" s="367"/>
      <c r="CJ76" s="367"/>
      <c r="CK76" s="2"/>
      <c r="CL76" s="2"/>
      <c r="CM76" s="2"/>
      <c r="CN76" s="2"/>
      <c r="CO76" s="2"/>
      <c r="CP76" s="2"/>
      <c r="CQ76" s="2"/>
      <c r="CR76" s="2"/>
      <c r="CS76" s="2"/>
      <c r="CT76" s="2"/>
      <c r="CU76" s="2"/>
      <c r="CV76" s="2"/>
      <c r="CW76" s="2"/>
      <c r="CX76" s="2"/>
      <c r="CY76" s="2"/>
      <c r="CZ76" s="2"/>
    </row>
    <row r="77" s="433" customFormat="true" ht="15" customHeight="true" x14ac:dyDescent="0.2">
      <c r="A77" s="116"/>
      <c r="B77" s="110"/>
      <c r="C77" s="98"/>
      <c r="D77" s="97"/>
      <c r="E77" s="97"/>
      <c r="F77" s="97"/>
      <c r="G77" s="96"/>
      <c r="H77" s="95"/>
      <c r="I77" s="97"/>
      <c r="J77" s="97"/>
      <c r="K77" s="97"/>
      <c r="L77" s="94"/>
      <c r="M77" s="98"/>
      <c r="N77" s="97"/>
      <c r="O77" s="97"/>
      <c r="P77" s="97"/>
      <c r="Q77" s="96"/>
      <c r="R77" s="95"/>
      <c r="S77" s="97"/>
      <c r="T77" s="97"/>
      <c r="U77" s="97"/>
      <c r="V77" s="97"/>
      <c r="W77" s="97"/>
      <c r="X77" s="97"/>
      <c r="Y77" s="97"/>
      <c r="Z77" s="97"/>
      <c r="AA77" s="97"/>
      <c r="AB77" s="97"/>
      <c r="AC77" s="97"/>
      <c r="AD77" s="97"/>
      <c r="AE77" s="97"/>
      <c r="AF77" s="97"/>
      <c r="AG77" s="97"/>
      <c r="AH77" s="97"/>
      <c r="AI77" s="97"/>
      <c r="AJ77" s="94"/>
      <c r="AK77" s="1693"/>
      <c r="AL77" s="1693"/>
      <c r="AM77" s="1693"/>
      <c r="AN77" s="1693"/>
      <c r="AO77" s="1693"/>
      <c r="AP77" s="1693"/>
      <c r="AQ77" s="1693"/>
      <c r="AR77" s="1693"/>
      <c r="AS77" s="1693"/>
      <c r="AT77" s="1693"/>
      <c r="AU77" s="1693"/>
      <c r="AV77" s="1693"/>
      <c r="AW77" s="1693"/>
      <c r="AX77" s="1693"/>
      <c r="AY77" s="1693"/>
      <c r="AZ77" s="305"/>
      <c r="BA77" s="1710"/>
      <c r="BB77" s="1542"/>
      <c r="BC77" s="374"/>
      <c r="BD77" s="366"/>
      <c r="BE77" s="366"/>
      <c r="BF77" s="366"/>
      <c r="BG77" s="378"/>
      <c r="BH77" s="374"/>
      <c r="BI77" s="366"/>
      <c r="BJ77" s="366"/>
      <c r="BK77" s="366"/>
      <c r="BL77" s="378"/>
      <c r="BM77" s="374"/>
      <c r="BN77" s="366"/>
      <c r="BO77" s="366"/>
      <c r="BP77" s="366"/>
      <c r="BQ77" s="378"/>
      <c r="BR77" s="374"/>
      <c r="BS77" s="366"/>
      <c r="BT77" s="366"/>
      <c r="BU77" s="366"/>
      <c r="BV77" s="366"/>
      <c r="BW77" s="366"/>
      <c r="BX77" s="366"/>
      <c r="BY77" s="367"/>
      <c r="BZ77" s="367"/>
      <c r="CA77" s="367"/>
      <c r="CB77" s="367"/>
      <c r="CC77" s="367"/>
      <c r="CD77" s="367"/>
      <c r="CE77" s="367"/>
      <c r="CF77" s="367"/>
      <c r="CG77" s="367"/>
      <c r="CH77" s="367"/>
      <c r="CI77" s="367"/>
      <c r="CJ77" s="367"/>
      <c r="CK77" s="2"/>
      <c r="CL77" s="2"/>
      <c r="CM77" s="2"/>
      <c r="CN77" s="2"/>
      <c r="CO77" s="2"/>
      <c r="CP77" s="2"/>
      <c r="CQ77" s="2"/>
      <c r="CR77" s="2"/>
      <c r="CS77" s="2"/>
      <c r="CT77" s="2"/>
      <c r="CU77" s="2"/>
      <c r="CV77" s="2"/>
      <c r="CW77" s="2"/>
      <c r="CX77" s="2"/>
      <c r="CY77" s="2"/>
      <c r="CZ77" s="2"/>
    </row>
    <row r="78" s="433" customFormat="true" ht="15" customHeight="true" x14ac:dyDescent="0.2">
      <c r="A78" s="116"/>
      <c r="B78" s="110"/>
      <c r="C78" s="98"/>
      <c r="D78" s="97"/>
      <c r="E78" s="97"/>
      <c r="F78" s="97"/>
      <c r="G78" s="96"/>
      <c r="H78" s="95"/>
      <c r="I78" s="97"/>
      <c r="J78" s="97"/>
      <c r="K78" s="97"/>
      <c r="L78" s="94"/>
      <c r="M78" s="98"/>
      <c r="N78" s="97"/>
      <c r="O78" s="97"/>
      <c r="P78" s="97"/>
      <c r="Q78" s="96"/>
      <c r="R78" s="95"/>
      <c r="S78" s="97"/>
      <c r="T78" s="97"/>
      <c r="U78" s="97"/>
      <c r="V78" s="97"/>
      <c r="W78" s="97"/>
      <c r="X78" s="97"/>
      <c r="Y78" s="97"/>
      <c r="Z78" s="97"/>
      <c r="AA78" s="97"/>
      <c r="AB78" s="97"/>
      <c r="AC78" s="97"/>
      <c r="AD78" s="97"/>
      <c r="AE78" s="97"/>
      <c r="AF78" s="97"/>
      <c r="AG78" s="97"/>
      <c r="AH78" s="97"/>
      <c r="AI78" s="97"/>
      <c r="AJ78" s="94"/>
      <c r="AK78" s="1693"/>
      <c r="AL78" s="1693"/>
      <c r="AM78" s="1693"/>
      <c r="AN78" s="1693"/>
      <c r="AO78" s="1693"/>
      <c r="AP78" s="1693"/>
      <c r="AQ78" s="1693"/>
      <c r="AR78" s="1693"/>
      <c r="AS78" s="1693"/>
      <c r="AT78" s="1693"/>
      <c r="AU78" s="1693"/>
      <c r="AV78" s="1693"/>
      <c r="AW78" s="1693"/>
      <c r="AX78" s="1693"/>
      <c r="AY78" s="1693"/>
      <c r="AZ78" s="305"/>
      <c r="BA78" s="1710"/>
      <c r="BB78" s="1542"/>
      <c r="BC78" s="374"/>
      <c r="BD78" s="366"/>
      <c r="BE78" s="366"/>
      <c r="BF78" s="366"/>
      <c r="BG78" s="378"/>
      <c r="BH78" s="374"/>
      <c r="BI78" s="366"/>
      <c r="BJ78" s="366"/>
      <c r="BK78" s="366"/>
      <c r="BL78" s="378"/>
      <c r="BM78" s="374"/>
      <c r="BN78" s="366"/>
      <c r="BO78" s="366"/>
      <c r="BP78" s="366"/>
      <c r="BQ78" s="378"/>
      <c r="BR78" s="374"/>
      <c r="BS78" s="366"/>
      <c r="BT78" s="366"/>
      <c r="BU78" s="366"/>
      <c r="BV78" s="366"/>
      <c r="BW78" s="366"/>
      <c r="BX78" s="366"/>
      <c r="BY78" s="367"/>
      <c r="BZ78" s="367"/>
      <c r="CA78" s="367"/>
      <c r="CB78" s="367"/>
      <c r="CC78" s="367"/>
      <c r="CD78" s="367"/>
      <c r="CE78" s="367"/>
      <c r="CF78" s="367"/>
      <c r="CG78" s="367"/>
      <c r="CH78" s="367"/>
      <c r="CI78" s="367"/>
      <c r="CJ78" s="367"/>
      <c r="CK78" s="2"/>
      <c r="CL78" s="2"/>
      <c r="CM78" s="2"/>
      <c r="CN78" s="2"/>
      <c r="CO78" s="2"/>
      <c r="CP78" s="2"/>
      <c r="CQ78" s="2"/>
      <c r="CR78" s="2"/>
      <c r="CS78" s="2"/>
      <c r="CT78" s="2"/>
      <c r="CU78" s="2"/>
      <c r="CV78" s="2"/>
      <c r="CW78" s="2"/>
      <c r="CX78" s="2"/>
      <c r="CY78" s="2"/>
      <c r="CZ78" s="2"/>
    </row>
    <row r="79" s="433" customFormat="true" ht="15" customHeight="true" x14ac:dyDescent="0.2">
      <c r="A79" s="116"/>
      <c r="B79" s="110"/>
      <c r="C79" s="98"/>
      <c r="D79" s="97"/>
      <c r="E79" s="97"/>
      <c r="F79" s="97"/>
      <c r="G79" s="96"/>
      <c r="H79" s="95"/>
      <c r="I79" s="97"/>
      <c r="J79" s="97"/>
      <c r="K79" s="97"/>
      <c r="L79" s="94"/>
      <c r="M79" s="98"/>
      <c r="N79" s="97"/>
      <c r="O79" s="97"/>
      <c r="P79" s="97"/>
      <c r="Q79" s="96"/>
      <c r="R79" s="95"/>
      <c r="S79" s="97"/>
      <c r="T79" s="97"/>
      <c r="U79" s="97"/>
      <c r="V79" s="97"/>
      <c r="W79" s="97"/>
      <c r="X79" s="97"/>
      <c r="Y79" s="97"/>
      <c r="Z79" s="97"/>
      <c r="AA79" s="97"/>
      <c r="AB79" s="97"/>
      <c r="AC79" s="97"/>
      <c r="AD79" s="97"/>
      <c r="AE79" s="97"/>
      <c r="AF79" s="97"/>
      <c r="AG79" s="97"/>
      <c r="AH79" s="97"/>
      <c r="AI79" s="97"/>
      <c r="AJ79" s="94"/>
      <c r="AK79" s="1693"/>
      <c r="AL79" s="1693"/>
      <c r="AM79" s="1693"/>
      <c r="AN79" s="1693"/>
      <c r="AO79" s="1693"/>
      <c r="AP79" s="1693"/>
      <c r="AQ79" s="1693"/>
      <c r="AR79" s="1693"/>
      <c r="AS79" s="1693"/>
      <c r="AT79" s="1693"/>
      <c r="AU79" s="1693"/>
      <c r="AV79" s="1693"/>
      <c r="AW79" s="1693"/>
      <c r="AX79" s="1693"/>
      <c r="AY79" s="1693"/>
      <c r="AZ79" s="305"/>
      <c r="BA79" s="1710"/>
      <c r="BB79" s="1542"/>
      <c r="BC79" s="374"/>
      <c r="BD79" s="366"/>
      <c r="BE79" s="366"/>
      <c r="BF79" s="366"/>
      <c r="BG79" s="378"/>
      <c r="BH79" s="374"/>
      <c r="BI79" s="366"/>
      <c r="BJ79" s="366"/>
      <c r="BK79" s="366"/>
      <c r="BL79" s="378"/>
      <c r="BM79" s="374"/>
      <c r="BN79" s="366"/>
      <c r="BO79" s="366"/>
      <c r="BP79" s="366"/>
      <c r="BQ79" s="378"/>
      <c r="BR79" s="374"/>
      <c r="BS79" s="366"/>
      <c r="BT79" s="366"/>
      <c r="BU79" s="366"/>
      <c r="BV79" s="366"/>
      <c r="BW79" s="366"/>
      <c r="BX79" s="366"/>
      <c r="BY79" s="367"/>
      <c r="BZ79" s="367"/>
      <c r="CA79" s="367"/>
      <c r="CB79" s="367"/>
      <c r="CC79" s="367"/>
      <c r="CD79" s="367"/>
      <c r="CE79" s="367"/>
      <c r="CF79" s="367"/>
      <c r="CG79" s="367"/>
      <c r="CH79" s="367"/>
      <c r="CI79" s="367"/>
      <c r="CJ79" s="367"/>
      <c r="CK79" s="2"/>
      <c r="CL79" s="2"/>
      <c r="CM79" s="2"/>
      <c r="CN79" s="2"/>
      <c r="CO79" s="2"/>
      <c r="CP79" s="2"/>
      <c r="CQ79" s="2"/>
      <c r="CR79" s="2"/>
      <c r="CS79" s="2"/>
      <c r="CT79" s="2"/>
      <c r="CU79" s="2"/>
      <c r="CV79" s="2"/>
      <c r="CW79" s="2"/>
      <c r="CX79" s="2"/>
      <c r="CY79" s="2"/>
      <c r="CZ79" s="2"/>
    </row>
    <row r="80" s="433" customFormat="true" ht="15" customHeight="true" x14ac:dyDescent="0.2">
      <c r="A80" s="116"/>
      <c r="B80" s="110"/>
      <c r="C80" s="98"/>
      <c r="D80" s="97"/>
      <c r="E80" s="97"/>
      <c r="F80" s="97"/>
      <c r="G80" s="96"/>
      <c r="H80" s="95"/>
      <c r="I80" s="97"/>
      <c r="J80" s="97"/>
      <c r="K80" s="97"/>
      <c r="L80" s="94"/>
      <c r="M80" s="98"/>
      <c r="N80" s="97"/>
      <c r="O80" s="97"/>
      <c r="P80" s="97"/>
      <c r="Q80" s="96"/>
      <c r="R80" s="95"/>
      <c r="S80" s="97"/>
      <c r="T80" s="97"/>
      <c r="U80" s="97"/>
      <c r="V80" s="97"/>
      <c r="W80" s="97"/>
      <c r="X80" s="97"/>
      <c r="Y80" s="97"/>
      <c r="Z80" s="97"/>
      <c r="AA80" s="97"/>
      <c r="AB80" s="97"/>
      <c r="AC80" s="97"/>
      <c r="AD80" s="97"/>
      <c r="AE80" s="97"/>
      <c r="AF80" s="97"/>
      <c r="AG80" s="97"/>
      <c r="AH80" s="97"/>
      <c r="AI80" s="97"/>
      <c r="AJ80" s="94"/>
      <c r="AK80" s="1693"/>
      <c r="AL80" s="1693"/>
      <c r="AM80" s="1693"/>
      <c r="AN80" s="1693"/>
      <c r="AO80" s="1693"/>
      <c r="AP80" s="1693"/>
      <c r="AQ80" s="1693"/>
      <c r="AR80" s="1693"/>
      <c r="AS80" s="1693"/>
      <c r="AT80" s="1693"/>
      <c r="AU80" s="1693"/>
      <c r="AV80" s="1693"/>
      <c r="AW80" s="1693"/>
      <c r="AX80" s="1693"/>
      <c r="AY80" s="1693"/>
      <c r="AZ80" s="305"/>
      <c r="BA80" s="1710"/>
      <c r="BB80" s="1542"/>
      <c r="BC80" s="374"/>
      <c r="BD80" s="366"/>
      <c r="BE80" s="366"/>
      <c r="BF80" s="366"/>
      <c r="BG80" s="378"/>
      <c r="BH80" s="374"/>
      <c r="BI80" s="366"/>
      <c r="BJ80" s="366"/>
      <c r="BK80" s="366"/>
      <c r="BL80" s="378"/>
      <c r="BM80" s="374"/>
      <c r="BN80" s="366"/>
      <c r="BO80" s="366"/>
      <c r="BP80" s="366"/>
      <c r="BQ80" s="378"/>
      <c r="BR80" s="374"/>
      <c r="BS80" s="366"/>
      <c r="BT80" s="366"/>
      <c r="BU80" s="366"/>
      <c r="BV80" s="366"/>
      <c r="BW80" s="366"/>
      <c r="BX80" s="366"/>
      <c r="BY80" s="367"/>
      <c r="BZ80" s="367"/>
      <c r="CA80" s="367"/>
      <c r="CB80" s="367"/>
      <c r="CC80" s="367"/>
      <c r="CD80" s="367"/>
      <c r="CE80" s="367"/>
      <c r="CF80" s="367"/>
      <c r="CG80" s="367"/>
      <c r="CH80" s="367"/>
      <c r="CI80" s="367"/>
      <c r="CJ80" s="367"/>
      <c r="CK80" s="2"/>
      <c r="CL80" s="2"/>
      <c r="CM80" s="2"/>
      <c r="CN80" s="2"/>
      <c r="CO80" s="2"/>
      <c r="CP80" s="2"/>
      <c r="CQ80" s="2"/>
      <c r="CR80" s="2"/>
      <c r="CS80" s="2"/>
      <c r="CT80" s="2"/>
      <c r="CU80" s="2"/>
      <c r="CV80" s="2"/>
      <c r="CW80" s="2"/>
      <c r="CX80" s="2"/>
      <c r="CY80" s="2"/>
      <c r="CZ80" s="2"/>
    </row>
    <row r="81" s="433" customFormat="true" ht="15" customHeight="true" x14ac:dyDescent="0.2">
      <c r="A81" s="116"/>
      <c r="B81" s="110"/>
      <c r="C81" s="98"/>
      <c r="D81" s="97"/>
      <c r="E81" s="97"/>
      <c r="F81" s="97"/>
      <c r="G81" s="96"/>
      <c r="H81" s="95"/>
      <c r="I81" s="97"/>
      <c r="J81" s="97"/>
      <c r="K81" s="97"/>
      <c r="L81" s="94"/>
      <c r="M81" s="98"/>
      <c r="N81" s="97"/>
      <c r="O81" s="97"/>
      <c r="P81" s="97"/>
      <c r="Q81" s="96"/>
      <c r="R81" s="95"/>
      <c r="S81" s="97"/>
      <c r="T81" s="97"/>
      <c r="U81" s="97"/>
      <c r="V81" s="97"/>
      <c r="W81" s="97"/>
      <c r="X81" s="97"/>
      <c r="Y81" s="97"/>
      <c r="Z81" s="97"/>
      <c r="AA81" s="97"/>
      <c r="AB81" s="97"/>
      <c r="AC81" s="97"/>
      <c r="AD81" s="97"/>
      <c r="AE81" s="97"/>
      <c r="AF81" s="97"/>
      <c r="AG81" s="97"/>
      <c r="AH81" s="97"/>
      <c r="AI81" s="97"/>
      <c r="AJ81" s="94"/>
      <c r="AK81" s="1693"/>
      <c r="AL81" s="1693"/>
      <c r="AM81" s="1693"/>
      <c r="AN81" s="1693"/>
      <c r="AO81" s="1693"/>
      <c r="AP81" s="1693"/>
      <c r="AQ81" s="1693"/>
      <c r="AR81" s="1693"/>
      <c r="AS81" s="1693"/>
      <c r="AT81" s="1693"/>
      <c r="AU81" s="1693"/>
      <c r="AV81" s="1693"/>
      <c r="AW81" s="1693"/>
      <c r="AX81" s="1693"/>
      <c r="AY81" s="1693"/>
      <c r="AZ81" s="305"/>
      <c r="BA81" s="1710"/>
      <c r="BB81" s="1542"/>
      <c r="BC81" s="374"/>
      <c r="BD81" s="366"/>
      <c r="BE81" s="366"/>
      <c r="BF81" s="366"/>
      <c r="BG81" s="378"/>
      <c r="BH81" s="374"/>
      <c r="BI81" s="366"/>
      <c r="BJ81" s="366"/>
      <c r="BK81" s="366"/>
      <c r="BL81" s="378"/>
      <c r="BM81" s="374"/>
      <c r="BN81" s="366"/>
      <c r="BO81" s="366"/>
      <c r="BP81" s="366"/>
      <c r="BQ81" s="378"/>
      <c r="BR81" s="374"/>
      <c r="BS81" s="366"/>
      <c r="BT81" s="366"/>
      <c r="BU81" s="366"/>
      <c r="BV81" s="366"/>
      <c r="BW81" s="366"/>
      <c r="BX81" s="366"/>
      <c r="BY81" s="367"/>
      <c r="BZ81" s="367"/>
      <c r="CA81" s="367"/>
      <c r="CB81" s="367"/>
      <c r="CC81" s="367"/>
      <c r="CD81" s="367"/>
      <c r="CE81" s="367"/>
      <c r="CF81" s="367"/>
      <c r="CG81" s="367"/>
      <c r="CH81" s="367"/>
      <c r="CI81" s="367"/>
      <c r="CJ81" s="367"/>
      <c r="CK81" s="2"/>
      <c r="CL81" s="2"/>
      <c r="CM81" s="2"/>
      <c r="CN81" s="2"/>
      <c r="CO81" s="2"/>
      <c r="CP81" s="2"/>
      <c r="CQ81" s="2"/>
      <c r="CR81" s="2"/>
      <c r="CS81" s="2"/>
      <c r="CT81" s="2"/>
      <c r="CU81" s="2"/>
      <c r="CV81" s="2"/>
      <c r="CW81" s="2"/>
      <c r="CX81" s="2"/>
      <c r="CY81" s="2"/>
      <c r="CZ81" s="2"/>
    </row>
    <row r="82" s="433" customFormat="true" ht="15" customHeight="true" x14ac:dyDescent="0.2">
      <c r="A82" s="116"/>
      <c r="B82" s="110"/>
      <c r="C82" s="98"/>
      <c r="D82" s="97"/>
      <c r="E82" s="97"/>
      <c r="F82" s="97"/>
      <c r="G82" s="96"/>
      <c r="H82" s="95"/>
      <c r="I82" s="97"/>
      <c r="J82" s="97"/>
      <c r="K82" s="97"/>
      <c r="L82" s="94"/>
      <c r="M82" s="98"/>
      <c r="N82" s="97"/>
      <c r="O82" s="97"/>
      <c r="P82" s="97"/>
      <c r="Q82" s="96"/>
      <c r="R82" s="95"/>
      <c r="S82" s="97"/>
      <c r="T82" s="97"/>
      <c r="U82" s="97"/>
      <c r="V82" s="97"/>
      <c r="W82" s="97"/>
      <c r="X82" s="97"/>
      <c r="Y82" s="97"/>
      <c r="Z82" s="97"/>
      <c r="AA82" s="97"/>
      <c r="AB82" s="97"/>
      <c r="AC82" s="97"/>
      <c r="AD82" s="97"/>
      <c r="AE82" s="97"/>
      <c r="AF82" s="97"/>
      <c r="AG82" s="97"/>
      <c r="AH82" s="97"/>
      <c r="AI82" s="97"/>
      <c r="AJ82" s="94"/>
      <c r="AK82" s="1693"/>
      <c r="AL82" s="1693"/>
      <c r="AM82" s="1693"/>
      <c r="AN82" s="1693"/>
      <c r="AO82" s="1693"/>
      <c r="AP82" s="1693"/>
      <c r="AQ82" s="1693"/>
      <c r="AR82" s="1693"/>
      <c r="AS82" s="1693"/>
      <c r="AT82" s="1693"/>
      <c r="AU82" s="1693"/>
      <c r="AV82" s="1693"/>
      <c r="AW82" s="1693"/>
      <c r="AX82" s="1693"/>
      <c r="AY82" s="1693"/>
      <c r="AZ82" s="305"/>
      <c r="BA82" s="1710"/>
      <c r="BB82" s="1542"/>
      <c r="BC82" s="374"/>
      <c r="BD82" s="366"/>
      <c r="BE82" s="366"/>
      <c r="BF82" s="366"/>
      <c r="BG82" s="378"/>
      <c r="BH82" s="374"/>
      <c r="BI82" s="366"/>
      <c r="BJ82" s="366"/>
      <c r="BK82" s="366"/>
      <c r="BL82" s="378"/>
      <c r="BM82" s="374"/>
      <c r="BN82" s="366"/>
      <c r="BO82" s="366"/>
      <c r="BP82" s="366"/>
      <c r="BQ82" s="378"/>
      <c r="BR82" s="374"/>
      <c r="BS82" s="366"/>
      <c r="BT82" s="366"/>
      <c r="BU82" s="366"/>
      <c r="BV82" s="366"/>
      <c r="BW82" s="366"/>
      <c r="BX82" s="366"/>
      <c r="BY82" s="367"/>
      <c r="BZ82" s="367"/>
      <c r="CA82" s="367"/>
      <c r="CB82" s="367"/>
      <c r="CC82" s="367"/>
      <c r="CD82" s="367"/>
      <c r="CE82" s="367"/>
      <c r="CF82" s="367"/>
      <c r="CG82" s="367"/>
      <c r="CH82" s="367"/>
      <c r="CI82" s="367"/>
      <c r="CJ82" s="367"/>
      <c r="CK82" s="2"/>
      <c r="CL82" s="2"/>
      <c r="CM82" s="2"/>
      <c r="CN82" s="2"/>
      <c r="CO82" s="2"/>
      <c r="CP82" s="2"/>
      <c r="CQ82" s="2"/>
      <c r="CR82" s="2"/>
      <c r="CS82" s="2"/>
      <c r="CT82" s="2"/>
      <c r="CU82" s="2"/>
      <c r="CV82" s="2"/>
      <c r="CW82" s="2"/>
      <c r="CX82" s="2"/>
      <c r="CY82" s="2"/>
      <c r="CZ82" s="2"/>
    </row>
    <row r="83" s="433" customFormat="true" ht="15" customHeight="true" x14ac:dyDescent="0.2">
      <c r="A83" s="116"/>
      <c r="B83" s="110"/>
      <c r="C83" s="98"/>
      <c r="D83" s="97"/>
      <c r="E83" s="97"/>
      <c r="F83" s="97"/>
      <c r="G83" s="96"/>
      <c r="H83" s="95"/>
      <c r="I83" s="97"/>
      <c r="J83" s="97"/>
      <c r="K83" s="97"/>
      <c r="L83" s="94"/>
      <c r="M83" s="98"/>
      <c r="N83" s="97"/>
      <c r="O83" s="97"/>
      <c r="P83" s="97"/>
      <c r="Q83" s="96"/>
      <c r="R83" s="95"/>
      <c r="S83" s="97"/>
      <c r="T83" s="97"/>
      <c r="U83" s="97"/>
      <c r="V83" s="97"/>
      <c r="W83" s="97"/>
      <c r="X83" s="97"/>
      <c r="Y83" s="97"/>
      <c r="Z83" s="97"/>
      <c r="AA83" s="97"/>
      <c r="AB83" s="97"/>
      <c r="AC83" s="97"/>
      <c r="AD83" s="97"/>
      <c r="AE83" s="97"/>
      <c r="AF83" s="97"/>
      <c r="AG83" s="97"/>
      <c r="AH83" s="97"/>
      <c r="AI83" s="97"/>
      <c r="AJ83" s="94"/>
      <c r="AK83" s="1693"/>
      <c r="AL83" s="1693"/>
      <c r="AM83" s="1693"/>
      <c r="AN83" s="1693"/>
      <c r="AO83" s="1693"/>
      <c r="AP83" s="1693"/>
      <c r="AQ83" s="1693"/>
      <c r="AR83" s="1693"/>
      <c r="AS83" s="1693"/>
      <c r="AT83" s="1693"/>
      <c r="AU83" s="1693"/>
      <c r="AV83" s="1693"/>
      <c r="AW83" s="1693"/>
      <c r="AX83" s="1693"/>
      <c r="AY83" s="1693"/>
      <c r="AZ83" s="305"/>
      <c r="BA83" s="1710"/>
      <c r="BB83" s="1542"/>
      <c r="BC83" s="374"/>
      <c r="BD83" s="366"/>
      <c r="BE83" s="366"/>
      <c r="BF83" s="366"/>
      <c r="BG83" s="378"/>
      <c r="BH83" s="374"/>
      <c r="BI83" s="366"/>
      <c r="BJ83" s="366"/>
      <c r="BK83" s="366"/>
      <c r="BL83" s="378"/>
      <c r="BM83" s="374"/>
      <c r="BN83" s="366"/>
      <c r="BO83" s="366"/>
      <c r="BP83" s="366"/>
      <c r="BQ83" s="378"/>
      <c r="BR83" s="374"/>
      <c r="BS83" s="366"/>
      <c r="BT83" s="366"/>
      <c r="BU83" s="366"/>
      <c r="BV83" s="366"/>
      <c r="BW83" s="366"/>
      <c r="BX83" s="366"/>
      <c r="BY83" s="367"/>
      <c r="BZ83" s="367"/>
      <c r="CA83" s="367"/>
      <c r="CB83" s="367"/>
      <c r="CC83" s="367"/>
      <c r="CD83" s="367"/>
      <c r="CE83" s="367"/>
      <c r="CF83" s="367"/>
      <c r="CG83" s="367"/>
      <c r="CH83" s="367"/>
      <c r="CI83" s="367"/>
      <c r="CJ83" s="367"/>
      <c r="CK83" s="2"/>
      <c r="CL83" s="2"/>
      <c r="CM83" s="2"/>
      <c r="CN83" s="2"/>
      <c r="CO83" s="2"/>
      <c r="CP83" s="2"/>
      <c r="CQ83" s="2"/>
      <c r="CR83" s="2"/>
      <c r="CS83" s="2"/>
      <c r="CT83" s="2"/>
      <c r="CU83" s="2"/>
      <c r="CV83" s="2"/>
      <c r="CW83" s="2"/>
      <c r="CX83" s="2"/>
      <c r="CY83" s="2"/>
      <c r="CZ83" s="2"/>
    </row>
    <row r="84" s="433" customFormat="true" ht="15" customHeight="true" x14ac:dyDescent="0.2">
      <c r="A84" s="116"/>
      <c r="B84" s="110"/>
      <c r="C84" s="98"/>
      <c r="D84" s="97"/>
      <c r="E84" s="97"/>
      <c r="F84" s="97"/>
      <c r="G84" s="96"/>
      <c r="H84" s="95"/>
      <c r="I84" s="97"/>
      <c r="J84" s="97"/>
      <c r="K84" s="97"/>
      <c r="L84" s="94"/>
      <c r="M84" s="98"/>
      <c r="N84" s="97"/>
      <c r="O84" s="97"/>
      <c r="P84" s="97"/>
      <c r="Q84" s="96"/>
      <c r="R84" s="95"/>
      <c r="S84" s="97"/>
      <c r="T84" s="97"/>
      <c r="U84" s="97"/>
      <c r="V84" s="97"/>
      <c r="W84" s="97"/>
      <c r="X84" s="97"/>
      <c r="Y84" s="97"/>
      <c r="Z84" s="97"/>
      <c r="AA84" s="97"/>
      <c r="AB84" s="97"/>
      <c r="AC84" s="97"/>
      <c r="AD84" s="97"/>
      <c r="AE84" s="97"/>
      <c r="AF84" s="97"/>
      <c r="AG84" s="97"/>
      <c r="AH84" s="97"/>
      <c r="AI84" s="97"/>
      <c r="AJ84" s="94"/>
      <c r="AK84" s="1693"/>
      <c r="AL84" s="1693"/>
      <c r="AM84" s="1693"/>
      <c r="AN84" s="1693"/>
      <c r="AO84" s="1693"/>
      <c r="AP84" s="1693"/>
      <c r="AQ84" s="1693"/>
      <c r="AR84" s="1693"/>
      <c r="AS84" s="1693"/>
      <c r="AT84" s="1693"/>
      <c r="AU84" s="1693"/>
      <c r="AV84" s="1693"/>
      <c r="AW84" s="1693"/>
      <c r="AX84" s="1693"/>
      <c r="AY84" s="1693"/>
      <c r="AZ84" s="305"/>
      <c r="BA84" s="1710"/>
      <c r="BB84" s="1542"/>
      <c r="BC84" s="374"/>
      <c r="BD84" s="366"/>
      <c r="BE84" s="366"/>
      <c r="BF84" s="366"/>
      <c r="BG84" s="378"/>
      <c r="BH84" s="374"/>
      <c r="BI84" s="366"/>
      <c r="BJ84" s="366"/>
      <c r="BK84" s="366"/>
      <c r="BL84" s="378"/>
      <c r="BM84" s="374"/>
      <c r="BN84" s="366"/>
      <c r="BO84" s="366"/>
      <c r="BP84" s="366"/>
      <c r="BQ84" s="378"/>
      <c r="BR84" s="374"/>
      <c r="BS84" s="366"/>
      <c r="BT84" s="366"/>
      <c r="BU84" s="366"/>
      <c r="BV84" s="366"/>
      <c r="BW84" s="366"/>
      <c r="BX84" s="366"/>
      <c r="BY84" s="367"/>
      <c r="BZ84" s="367"/>
      <c r="CA84" s="367"/>
      <c r="CB84" s="367"/>
      <c r="CC84" s="367"/>
      <c r="CD84" s="367"/>
      <c r="CE84" s="367"/>
      <c r="CF84" s="367"/>
      <c r="CG84" s="367"/>
      <c r="CH84" s="367"/>
      <c r="CI84" s="367"/>
      <c r="CJ84" s="367"/>
      <c r="CK84" s="2"/>
      <c r="CL84" s="2"/>
      <c r="CM84" s="2"/>
      <c r="CN84" s="2"/>
      <c r="CO84" s="2"/>
      <c r="CP84" s="2"/>
      <c r="CQ84" s="2"/>
      <c r="CR84" s="2"/>
      <c r="CS84" s="2"/>
      <c r="CT84" s="2"/>
      <c r="CU84" s="2"/>
      <c r="CV84" s="2"/>
      <c r="CW84" s="2"/>
      <c r="CX84" s="2"/>
      <c r="CY84" s="2"/>
      <c r="CZ84" s="2"/>
    </row>
    <row r="85" s="433" customFormat="true" ht="15" customHeight="true" x14ac:dyDescent="0.2">
      <c r="A85" s="116"/>
      <c r="B85" s="110"/>
      <c r="C85" s="98"/>
      <c r="D85" s="97"/>
      <c r="E85" s="97"/>
      <c r="F85" s="97"/>
      <c r="G85" s="96"/>
      <c r="H85" s="95"/>
      <c r="I85" s="97"/>
      <c r="J85" s="97"/>
      <c r="K85" s="97"/>
      <c r="L85" s="94"/>
      <c r="M85" s="98"/>
      <c r="N85" s="97"/>
      <c r="O85" s="97"/>
      <c r="P85" s="97"/>
      <c r="Q85" s="96"/>
      <c r="R85" s="95"/>
      <c r="S85" s="97"/>
      <c r="T85" s="97"/>
      <c r="U85" s="97"/>
      <c r="V85" s="97"/>
      <c r="W85" s="97"/>
      <c r="X85" s="97"/>
      <c r="Y85" s="97"/>
      <c r="Z85" s="97"/>
      <c r="AA85" s="97"/>
      <c r="AB85" s="97"/>
      <c r="AC85" s="97"/>
      <c r="AD85" s="97"/>
      <c r="AE85" s="97"/>
      <c r="AF85" s="97"/>
      <c r="AG85" s="97"/>
      <c r="AH85" s="97"/>
      <c r="AI85" s="97"/>
      <c r="AJ85" s="94"/>
      <c r="AK85" s="1693"/>
      <c r="AL85" s="1693"/>
      <c r="AM85" s="1693"/>
      <c r="AN85" s="1693"/>
      <c r="AO85" s="1693"/>
      <c r="AP85" s="1693"/>
      <c r="AQ85" s="1693"/>
      <c r="AR85" s="1693"/>
      <c r="AS85" s="1693"/>
      <c r="AT85" s="1693"/>
      <c r="AU85" s="1693"/>
      <c r="AV85" s="1693"/>
      <c r="AW85" s="1693"/>
      <c r="AX85" s="1693"/>
      <c r="AY85" s="1693"/>
      <c r="AZ85" s="305"/>
      <c r="BA85" s="1710"/>
      <c r="BB85" s="1542"/>
      <c r="BC85" s="374"/>
      <c r="BD85" s="366"/>
      <c r="BE85" s="366"/>
      <c r="BF85" s="366"/>
      <c r="BG85" s="378"/>
      <c r="BH85" s="374"/>
      <c r="BI85" s="366"/>
      <c r="BJ85" s="366"/>
      <c r="BK85" s="366"/>
      <c r="BL85" s="378"/>
      <c r="BM85" s="374"/>
      <c r="BN85" s="366"/>
      <c r="BO85" s="366"/>
      <c r="BP85" s="366"/>
      <c r="BQ85" s="378"/>
      <c r="BR85" s="374"/>
      <c r="BS85" s="366"/>
      <c r="BT85" s="366"/>
      <c r="BU85" s="366"/>
      <c r="BV85" s="366"/>
      <c r="BW85" s="366"/>
      <c r="BX85" s="366"/>
      <c r="BY85" s="367"/>
      <c r="BZ85" s="367"/>
      <c r="CA85" s="367"/>
      <c r="CB85" s="367"/>
      <c r="CC85" s="367"/>
      <c r="CD85" s="367"/>
      <c r="CE85" s="367"/>
      <c r="CF85" s="367"/>
      <c r="CG85" s="367"/>
      <c r="CH85" s="367"/>
      <c r="CI85" s="367"/>
      <c r="CJ85" s="367"/>
      <c r="CK85" s="2"/>
      <c r="CL85" s="2"/>
      <c r="CM85" s="2"/>
      <c r="CN85" s="2"/>
      <c r="CO85" s="2"/>
      <c r="CP85" s="2"/>
      <c r="CQ85" s="2"/>
      <c r="CR85" s="2"/>
      <c r="CS85" s="2"/>
      <c r="CT85" s="2"/>
      <c r="CU85" s="2"/>
      <c r="CV85" s="2"/>
      <c r="CW85" s="2"/>
      <c r="CX85" s="2"/>
      <c r="CY85" s="2"/>
      <c r="CZ85" s="2"/>
    </row>
    <row r="86" s="433" customFormat="true" ht="15" customHeight="true" x14ac:dyDescent="0.2">
      <c r="A86" s="116"/>
      <c r="B86" s="110"/>
      <c r="C86" s="86"/>
      <c r="D86" s="85"/>
      <c r="E86" s="85"/>
      <c r="F86" s="85"/>
      <c r="G86" s="84"/>
      <c r="H86" s="83"/>
      <c r="I86" s="85"/>
      <c r="J86" s="85"/>
      <c r="K86" s="85"/>
      <c r="L86" s="82"/>
      <c r="M86" s="86"/>
      <c r="N86" s="85"/>
      <c r="O86" s="85"/>
      <c r="P86" s="85"/>
      <c r="Q86" s="84"/>
      <c r="R86" s="83"/>
      <c r="S86" s="85"/>
      <c r="T86" s="85"/>
      <c r="U86" s="85"/>
      <c r="V86" s="85"/>
      <c r="W86" s="85"/>
      <c r="X86" s="85"/>
      <c r="Y86" s="85"/>
      <c r="Z86" s="85"/>
      <c r="AA86" s="85"/>
      <c r="AB86" s="85"/>
      <c r="AC86" s="88"/>
      <c r="AD86" s="88"/>
      <c r="AE86" s="88"/>
      <c r="AF86" s="88"/>
      <c r="AG86" s="88"/>
      <c r="AH86" s="88"/>
      <c r="AI86" s="88"/>
      <c r="AJ86" s="79"/>
      <c r="AK86" s="1693"/>
      <c r="AL86" s="1693"/>
      <c r="AM86" s="1693"/>
      <c r="AN86" s="1693"/>
      <c r="AO86" s="1693"/>
      <c r="AP86" s="1693"/>
      <c r="AQ86" s="1693"/>
      <c r="AR86" s="1693"/>
      <c r="AS86" s="1693"/>
      <c r="AT86" s="1693"/>
      <c r="AU86" s="1693"/>
      <c r="AV86" s="1693"/>
      <c r="AW86" s="1693"/>
      <c r="AX86" s="1693"/>
      <c r="AY86" s="1693"/>
      <c r="AZ86" s="305"/>
      <c r="BA86" s="1710"/>
      <c r="BB86" s="1542"/>
      <c r="BC86" s="374"/>
      <c r="BD86" s="366"/>
      <c r="BE86" s="366"/>
      <c r="BF86" s="366"/>
      <c r="BG86" s="378"/>
      <c r="BH86" s="374"/>
      <c r="BI86" s="366"/>
      <c r="BJ86" s="366"/>
      <c r="BK86" s="366"/>
      <c r="BL86" s="378"/>
      <c r="BM86" s="374"/>
      <c r="BN86" s="366"/>
      <c r="BO86" s="366"/>
      <c r="BP86" s="366"/>
      <c r="BQ86" s="378"/>
      <c r="BR86" s="374"/>
      <c r="BS86" s="366"/>
      <c r="BT86" s="366"/>
      <c r="BU86" s="366"/>
      <c r="BV86" s="366"/>
      <c r="BW86" s="366"/>
      <c r="BX86" s="366"/>
      <c r="BY86" s="367"/>
      <c r="BZ86" s="367"/>
      <c r="CA86" s="367"/>
      <c r="CB86" s="367"/>
      <c r="CC86" s="367"/>
      <c r="CD86" s="367"/>
      <c r="CE86" s="367"/>
      <c r="CF86" s="367"/>
      <c r="CG86" s="367"/>
      <c r="CH86" s="367"/>
      <c r="CI86" s="367"/>
      <c r="CJ86" s="367"/>
      <c r="CK86" s="2"/>
      <c r="CL86" s="2"/>
      <c r="CM86" s="2"/>
      <c r="CN86" s="2"/>
      <c r="CO86" s="2"/>
      <c r="CP86" s="2"/>
      <c r="CQ86" s="2"/>
      <c r="CR86" s="2"/>
      <c r="CS86" s="2"/>
      <c r="CT86" s="2"/>
      <c r="CU86" s="2"/>
      <c r="CV86" s="2"/>
      <c r="CW86" s="2"/>
      <c r="CX86" s="2"/>
      <c r="CY86" s="2"/>
      <c r="CZ86" s="2"/>
    </row>
    <row r="87" s="433" customFormat="true" ht="15" customHeight="true" x14ac:dyDescent="0.2">
      <c r="A87" s="116"/>
      <c r="B87" s="110"/>
      <c r="C87" s="86"/>
      <c r="D87" s="85"/>
      <c r="E87" s="85"/>
      <c r="F87" s="85"/>
      <c r="G87" s="84"/>
      <c r="H87" s="83"/>
      <c r="I87" s="85"/>
      <c r="J87" s="85"/>
      <c r="K87" s="85"/>
      <c r="L87" s="82"/>
      <c r="M87" s="86"/>
      <c r="N87" s="85"/>
      <c r="O87" s="85"/>
      <c r="P87" s="85"/>
      <c r="Q87" s="84"/>
      <c r="R87" s="83"/>
      <c r="S87" s="85"/>
      <c r="T87" s="85"/>
      <c r="U87" s="85"/>
      <c r="V87" s="85"/>
      <c r="W87" s="85"/>
      <c r="X87" s="85"/>
      <c r="Y87" s="85"/>
      <c r="Z87" s="85"/>
      <c r="AA87" s="85"/>
      <c r="AB87" s="85"/>
      <c r="AC87" s="88"/>
      <c r="AD87" s="88"/>
      <c r="AE87" s="88"/>
      <c r="AF87" s="88"/>
      <c r="AG87" s="88"/>
      <c r="AH87" s="88"/>
      <c r="AI87" s="88"/>
      <c r="AJ87" s="79"/>
      <c r="AK87" s="1693"/>
      <c r="AL87" s="1693"/>
      <c r="AM87" s="1693"/>
      <c r="AN87" s="1693"/>
      <c r="AO87" s="1693"/>
      <c r="AP87" s="1693"/>
      <c r="AQ87" s="1693"/>
      <c r="AR87" s="1693"/>
      <c r="AS87" s="1693"/>
      <c r="AT87" s="1693"/>
      <c r="AU87" s="1693"/>
      <c r="AV87" s="1693"/>
      <c r="AW87" s="1693"/>
      <c r="AX87" s="1693"/>
      <c r="AY87" s="1693"/>
      <c r="AZ87" s="305"/>
      <c r="BA87" s="1710"/>
      <c r="BB87" s="1542"/>
      <c r="BC87" s="374"/>
      <c r="BD87" s="366"/>
      <c r="BE87" s="366"/>
      <c r="BF87" s="366"/>
      <c r="BG87" s="378"/>
      <c r="BH87" s="374"/>
      <c r="BI87" s="366"/>
      <c r="BJ87" s="366"/>
      <c r="BK87" s="366"/>
      <c r="BL87" s="378"/>
      <c r="BM87" s="374"/>
      <c r="BN87" s="366"/>
      <c r="BO87" s="366"/>
      <c r="BP87" s="366"/>
      <c r="BQ87" s="378"/>
      <c r="BR87" s="374"/>
      <c r="BS87" s="366"/>
      <c r="BT87" s="366"/>
      <c r="BU87" s="366"/>
      <c r="BV87" s="366"/>
      <c r="BW87" s="366"/>
      <c r="BX87" s="366"/>
      <c r="BY87" s="367"/>
      <c r="BZ87" s="367"/>
      <c r="CA87" s="367"/>
      <c r="CB87" s="367"/>
      <c r="CC87" s="367"/>
      <c r="CD87" s="367"/>
      <c r="CE87" s="367"/>
      <c r="CF87" s="367"/>
      <c r="CG87" s="367"/>
      <c r="CH87" s="367"/>
      <c r="CI87" s="367"/>
      <c r="CJ87" s="367"/>
      <c r="CK87" s="2"/>
      <c r="CL87" s="2"/>
      <c r="CM87" s="2"/>
      <c r="CN87" s="2"/>
      <c r="CO87" s="2"/>
      <c r="CP87" s="2"/>
      <c r="CQ87" s="2"/>
      <c r="CR87" s="2"/>
      <c r="CS87" s="2"/>
      <c r="CT87" s="2"/>
      <c r="CU87" s="2"/>
      <c r="CV87" s="2"/>
      <c r="CW87" s="2"/>
      <c r="CX87" s="2"/>
      <c r="CY87" s="2"/>
      <c r="CZ87" s="2"/>
    </row>
    <row r="88" s="433" customFormat="true" ht="15" customHeight="true" x14ac:dyDescent="0.2">
      <c r="A88" s="116"/>
      <c r="B88" s="110"/>
      <c r="C88" s="86"/>
      <c r="D88" s="85"/>
      <c r="E88" s="85"/>
      <c r="F88" s="85"/>
      <c r="G88" s="84"/>
      <c r="H88" s="83"/>
      <c r="I88" s="85"/>
      <c r="J88" s="85"/>
      <c r="K88" s="85"/>
      <c r="L88" s="82"/>
      <c r="M88" s="86"/>
      <c r="N88" s="85"/>
      <c r="O88" s="85"/>
      <c r="P88" s="85"/>
      <c r="Q88" s="84"/>
      <c r="R88" s="83"/>
      <c r="S88" s="85"/>
      <c r="T88" s="85"/>
      <c r="U88" s="85"/>
      <c r="V88" s="85"/>
      <c r="W88" s="85"/>
      <c r="X88" s="85"/>
      <c r="Y88" s="85"/>
      <c r="Z88" s="85"/>
      <c r="AA88" s="85"/>
      <c r="AB88" s="85"/>
      <c r="AC88" s="88"/>
      <c r="AD88" s="88"/>
      <c r="AE88" s="88"/>
      <c r="AF88" s="88"/>
      <c r="AG88" s="88"/>
      <c r="AH88" s="88"/>
      <c r="AI88" s="88"/>
      <c r="AJ88" s="79"/>
      <c r="AK88" s="1693"/>
      <c r="AL88" s="1693"/>
      <c r="AM88" s="1693"/>
      <c r="AN88" s="1693"/>
      <c r="AO88" s="1693"/>
      <c r="AP88" s="1693"/>
      <c r="AQ88" s="1693"/>
      <c r="AR88" s="1693"/>
      <c r="AS88" s="1693"/>
      <c r="AT88" s="1693"/>
      <c r="AU88" s="1693"/>
      <c r="AV88" s="1693"/>
      <c r="AW88" s="1693"/>
      <c r="AX88" s="1693"/>
      <c r="AY88" s="1693"/>
      <c r="AZ88" s="305"/>
      <c r="BA88" s="1710"/>
      <c r="BB88" s="1542"/>
      <c r="BC88" s="374"/>
      <c r="BD88" s="366"/>
      <c r="BE88" s="366"/>
      <c r="BF88" s="366"/>
      <c r="BG88" s="378"/>
      <c r="BH88" s="374"/>
      <c r="BI88" s="366"/>
      <c r="BJ88" s="366"/>
      <c r="BK88" s="366"/>
      <c r="BL88" s="378"/>
      <c r="BM88" s="374"/>
      <c r="BN88" s="366"/>
      <c r="BO88" s="366"/>
      <c r="BP88" s="366"/>
      <c r="BQ88" s="378"/>
      <c r="BR88" s="374"/>
      <c r="BS88" s="366"/>
      <c r="BT88" s="366"/>
      <c r="BU88" s="366"/>
      <c r="BV88" s="366"/>
      <c r="BW88" s="366"/>
      <c r="BX88" s="366"/>
      <c r="BY88" s="367"/>
      <c r="BZ88" s="367"/>
      <c r="CA88" s="367"/>
      <c r="CB88" s="367"/>
      <c r="CC88" s="367"/>
      <c r="CD88" s="367"/>
      <c r="CE88" s="367"/>
      <c r="CF88" s="367"/>
      <c r="CG88" s="367"/>
      <c r="CH88" s="367"/>
      <c r="CI88" s="367"/>
      <c r="CJ88" s="367"/>
      <c r="CK88" s="2"/>
      <c r="CL88" s="2"/>
      <c r="CM88" s="2"/>
      <c r="CN88" s="2"/>
      <c r="CO88" s="2"/>
      <c r="CP88" s="2"/>
      <c r="CQ88" s="2"/>
      <c r="CR88" s="2"/>
      <c r="CS88" s="2"/>
      <c r="CT88" s="2"/>
      <c r="CU88" s="2"/>
      <c r="CV88" s="2"/>
      <c r="CW88" s="2"/>
      <c r="CX88" s="2"/>
      <c r="CY88" s="2"/>
      <c r="CZ88" s="2"/>
    </row>
    <row r="89" s="433" customFormat="true" ht="15" customHeight="true" x14ac:dyDescent="0.2">
      <c r="A89" s="116"/>
      <c r="B89" s="110"/>
      <c r="C89" s="86"/>
      <c r="D89" s="85"/>
      <c r="E89" s="85"/>
      <c r="F89" s="85"/>
      <c r="G89" s="84"/>
      <c r="H89" s="83"/>
      <c r="I89" s="85"/>
      <c r="J89" s="85"/>
      <c r="K89" s="85"/>
      <c r="L89" s="82"/>
      <c r="M89" s="86"/>
      <c r="N89" s="85"/>
      <c r="O89" s="85"/>
      <c r="P89" s="85"/>
      <c r="Q89" s="84"/>
      <c r="R89" s="83"/>
      <c r="S89" s="85"/>
      <c r="T89" s="85"/>
      <c r="U89" s="85"/>
      <c r="V89" s="85"/>
      <c r="W89" s="85"/>
      <c r="X89" s="85"/>
      <c r="Y89" s="85"/>
      <c r="Z89" s="85"/>
      <c r="AA89" s="85"/>
      <c r="AB89" s="85"/>
      <c r="AC89" s="88"/>
      <c r="AD89" s="88"/>
      <c r="AE89" s="88"/>
      <c r="AF89" s="88"/>
      <c r="AG89" s="88"/>
      <c r="AH89" s="88"/>
      <c r="AI89" s="88"/>
      <c r="AJ89" s="79"/>
      <c r="AK89" s="1693"/>
      <c r="AL89" s="1693"/>
      <c r="AM89" s="1693"/>
      <c r="AN89" s="1693"/>
      <c r="AO89" s="1693"/>
      <c r="AP89" s="1693"/>
      <c r="AQ89" s="1693"/>
      <c r="AR89" s="1693"/>
      <c r="AS89" s="1693"/>
      <c r="AT89" s="1693"/>
      <c r="AU89" s="1693"/>
      <c r="AV89" s="1693"/>
      <c r="AW89" s="1693"/>
      <c r="AX89" s="1693"/>
      <c r="AY89" s="1693"/>
      <c r="AZ89" s="305"/>
      <c r="BA89" s="1710"/>
      <c r="BB89" s="1542"/>
      <c r="BC89" s="374"/>
      <c r="BD89" s="366"/>
      <c r="BE89" s="366"/>
      <c r="BF89" s="366"/>
      <c r="BG89" s="378"/>
      <c r="BH89" s="374"/>
      <c r="BI89" s="366"/>
      <c r="BJ89" s="366"/>
      <c r="BK89" s="366"/>
      <c r="BL89" s="378"/>
      <c r="BM89" s="374"/>
      <c r="BN89" s="366"/>
      <c r="BO89" s="366"/>
      <c r="BP89" s="366"/>
      <c r="BQ89" s="378"/>
      <c r="BR89" s="374"/>
      <c r="BS89" s="366"/>
      <c r="BT89" s="366"/>
      <c r="BU89" s="366"/>
      <c r="BV89" s="366"/>
      <c r="BW89" s="366"/>
      <c r="BX89" s="366"/>
      <c r="BY89" s="367"/>
      <c r="BZ89" s="367"/>
      <c r="CA89" s="367"/>
      <c r="CB89" s="367"/>
      <c r="CC89" s="367"/>
      <c r="CD89" s="367"/>
      <c r="CE89" s="367"/>
      <c r="CF89" s="367"/>
      <c r="CG89" s="367"/>
      <c r="CH89" s="367"/>
      <c r="CI89" s="367"/>
      <c r="CJ89" s="367"/>
      <c r="CK89" s="2"/>
      <c r="CL89" s="2"/>
      <c r="CM89" s="2"/>
      <c r="CN89" s="2"/>
      <c r="CO89" s="2"/>
      <c r="CP89" s="2"/>
      <c r="CQ89" s="2"/>
      <c r="CR89" s="2"/>
      <c r="CS89" s="2"/>
      <c r="CT89" s="2"/>
      <c r="CU89" s="2"/>
      <c r="CV89" s="2"/>
      <c r="CW89" s="2"/>
      <c r="CX89" s="2"/>
      <c r="CY89" s="2"/>
      <c r="CZ89" s="2"/>
    </row>
    <row r="90" s="433" customFormat="true" ht="15" customHeight="true" x14ac:dyDescent="0.2">
      <c r="A90" s="116"/>
      <c r="B90" s="110"/>
      <c r="C90" s="86"/>
      <c r="D90" s="85"/>
      <c r="E90" s="85"/>
      <c r="F90" s="85"/>
      <c r="G90" s="84"/>
      <c r="H90" s="83"/>
      <c r="I90" s="85"/>
      <c r="J90" s="85"/>
      <c r="K90" s="85"/>
      <c r="L90" s="82"/>
      <c r="M90" s="86"/>
      <c r="N90" s="85"/>
      <c r="O90" s="85"/>
      <c r="P90" s="85"/>
      <c r="Q90" s="84"/>
      <c r="R90" s="83"/>
      <c r="S90" s="85"/>
      <c r="T90" s="85"/>
      <c r="U90" s="85"/>
      <c r="V90" s="85"/>
      <c r="W90" s="85"/>
      <c r="X90" s="85"/>
      <c r="Y90" s="85"/>
      <c r="Z90" s="85"/>
      <c r="AA90" s="85"/>
      <c r="AB90" s="85"/>
      <c r="AC90" s="88"/>
      <c r="AD90" s="88"/>
      <c r="AE90" s="88"/>
      <c r="AF90" s="88"/>
      <c r="AG90" s="88"/>
      <c r="AH90" s="88"/>
      <c r="AI90" s="88"/>
      <c r="AJ90" s="79"/>
      <c r="AK90" s="1693"/>
      <c r="AL90" s="1693"/>
      <c r="AM90" s="1693"/>
      <c r="AN90" s="1693"/>
      <c r="AO90" s="1693"/>
      <c r="AP90" s="1693"/>
      <c r="AQ90" s="1693"/>
      <c r="AR90" s="1693"/>
      <c r="AS90" s="1693"/>
      <c r="AT90" s="1693"/>
      <c r="AU90" s="1693"/>
      <c r="AV90" s="1693"/>
      <c r="AW90" s="1693"/>
      <c r="AX90" s="1693"/>
      <c r="AY90" s="1693"/>
      <c r="AZ90" s="305"/>
      <c r="BA90" s="1710"/>
      <c r="BB90" s="1542"/>
      <c r="BC90" s="374"/>
      <c r="BD90" s="366"/>
      <c r="BE90" s="366"/>
      <c r="BF90" s="366"/>
      <c r="BG90" s="378"/>
      <c r="BH90" s="374"/>
      <c r="BI90" s="366"/>
      <c r="BJ90" s="366"/>
      <c r="BK90" s="366"/>
      <c r="BL90" s="378"/>
      <c r="BM90" s="374"/>
      <c r="BN90" s="366"/>
      <c r="BO90" s="366"/>
      <c r="BP90" s="366"/>
      <c r="BQ90" s="378"/>
      <c r="BR90" s="374"/>
      <c r="BS90" s="366"/>
      <c r="BT90" s="366"/>
      <c r="BU90" s="366"/>
      <c r="BV90" s="366"/>
      <c r="BW90" s="366"/>
      <c r="BX90" s="366"/>
      <c r="BY90" s="367"/>
      <c r="BZ90" s="367"/>
      <c r="CA90" s="367"/>
      <c r="CB90" s="367"/>
      <c r="CC90" s="367"/>
      <c r="CD90" s="367"/>
      <c r="CE90" s="367"/>
      <c r="CF90" s="367"/>
      <c r="CG90" s="367"/>
      <c r="CH90" s="367"/>
      <c r="CI90" s="367"/>
      <c r="CJ90" s="367"/>
      <c r="CK90" s="2"/>
      <c r="CL90" s="2"/>
      <c r="CM90" s="2"/>
      <c r="CN90" s="2"/>
      <c r="CO90" s="2"/>
      <c r="CP90" s="2"/>
      <c r="CQ90" s="2"/>
      <c r="CR90" s="2"/>
      <c r="CS90" s="2"/>
      <c r="CT90" s="2"/>
      <c r="CU90" s="2"/>
      <c r="CV90" s="2"/>
      <c r="CW90" s="2"/>
      <c r="CX90" s="2"/>
      <c r="CY90" s="2"/>
      <c r="CZ90" s="2"/>
    </row>
    <row r="91" s="433" customFormat="true" ht="15" customHeight="true" x14ac:dyDescent="0.2">
      <c r="A91" s="137"/>
      <c r="B91" s="109"/>
      <c r="C91" s="81"/>
      <c r="D91" s="88"/>
      <c r="E91" s="88"/>
      <c r="F91" s="88"/>
      <c r="G91" s="87"/>
      <c r="H91" s="80"/>
      <c r="I91" s="88"/>
      <c r="J91" s="88"/>
      <c r="K91" s="88"/>
      <c r="L91" s="79"/>
      <c r="M91" s="81"/>
      <c r="N91" s="88"/>
      <c r="O91" s="88"/>
      <c r="P91" s="88"/>
      <c r="Q91" s="87"/>
      <c r="R91" s="80"/>
      <c r="S91" s="88"/>
      <c r="T91" s="88"/>
      <c r="U91" s="88"/>
      <c r="V91" s="88"/>
      <c r="W91" s="88"/>
      <c r="X91" s="88"/>
      <c r="Y91" s="88"/>
      <c r="Z91" s="88"/>
      <c r="AA91" s="88"/>
      <c r="AB91" s="88"/>
      <c r="AC91" s="88"/>
      <c r="AD91" s="88"/>
      <c r="AE91" s="88"/>
      <c r="AF91" s="88"/>
      <c r="AG91" s="88"/>
      <c r="AH91" s="88"/>
      <c r="AI91" s="88"/>
      <c r="AJ91" s="79"/>
      <c r="AK91" s="1693"/>
      <c r="AL91" s="1693"/>
      <c r="AM91" s="1693"/>
      <c r="AN91" s="1693"/>
      <c r="AO91" s="1693"/>
      <c r="AP91" s="1693"/>
      <c r="AQ91" s="1693"/>
      <c r="AR91" s="1693"/>
      <c r="AS91" s="1693"/>
      <c r="AT91" s="1693"/>
      <c r="AU91" s="1693"/>
      <c r="AV91" s="1693"/>
      <c r="AW91" s="1693"/>
      <c r="AX91" s="1693"/>
      <c r="AY91" s="1693"/>
      <c r="AZ91" s="305"/>
      <c r="BA91" s="1710"/>
      <c r="BB91" s="1542"/>
      <c r="BC91" s="374"/>
      <c r="BD91" s="366"/>
      <c r="BE91" s="366"/>
      <c r="BF91" s="366"/>
      <c r="BG91" s="378"/>
      <c r="BH91" s="374"/>
      <c r="BI91" s="366"/>
      <c r="BJ91" s="366"/>
      <c r="BK91" s="366"/>
      <c r="BL91" s="378"/>
      <c r="BM91" s="374"/>
      <c r="BN91" s="366"/>
      <c r="BO91" s="366"/>
      <c r="BP91" s="366"/>
      <c r="BQ91" s="378"/>
      <c r="BR91" s="374"/>
      <c r="BS91" s="366"/>
      <c r="BT91" s="366"/>
      <c r="BU91" s="366"/>
      <c r="BV91" s="366"/>
      <c r="BW91" s="366"/>
      <c r="BX91" s="366"/>
      <c r="BY91" s="367"/>
      <c r="BZ91" s="367"/>
      <c r="CA91" s="367"/>
      <c r="CB91" s="367"/>
      <c r="CC91" s="367"/>
      <c r="CD91" s="367"/>
      <c r="CE91" s="367"/>
      <c r="CF91" s="367"/>
      <c r="CG91" s="367"/>
      <c r="CH91" s="367"/>
      <c r="CI91" s="367"/>
      <c r="CJ91" s="367"/>
      <c r="CK91" s="2"/>
      <c r="CL91" s="2"/>
      <c r="CM91" s="2"/>
      <c r="CN91" s="2"/>
      <c r="CO91" s="2"/>
      <c r="CP91" s="2"/>
      <c r="CQ91" s="2"/>
      <c r="CR91" s="2"/>
      <c r="CS91" s="2"/>
      <c r="CT91" s="2"/>
      <c r="CU91" s="2"/>
      <c r="CV91" s="2"/>
      <c r="CW91" s="2"/>
      <c r="CX91" s="2"/>
      <c r="CY91" s="2"/>
      <c r="CZ91" s="2"/>
    </row>
    <row r="92" s="433" customFormat="true" ht="15" customHeight="true" x14ac:dyDescent="0.2">
      <c r="A92" s="137"/>
      <c r="B92" s="109"/>
      <c r="C92" s="81"/>
      <c r="D92" s="88"/>
      <c r="E92" s="88"/>
      <c r="F92" s="88"/>
      <c r="G92" s="87"/>
      <c r="H92" s="80"/>
      <c r="I92" s="88"/>
      <c r="J92" s="88"/>
      <c r="K92" s="88"/>
      <c r="L92" s="79"/>
      <c r="M92" s="81"/>
      <c r="N92" s="88"/>
      <c r="O92" s="88"/>
      <c r="P92" s="88"/>
      <c r="Q92" s="87"/>
      <c r="R92" s="80"/>
      <c r="S92" s="88"/>
      <c r="T92" s="88"/>
      <c r="U92" s="88"/>
      <c r="V92" s="88"/>
      <c r="W92" s="88"/>
      <c r="X92" s="88"/>
      <c r="Y92" s="88"/>
      <c r="Z92" s="88"/>
      <c r="AA92" s="88"/>
      <c r="AB92" s="88"/>
      <c r="AC92" s="88"/>
      <c r="AD92" s="88"/>
      <c r="AE92" s="88"/>
      <c r="AF92" s="88"/>
      <c r="AG92" s="88"/>
      <c r="AH92" s="88"/>
      <c r="AI92" s="88"/>
      <c r="AJ92" s="79"/>
      <c r="AK92" s="1693"/>
      <c r="AL92" s="1693"/>
      <c r="AM92" s="1693"/>
      <c r="AN92" s="1693"/>
      <c r="AO92" s="1693"/>
      <c r="AP92" s="1693"/>
      <c r="AQ92" s="1693"/>
      <c r="AR92" s="1693"/>
      <c r="AS92" s="1693"/>
      <c r="AT92" s="1693"/>
      <c r="AU92" s="1693"/>
      <c r="AV92" s="1693"/>
      <c r="AW92" s="1693"/>
      <c r="AX92" s="1693"/>
      <c r="AY92" s="1693"/>
      <c r="AZ92" s="305"/>
      <c r="BA92" s="1710"/>
      <c r="BB92" s="1542"/>
      <c r="BC92" s="374"/>
      <c r="BD92" s="366"/>
      <c r="BE92" s="366"/>
      <c r="BF92" s="366"/>
      <c r="BG92" s="378"/>
      <c r="BH92" s="374"/>
      <c r="BI92" s="366"/>
      <c r="BJ92" s="366"/>
      <c r="BK92" s="366"/>
      <c r="BL92" s="378"/>
      <c r="BM92" s="374"/>
      <c r="BN92" s="366"/>
      <c r="BO92" s="366"/>
      <c r="BP92" s="366"/>
      <c r="BQ92" s="378"/>
      <c r="BR92" s="374"/>
      <c r="BS92" s="366"/>
      <c r="BT92" s="366"/>
      <c r="BU92" s="366"/>
      <c r="BV92" s="366"/>
      <c r="BW92" s="366"/>
      <c r="BX92" s="366"/>
      <c r="BY92" s="367"/>
      <c r="BZ92" s="367"/>
      <c r="CA92" s="367"/>
      <c r="CB92" s="367"/>
      <c r="CC92" s="367"/>
      <c r="CD92" s="367"/>
      <c r="CE92" s="367"/>
      <c r="CF92" s="367"/>
      <c r="CG92" s="367"/>
      <c r="CH92" s="367"/>
      <c r="CI92" s="367"/>
      <c r="CJ92" s="367"/>
      <c r="CK92" s="2"/>
      <c r="CL92" s="2"/>
      <c r="CM92" s="2"/>
      <c r="CN92" s="2"/>
      <c r="CO92" s="2"/>
      <c r="CP92" s="2"/>
      <c r="CQ92" s="2"/>
      <c r="CR92" s="2"/>
      <c r="CS92" s="2"/>
      <c r="CT92" s="2"/>
      <c r="CU92" s="2"/>
      <c r="CV92" s="2"/>
      <c r="CW92" s="2"/>
      <c r="CX92" s="2"/>
      <c r="CY92" s="2"/>
      <c r="CZ92" s="2"/>
    </row>
    <row r="93" s="433" customFormat="true" ht="15" customHeight="true" x14ac:dyDescent="0.2">
      <c r="A93" s="115"/>
      <c r="B93" s="108"/>
      <c r="C93" s="131"/>
      <c r="D93" s="130"/>
      <c r="E93" s="130"/>
      <c r="F93" s="130"/>
      <c r="G93" s="119"/>
      <c r="H93" s="121"/>
      <c r="I93" s="130"/>
      <c r="J93" s="130"/>
      <c r="K93" s="130"/>
      <c r="L93" s="125"/>
      <c r="M93" s="131"/>
      <c r="N93" s="130"/>
      <c r="O93" s="130"/>
      <c r="P93" s="130"/>
      <c r="Q93" s="119"/>
      <c r="R93" s="121"/>
      <c r="S93" s="130"/>
      <c r="T93" s="130"/>
      <c r="U93" s="130"/>
      <c r="V93" s="130"/>
      <c r="W93" s="130"/>
      <c r="X93" s="130"/>
      <c r="Y93" s="130"/>
      <c r="Z93" s="130"/>
      <c r="AA93" s="130"/>
      <c r="AB93" s="130"/>
      <c r="AC93" s="88"/>
      <c r="AD93" s="88"/>
      <c r="AE93" s="88"/>
      <c r="AF93" s="88"/>
      <c r="AG93" s="88"/>
      <c r="AH93" s="88"/>
      <c r="AI93" s="88"/>
      <c r="AJ93" s="79"/>
      <c r="AK93" s="1693"/>
      <c r="AL93" s="1693"/>
      <c r="AM93" s="1693"/>
      <c r="AN93" s="1693"/>
      <c r="AO93" s="1693"/>
      <c r="AP93" s="1693"/>
      <c r="AQ93" s="1693"/>
      <c r="AR93" s="1693"/>
      <c r="AS93" s="1693"/>
      <c r="AT93" s="1693"/>
      <c r="AU93" s="1693"/>
      <c r="AV93" s="1693"/>
      <c r="AW93" s="1693"/>
      <c r="AX93" s="1693"/>
      <c r="AY93" s="1693"/>
      <c r="AZ93" s="305"/>
      <c r="BA93" s="1710"/>
      <c r="BB93" s="1542"/>
      <c r="BC93" s="374"/>
      <c r="BD93" s="366"/>
      <c r="BE93" s="366"/>
      <c r="BF93" s="366"/>
      <c r="BG93" s="378"/>
      <c r="BH93" s="374"/>
      <c r="BI93" s="366"/>
      <c r="BJ93" s="366"/>
      <c r="BK93" s="366"/>
      <c r="BL93" s="378"/>
      <c r="BM93" s="374"/>
      <c r="BN93" s="366"/>
      <c r="BO93" s="366"/>
      <c r="BP93" s="366"/>
      <c r="BQ93" s="378"/>
      <c r="BR93" s="374"/>
      <c r="BS93" s="366"/>
      <c r="BT93" s="366"/>
      <c r="BU93" s="366"/>
      <c r="BV93" s="366"/>
      <c r="BW93" s="366"/>
      <c r="BX93" s="366"/>
      <c r="BY93" s="367"/>
      <c r="BZ93" s="367"/>
      <c r="CA93" s="367"/>
      <c r="CB93" s="367"/>
      <c r="CC93" s="367"/>
      <c r="CD93" s="367"/>
      <c r="CE93" s="367"/>
      <c r="CF93" s="367"/>
      <c r="CG93" s="367"/>
      <c r="CH93" s="367"/>
      <c r="CI93" s="367"/>
      <c r="CJ93" s="367"/>
      <c r="CK93" s="2"/>
      <c r="CL93" s="2"/>
      <c r="CM93" s="2"/>
      <c r="CN93" s="2"/>
      <c r="CO93" s="2"/>
      <c r="CP93" s="2"/>
      <c r="CQ93" s="2"/>
      <c r="CR93" s="2"/>
      <c r="CS93" s="2"/>
      <c r="CT93" s="2"/>
      <c r="CU93" s="2"/>
      <c r="CV93" s="2"/>
      <c r="CW93" s="2"/>
      <c r="CX93" s="2"/>
      <c r="CY93" s="2"/>
      <c r="CZ93" s="2"/>
    </row>
    <row r="94" s="433" customFormat="true" ht="15" customHeight="true" x14ac:dyDescent="0.2">
      <c r="A94" s="53"/>
      <c r="B94" s="108"/>
      <c r="C94" s="131"/>
      <c r="D94" s="129"/>
      <c r="E94" s="129"/>
      <c r="F94" s="129"/>
      <c r="G94" s="118"/>
      <c r="H94" s="121"/>
      <c r="I94" s="129"/>
      <c r="J94" s="129"/>
      <c r="K94" s="129"/>
      <c r="L94" s="124"/>
      <c r="M94" s="131"/>
      <c r="N94" s="129"/>
      <c r="O94" s="129"/>
      <c r="P94" s="129"/>
      <c r="Q94" s="118"/>
      <c r="R94" s="121"/>
      <c r="S94" s="129"/>
      <c r="T94" s="129"/>
      <c r="U94" s="129"/>
      <c r="V94" s="129"/>
      <c r="W94" s="129"/>
      <c r="X94" s="129"/>
      <c r="Y94" s="129"/>
      <c r="Z94" s="129"/>
      <c r="AA94" s="129"/>
      <c r="AB94" s="129"/>
      <c r="AC94" s="88"/>
      <c r="AD94" s="88"/>
      <c r="AE94" s="88"/>
      <c r="AF94" s="88"/>
      <c r="AG94" s="88"/>
      <c r="AH94" s="88"/>
      <c r="AI94" s="88"/>
      <c r="AJ94" s="79"/>
      <c r="AK94" s="1693"/>
      <c r="AL94" s="1693"/>
      <c r="AM94" s="1693"/>
      <c r="AN94" s="1693"/>
      <c r="AO94" s="1693"/>
      <c r="AP94" s="1693"/>
      <c r="AQ94" s="1693"/>
      <c r="AR94" s="1693"/>
      <c r="AS94" s="1693"/>
      <c r="AT94" s="1693"/>
      <c r="AU94" s="1693"/>
      <c r="AV94" s="1693"/>
      <c r="AW94" s="1693"/>
      <c r="AX94" s="1693"/>
      <c r="AY94" s="1693"/>
      <c r="AZ94" s="305"/>
      <c r="BA94" s="1710"/>
      <c r="BB94" s="1542"/>
      <c r="BC94" s="374"/>
      <c r="BD94" s="366"/>
      <c r="BE94" s="366"/>
      <c r="BF94" s="366"/>
      <c r="BG94" s="378"/>
      <c r="BH94" s="374"/>
      <c r="BI94" s="366"/>
      <c r="BJ94" s="366"/>
      <c r="BK94" s="366"/>
      <c r="BL94" s="378"/>
      <c r="BM94" s="374"/>
      <c r="BN94" s="366"/>
      <c r="BO94" s="366"/>
      <c r="BP94" s="366"/>
      <c r="BQ94" s="378"/>
      <c r="BR94" s="374"/>
      <c r="BS94" s="366"/>
      <c r="BT94" s="366"/>
      <c r="BU94" s="366"/>
      <c r="BV94" s="366"/>
      <c r="BW94" s="366"/>
      <c r="BX94" s="366"/>
      <c r="BY94" s="367"/>
      <c r="BZ94" s="367"/>
      <c r="CA94" s="367"/>
      <c r="CB94" s="367"/>
      <c r="CC94" s="367"/>
      <c r="CD94" s="367"/>
      <c r="CE94" s="367"/>
      <c r="CF94" s="367"/>
      <c r="CG94" s="367"/>
      <c r="CH94" s="367"/>
      <c r="CI94" s="367"/>
      <c r="CJ94" s="367"/>
      <c r="CK94" s="2"/>
      <c r="CL94" s="2"/>
      <c r="CM94" s="2"/>
      <c r="CN94" s="2"/>
      <c r="CO94" s="2"/>
      <c r="CP94" s="2"/>
      <c r="CQ94" s="2"/>
      <c r="CR94" s="2"/>
      <c r="CS94" s="2"/>
      <c r="CT94" s="2"/>
      <c r="CU94" s="2"/>
      <c r="CV94" s="2"/>
      <c r="CW94" s="2"/>
      <c r="CX94" s="2"/>
      <c r="CY94" s="2"/>
      <c r="CZ94" s="2"/>
    </row>
    <row r="95" s="433" customFormat="true" ht="15" customHeight="true" x14ac:dyDescent="0.2">
      <c r="A95" s="115"/>
      <c r="B95" s="107"/>
      <c r="C95" s="78"/>
      <c r="D95" s="77"/>
      <c r="E95" s="77"/>
      <c r="F95" s="77"/>
      <c r="G95" s="76"/>
      <c r="H95" s="75"/>
      <c r="I95" s="77"/>
      <c r="J95" s="77"/>
      <c r="K95" s="77"/>
      <c r="L95" s="74"/>
      <c r="M95" s="78"/>
      <c r="N95" s="77"/>
      <c r="O95" s="77"/>
      <c r="P95" s="77"/>
      <c r="Q95" s="76"/>
      <c r="R95" s="75"/>
      <c r="S95" s="77"/>
      <c r="T95" s="77"/>
      <c r="U95" s="77"/>
      <c r="V95" s="77"/>
      <c r="W95" s="77"/>
      <c r="X95" s="77"/>
      <c r="Y95" s="77"/>
      <c r="Z95" s="77"/>
      <c r="AA95" s="77"/>
      <c r="AB95" s="77"/>
      <c r="AC95" s="88"/>
      <c r="AD95" s="88"/>
      <c r="AE95" s="88"/>
      <c r="AF95" s="88"/>
      <c r="AG95" s="88"/>
      <c r="AH95" s="88"/>
      <c r="AI95" s="88"/>
      <c r="AJ95" s="79"/>
      <c r="AK95" s="1693"/>
      <c r="AL95" s="1693"/>
      <c r="AM95" s="1693"/>
      <c r="AN95" s="1693"/>
      <c r="AO95" s="1693"/>
      <c r="AP95" s="1693"/>
      <c r="AQ95" s="1693"/>
      <c r="AR95" s="1693"/>
      <c r="AS95" s="1693"/>
      <c r="AT95" s="1693"/>
      <c r="AU95" s="1693"/>
      <c r="AV95" s="1693"/>
      <c r="AW95" s="1693"/>
      <c r="AX95" s="1693"/>
      <c r="AY95" s="1693"/>
      <c r="AZ95" s="305"/>
      <c r="BA95" s="1710"/>
      <c r="BB95" s="1542"/>
      <c r="BC95" s="374"/>
      <c r="BD95" s="366"/>
      <c r="BE95" s="366"/>
      <c r="BF95" s="366"/>
      <c r="BG95" s="378"/>
      <c r="BH95" s="374"/>
      <c r="BI95" s="366"/>
      <c r="BJ95" s="366"/>
      <c r="BK95" s="366"/>
      <c r="BL95" s="378"/>
      <c r="BM95" s="374"/>
      <c r="BN95" s="366"/>
      <c r="BO95" s="366"/>
      <c r="BP95" s="366"/>
      <c r="BQ95" s="378"/>
      <c r="BR95" s="374"/>
      <c r="BS95" s="366"/>
      <c r="BT95" s="366"/>
      <c r="BU95" s="366"/>
      <c r="BV95" s="366"/>
      <c r="BW95" s="366"/>
      <c r="BX95" s="366"/>
      <c r="BY95" s="367"/>
      <c r="BZ95" s="367"/>
      <c r="CA95" s="367"/>
      <c r="CB95" s="367"/>
      <c r="CC95" s="367"/>
      <c r="CD95" s="367"/>
      <c r="CE95" s="367"/>
      <c r="CF95" s="367"/>
      <c r="CG95" s="367"/>
      <c r="CH95" s="367"/>
      <c r="CI95" s="367"/>
      <c r="CJ95" s="367"/>
      <c r="CK95" s="2"/>
      <c r="CL95" s="2"/>
      <c r="CM95" s="2"/>
      <c r="CN95" s="2"/>
      <c r="CO95" s="2"/>
      <c r="CP95" s="2"/>
      <c r="CQ95" s="2"/>
      <c r="CR95" s="2"/>
      <c r="CS95" s="2"/>
      <c r="CT95" s="2"/>
      <c r="CU95" s="2"/>
      <c r="CV95" s="2"/>
      <c r="CW95" s="2"/>
      <c r="CX95" s="2"/>
      <c r="CY95" s="2"/>
      <c r="CZ95" s="2"/>
    </row>
    <row r="96" s="277" customFormat="true" ht="15" customHeight="true" x14ac:dyDescent="0.2">
      <c r="A96" s="53"/>
      <c r="B96" s="107"/>
      <c r="C96" s="78"/>
      <c r="D96" s="77"/>
      <c r="E96" s="77"/>
      <c r="F96" s="77"/>
      <c r="G96" s="76"/>
      <c r="H96" s="75"/>
      <c r="I96" s="77"/>
      <c r="J96" s="77"/>
      <c r="K96" s="77"/>
      <c r="L96" s="74"/>
      <c r="M96" s="78"/>
      <c r="N96" s="77"/>
      <c r="O96" s="77"/>
      <c r="P96" s="77"/>
      <c r="Q96" s="76"/>
      <c r="R96" s="75"/>
      <c r="S96" s="77"/>
      <c r="T96" s="77"/>
      <c r="U96" s="77"/>
      <c r="V96" s="77"/>
      <c r="W96" s="77"/>
      <c r="X96" s="77"/>
      <c r="Y96" s="77"/>
      <c r="Z96" s="77"/>
      <c r="AA96" s="77"/>
      <c r="AB96" s="77"/>
      <c r="AC96" s="88"/>
      <c r="AD96" s="88"/>
      <c r="AE96" s="88"/>
      <c r="AF96" s="88"/>
      <c r="AG96" s="88"/>
      <c r="AH96" s="88"/>
      <c r="AI96" s="88"/>
      <c r="AJ96" s="79"/>
      <c r="AK96" s="1693"/>
      <c r="AL96" s="1693"/>
      <c r="AM96" s="1693"/>
      <c r="AN96" s="1693"/>
      <c r="AO96" s="1693"/>
      <c r="AP96" s="1693"/>
      <c r="AQ96" s="1693"/>
      <c r="AR96" s="1693"/>
      <c r="AS96" s="1693"/>
      <c r="AT96" s="1693"/>
      <c r="AU96" s="1693"/>
      <c r="AV96" s="1693"/>
      <c r="AW96" s="1693"/>
      <c r="AX96" s="1693"/>
      <c r="AY96" s="1693"/>
      <c r="AZ96" s="305"/>
      <c r="BA96" s="1710"/>
      <c r="BB96" s="1542"/>
      <c r="BC96" s="374"/>
      <c r="BD96" s="366"/>
      <c r="BE96" s="366"/>
      <c r="BF96" s="366"/>
      <c r="BG96" s="378"/>
      <c r="BH96" s="374"/>
      <c r="BI96" s="366"/>
      <c r="BJ96" s="366"/>
      <c r="BK96" s="366"/>
      <c r="BL96" s="378"/>
      <c r="BM96" s="374"/>
      <c r="BN96" s="366"/>
      <c r="BO96" s="366"/>
      <c r="BP96" s="366"/>
      <c r="BQ96" s="378"/>
      <c r="BR96" s="374"/>
      <c r="BS96" s="366"/>
      <c r="BT96" s="366"/>
      <c r="BU96" s="366"/>
      <c r="BV96" s="366"/>
      <c r="BW96" s="366"/>
      <c r="BX96" s="366"/>
      <c r="BY96" s="367"/>
      <c r="BZ96" s="367"/>
      <c r="CA96" s="367"/>
      <c r="CB96" s="367"/>
      <c r="CC96" s="367"/>
      <c r="CD96" s="367"/>
      <c r="CE96" s="367"/>
      <c r="CF96" s="367"/>
      <c r="CG96" s="367"/>
      <c r="CH96" s="367"/>
      <c r="CI96" s="367"/>
      <c r="CJ96" s="367"/>
      <c r="CK96" s="2"/>
      <c r="CL96" s="2"/>
      <c r="CM96" s="2"/>
      <c r="CN96" s="2"/>
      <c r="CO96" s="2"/>
      <c r="CP96" s="2"/>
      <c r="CQ96" s="2"/>
      <c r="CR96" s="2"/>
      <c r="CS96" s="2"/>
      <c r="CT96" s="2"/>
      <c r="CU96" s="2"/>
      <c r="CV96" s="2"/>
      <c r="CW96" s="2"/>
      <c r="CX96" s="2"/>
      <c r="CY96" s="2"/>
      <c r="CZ96" s="2"/>
    </row>
    <row r="97" s="277" customFormat="true" ht="15" customHeight="true" x14ac:dyDescent="0.2">
      <c r="A97" s="115"/>
      <c r="B97" s="107"/>
      <c r="C97" s="78"/>
      <c r="D97" s="77"/>
      <c r="E97" s="77"/>
      <c r="F97" s="77"/>
      <c r="G97" s="76"/>
      <c r="H97" s="75"/>
      <c r="I97" s="77"/>
      <c r="J97" s="77"/>
      <c r="K97" s="77"/>
      <c r="L97" s="74"/>
      <c r="M97" s="78"/>
      <c r="N97" s="77"/>
      <c r="O97" s="77"/>
      <c r="P97" s="77"/>
      <c r="Q97" s="76"/>
      <c r="R97" s="75"/>
      <c r="S97" s="77"/>
      <c r="T97" s="77"/>
      <c r="U97" s="77"/>
      <c r="V97" s="77"/>
      <c r="W97" s="77"/>
      <c r="X97" s="77"/>
      <c r="Y97" s="77"/>
      <c r="Z97" s="77"/>
      <c r="AA97" s="77"/>
      <c r="AB97" s="77"/>
      <c r="AC97" s="88"/>
      <c r="AD97" s="88"/>
      <c r="AE97" s="88"/>
      <c r="AF97" s="88"/>
      <c r="AG97" s="88"/>
      <c r="AH97" s="88"/>
      <c r="AI97" s="88"/>
      <c r="AJ97" s="79"/>
      <c r="AK97" s="1693"/>
      <c r="AL97" s="1693"/>
      <c r="AM97" s="1693"/>
      <c r="AN97" s="1693"/>
      <c r="AO97" s="1693"/>
      <c r="AP97" s="1693"/>
      <c r="AQ97" s="1693"/>
      <c r="AR97" s="1693"/>
      <c r="AS97" s="1693"/>
      <c r="AT97" s="1693"/>
      <c r="AU97" s="1693"/>
      <c r="AV97" s="1693"/>
      <c r="AW97" s="1693"/>
      <c r="AX97" s="1693"/>
      <c r="AY97" s="1693"/>
      <c r="AZ97" s="305"/>
      <c r="BA97" s="1710"/>
      <c r="BB97" s="1542"/>
      <c r="BC97" s="374"/>
      <c r="BD97" s="366"/>
      <c r="BE97" s="366"/>
      <c r="BF97" s="366"/>
      <c r="BG97" s="378"/>
      <c r="BH97" s="374"/>
      <c r="BI97" s="366"/>
      <c r="BJ97" s="366"/>
      <c r="BK97" s="366"/>
      <c r="BL97" s="378"/>
      <c r="BM97" s="374"/>
      <c r="BN97" s="366"/>
      <c r="BO97" s="366"/>
      <c r="BP97" s="366"/>
      <c r="BQ97" s="378"/>
      <c r="BR97" s="374"/>
      <c r="BS97" s="366"/>
      <c r="BT97" s="366"/>
      <c r="BU97" s="366"/>
      <c r="BV97" s="366"/>
      <c r="BW97" s="366"/>
      <c r="BX97" s="366"/>
      <c r="BY97" s="367"/>
      <c r="BZ97" s="367"/>
      <c r="CA97" s="367"/>
      <c r="CB97" s="367"/>
      <c r="CC97" s="367"/>
      <c r="CD97" s="367"/>
      <c r="CE97" s="367"/>
      <c r="CF97" s="367"/>
      <c r="CG97" s="367"/>
      <c r="CH97" s="367"/>
      <c r="CI97" s="367"/>
      <c r="CJ97" s="367"/>
      <c r="CK97" s="2"/>
      <c r="CL97" s="2"/>
      <c r="CM97" s="2"/>
      <c r="CN97" s="2"/>
      <c r="CO97" s="2"/>
      <c r="CP97" s="2"/>
      <c r="CQ97" s="2"/>
      <c r="CR97" s="2"/>
      <c r="CS97" s="2"/>
      <c r="CT97" s="2"/>
      <c r="CU97" s="2"/>
      <c r="CV97" s="2"/>
      <c r="CW97" s="2"/>
      <c r="CX97" s="2"/>
      <c r="CY97" s="2"/>
      <c r="CZ97" s="2"/>
    </row>
    <row r="98" s="277" customFormat="true" ht="15" customHeight="true" x14ac:dyDescent="0.2">
      <c r="A98" s="53"/>
      <c r="B98" s="107"/>
      <c r="C98" s="78"/>
      <c r="D98" s="77"/>
      <c r="E98" s="77"/>
      <c r="F98" s="77"/>
      <c r="G98" s="76"/>
      <c r="H98" s="75"/>
      <c r="I98" s="77"/>
      <c r="J98" s="77"/>
      <c r="K98" s="77"/>
      <c r="L98" s="74"/>
      <c r="M98" s="78"/>
      <c r="N98" s="77"/>
      <c r="O98" s="77"/>
      <c r="P98" s="77"/>
      <c r="Q98" s="76"/>
      <c r="R98" s="75"/>
      <c r="S98" s="77"/>
      <c r="T98" s="77"/>
      <c r="U98" s="77"/>
      <c r="V98" s="77"/>
      <c r="W98" s="77"/>
      <c r="X98" s="77"/>
      <c r="Y98" s="77"/>
      <c r="Z98" s="77"/>
      <c r="AA98" s="77"/>
      <c r="AB98" s="77"/>
      <c r="AC98" s="88"/>
      <c r="AD98" s="88"/>
      <c r="AE98" s="88"/>
      <c r="AF98" s="88"/>
      <c r="AG98" s="88"/>
      <c r="AH98" s="88"/>
      <c r="AI98" s="88"/>
      <c r="AJ98" s="79"/>
      <c r="AK98" s="1693"/>
      <c r="AL98" s="1693"/>
      <c r="AM98" s="1693"/>
      <c r="AN98" s="1693"/>
      <c r="AO98" s="1693"/>
      <c r="AP98" s="1693"/>
      <c r="AQ98" s="1693"/>
      <c r="AR98" s="1693"/>
      <c r="AS98" s="1693"/>
      <c r="AT98" s="1693"/>
      <c r="AU98" s="1693"/>
      <c r="AV98" s="1693"/>
      <c r="AW98" s="1693"/>
      <c r="AX98" s="1693"/>
      <c r="AY98" s="1693"/>
      <c r="AZ98" s="305"/>
      <c r="BA98" s="1710"/>
      <c r="BB98" s="1542"/>
      <c r="BC98" s="374"/>
      <c r="BD98" s="366"/>
      <c r="BE98" s="366"/>
      <c r="BF98" s="366"/>
      <c r="BG98" s="378"/>
      <c r="BH98" s="374"/>
      <c r="BI98" s="366"/>
      <c r="BJ98" s="366"/>
      <c r="BK98" s="366"/>
      <c r="BL98" s="378"/>
      <c r="BM98" s="374"/>
      <c r="BN98" s="366"/>
      <c r="BO98" s="366"/>
      <c r="BP98" s="366"/>
      <c r="BQ98" s="378"/>
      <c r="BR98" s="374"/>
      <c r="BS98" s="366"/>
      <c r="BT98" s="366"/>
      <c r="BU98" s="366"/>
      <c r="BV98" s="366"/>
      <c r="BW98" s="366"/>
      <c r="BX98" s="366"/>
      <c r="BY98" s="367"/>
      <c r="BZ98" s="367"/>
      <c r="CA98" s="367"/>
      <c r="CB98" s="367"/>
      <c r="CC98" s="367"/>
      <c r="CD98" s="367"/>
      <c r="CE98" s="367"/>
      <c r="CF98" s="367"/>
      <c r="CG98" s="367"/>
      <c r="CH98" s="367"/>
      <c r="CI98" s="367"/>
      <c r="CJ98" s="367"/>
      <c r="CK98" s="2"/>
      <c r="CL98" s="2"/>
      <c r="CM98" s="2"/>
      <c r="CN98" s="2"/>
      <c r="CO98" s="2"/>
      <c r="CP98" s="2"/>
      <c r="CQ98" s="2"/>
      <c r="CR98" s="2"/>
      <c r="CS98" s="2"/>
      <c r="CT98" s="2"/>
      <c r="CU98" s="2"/>
      <c r="CV98" s="2"/>
      <c r="CW98" s="2"/>
      <c r="CX98" s="2"/>
      <c r="CY98" s="2"/>
      <c r="CZ98" s="2"/>
    </row>
    <row r="99" s="277" customFormat="true" ht="15" customHeight="true" x14ac:dyDescent="0.2">
      <c r="A99" s="53"/>
      <c r="B99" s="107"/>
      <c r="C99" s="78"/>
      <c r="D99" s="77"/>
      <c r="E99" s="77"/>
      <c r="F99" s="77"/>
      <c r="G99" s="76"/>
      <c r="H99" s="75"/>
      <c r="I99" s="77"/>
      <c r="J99" s="77"/>
      <c r="K99" s="77"/>
      <c r="L99" s="74"/>
      <c r="M99" s="78"/>
      <c r="N99" s="77"/>
      <c r="O99" s="77"/>
      <c r="P99" s="77"/>
      <c r="Q99" s="76"/>
      <c r="R99" s="75"/>
      <c r="S99" s="77"/>
      <c r="T99" s="77"/>
      <c r="U99" s="77"/>
      <c r="V99" s="77"/>
      <c r="W99" s="77"/>
      <c r="X99" s="77"/>
      <c r="Y99" s="77"/>
      <c r="Z99" s="77"/>
      <c r="AA99" s="77"/>
      <c r="AB99" s="77"/>
      <c r="AC99" s="88"/>
      <c r="AD99" s="88"/>
      <c r="AE99" s="88"/>
      <c r="AF99" s="88"/>
      <c r="AG99" s="88"/>
      <c r="AH99" s="88"/>
      <c r="AI99" s="88"/>
      <c r="AJ99" s="79"/>
      <c r="AK99" s="1693"/>
      <c r="AL99" s="1693"/>
      <c r="AM99" s="1693"/>
      <c r="AN99" s="1693"/>
      <c r="AO99" s="1693"/>
      <c r="AP99" s="1693"/>
      <c r="AQ99" s="1693"/>
      <c r="AR99" s="1693"/>
      <c r="AS99" s="1693"/>
      <c r="AT99" s="1693"/>
      <c r="AU99" s="1693"/>
      <c r="AV99" s="1693"/>
      <c r="AW99" s="1693"/>
      <c r="AX99" s="1693"/>
      <c r="AY99" s="1693"/>
      <c r="AZ99" s="305"/>
      <c r="BA99" s="1710"/>
      <c r="BB99" s="1542"/>
      <c r="BC99" s="374"/>
      <c r="BD99" s="366"/>
      <c r="BE99" s="366"/>
      <c r="BF99" s="366"/>
      <c r="BG99" s="378"/>
      <c r="BH99" s="374"/>
      <c r="BI99" s="366"/>
      <c r="BJ99" s="366"/>
      <c r="BK99" s="366"/>
      <c r="BL99" s="378"/>
      <c r="BM99" s="374"/>
      <c r="BN99" s="366"/>
      <c r="BO99" s="366"/>
      <c r="BP99" s="366"/>
      <c r="BQ99" s="378"/>
      <c r="BR99" s="374"/>
      <c r="BS99" s="366"/>
      <c r="BT99" s="366"/>
      <c r="BU99" s="366"/>
      <c r="BV99" s="366"/>
      <c r="BW99" s="366"/>
      <c r="BX99" s="366"/>
      <c r="BY99" s="367"/>
      <c r="BZ99" s="367"/>
      <c r="CA99" s="367"/>
      <c r="CB99" s="367"/>
      <c r="CC99" s="367"/>
      <c r="CD99" s="367"/>
      <c r="CE99" s="367"/>
      <c r="CF99" s="367"/>
      <c r="CG99" s="367"/>
      <c r="CH99" s="367"/>
      <c r="CI99" s="367"/>
      <c r="CJ99" s="367"/>
      <c r="CK99" s="2"/>
      <c r="CL99" s="2"/>
      <c r="CM99" s="2"/>
      <c r="CN99" s="2"/>
      <c r="CO99" s="2"/>
      <c r="CP99" s="2"/>
      <c r="CQ99" s="2"/>
      <c r="CR99" s="2"/>
      <c r="CS99" s="2"/>
      <c r="CT99" s="2"/>
      <c r="CU99" s="2"/>
      <c r="CV99" s="2"/>
      <c r="CW99" s="2"/>
      <c r="CX99" s="2"/>
      <c r="CY99" s="2"/>
      <c r="CZ99" s="2"/>
    </row>
    <row r="100" s="277" customFormat="true" ht="15" customHeight="true" x14ac:dyDescent="0.2">
      <c r="A100" s="53"/>
      <c r="B100" s="107"/>
      <c r="C100" s="78"/>
      <c r="D100" s="77"/>
      <c r="E100" s="77"/>
      <c r="F100" s="77"/>
      <c r="G100" s="76"/>
      <c r="H100" s="75"/>
      <c r="I100" s="77"/>
      <c r="J100" s="77"/>
      <c r="K100" s="77"/>
      <c r="L100" s="74"/>
      <c r="M100" s="78"/>
      <c r="N100" s="77"/>
      <c r="O100" s="77"/>
      <c r="P100" s="77"/>
      <c r="Q100" s="76"/>
      <c r="R100" s="75"/>
      <c r="S100" s="77"/>
      <c r="T100" s="77"/>
      <c r="U100" s="77"/>
      <c r="V100" s="77"/>
      <c r="W100" s="77"/>
      <c r="X100" s="77"/>
      <c r="Y100" s="77"/>
      <c r="Z100" s="77"/>
      <c r="AA100" s="77"/>
      <c r="AB100" s="77"/>
      <c r="AC100" s="88"/>
      <c r="AD100" s="88"/>
      <c r="AE100" s="88"/>
      <c r="AF100" s="88"/>
      <c r="AG100" s="88"/>
      <c r="AH100" s="88"/>
      <c r="AI100" s="88"/>
      <c r="AJ100" s="79"/>
      <c r="AK100" s="1693"/>
      <c r="AL100" s="1693"/>
      <c r="AM100" s="1693"/>
      <c r="AN100" s="1693"/>
      <c r="AO100" s="1693"/>
      <c r="AP100" s="1693"/>
      <c r="AQ100" s="1693"/>
      <c r="AR100" s="1693"/>
      <c r="AS100" s="1693"/>
      <c r="AT100" s="1693"/>
      <c r="AU100" s="1693"/>
      <c r="AV100" s="1693"/>
      <c r="AW100" s="1693"/>
      <c r="AX100" s="1693"/>
      <c r="AY100" s="1693"/>
      <c r="AZ100" s="305"/>
      <c r="BA100" s="1710"/>
      <c r="BB100" s="1542"/>
      <c r="BC100" s="374"/>
      <c r="BD100" s="366"/>
      <c r="BE100" s="366"/>
      <c r="BF100" s="366"/>
      <c r="BG100" s="378"/>
      <c r="BH100" s="374"/>
      <c r="BI100" s="366"/>
      <c r="BJ100" s="366"/>
      <c r="BK100" s="366"/>
      <c r="BL100" s="378"/>
      <c r="BM100" s="374"/>
      <c r="BN100" s="366"/>
      <c r="BO100" s="366"/>
      <c r="BP100" s="366"/>
      <c r="BQ100" s="378"/>
      <c r="BR100" s="374"/>
      <c r="BS100" s="366"/>
      <c r="BT100" s="366"/>
      <c r="BU100" s="366"/>
      <c r="BV100" s="366"/>
      <c r="BW100" s="366"/>
      <c r="BX100" s="366"/>
      <c r="BY100" s="367"/>
      <c r="BZ100" s="367"/>
      <c r="CA100" s="367"/>
      <c r="CB100" s="367"/>
      <c r="CC100" s="367"/>
      <c r="CD100" s="367"/>
      <c r="CE100" s="367"/>
      <c r="CF100" s="367"/>
      <c r="CG100" s="367"/>
      <c r="CH100" s="367"/>
      <c r="CI100" s="367"/>
      <c r="CJ100" s="367"/>
      <c r="CK100" s="2"/>
      <c r="CL100" s="2"/>
      <c r="CM100" s="2"/>
      <c r="CN100" s="2"/>
      <c r="CO100" s="2"/>
      <c r="CP100" s="2"/>
      <c r="CQ100" s="2"/>
      <c r="CR100" s="2"/>
      <c r="CS100" s="2"/>
      <c r="CT100" s="2"/>
      <c r="CU100" s="2"/>
      <c r="CV100" s="2"/>
      <c r="CW100" s="2"/>
      <c r="CX100" s="2"/>
      <c r="CY100" s="2"/>
      <c r="CZ100" s="2"/>
    </row>
    <row r="101" s="277" customFormat="true" ht="15" customHeight="true" x14ac:dyDescent="0.2">
      <c r="A101" s="115"/>
      <c r="B101" s="107"/>
      <c r="C101" s="78"/>
      <c r="D101" s="77"/>
      <c r="E101" s="77"/>
      <c r="F101" s="77"/>
      <c r="G101" s="76"/>
      <c r="H101" s="75"/>
      <c r="I101" s="77"/>
      <c r="J101" s="77"/>
      <c r="K101" s="77"/>
      <c r="L101" s="74"/>
      <c r="M101" s="78"/>
      <c r="N101" s="77"/>
      <c r="O101" s="77"/>
      <c r="P101" s="77"/>
      <c r="Q101" s="76"/>
      <c r="R101" s="75"/>
      <c r="S101" s="77"/>
      <c r="T101" s="77"/>
      <c r="U101" s="77"/>
      <c r="V101" s="77"/>
      <c r="W101" s="77"/>
      <c r="X101" s="77"/>
      <c r="Y101" s="77"/>
      <c r="Z101" s="77"/>
      <c r="AA101" s="77"/>
      <c r="AB101" s="77"/>
      <c r="AC101" s="88"/>
      <c r="AD101" s="88"/>
      <c r="AE101" s="88"/>
      <c r="AF101" s="88"/>
      <c r="AG101" s="88"/>
      <c r="AH101" s="88"/>
      <c r="AI101" s="88"/>
      <c r="AJ101" s="79"/>
      <c r="AK101" s="1693"/>
      <c r="AL101" s="1693"/>
      <c r="AM101" s="1693"/>
      <c r="AN101" s="1693"/>
      <c r="AO101" s="1693"/>
      <c r="AP101" s="1693"/>
      <c r="AQ101" s="1693"/>
      <c r="AR101" s="1693"/>
      <c r="AS101" s="1693"/>
      <c r="AT101" s="1693"/>
      <c r="AU101" s="1693"/>
      <c r="AV101" s="1693"/>
      <c r="AW101" s="1693"/>
      <c r="AX101" s="1693"/>
      <c r="AY101" s="1693"/>
      <c r="AZ101" s="305"/>
      <c r="BA101" s="1710"/>
      <c r="BB101" s="1542"/>
      <c r="BC101" s="374"/>
      <c r="BD101" s="366"/>
      <c r="BE101" s="366"/>
      <c r="BF101" s="366"/>
      <c r="BG101" s="378"/>
      <c r="BH101" s="374"/>
      <c r="BI101" s="366"/>
      <c r="BJ101" s="366"/>
      <c r="BK101" s="366"/>
      <c r="BL101" s="378"/>
      <c r="BM101" s="374"/>
      <c r="BN101" s="366"/>
      <c r="BO101" s="366"/>
      <c r="BP101" s="366"/>
      <c r="BQ101" s="378"/>
      <c r="BR101" s="374"/>
      <c r="BS101" s="366"/>
      <c r="BT101" s="366"/>
      <c r="BU101" s="366"/>
      <c r="BV101" s="366"/>
      <c r="BW101" s="366"/>
      <c r="BX101" s="366"/>
      <c r="BY101" s="367"/>
      <c r="BZ101" s="367"/>
      <c r="CA101" s="367"/>
      <c r="CB101" s="367"/>
      <c r="CC101" s="367"/>
      <c r="CD101" s="367"/>
      <c r="CE101" s="367"/>
      <c r="CF101" s="367"/>
      <c r="CG101" s="367"/>
      <c r="CH101" s="367"/>
      <c r="CI101" s="367"/>
      <c r="CJ101" s="367"/>
      <c r="CK101" s="2"/>
      <c r="CL101" s="2"/>
      <c r="CM101" s="2"/>
      <c r="CN101" s="2"/>
      <c r="CO101" s="2"/>
      <c r="CP101" s="2"/>
      <c r="CQ101" s="2"/>
      <c r="CR101" s="2"/>
      <c r="CS101" s="2"/>
      <c r="CT101" s="2"/>
      <c r="CU101" s="2"/>
      <c r="CV101" s="2"/>
      <c r="CW101" s="2"/>
      <c r="CX101" s="2"/>
      <c r="CY101" s="2"/>
      <c r="CZ101" s="2"/>
    </row>
    <row r="102" s="277" customFormat="true" ht="15" customHeight="true" x14ac:dyDescent="0.2">
      <c r="A102" s="53"/>
      <c r="B102" s="107"/>
      <c r="C102" s="78"/>
      <c r="D102" s="77"/>
      <c r="E102" s="77"/>
      <c r="F102" s="77"/>
      <c r="G102" s="76"/>
      <c r="H102" s="75"/>
      <c r="I102" s="77"/>
      <c r="J102" s="77"/>
      <c r="K102" s="77"/>
      <c r="L102" s="74"/>
      <c r="M102" s="78"/>
      <c r="N102" s="77"/>
      <c r="O102" s="77"/>
      <c r="P102" s="77"/>
      <c r="Q102" s="76"/>
      <c r="R102" s="75"/>
      <c r="S102" s="77"/>
      <c r="T102" s="77"/>
      <c r="U102" s="77"/>
      <c r="V102" s="77"/>
      <c r="W102" s="77"/>
      <c r="X102" s="77"/>
      <c r="Y102" s="77"/>
      <c r="Z102" s="77"/>
      <c r="AA102" s="77"/>
      <c r="AB102" s="77"/>
      <c r="AC102" s="88"/>
      <c r="AD102" s="88"/>
      <c r="AE102" s="88"/>
      <c r="AF102" s="88"/>
      <c r="AG102" s="88"/>
      <c r="AH102" s="88"/>
      <c r="AI102" s="88"/>
      <c r="AJ102" s="79"/>
      <c r="AK102" s="1693"/>
      <c r="AL102" s="1693"/>
      <c r="AM102" s="1693"/>
      <c r="AN102" s="1693"/>
      <c r="AO102" s="1693"/>
      <c r="AP102" s="1693"/>
      <c r="AQ102" s="1693"/>
      <c r="AR102" s="1693"/>
      <c r="AS102" s="1693"/>
      <c r="AT102" s="1693"/>
      <c r="AU102" s="1693"/>
      <c r="AV102" s="1693"/>
      <c r="AW102" s="1693"/>
      <c r="AX102" s="1693"/>
      <c r="AY102" s="1693"/>
      <c r="AZ102" s="305"/>
      <c r="BA102" s="1710"/>
      <c r="BB102" s="1542"/>
      <c r="BC102" s="374"/>
      <c r="BD102" s="366"/>
      <c r="BE102" s="366"/>
      <c r="BF102" s="366"/>
      <c r="BG102" s="378"/>
      <c r="BH102" s="374"/>
      <c r="BI102" s="366"/>
      <c r="BJ102" s="366"/>
      <c r="BK102" s="366"/>
      <c r="BL102" s="378"/>
      <c r="BM102" s="374"/>
      <c r="BN102" s="366"/>
      <c r="BO102" s="366"/>
      <c r="BP102" s="366"/>
      <c r="BQ102" s="378"/>
      <c r="BR102" s="374"/>
      <c r="BS102" s="366"/>
      <c r="BT102" s="366"/>
      <c r="BU102" s="366"/>
      <c r="BV102" s="366"/>
      <c r="BW102" s="366"/>
      <c r="BX102" s="366"/>
      <c r="BY102" s="367"/>
      <c r="BZ102" s="367"/>
      <c r="CA102" s="367"/>
      <c r="CB102" s="367"/>
      <c r="CC102" s="367"/>
      <c r="CD102" s="367"/>
      <c r="CE102" s="367"/>
      <c r="CF102" s="367"/>
      <c r="CG102" s="367"/>
      <c r="CH102" s="367"/>
      <c r="CI102" s="367"/>
      <c r="CJ102" s="367"/>
      <c r="CK102" s="2"/>
      <c r="CL102" s="2"/>
      <c r="CM102" s="2"/>
      <c r="CN102" s="2"/>
      <c r="CO102" s="2"/>
      <c r="CP102" s="2"/>
      <c r="CQ102" s="2"/>
      <c r="CR102" s="2"/>
      <c r="CS102" s="2"/>
      <c r="CT102" s="2"/>
      <c r="CU102" s="2"/>
      <c r="CV102" s="2"/>
      <c r="CW102" s="2"/>
      <c r="CX102" s="2"/>
      <c r="CY102" s="2"/>
      <c r="CZ102" s="2"/>
    </row>
    <row r="103" s="277" customFormat="true" ht="15" customHeight="true" x14ac:dyDescent="0.2">
      <c r="A103" s="53"/>
      <c r="B103" s="107"/>
      <c r="C103" s="78"/>
      <c r="D103" s="77"/>
      <c r="E103" s="77"/>
      <c r="F103" s="77"/>
      <c r="G103" s="76"/>
      <c r="H103" s="75"/>
      <c r="I103" s="77"/>
      <c r="J103" s="77"/>
      <c r="K103" s="77"/>
      <c r="L103" s="74"/>
      <c r="M103" s="78"/>
      <c r="N103" s="77"/>
      <c r="O103" s="77"/>
      <c r="P103" s="77"/>
      <c r="Q103" s="76"/>
      <c r="R103" s="75"/>
      <c r="S103" s="77"/>
      <c r="T103" s="77"/>
      <c r="U103" s="77"/>
      <c r="V103" s="77"/>
      <c r="W103" s="77"/>
      <c r="X103" s="77"/>
      <c r="Y103" s="77"/>
      <c r="Z103" s="77"/>
      <c r="AA103" s="77"/>
      <c r="AB103" s="77"/>
      <c r="AC103" s="88"/>
      <c r="AD103" s="88"/>
      <c r="AE103" s="88"/>
      <c r="AF103" s="88"/>
      <c r="AG103" s="88"/>
      <c r="AH103" s="88"/>
      <c r="AI103" s="88"/>
      <c r="AJ103" s="79"/>
      <c r="AK103" s="1693"/>
      <c r="AL103" s="1693"/>
      <c r="AM103" s="1693"/>
      <c r="AN103" s="1693"/>
      <c r="AO103" s="1693"/>
      <c r="AP103" s="1693"/>
      <c r="AQ103" s="1693"/>
      <c r="AR103" s="1693"/>
      <c r="AS103" s="1693"/>
      <c r="AT103" s="1693"/>
      <c r="AU103" s="1693"/>
      <c r="AV103" s="1693"/>
      <c r="AW103" s="1693"/>
      <c r="AX103" s="1693"/>
      <c r="AY103" s="1693"/>
      <c r="AZ103" s="305"/>
      <c r="BA103" s="1710"/>
      <c r="BB103" s="1542"/>
      <c r="BC103" s="374"/>
      <c r="BD103" s="366"/>
      <c r="BE103" s="366"/>
      <c r="BF103" s="366"/>
      <c r="BG103" s="378"/>
      <c r="BH103" s="374"/>
      <c r="BI103" s="366"/>
      <c r="BJ103" s="366"/>
      <c r="BK103" s="366"/>
      <c r="BL103" s="378"/>
      <c r="BM103" s="374"/>
      <c r="BN103" s="366"/>
      <c r="BO103" s="366"/>
      <c r="BP103" s="366"/>
      <c r="BQ103" s="378"/>
      <c r="BR103" s="374"/>
      <c r="BS103" s="366"/>
      <c r="BT103" s="366"/>
      <c r="BU103" s="366"/>
      <c r="BV103" s="366"/>
      <c r="BW103" s="366"/>
      <c r="BX103" s="366"/>
      <c r="BY103" s="367"/>
      <c r="BZ103" s="367"/>
      <c r="CA103" s="367"/>
      <c r="CB103" s="367"/>
      <c r="CC103" s="367"/>
      <c r="CD103" s="367"/>
      <c r="CE103" s="367"/>
      <c r="CF103" s="367"/>
      <c r="CG103" s="367"/>
      <c r="CH103" s="367"/>
      <c r="CI103" s="367"/>
      <c r="CJ103" s="367"/>
      <c r="CK103" s="2"/>
      <c r="CL103" s="2"/>
      <c r="CM103" s="2"/>
      <c r="CN103" s="2"/>
      <c r="CO103" s="2"/>
      <c r="CP103" s="2"/>
      <c r="CQ103" s="2"/>
      <c r="CR103" s="2"/>
      <c r="CS103" s="2"/>
      <c r="CT103" s="2"/>
      <c r="CU103" s="2"/>
      <c r="CV103" s="2"/>
      <c r="CW103" s="2"/>
      <c r="CX103" s="2"/>
      <c r="CY103" s="2"/>
      <c r="CZ103" s="2"/>
    </row>
    <row r="104" s="277" customFormat="true" ht="15" customHeight="true" x14ac:dyDescent="0.2">
      <c r="A104" s="53"/>
      <c r="B104" s="107"/>
      <c r="C104" s="78"/>
      <c r="D104" s="77"/>
      <c r="E104" s="77"/>
      <c r="F104" s="77"/>
      <c r="G104" s="76"/>
      <c r="H104" s="75"/>
      <c r="I104" s="77"/>
      <c r="J104" s="77"/>
      <c r="K104" s="77"/>
      <c r="L104" s="74"/>
      <c r="M104" s="78"/>
      <c r="N104" s="77"/>
      <c r="O104" s="77"/>
      <c r="P104" s="77"/>
      <c r="Q104" s="76"/>
      <c r="R104" s="75"/>
      <c r="S104" s="77"/>
      <c r="T104" s="77"/>
      <c r="U104" s="77"/>
      <c r="V104" s="77"/>
      <c r="W104" s="77"/>
      <c r="X104" s="77"/>
      <c r="Y104" s="77"/>
      <c r="Z104" s="77"/>
      <c r="AA104" s="77"/>
      <c r="AB104" s="77"/>
      <c r="AC104" s="88"/>
      <c r="AD104" s="88"/>
      <c r="AE104" s="88"/>
      <c r="AF104" s="88"/>
      <c r="AG104" s="88"/>
      <c r="AH104" s="88"/>
      <c r="AI104" s="88"/>
      <c r="AJ104" s="79"/>
      <c r="AK104" s="1693"/>
      <c r="AL104" s="1693"/>
      <c r="AM104" s="1693"/>
      <c r="AN104" s="1693"/>
      <c r="AO104" s="1693"/>
      <c r="AP104" s="1693"/>
      <c r="AQ104" s="1693"/>
      <c r="AR104" s="1693"/>
      <c r="AS104" s="1693"/>
      <c r="AT104" s="1693"/>
      <c r="AU104" s="1693"/>
      <c r="AV104" s="1693"/>
      <c r="AW104" s="1693"/>
      <c r="AX104" s="1693"/>
      <c r="AY104" s="1693"/>
      <c r="AZ104" s="305"/>
      <c r="BA104" s="1710"/>
      <c r="BB104" s="1542"/>
      <c r="BC104" s="374"/>
      <c r="BD104" s="366"/>
      <c r="BE104" s="366"/>
      <c r="BF104" s="366"/>
      <c r="BG104" s="378"/>
      <c r="BH104" s="374"/>
      <c r="BI104" s="366"/>
      <c r="BJ104" s="366"/>
      <c r="BK104" s="366"/>
      <c r="BL104" s="378"/>
      <c r="BM104" s="374"/>
      <c r="BN104" s="366"/>
      <c r="BO104" s="366"/>
      <c r="BP104" s="366"/>
      <c r="BQ104" s="378"/>
      <c r="BR104" s="374"/>
      <c r="BS104" s="366"/>
      <c r="BT104" s="366"/>
      <c r="BU104" s="366"/>
      <c r="BV104" s="366"/>
      <c r="BW104" s="366"/>
      <c r="BX104" s="366"/>
      <c r="BY104" s="367"/>
      <c r="BZ104" s="367"/>
      <c r="CA104" s="367"/>
      <c r="CB104" s="367"/>
      <c r="CC104" s="367"/>
      <c r="CD104" s="367"/>
      <c r="CE104" s="367"/>
      <c r="CF104" s="367"/>
      <c r="CG104" s="367"/>
      <c r="CH104" s="367"/>
      <c r="CI104" s="367"/>
      <c r="CJ104" s="367"/>
      <c r="CK104" s="2"/>
      <c r="CL104" s="2"/>
      <c r="CM104" s="2"/>
      <c r="CN104" s="2"/>
      <c r="CO104" s="2"/>
      <c r="CP104" s="2"/>
      <c r="CQ104" s="2"/>
      <c r="CR104" s="2"/>
      <c r="CS104" s="2"/>
      <c r="CT104" s="2"/>
      <c r="CU104" s="2"/>
      <c r="CV104" s="2"/>
      <c r="CW104" s="2"/>
      <c r="CX104" s="2"/>
      <c r="CY104" s="2"/>
      <c r="CZ104" s="2"/>
    </row>
    <row r="105" s="277" customFormat="true" ht="15" customHeight="true" x14ac:dyDescent="0.2">
      <c r="A105" s="112"/>
      <c r="B105" s="106"/>
      <c r="C105" s="73"/>
      <c r="D105" s="72"/>
      <c r="E105" s="72"/>
      <c r="F105" s="72"/>
      <c r="G105" s="71"/>
      <c r="H105" s="70"/>
      <c r="I105" s="72"/>
      <c r="J105" s="72"/>
      <c r="K105" s="72"/>
      <c r="L105" s="69"/>
      <c r="M105" s="73"/>
      <c r="N105" s="72"/>
      <c r="O105" s="72"/>
      <c r="P105" s="72"/>
      <c r="Q105" s="71"/>
      <c r="R105" s="70"/>
      <c r="S105" s="72"/>
      <c r="T105" s="72"/>
      <c r="U105" s="72"/>
      <c r="V105" s="72"/>
      <c r="W105" s="72"/>
      <c r="X105" s="72"/>
      <c r="Y105" s="72"/>
      <c r="Z105" s="72"/>
      <c r="AA105" s="72"/>
      <c r="AB105" s="72"/>
      <c r="AC105" s="68"/>
      <c r="AD105" s="68"/>
      <c r="AE105" s="68"/>
      <c r="AF105" s="68"/>
      <c r="AG105" s="68"/>
      <c r="AH105" s="68"/>
      <c r="AI105" s="68"/>
      <c r="AJ105" s="54"/>
      <c r="AK105" s="1693"/>
      <c r="AL105" s="1693"/>
      <c r="AM105" s="1693"/>
      <c r="AN105" s="1693"/>
      <c r="AO105" s="1693"/>
      <c r="AP105" s="1693"/>
      <c r="AQ105" s="1693"/>
      <c r="AR105" s="1693"/>
      <c r="AS105" s="1693"/>
      <c r="AT105" s="1693"/>
      <c r="AU105" s="1693"/>
      <c r="AV105" s="1693"/>
      <c r="AW105" s="1693"/>
      <c r="AX105" s="1693"/>
      <c r="AY105" s="1693"/>
      <c r="AZ105" s="305"/>
      <c r="BA105" s="1710"/>
      <c r="BB105" s="1542"/>
      <c r="BC105" s="377"/>
      <c r="BD105" s="376"/>
      <c r="BE105" s="376"/>
      <c r="BF105" s="376"/>
      <c r="BG105" s="380"/>
      <c r="BH105" s="377"/>
      <c r="BI105" s="376"/>
      <c r="BJ105" s="376"/>
      <c r="BK105" s="376"/>
      <c r="BL105" s="380"/>
      <c r="BM105" s="377"/>
      <c r="BN105" s="376"/>
      <c r="BO105" s="376"/>
      <c r="BP105" s="376"/>
      <c r="BQ105" s="380"/>
      <c r="BR105" s="377"/>
      <c r="BS105" s="376"/>
      <c r="BT105" s="376"/>
      <c r="BU105" s="376"/>
      <c r="BV105" s="376"/>
      <c r="BW105" s="376"/>
      <c r="BX105" s="376"/>
      <c r="BY105" s="379"/>
      <c r="BZ105" s="379"/>
      <c r="CA105" s="379"/>
      <c r="CB105" s="379"/>
      <c r="CC105" s="379"/>
      <c r="CD105" s="379"/>
      <c r="CE105" s="379"/>
      <c r="CF105" s="379"/>
      <c r="CG105" s="379"/>
      <c r="CH105" s="379"/>
      <c r="CI105" s="379"/>
      <c r="CJ105" s="379"/>
      <c r="CK105" s="2"/>
      <c r="CL105" s="2"/>
      <c r="CM105" s="2"/>
      <c r="CN105" s="2"/>
      <c r="CO105" s="2"/>
      <c r="CP105" s="2"/>
      <c r="CQ105" s="2"/>
      <c r="CR105" s="2"/>
      <c r="CS105" s="2"/>
      <c r="CT105" s="2"/>
      <c r="CU105" s="2"/>
      <c r="CV105" s="2"/>
      <c r="CW105" s="2"/>
      <c r="CX105" s="2"/>
      <c r="CY105" s="2"/>
      <c r="CZ105" s="2"/>
    </row>
    <row r="106" s="277" customFormat="true" ht="250.15" customHeight="true" x14ac:dyDescent="0.2">
      <c r="A106" s="471"/>
      <c r="B106" s="140"/>
      <c r="C106" s="139"/>
      <c r="D106" s="139"/>
      <c r="E106" s="139"/>
      <c r="F106" s="139"/>
      <c r="G106" s="139"/>
      <c r="H106" s="139"/>
      <c r="I106" s="139"/>
      <c r="J106" s="139"/>
      <c r="K106" s="139"/>
      <c r="L106" s="139"/>
      <c r="M106" s="139"/>
      <c r="N106" s="139"/>
      <c r="O106" s="139"/>
      <c r="P106" s="139"/>
      <c r="Q106" s="139"/>
      <c r="R106" s="139"/>
      <c r="S106" s="139"/>
      <c r="T106" s="139"/>
      <c r="U106" s="139"/>
      <c r="V106" s="139"/>
      <c r="W106" s="139"/>
      <c r="X106" s="139"/>
      <c r="Y106" s="139"/>
      <c r="Z106" s="139"/>
      <c r="AA106" s="139"/>
      <c r="AB106" s="139"/>
      <c r="AK106" s="305"/>
      <c r="AL106" s="305"/>
      <c r="AM106" s="305"/>
      <c r="AN106" s="305"/>
      <c r="AO106" s="305"/>
      <c r="AP106" s="305"/>
      <c r="AQ106" s="305"/>
      <c r="AR106" s="305"/>
      <c r="AS106" s="305"/>
      <c r="AT106" s="305"/>
      <c r="AU106" s="305"/>
      <c r="AV106" s="305"/>
      <c r="AW106" s="305"/>
      <c r="AX106" s="305"/>
      <c r="AY106" s="305"/>
      <c r="AZ106" s="305"/>
      <c r="BA106" s="360"/>
      <c r="BB106" s="361"/>
      <c r="BC106" s="361"/>
      <c r="BD106" s="361"/>
      <c r="BE106" s="361"/>
      <c r="BF106" s="361"/>
      <c r="BG106" s="361"/>
      <c r="BH106" s="361"/>
      <c r="BI106" s="361"/>
      <c r="BJ106" s="361"/>
      <c r="BK106" s="361"/>
      <c r="BL106" s="361"/>
      <c r="BM106" s="361"/>
      <c r="BN106" s="361"/>
      <c r="BO106" s="361"/>
      <c r="BP106" s="361"/>
      <c r="BQ106" s="361"/>
      <c r="BR106" s="361"/>
      <c r="BS106" s="361"/>
      <c r="BT106" s="361"/>
      <c r="BU106" s="361"/>
      <c r="BV106" s="361"/>
      <c r="BW106" s="361"/>
      <c r="BX106" s="361"/>
      <c r="BY106" s="360"/>
      <c r="BZ106" s="360"/>
      <c r="CA106" s="360"/>
      <c r="CB106" s="360"/>
      <c r="CC106" s="360"/>
      <c r="CD106" s="360"/>
      <c r="CE106" s="360"/>
      <c r="CF106" s="360"/>
      <c r="CG106" s="360"/>
      <c r="CH106" s="360"/>
      <c r="CI106" s="360"/>
      <c r="CJ106" s="360"/>
      <c r="CK106" s="304"/>
      <c r="CL106" s="304"/>
      <c r="CM106" s="304"/>
      <c r="CN106" s="304"/>
      <c r="CO106" s="304"/>
      <c r="CP106" s="304"/>
      <c r="CQ106" s="304"/>
      <c r="CR106" s="304"/>
      <c r="CS106" s="304"/>
      <c r="CT106" s="304"/>
      <c r="CU106" s="304"/>
      <c r="CV106" s="304"/>
      <c r="CW106" s="304"/>
      <c r="CX106" s="304"/>
      <c r="CY106" s="304"/>
      <c r="CZ106" s="304"/>
    </row>
    <row r="107" s="257" customFormat="true" ht="18" customHeight="true" x14ac:dyDescent="0.2">
      <c r="A107" s="471"/>
      <c r="B107" s="258"/>
      <c r="C107" s="350"/>
      <c r="D107" s="350"/>
      <c r="E107" s="350"/>
      <c r="F107" s="350"/>
      <c r="G107" s="350"/>
      <c r="H107" s="350"/>
      <c r="I107" s="350"/>
      <c r="J107" s="350"/>
      <c r="K107" s="350"/>
      <c r="L107" s="350"/>
      <c r="M107" s="350"/>
      <c r="N107" s="350"/>
      <c r="O107" s="350"/>
      <c r="P107" s="350"/>
      <c r="Q107" s="350"/>
      <c r="R107" s="350"/>
      <c r="S107" s="350"/>
      <c r="T107" s="350"/>
      <c r="U107" s="350"/>
      <c r="V107" s="350"/>
      <c r="W107" s="350"/>
      <c r="X107" s="350"/>
      <c r="Y107" s="350"/>
      <c r="Z107" s="350"/>
      <c r="AA107" s="350"/>
      <c r="AB107" s="350"/>
      <c r="AK107" s="300"/>
      <c r="AL107" s="300"/>
      <c r="AM107" s="300"/>
      <c r="AN107" s="300"/>
      <c r="AO107" s="300"/>
      <c r="AP107" s="300"/>
      <c r="AQ107" s="300"/>
      <c r="AR107" s="300"/>
      <c r="AS107" s="300"/>
      <c r="AT107" s="300"/>
      <c r="AU107" s="300"/>
      <c r="AV107" s="300"/>
      <c r="AW107" s="300"/>
      <c r="AX107" s="300"/>
      <c r="AY107" s="300"/>
      <c r="AZ107" s="300"/>
      <c r="BB107" s="280"/>
      <c r="BZ107" s="300"/>
      <c r="CA107" s="300"/>
      <c r="CB107" s="300"/>
      <c r="CC107" s="300"/>
      <c r="CD107" s="300"/>
      <c r="CE107" s="300"/>
      <c r="CF107" s="300"/>
      <c r="CG107" s="300"/>
      <c r="CH107" s="300"/>
      <c r="CI107" s="300"/>
      <c r="CJ107" s="300"/>
      <c r="CK107" s="300"/>
      <c r="CL107" s="300"/>
      <c r="CM107" s="300"/>
      <c r="CN107" s="300"/>
      <c r="CO107" s="300"/>
      <c r="CP107" s="300"/>
      <c r="CQ107" s="300"/>
      <c r="CR107" s="300"/>
      <c r="CS107" s="300"/>
      <c r="CT107" s="300"/>
      <c r="CU107" s="300"/>
      <c r="CV107" s="300"/>
      <c r="CW107" s="300"/>
      <c r="CX107" s="300"/>
      <c r="CY107" s="300"/>
      <c r="CZ107" s="300"/>
    </row>
    <row r="108" s="257" customFormat="true" ht="22.5" customHeight="true" x14ac:dyDescent="0.35">
      <c r="A108" s="1818" t="str">
        <f>A1026</f>
        <v>Cambodia</v>
      </c>
      <c r="B108" s="1819"/>
      <c r="C108" s="259"/>
      <c r="D108" s="259"/>
      <c r="E108" s="259"/>
      <c r="F108" s="259"/>
      <c r="G108" s="259"/>
      <c r="H108" s="259"/>
      <c r="I108" s="259"/>
      <c r="J108" s="259"/>
      <c r="K108" s="259"/>
      <c r="L108" s="259"/>
      <c r="M108" s="259"/>
      <c r="N108" s="259"/>
      <c r="O108" s="259"/>
      <c r="P108" s="259"/>
      <c r="Q108" s="259"/>
      <c r="R108" s="259"/>
      <c r="S108" s="259"/>
      <c r="T108" s="259"/>
      <c r="U108" s="259"/>
      <c r="AK108" s="300"/>
      <c r="AL108" s="300"/>
      <c r="AM108" s="300"/>
      <c r="AN108" s="300"/>
      <c r="AO108" s="300"/>
      <c r="AP108" s="300"/>
      <c r="AQ108" s="300"/>
      <c r="AR108" s="300"/>
      <c r="AS108" s="300"/>
      <c r="AT108" s="300"/>
      <c r="AU108" s="300"/>
      <c r="AV108" s="300"/>
      <c r="AW108" s="300"/>
      <c r="AX108" s="300"/>
      <c r="AY108" s="300"/>
      <c r="AZ108" s="300"/>
      <c r="BB108" s="280"/>
      <c r="BZ108" s="300"/>
      <c r="CA108" s="300"/>
      <c r="CB108" s="300"/>
      <c r="CC108" s="300"/>
      <c r="CD108" s="300"/>
      <c r="CE108" s="300"/>
      <c r="CF108" s="300"/>
      <c r="CG108" s="300"/>
      <c r="CH108" s="300"/>
      <c r="CI108" s="300"/>
      <c r="CJ108" s="300"/>
      <c r="CK108" s="300"/>
      <c r="CL108" s="300"/>
      <c r="CM108" s="300"/>
      <c r="CN108" s="300"/>
      <c r="CO108" s="300"/>
      <c r="CP108" s="300"/>
      <c r="CQ108" s="300"/>
      <c r="CR108" s="300"/>
      <c r="CS108" s="300"/>
      <c r="CT108" s="300"/>
      <c r="CU108" s="300"/>
      <c r="CV108" s="300"/>
      <c r="CW108" s="300"/>
      <c r="CX108" s="300"/>
      <c r="CY108" s="300"/>
      <c r="CZ108" s="300"/>
    </row>
    <row r="109" s="257" customFormat="true" ht="22.5" customHeight="true" x14ac:dyDescent="0.35">
      <c r="A109" s="284" t="str">
        <f>A1034</f>
        <v>2014</v>
      </c>
      <c r="B109" s="285"/>
      <c r="C109" s="259"/>
      <c r="D109" s="259"/>
      <c r="E109" s="259"/>
      <c r="F109" s="259"/>
      <c r="G109" s="259"/>
      <c r="H109" s="259"/>
      <c r="I109" s="259"/>
      <c r="J109" s="259"/>
      <c r="K109" s="259"/>
      <c r="L109" s="259"/>
      <c r="M109" s="259"/>
      <c r="N109" s="259"/>
      <c r="O109" s="259"/>
      <c r="P109" s="259"/>
      <c r="Q109" s="259"/>
      <c r="R109" s="259"/>
      <c r="S109" s="259"/>
      <c r="T109" s="259"/>
      <c r="U109" s="259"/>
      <c r="AK109" s="300"/>
      <c r="AL109" s="300"/>
      <c r="AM109" s="300"/>
      <c r="AN109" s="300"/>
      <c r="AO109" s="300"/>
      <c r="AP109" s="300"/>
      <c r="AQ109" s="300"/>
      <c r="AR109" s="300"/>
      <c r="AS109" s="300"/>
      <c r="AT109" s="300"/>
      <c r="AU109" s="300"/>
      <c r="AV109" s="300"/>
      <c r="AW109" s="300"/>
      <c r="AX109" s="300"/>
      <c r="AY109" s="300"/>
      <c r="AZ109" s="300"/>
      <c r="BB109" s="280"/>
      <c r="BZ109" s="300"/>
      <c r="CA109" s="300"/>
      <c r="CB109" s="300"/>
      <c r="CC109" s="300"/>
      <c r="CD109" s="300"/>
      <c r="CE109" s="300"/>
      <c r="CF109" s="300"/>
      <c r="CG109" s="300"/>
      <c r="CH109" s="300"/>
      <c r="CI109" s="300"/>
      <c r="CJ109" s="300"/>
      <c r="CK109" s="300"/>
      <c r="CL109" s="300"/>
      <c r="CM109" s="300"/>
      <c r="CN109" s="300"/>
      <c r="CO109" s="300"/>
      <c r="CP109" s="300"/>
      <c r="CQ109" s="300"/>
      <c r="CR109" s="300"/>
      <c r="CS109" s="300"/>
      <c r="CT109" s="300"/>
      <c r="CU109" s="300"/>
      <c r="CV109" s="300"/>
      <c r="CW109" s="300"/>
      <c r="CX109" s="300"/>
      <c r="CY109" s="300"/>
      <c r="CZ109" s="300"/>
    </row>
    <row r="110" s="257" customFormat="true" ht="22.5" customHeight="true" x14ac:dyDescent="0.35">
      <c r="A110" s="286" t="s">
        <v>98</v>
      </c>
      <c r="B110" s="287"/>
      <c r="C110" s="259"/>
      <c r="D110" s="259"/>
      <c r="E110" s="259"/>
      <c r="F110" s="259"/>
      <c r="G110" s="259"/>
      <c r="H110" s="259"/>
      <c r="I110" s="259"/>
      <c r="J110" s="259"/>
      <c r="K110" s="259"/>
      <c r="L110" s="259"/>
      <c r="M110" s="259"/>
      <c r="N110" s="259"/>
      <c r="O110" s="259"/>
      <c r="P110" s="259"/>
      <c r="Q110" s="259"/>
      <c r="R110" s="259"/>
      <c r="S110" s="259"/>
      <c r="T110" s="259"/>
      <c r="U110" s="259"/>
      <c r="AK110" s="300"/>
      <c r="AL110" s="300"/>
      <c r="AM110" s="300"/>
      <c r="AN110" s="300"/>
      <c r="AO110" s="300"/>
      <c r="AP110" s="300"/>
      <c r="AQ110" s="300"/>
      <c r="AR110" s="300"/>
      <c r="AS110" s="300"/>
      <c r="AT110" s="300"/>
      <c r="AU110" s="300"/>
      <c r="AV110" s="300"/>
      <c r="AW110" s="300"/>
      <c r="AX110" s="300"/>
      <c r="AY110" s="300"/>
      <c r="AZ110" s="300"/>
      <c r="BB110" s="280"/>
      <c r="BZ110" s="300"/>
      <c r="CA110" s="300"/>
      <c r="CB110" s="300"/>
      <c r="CC110" s="300"/>
      <c r="CD110" s="300"/>
      <c r="CE110" s="300"/>
      <c r="CF110" s="300"/>
      <c r="CG110" s="300"/>
      <c r="CH110" s="300"/>
      <c r="CI110" s="300"/>
      <c r="CJ110" s="300"/>
      <c r="CK110" s="300"/>
      <c r="CL110" s="300"/>
      <c r="CM110" s="300"/>
      <c r="CN110" s="300"/>
      <c r="CO110" s="300"/>
      <c r="CP110" s="300"/>
      <c r="CQ110" s="300"/>
      <c r="CR110" s="300"/>
      <c r="CS110" s="300"/>
      <c r="CT110" s="300"/>
      <c r="CU110" s="300"/>
      <c r="CV110" s="300"/>
      <c r="CW110" s="300"/>
      <c r="CX110" s="300"/>
      <c r="CY110" s="300"/>
      <c r="CZ110" s="300"/>
    </row>
    <row r="111" s="257" customFormat="true" ht="20.1" customHeight="true" x14ac:dyDescent="0.35">
      <c r="A111" s="288" t="s">
        <v>96</v>
      </c>
      <c r="B111" s="285"/>
      <c r="C111" s="259"/>
      <c r="D111" s="259"/>
      <c r="E111" s="259"/>
      <c r="F111" s="259"/>
      <c r="G111" s="259"/>
      <c r="H111" s="259"/>
      <c r="I111" s="259"/>
      <c r="J111" s="259"/>
      <c r="K111" s="259"/>
      <c r="L111" s="259"/>
      <c r="M111" s="259"/>
      <c r="N111" s="259"/>
      <c r="O111" s="259"/>
      <c r="P111" s="259"/>
      <c r="Q111" s="259"/>
      <c r="R111" s="259"/>
      <c r="S111" s="259"/>
      <c r="T111" s="259"/>
      <c r="U111" s="259"/>
      <c r="AK111" s="300"/>
      <c r="AL111" s="300"/>
      <c r="AM111" s="300"/>
      <c r="AN111" s="300"/>
      <c r="AO111" s="300"/>
      <c r="AP111" s="300"/>
      <c r="AQ111" s="300"/>
      <c r="AR111" s="300"/>
      <c r="AS111" s="300"/>
      <c r="AT111" s="300"/>
      <c r="AU111" s="300"/>
      <c r="AV111" s="300"/>
      <c r="AW111" s="300"/>
      <c r="AX111" s="300"/>
      <c r="AY111" s="300"/>
      <c r="AZ111" s="300"/>
      <c r="BB111" s="280"/>
      <c r="BZ111" s="300"/>
      <c r="CA111" s="300"/>
      <c r="CB111" s="300"/>
      <c r="CC111" s="300"/>
      <c r="CD111" s="300"/>
      <c r="CE111" s="300"/>
      <c r="CF111" s="300"/>
      <c r="CG111" s="300"/>
      <c r="CH111" s="300"/>
      <c r="CI111" s="300"/>
      <c r="CJ111" s="300"/>
      <c r="CK111" s="300"/>
      <c r="CL111" s="300"/>
      <c r="CM111" s="300"/>
      <c r="CN111" s="300"/>
      <c r="CO111" s="300"/>
      <c r="CP111" s="300"/>
      <c r="CQ111" s="300"/>
      <c r="CR111" s="300"/>
      <c r="CS111" s="300"/>
      <c r="CT111" s="300"/>
      <c r="CU111" s="300"/>
      <c r="CV111" s="300"/>
      <c r="CW111" s="300"/>
      <c r="CX111" s="300"/>
      <c r="CY111" s="300"/>
      <c r="CZ111" s="300"/>
    </row>
    <row r="112" s="257" customFormat="true" ht="15" customHeight="true" x14ac:dyDescent="0.2">
      <c r="A112" s="1540" t="s">
        <v>97</v>
      </c>
      <c r="B112" s="311"/>
      <c r="C112" s="259"/>
      <c r="D112" s="259"/>
      <c r="E112" s="259"/>
      <c r="F112" s="259"/>
      <c r="G112" s="259"/>
      <c r="H112" s="259"/>
      <c r="I112" s="259"/>
      <c r="J112" s="259"/>
      <c r="K112" s="259"/>
      <c r="L112" s="259"/>
      <c r="M112" s="259"/>
      <c r="N112" s="259"/>
      <c r="O112" s="259"/>
      <c r="P112" s="259"/>
      <c r="Q112" s="259"/>
      <c r="R112" s="259"/>
      <c r="S112" s="259"/>
      <c r="T112" s="259"/>
      <c r="U112" s="259"/>
      <c r="AK112" s="300"/>
      <c r="AL112" s="300"/>
      <c r="AM112" s="300"/>
      <c r="AN112" s="300"/>
      <c r="AO112" s="300"/>
      <c r="AP112" s="300"/>
      <c r="AQ112" s="300"/>
      <c r="AR112" s="300"/>
      <c r="AS112" s="300"/>
      <c r="AT112" s="300"/>
      <c r="AU112" s="300"/>
      <c r="AV112" s="300"/>
      <c r="AW112" s="300"/>
      <c r="AX112" s="300"/>
      <c r="AY112" s="300"/>
      <c r="AZ112" s="300"/>
      <c r="BB112" s="280"/>
      <c r="BZ112" s="300"/>
      <c r="CA112" s="300"/>
      <c r="CB112" s="300"/>
      <c r="CC112" s="300"/>
      <c r="CD112" s="300"/>
      <c r="CE112" s="300"/>
      <c r="CF112" s="300"/>
      <c r="CG112" s="300"/>
      <c r="CH112" s="300"/>
      <c r="CI112" s="300"/>
      <c r="CJ112" s="300"/>
      <c r="CK112" s="300"/>
      <c r="CL112" s="300"/>
      <c r="CM112" s="300"/>
      <c r="CN112" s="300"/>
      <c r="CO112" s="300"/>
      <c r="CP112" s="300"/>
      <c r="CQ112" s="300"/>
      <c r="CR112" s="300"/>
      <c r="CS112" s="300"/>
      <c r="CT112" s="300"/>
      <c r="CU112" s="300"/>
      <c r="CV112" s="300"/>
      <c r="CW112" s="300"/>
      <c r="CX112" s="300"/>
      <c r="CY112" s="300"/>
      <c r="CZ112" s="300"/>
    </row>
    <row r="113" s="257" customFormat="true" ht="15" customHeight="true" x14ac:dyDescent="0.2">
      <c r="A113" s="292" t="s">
        <v>40</v>
      </c>
      <c r="B113" s="291"/>
      <c r="C113" s="259"/>
      <c r="D113" s="259"/>
      <c r="E113" s="259"/>
      <c r="F113" s="259"/>
      <c r="G113" s="259"/>
      <c r="H113" s="259"/>
      <c r="I113" s="259"/>
      <c r="J113" s="259"/>
      <c r="K113" s="259"/>
      <c r="L113" s="259"/>
      <c r="M113" s="259"/>
      <c r="N113" s="259"/>
      <c r="O113" s="259"/>
      <c r="P113" s="259"/>
      <c r="Q113" s="259"/>
      <c r="R113" s="259"/>
      <c r="S113" s="259"/>
      <c r="T113" s="259"/>
      <c r="U113" s="259"/>
      <c r="AK113" s="300"/>
      <c r="AL113" s="300"/>
      <c r="AM113" s="300"/>
      <c r="AN113" s="300"/>
      <c r="AO113" s="300"/>
      <c r="AP113" s="300"/>
      <c r="AQ113" s="300"/>
      <c r="AR113" s="300"/>
      <c r="AS113" s="300"/>
      <c r="AT113" s="300"/>
      <c r="AU113" s="300"/>
      <c r="AV113" s="300"/>
      <c r="AW113" s="300"/>
      <c r="AX113" s="300"/>
      <c r="AY113" s="300"/>
      <c r="AZ113" s="300"/>
      <c r="BB113" s="280"/>
      <c r="BZ113" s="300"/>
      <c r="CA113" s="300"/>
      <c r="CB113" s="300"/>
      <c r="CC113" s="300"/>
      <c r="CD113" s="300"/>
      <c r="CE113" s="300"/>
      <c r="CF113" s="300"/>
      <c r="CG113" s="300"/>
      <c r="CH113" s="300"/>
      <c r="CI113" s="300"/>
      <c r="CJ113" s="300"/>
      <c r="CK113" s="300"/>
      <c r="CL113" s="300"/>
      <c r="CM113" s="300"/>
      <c r="CN113" s="300"/>
      <c r="CO113" s="300"/>
      <c r="CP113" s="300"/>
      <c r="CQ113" s="300"/>
      <c r="CR113" s="300"/>
      <c r="CS113" s="300"/>
      <c r="CT113" s="300"/>
      <c r="CU113" s="300"/>
      <c r="CV113" s="300"/>
      <c r="CW113" s="300"/>
      <c r="CX113" s="300"/>
      <c r="CY113" s="300"/>
      <c r="CZ113" s="300"/>
    </row>
    <row r="114" s="257" customFormat="true" ht="15" customHeight="true" x14ac:dyDescent="0.2">
      <c r="A114" s="290" t="s">
        <v>39</v>
      </c>
      <c r="B114" s="291"/>
      <c r="C114" s="259"/>
      <c r="D114" s="259"/>
      <c r="E114" s="259"/>
      <c r="F114" s="259"/>
      <c r="G114" s="259"/>
      <c r="H114" s="259"/>
      <c r="I114" s="259"/>
      <c r="J114" s="259"/>
      <c r="K114" s="259"/>
      <c r="L114" s="259"/>
      <c r="M114" s="259"/>
      <c r="N114" s="259"/>
      <c r="O114" s="259"/>
      <c r="P114" s="259"/>
      <c r="Q114" s="259"/>
      <c r="R114" s="259"/>
      <c r="S114" s="259"/>
      <c r="T114" s="259"/>
      <c r="U114" s="259"/>
      <c r="AK114" s="300"/>
      <c r="AL114" s="300"/>
      <c r="AM114" s="300"/>
      <c r="AN114" s="300"/>
      <c r="AO114" s="300"/>
      <c r="AP114" s="300"/>
      <c r="AQ114" s="300"/>
      <c r="AR114" s="300"/>
      <c r="AS114" s="300"/>
      <c r="AT114" s="300"/>
      <c r="AU114" s="300"/>
      <c r="AV114" s="300"/>
      <c r="AW114" s="300"/>
      <c r="AX114" s="300"/>
      <c r="AY114" s="300"/>
      <c r="AZ114" s="300"/>
      <c r="BB114" s="280"/>
      <c r="BZ114" s="300"/>
      <c r="CA114" s="300"/>
      <c r="CB114" s="300"/>
      <c r="CC114" s="300"/>
      <c r="CD114" s="300"/>
      <c r="CE114" s="300"/>
      <c r="CF114" s="300"/>
      <c r="CG114" s="300"/>
      <c r="CH114" s="300"/>
      <c r="CI114" s="300"/>
      <c r="CJ114" s="300"/>
      <c r="CK114" s="300"/>
      <c r="CL114" s="300"/>
      <c r="CM114" s="300"/>
      <c r="CN114" s="300"/>
      <c r="CO114" s="300"/>
      <c r="CP114" s="300"/>
      <c r="CQ114" s="300"/>
      <c r="CR114" s="300"/>
      <c r="CS114" s="300"/>
      <c r="CT114" s="300"/>
      <c r="CU114" s="300"/>
      <c r="CV114" s="300"/>
      <c r="CW114" s="300"/>
      <c r="CX114" s="300"/>
      <c r="CY114" s="300"/>
      <c r="CZ114" s="300"/>
    </row>
    <row r="115" s="257" customFormat="true" ht="15" customHeight="true" x14ac:dyDescent="0.2">
      <c r="A115" s="290" t="s">
        <v>133</v>
      </c>
      <c r="B115" s="310" t="str">
        <f>A1025</f>
        <v>DHS14</v>
      </c>
      <c r="C115" s="259"/>
      <c r="D115" s="259"/>
      <c r="E115" s="259"/>
      <c r="F115" s="259"/>
      <c r="G115" s="259"/>
      <c r="H115" s="259"/>
      <c r="I115" s="259"/>
      <c r="J115" s="259"/>
      <c r="K115" s="259"/>
      <c r="L115" s="259"/>
      <c r="M115" s="259"/>
      <c r="N115" s="259"/>
      <c r="O115" s="259"/>
      <c r="P115" s="259"/>
      <c r="Q115" s="259"/>
      <c r="R115" s="259"/>
      <c r="S115" s="259"/>
      <c r="T115" s="259"/>
      <c r="U115" s="259"/>
      <c r="AK115" s="300"/>
      <c r="AL115" s="300"/>
      <c r="AM115" s="300"/>
      <c r="AN115" s="300"/>
      <c r="AO115" s="300"/>
      <c r="AP115" s="300"/>
      <c r="AQ115" s="300"/>
      <c r="AR115" s="300"/>
      <c r="AS115" s="300"/>
      <c r="AT115" s="300"/>
      <c r="AU115" s="300"/>
      <c r="AV115" s="300"/>
      <c r="AW115" s="300"/>
      <c r="AX115" s="300"/>
      <c r="AY115" s="300"/>
      <c r="AZ115" s="300"/>
      <c r="BB115" s="280"/>
      <c r="BZ115" s="300"/>
      <c r="CA115" s="300"/>
      <c r="CB115" s="300"/>
      <c r="CC115" s="300"/>
      <c r="CD115" s="300"/>
      <c r="CE115" s="300"/>
      <c r="CF115" s="300"/>
      <c r="CG115" s="300"/>
      <c r="CH115" s="300"/>
      <c r="CI115" s="300"/>
      <c r="CJ115" s="300"/>
      <c r="CK115" s="300"/>
      <c r="CL115" s="300"/>
      <c r="CM115" s="300"/>
      <c r="CN115" s="300"/>
      <c r="CO115" s="300"/>
      <c r="CP115" s="300"/>
      <c r="CQ115" s="300"/>
      <c r="CR115" s="300"/>
      <c r="CS115" s="300"/>
      <c r="CT115" s="300"/>
      <c r="CU115" s="300"/>
      <c r="CV115" s="300"/>
      <c r="CW115" s="300"/>
      <c r="CX115" s="300"/>
      <c r="CY115" s="300"/>
      <c r="CZ115" s="300"/>
    </row>
    <row r="116" s="257" customFormat="true" ht="15" customHeight="true" x14ac:dyDescent="0.2">
      <c r="A116" s="146" t="str">
        <f>B1030</f>
        <v/>
      </c>
      <c r="B116" s="145"/>
      <c r="C116" s="259"/>
      <c r="D116" s="259"/>
      <c r="E116" s="259"/>
      <c r="F116" s="259"/>
      <c r="G116" s="259"/>
      <c r="H116" s="259"/>
      <c r="I116" s="259"/>
      <c r="J116" s="259"/>
      <c r="K116" s="259"/>
      <c r="L116" s="259"/>
      <c r="M116" s="259"/>
      <c r="N116" s="259"/>
      <c r="O116" s="259"/>
      <c r="P116" s="259"/>
      <c r="Q116" s="259"/>
      <c r="R116" s="259"/>
      <c r="S116" s="259"/>
      <c r="T116" s="259"/>
      <c r="U116" s="259"/>
      <c r="AK116" s="300"/>
      <c r="AL116" s="300"/>
      <c r="AM116" s="300"/>
      <c r="AN116" s="300"/>
      <c r="AO116" s="300"/>
      <c r="AP116" s="300"/>
      <c r="AQ116" s="300"/>
      <c r="AR116" s="300"/>
      <c r="AS116" s="300"/>
      <c r="AT116" s="300"/>
      <c r="AU116" s="300"/>
      <c r="AV116" s="300"/>
      <c r="AW116" s="300"/>
      <c r="AX116" s="300"/>
      <c r="AY116" s="300"/>
      <c r="AZ116" s="300"/>
      <c r="BB116" s="280"/>
      <c r="BZ116" s="300"/>
      <c r="CA116" s="300"/>
      <c r="CB116" s="300"/>
      <c r="CC116" s="300"/>
      <c r="CD116" s="300"/>
      <c r="CE116" s="300"/>
      <c r="CF116" s="300"/>
      <c r="CG116" s="300"/>
      <c r="CH116" s="300"/>
      <c r="CI116" s="300"/>
      <c r="CJ116" s="300"/>
      <c r="CK116" s="300"/>
      <c r="CL116" s="300"/>
      <c r="CM116" s="300"/>
      <c r="CN116" s="300"/>
      <c r="CO116" s="300"/>
      <c r="CP116" s="300"/>
      <c r="CQ116" s="300"/>
      <c r="CR116" s="300"/>
      <c r="CS116" s="300"/>
      <c r="CT116" s="300"/>
      <c r="CU116" s="300"/>
      <c r="CV116" s="300"/>
      <c r="CW116" s="300"/>
      <c r="CX116" s="300"/>
      <c r="CY116" s="300"/>
      <c r="CZ116" s="300"/>
    </row>
    <row r="117" s="257" customFormat="true" ht="15" customHeight="true" x14ac:dyDescent="0.2">
      <c r="A117" s="146" t="str">
        <f>B1029</f>
        <v/>
      </c>
      <c r="B117" s="144"/>
      <c r="C117" s="259"/>
      <c r="D117" s="259"/>
      <c r="E117" s="259"/>
      <c r="F117" s="259"/>
      <c r="G117" s="259"/>
      <c r="H117" s="259"/>
      <c r="I117" s="259"/>
      <c r="J117" s="259"/>
      <c r="K117" s="259"/>
      <c r="L117" s="259"/>
      <c r="M117" s="259"/>
      <c r="N117" s="259"/>
      <c r="O117" s="259"/>
      <c r="P117" s="259"/>
      <c r="Q117" s="259"/>
      <c r="R117" s="259"/>
      <c r="S117" s="259"/>
      <c r="T117" s="259"/>
      <c r="U117" s="259"/>
      <c r="AK117" s="300"/>
      <c r="AL117" s="300"/>
      <c r="AM117" s="300"/>
      <c r="AN117" s="300"/>
      <c r="AO117" s="300"/>
      <c r="AP117" s="300"/>
      <c r="AQ117" s="300"/>
      <c r="AR117" s="300"/>
      <c r="AS117" s="300"/>
      <c r="AT117" s="300"/>
      <c r="AU117" s="300"/>
      <c r="AV117" s="300"/>
      <c r="AW117" s="300"/>
      <c r="AX117" s="300"/>
      <c r="AY117" s="300"/>
      <c r="AZ117" s="300"/>
      <c r="BB117" s="280"/>
      <c r="BZ117" s="300"/>
      <c r="CA117" s="300"/>
      <c r="CB117" s="300"/>
      <c r="CC117" s="300"/>
      <c r="CD117" s="300"/>
      <c r="CE117" s="300"/>
      <c r="CF117" s="300"/>
      <c r="CG117" s="300"/>
      <c r="CH117" s="300"/>
      <c r="CI117" s="300"/>
      <c r="CJ117" s="300"/>
      <c r="CK117" s="300"/>
      <c r="CL117" s="300"/>
      <c r="CM117" s="300"/>
      <c r="CN117" s="300"/>
      <c r="CO117" s="300"/>
      <c r="CP117" s="300"/>
      <c r="CQ117" s="300"/>
      <c r="CR117" s="300"/>
      <c r="CS117" s="300"/>
      <c r="CT117" s="300"/>
      <c r="CU117" s="300"/>
      <c r="CV117" s="300"/>
      <c r="CW117" s="300"/>
      <c r="CX117" s="300"/>
      <c r="CY117" s="300"/>
      <c r="CZ117" s="300"/>
    </row>
    <row r="118" s="257" customFormat="true" ht="21" customHeight="true" x14ac:dyDescent="0.2">
      <c r="A118" s="143"/>
      <c r="B118" s="145"/>
      <c r="C118" s="259"/>
      <c r="D118" s="259"/>
      <c r="E118" s="259"/>
      <c r="F118" s="259"/>
      <c r="G118" s="259"/>
      <c r="H118" s="259"/>
      <c r="I118" s="259"/>
      <c r="J118" s="259"/>
      <c r="K118" s="259"/>
      <c r="L118" s="259"/>
      <c r="M118" s="259"/>
      <c r="N118" s="259"/>
      <c r="O118" s="259"/>
      <c r="P118" s="259"/>
      <c r="Q118" s="259"/>
      <c r="R118" s="259"/>
      <c r="S118" s="259"/>
      <c r="T118" s="259"/>
      <c r="U118" s="259"/>
      <c r="AK118" s="300"/>
      <c r="AL118" s="300"/>
      <c r="AM118" s="300"/>
      <c r="AN118" s="300"/>
      <c r="AO118" s="300"/>
      <c r="AP118" s="300"/>
      <c r="AQ118" s="300"/>
      <c r="AR118" s="300"/>
      <c r="AS118" s="300"/>
      <c r="AT118" s="300"/>
      <c r="AU118" s="300"/>
      <c r="AV118" s="300"/>
      <c r="AW118" s="300"/>
      <c r="AX118" s="300"/>
      <c r="AY118" s="300"/>
      <c r="AZ118" s="300"/>
      <c r="BB118" s="280"/>
      <c r="BZ118" s="300"/>
      <c r="CA118" s="300"/>
      <c r="CB118" s="300"/>
      <c r="CC118" s="300"/>
      <c r="CD118" s="300"/>
      <c r="CE118" s="300"/>
      <c r="CF118" s="300"/>
      <c r="CG118" s="300"/>
      <c r="CH118" s="300"/>
      <c r="CI118" s="300"/>
      <c r="CJ118" s="300"/>
      <c r="CK118" s="300"/>
      <c r="CL118" s="300"/>
      <c r="CM118" s="300"/>
      <c r="CN118" s="300"/>
      <c r="CO118" s="300"/>
      <c r="CP118" s="300"/>
      <c r="CQ118" s="300"/>
      <c r="CR118" s="300"/>
      <c r="CS118" s="300"/>
      <c r="CT118" s="300"/>
      <c r="CU118" s="300"/>
      <c r="CV118" s="300"/>
      <c r="CW118" s="300"/>
      <c r="CX118" s="300"/>
      <c r="CY118" s="300"/>
      <c r="CZ118" s="300"/>
    </row>
    <row r="119" s="257" customFormat="true" ht="15" customHeight="true" x14ac:dyDescent="0.2">
      <c r="A119" s="142"/>
      <c r="B119" s="141"/>
      <c r="C119" s="259"/>
      <c r="D119" s="259"/>
      <c r="E119" s="259"/>
      <c r="F119" s="259"/>
      <c r="G119" s="259"/>
      <c r="H119" s="259"/>
      <c r="I119" s="259"/>
      <c r="J119" s="259"/>
      <c r="K119" s="259"/>
      <c r="L119" s="259"/>
      <c r="M119" s="259"/>
      <c r="N119" s="259"/>
      <c r="O119" s="259"/>
      <c r="P119" s="259"/>
      <c r="Q119" s="259"/>
      <c r="R119" s="259"/>
      <c r="S119" s="259"/>
      <c r="T119" s="259"/>
      <c r="U119" s="259"/>
      <c r="AK119" s="300"/>
      <c r="AL119" s="300"/>
      <c r="AM119" s="300"/>
      <c r="AN119" s="300"/>
      <c r="AO119" s="300"/>
      <c r="AP119" s="300"/>
      <c r="AQ119" s="300"/>
      <c r="AR119" s="300"/>
      <c r="AS119" s="300"/>
      <c r="AT119" s="300"/>
      <c r="AU119" s="300"/>
      <c r="AV119" s="300"/>
      <c r="AW119" s="300"/>
      <c r="AX119" s="300"/>
      <c r="AY119" s="300"/>
      <c r="AZ119" s="300"/>
      <c r="BB119" s="280"/>
      <c r="BZ119" s="300"/>
      <c r="CA119" s="300"/>
      <c r="CB119" s="300"/>
      <c r="CC119" s="300"/>
      <c r="CD119" s="300"/>
      <c r="CE119" s="300"/>
      <c r="CF119" s="300"/>
      <c r="CG119" s="300"/>
      <c r="CH119" s="300"/>
      <c r="CI119" s="300"/>
      <c r="CJ119" s="300"/>
      <c r="CK119" s="300"/>
      <c r="CL119" s="300"/>
      <c r="CM119" s="300"/>
      <c r="CN119" s="300"/>
      <c r="CO119" s="300"/>
      <c r="CP119" s="300"/>
      <c r="CQ119" s="300"/>
      <c r="CR119" s="300"/>
      <c r="CS119" s="300"/>
      <c r="CT119" s="300"/>
      <c r="CU119" s="300"/>
      <c r="CV119" s="300"/>
      <c r="CW119" s="300"/>
      <c r="CX119" s="300"/>
      <c r="CY119" s="300"/>
      <c r="CZ119" s="300"/>
    </row>
    <row r="120" s="433" customFormat="true" ht="15" customHeight="true" x14ac:dyDescent="0.2">
      <c r="A120" s="262" t="s">
        <v>98</v>
      </c>
      <c r="B120" s="296"/>
      <c r="C120" s="1812" t="s">
        <v>114</v>
      </c>
      <c r="D120" s="1813"/>
      <c r="E120" s="1813"/>
      <c r="F120" s="1813"/>
      <c r="G120" s="1814"/>
      <c r="H120" s="1809" t="s">
        <v>38</v>
      </c>
      <c r="I120" s="1810"/>
      <c r="J120" s="1810"/>
      <c r="K120" s="1810"/>
      <c r="L120" s="1811"/>
      <c r="M120" s="1815" t="s">
        <v>37</v>
      </c>
      <c r="N120" s="1816"/>
      <c r="O120" s="1816"/>
      <c r="P120" s="1816"/>
      <c r="Q120" s="1817"/>
      <c r="R120" s="15" t="s">
        <v>137</v>
      </c>
      <c r="S120" s="359"/>
      <c r="T120" s="359"/>
      <c r="U120" s="359"/>
      <c r="V120" s="359"/>
      <c r="W120" s="359"/>
      <c r="X120" s="359"/>
      <c r="Y120" s="359"/>
      <c r="Z120" s="359"/>
      <c r="AA120" s="359"/>
      <c r="AB120" s="359"/>
      <c r="AC120" s="359"/>
      <c r="AD120" s="359"/>
      <c r="AE120" s="359"/>
      <c r="AF120" s="359"/>
      <c r="AG120" s="359"/>
      <c r="AH120" s="359"/>
      <c r="AI120" s="359"/>
      <c r="AJ120" s="359"/>
      <c r="AK120" s="1693"/>
      <c r="AL120" s="1693"/>
      <c r="AM120" s="1693"/>
      <c r="AN120" s="1693"/>
      <c r="AO120" s="1693"/>
      <c r="AP120" s="1693"/>
      <c r="AQ120" s="1693"/>
      <c r="AR120" s="1693"/>
      <c r="AS120" s="1693"/>
      <c r="AT120" s="1693"/>
      <c r="AU120" s="1693"/>
      <c r="AV120" s="1693"/>
      <c r="AW120" s="1693"/>
      <c r="AX120" s="1693"/>
      <c r="AY120" s="1693"/>
      <c r="AZ120" s="305"/>
      <c r="BA120" s="306" t="s">
        <v>128</v>
      </c>
      <c r="BB120" s="262" t="s">
        <v>98</v>
      </c>
      <c r="BC120" s="1815" t="s">
        <v>114</v>
      </c>
      <c r="BD120" s="1816"/>
      <c r="BE120" s="1816"/>
      <c r="BF120" s="1816"/>
      <c r="BG120" s="1838"/>
      <c r="BH120" s="1815" t="s">
        <v>38</v>
      </c>
      <c r="BI120" s="1816"/>
      <c r="BJ120" s="1816"/>
      <c r="BK120" s="1816"/>
      <c r="BL120" s="1838"/>
      <c r="BM120" s="1815" t="s">
        <v>37</v>
      </c>
      <c r="BN120" s="1816"/>
      <c r="BO120" s="1816"/>
      <c r="BP120" s="1816"/>
      <c r="BQ120" s="1817"/>
      <c r="BR120" s="14" t="s">
        <v>137</v>
      </c>
      <c r="BS120" s="359"/>
      <c r="BT120" s="359"/>
      <c r="BU120" s="359"/>
      <c r="BV120" s="359"/>
      <c r="BW120" s="359"/>
      <c r="BX120" s="359"/>
      <c r="BY120" s="359"/>
      <c r="BZ120" s="370"/>
      <c r="CA120" s="370"/>
      <c r="CB120" s="370"/>
      <c r="CC120" s="370"/>
      <c r="CD120" s="370"/>
      <c r="CE120" s="370"/>
      <c r="CF120" s="370"/>
      <c r="CG120" s="370"/>
      <c r="CH120" s="370"/>
      <c r="CI120" s="370"/>
      <c r="CJ120" s="370"/>
      <c r="CK120" s="304"/>
      <c r="CL120" s="304"/>
      <c r="CM120" s="304"/>
      <c r="CN120" s="304"/>
      <c r="CO120" s="304"/>
      <c r="CP120" s="304"/>
      <c r="CQ120" s="304"/>
      <c r="CR120" s="304"/>
      <c r="CS120" s="304"/>
      <c r="CT120" s="304"/>
      <c r="CU120" s="304"/>
      <c r="CV120" s="304"/>
      <c r="CW120" s="304"/>
      <c r="CX120" s="304"/>
      <c r="CY120" s="304"/>
      <c r="CZ120" s="304"/>
    </row>
    <row r="121" s="433" customFormat="true" ht="36" x14ac:dyDescent="0.2">
      <c r="A121" s="294" t="s">
        <v>87</v>
      </c>
      <c r="B121" s="328"/>
      <c r="C121" s="351" t="s">
        <v>0</v>
      </c>
      <c r="D121" s="1535" t="s">
        <v>1</v>
      </c>
      <c r="E121" s="1535" t="s">
        <v>2</v>
      </c>
      <c r="F121" s="1535" t="s">
        <v>3</v>
      </c>
      <c r="G121" s="1536" t="s">
        <v>4</v>
      </c>
      <c r="H121" s="333" t="s">
        <v>0</v>
      </c>
      <c r="I121" s="1538" t="s">
        <v>1</v>
      </c>
      <c r="J121" s="1538" t="s">
        <v>2</v>
      </c>
      <c r="K121" s="1538" t="s">
        <v>3</v>
      </c>
      <c r="L121" s="1539" t="s">
        <v>4</v>
      </c>
      <c r="M121" s="334" t="s">
        <v>0</v>
      </c>
      <c r="N121" s="1538" t="s">
        <v>1</v>
      </c>
      <c r="O121" s="1538" t="s">
        <v>2</v>
      </c>
      <c r="P121" s="1538" t="s">
        <v>3</v>
      </c>
      <c r="Q121" s="1534" t="s">
        <v>4</v>
      </c>
      <c r="R121" s="333" t="s">
        <v>152</v>
      </c>
      <c r="S121" s="1538" t="s">
        <v>310</v>
      </c>
      <c r="T121" s="1538" t="s">
        <v>154</v>
      </c>
      <c r="U121" s="1538" t="s">
        <v>155</v>
      </c>
      <c r="V121" s="1538" t="s">
        <v>156</v>
      </c>
      <c r="W121" s="1538" t="s">
        <v>157</v>
      </c>
      <c r="X121" s="1538" t="s">
        <v>311</v>
      </c>
      <c r="Y121" s="1538" t="s">
        <v>159</v>
      </c>
      <c r="Z121" s="1538" t="s">
        <v>160</v>
      </c>
      <c r="AA121" s="1538" t="s">
        <v>162</v>
      </c>
      <c r="AB121" s="1538" t="s">
        <v>163</v>
      </c>
      <c r="AC121" s="1538" t="s">
        <v>164</v>
      </c>
      <c r="AD121" s="1538" t="s">
        <v>312</v>
      </c>
      <c r="AE121" s="1538" t="s">
        <v>165</v>
      </c>
      <c r="AF121" s="1538" t="s">
        <v>166</v>
      </c>
      <c r="AG121" s="1538" t="s">
        <v>167</v>
      </c>
      <c r="AH121" s="1538" t="s">
        <v>168</v>
      </c>
      <c r="AI121" s="1538" t="s">
        <v>169</v>
      </c>
      <c r="AJ121" s="1539" t="s">
        <v>170</v>
      </c>
      <c r="AK121" s="1693"/>
      <c r="AL121" s="1693"/>
      <c r="AM121" s="1693"/>
      <c r="AN121" s="1693"/>
      <c r="AO121" s="1693"/>
      <c r="AP121" s="1693"/>
      <c r="AQ121" s="1693"/>
      <c r="AR121" s="1693"/>
      <c r="AS121" s="1693"/>
      <c r="AT121" s="1693"/>
      <c r="AU121" s="1693"/>
      <c r="AV121" s="1693"/>
      <c r="AW121" s="1693"/>
      <c r="AX121" s="1693"/>
      <c r="AY121" s="1693"/>
      <c r="AZ121" s="305"/>
      <c r="BA121" s="294" t="s">
        <v>116</v>
      </c>
      <c r="BB121" s="293"/>
      <c r="BC121" s="381" t="s">
        <v>0</v>
      </c>
      <c r="BD121" s="1464" t="s">
        <v>1</v>
      </c>
      <c r="BE121" s="1464" t="s">
        <v>2</v>
      </c>
      <c r="BF121" s="1464" t="s">
        <v>3</v>
      </c>
      <c r="BG121" s="382" t="s">
        <v>4</v>
      </c>
      <c r="BH121" s="381" t="s">
        <v>0</v>
      </c>
      <c r="BI121" s="1464" t="s">
        <v>1</v>
      </c>
      <c r="BJ121" s="1464" t="s">
        <v>2</v>
      </c>
      <c r="BK121" s="1464" t="s">
        <v>3</v>
      </c>
      <c r="BL121" s="382" t="s">
        <v>4</v>
      </c>
      <c r="BM121" s="381" t="s">
        <v>0</v>
      </c>
      <c r="BN121" s="1464" t="s">
        <v>1</v>
      </c>
      <c r="BO121" s="1464" t="s">
        <v>2</v>
      </c>
      <c r="BP121" s="1464" t="s">
        <v>3</v>
      </c>
      <c r="BQ121" s="382" t="s">
        <v>4</v>
      </c>
      <c r="BR121" s="381" t="s">
        <v>152</v>
      </c>
      <c r="BS121" s="1464" t="s">
        <v>310</v>
      </c>
      <c r="BT121" s="1464" t="s">
        <v>154</v>
      </c>
      <c r="BU121" s="1464" t="s">
        <v>155</v>
      </c>
      <c r="BV121" s="1464" t="s">
        <v>156</v>
      </c>
      <c r="BW121" s="1464" t="s">
        <v>157</v>
      </c>
      <c r="BX121" s="1464" t="s">
        <v>311</v>
      </c>
      <c r="BY121" s="1466" t="s">
        <v>159</v>
      </c>
      <c r="BZ121" s="1466" t="s">
        <v>160</v>
      </c>
      <c r="CA121" s="1466" t="s">
        <v>162</v>
      </c>
      <c r="CB121" s="1466" t="s">
        <v>163</v>
      </c>
      <c r="CC121" s="1466" t="s">
        <v>164</v>
      </c>
      <c r="CD121" s="1466" t="s">
        <v>312</v>
      </c>
      <c r="CE121" s="1466" t="s">
        <v>165</v>
      </c>
      <c r="CF121" s="1466" t="s">
        <v>166</v>
      </c>
      <c r="CG121" s="1466" t="s">
        <v>167</v>
      </c>
      <c r="CH121" s="1466" t="s">
        <v>168</v>
      </c>
      <c r="CI121" s="1466" t="s">
        <v>169</v>
      </c>
      <c r="CJ121" s="1466" t="s">
        <v>170</v>
      </c>
      <c r="CK121" s="1711"/>
      <c r="CL121" s="1711"/>
      <c r="CM121" s="1711"/>
      <c r="CN121" s="1711"/>
      <c r="CO121" s="1711"/>
      <c r="CP121" s="1711"/>
      <c r="CQ121" s="1711"/>
      <c r="CR121" s="1711"/>
      <c r="CS121" s="1711"/>
      <c r="CT121" s="1711"/>
      <c r="CU121" s="1711"/>
      <c r="CV121" s="1711"/>
      <c r="CW121" s="1711"/>
      <c r="CX121" s="1711"/>
      <c r="CY121" s="1711"/>
      <c r="CZ121" s="1711"/>
    </row>
    <row r="122" s="433" customFormat="true" ht="15" customHeight="true" x14ac:dyDescent="0.2">
      <c r="A122" s="1803" t="s">
        <v>18</v>
      </c>
      <c r="B122" s="330" t="s">
        <v>14</v>
      </c>
      <c r="C122" s="103">
        <v>18.469872299245939</v>
      </c>
      <c r="D122" s="102">
        <v>33.915147504933884</v>
      </c>
      <c r="E122" s="102">
        <v>55.04652728424405</v>
      </c>
      <c r="F122" s="102">
        <v>79.41502441722848</v>
      </c>
      <c r="G122" s="101">
        <v>96.888261716080592</v>
      </c>
      <c r="H122" s="100">
        <v>70.657194924893048</v>
      </c>
      <c r="I122" s="102">
        <v>93.706946184779341</v>
      </c>
      <c r="J122" s="102">
        <v>98.575138805966972</v>
      </c>
      <c r="K122" s="102">
        <v>99.959731818408855</v>
      </c>
      <c r="L122" s="99">
        <v>99.911084257216771</v>
      </c>
      <c r="M122" s="103">
        <v>17.544578083700273</v>
      </c>
      <c r="N122" s="102">
        <v>29.109460905548616</v>
      </c>
      <c r="O122" s="102">
        <v>47.419750717045247</v>
      </c>
      <c r="P122" s="102">
        <v>67.33640926993975</v>
      </c>
      <c r="Q122" s="101">
        <v>88.740546250921398</v>
      </c>
      <c r="R122" s="100">
        <v>66.923362608585933</v>
      </c>
      <c r="S122" s="102">
        <v>73.605914436414452</v>
      </c>
      <c r="T122" s="102">
        <v>46.915063584596858</v>
      </c>
      <c r="U122" s="102">
        <v>44.575326462264201</v>
      </c>
      <c r="V122" s="102">
        <v>43.108132311777609</v>
      </c>
      <c r="W122" s="102">
        <v>53.814856357553268</v>
      </c>
      <c r="X122" s="102">
        <v>45.548708179730667</v>
      </c>
      <c r="Y122" s="102">
        <v>64.657543482198477</v>
      </c>
      <c r="Z122" s="102">
        <v>32.567402819615424</v>
      </c>
      <c r="AA122" s="102">
        <v>33.967086560888262</v>
      </c>
      <c r="AB122" s="102">
        <v>40.280422010403711</v>
      </c>
      <c r="AC122" s="102">
        <v>95.399010686874732</v>
      </c>
      <c r="AD122" s="102">
        <v>68.781245930720274</v>
      </c>
      <c r="AE122" s="102">
        <v>30.372115045115766</v>
      </c>
      <c r="AF122" s="102">
        <v>57.707851822166312</v>
      </c>
      <c r="AG122" s="102">
        <v>44.086263831456854</v>
      </c>
      <c r="AH122" s="102">
        <v>46.814852668240604</v>
      </c>
      <c r="AI122" s="102">
        <v>58.698328650846399</v>
      </c>
      <c r="AJ122" s="99">
        <v>58.190278994944237</v>
      </c>
      <c r="AK122" s="1693"/>
      <c r="AL122" s="1693"/>
      <c r="AM122" s="1693"/>
      <c r="AN122" s="1693"/>
      <c r="AO122" s="1693"/>
      <c r="AP122" s="1693"/>
      <c r="AQ122" s="1693"/>
      <c r="AR122" s="1693"/>
      <c r="AS122" s="1693"/>
      <c r="AT122" s="1693"/>
      <c r="AU122" s="1693"/>
      <c r="AV122" s="1693"/>
      <c r="AW122" s="1693"/>
      <c r="AX122" s="1693"/>
      <c r="AY122" s="1693"/>
      <c r="AZ122" s="305"/>
      <c r="BA122" s="1835" t="s">
        <v>18</v>
      </c>
      <c r="BB122" s="1543" t="s">
        <v>14</v>
      </c>
      <c r="BC122" s="385">
        <v>2727.4861419999979</v>
      </c>
      <c r="BD122" s="383">
        <v>5010.2879719999964</v>
      </c>
      <c r="BE122" s="383">
        <v>8129.3121589999964</v>
      </c>
      <c r="BF122" s="383">
        <v>11729.256999999991</v>
      </c>
      <c r="BG122" s="389">
        <v>14311.351067000021</v>
      </c>
      <c r="BH122" s="385">
        <v>1648.4195100000004</v>
      </c>
      <c r="BI122" s="383">
        <v>2186.6347960000003</v>
      </c>
      <c r="BJ122" s="383">
        <v>2299.7310310000007</v>
      </c>
      <c r="BK122" s="383">
        <v>2335.9710479999981</v>
      </c>
      <c r="BL122" s="389">
        <v>2326.9205569999995</v>
      </c>
      <c r="BM122" s="385">
        <v>2182.1552549999983</v>
      </c>
      <c r="BN122" s="383">
        <v>3619.9082369999987</v>
      </c>
      <c r="BO122" s="383">
        <v>5898.578375000001</v>
      </c>
      <c r="BP122" s="383">
        <v>8372.7291449999902</v>
      </c>
      <c r="BQ122" s="389">
        <v>11036.646385999982</v>
      </c>
      <c r="BR122" s="385">
        <v>2121.4327850000009</v>
      </c>
      <c r="BS122" s="383">
        <v>4229.0358760000008</v>
      </c>
      <c r="BT122" s="383">
        <v>4510.6961809999957</v>
      </c>
      <c r="BU122" s="383">
        <v>1164.3505249999998</v>
      </c>
      <c r="BV122" s="383">
        <v>2019.3656409999992</v>
      </c>
      <c r="BW122" s="383">
        <v>1969.5986019999991</v>
      </c>
      <c r="BX122" s="383">
        <v>1477.3146149999991</v>
      </c>
      <c r="BY122" s="387">
        <v>3697.8103660000024</v>
      </c>
      <c r="BZ122" s="387">
        <v>720.27093199999956</v>
      </c>
      <c r="CA122" s="387">
        <v>533.60376699999972</v>
      </c>
      <c r="CB122" s="387">
        <v>484.92499999999939</v>
      </c>
      <c r="CC122" s="387">
        <v>6610.1113920000053</v>
      </c>
      <c r="CD122" s="387">
        <v>1119.3350689999988</v>
      </c>
      <c r="CE122" s="387">
        <v>552.69591600000024</v>
      </c>
      <c r="CF122" s="387">
        <v>2894.1374519999963</v>
      </c>
      <c r="CG122" s="387">
        <v>1254.151582000002</v>
      </c>
      <c r="CH122" s="387">
        <v>2268.5735919999997</v>
      </c>
      <c r="CI122" s="387">
        <v>1615.8596899999995</v>
      </c>
      <c r="CJ122" s="387">
        <v>2664.425357000001</v>
      </c>
      <c r="CK122" s="1"/>
      <c r="CL122" s="1"/>
      <c r="CM122" s="1"/>
      <c r="CN122" s="1"/>
      <c r="CO122" s="1"/>
      <c r="CP122" s="1"/>
      <c r="CQ122" s="1"/>
      <c r="CR122" s="1"/>
      <c r="CS122" s="1"/>
      <c r="CT122" s="1"/>
      <c r="CU122" s="1"/>
      <c r="CV122" s="1"/>
      <c r="CW122" s="1"/>
      <c r="CX122" s="1"/>
      <c r="CY122" s="1"/>
      <c r="CZ122" s="3"/>
    </row>
    <row r="123" s="433" customFormat="true" ht="15" customHeight="true" x14ac:dyDescent="0.2">
      <c r="A123" s="1804"/>
      <c r="B123" s="331" t="s">
        <v>51</v>
      </c>
      <c r="C123" s="98">
        <v>81.530127700754093</v>
      </c>
      <c r="D123" s="97">
        <v>66.084852495065988</v>
      </c>
      <c r="E123" s="97">
        <v>44.953472715755822</v>
      </c>
      <c r="F123" s="97">
        <v>20.584975582771644</v>
      </c>
      <c r="G123" s="96">
        <v>3.11173828391951</v>
      </c>
      <c r="H123" s="95">
        <v>29.342805075107027</v>
      </c>
      <c r="I123" s="97">
        <v>6.2930538152206612</v>
      </c>
      <c r="J123" s="97">
        <v>1.4248611940330356</v>
      </c>
      <c r="K123" s="97">
        <v>4.0268181591153439E-2</v>
      </c>
      <c r="L123" s="94">
        <v>8.8915742783226795E-2</v>
      </c>
      <c r="M123" s="98">
        <v>82.455421916299628</v>
      </c>
      <c r="N123" s="97">
        <v>70.890539094451185</v>
      </c>
      <c r="O123" s="97">
        <v>52.580249282954775</v>
      </c>
      <c r="P123" s="97">
        <v>32.663590730060378</v>
      </c>
      <c r="Q123" s="96">
        <v>11.259453749078601</v>
      </c>
      <c r="R123" s="95">
        <v>33.076637391414096</v>
      </c>
      <c r="S123" s="97">
        <v>26.394085563585545</v>
      </c>
      <c r="T123" s="97">
        <v>53.084936415403192</v>
      </c>
      <c r="U123" s="97">
        <v>55.424673537735757</v>
      </c>
      <c r="V123" s="97">
        <v>56.891867688222334</v>
      </c>
      <c r="W123" s="97">
        <v>46.185143642447017</v>
      </c>
      <c r="X123" s="97">
        <v>54.451291820269233</v>
      </c>
      <c r="Y123" s="97">
        <v>35.342456517801466</v>
      </c>
      <c r="Z123" s="97">
        <v>67.432597180384576</v>
      </c>
      <c r="AA123" s="97">
        <v>66.032913439111866</v>
      </c>
      <c r="AB123" s="97">
        <v>59.719577989596232</v>
      </c>
      <c r="AC123" s="97">
        <v>4.6009893131252593</v>
      </c>
      <c r="AD123" s="97">
        <v>31.218754069279825</v>
      </c>
      <c r="AE123" s="97">
        <v>69.627884954884351</v>
      </c>
      <c r="AF123" s="97">
        <v>42.292148177834008</v>
      </c>
      <c r="AG123" s="97">
        <v>55.913736168543103</v>
      </c>
      <c r="AH123" s="97">
        <v>53.185147331759616</v>
      </c>
      <c r="AI123" s="97">
        <v>41.301671349153672</v>
      </c>
      <c r="AJ123" s="94">
        <v>41.809721005055664</v>
      </c>
      <c r="AK123" s="1693"/>
      <c r="AL123" s="1693"/>
      <c r="AM123" s="1693"/>
      <c r="AN123" s="1693"/>
      <c r="AO123" s="1693"/>
      <c r="AP123" s="1693"/>
      <c r="AQ123" s="1693"/>
      <c r="AR123" s="1693"/>
      <c r="AS123" s="1693"/>
      <c r="AT123" s="1693"/>
      <c r="AU123" s="1693"/>
      <c r="AV123" s="1693"/>
      <c r="AW123" s="1693"/>
      <c r="AX123" s="1693"/>
      <c r="AY123" s="1693"/>
      <c r="AZ123" s="305"/>
      <c r="BA123" s="1836"/>
      <c r="BB123" s="1542" t="s">
        <v>51</v>
      </c>
      <c r="BC123" s="386">
        <v>12039.730965999999</v>
      </c>
      <c r="BD123" s="384">
        <v>9762.7215550000165</v>
      </c>
      <c r="BE123" s="384">
        <v>6638.7623409999997</v>
      </c>
      <c r="BF123" s="384">
        <v>3040.3122170000015</v>
      </c>
      <c r="BG123" s="390">
        <v>459.63441000000006</v>
      </c>
      <c r="BH123" s="386">
        <v>684.56230699999969</v>
      </c>
      <c r="BI123" s="384">
        <v>146.84728299999992</v>
      </c>
      <c r="BJ123" s="384">
        <v>33.241622</v>
      </c>
      <c r="BK123" s="384">
        <v>0.94103199999999998</v>
      </c>
      <c r="BL123" s="390">
        <v>2.07084</v>
      </c>
      <c r="BM123" s="386">
        <v>10255.620361999989</v>
      </c>
      <c r="BN123" s="384">
        <v>8815.595975000002</v>
      </c>
      <c r="BO123" s="384">
        <v>6540.4966640000057</v>
      </c>
      <c r="BP123" s="384">
        <v>4061.4490890000015</v>
      </c>
      <c r="BQ123" s="390">
        <v>1400.3363149999993</v>
      </c>
      <c r="BR123" s="386">
        <v>1048.5107179999998</v>
      </c>
      <c r="BS123" s="384">
        <v>1516.4750769999994</v>
      </c>
      <c r="BT123" s="384">
        <v>5103.9048370000073</v>
      </c>
      <c r="BU123" s="384">
        <v>1447.7459359999993</v>
      </c>
      <c r="BV123" s="384">
        <v>2665.0535920000011</v>
      </c>
      <c r="BW123" s="384">
        <v>1690.3546810000003</v>
      </c>
      <c r="BX123" s="384">
        <v>1766.0586309999999</v>
      </c>
      <c r="BY123" s="388">
        <v>2021.2599339999997</v>
      </c>
      <c r="BZ123" s="388">
        <v>1491.3605449999982</v>
      </c>
      <c r="CA123" s="388">
        <v>1037.339817</v>
      </c>
      <c r="CB123" s="388">
        <v>718.94769000000031</v>
      </c>
      <c r="CC123" s="388">
        <v>318.79839900000002</v>
      </c>
      <c r="CD123" s="388">
        <v>508.04904400000004</v>
      </c>
      <c r="CE123" s="388">
        <v>1267.051951999998</v>
      </c>
      <c r="CF123" s="388">
        <v>2121.0162240000013</v>
      </c>
      <c r="CG123" s="388">
        <v>1590.6156380000002</v>
      </c>
      <c r="CH123" s="388">
        <v>2577.2679789999979</v>
      </c>
      <c r="CI123" s="388">
        <v>1136.9609219999998</v>
      </c>
      <c r="CJ123" s="388">
        <v>1914.3898730000003</v>
      </c>
      <c r="CK123" s="1"/>
      <c r="CL123" s="1"/>
      <c r="CM123" s="1"/>
      <c r="CN123" s="1"/>
      <c r="CO123" s="1"/>
      <c r="CP123" s="1"/>
      <c r="CQ123" s="1"/>
      <c r="CR123" s="1"/>
      <c r="CS123" s="1"/>
      <c r="CT123" s="1"/>
      <c r="CU123" s="1"/>
      <c r="CV123" s="1"/>
      <c r="CW123" s="1"/>
      <c r="CX123" s="1"/>
      <c r="CY123" s="1"/>
      <c r="CZ123" s="3"/>
    </row>
    <row r="124" s="433" customFormat="true" ht="15" customHeight="true" x14ac:dyDescent="0.2">
      <c r="A124" s="1804" t="s">
        <v>50</v>
      </c>
      <c r="B124" s="331" t="s">
        <v>15</v>
      </c>
      <c r="C124" s="98">
        <f>C122*C129/100</f>
        <v>13.70729302749546</v>
      </c>
      <c r="D124" s="97">
        <f>D122*D129/100</f>
        <v>25.439213331118498</v>
      </c>
      <c r="E124" s="97">
        <f t="shared" ref="E124:AJ124" si="0">E122*E129/100</f>
        <v>44.672046406591427</v>
      </c>
      <c r="F124" s="97">
        <f t="shared" si="0"/>
        <v>66.581457018266804</v>
      </c>
      <c r="G124" s="96">
        <f t="shared" si="0"/>
        <v>90.548138015747739</v>
      </c>
      <c r="H124" s="95">
        <f t="shared" si="0"/>
        <v>53.679589951129152</v>
      </c>
      <c r="I124" s="97">
        <f t="shared" si="0"/>
        <v>84.147322693023341</v>
      </c>
      <c r="J124" s="97">
        <f t="shared" si="0"/>
        <v>91.942668862479792</v>
      </c>
      <c r="K124" s="97">
        <f t="shared" si="0"/>
        <v>97.416780480676039</v>
      </c>
      <c r="L124" s="94">
        <f t="shared" si="0"/>
        <v>98.620379231911755</v>
      </c>
      <c r="M124" s="98">
        <f t="shared" si="0"/>
        <v>13.241261200668275</v>
      </c>
      <c r="N124" s="97">
        <f t="shared" si="0"/>
        <v>22.000871242196109</v>
      </c>
      <c r="O124" s="97">
        <f t="shared" si="0"/>
        <v>38.088592207583325</v>
      </c>
      <c r="P124" s="97">
        <f t="shared" si="0"/>
        <v>54.87107384663225</v>
      </c>
      <c r="Q124" s="96">
        <f t="shared" si="0"/>
        <v>78.076797977850745</v>
      </c>
      <c r="R124" s="95">
        <f t="shared" si="0"/>
        <v>57.939692592685375</v>
      </c>
      <c r="S124" s="97">
        <f t="shared" si="0"/>
        <v>58.170763006811057</v>
      </c>
      <c r="T124" s="97">
        <f t="shared" si="0"/>
        <v>37.793360121727325</v>
      </c>
      <c r="U124" s="97">
        <f t="shared" si="0"/>
        <v>38.065612424563476</v>
      </c>
      <c r="V124" s="97">
        <f t="shared" si="0"/>
        <v>37.553474134154179</v>
      </c>
      <c r="W124" s="97">
        <f t="shared" si="0"/>
        <v>40.962411732510773</v>
      </c>
      <c r="X124" s="97">
        <f t="shared" si="0"/>
        <v>40.887660698179126</v>
      </c>
      <c r="Y124" s="97">
        <f t="shared" si="0"/>
        <v>52.002547616873962</v>
      </c>
      <c r="Z124" s="97">
        <f t="shared" si="0"/>
        <v>25.922843519015458</v>
      </c>
      <c r="AA124" s="97">
        <f t="shared" si="0"/>
        <v>30.866644094585173</v>
      </c>
      <c r="AB124" s="97">
        <f t="shared" si="0"/>
        <v>34.743662471486033</v>
      </c>
      <c r="AC124" s="97">
        <f t="shared" si="0"/>
        <v>87.223858403383289</v>
      </c>
      <c r="AD124" s="97">
        <f t="shared" si="0"/>
        <v>64.499281983589157</v>
      </c>
      <c r="AE124" s="97">
        <f t="shared" si="0"/>
        <v>24.70881301233106</v>
      </c>
      <c r="AF124" s="97">
        <f t="shared" si="0"/>
        <v>52.092144244794042</v>
      </c>
      <c r="AG124" s="97">
        <f t="shared" si="0"/>
        <v>40.001902405216818</v>
      </c>
      <c r="AH124" s="97">
        <f t="shared" si="0"/>
        <v>38.659428863940548</v>
      </c>
      <c r="AI124" s="97">
        <f t="shared" si="0"/>
        <v>47.336346920668973</v>
      </c>
      <c r="AJ124" s="94">
        <f t="shared" si="0"/>
        <v>49.715690842585012</v>
      </c>
      <c r="AK124" s="1693"/>
      <c r="AL124" s="1693"/>
      <c r="AM124" s="1693"/>
      <c r="AN124" s="1693"/>
      <c r="AO124" s="1693"/>
      <c r="AP124" s="1693"/>
      <c r="AQ124" s="1693"/>
      <c r="AR124" s="1693"/>
      <c r="AS124" s="1693"/>
      <c r="AT124" s="1693"/>
      <c r="AU124" s="1693"/>
      <c r="AV124" s="1693"/>
      <c r="AW124" s="1693"/>
      <c r="AX124" s="1693"/>
      <c r="AY124" s="1693"/>
      <c r="AZ124" s="305"/>
      <c r="BA124" s="1836" t="s">
        <v>50</v>
      </c>
      <c r="BB124" s="1542" t="s">
        <v>15</v>
      </c>
      <c r="BC124" s="386">
        <v>2024.1857209999996</v>
      </c>
      <c r="BD124" s="384">
        <v>3758.1374089999981</v>
      </c>
      <c r="BE124" s="384">
        <v>6597.2010940000018</v>
      </c>
      <c r="BF124" s="384">
        <v>9833.794380000003</v>
      </c>
      <c r="BG124" s="390">
        <v>13374.852316000019</v>
      </c>
      <c r="BH124" s="386">
        <v>1252.3350730000016</v>
      </c>
      <c r="BI124" s="384">
        <v>1963.5626950000001</v>
      </c>
      <c r="BJ124" s="384">
        <v>2144.9973210000003</v>
      </c>
      <c r="BK124" s="384">
        <v>2276.5445109999987</v>
      </c>
      <c r="BL124" s="390">
        <v>2296.8601479999988</v>
      </c>
      <c r="BM124" s="386">
        <v>1646.9183570000002</v>
      </c>
      <c r="BN124" s="384">
        <v>2735.919269999999</v>
      </c>
      <c r="BO124" s="384">
        <v>4737.8685659999983</v>
      </c>
      <c r="BP124" s="384">
        <v>6822.7671210000008</v>
      </c>
      <c r="BQ124" s="390">
        <v>9710.3978580000021</v>
      </c>
      <c r="BR124" s="386">
        <v>1836.6555210000022</v>
      </c>
      <c r="BS124" s="384">
        <v>3342.2075600000016</v>
      </c>
      <c r="BT124" s="384">
        <v>3633.6807870000002</v>
      </c>
      <c r="BU124" s="384">
        <v>994.31051499999899</v>
      </c>
      <c r="BV124" s="384">
        <v>1759.162165</v>
      </c>
      <c r="BW124" s="384">
        <v>1499.2051330000006</v>
      </c>
      <c r="BX124" s="384">
        <v>1326.1394479999994</v>
      </c>
      <c r="BY124" s="388">
        <v>2974.0622559999997</v>
      </c>
      <c r="BZ124" s="388">
        <v>573.31776699999989</v>
      </c>
      <c r="CA124" s="388">
        <v>484.89756499999999</v>
      </c>
      <c r="CB124" s="388">
        <v>418.26946399999957</v>
      </c>
      <c r="CC124" s="388">
        <v>6043.6624650000067</v>
      </c>
      <c r="CD124" s="388">
        <v>1049.6510679999994</v>
      </c>
      <c r="CE124" s="388">
        <v>449.63809800000013</v>
      </c>
      <c r="CF124" s="388">
        <v>2612.5010870000015</v>
      </c>
      <c r="CG124" s="388">
        <v>1137.961007000001</v>
      </c>
      <c r="CH124" s="388">
        <v>1873.3746749999991</v>
      </c>
      <c r="CI124" s="388">
        <v>1303.0847150000013</v>
      </c>
      <c r="CJ124" s="388">
        <v>2276.3896240000004</v>
      </c>
      <c r="CK124" s="1"/>
      <c r="CL124" s="1"/>
      <c r="CM124" s="1"/>
      <c r="CN124" s="1"/>
      <c r="CO124" s="1"/>
      <c r="CP124" s="1"/>
      <c r="CQ124" s="1"/>
      <c r="CR124" s="1"/>
      <c r="CS124" s="1"/>
      <c r="CT124" s="1"/>
      <c r="CU124" s="1"/>
      <c r="CV124" s="1"/>
      <c r="CW124" s="1"/>
      <c r="CX124" s="1"/>
      <c r="CY124" s="1"/>
      <c r="CZ124" s="3"/>
    </row>
    <row r="125" s="433" customFormat="true" ht="15" customHeight="true" x14ac:dyDescent="0.2">
      <c r="A125" s="1804"/>
      <c r="B125" s="331" t="s">
        <v>16</v>
      </c>
      <c r="C125" s="98">
        <f>C122*C128/100</f>
        <v>4.7625792717504929</v>
      </c>
      <c r="D125" s="97">
        <f>D122*D128/100</f>
        <v>8.4759341738154017</v>
      </c>
      <c r="E125" s="97">
        <f t="shared" ref="E125:AJ125" si="1">E122*E128/100</f>
        <v>10.374480877652656</v>
      </c>
      <c r="F125" s="97">
        <f t="shared" si="1"/>
        <v>12.833567398961758</v>
      </c>
      <c r="G125" s="96">
        <f t="shared" si="1"/>
        <v>6.3401237003328479</v>
      </c>
      <c r="H125" s="95">
        <f t="shared" si="1"/>
        <v>16.977604973763938</v>
      </c>
      <c r="I125" s="97">
        <f t="shared" si="1"/>
        <v>9.5596234917559837</v>
      </c>
      <c r="J125" s="97">
        <f t="shared" si="1"/>
        <v>6.6324699434871555</v>
      </c>
      <c r="K125" s="97">
        <f t="shared" si="1"/>
        <v>2.5429513377328274</v>
      </c>
      <c r="L125" s="94">
        <f t="shared" si="1"/>
        <v>1.2907050253049952</v>
      </c>
      <c r="M125" s="98">
        <f t="shared" si="1"/>
        <v>4.3033168830320108</v>
      </c>
      <c r="N125" s="97">
        <f t="shared" si="1"/>
        <v>7.1085896633525136</v>
      </c>
      <c r="O125" s="97">
        <f t="shared" si="1"/>
        <v>9.3311585094618987</v>
      </c>
      <c r="P125" s="97">
        <f t="shared" si="1"/>
        <v>12.465335423307577</v>
      </c>
      <c r="Q125" s="96">
        <f t="shared" si="1"/>
        <v>10.663748273070803</v>
      </c>
      <c r="R125" s="95">
        <f t="shared" si="1"/>
        <v>8.9836700159005929</v>
      </c>
      <c r="S125" s="97">
        <f t="shared" si="1"/>
        <v>15.435151429603417</v>
      </c>
      <c r="T125" s="97">
        <f t="shared" si="1"/>
        <v>9.1217034628695828</v>
      </c>
      <c r="U125" s="97">
        <f t="shared" si="1"/>
        <v>6.5097140377006939</v>
      </c>
      <c r="V125" s="97">
        <f t="shared" si="1"/>
        <v>5.5546581776234412</v>
      </c>
      <c r="W125" s="97">
        <f t="shared" si="1"/>
        <v>12.852444625042537</v>
      </c>
      <c r="X125" s="97">
        <f t="shared" si="1"/>
        <v>4.6610474815515541</v>
      </c>
      <c r="Y125" s="97">
        <f t="shared" si="1"/>
        <v>12.654995865324462</v>
      </c>
      <c r="Z125" s="97">
        <f t="shared" si="1"/>
        <v>6.6445593005999752</v>
      </c>
      <c r="AA125" s="97">
        <f t="shared" si="1"/>
        <v>3.1004424663031096</v>
      </c>
      <c r="AB125" s="97">
        <f t="shared" si="1"/>
        <v>5.5367595389176882</v>
      </c>
      <c r="AC125" s="97">
        <f t="shared" si="1"/>
        <v>8.1751522834914532</v>
      </c>
      <c r="AD125" s="97">
        <f t="shared" si="1"/>
        <v>4.281963947131155</v>
      </c>
      <c r="AE125" s="97">
        <f t="shared" si="1"/>
        <v>5.663302032784701</v>
      </c>
      <c r="AF125" s="97">
        <f t="shared" si="1"/>
        <v>5.6157075773723717</v>
      </c>
      <c r="AG125" s="97">
        <f t="shared" si="1"/>
        <v>4.0843614262399965</v>
      </c>
      <c r="AH125" s="97">
        <f t="shared" si="1"/>
        <v>8.1554238043000389</v>
      </c>
      <c r="AI125" s="97">
        <f t="shared" si="1"/>
        <v>11.361981730177497</v>
      </c>
      <c r="AJ125" s="94">
        <f t="shared" si="1"/>
        <v>8.474588152359221</v>
      </c>
      <c r="AK125" s="1693"/>
      <c r="AL125" s="1693"/>
      <c r="AM125" s="1693"/>
      <c r="AN125" s="1693"/>
      <c r="AO125" s="1693"/>
      <c r="AP125" s="1693"/>
      <c r="AQ125" s="1693"/>
      <c r="AR125" s="1693"/>
      <c r="AS125" s="1693"/>
      <c r="AT125" s="1693"/>
      <c r="AU125" s="1693"/>
      <c r="AV125" s="1693"/>
      <c r="AW125" s="1693"/>
      <c r="AX125" s="1693"/>
      <c r="AY125" s="1693"/>
      <c r="AZ125" s="305"/>
      <c r="BA125" s="1836"/>
      <c r="BB125" s="1542" t="s">
        <v>16</v>
      </c>
      <c r="BC125" s="386">
        <v>703.30042100000014</v>
      </c>
      <c r="BD125" s="384">
        <v>1252.1505630000006</v>
      </c>
      <c r="BE125" s="384">
        <v>1532.1110649999998</v>
      </c>
      <c r="BF125" s="384">
        <v>1895.4626200000002</v>
      </c>
      <c r="BG125" s="390">
        <v>936.49875100000042</v>
      </c>
      <c r="BH125" s="386">
        <v>396.08443700000004</v>
      </c>
      <c r="BI125" s="384">
        <v>223.07210099999992</v>
      </c>
      <c r="BJ125" s="384">
        <v>154.73370999999995</v>
      </c>
      <c r="BK125" s="384">
        <v>59.426536999999989</v>
      </c>
      <c r="BL125" s="390">
        <v>30.060409</v>
      </c>
      <c r="BM125" s="386">
        <v>535.23689799999988</v>
      </c>
      <c r="BN125" s="384">
        <v>883.98896700000023</v>
      </c>
      <c r="BO125" s="384">
        <v>1160.709809</v>
      </c>
      <c r="BP125" s="384">
        <v>1549.9620239999995</v>
      </c>
      <c r="BQ125" s="390">
        <v>1326.2485280000001</v>
      </c>
      <c r="BR125" s="386">
        <v>284.77726399999983</v>
      </c>
      <c r="BS125" s="384">
        <v>886.82831600000043</v>
      </c>
      <c r="BT125" s="384">
        <v>877.0153939999999</v>
      </c>
      <c r="BU125" s="384">
        <v>170.04001000000002</v>
      </c>
      <c r="BV125" s="384">
        <v>260.20347599999997</v>
      </c>
      <c r="BW125" s="384">
        <v>470.39346900000004</v>
      </c>
      <c r="BX125" s="384">
        <v>151.17516699999999</v>
      </c>
      <c r="BY125" s="388">
        <v>723.74811000000011</v>
      </c>
      <c r="BZ125" s="388">
        <v>146.95316499999996</v>
      </c>
      <c r="CA125" s="388">
        <v>48.706201999999998</v>
      </c>
      <c r="CB125" s="388">
        <v>66.655535999999984</v>
      </c>
      <c r="CC125" s="388">
        <v>566.44892699999991</v>
      </c>
      <c r="CD125" s="388">
        <v>69.684001000000023</v>
      </c>
      <c r="CE125" s="388">
        <v>103.05781800000004</v>
      </c>
      <c r="CF125" s="388">
        <v>281.63636500000007</v>
      </c>
      <c r="CG125" s="388">
        <v>116.19057500000001</v>
      </c>
      <c r="CH125" s="388">
        <v>395.19891699999999</v>
      </c>
      <c r="CI125" s="388">
        <v>312.77497500000004</v>
      </c>
      <c r="CJ125" s="388">
        <v>388.03573300000011</v>
      </c>
      <c r="CK125" s="1"/>
      <c r="CL125" s="1"/>
      <c r="CM125" s="1"/>
      <c r="CN125" s="1"/>
      <c r="CO125" s="1"/>
      <c r="CP125" s="1"/>
      <c r="CQ125" s="1"/>
      <c r="CR125" s="1"/>
      <c r="CS125" s="1"/>
      <c r="CT125" s="1"/>
      <c r="CU125" s="1"/>
      <c r="CV125" s="1"/>
      <c r="CW125" s="1"/>
      <c r="CX125" s="1"/>
      <c r="CY125" s="1"/>
      <c r="CZ125" s="3"/>
    </row>
    <row r="126" s="433" customFormat="true" ht="15" customHeight="true" x14ac:dyDescent="0.2">
      <c r="A126" s="1804"/>
      <c r="B126" s="331" t="s">
        <v>22</v>
      </c>
      <c r="C126" s="98">
        <f>100-C124-C125-C127</f>
        <v>1.1113531330902617</v>
      </c>
      <c r="D126" s="97">
        <f>100-D124-D125-D127</f>
        <v>0.93331332216378371</v>
      </c>
      <c r="E126" s="97">
        <f t="shared" ref="E126:AJ126" si="2">100-E124-E125-E127</f>
        <v>0.93815544470617596</v>
      </c>
      <c r="F126" s="97">
        <f t="shared" si="2"/>
        <v>0.58815021429321845</v>
      </c>
      <c r="G126" s="96">
        <f t="shared" si="2"/>
        <v>0.61313248964333544</v>
      </c>
      <c r="H126" s="95">
        <f t="shared" si="2"/>
        <v>2.1882480021059187</v>
      </c>
      <c r="I126" s="97">
        <f t="shared" si="2"/>
        <v>2.5669478904106158</v>
      </c>
      <c r="J126" s="97">
        <f t="shared" si="2"/>
        <v>1.1175652644909246</v>
      </c>
      <c r="K126" s="97">
        <f t="shared" si="2"/>
        <v>-1.9560741915114477E-14</v>
      </c>
      <c r="L126" s="94">
        <f t="shared" si="2"/>
        <v>8.891574278324943E-2</v>
      </c>
      <c r="M126" s="98">
        <f t="shared" si="2"/>
        <v>1.1540068772733605</v>
      </c>
      <c r="N126" s="97">
        <f t="shared" si="2"/>
        <v>1.0137259885158016</v>
      </c>
      <c r="O126" s="97">
        <f t="shared" si="2"/>
        <v>0.51233552173444252</v>
      </c>
      <c r="P126" s="97">
        <f t="shared" si="2"/>
        <v>0.77919867462610171</v>
      </c>
      <c r="Q126" s="96">
        <f t="shared" si="2"/>
        <v>0.39132763283548044</v>
      </c>
      <c r="R126" s="95">
        <f t="shared" si="2"/>
        <v>-6.3948846218409017E-14</v>
      </c>
      <c r="S126" s="97">
        <f t="shared" si="2"/>
        <v>0.26998817210329662</v>
      </c>
      <c r="T126" s="97">
        <f t="shared" si="2"/>
        <v>0.36589575515540673</v>
      </c>
      <c r="U126" s="97">
        <f t="shared" si="2"/>
        <v>0.21687790189159983</v>
      </c>
      <c r="V126" s="97">
        <f t="shared" si="2"/>
        <v>5.3153526107600158E-2</v>
      </c>
      <c r="W126" s="97">
        <f t="shared" si="2"/>
        <v>1.0545107277209809E-2</v>
      </c>
      <c r="X126" s="97">
        <f t="shared" si="2"/>
        <v>1.7461786758539048</v>
      </c>
      <c r="Y126" s="97">
        <f t="shared" si="2"/>
        <v>0.16584924651139232</v>
      </c>
      <c r="Z126" s="97">
        <f t="shared" si="2"/>
        <v>0.50419683911921709</v>
      </c>
      <c r="AA126" s="97">
        <f t="shared" si="2"/>
        <v>0.10337245821794738</v>
      </c>
      <c r="AB126" s="97">
        <f t="shared" si="2"/>
        <v>0</v>
      </c>
      <c r="AC126" s="97">
        <f t="shared" si="2"/>
        <v>0.35468223344343919</v>
      </c>
      <c r="AD126" s="97">
        <f t="shared" si="2"/>
        <v>8.9297538816515534</v>
      </c>
      <c r="AE126" s="97">
        <f t="shared" si="2"/>
        <v>0.4272312190447991</v>
      </c>
      <c r="AF126" s="97">
        <f t="shared" si="2"/>
        <v>1.0760584118934062</v>
      </c>
      <c r="AG126" s="97">
        <f t="shared" si="2"/>
        <v>2.8562344021948718</v>
      </c>
      <c r="AH126" s="97">
        <f t="shared" si="2"/>
        <v>1.0644523813712965</v>
      </c>
      <c r="AI126" s="97">
        <f t="shared" si="2"/>
        <v>2.9626191276133937</v>
      </c>
      <c r="AJ126" s="94">
        <f t="shared" si="2"/>
        <v>0.73860294205417176</v>
      </c>
      <c r="AK126" s="1693"/>
      <c r="AL126" s="1693"/>
      <c r="AM126" s="1693"/>
      <c r="AN126" s="1693"/>
      <c r="AO126" s="1693"/>
      <c r="AP126" s="1693"/>
      <c r="AQ126" s="1693"/>
      <c r="AR126" s="1693"/>
      <c r="AS126" s="1693"/>
      <c r="AT126" s="1693"/>
      <c r="AU126" s="1693"/>
      <c r="AV126" s="1693"/>
      <c r="AW126" s="1693"/>
      <c r="AX126" s="1693"/>
      <c r="AY126" s="1693"/>
      <c r="AZ126" s="305"/>
      <c r="BA126" s="1836"/>
      <c r="BB126" s="1542" t="s">
        <v>22</v>
      </c>
      <c r="BC126" s="386">
        <v>164.11592999999999</v>
      </c>
      <c r="BD126" s="384">
        <v>137.87846600000003</v>
      </c>
      <c r="BE126" s="384">
        <v>138.54749499999997</v>
      </c>
      <c r="BF126" s="384">
        <v>86.867252999999991</v>
      </c>
      <c r="BG126" s="390">
        <v>90.565710999999993</v>
      </c>
      <c r="BH126" s="386">
        <v>51.051428000000001</v>
      </c>
      <c r="BI126" s="384">
        <v>59.899269000000004</v>
      </c>
      <c r="BJ126" s="384">
        <v>26.072491999999997</v>
      </c>
      <c r="BK126" s="384">
        <v>0</v>
      </c>
      <c r="BL126" s="390">
        <v>2.07084</v>
      </c>
      <c r="BM126" s="386">
        <v>143.53278599999999</v>
      </c>
      <c r="BN126" s="384">
        <v>126.061938</v>
      </c>
      <c r="BO126" s="384">
        <v>63.729799999999997</v>
      </c>
      <c r="BP126" s="384">
        <v>96.88695199999998</v>
      </c>
      <c r="BQ126" s="390">
        <v>48.669350000000009</v>
      </c>
      <c r="BR126" s="386">
        <v>0</v>
      </c>
      <c r="BS126" s="384">
        <v>15.5122</v>
      </c>
      <c r="BT126" s="384">
        <v>35.179417000000001</v>
      </c>
      <c r="BU126" s="384">
        <v>5.6650600000000004</v>
      </c>
      <c r="BV126" s="384">
        <v>2.4899339999999999</v>
      </c>
      <c r="BW126" s="384">
        <v>0.38594600000000001</v>
      </c>
      <c r="BX126" s="384">
        <v>56.635091999999993</v>
      </c>
      <c r="BY126" s="388">
        <v>9.4850349999999999</v>
      </c>
      <c r="BZ126" s="388">
        <v>11.150976000000002</v>
      </c>
      <c r="CA126" s="388">
        <v>1.623923</v>
      </c>
      <c r="CB126" s="388">
        <v>0</v>
      </c>
      <c r="CC126" s="388">
        <v>24.575612</v>
      </c>
      <c r="CD126" s="388">
        <v>145.32139599999999</v>
      </c>
      <c r="CE126" s="388">
        <v>7.7745310000000005</v>
      </c>
      <c r="CF126" s="388">
        <v>53.965982999999994</v>
      </c>
      <c r="CG126" s="388">
        <v>81.253219999999999</v>
      </c>
      <c r="CH126" s="388">
        <v>51.581675999999995</v>
      </c>
      <c r="CI126" s="388">
        <v>81.555589999999995</v>
      </c>
      <c r="CJ126" s="388">
        <v>33.819263999999997</v>
      </c>
      <c r="CK126" s="1"/>
      <c r="CL126" s="1"/>
      <c r="CM126" s="1"/>
      <c r="CN126" s="1"/>
      <c r="CO126" s="1"/>
      <c r="CP126" s="1"/>
      <c r="CQ126" s="1"/>
      <c r="CR126" s="1"/>
      <c r="CS126" s="1"/>
      <c r="CT126" s="1"/>
      <c r="CU126" s="1"/>
      <c r="CV126" s="1"/>
      <c r="CW126" s="1"/>
      <c r="CX126" s="1"/>
      <c r="CY126" s="1"/>
      <c r="CZ126" s="3"/>
    </row>
    <row r="127" s="433" customFormat="true" ht="15" customHeight="true" x14ac:dyDescent="0.2">
      <c r="A127" s="1804"/>
      <c r="B127" s="331" t="s">
        <v>19</v>
      </c>
      <c r="C127" s="98">
        <v>80.418774567663775</v>
      </c>
      <c r="D127" s="97">
        <v>65.151539172902318</v>
      </c>
      <c r="E127" s="97">
        <v>44.015317271049739</v>
      </c>
      <c r="F127" s="97">
        <v>19.99682536847822</v>
      </c>
      <c r="G127" s="96">
        <v>2.4986057942760778</v>
      </c>
      <c r="H127" s="95">
        <v>27.154557073000991</v>
      </c>
      <c r="I127" s="97">
        <v>3.7261059248100596</v>
      </c>
      <c r="J127" s="97">
        <v>0.30729592954212814</v>
      </c>
      <c r="K127" s="97">
        <v>4.0268181591153439E-2</v>
      </c>
      <c r="L127" s="94">
        <v>0</v>
      </c>
      <c r="M127" s="98">
        <v>81.301415039026352</v>
      </c>
      <c r="N127" s="97">
        <v>69.876813105935568</v>
      </c>
      <c r="O127" s="97">
        <v>52.067913761220332</v>
      </c>
      <c r="P127" s="97">
        <v>31.88439205543407</v>
      </c>
      <c r="Q127" s="96">
        <v>10.868126116242971</v>
      </c>
      <c r="R127" s="95">
        <v>33.076637391414096</v>
      </c>
      <c r="S127" s="97">
        <v>26.124097391482231</v>
      </c>
      <c r="T127" s="97">
        <v>52.719040660247686</v>
      </c>
      <c r="U127" s="97">
        <v>55.207795635844228</v>
      </c>
      <c r="V127" s="97">
        <v>56.838714162114776</v>
      </c>
      <c r="W127" s="97">
        <v>46.17459853516948</v>
      </c>
      <c r="X127" s="97">
        <v>52.705113144415414</v>
      </c>
      <c r="Y127" s="97">
        <v>35.176607271290187</v>
      </c>
      <c r="Z127" s="97">
        <v>66.928400341265345</v>
      </c>
      <c r="AA127" s="97">
        <v>65.929540980893776</v>
      </c>
      <c r="AB127" s="97">
        <v>59.719577989596232</v>
      </c>
      <c r="AC127" s="97">
        <v>4.2463070796818183</v>
      </c>
      <c r="AD127" s="97">
        <v>22.289000187628137</v>
      </c>
      <c r="AE127" s="97">
        <v>69.200653735839438</v>
      </c>
      <c r="AF127" s="97">
        <v>41.216089765940183</v>
      </c>
      <c r="AG127" s="97">
        <v>53.057501766348317</v>
      </c>
      <c r="AH127" s="97">
        <v>52.120694950388113</v>
      </c>
      <c r="AI127" s="97">
        <v>38.339052221540136</v>
      </c>
      <c r="AJ127" s="94">
        <v>41.071118063001592</v>
      </c>
      <c r="AK127" s="1693"/>
      <c r="AL127" s="1693"/>
      <c r="AM127" s="1693"/>
      <c r="AN127" s="1693"/>
      <c r="AO127" s="1693"/>
      <c r="AP127" s="1693"/>
      <c r="AQ127" s="1693"/>
      <c r="AR127" s="1693"/>
      <c r="AS127" s="1693"/>
      <c r="AT127" s="1693"/>
      <c r="AU127" s="1693"/>
      <c r="AV127" s="1693"/>
      <c r="AW127" s="1693"/>
      <c r="AX127" s="1693"/>
      <c r="AY127" s="1693"/>
      <c r="AZ127" s="305"/>
      <c r="BA127" s="1836"/>
      <c r="BB127" s="1542" t="s">
        <v>19</v>
      </c>
      <c r="BC127" s="386">
        <v>11875.615035999992</v>
      </c>
      <c r="BD127" s="384">
        <v>9624.8430890000163</v>
      </c>
      <c r="BE127" s="384">
        <v>6500.2148459999999</v>
      </c>
      <c r="BF127" s="384">
        <v>2953.4449640000007</v>
      </c>
      <c r="BG127" s="390">
        <v>369.06869900000009</v>
      </c>
      <c r="BH127" s="386">
        <v>633.51087900000005</v>
      </c>
      <c r="BI127" s="384">
        <v>86.948013999999972</v>
      </c>
      <c r="BJ127" s="384">
        <v>7.1691299999999991</v>
      </c>
      <c r="BK127" s="384">
        <v>0.94103199999999998</v>
      </c>
      <c r="BL127" s="390">
        <v>0</v>
      </c>
      <c r="BM127" s="386">
        <v>10112.087575999991</v>
      </c>
      <c r="BN127" s="384">
        <v>8689.5340370000031</v>
      </c>
      <c r="BO127" s="384">
        <v>6476.7668640000056</v>
      </c>
      <c r="BP127" s="384">
        <v>3964.5621370000008</v>
      </c>
      <c r="BQ127" s="390">
        <v>1351.6669649999994</v>
      </c>
      <c r="BR127" s="386">
        <v>1048.5107179999998</v>
      </c>
      <c r="BS127" s="384">
        <v>1500.962876999999</v>
      </c>
      <c r="BT127" s="384">
        <v>5068.725420000007</v>
      </c>
      <c r="BU127" s="384">
        <v>1442.0808759999995</v>
      </c>
      <c r="BV127" s="384">
        <v>2662.5636580000014</v>
      </c>
      <c r="BW127" s="384">
        <v>1689.9687350000002</v>
      </c>
      <c r="BX127" s="384">
        <v>1709.4235390000003</v>
      </c>
      <c r="BY127" s="388">
        <v>2011.7748989999996</v>
      </c>
      <c r="BZ127" s="388">
        <v>1480.2095689999983</v>
      </c>
      <c r="CA127" s="388">
        <v>1035.7158939999999</v>
      </c>
      <c r="CB127" s="388">
        <v>718.94769000000031</v>
      </c>
      <c r="CC127" s="388">
        <v>294.22278699999998</v>
      </c>
      <c r="CD127" s="388">
        <v>362.72764799999987</v>
      </c>
      <c r="CE127" s="388">
        <v>1259.2774209999977</v>
      </c>
      <c r="CF127" s="388">
        <v>2067.0502410000013</v>
      </c>
      <c r="CG127" s="388">
        <v>1509.3624179999995</v>
      </c>
      <c r="CH127" s="388">
        <v>2525.6863029999981</v>
      </c>
      <c r="CI127" s="388">
        <v>1055.4053319999998</v>
      </c>
      <c r="CJ127" s="388">
        <v>1880.5706090000001</v>
      </c>
      <c r="CK127" s="1"/>
      <c r="CL127" s="1"/>
      <c r="CM127" s="1"/>
      <c r="CN127" s="1"/>
      <c r="CO127" s="1"/>
      <c r="CP127" s="1"/>
      <c r="CQ127" s="1"/>
      <c r="CR127" s="1"/>
      <c r="CS127" s="1"/>
      <c r="CT127" s="1"/>
      <c r="CU127" s="1"/>
      <c r="CV127" s="1"/>
      <c r="CW127" s="1"/>
      <c r="CX127" s="1"/>
      <c r="CY127" s="1"/>
      <c r="CZ127" s="3"/>
    </row>
    <row r="128" s="433" customFormat="true" ht="15" customHeight="true" x14ac:dyDescent="0.2">
      <c r="A128" s="1804" t="s">
        <v>193</v>
      </c>
      <c r="B128" s="331" t="s">
        <v>49</v>
      </c>
      <c r="C128" s="98">
        <v>25.785664321809804</v>
      </c>
      <c r="D128" s="97">
        <v>24.991588707029344</v>
      </c>
      <c r="E128" s="97">
        <v>18.846749085699617</v>
      </c>
      <c r="F128" s="97">
        <v>16.160125232143876</v>
      </c>
      <c r="G128" s="96">
        <v>6.5437480124391323</v>
      </c>
      <c r="H128" s="95">
        <v>24.028133287502762</v>
      </c>
      <c r="I128" s="97">
        <v>10.201616722100306</v>
      </c>
      <c r="J128" s="97">
        <v>6.7283394411874546</v>
      </c>
      <c r="K128" s="97">
        <v>2.5439757505076765</v>
      </c>
      <c r="L128" s="94">
        <v>1.2918536866061134</v>
      </c>
      <c r="M128" s="98">
        <v>24.527901796794943</v>
      </c>
      <c r="N128" s="97">
        <v>24.420203748938306</v>
      </c>
      <c r="O128" s="97">
        <v>19.677789040143079</v>
      </c>
      <c r="P128" s="97">
        <v>18.512028720355808</v>
      </c>
      <c r="Q128" s="96">
        <v>12.016771051778466</v>
      </c>
      <c r="R128" s="95">
        <v>13.423817431953175</v>
      </c>
      <c r="S128" s="97">
        <v>20.96998800678891</v>
      </c>
      <c r="T128" s="97">
        <v>19.443016306311513</v>
      </c>
      <c r="U128" s="97">
        <v>14.603850502837199</v>
      </c>
      <c r="V128" s="97">
        <v>12.885406719664003</v>
      </c>
      <c r="W128" s="97">
        <v>23.882707294894811</v>
      </c>
      <c r="X128" s="97">
        <v>10.233105762647591</v>
      </c>
      <c r="Y128" s="97">
        <v>19.572342504488496</v>
      </c>
      <c r="Z128" s="97">
        <v>20.402484463998896</v>
      </c>
      <c r="AA128" s="97">
        <v>9.1277845120609928</v>
      </c>
      <c r="AB128" s="97">
        <v>13.74553508274477</v>
      </c>
      <c r="AC128" s="97">
        <v>8.56943088259532</v>
      </c>
      <c r="AD128" s="97">
        <v>6.2254817998559551</v>
      </c>
      <c r="AE128" s="97">
        <v>18.646386741167813</v>
      </c>
      <c r="AF128" s="97">
        <v>9.7312712222902533</v>
      </c>
      <c r="AG128" s="97">
        <v>9.2644762138489121</v>
      </c>
      <c r="AH128" s="97">
        <v>17.420590559356206</v>
      </c>
      <c r="AI128" s="97">
        <v>19.356567710405606</v>
      </c>
      <c r="AJ128" s="94">
        <v>14.563580547698562</v>
      </c>
      <c r="AK128" s="1693"/>
      <c r="AL128" s="1693"/>
      <c r="AM128" s="1693"/>
      <c r="AN128" s="1693"/>
      <c r="AO128" s="1693"/>
      <c r="AP128" s="1693"/>
      <c r="AQ128" s="1693"/>
      <c r="AR128" s="1693"/>
      <c r="AS128" s="1693"/>
      <c r="AT128" s="1693"/>
      <c r="AU128" s="1693"/>
      <c r="AV128" s="1693"/>
      <c r="AW128" s="1693"/>
      <c r="AX128" s="1693"/>
      <c r="AY128" s="1693"/>
      <c r="AZ128" s="305"/>
      <c r="BA128" s="1836" t="s">
        <v>108</v>
      </c>
      <c r="BB128" s="1542" t="s">
        <v>49</v>
      </c>
      <c r="BC128" s="33" t="s">
        <v>35</v>
      </c>
      <c r="BD128" s="29" t="s">
        <v>35</v>
      </c>
      <c r="BE128" s="29" t="s">
        <v>35</v>
      </c>
      <c r="BF128" s="29" t="s">
        <v>35</v>
      </c>
      <c r="BG128" s="24" t="s">
        <v>35</v>
      </c>
      <c r="BH128" s="33" t="s">
        <v>35</v>
      </c>
      <c r="BI128" s="29" t="s">
        <v>35</v>
      </c>
      <c r="BJ128" s="29" t="s">
        <v>35</v>
      </c>
      <c r="BK128" s="29" t="s">
        <v>35</v>
      </c>
      <c r="BL128" s="24" t="s">
        <v>35</v>
      </c>
      <c r="BM128" s="33" t="s">
        <v>35</v>
      </c>
      <c r="BN128" s="29" t="s">
        <v>35</v>
      </c>
      <c r="BO128" s="29" t="s">
        <v>35</v>
      </c>
      <c r="BP128" s="29" t="s">
        <v>35</v>
      </c>
      <c r="BQ128" s="24" t="s">
        <v>35</v>
      </c>
      <c r="BR128" s="33" t="s">
        <v>35</v>
      </c>
      <c r="BS128" s="29" t="s">
        <v>35</v>
      </c>
      <c r="BT128" s="29" t="s">
        <v>35</v>
      </c>
      <c r="BU128" s="29" t="s">
        <v>35</v>
      </c>
      <c r="BV128" s="29" t="s">
        <v>35</v>
      </c>
      <c r="BW128" s="29" t="s">
        <v>35</v>
      </c>
      <c r="BX128" s="29" t="s">
        <v>35</v>
      </c>
      <c r="BY128" s="18" t="s">
        <v>35</v>
      </c>
      <c r="BZ128" s="18" t="s">
        <v>35</v>
      </c>
      <c r="CA128" s="18" t="s">
        <v>35</v>
      </c>
      <c r="CB128" s="18" t="s">
        <v>35</v>
      </c>
      <c r="CC128" s="18" t="s">
        <v>35</v>
      </c>
      <c r="CD128" s="18" t="s">
        <v>35</v>
      </c>
      <c r="CE128" s="18" t="s">
        <v>35</v>
      </c>
      <c r="CF128" s="18" t="s">
        <v>35</v>
      </c>
      <c r="CG128" s="18" t="s">
        <v>35</v>
      </c>
      <c r="CH128" s="18" t="s">
        <v>35</v>
      </c>
      <c r="CI128" s="18" t="s">
        <v>35</v>
      </c>
      <c r="CJ128" s="18" t="s">
        <v>35</v>
      </c>
      <c r="CK128" s="3"/>
      <c r="CL128" s="3"/>
      <c r="CM128" s="3"/>
      <c r="CN128" s="3"/>
      <c r="CO128" s="3"/>
      <c r="CP128" s="3"/>
      <c r="CQ128" s="3"/>
      <c r="CR128" s="3"/>
      <c r="CS128" s="3"/>
      <c r="CT128" s="3"/>
      <c r="CU128" s="3"/>
      <c r="CV128" s="3"/>
      <c r="CW128" s="3"/>
      <c r="CX128" s="3"/>
      <c r="CY128" s="3"/>
      <c r="CZ128" s="3"/>
    </row>
    <row r="129" s="433" customFormat="true" ht="15" customHeight="true" x14ac:dyDescent="0.2">
      <c r="A129" s="1805"/>
      <c r="B129" s="332" t="s">
        <v>48</v>
      </c>
      <c r="C129" s="93">
        <v>74.214335678190267</v>
      </c>
      <c r="D129" s="92">
        <v>75.008411292970706</v>
      </c>
      <c r="E129" s="92">
        <v>81.153250914300443</v>
      </c>
      <c r="F129" s="92">
        <v>83.83987476785623</v>
      </c>
      <c r="G129" s="91">
        <v>93.456251987560861</v>
      </c>
      <c r="H129" s="90">
        <v>75.971866712497302</v>
      </c>
      <c r="I129" s="92">
        <v>89.798383277899688</v>
      </c>
      <c r="J129" s="92">
        <v>93.271660558812513</v>
      </c>
      <c r="K129" s="92">
        <v>97.456024249492344</v>
      </c>
      <c r="L129" s="89">
        <v>98.708146313393868</v>
      </c>
      <c r="M129" s="93">
        <v>75.472098203205135</v>
      </c>
      <c r="N129" s="92">
        <v>75.579796251061708</v>
      </c>
      <c r="O129" s="92">
        <v>80.322210959856875</v>
      </c>
      <c r="P129" s="92">
        <v>81.487971279644313</v>
      </c>
      <c r="Q129" s="91">
        <v>87.983228948221708</v>
      </c>
      <c r="R129" s="90">
        <v>86.576182568046875</v>
      </c>
      <c r="S129" s="92">
        <v>79.030011993211119</v>
      </c>
      <c r="T129" s="92">
        <v>80.556983693688593</v>
      </c>
      <c r="U129" s="92">
        <v>85.396149497162739</v>
      </c>
      <c r="V129" s="92">
        <v>87.114593280336024</v>
      </c>
      <c r="W129" s="92">
        <v>76.117292705105271</v>
      </c>
      <c r="X129" s="92">
        <v>89.766894237352432</v>
      </c>
      <c r="Y129" s="92">
        <v>80.427657495511426</v>
      </c>
      <c r="Z129" s="92">
        <v>79.59751553600114</v>
      </c>
      <c r="AA129" s="92">
        <v>90.872215487939059</v>
      </c>
      <c r="AB129" s="92">
        <v>86.254464917255262</v>
      </c>
      <c r="AC129" s="92">
        <v>91.430569117404701</v>
      </c>
      <c r="AD129" s="92">
        <v>93.774518200144101</v>
      </c>
      <c r="AE129" s="92">
        <v>81.353613258832169</v>
      </c>
      <c r="AF129" s="92">
        <v>90.268728777709924</v>
      </c>
      <c r="AG129" s="92">
        <v>90.735523786151006</v>
      </c>
      <c r="AH129" s="92">
        <v>82.579409440643758</v>
      </c>
      <c r="AI129" s="92">
        <v>80.643432289594514</v>
      </c>
      <c r="AJ129" s="89">
        <v>85.436419452301422</v>
      </c>
      <c r="AK129" s="1693"/>
      <c r="AL129" s="1693"/>
      <c r="AM129" s="1693"/>
      <c r="AN129" s="1693"/>
      <c r="AO129" s="1693"/>
      <c r="AP129" s="1693"/>
      <c r="AQ129" s="1693"/>
      <c r="AR129" s="1693"/>
      <c r="AS129" s="1693"/>
      <c r="AT129" s="1693"/>
      <c r="AU129" s="1693"/>
      <c r="AV129" s="1693"/>
      <c r="AW129" s="1693"/>
      <c r="AX129" s="1693"/>
      <c r="AY129" s="1693"/>
      <c r="AZ129" s="305"/>
      <c r="BA129" s="1839"/>
      <c r="BB129" s="1544" t="s">
        <v>48</v>
      </c>
      <c r="BC129" s="32" t="s">
        <v>35</v>
      </c>
      <c r="BD129" s="28" t="s">
        <v>35</v>
      </c>
      <c r="BE129" s="28" t="s">
        <v>35</v>
      </c>
      <c r="BF129" s="28" t="s">
        <v>35</v>
      </c>
      <c r="BG129" s="23" t="s">
        <v>35</v>
      </c>
      <c r="BH129" s="32" t="s">
        <v>35</v>
      </c>
      <c r="BI129" s="28" t="s">
        <v>35</v>
      </c>
      <c r="BJ129" s="28" t="s">
        <v>35</v>
      </c>
      <c r="BK129" s="28" t="s">
        <v>35</v>
      </c>
      <c r="BL129" s="23" t="s">
        <v>35</v>
      </c>
      <c r="BM129" s="32" t="s">
        <v>35</v>
      </c>
      <c r="BN129" s="28" t="s">
        <v>35</v>
      </c>
      <c r="BO129" s="28" t="s">
        <v>35</v>
      </c>
      <c r="BP129" s="28" t="s">
        <v>35</v>
      </c>
      <c r="BQ129" s="23" t="s">
        <v>35</v>
      </c>
      <c r="BR129" s="32" t="s">
        <v>35</v>
      </c>
      <c r="BS129" s="28" t="s">
        <v>35</v>
      </c>
      <c r="BT129" s="28" t="s">
        <v>35</v>
      </c>
      <c r="BU129" s="28" t="s">
        <v>35</v>
      </c>
      <c r="BV129" s="28" t="s">
        <v>35</v>
      </c>
      <c r="BW129" s="28" t="s">
        <v>35</v>
      </c>
      <c r="BX129" s="28" t="s">
        <v>35</v>
      </c>
      <c r="BY129" s="17" t="s">
        <v>35</v>
      </c>
      <c r="BZ129" s="17" t="s">
        <v>35</v>
      </c>
      <c r="CA129" s="17" t="s">
        <v>35</v>
      </c>
      <c r="CB129" s="17" t="s">
        <v>35</v>
      </c>
      <c r="CC129" s="17" t="s">
        <v>35</v>
      </c>
      <c r="CD129" s="17" t="s">
        <v>35</v>
      </c>
      <c r="CE129" s="17" t="s">
        <v>35</v>
      </c>
      <c r="CF129" s="17" t="s">
        <v>35</v>
      </c>
      <c r="CG129" s="17" t="s">
        <v>35</v>
      </c>
      <c r="CH129" s="17" t="s">
        <v>35</v>
      </c>
      <c r="CI129" s="17" t="s">
        <v>35</v>
      </c>
      <c r="CJ129" s="17" t="s">
        <v>35</v>
      </c>
      <c r="CK129" s="3"/>
      <c r="CL129" s="3"/>
      <c r="CM129" s="3"/>
      <c r="CN129" s="3"/>
      <c r="CO129" s="3"/>
      <c r="CP129" s="3"/>
      <c r="CQ129" s="3"/>
      <c r="CR129" s="3"/>
      <c r="CS129" s="3"/>
      <c r="CT129" s="3"/>
      <c r="CU129" s="3"/>
      <c r="CV129" s="3"/>
      <c r="CW129" s="3"/>
      <c r="CX129" s="3"/>
      <c r="CY129" s="3"/>
      <c r="CZ129" s="3"/>
    </row>
    <row r="130" s="277" customFormat="true" ht="15" hidden="true" customHeight="true" x14ac:dyDescent="0.2">
      <c r="A130" s="1832" t="s">
        <v>47</v>
      </c>
      <c r="B130" s="329" t="s">
        <v>42</v>
      </c>
      <c r="C130" s="335"/>
      <c r="D130" s="336"/>
      <c r="E130" s="336"/>
      <c r="F130" s="336"/>
      <c r="G130" s="337"/>
      <c r="H130" s="338"/>
      <c r="I130" s="336"/>
      <c r="J130" s="336"/>
      <c r="K130" s="336"/>
      <c r="L130" s="339"/>
      <c r="M130" s="335"/>
      <c r="N130" s="336"/>
      <c r="O130" s="336"/>
      <c r="P130" s="336"/>
      <c r="Q130" s="337"/>
      <c r="R130" s="338"/>
      <c r="S130" s="336"/>
      <c r="T130" s="336"/>
      <c r="U130" s="336"/>
      <c r="V130" s="336"/>
      <c r="W130" s="336"/>
      <c r="X130" s="336"/>
      <c r="Y130" s="336"/>
      <c r="Z130" s="336"/>
      <c r="AA130" s="336"/>
      <c r="AB130" s="339"/>
      <c r="AC130" s="339"/>
      <c r="AD130" s="339"/>
      <c r="AE130" s="339"/>
      <c r="AF130" s="339"/>
      <c r="AG130" s="339"/>
      <c r="AH130" s="339"/>
      <c r="AI130" s="339"/>
      <c r="AJ130" s="339"/>
      <c r="AK130" s="1693"/>
      <c r="AL130" s="1693"/>
      <c r="AM130" s="1693"/>
      <c r="AN130" s="1693"/>
      <c r="AO130" s="1693"/>
      <c r="AP130" s="1693"/>
      <c r="AQ130" s="1693"/>
      <c r="AR130" s="1693"/>
      <c r="AS130" s="1693"/>
      <c r="AT130" s="1693"/>
      <c r="AU130" s="1693"/>
      <c r="AV130" s="1693"/>
      <c r="AW130" s="1693"/>
      <c r="AX130" s="1693"/>
      <c r="AY130" s="1693"/>
      <c r="AZ130" s="305"/>
      <c r="BB130" s="279"/>
      <c r="BZ130" s="305"/>
      <c r="CA130" s="305"/>
      <c r="CB130" s="305"/>
      <c r="CC130" s="305"/>
      <c r="CD130" s="305"/>
      <c r="CE130" s="305"/>
      <c r="CF130" s="305"/>
      <c r="CG130" s="305"/>
      <c r="CH130" s="305"/>
      <c r="CI130" s="305"/>
      <c r="CJ130" s="305"/>
      <c r="CK130" s="305"/>
      <c r="CL130" s="305"/>
      <c r="CM130" s="305"/>
      <c r="CN130" s="305"/>
      <c r="CO130" s="305"/>
      <c r="CP130" s="305"/>
      <c r="CQ130" s="305"/>
      <c r="CR130" s="305"/>
      <c r="CS130" s="305"/>
      <c r="CT130" s="305"/>
      <c r="CU130" s="305"/>
      <c r="CV130" s="305"/>
      <c r="CW130" s="305"/>
      <c r="CX130" s="305"/>
      <c r="CY130" s="305"/>
      <c r="CZ130" s="305"/>
    </row>
    <row r="131" s="277" customFormat="true" ht="15" hidden="true" customHeight="true" x14ac:dyDescent="0.2">
      <c r="A131" s="1833"/>
      <c r="B131" s="326" t="s">
        <v>46</v>
      </c>
      <c r="C131" s="340"/>
      <c r="D131" s="341"/>
      <c r="E131" s="341"/>
      <c r="F131" s="341"/>
      <c r="G131" s="342"/>
      <c r="H131" s="343"/>
      <c r="I131" s="341"/>
      <c r="J131" s="341"/>
      <c r="K131" s="341"/>
      <c r="L131" s="344"/>
      <c r="M131" s="340"/>
      <c r="N131" s="341"/>
      <c r="O131" s="341"/>
      <c r="P131" s="341"/>
      <c r="Q131" s="342"/>
      <c r="R131" s="343"/>
      <c r="S131" s="341"/>
      <c r="T131" s="341"/>
      <c r="U131" s="341"/>
      <c r="V131" s="341"/>
      <c r="W131" s="341"/>
      <c r="X131" s="341"/>
      <c r="Y131" s="341"/>
      <c r="Z131" s="341"/>
      <c r="AA131" s="341"/>
      <c r="AB131" s="344"/>
      <c r="AC131" s="344"/>
      <c r="AD131" s="344"/>
      <c r="AE131" s="344"/>
      <c r="AF131" s="344"/>
      <c r="AG131" s="344"/>
      <c r="AH131" s="344"/>
      <c r="AI131" s="344"/>
      <c r="AJ131" s="344"/>
      <c r="AK131" s="1693"/>
      <c r="AL131" s="1693"/>
      <c r="AM131" s="1693"/>
      <c r="AN131" s="1693"/>
      <c r="AO131" s="1693"/>
      <c r="AP131" s="1693"/>
      <c r="AQ131" s="1693"/>
      <c r="AR131" s="1693"/>
      <c r="AS131" s="1693"/>
      <c r="AT131" s="1693"/>
      <c r="AU131" s="1693"/>
      <c r="AV131" s="1693"/>
      <c r="AW131" s="1693"/>
      <c r="AX131" s="1693"/>
      <c r="AY131" s="1693"/>
      <c r="AZ131" s="305"/>
      <c r="BB131" s="279"/>
      <c r="BZ131" s="305"/>
      <c r="CA131" s="305"/>
      <c r="CB131" s="305"/>
      <c r="CC131" s="305"/>
      <c r="CD131" s="305"/>
      <c r="CE131" s="305"/>
      <c r="CF131" s="305"/>
      <c r="CG131" s="305"/>
      <c r="CH131" s="305"/>
      <c r="CI131" s="305"/>
      <c r="CJ131" s="305"/>
      <c r="CK131" s="305"/>
      <c r="CL131" s="305"/>
      <c r="CM131" s="305"/>
      <c r="CN131" s="305"/>
      <c r="CO131" s="305"/>
      <c r="CP131" s="305"/>
      <c r="CQ131" s="305"/>
      <c r="CR131" s="305"/>
      <c r="CS131" s="305"/>
      <c r="CT131" s="305"/>
      <c r="CU131" s="305"/>
      <c r="CV131" s="305"/>
      <c r="CW131" s="305"/>
      <c r="CX131" s="305"/>
      <c r="CY131" s="305"/>
      <c r="CZ131" s="305"/>
    </row>
    <row r="132" s="277" customFormat="true" ht="15" hidden="true" customHeight="true" x14ac:dyDescent="0.2">
      <c r="A132" s="1834"/>
      <c r="B132" s="327" t="s">
        <v>46</v>
      </c>
      <c r="C132" s="345"/>
      <c r="D132" s="346"/>
      <c r="E132" s="346"/>
      <c r="F132" s="346"/>
      <c r="G132" s="347"/>
      <c r="H132" s="348"/>
      <c r="I132" s="346"/>
      <c r="J132" s="346"/>
      <c r="K132" s="346"/>
      <c r="L132" s="349"/>
      <c r="M132" s="345"/>
      <c r="N132" s="346"/>
      <c r="O132" s="346"/>
      <c r="P132" s="346"/>
      <c r="Q132" s="347"/>
      <c r="R132" s="13"/>
      <c r="S132" s="12"/>
      <c r="T132" s="12"/>
      <c r="U132" s="12"/>
      <c r="V132" s="12"/>
      <c r="W132" s="12"/>
      <c r="X132" s="12"/>
      <c r="Y132" s="12"/>
      <c r="Z132" s="12"/>
      <c r="AA132" s="12"/>
      <c r="AB132" s="11"/>
      <c r="AC132" s="11"/>
      <c r="AD132" s="11"/>
      <c r="AE132" s="11"/>
      <c r="AF132" s="11"/>
      <c r="AG132" s="11"/>
      <c r="AH132" s="11"/>
      <c r="AI132" s="11"/>
      <c r="AJ132" s="11"/>
      <c r="AK132" s="1693"/>
      <c r="AL132" s="1693"/>
      <c r="AM132" s="1693"/>
      <c r="AN132" s="1693"/>
      <c r="AO132" s="1693"/>
      <c r="AP132" s="1693"/>
      <c r="AQ132" s="1693"/>
      <c r="AR132" s="1693"/>
      <c r="AS132" s="1693"/>
      <c r="AT132" s="1693"/>
      <c r="AU132" s="1693"/>
      <c r="AV132" s="1693"/>
      <c r="AW132" s="1693"/>
      <c r="AX132" s="1693"/>
      <c r="AY132" s="1693"/>
      <c r="AZ132" s="305"/>
      <c r="BB132" s="279"/>
      <c r="BZ132" s="305"/>
      <c r="CA132" s="305"/>
      <c r="CB132" s="305"/>
      <c r="CC132" s="305"/>
      <c r="CD132" s="305"/>
      <c r="CE132" s="305"/>
      <c r="CF132" s="305"/>
      <c r="CG132" s="305"/>
      <c r="CH132" s="305"/>
      <c r="CI132" s="305"/>
      <c r="CJ132" s="305"/>
      <c r="CK132" s="305"/>
      <c r="CL132" s="305"/>
      <c r="CM132" s="305"/>
      <c r="CN132" s="305"/>
      <c r="CO132" s="305"/>
      <c r="CP132" s="305"/>
      <c r="CQ132" s="305"/>
      <c r="CR132" s="305"/>
      <c r="CS132" s="305"/>
      <c r="CT132" s="305"/>
      <c r="CU132" s="305"/>
      <c r="CV132" s="305"/>
      <c r="CW132" s="305"/>
      <c r="CX132" s="305"/>
      <c r="CY132" s="305"/>
      <c r="CZ132" s="305"/>
    </row>
    <row r="133" s="433" customFormat="true" ht="15" customHeight="true" x14ac:dyDescent="0.2">
      <c r="A133" s="276"/>
      <c r="B133" s="328"/>
      <c r="C133" s="1806" t="s">
        <v>114</v>
      </c>
      <c r="D133" s="1807"/>
      <c r="E133" s="1807"/>
      <c r="F133" s="1807"/>
      <c r="G133" s="1808"/>
      <c r="H133" s="1809" t="s">
        <v>38</v>
      </c>
      <c r="I133" s="1810"/>
      <c r="J133" s="1810"/>
      <c r="K133" s="1810"/>
      <c r="L133" s="1811"/>
      <c r="M133" s="1831" t="s">
        <v>37</v>
      </c>
      <c r="N133" s="1810"/>
      <c r="O133" s="1810"/>
      <c r="P133" s="1810"/>
      <c r="Q133" s="1811"/>
      <c r="R133" s="15" t="s">
        <v>137</v>
      </c>
      <c r="S133" s="359"/>
      <c r="T133" s="359"/>
      <c r="U133" s="359"/>
      <c r="V133" s="359"/>
      <c r="W133" s="359"/>
      <c r="X133" s="359"/>
      <c r="Y133" s="359"/>
      <c r="Z133" s="359"/>
      <c r="AA133" s="359"/>
      <c r="AB133" s="359"/>
      <c r="AC133" s="359"/>
      <c r="AD133" s="359"/>
      <c r="AE133" s="359"/>
      <c r="AF133" s="359"/>
      <c r="AG133" s="359"/>
      <c r="AH133" s="359"/>
      <c r="AI133" s="359"/>
      <c r="AJ133" s="359"/>
      <c r="AK133" s="1693"/>
      <c r="AL133" s="1693"/>
      <c r="AM133" s="1693"/>
      <c r="AN133" s="1693"/>
      <c r="AO133" s="1693"/>
      <c r="AP133" s="1693"/>
      <c r="AQ133" s="1693"/>
      <c r="AR133" s="1693"/>
      <c r="AS133" s="1693"/>
      <c r="AT133" s="1693"/>
      <c r="AU133" s="1693"/>
      <c r="AV133" s="1693"/>
      <c r="AW133" s="1693"/>
      <c r="AX133" s="1693"/>
      <c r="AY133" s="1693"/>
      <c r="AZ133" s="305"/>
      <c r="BA133" s="306" t="s">
        <v>128</v>
      </c>
      <c r="BB133" s="262" t="s">
        <v>98</v>
      </c>
      <c r="BC133" s="1815" t="s">
        <v>114</v>
      </c>
      <c r="BD133" s="1816"/>
      <c r="BE133" s="1816"/>
      <c r="BF133" s="1816"/>
      <c r="BG133" s="1838"/>
      <c r="BH133" s="1815" t="s">
        <v>38</v>
      </c>
      <c r="BI133" s="1816"/>
      <c r="BJ133" s="1816"/>
      <c r="BK133" s="1816"/>
      <c r="BL133" s="1838"/>
      <c r="BM133" s="1815" t="s">
        <v>37</v>
      </c>
      <c r="BN133" s="1816"/>
      <c r="BO133" s="1816"/>
      <c r="BP133" s="1816"/>
      <c r="BQ133" s="1817"/>
      <c r="BR133" s="14" t="s">
        <v>137</v>
      </c>
      <c r="BS133" s="359"/>
      <c r="BT133" s="359"/>
      <c r="BU133" s="359"/>
      <c r="BV133" s="359"/>
      <c r="BW133" s="359"/>
      <c r="BX133" s="359"/>
      <c r="BY133" s="359"/>
      <c r="BZ133" s="370"/>
      <c r="CA133" s="370"/>
      <c r="CB133" s="370"/>
      <c r="CC133" s="370"/>
      <c r="CD133" s="370"/>
      <c r="CE133" s="370"/>
      <c r="CF133" s="370"/>
      <c r="CG133" s="370"/>
      <c r="CH133" s="370"/>
      <c r="CI133" s="370"/>
      <c r="CJ133" s="370"/>
      <c r="CK133" s="304"/>
      <c r="CL133" s="304"/>
      <c r="CM133" s="304"/>
      <c r="CN133" s="304"/>
      <c r="CO133" s="304"/>
      <c r="CP133" s="304"/>
      <c r="CQ133" s="304"/>
      <c r="CR133" s="304"/>
      <c r="CS133" s="304"/>
      <c r="CT133" s="304"/>
      <c r="CU133" s="304"/>
      <c r="CV133" s="304"/>
      <c r="CW133" s="304"/>
      <c r="CX133" s="304"/>
      <c r="CY133" s="304"/>
      <c r="CZ133" s="304"/>
    </row>
    <row r="134" s="433" customFormat="true" ht="36" x14ac:dyDescent="0.2">
      <c r="A134" s="294" t="s">
        <v>69</v>
      </c>
      <c r="B134" s="328"/>
      <c r="C134" s="351" t="s">
        <v>0</v>
      </c>
      <c r="D134" s="1535" t="s">
        <v>1</v>
      </c>
      <c r="E134" s="1535" t="s">
        <v>2</v>
      </c>
      <c r="F134" s="1535" t="s">
        <v>3</v>
      </c>
      <c r="G134" s="1536" t="s">
        <v>4</v>
      </c>
      <c r="H134" s="333" t="s">
        <v>0</v>
      </c>
      <c r="I134" s="1538" t="s">
        <v>1</v>
      </c>
      <c r="J134" s="1538" t="s">
        <v>2</v>
      </c>
      <c r="K134" s="1538" t="s">
        <v>3</v>
      </c>
      <c r="L134" s="1539" t="s">
        <v>4</v>
      </c>
      <c r="M134" s="334" t="s">
        <v>0</v>
      </c>
      <c r="N134" s="1538" t="s">
        <v>1</v>
      </c>
      <c r="O134" s="1538" t="s">
        <v>2</v>
      </c>
      <c r="P134" s="1538" t="s">
        <v>3</v>
      </c>
      <c r="Q134" s="1534" t="s">
        <v>4</v>
      </c>
      <c r="R134" s="333" t="s">
        <v>152</v>
      </c>
      <c r="S134" s="1538" t="s">
        <v>310</v>
      </c>
      <c r="T134" s="1538" t="s">
        <v>154</v>
      </c>
      <c r="U134" s="1538" t="s">
        <v>155</v>
      </c>
      <c r="V134" s="1538" t="s">
        <v>156</v>
      </c>
      <c r="W134" s="1538" t="s">
        <v>157</v>
      </c>
      <c r="X134" s="1538" t="s">
        <v>311</v>
      </c>
      <c r="Y134" s="1538" t="s">
        <v>159</v>
      </c>
      <c r="Z134" s="1538" t="s">
        <v>160</v>
      </c>
      <c r="AA134" s="1538" t="s">
        <v>162</v>
      </c>
      <c r="AB134" s="1538" t="s">
        <v>163</v>
      </c>
      <c r="AC134" s="1538" t="s">
        <v>164</v>
      </c>
      <c r="AD134" s="1538" t="s">
        <v>312</v>
      </c>
      <c r="AE134" s="1538" t="s">
        <v>165</v>
      </c>
      <c r="AF134" s="1538" t="s">
        <v>166</v>
      </c>
      <c r="AG134" s="1538" t="s">
        <v>167</v>
      </c>
      <c r="AH134" s="1538" t="s">
        <v>168</v>
      </c>
      <c r="AI134" s="1538" t="s">
        <v>169</v>
      </c>
      <c r="AJ134" s="1539" t="s">
        <v>170</v>
      </c>
      <c r="AK134" s="1693"/>
      <c r="AL134" s="1693"/>
      <c r="AM134" s="1693"/>
      <c r="AN134" s="1693"/>
      <c r="AO134" s="1693"/>
      <c r="AP134" s="1693"/>
      <c r="AQ134" s="1693"/>
      <c r="AR134" s="1693"/>
      <c r="AS134" s="1693"/>
      <c r="AT134" s="1693"/>
      <c r="AU134" s="1693"/>
      <c r="AV134" s="1693"/>
      <c r="AW134" s="1693"/>
      <c r="AX134" s="1693"/>
      <c r="AY134" s="1693"/>
      <c r="AZ134" s="305"/>
      <c r="BA134" s="294" t="s">
        <v>116</v>
      </c>
      <c r="BB134" s="293"/>
      <c r="BC134" s="381" t="s">
        <v>0</v>
      </c>
      <c r="BD134" s="1464" t="s">
        <v>1</v>
      </c>
      <c r="BE134" s="1464" t="s">
        <v>2</v>
      </c>
      <c r="BF134" s="1464" t="s">
        <v>3</v>
      </c>
      <c r="BG134" s="382" t="s">
        <v>4</v>
      </c>
      <c r="BH134" s="381" t="s">
        <v>0</v>
      </c>
      <c r="BI134" s="1464" t="s">
        <v>1</v>
      </c>
      <c r="BJ134" s="1464" t="s">
        <v>2</v>
      </c>
      <c r="BK134" s="1464" t="s">
        <v>3</v>
      </c>
      <c r="BL134" s="382" t="s">
        <v>4</v>
      </c>
      <c r="BM134" s="381" t="s">
        <v>0</v>
      </c>
      <c r="BN134" s="1464" t="s">
        <v>1</v>
      </c>
      <c r="BO134" s="1464" t="s">
        <v>2</v>
      </c>
      <c r="BP134" s="1464" t="s">
        <v>3</v>
      </c>
      <c r="BQ134" s="382" t="s">
        <v>4</v>
      </c>
      <c r="BR134" s="381" t="s">
        <v>152</v>
      </c>
      <c r="BS134" s="1464" t="s">
        <v>310</v>
      </c>
      <c r="BT134" s="1464" t="s">
        <v>154</v>
      </c>
      <c r="BU134" s="1464" t="s">
        <v>155</v>
      </c>
      <c r="BV134" s="1464" t="s">
        <v>156</v>
      </c>
      <c r="BW134" s="1464" t="s">
        <v>157</v>
      </c>
      <c r="BX134" s="1464" t="s">
        <v>311</v>
      </c>
      <c r="BY134" s="1466" t="s">
        <v>159</v>
      </c>
      <c r="BZ134" s="1466" t="s">
        <v>160</v>
      </c>
      <c r="CA134" s="1466" t="s">
        <v>162</v>
      </c>
      <c r="CB134" s="1466" t="s">
        <v>163</v>
      </c>
      <c r="CC134" s="1466" t="s">
        <v>164</v>
      </c>
      <c r="CD134" s="1466" t="s">
        <v>312</v>
      </c>
      <c r="CE134" s="1466" t="s">
        <v>165</v>
      </c>
      <c r="CF134" s="1466" t="s">
        <v>166</v>
      </c>
      <c r="CG134" s="1466" t="s">
        <v>167</v>
      </c>
      <c r="CH134" s="1466" t="s">
        <v>168</v>
      </c>
      <c r="CI134" s="1466" t="s">
        <v>169</v>
      </c>
      <c r="CJ134" s="1466" t="s">
        <v>170</v>
      </c>
      <c r="CK134" s="1711"/>
      <c r="CL134" s="1711"/>
      <c r="CM134" s="1711"/>
      <c r="CN134" s="1711"/>
      <c r="CO134" s="1711"/>
      <c r="CP134" s="1711"/>
      <c r="CQ134" s="1711"/>
      <c r="CR134" s="1711"/>
      <c r="CS134" s="1711"/>
      <c r="CT134" s="1711"/>
      <c r="CU134" s="1711"/>
      <c r="CV134" s="1711"/>
      <c r="CW134" s="1711"/>
      <c r="CX134" s="1711"/>
      <c r="CY134" s="1711"/>
      <c r="CZ134" s="1711"/>
    </row>
    <row r="135" s="433" customFormat="true" ht="15" customHeight="true" x14ac:dyDescent="0.2">
      <c r="A135" s="1803" t="s">
        <v>45</v>
      </c>
      <c r="B135" s="330" t="s">
        <v>44</v>
      </c>
      <c r="C135" s="103">
        <v>9.9549961868143799E-2</v>
      </c>
      <c r="D135" s="102">
        <v>0.9754575581679964</v>
      </c>
      <c r="E135" s="102">
        <v>1.2533496902388985</v>
      </c>
      <c r="F135" s="102">
        <v>3.4557754698256136</v>
      </c>
      <c r="G135" s="101">
        <v>30.483867701388569</v>
      </c>
      <c r="H135" s="100">
        <v>10.413331695503745</v>
      </c>
      <c r="I135" s="102">
        <v>23.169719744824313</v>
      </c>
      <c r="J135" s="102">
        <v>38.750528337204635</v>
      </c>
      <c r="K135" s="102">
        <v>57.757631643549125</v>
      </c>
      <c r="L135" s="99">
        <v>74.003285423041874</v>
      </c>
      <c r="M135" s="103">
        <v>0.1181944380786782</v>
      </c>
      <c r="N135" s="102">
        <v>0.82740134413457589</v>
      </c>
      <c r="O135" s="102">
        <v>0.48764209404493158</v>
      </c>
      <c r="P135" s="102">
        <v>0.9573907640674425</v>
      </c>
      <c r="Q135" s="101">
        <v>2.4029997402502645</v>
      </c>
      <c r="R135" s="100">
        <v>8.1330347293574494</v>
      </c>
      <c r="S135" s="102">
        <v>2.8901419100645134</v>
      </c>
      <c r="T135" s="102">
        <v>2.2767938013254754</v>
      </c>
      <c r="U135" s="102">
        <v>0.49568023973522002</v>
      </c>
      <c r="V135" s="102">
        <v>0.77507892001262224</v>
      </c>
      <c r="W135" s="102">
        <v>0.34009070710862505</v>
      </c>
      <c r="X135" s="102">
        <v>2.1572661452483337</v>
      </c>
      <c r="Y135" s="102">
        <v>3.4175248728801217</v>
      </c>
      <c r="Z135" s="102">
        <v>0.19209565626922956</v>
      </c>
      <c r="AA135" s="102">
        <v>0</v>
      </c>
      <c r="AB135" s="102">
        <v>0.27113697545543614</v>
      </c>
      <c r="AC135" s="102">
        <v>57.629522600895335</v>
      </c>
      <c r="AD135" s="102">
        <v>3.7901682526748437</v>
      </c>
      <c r="AE135" s="102">
        <v>0.9899382390703827</v>
      </c>
      <c r="AF135" s="102">
        <v>0.20059098185050386</v>
      </c>
      <c r="AG135" s="102">
        <v>1.0041413159984305</v>
      </c>
      <c r="AH135" s="102">
        <v>4.0581576000516844</v>
      </c>
      <c r="AI135" s="102">
        <v>2.3114602064015672</v>
      </c>
      <c r="AJ135" s="99">
        <v>0.17398605534034597</v>
      </c>
      <c r="AK135" s="1693"/>
      <c r="AL135" s="1693"/>
      <c r="AM135" s="1693"/>
      <c r="AN135" s="1693"/>
      <c r="AO135" s="1693"/>
      <c r="AP135" s="1693"/>
      <c r="AQ135" s="1693"/>
      <c r="AR135" s="1693"/>
      <c r="AS135" s="1693"/>
      <c r="AT135" s="1693"/>
      <c r="AU135" s="1693"/>
      <c r="AV135" s="1693"/>
      <c r="AW135" s="1693"/>
      <c r="AX135" s="1693"/>
      <c r="AY135" s="1693"/>
      <c r="AZ135" s="305"/>
      <c r="BA135" s="1835" t="s">
        <v>45</v>
      </c>
      <c r="BB135" s="1543" t="s">
        <v>44</v>
      </c>
      <c r="BC135" s="34" t="s">
        <v>35</v>
      </c>
      <c r="BD135" s="30" t="s">
        <v>35</v>
      </c>
      <c r="BE135" s="30" t="s">
        <v>35</v>
      </c>
      <c r="BF135" s="30" t="s">
        <v>35</v>
      </c>
      <c r="BG135" s="25" t="s">
        <v>35</v>
      </c>
      <c r="BH135" s="34" t="s">
        <v>35</v>
      </c>
      <c r="BI135" s="30" t="s">
        <v>35</v>
      </c>
      <c r="BJ135" s="30" t="s">
        <v>35</v>
      </c>
      <c r="BK135" s="30" t="s">
        <v>35</v>
      </c>
      <c r="BL135" s="25" t="s">
        <v>35</v>
      </c>
      <c r="BM135" s="34" t="s">
        <v>35</v>
      </c>
      <c r="BN135" s="30" t="s">
        <v>35</v>
      </c>
      <c r="BO135" s="30" t="s">
        <v>35</v>
      </c>
      <c r="BP135" s="30" t="s">
        <v>35</v>
      </c>
      <c r="BQ135" s="25" t="s">
        <v>35</v>
      </c>
      <c r="BR135" s="34" t="s">
        <v>35</v>
      </c>
      <c r="BS135" s="30" t="s">
        <v>35</v>
      </c>
      <c r="BT135" s="30" t="s">
        <v>35</v>
      </c>
      <c r="BU135" s="30" t="s">
        <v>35</v>
      </c>
      <c r="BV135" s="30" t="s">
        <v>35</v>
      </c>
      <c r="BW135" s="30" t="s">
        <v>35</v>
      </c>
      <c r="BX135" s="30" t="s">
        <v>35</v>
      </c>
      <c r="BY135" s="19" t="s">
        <v>35</v>
      </c>
      <c r="BZ135" s="19" t="s">
        <v>35</v>
      </c>
      <c r="CA135" s="19" t="s">
        <v>35</v>
      </c>
      <c r="CB135" s="19" t="s">
        <v>35</v>
      </c>
      <c r="CC135" s="19" t="s">
        <v>35</v>
      </c>
      <c r="CD135" s="19" t="s">
        <v>35</v>
      </c>
      <c r="CE135" s="19" t="s">
        <v>35</v>
      </c>
      <c r="CF135" s="19" t="s">
        <v>35</v>
      </c>
      <c r="CG135" s="19" t="s">
        <v>35</v>
      </c>
      <c r="CH135" s="19" t="s">
        <v>35</v>
      </c>
      <c r="CI135" s="19" t="s">
        <v>35</v>
      </c>
      <c r="CJ135" s="19" t="s">
        <v>35</v>
      </c>
      <c r="CK135" s="3"/>
      <c r="CL135" s="3"/>
      <c r="CM135" s="3"/>
      <c r="CN135" s="3"/>
      <c r="CO135" s="3"/>
      <c r="CP135" s="3"/>
      <c r="CQ135" s="3"/>
      <c r="CR135" s="3"/>
      <c r="CS135" s="3"/>
      <c r="CT135" s="3"/>
      <c r="CU135" s="3"/>
      <c r="CV135" s="3"/>
      <c r="CW135" s="3"/>
      <c r="CX135" s="3"/>
      <c r="CY135" s="3"/>
      <c r="CZ135" s="3"/>
    </row>
    <row r="136" s="433" customFormat="true" ht="15" customHeight="true" x14ac:dyDescent="0.2">
      <c r="A136" s="1804"/>
      <c r="B136" s="331" t="s">
        <v>43</v>
      </c>
      <c r="C136" s="98">
        <v>16.751970407883025</v>
      </c>
      <c r="D136" s="97">
        <v>30.899952448125038</v>
      </c>
      <c r="E136" s="97">
        <v>51.180247411400757</v>
      </c>
      <c r="F136" s="97">
        <v>73.736664150399065</v>
      </c>
      <c r="G136" s="96">
        <v>65.60970055850521</v>
      </c>
      <c r="H136" s="95">
        <v>58.885656244272489</v>
      </c>
      <c r="I136" s="97">
        <v>69.538130787590234</v>
      </c>
      <c r="J136" s="97">
        <v>59.631224575695875</v>
      </c>
      <c r="K136" s="97">
        <v>41.456722753557742</v>
      </c>
      <c r="L136" s="94">
        <v>25.477243701471675</v>
      </c>
      <c r="M136" s="98">
        <v>15.941512928484922</v>
      </c>
      <c r="N136" s="97">
        <v>26.311286042126365</v>
      </c>
      <c r="O136" s="97">
        <v>44.056200592231193</v>
      </c>
      <c r="P136" s="97">
        <v>64.125142586403186</v>
      </c>
      <c r="Q136" s="96">
        <v>84.591628001171799</v>
      </c>
      <c r="R136" s="95">
        <v>57.848648383308479</v>
      </c>
      <c r="S136" s="97">
        <v>70.349823106498619</v>
      </c>
      <c r="T136" s="97">
        <v>42.467858649108649</v>
      </c>
      <c r="U136" s="97">
        <v>43.147560774555913</v>
      </c>
      <c r="V136" s="97">
        <v>41.39630467613182</v>
      </c>
      <c r="W136" s="97">
        <v>48.444760517452885</v>
      </c>
      <c r="X136" s="97">
        <v>40.691625721081095</v>
      </c>
      <c r="Y136" s="97">
        <v>60.606842286935979</v>
      </c>
      <c r="Z136" s="97">
        <v>31.439908693251095</v>
      </c>
      <c r="AA136" s="97">
        <v>28.907558847129199</v>
      </c>
      <c r="AB136" s="97">
        <v>39.235944956937196</v>
      </c>
      <c r="AC136" s="97">
        <v>37.554224755240355</v>
      </c>
      <c r="AD136" s="97">
        <v>62.605864458257777</v>
      </c>
      <c r="AE136" s="97">
        <v>28.596839988164842</v>
      </c>
      <c r="AF136" s="97">
        <v>54.137982131896102</v>
      </c>
      <c r="AG136" s="97">
        <v>41.767620058557895</v>
      </c>
      <c r="AH136" s="97">
        <v>42.005615168717696</v>
      </c>
      <c r="AI136" s="97">
        <v>45.11066128271208</v>
      </c>
      <c r="AJ136" s="94">
        <v>57.895952027747512</v>
      </c>
      <c r="AK136" s="1693"/>
      <c r="AL136" s="1693"/>
      <c r="AM136" s="1693"/>
      <c r="AN136" s="1693"/>
      <c r="AO136" s="1693"/>
      <c r="AP136" s="1693"/>
      <c r="AQ136" s="1693"/>
      <c r="AR136" s="1693"/>
      <c r="AS136" s="1693"/>
      <c r="AT136" s="1693"/>
      <c r="AU136" s="1693"/>
      <c r="AV136" s="1693"/>
      <c r="AW136" s="1693"/>
      <c r="AX136" s="1693"/>
      <c r="AY136" s="1693"/>
      <c r="AZ136" s="305"/>
      <c r="BA136" s="1836"/>
      <c r="BB136" s="1542" t="s">
        <v>43</v>
      </c>
      <c r="BC136" s="33" t="s">
        <v>35</v>
      </c>
      <c r="BD136" s="29" t="s">
        <v>35</v>
      </c>
      <c r="BE136" s="29" t="s">
        <v>35</v>
      </c>
      <c r="BF136" s="29" t="s">
        <v>35</v>
      </c>
      <c r="BG136" s="24" t="s">
        <v>35</v>
      </c>
      <c r="BH136" s="33" t="s">
        <v>35</v>
      </c>
      <c r="BI136" s="29" t="s">
        <v>35</v>
      </c>
      <c r="BJ136" s="29" t="s">
        <v>35</v>
      </c>
      <c r="BK136" s="29" t="s">
        <v>35</v>
      </c>
      <c r="BL136" s="24" t="s">
        <v>35</v>
      </c>
      <c r="BM136" s="33" t="s">
        <v>35</v>
      </c>
      <c r="BN136" s="29" t="s">
        <v>35</v>
      </c>
      <c r="BO136" s="29" t="s">
        <v>35</v>
      </c>
      <c r="BP136" s="29" t="s">
        <v>35</v>
      </c>
      <c r="BQ136" s="24" t="s">
        <v>35</v>
      </c>
      <c r="BR136" s="33" t="s">
        <v>35</v>
      </c>
      <c r="BS136" s="29" t="s">
        <v>35</v>
      </c>
      <c r="BT136" s="29" t="s">
        <v>35</v>
      </c>
      <c r="BU136" s="29" t="s">
        <v>35</v>
      </c>
      <c r="BV136" s="29" t="s">
        <v>35</v>
      </c>
      <c r="BW136" s="29" t="s">
        <v>35</v>
      </c>
      <c r="BX136" s="29" t="s">
        <v>35</v>
      </c>
      <c r="BY136" s="18" t="s">
        <v>35</v>
      </c>
      <c r="BZ136" s="18" t="s">
        <v>35</v>
      </c>
      <c r="CA136" s="18" t="s">
        <v>35</v>
      </c>
      <c r="CB136" s="18" t="s">
        <v>35</v>
      </c>
      <c r="CC136" s="18" t="s">
        <v>35</v>
      </c>
      <c r="CD136" s="18" t="s">
        <v>35</v>
      </c>
      <c r="CE136" s="18" t="s">
        <v>35</v>
      </c>
      <c r="CF136" s="18" t="s">
        <v>35</v>
      </c>
      <c r="CG136" s="18" t="s">
        <v>35</v>
      </c>
      <c r="CH136" s="18" t="s">
        <v>35</v>
      </c>
      <c r="CI136" s="18" t="s">
        <v>35</v>
      </c>
      <c r="CJ136" s="18" t="s">
        <v>35</v>
      </c>
      <c r="CK136" s="3"/>
      <c r="CL136" s="3"/>
      <c r="CM136" s="3"/>
      <c r="CN136" s="3"/>
      <c r="CO136" s="3"/>
      <c r="CP136" s="3"/>
      <c r="CQ136" s="3"/>
      <c r="CR136" s="3"/>
      <c r="CS136" s="3"/>
      <c r="CT136" s="3"/>
      <c r="CU136" s="3"/>
      <c r="CV136" s="3"/>
      <c r="CW136" s="3"/>
      <c r="CX136" s="3"/>
      <c r="CY136" s="3"/>
      <c r="CZ136" s="3"/>
    </row>
    <row r="137" s="433" customFormat="true" ht="15" customHeight="true" x14ac:dyDescent="0.2">
      <c r="A137" s="1804"/>
      <c r="B137" s="331" t="s">
        <v>42</v>
      </c>
      <c r="C137" s="98">
        <v>1.618351929494773</v>
      </c>
      <c r="D137" s="97">
        <v>2.0397374986408163</v>
      </c>
      <c r="E137" s="97">
        <v>2.6129301826043712</v>
      </c>
      <c r="F137" s="97">
        <v>2.2225847970038379</v>
      </c>
      <c r="G137" s="96">
        <v>0.79469345618665355</v>
      </c>
      <c r="H137" s="95">
        <v>1.3582069851168506</v>
      </c>
      <c r="I137" s="97">
        <v>0.99909565236476794</v>
      </c>
      <c r="J137" s="97">
        <v>0.19338589306644557</v>
      </c>
      <c r="K137" s="97">
        <v>0.74537742130204643</v>
      </c>
      <c r="L137" s="94">
        <v>0.43055513270322321</v>
      </c>
      <c r="M137" s="98">
        <v>1.4848707171366882</v>
      </c>
      <c r="N137" s="97">
        <v>1.9707735192876754</v>
      </c>
      <c r="O137" s="97">
        <v>2.8759080307691351</v>
      </c>
      <c r="P137" s="97">
        <v>2.2538759194691513</v>
      </c>
      <c r="Q137" s="96">
        <v>1.745918509499423</v>
      </c>
      <c r="R137" s="95">
        <v>0.94167949592002564</v>
      </c>
      <c r="S137" s="97">
        <v>0.36594941985136265</v>
      </c>
      <c r="T137" s="97">
        <v>2.1704111341627801</v>
      </c>
      <c r="U137" s="97">
        <v>0.9320854479730486</v>
      </c>
      <c r="V137" s="97">
        <v>0.93674871563315454</v>
      </c>
      <c r="W137" s="97">
        <v>5.0300051329917626</v>
      </c>
      <c r="X137" s="97">
        <v>2.6998163134012585</v>
      </c>
      <c r="Y137" s="97">
        <v>0.63317632238232779</v>
      </c>
      <c r="Z137" s="97">
        <v>0.93539847009511623</v>
      </c>
      <c r="AA137" s="97">
        <v>5.0595277137590795</v>
      </c>
      <c r="AB137" s="97">
        <v>0.77334007801107252</v>
      </c>
      <c r="AC137" s="97">
        <v>0.2152633307388947</v>
      </c>
      <c r="AD137" s="97">
        <v>2.3852132197876545</v>
      </c>
      <c r="AE137" s="97">
        <v>0.78533681788053245</v>
      </c>
      <c r="AF137" s="97">
        <v>3.3692787084197935</v>
      </c>
      <c r="AG137" s="97">
        <v>1.3145024569004964</v>
      </c>
      <c r="AH137" s="97">
        <v>0.75107989947119325</v>
      </c>
      <c r="AI137" s="97">
        <v>11.276207161732785</v>
      </c>
      <c r="AJ137" s="94">
        <v>0.12034091185636232</v>
      </c>
      <c r="AK137" s="1693"/>
      <c r="AL137" s="1693"/>
      <c r="AM137" s="1693"/>
      <c r="AN137" s="1693"/>
      <c r="AO137" s="1693"/>
      <c r="AP137" s="1693"/>
      <c r="AQ137" s="1693"/>
      <c r="AR137" s="1693"/>
      <c r="AS137" s="1693"/>
      <c r="AT137" s="1693"/>
      <c r="AU137" s="1693"/>
      <c r="AV137" s="1693"/>
      <c r="AW137" s="1693"/>
      <c r="AX137" s="1693"/>
      <c r="AY137" s="1693"/>
      <c r="AZ137" s="305"/>
      <c r="BA137" s="1836"/>
      <c r="BB137" s="1542" t="s">
        <v>42</v>
      </c>
      <c r="BC137" s="33" t="s">
        <v>35</v>
      </c>
      <c r="BD137" s="29" t="s">
        <v>35</v>
      </c>
      <c r="BE137" s="29" t="s">
        <v>35</v>
      </c>
      <c r="BF137" s="29" t="s">
        <v>35</v>
      </c>
      <c r="BG137" s="24" t="s">
        <v>35</v>
      </c>
      <c r="BH137" s="33" t="s">
        <v>35</v>
      </c>
      <c r="BI137" s="29" t="s">
        <v>35</v>
      </c>
      <c r="BJ137" s="29" t="s">
        <v>35</v>
      </c>
      <c r="BK137" s="29" t="s">
        <v>35</v>
      </c>
      <c r="BL137" s="24" t="s">
        <v>35</v>
      </c>
      <c r="BM137" s="33" t="s">
        <v>35</v>
      </c>
      <c r="BN137" s="29" t="s">
        <v>35</v>
      </c>
      <c r="BO137" s="29" t="s">
        <v>35</v>
      </c>
      <c r="BP137" s="29" t="s">
        <v>35</v>
      </c>
      <c r="BQ137" s="24" t="s">
        <v>35</v>
      </c>
      <c r="BR137" s="33" t="s">
        <v>35</v>
      </c>
      <c r="BS137" s="29" t="s">
        <v>35</v>
      </c>
      <c r="BT137" s="29" t="s">
        <v>35</v>
      </c>
      <c r="BU137" s="29" t="s">
        <v>35</v>
      </c>
      <c r="BV137" s="29" t="s">
        <v>35</v>
      </c>
      <c r="BW137" s="29" t="s">
        <v>35</v>
      </c>
      <c r="BX137" s="29" t="s">
        <v>35</v>
      </c>
      <c r="BY137" s="18" t="s">
        <v>35</v>
      </c>
      <c r="BZ137" s="18" t="s">
        <v>35</v>
      </c>
      <c r="CA137" s="18" t="s">
        <v>35</v>
      </c>
      <c r="CB137" s="18" t="s">
        <v>35</v>
      </c>
      <c r="CC137" s="18" t="s">
        <v>35</v>
      </c>
      <c r="CD137" s="18" t="s">
        <v>35</v>
      </c>
      <c r="CE137" s="18" t="s">
        <v>35</v>
      </c>
      <c r="CF137" s="18" t="s">
        <v>35</v>
      </c>
      <c r="CG137" s="18" t="s">
        <v>35</v>
      </c>
      <c r="CH137" s="18" t="s">
        <v>35</v>
      </c>
      <c r="CI137" s="18" t="s">
        <v>35</v>
      </c>
      <c r="CJ137" s="18" t="s">
        <v>35</v>
      </c>
      <c r="CK137" s="3"/>
      <c r="CL137" s="3"/>
      <c r="CM137" s="3"/>
      <c r="CN137" s="3"/>
      <c r="CO137" s="3"/>
      <c r="CP137" s="3"/>
      <c r="CQ137" s="3"/>
      <c r="CR137" s="3"/>
      <c r="CS137" s="3"/>
      <c r="CT137" s="3"/>
      <c r="CU137" s="3"/>
      <c r="CV137" s="3"/>
      <c r="CW137" s="3"/>
      <c r="CX137" s="3"/>
      <c r="CY137" s="3"/>
      <c r="CZ137" s="3"/>
    </row>
    <row r="138" s="433" customFormat="true" ht="15" customHeight="true" x14ac:dyDescent="0.2">
      <c r="A138" s="1804"/>
      <c r="B138" s="331" t="s">
        <v>41</v>
      </c>
      <c r="C138" s="98">
        <v>1.1113531330902682</v>
      </c>
      <c r="D138" s="97">
        <v>0.93331332216367391</v>
      </c>
      <c r="E138" s="97">
        <v>0.93815544470607737</v>
      </c>
      <c r="F138" s="97">
        <v>0.58815021429341774</v>
      </c>
      <c r="G138" s="96">
        <v>0.61313248964343259</v>
      </c>
      <c r="H138" s="95">
        <v>2.1882480021060546</v>
      </c>
      <c r="I138" s="97">
        <v>2.5669478904106038</v>
      </c>
      <c r="J138" s="97">
        <v>1.1175652644909073</v>
      </c>
      <c r="K138" s="97">
        <v>0</v>
      </c>
      <c r="L138" s="94">
        <v>8.8915742783226795E-2</v>
      </c>
      <c r="M138" s="98">
        <v>1.154006877273287</v>
      </c>
      <c r="N138" s="97">
        <v>1.0137259885156296</v>
      </c>
      <c r="O138" s="97">
        <v>0.51233552173444674</v>
      </c>
      <c r="P138" s="97">
        <v>0.77919867462630221</v>
      </c>
      <c r="Q138" s="96">
        <v>0.39132763283562988</v>
      </c>
      <c r="R138" s="95">
        <v>0</v>
      </c>
      <c r="S138" s="97">
        <v>0.26998817210330706</v>
      </c>
      <c r="T138" s="97">
        <v>0.36589575515550538</v>
      </c>
      <c r="U138" s="97">
        <v>0.21687790189154121</v>
      </c>
      <c r="V138" s="97">
        <v>5.3153526107555332E-2</v>
      </c>
      <c r="W138" s="97">
        <v>1.0545107277534644E-2</v>
      </c>
      <c r="X138" s="97">
        <v>1.7461786758538229</v>
      </c>
      <c r="Y138" s="97">
        <v>0.16584924651127281</v>
      </c>
      <c r="Z138" s="97">
        <v>0.5041968391192333</v>
      </c>
      <c r="AA138" s="97">
        <v>0.1033724582180796</v>
      </c>
      <c r="AB138" s="97">
        <v>0</v>
      </c>
      <c r="AC138" s="97">
        <v>0.3546822334434398</v>
      </c>
      <c r="AD138" s="97">
        <v>8.9297538816516777</v>
      </c>
      <c r="AE138" s="97">
        <v>0.42723121904490213</v>
      </c>
      <c r="AF138" s="97">
        <v>1.0760584118938212</v>
      </c>
      <c r="AG138" s="97">
        <v>2.8562344021947745</v>
      </c>
      <c r="AH138" s="97">
        <v>1.0644523813715108</v>
      </c>
      <c r="AI138" s="97">
        <v>2.962619127613539</v>
      </c>
      <c r="AJ138" s="94">
        <v>0.73860294205407273</v>
      </c>
      <c r="AK138" s="1693"/>
      <c r="AL138" s="1693"/>
      <c r="AM138" s="1693"/>
      <c r="AN138" s="1693"/>
      <c r="AO138" s="1693"/>
      <c r="AP138" s="1693"/>
      <c r="AQ138" s="1693"/>
      <c r="AR138" s="1693"/>
      <c r="AS138" s="1693"/>
      <c r="AT138" s="1693"/>
      <c r="AU138" s="1693"/>
      <c r="AV138" s="1693"/>
      <c r="AW138" s="1693"/>
      <c r="AX138" s="1693"/>
      <c r="AY138" s="1693"/>
      <c r="AZ138" s="305"/>
      <c r="BA138" s="1836"/>
      <c r="BB138" s="1542" t="s">
        <v>41</v>
      </c>
      <c r="BC138" s="33" t="s">
        <v>35</v>
      </c>
      <c r="BD138" s="29" t="s">
        <v>35</v>
      </c>
      <c r="BE138" s="29" t="s">
        <v>35</v>
      </c>
      <c r="BF138" s="29" t="s">
        <v>35</v>
      </c>
      <c r="BG138" s="24" t="s">
        <v>35</v>
      </c>
      <c r="BH138" s="33" t="s">
        <v>35</v>
      </c>
      <c r="BI138" s="29" t="s">
        <v>35</v>
      </c>
      <c r="BJ138" s="29" t="s">
        <v>35</v>
      </c>
      <c r="BK138" s="29" t="s">
        <v>35</v>
      </c>
      <c r="BL138" s="24" t="s">
        <v>35</v>
      </c>
      <c r="BM138" s="33" t="s">
        <v>35</v>
      </c>
      <c r="BN138" s="29" t="s">
        <v>35</v>
      </c>
      <c r="BO138" s="29" t="s">
        <v>35</v>
      </c>
      <c r="BP138" s="29" t="s">
        <v>35</v>
      </c>
      <c r="BQ138" s="24" t="s">
        <v>35</v>
      </c>
      <c r="BR138" s="33" t="s">
        <v>35</v>
      </c>
      <c r="BS138" s="29" t="s">
        <v>35</v>
      </c>
      <c r="BT138" s="29" t="s">
        <v>35</v>
      </c>
      <c r="BU138" s="29" t="s">
        <v>35</v>
      </c>
      <c r="BV138" s="29" t="s">
        <v>35</v>
      </c>
      <c r="BW138" s="29" t="s">
        <v>35</v>
      </c>
      <c r="BX138" s="29" t="s">
        <v>35</v>
      </c>
      <c r="BY138" s="18" t="s">
        <v>35</v>
      </c>
      <c r="BZ138" s="18" t="s">
        <v>35</v>
      </c>
      <c r="CA138" s="18" t="s">
        <v>35</v>
      </c>
      <c r="CB138" s="18" t="s">
        <v>35</v>
      </c>
      <c r="CC138" s="18" t="s">
        <v>35</v>
      </c>
      <c r="CD138" s="18" t="s">
        <v>35</v>
      </c>
      <c r="CE138" s="18" t="s">
        <v>35</v>
      </c>
      <c r="CF138" s="18" t="s">
        <v>35</v>
      </c>
      <c r="CG138" s="18" t="s">
        <v>35</v>
      </c>
      <c r="CH138" s="18" t="s">
        <v>35</v>
      </c>
      <c r="CI138" s="18" t="s">
        <v>35</v>
      </c>
      <c r="CJ138" s="18" t="s">
        <v>35</v>
      </c>
      <c r="CK138" s="3"/>
      <c r="CL138" s="3"/>
      <c r="CM138" s="3"/>
      <c r="CN138" s="3"/>
      <c r="CO138" s="3"/>
      <c r="CP138" s="3"/>
      <c r="CQ138" s="3"/>
      <c r="CR138" s="3"/>
      <c r="CS138" s="3"/>
      <c r="CT138" s="3"/>
      <c r="CU138" s="3"/>
      <c r="CV138" s="3"/>
      <c r="CW138" s="3"/>
      <c r="CX138" s="3"/>
      <c r="CY138" s="3"/>
      <c r="CZ138" s="3"/>
    </row>
    <row r="139" s="433" customFormat="true" ht="15" customHeight="true" x14ac:dyDescent="0.2">
      <c r="A139" s="1804"/>
      <c r="B139" s="331" t="s">
        <v>19</v>
      </c>
      <c r="C139" s="98">
        <v>80.418774567663775</v>
      </c>
      <c r="D139" s="97">
        <v>65.151539172902318</v>
      </c>
      <c r="E139" s="97">
        <v>44.015317271049739</v>
      </c>
      <c r="F139" s="97">
        <v>19.99682536847822</v>
      </c>
      <c r="G139" s="96">
        <v>2.4986057942760778</v>
      </c>
      <c r="H139" s="95">
        <v>27.154557073000991</v>
      </c>
      <c r="I139" s="97">
        <v>3.7261059248100596</v>
      </c>
      <c r="J139" s="97">
        <v>0.30729592954212814</v>
      </c>
      <c r="K139" s="97">
        <v>4.0268181591153439E-2</v>
      </c>
      <c r="L139" s="94">
        <v>0</v>
      </c>
      <c r="M139" s="98">
        <v>81.301415039026352</v>
      </c>
      <c r="N139" s="97">
        <v>69.876813105935568</v>
      </c>
      <c r="O139" s="97">
        <v>52.067913761220332</v>
      </c>
      <c r="P139" s="97">
        <v>31.88439205543407</v>
      </c>
      <c r="Q139" s="96">
        <v>10.868126116242971</v>
      </c>
      <c r="R139" s="95">
        <v>33.076637391414096</v>
      </c>
      <c r="S139" s="97">
        <v>26.124097391482231</v>
      </c>
      <c r="T139" s="97">
        <v>52.719040660247686</v>
      </c>
      <c r="U139" s="97">
        <v>55.207795635844228</v>
      </c>
      <c r="V139" s="97">
        <v>56.838714162114776</v>
      </c>
      <c r="W139" s="97">
        <v>46.17459853516948</v>
      </c>
      <c r="X139" s="97">
        <v>52.705113144415414</v>
      </c>
      <c r="Y139" s="97">
        <v>35.176607271290187</v>
      </c>
      <c r="Z139" s="97">
        <v>66.928400341265345</v>
      </c>
      <c r="AA139" s="97">
        <v>65.929540980893776</v>
      </c>
      <c r="AB139" s="97">
        <v>59.719577989596232</v>
      </c>
      <c r="AC139" s="97">
        <v>4.2463070796818183</v>
      </c>
      <c r="AD139" s="97">
        <v>22.289000187628137</v>
      </c>
      <c r="AE139" s="97">
        <v>69.200653735839438</v>
      </c>
      <c r="AF139" s="97">
        <v>41.216089765940183</v>
      </c>
      <c r="AG139" s="97">
        <v>53.057501766348317</v>
      </c>
      <c r="AH139" s="97">
        <v>52.120694950388113</v>
      </c>
      <c r="AI139" s="97">
        <v>38.339052221540136</v>
      </c>
      <c r="AJ139" s="94">
        <v>41.071118063001592</v>
      </c>
      <c r="AK139" s="1693"/>
      <c r="AL139" s="1693"/>
      <c r="AM139" s="1693"/>
      <c r="AN139" s="1693"/>
      <c r="AO139" s="1693"/>
      <c r="AP139" s="1693"/>
      <c r="AQ139" s="1693"/>
      <c r="AR139" s="1693"/>
      <c r="AS139" s="1693"/>
      <c r="AT139" s="1693"/>
      <c r="AU139" s="1693"/>
      <c r="AV139" s="1693"/>
      <c r="AW139" s="1693"/>
      <c r="AX139" s="1693"/>
      <c r="AY139" s="1693"/>
      <c r="AZ139" s="305"/>
      <c r="BA139" s="1836"/>
      <c r="BB139" s="1542" t="s">
        <v>19</v>
      </c>
      <c r="BC139" s="33" t="s">
        <v>35</v>
      </c>
      <c r="BD139" s="29" t="s">
        <v>35</v>
      </c>
      <c r="BE139" s="29" t="s">
        <v>35</v>
      </c>
      <c r="BF139" s="29" t="s">
        <v>35</v>
      </c>
      <c r="BG139" s="24" t="s">
        <v>35</v>
      </c>
      <c r="BH139" s="33" t="s">
        <v>35</v>
      </c>
      <c r="BI139" s="29" t="s">
        <v>35</v>
      </c>
      <c r="BJ139" s="29" t="s">
        <v>35</v>
      </c>
      <c r="BK139" s="29" t="s">
        <v>35</v>
      </c>
      <c r="BL139" s="24" t="s">
        <v>35</v>
      </c>
      <c r="BM139" s="33" t="s">
        <v>35</v>
      </c>
      <c r="BN139" s="29" t="s">
        <v>35</v>
      </c>
      <c r="BO139" s="29" t="s">
        <v>35</v>
      </c>
      <c r="BP139" s="29" t="s">
        <v>35</v>
      </c>
      <c r="BQ139" s="24" t="s">
        <v>35</v>
      </c>
      <c r="BR139" s="33" t="s">
        <v>35</v>
      </c>
      <c r="BS139" s="29" t="s">
        <v>35</v>
      </c>
      <c r="BT139" s="29" t="s">
        <v>35</v>
      </c>
      <c r="BU139" s="29" t="s">
        <v>35</v>
      </c>
      <c r="BV139" s="29" t="s">
        <v>35</v>
      </c>
      <c r="BW139" s="29" t="s">
        <v>35</v>
      </c>
      <c r="BX139" s="29" t="s">
        <v>35</v>
      </c>
      <c r="BY139" s="18" t="s">
        <v>35</v>
      </c>
      <c r="BZ139" s="18" t="s">
        <v>35</v>
      </c>
      <c r="CA139" s="18" t="s">
        <v>35</v>
      </c>
      <c r="CB139" s="18" t="s">
        <v>35</v>
      </c>
      <c r="CC139" s="18" t="s">
        <v>35</v>
      </c>
      <c r="CD139" s="18" t="s">
        <v>35</v>
      </c>
      <c r="CE139" s="18" t="s">
        <v>35</v>
      </c>
      <c r="CF139" s="18" t="s">
        <v>35</v>
      </c>
      <c r="CG139" s="18" t="s">
        <v>35</v>
      </c>
      <c r="CH139" s="18" t="s">
        <v>35</v>
      </c>
      <c r="CI139" s="18" t="s">
        <v>35</v>
      </c>
      <c r="CJ139" s="18" t="s">
        <v>35</v>
      </c>
      <c r="CK139" s="3"/>
      <c r="CL139" s="3"/>
      <c r="CM139" s="3"/>
      <c r="CN139" s="3"/>
      <c r="CO139" s="3"/>
      <c r="CP139" s="3"/>
      <c r="CQ139" s="3"/>
      <c r="CR139" s="3"/>
      <c r="CS139" s="3"/>
      <c r="CT139" s="3"/>
      <c r="CU139" s="3"/>
      <c r="CV139" s="3"/>
      <c r="CW139" s="3"/>
      <c r="CX139" s="3"/>
      <c r="CY139" s="3"/>
      <c r="CZ139" s="3"/>
    </row>
    <row r="140" s="276" customFormat="true" ht="15" customHeight="true" x14ac:dyDescent="0.2">
      <c r="A140" s="1804" t="s">
        <v>106</v>
      </c>
      <c r="B140" s="331" t="s">
        <v>64</v>
      </c>
      <c r="C140" s="49" t="s">
        <v>35</v>
      </c>
      <c r="D140" s="46" t="s">
        <v>35</v>
      </c>
      <c r="E140" s="46" t="s">
        <v>35</v>
      </c>
      <c r="F140" s="46" t="s">
        <v>35</v>
      </c>
      <c r="G140" s="43" t="s">
        <v>35</v>
      </c>
      <c r="H140" s="40" t="s">
        <v>35</v>
      </c>
      <c r="I140" s="46" t="s">
        <v>35</v>
      </c>
      <c r="J140" s="46" t="s">
        <v>35</v>
      </c>
      <c r="K140" s="46" t="s">
        <v>35</v>
      </c>
      <c r="L140" s="37" t="s">
        <v>35</v>
      </c>
      <c r="M140" s="49" t="s">
        <v>35</v>
      </c>
      <c r="N140" s="46" t="s">
        <v>35</v>
      </c>
      <c r="O140" s="46" t="s">
        <v>35</v>
      </c>
      <c r="P140" s="46" t="s">
        <v>35</v>
      </c>
      <c r="Q140" s="43" t="s">
        <v>35</v>
      </c>
      <c r="R140" s="40" t="s">
        <v>35</v>
      </c>
      <c r="S140" s="46" t="s">
        <v>35</v>
      </c>
      <c r="T140" s="46" t="s">
        <v>35</v>
      </c>
      <c r="U140" s="46" t="s">
        <v>35</v>
      </c>
      <c r="V140" s="46" t="s">
        <v>35</v>
      </c>
      <c r="W140" s="46" t="s">
        <v>35</v>
      </c>
      <c r="X140" s="46" t="s">
        <v>35</v>
      </c>
      <c r="Y140" s="46" t="s">
        <v>35</v>
      </c>
      <c r="Z140" s="46" t="s">
        <v>35</v>
      </c>
      <c r="AA140" s="46" t="s">
        <v>35</v>
      </c>
      <c r="AB140" s="46" t="s">
        <v>35</v>
      </c>
      <c r="AC140" s="46" t="s">
        <v>35</v>
      </c>
      <c r="AD140" s="46" t="s">
        <v>35</v>
      </c>
      <c r="AE140" s="46" t="s">
        <v>35</v>
      </c>
      <c r="AF140" s="46" t="s">
        <v>35</v>
      </c>
      <c r="AG140" s="46" t="s">
        <v>35</v>
      </c>
      <c r="AH140" s="46" t="s">
        <v>35</v>
      </c>
      <c r="AI140" s="46" t="s">
        <v>35</v>
      </c>
      <c r="AJ140" s="37" t="s">
        <v>35</v>
      </c>
      <c r="AK140" s="5"/>
      <c r="AL140" s="5"/>
      <c r="AM140" s="5"/>
      <c r="AN140" s="5"/>
      <c r="AO140" s="5"/>
      <c r="AP140" s="5"/>
      <c r="AQ140" s="5"/>
      <c r="AR140" s="5"/>
      <c r="AS140" s="5"/>
      <c r="AT140" s="5"/>
      <c r="AU140" s="5"/>
      <c r="AV140" s="5"/>
      <c r="AW140" s="5"/>
      <c r="AX140" s="5"/>
      <c r="AY140" s="5"/>
      <c r="AZ140" s="304"/>
      <c r="BA140" s="1836" t="s">
        <v>106</v>
      </c>
      <c r="BB140" s="1542" t="s">
        <v>64</v>
      </c>
      <c r="BC140" s="33" t="s">
        <v>35</v>
      </c>
      <c r="BD140" s="29" t="s">
        <v>35</v>
      </c>
      <c r="BE140" s="29" t="s">
        <v>35</v>
      </c>
      <c r="BF140" s="29" t="s">
        <v>35</v>
      </c>
      <c r="BG140" s="24" t="s">
        <v>35</v>
      </c>
      <c r="BH140" s="33" t="s">
        <v>35</v>
      </c>
      <c r="BI140" s="29" t="s">
        <v>35</v>
      </c>
      <c r="BJ140" s="29" t="s">
        <v>35</v>
      </c>
      <c r="BK140" s="29" t="s">
        <v>35</v>
      </c>
      <c r="BL140" s="24" t="s">
        <v>35</v>
      </c>
      <c r="BM140" s="33" t="s">
        <v>35</v>
      </c>
      <c r="BN140" s="29" t="s">
        <v>35</v>
      </c>
      <c r="BO140" s="29" t="s">
        <v>35</v>
      </c>
      <c r="BP140" s="29" t="s">
        <v>35</v>
      </c>
      <c r="BQ140" s="24" t="s">
        <v>35</v>
      </c>
      <c r="BR140" s="33" t="s">
        <v>35</v>
      </c>
      <c r="BS140" s="29" t="s">
        <v>35</v>
      </c>
      <c r="BT140" s="29" t="s">
        <v>35</v>
      </c>
      <c r="BU140" s="29" t="s">
        <v>35</v>
      </c>
      <c r="BV140" s="29" t="s">
        <v>35</v>
      </c>
      <c r="BW140" s="29" t="s">
        <v>35</v>
      </c>
      <c r="BX140" s="29" t="s">
        <v>35</v>
      </c>
      <c r="BY140" s="18" t="s">
        <v>35</v>
      </c>
      <c r="BZ140" s="18" t="s">
        <v>35</v>
      </c>
      <c r="CA140" s="18" t="s">
        <v>35</v>
      </c>
      <c r="CB140" s="18" t="s">
        <v>35</v>
      </c>
      <c r="CC140" s="18" t="s">
        <v>35</v>
      </c>
      <c r="CD140" s="18" t="s">
        <v>35</v>
      </c>
      <c r="CE140" s="18" t="s">
        <v>35</v>
      </c>
      <c r="CF140" s="18" t="s">
        <v>35</v>
      </c>
      <c r="CG140" s="18" t="s">
        <v>35</v>
      </c>
      <c r="CH140" s="18" t="s">
        <v>35</v>
      </c>
      <c r="CI140" s="18" t="s">
        <v>35</v>
      </c>
      <c r="CJ140" s="18" t="s">
        <v>35</v>
      </c>
      <c r="CK140" s="3"/>
      <c r="CL140" s="3"/>
      <c r="CM140" s="3"/>
      <c r="CN140" s="3"/>
      <c r="CO140" s="3"/>
      <c r="CP140" s="3"/>
      <c r="CQ140" s="3"/>
      <c r="CR140" s="3"/>
      <c r="CS140" s="3"/>
      <c r="CT140" s="3"/>
      <c r="CU140" s="3"/>
      <c r="CV140" s="3"/>
      <c r="CW140" s="3"/>
      <c r="CX140" s="3"/>
      <c r="CY140" s="3"/>
      <c r="CZ140" s="3"/>
    </row>
    <row r="141" s="276" customFormat="true" ht="15" customHeight="true" x14ac:dyDescent="0.2">
      <c r="A141" s="1804"/>
      <c r="B141" s="331" t="s">
        <v>65</v>
      </c>
      <c r="C141" s="49" t="s">
        <v>35</v>
      </c>
      <c r="D141" s="46" t="s">
        <v>35</v>
      </c>
      <c r="E141" s="46" t="s">
        <v>35</v>
      </c>
      <c r="F141" s="46" t="s">
        <v>35</v>
      </c>
      <c r="G141" s="43" t="s">
        <v>35</v>
      </c>
      <c r="H141" s="40" t="s">
        <v>35</v>
      </c>
      <c r="I141" s="46" t="s">
        <v>35</v>
      </c>
      <c r="J141" s="46" t="s">
        <v>35</v>
      </c>
      <c r="K141" s="46" t="s">
        <v>35</v>
      </c>
      <c r="L141" s="37" t="s">
        <v>35</v>
      </c>
      <c r="M141" s="49" t="s">
        <v>35</v>
      </c>
      <c r="N141" s="46" t="s">
        <v>35</v>
      </c>
      <c r="O141" s="46" t="s">
        <v>35</v>
      </c>
      <c r="P141" s="46" t="s">
        <v>35</v>
      </c>
      <c r="Q141" s="43" t="s">
        <v>35</v>
      </c>
      <c r="R141" s="40" t="s">
        <v>35</v>
      </c>
      <c r="S141" s="46" t="s">
        <v>35</v>
      </c>
      <c r="T141" s="46" t="s">
        <v>35</v>
      </c>
      <c r="U141" s="46" t="s">
        <v>35</v>
      </c>
      <c r="V141" s="46" t="s">
        <v>35</v>
      </c>
      <c r="W141" s="46" t="s">
        <v>35</v>
      </c>
      <c r="X141" s="46" t="s">
        <v>35</v>
      </c>
      <c r="Y141" s="46" t="s">
        <v>35</v>
      </c>
      <c r="Z141" s="46" t="s">
        <v>35</v>
      </c>
      <c r="AA141" s="46" t="s">
        <v>35</v>
      </c>
      <c r="AB141" s="46" t="s">
        <v>35</v>
      </c>
      <c r="AC141" s="46" t="s">
        <v>35</v>
      </c>
      <c r="AD141" s="46" t="s">
        <v>35</v>
      </c>
      <c r="AE141" s="46" t="s">
        <v>35</v>
      </c>
      <c r="AF141" s="46" t="s">
        <v>35</v>
      </c>
      <c r="AG141" s="46" t="s">
        <v>35</v>
      </c>
      <c r="AH141" s="46" t="s">
        <v>35</v>
      </c>
      <c r="AI141" s="46" t="s">
        <v>35</v>
      </c>
      <c r="AJ141" s="37" t="s">
        <v>35</v>
      </c>
      <c r="AK141" s="5"/>
      <c r="AL141" s="5"/>
      <c r="AM141" s="5"/>
      <c r="AN141" s="5"/>
      <c r="AO141" s="5"/>
      <c r="AP141" s="5"/>
      <c r="AQ141" s="5"/>
      <c r="AR141" s="5"/>
      <c r="AS141" s="5"/>
      <c r="AT141" s="5"/>
      <c r="AU141" s="5"/>
      <c r="AV141" s="5"/>
      <c r="AW141" s="5"/>
      <c r="AX141" s="5"/>
      <c r="AY141" s="5"/>
      <c r="AZ141" s="304"/>
      <c r="BA141" s="1836"/>
      <c r="BB141" s="1542" t="s">
        <v>65</v>
      </c>
      <c r="BC141" s="33" t="s">
        <v>35</v>
      </c>
      <c r="BD141" s="29" t="s">
        <v>35</v>
      </c>
      <c r="BE141" s="29" t="s">
        <v>35</v>
      </c>
      <c r="BF141" s="29" t="s">
        <v>35</v>
      </c>
      <c r="BG141" s="24" t="s">
        <v>35</v>
      </c>
      <c r="BH141" s="33" t="s">
        <v>35</v>
      </c>
      <c r="BI141" s="29" t="s">
        <v>35</v>
      </c>
      <c r="BJ141" s="29" t="s">
        <v>35</v>
      </c>
      <c r="BK141" s="29" t="s">
        <v>35</v>
      </c>
      <c r="BL141" s="24" t="s">
        <v>35</v>
      </c>
      <c r="BM141" s="33" t="s">
        <v>35</v>
      </c>
      <c r="BN141" s="29" t="s">
        <v>35</v>
      </c>
      <c r="BO141" s="29" t="s">
        <v>35</v>
      </c>
      <c r="BP141" s="29" t="s">
        <v>35</v>
      </c>
      <c r="BQ141" s="24" t="s">
        <v>35</v>
      </c>
      <c r="BR141" s="33" t="s">
        <v>35</v>
      </c>
      <c r="BS141" s="29" t="s">
        <v>35</v>
      </c>
      <c r="BT141" s="29" t="s">
        <v>35</v>
      </c>
      <c r="BU141" s="29" t="s">
        <v>35</v>
      </c>
      <c r="BV141" s="29" t="s">
        <v>35</v>
      </c>
      <c r="BW141" s="29" t="s">
        <v>35</v>
      </c>
      <c r="BX141" s="29" t="s">
        <v>35</v>
      </c>
      <c r="BY141" s="18" t="s">
        <v>35</v>
      </c>
      <c r="BZ141" s="18" t="s">
        <v>35</v>
      </c>
      <c r="CA141" s="18" t="s">
        <v>35</v>
      </c>
      <c r="CB141" s="18" t="s">
        <v>35</v>
      </c>
      <c r="CC141" s="18" t="s">
        <v>35</v>
      </c>
      <c r="CD141" s="18" t="s">
        <v>35</v>
      </c>
      <c r="CE141" s="18" t="s">
        <v>35</v>
      </c>
      <c r="CF141" s="18" t="s">
        <v>35</v>
      </c>
      <c r="CG141" s="18" t="s">
        <v>35</v>
      </c>
      <c r="CH141" s="18" t="s">
        <v>35</v>
      </c>
      <c r="CI141" s="18" t="s">
        <v>35</v>
      </c>
      <c r="CJ141" s="18" t="s">
        <v>35</v>
      </c>
      <c r="CK141" s="3"/>
      <c r="CL141" s="3"/>
      <c r="CM141" s="3"/>
      <c r="CN141" s="3"/>
      <c r="CO141" s="3"/>
      <c r="CP141" s="3"/>
      <c r="CQ141" s="3"/>
      <c r="CR141" s="3"/>
      <c r="CS141" s="3"/>
      <c r="CT141" s="3"/>
      <c r="CU141" s="3"/>
      <c r="CV141" s="3"/>
      <c r="CW141" s="3"/>
      <c r="CX141" s="3"/>
      <c r="CY141" s="3"/>
      <c r="CZ141" s="3"/>
    </row>
    <row r="142" s="276" customFormat="true" ht="15" customHeight="true" x14ac:dyDescent="0.2">
      <c r="A142" s="1804"/>
      <c r="B142" s="331" t="s">
        <v>66</v>
      </c>
      <c r="C142" s="49" t="s">
        <v>35</v>
      </c>
      <c r="D142" s="46" t="s">
        <v>35</v>
      </c>
      <c r="E142" s="46" t="s">
        <v>35</v>
      </c>
      <c r="F142" s="46" t="s">
        <v>35</v>
      </c>
      <c r="G142" s="43" t="s">
        <v>35</v>
      </c>
      <c r="H142" s="40" t="s">
        <v>35</v>
      </c>
      <c r="I142" s="46" t="s">
        <v>35</v>
      </c>
      <c r="J142" s="46" t="s">
        <v>35</v>
      </c>
      <c r="K142" s="46" t="s">
        <v>35</v>
      </c>
      <c r="L142" s="37" t="s">
        <v>35</v>
      </c>
      <c r="M142" s="49" t="s">
        <v>35</v>
      </c>
      <c r="N142" s="46" t="s">
        <v>35</v>
      </c>
      <c r="O142" s="46" t="s">
        <v>35</v>
      </c>
      <c r="P142" s="46" t="s">
        <v>35</v>
      </c>
      <c r="Q142" s="43" t="s">
        <v>35</v>
      </c>
      <c r="R142" s="40" t="s">
        <v>35</v>
      </c>
      <c r="S142" s="46" t="s">
        <v>35</v>
      </c>
      <c r="T142" s="46" t="s">
        <v>35</v>
      </c>
      <c r="U142" s="46" t="s">
        <v>35</v>
      </c>
      <c r="V142" s="46" t="s">
        <v>35</v>
      </c>
      <c r="W142" s="46" t="s">
        <v>35</v>
      </c>
      <c r="X142" s="46" t="s">
        <v>35</v>
      </c>
      <c r="Y142" s="46" t="s">
        <v>35</v>
      </c>
      <c r="Z142" s="46" t="s">
        <v>35</v>
      </c>
      <c r="AA142" s="46" t="s">
        <v>35</v>
      </c>
      <c r="AB142" s="46" t="s">
        <v>35</v>
      </c>
      <c r="AC142" s="46" t="s">
        <v>35</v>
      </c>
      <c r="AD142" s="46" t="s">
        <v>35</v>
      </c>
      <c r="AE142" s="46" t="s">
        <v>35</v>
      </c>
      <c r="AF142" s="46" t="s">
        <v>35</v>
      </c>
      <c r="AG142" s="46" t="s">
        <v>35</v>
      </c>
      <c r="AH142" s="46" t="s">
        <v>35</v>
      </c>
      <c r="AI142" s="46" t="s">
        <v>35</v>
      </c>
      <c r="AJ142" s="37" t="s">
        <v>35</v>
      </c>
      <c r="AK142" s="5"/>
      <c r="AL142" s="5"/>
      <c r="AM142" s="5"/>
      <c r="AN142" s="5"/>
      <c r="AO142" s="5"/>
      <c r="AP142" s="5"/>
      <c r="AQ142" s="5"/>
      <c r="AR142" s="5"/>
      <c r="AS142" s="5"/>
      <c r="AT142" s="5"/>
      <c r="AU142" s="5"/>
      <c r="AV142" s="5"/>
      <c r="AW142" s="5"/>
      <c r="AX142" s="5"/>
      <c r="AY142" s="5"/>
      <c r="AZ142" s="304"/>
      <c r="BA142" s="1836"/>
      <c r="BB142" s="1542" t="s">
        <v>66</v>
      </c>
      <c r="BC142" s="33" t="s">
        <v>35</v>
      </c>
      <c r="BD142" s="29" t="s">
        <v>35</v>
      </c>
      <c r="BE142" s="29" t="s">
        <v>35</v>
      </c>
      <c r="BF142" s="29" t="s">
        <v>35</v>
      </c>
      <c r="BG142" s="24" t="s">
        <v>35</v>
      </c>
      <c r="BH142" s="33" t="s">
        <v>35</v>
      </c>
      <c r="BI142" s="29" t="s">
        <v>35</v>
      </c>
      <c r="BJ142" s="29" t="s">
        <v>35</v>
      </c>
      <c r="BK142" s="29" t="s">
        <v>35</v>
      </c>
      <c r="BL142" s="24" t="s">
        <v>35</v>
      </c>
      <c r="BM142" s="33" t="s">
        <v>35</v>
      </c>
      <c r="BN142" s="29" t="s">
        <v>35</v>
      </c>
      <c r="BO142" s="29" t="s">
        <v>35</v>
      </c>
      <c r="BP142" s="29" t="s">
        <v>35</v>
      </c>
      <c r="BQ142" s="24" t="s">
        <v>35</v>
      </c>
      <c r="BR142" s="33" t="s">
        <v>35</v>
      </c>
      <c r="BS142" s="29" t="s">
        <v>35</v>
      </c>
      <c r="BT142" s="29" t="s">
        <v>35</v>
      </c>
      <c r="BU142" s="29" t="s">
        <v>35</v>
      </c>
      <c r="BV142" s="29" t="s">
        <v>35</v>
      </c>
      <c r="BW142" s="29" t="s">
        <v>35</v>
      </c>
      <c r="BX142" s="29" t="s">
        <v>35</v>
      </c>
      <c r="BY142" s="18" t="s">
        <v>35</v>
      </c>
      <c r="BZ142" s="18" t="s">
        <v>35</v>
      </c>
      <c r="CA142" s="18" t="s">
        <v>35</v>
      </c>
      <c r="CB142" s="18" t="s">
        <v>35</v>
      </c>
      <c r="CC142" s="18" t="s">
        <v>35</v>
      </c>
      <c r="CD142" s="18" t="s">
        <v>35</v>
      </c>
      <c r="CE142" s="18" t="s">
        <v>35</v>
      </c>
      <c r="CF142" s="18" t="s">
        <v>35</v>
      </c>
      <c r="CG142" s="18" t="s">
        <v>35</v>
      </c>
      <c r="CH142" s="18" t="s">
        <v>35</v>
      </c>
      <c r="CI142" s="18" t="s">
        <v>35</v>
      </c>
      <c r="CJ142" s="18" t="s">
        <v>35</v>
      </c>
      <c r="CK142" s="3"/>
      <c r="CL142" s="3"/>
      <c r="CM142" s="3"/>
      <c r="CN142" s="3"/>
      <c r="CO142" s="3"/>
      <c r="CP142" s="3"/>
      <c r="CQ142" s="3"/>
      <c r="CR142" s="3"/>
      <c r="CS142" s="3"/>
      <c r="CT142" s="3"/>
      <c r="CU142" s="3"/>
      <c r="CV142" s="3"/>
      <c r="CW142" s="3"/>
      <c r="CX142" s="3"/>
      <c r="CY142" s="3"/>
      <c r="CZ142" s="3"/>
    </row>
    <row r="143" s="276" customFormat="true" ht="15" customHeight="true" x14ac:dyDescent="0.2">
      <c r="A143" s="1804"/>
      <c r="B143" s="331" t="s">
        <v>67</v>
      </c>
      <c r="C143" s="49" t="s">
        <v>35</v>
      </c>
      <c r="D143" s="46" t="s">
        <v>35</v>
      </c>
      <c r="E143" s="46" t="s">
        <v>35</v>
      </c>
      <c r="F143" s="46" t="s">
        <v>35</v>
      </c>
      <c r="G143" s="43" t="s">
        <v>35</v>
      </c>
      <c r="H143" s="40" t="s">
        <v>35</v>
      </c>
      <c r="I143" s="46" t="s">
        <v>35</v>
      </c>
      <c r="J143" s="46" t="s">
        <v>35</v>
      </c>
      <c r="K143" s="46" t="s">
        <v>35</v>
      </c>
      <c r="L143" s="37" t="s">
        <v>35</v>
      </c>
      <c r="M143" s="49" t="s">
        <v>35</v>
      </c>
      <c r="N143" s="46" t="s">
        <v>35</v>
      </c>
      <c r="O143" s="46" t="s">
        <v>35</v>
      </c>
      <c r="P143" s="46" t="s">
        <v>35</v>
      </c>
      <c r="Q143" s="43" t="s">
        <v>35</v>
      </c>
      <c r="R143" s="40" t="s">
        <v>35</v>
      </c>
      <c r="S143" s="46" t="s">
        <v>35</v>
      </c>
      <c r="T143" s="46" t="s">
        <v>35</v>
      </c>
      <c r="U143" s="46" t="s">
        <v>35</v>
      </c>
      <c r="V143" s="46" t="s">
        <v>35</v>
      </c>
      <c r="W143" s="46" t="s">
        <v>35</v>
      </c>
      <c r="X143" s="46" t="s">
        <v>35</v>
      </c>
      <c r="Y143" s="46" t="s">
        <v>35</v>
      </c>
      <c r="Z143" s="46" t="s">
        <v>35</v>
      </c>
      <c r="AA143" s="46" t="s">
        <v>35</v>
      </c>
      <c r="AB143" s="46" t="s">
        <v>35</v>
      </c>
      <c r="AC143" s="46" t="s">
        <v>35</v>
      </c>
      <c r="AD143" s="46" t="s">
        <v>35</v>
      </c>
      <c r="AE143" s="46" t="s">
        <v>35</v>
      </c>
      <c r="AF143" s="46" t="s">
        <v>35</v>
      </c>
      <c r="AG143" s="46" t="s">
        <v>35</v>
      </c>
      <c r="AH143" s="46" t="s">
        <v>35</v>
      </c>
      <c r="AI143" s="46" t="s">
        <v>35</v>
      </c>
      <c r="AJ143" s="37" t="s">
        <v>35</v>
      </c>
      <c r="AK143" s="5"/>
      <c r="AL143" s="5"/>
      <c r="AM143" s="5"/>
      <c r="AN143" s="5"/>
      <c r="AO143" s="5"/>
      <c r="AP143" s="5"/>
      <c r="AQ143" s="5"/>
      <c r="AR143" s="5"/>
      <c r="AS143" s="5"/>
      <c r="AT143" s="5"/>
      <c r="AU143" s="5"/>
      <c r="AV143" s="5"/>
      <c r="AW143" s="5"/>
      <c r="AX143" s="5"/>
      <c r="AY143" s="5"/>
      <c r="AZ143" s="304"/>
      <c r="BA143" s="1836"/>
      <c r="BB143" s="1542" t="s">
        <v>67</v>
      </c>
      <c r="BC143" s="33" t="s">
        <v>35</v>
      </c>
      <c r="BD143" s="29" t="s">
        <v>35</v>
      </c>
      <c r="BE143" s="29" t="s">
        <v>35</v>
      </c>
      <c r="BF143" s="29" t="s">
        <v>35</v>
      </c>
      <c r="BG143" s="24" t="s">
        <v>35</v>
      </c>
      <c r="BH143" s="33" t="s">
        <v>35</v>
      </c>
      <c r="BI143" s="29" t="s">
        <v>35</v>
      </c>
      <c r="BJ143" s="29" t="s">
        <v>35</v>
      </c>
      <c r="BK143" s="29" t="s">
        <v>35</v>
      </c>
      <c r="BL143" s="24" t="s">
        <v>35</v>
      </c>
      <c r="BM143" s="33" t="s">
        <v>35</v>
      </c>
      <c r="BN143" s="29" t="s">
        <v>35</v>
      </c>
      <c r="BO143" s="29" t="s">
        <v>35</v>
      </c>
      <c r="BP143" s="29" t="s">
        <v>35</v>
      </c>
      <c r="BQ143" s="24" t="s">
        <v>35</v>
      </c>
      <c r="BR143" s="33" t="s">
        <v>35</v>
      </c>
      <c r="BS143" s="29" t="s">
        <v>35</v>
      </c>
      <c r="BT143" s="29" t="s">
        <v>35</v>
      </c>
      <c r="BU143" s="29" t="s">
        <v>35</v>
      </c>
      <c r="BV143" s="29" t="s">
        <v>35</v>
      </c>
      <c r="BW143" s="29" t="s">
        <v>35</v>
      </c>
      <c r="BX143" s="29" t="s">
        <v>35</v>
      </c>
      <c r="BY143" s="18" t="s">
        <v>35</v>
      </c>
      <c r="BZ143" s="18" t="s">
        <v>35</v>
      </c>
      <c r="CA143" s="18" t="s">
        <v>35</v>
      </c>
      <c r="CB143" s="18" t="s">
        <v>35</v>
      </c>
      <c r="CC143" s="18" t="s">
        <v>35</v>
      </c>
      <c r="CD143" s="18" t="s">
        <v>35</v>
      </c>
      <c r="CE143" s="18" t="s">
        <v>35</v>
      </c>
      <c r="CF143" s="18" t="s">
        <v>35</v>
      </c>
      <c r="CG143" s="18" t="s">
        <v>35</v>
      </c>
      <c r="CH143" s="18" t="s">
        <v>35</v>
      </c>
      <c r="CI143" s="18" t="s">
        <v>35</v>
      </c>
      <c r="CJ143" s="18" t="s">
        <v>35</v>
      </c>
      <c r="CK143" s="3"/>
      <c r="CL143" s="3"/>
      <c r="CM143" s="3"/>
      <c r="CN143" s="3"/>
      <c r="CO143" s="3"/>
      <c r="CP143" s="3"/>
      <c r="CQ143" s="3"/>
      <c r="CR143" s="3"/>
      <c r="CS143" s="3"/>
      <c r="CT143" s="3"/>
      <c r="CU143" s="3"/>
      <c r="CV143" s="3"/>
      <c r="CW143" s="3"/>
      <c r="CX143" s="3"/>
      <c r="CY143" s="3"/>
      <c r="CZ143" s="3"/>
    </row>
    <row r="144" s="276" customFormat="true" ht="15" customHeight="true" x14ac:dyDescent="0.2">
      <c r="A144" s="1804" t="s">
        <v>107</v>
      </c>
      <c r="B144" s="331" t="s">
        <v>64</v>
      </c>
      <c r="C144" s="49" t="s">
        <v>35</v>
      </c>
      <c r="D144" s="46" t="s">
        <v>35</v>
      </c>
      <c r="E144" s="46" t="s">
        <v>35</v>
      </c>
      <c r="F144" s="46" t="s">
        <v>35</v>
      </c>
      <c r="G144" s="43" t="s">
        <v>35</v>
      </c>
      <c r="H144" s="40" t="s">
        <v>35</v>
      </c>
      <c r="I144" s="46" t="s">
        <v>35</v>
      </c>
      <c r="J144" s="46" t="s">
        <v>35</v>
      </c>
      <c r="K144" s="46" t="s">
        <v>35</v>
      </c>
      <c r="L144" s="37" t="s">
        <v>35</v>
      </c>
      <c r="M144" s="49" t="s">
        <v>35</v>
      </c>
      <c r="N144" s="46" t="s">
        <v>35</v>
      </c>
      <c r="O144" s="46" t="s">
        <v>35</v>
      </c>
      <c r="P144" s="46" t="s">
        <v>35</v>
      </c>
      <c r="Q144" s="43" t="s">
        <v>35</v>
      </c>
      <c r="R144" s="40" t="s">
        <v>35</v>
      </c>
      <c r="S144" s="46" t="s">
        <v>35</v>
      </c>
      <c r="T144" s="46" t="s">
        <v>35</v>
      </c>
      <c r="U144" s="46" t="s">
        <v>35</v>
      </c>
      <c r="V144" s="46" t="s">
        <v>35</v>
      </c>
      <c r="W144" s="46" t="s">
        <v>35</v>
      </c>
      <c r="X144" s="46" t="s">
        <v>35</v>
      </c>
      <c r="Y144" s="46" t="s">
        <v>35</v>
      </c>
      <c r="Z144" s="46" t="s">
        <v>35</v>
      </c>
      <c r="AA144" s="46" t="s">
        <v>35</v>
      </c>
      <c r="AB144" s="46" t="s">
        <v>35</v>
      </c>
      <c r="AC144" s="46" t="s">
        <v>35</v>
      </c>
      <c r="AD144" s="46" t="s">
        <v>35</v>
      </c>
      <c r="AE144" s="46" t="s">
        <v>35</v>
      </c>
      <c r="AF144" s="46" t="s">
        <v>35</v>
      </c>
      <c r="AG144" s="46" t="s">
        <v>35</v>
      </c>
      <c r="AH144" s="46" t="s">
        <v>35</v>
      </c>
      <c r="AI144" s="46" t="s">
        <v>35</v>
      </c>
      <c r="AJ144" s="37" t="s">
        <v>35</v>
      </c>
      <c r="AK144" s="5"/>
      <c r="AL144" s="5"/>
      <c r="AM144" s="5"/>
      <c r="AN144" s="5"/>
      <c r="AO144" s="5"/>
      <c r="AP144" s="5"/>
      <c r="AQ144" s="5"/>
      <c r="AR144" s="5"/>
      <c r="AS144" s="5"/>
      <c r="AT144" s="5"/>
      <c r="AU144" s="5"/>
      <c r="AV144" s="5"/>
      <c r="AW144" s="5"/>
      <c r="AX144" s="5"/>
      <c r="AY144" s="5"/>
      <c r="AZ144" s="304"/>
      <c r="BA144" s="1836" t="s">
        <v>107</v>
      </c>
      <c r="BB144" s="1542" t="s">
        <v>64</v>
      </c>
      <c r="BC144" s="33" t="s">
        <v>35</v>
      </c>
      <c r="BD144" s="29" t="s">
        <v>35</v>
      </c>
      <c r="BE144" s="29" t="s">
        <v>35</v>
      </c>
      <c r="BF144" s="29" t="s">
        <v>35</v>
      </c>
      <c r="BG144" s="24" t="s">
        <v>35</v>
      </c>
      <c r="BH144" s="33" t="s">
        <v>35</v>
      </c>
      <c r="BI144" s="29" t="s">
        <v>35</v>
      </c>
      <c r="BJ144" s="29" t="s">
        <v>35</v>
      </c>
      <c r="BK144" s="29" t="s">
        <v>35</v>
      </c>
      <c r="BL144" s="24" t="s">
        <v>35</v>
      </c>
      <c r="BM144" s="33" t="s">
        <v>35</v>
      </c>
      <c r="BN144" s="29" t="s">
        <v>35</v>
      </c>
      <c r="BO144" s="29" t="s">
        <v>35</v>
      </c>
      <c r="BP144" s="29" t="s">
        <v>35</v>
      </c>
      <c r="BQ144" s="24" t="s">
        <v>35</v>
      </c>
      <c r="BR144" s="33" t="s">
        <v>35</v>
      </c>
      <c r="BS144" s="29" t="s">
        <v>35</v>
      </c>
      <c r="BT144" s="29" t="s">
        <v>35</v>
      </c>
      <c r="BU144" s="29" t="s">
        <v>35</v>
      </c>
      <c r="BV144" s="29" t="s">
        <v>35</v>
      </c>
      <c r="BW144" s="29" t="s">
        <v>35</v>
      </c>
      <c r="BX144" s="29" t="s">
        <v>35</v>
      </c>
      <c r="BY144" s="18" t="s">
        <v>35</v>
      </c>
      <c r="BZ144" s="18" t="s">
        <v>35</v>
      </c>
      <c r="CA144" s="18" t="s">
        <v>35</v>
      </c>
      <c r="CB144" s="18" t="s">
        <v>35</v>
      </c>
      <c r="CC144" s="18" t="s">
        <v>35</v>
      </c>
      <c r="CD144" s="18" t="s">
        <v>35</v>
      </c>
      <c r="CE144" s="18" t="s">
        <v>35</v>
      </c>
      <c r="CF144" s="18" t="s">
        <v>35</v>
      </c>
      <c r="CG144" s="18" t="s">
        <v>35</v>
      </c>
      <c r="CH144" s="18" t="s">
        <v>35</v>
      </c>
      <c r="CI144" s="18" t="s">
        <v>35</v>
      </c>
      <c r="CJ144" s="18" t="s">
        <v>35</v>
      </c>
      <c r="CK144" s="3"/>
      <c r="CL144" s="3"/>
      <c r="CM144" s="3"/>
      <c r="CN144" s="3"/>
      <c r="CO144" s="3"/>
      <c r="CP144" s="3"/>
      <c r="CQ144" s="3"/>
      <c r="CR144" s="3"/>
      <c r="CS144" s="3"/>
      <c r="CT144" s="3"/>
      <c r="CU144" s="3"/>
      <c r="CV144" s="3"/>
      <c r="CW144" s="3"/>
      <c r="CX144" s="3"/>
      <c r="CY144" s="3"/>
      <c r="CZ144" s="3"/>
    </row>
    <row r="145" s="276" customFormat="true" ht="15" customHeight="true" x14ac:dyDescent="0.2">
      <c r="A145" s="1804"/>
      <c r="B145" s="331" t="s">
        <v>65</v>
      </c>
      <c r="C145" s="49" t="s">
        <v>35</v>
      </c>
      <c r="D145" s="46" t="s">
        <v>35</v>
      </c>
      <c r="E145" s="46" t="s">
        <v>35</v>
      </c>
      <c r="F145" s="46" t="s">
        <v>35</v>
      </c>
      <c r="G145" s="43" t="s">
        <v>35</v>
      </c>
      <c r="H145" s="40" t="s">
        <v>35</v>
      </c>
      <c r="I145" s="46" t="s">
        <v>35</v>
      </c>
      <c r="J145" s="46" t="s">
        <v>35</v>
      </c>
      <c r="K145" s="46" t="s">
        <v>35</v>
      </c>
      <c r="L145" s="37" t="s">
        <v>35</v>
      </c>
      <c r="M145" s="49" t="s">
        <v>35</v>
      </c>
      <c r="N145" s="46" t="s">
        <v>35</v>
      </c>
      <c r="O145" s="46" t="s">
        <v>35</v>
      </c>
      <c r="P145" s="46" t="s">
        <v>35</v>
      </c>
      <c r="Q145" s="43" t="s">
        <v>35</v>
      </c>
      <c r="R145" s="40" t="s">
        <v>35</v>
      </c>
      <c r="S145" s="46" t="s">
        <v>35</v>
      </c>
      <c r="T145" s="46" t="s">
        <v>35</v>
      </c>
      <c r="U145" s="46" t="s">
        <v>35</v>
      </c>
      <c r="V145" s="46" t="s">
        <v>35</v>
      </c>
      <c r="W145" s="46" t="s">
        <v>35</v>
      </c>
      <c r="X145" s="46" t="s">
        <v>35</v>
      </c>
      <c r="Y145" s="46" t="s">
        <v>35</v>
      </c>
      <c r="Z145" s="46" t="s">
        <v>35</v>
      </c>
      <c r="AA145" s="46" t="s">
        <v>35</v>
      </c>
      <c r="AB145" s="46" t="s">
        <v>35</v>
      </c>
      <c r="AC145" s="46" t="s">
        <v>35</v>
      </c>
      <c r="AD145" s="46" t="s">
        <v>35</v>
      </c>
      <c r="AE145" s="46" t="s">
        <v>35</v>
      </c>
      <c r="AF145" s="46" t="s">
        <v>35</v>
      </c>
      <c r="AG145" s="46" t="s">
        <v>35</v>
      </c>
      <c r="AH145" s="46" t="s">
        <v>35</v>
      </c>
      <c r="AI145" s="46" t="s">
        <v>35</v>
      </c>
      <c r="AJ145" s="37" t="s">
        <v>35</v>
      </c>
      <c r="AK145" s="5"/>
      <c r="AL145" s="5"/>
      <c r="AM145" s="5"/>
      <c r="AN145" s="5"/>
      <c r="AO145" s="5"/>
      <c r="AP145" s="5"/>
      <c r="AQ145" s="5"/>
      <c r="AR145" s="5"/>
      <c r="AS145" s="5"/>
      <c r="AT145" s="5"/>
      <c r="AU145" s="5"/>
      <c r="AV145" s="5"/>
      <c r="AW145" s="5"/>
      <c r="AX145" s="5"/>
      <c r="AY145" s="5"/>
      <c r="AZ145" s="304"/>
      <c r="BA145" s="1836"/>
      <c r="BB145" s="1542" t="s">
        <v>65</v>
      </c>
      <c r="BC145" s="33" t="s">
        <v>35</v>
      </c>
      <c r="BD145" s="29" t="s">
        <v>35</v>
      </c>
      <c r="BE145" s="29" t="s">
        <v>35</v>
      </c>
      <c r="BF145" s="29" t="s">
        <v>35</v>
      </c>
      <c r="BG145" s="24" t="s">
        <v>35</v>
      </c>
      <c r="BH145" s="33" t="s">
        <v>35</v>
      </c>
      <c r="BI145" s="29" t="s">
        <v>35</v>
      </c>
      <c r="BJ145" s="29" t="s">
        <v>35</v>
      </c>
      <c r="BK145" s="29" t="s">
        <v>35</v>
      </c>
      <c r="BL145" s="24" t="s">
        <v>35</v>
      </c>
      <c r="BM145" s="33" t="s">
        <v>35</v>
      </c>
      <c r="BN145" s="29" t="s">
        <v>35</v>
      </c>
      <c r="BO145" s="29" t="s">
        <v>35</v>
      </c>
      <c r="BP145" s="29" t="s">
        <v>35</v>
      </c>
      <c r="BQ145" s="24" t="s">
        <v>35</v>
      </c>
      <c r="BR145" s="33" t="s">
        <v>35</v>
      </c>
      <c r="BS145" s="29" t="s">
        <v>35</v>
      </c>
      <c r="BT145" s="29" t="s">
        <v>35</v>
      </c>
      <c r="BU145" s="29" t="s">
        <v>35</v>
      </c>
      <c r="BV145" s="29" t="s">
        <v>35</v>
      </c>
      <c r="BW145" s="29" t="s">
        <v>35</v>
      </c>
      <c r="BX145" s="29" t="s">
        <v>35</v>
      </c>
      <c r="BY145" s="18" t="s">
        <v>35</v>
      </c>
      <c r="BZ145" s="18" t="s">
        <v>35</v>
      </c>
      <c r="CA145" s="18" t="s">
        <v>35</v>
      </c>
      <c r="CB145" s="18" t="s">
        <v>35</v>
      </c>
      <c r="CC145" s="18" t="s">
        <v>35</v>
      </c>
      <c r="CD145" s="18" t="s">
        <v>35</v>
      </c>
      <c r="CE145" s="18" t="s">
        <v>35</v>
      </c>
      <c r="CF145" s="18" t="s">
        <v>35</v>
      </c>
      <c r="CG145" s="18" t="s">
        <v>35</v>
      </c>
      <c r="CH145" s="18" t="s">
        <v>35</v>
      </c>
      <c r="CI145" s="18" t="s">
        <v>35</v>
      </c>
      <c r="CJ145" s="18" t="s">
        <v>35</v>
      </c>
      <c r="CK145" s="3"/>
      <c r="CL145" s="3"/>
      <c r="CM145" s="3"/>
      <c r="CN145" s="3"/>
      <c r="CO145" s="3"/>
      <c r="CP145" s="3"/>
      <c r="CQ145" s="3"/>
      <c r="CR145" s="3"/>
      <c r="CS145" s="3"/>
      <c r="CT145" s="3"/>
      <c r="CU145" s="3"/>
      <c r="CV145" s="3"/>
      <c r="CW145" s="3"/>
      <c r="CX145" s="3"/>
      <c r="CY145" s="3"/>
      <c r="CZ145" s="3"/>
    </row>
    <row r="146" s="276" customFormat="true" ht="15" customHeight="true" x14ac:dyDescent="0.2">
      <c r="A146" s="1804"/>
      <c r="B146" s="331" t="s">
        <v>66</v>
      </c>
      <c r="C146" s="49" t="s">
        <v>35</v>
      </c>
      <c r="D146" s="46" t="s">
        <v>35</v>
      </c>
      <c r="E146" s="46" t="s">
        <v>35</v>
      </c>
      <c r="F146" s="46" t="s">
        <v>35</v>
      </c>
      <c r="G146" s="43" t="s">
        <v>35</v>
      </c>
      <c r="H146" s="40" t="s">
        <v>35</v>
      </c>
      <c r="I146" s="46" t="s">
        <v>35</v>
      </c>
      <c r="J146" s="46" t="s">
        <v>35</v>
      </c>
      <c r="K146" s="46" t="s">
        <v>35</v>
      </c>
      <c r="L146" s="37" t="s">
        <v>35</v>
      </c>
      <c r="M146" s="49" t="s">
        <v>35</v>
      </c>
      <c r="N146" s="46" t="s">
        <v>35</v>
      </c>
      <c r="O146" s="46" t="s">
        <v>35</v>
      </c>
      <c r="P146" s="46" t="s">
        <v>35</v>
      </c>
      <c r="Q146" s="43" t="s">
        <v>35</v>
      </c>
      <c r="R146" s="40" t="s">
        <v>35</v>
      </c>
      <c r="S146" s="46" t="s">
        <v>35</v>
      </c>
      <c r="T146" s="46" t="s">
        <v>35</v>
      </c>
      <c r="U146" s="46" t="s">
        <v>35</v>
      </c>
      <c r="V146" s="46" t="s">
        <v>35</v>
      </c>
      <c r="W146" s="46" t="s">
        <v>35</v>
      </c>
      <c r="X146" s="46" t="s">
        <v>35</v>
      </c>
      <c r="Y146" s="46" t="s">
        <v>35</v>
      </c>
      <c r="Z146" s="46" t="s">
        <v>35</v>
      </c>
      <c r="AA146" s="46" t="s">
        <v>35</v>
      </c>
      <c r="AB146" s="46" t="s">
        <v>35</v>
      </c>
      <c r="AC146" s="46" t="s">
        <v>35</v>
      </c>
      <c r="AD146" s="46" t="s">
        <v>35</v>
      </c>
      <c r="AE146" s="46" t="s">
        <v>35</v>
      </c>
      <c r="AF146" s="46" t="s">
        <v>35</v>
      </c>
      <c r="AG146" s="46" t="s">
        <v>35</v>
      </c>
      <c r="AH146" s="46" t="s">
        <v>35</v>
      </c>
      <c r="AI146" s="46" t="s">
        <v>35</v>
      </c>
      <c r="AJ146" s="37" t="s">
        <v>35</v>
      </c>
      <c r="AK146" s="5"/>
      <c r="AL146" s="5"/>
      <c r="AM146" s="5"/>
      <c r="AN146" s="5"/>
      <c r="AO146" s="5"/>
      <c r="AP146" s="5"/>
      <c r="AQ146" s="5"/>
      <c r="AR146" s="5"/>
      <c r="AS146" s="5"/>
      <c r="AT146" s="5"/>
      <c r="AU146" s="5"/>
      <c r="AV146" s="5"/>
      <c r="AW146" s="5"/>
      <c r="AX146" s="5"/>
      <c r="AY146" s="5"/>
      <c r="AZ146" s="304"/>
      <c r="BA146" s="1836"/>
      <c r="BB146" s="1542" t="s">
        <v>66</v>
      </c>
      <c r="BC146" s="33" t="s">
        <v>35</v>
      </c>
      <c r="BD146" s="29" t="s">
        <v>35</v>
      </c>
      <c r="BE146" s="29" t="s">
        <v>35</v>
      </c>
      <c r="BF146" s="29" t="s">
        <v>35</v>
      </c>
      <c r="BG146" s="24" t="s">
        <v>35</v>
      </c>
      <c r="BH146" s="33" t="s">
        <v>35</v>
      </c>
      <c r="BI146" s="29" t="s">
        <v>35</v>
      </c>
      <c r="BJ146" s="29" t="s">
        <v>35</v>
      </c>
      <c r="BK146" s="29" t="s">
        <v>35</v>
      </c>
      <c r="BL146" s="24" t="s">
        <v>35</v>
      </c>
      <c r="BM146" s="33" t="s">
        <v>35</v>
      </c>
      <c r="BN146" s="29" t="s">
        <v>35</v>
      </c>
      <c r="BO146" s="29" t="s">
        <v>35</v>
      </c>
      <c r="BP146" s="29" t="s">
        <v>35</v>
      </c>
      <c r="BQ146" s="24" t="s">
        <v>35</v>
      </c>
      <c r="BR146" s="33" t="s">
        <v>35</v>
      </c>
      <c r="BS146" s="29" t="s">
        <v>35</v>
      </c>
      <c r="BT146" s="29" t="s">
        <v>35</v>
      </c>
      <c r="BU146" s="29" t="s">
        <v>35</v>
      </c>
      <c r="BV146" s="29" t="s">
        <v>35</v>
      </c>
      <c r="BW146" s="29" t="s">
        <v>35</v>
      </c>
      <c r="BX146" s="29" t="s">
        <v>35</v>
      </c>
      <c r="BY146" s="18" t="s">
        <v>35</v>
      </c>
      <c r="BZ146" s="18" t="s">
        <v>35</v>
      </c>
      <c r="CA146" s="18" t="s">
        <v>35</v>
      </c>
      <c r="CB146" s="18" t="s">
        <v>35</v>
      </c>
      <c r="CC146" s="18" t="s">
        <v>35</v>
      </c>
      <c r="CD146" s="18" t="s">
        <v>35</v>
      </c>
      <c r="CE146" s="18" t="s">
        <v>35</v>
      </c>
      <c r="CF146" s="18" t="s">
        <v>35</v>
      </c>
      <c r="CG146" s="18" t="s">
        <v>35</v>
      </c>
      <c r="CH146" s="18" t="s">
        <v>35</v>
      </c>
      <c r="CI146" s="18" t="s">
        <v>35</v>
      </c>
      <c r="CJ146" s="18" t="s">
        <v>35</v>
      </c>
      <c r="CK146" s="3"/>
      <c r="CL146" s="3"/>
      <c r="CM146" s="3"/>
      <c r="CN146" s="3"/>
      <c r="CO146" s="3"/>
      <c r="CP146" s="3"/>
      <c r="CQ146" s="3"/>
      <c r="CR146" s="3"/>
      <c r="CS146" s="3"/>
      <c r="CT146" s="3"/>
      <c r="CU146" s="3"/>
      <c r="CV146" s="3"/>
      <c r="CW146" s="3"/>
      <c r="CX146" s="3"/>
      <c r="CY146" s="3"/>
      <c r="CZ146" s="3"/>
    </row>
    <row r="147" s="276" customFormat="true" ht="15" customHeight="true" x14ac:dyDescent="0.2">
      <c r="A147" s="1804"/>
      <c r="B147" s="331" t="s">
        <v>67</v>
      </c>
      <c r="C147" s="49" t="s">
        <v>35</v>
      </c>
      <c r="D147" s="46" t="s">
        <v>35</v>
      </c>
      <c r="E147" s="46" t="s">
        <v>35</v>
      </c>
      <c r="F147" s="46" t="s">
        <v>35</v>
      </c>
      <c r="G147" s="43" t="s">
        <v>35</v>
      </c>
      <c r="H147" s="40" t="s">
        <v>35</v>
      </c>
      <c r="I147" s="46" t="s">
        <v>35</v>
      </c>
      <c r="J147" s="46" t="s">
        <v>35</v>
      </c>
      <c r="K147" s="46" t="s">
        <v>35</v>
      </c>
      <c r="L147" s="37" t="s">
        <v>35</v>
      </c>
      <c r="M147" s="49" t="s">
        <v>35</v>
      </c>
      <c r="N147" s="46" t="s">
        <v>35</v>
      </c>
      <c r="O147" s="46" t="s">
        <v>35</v>
      </c>
      <c r="P147" s="46" t="s">
        <v>35</v>
      </c>
      <c r="Q147" s="43" t="s">
        <v>35</v>
      </c>
      <c r="R147" s="40" t="s">
        <v>35</v>
      </c>
      <c r="S147" s="46" t="s">
        <v>35</v>
      </c>
      <c r="T147" s="46" t="s">
        <v>35</v>
      </c>
      <c r="U147" s="46" t="s">
        <v>35</v>
      </c>
      <c r="V147" s="46" t="s">
        <v>35</v>
      </c>
      <c r="W147" s="46" t="s">
        <v>35</v>
      </c>
      <c r="X147" s="46" t="s">
        <v>35</v>
      </c>
      <c r="Y147" s="46" t="s">
        <v>35</v>
      </c>
      <c r="Z147" s="46" t="s">
        <v>35</v>
      </c>
      <c r="AA147" s="46" t="s">
        <v>35</v>
      </c>
      <c r="AB147" s="46" t="s">
        <v>35</v>
      </c>
      <c r="AC147" s="46" t="s">
        <v>35</v>
      </c>
      <c r="AD147" s="46" t="s">
        <v>35</v>
      </c>
      <c r="AE147" s="46" t="s">
        <v>35</v>
      </c>
      <c r="AF147" s="46" t="s">
        <v>35</v>
      </c>
      <c r="AG147" s="46" t="s">
        <v>35</v>
      </c>
      <c r="AH147" s="46" t="s">
        <v>35</v>
      </c>
      <c r="AI147" s="46" t="s">
        <v>35</v>
      </c>
      <c r="AJ147" s="37" t="s">
        <v>35</v>
      </c>
      <c r="AK147" s="5"/>
      <c r="AL147" s="5"/>
      <c r="AM147" s="5"/>
      <c r="AN147" s="5"/>
      <c r="AO147" s="5"/>
      <c r="AP147" s="5"/>
      <c r="AQ147" s="5"/>
      <c r="AR147" s="5"/>
      <c r="AS147" s="5"/>
      <c r="AT147" s="5"/>
      <c r="AU147" s="5"/>
      <c r="AV147" s="5"/>
      <c r="AW147" s="5"/>
      <c r="AX147" s="5"/>
      <c r="AY147" s="5"/>
      <c r="AZ147" s="304"/>
      <c r="BA147" s="1836"/>
      <c r="BB147" s="1542" t="s">
        <v>67</v>
      </c>
      <c r="BC147" s="33" t="s">
        <v>35</v>
      </c>
      <c r="BD147" s="29" t="s">
        <v>35</v>
      </c>
      <c r="BE147" s="29" t="s">
        <v>35</v>
      </c>
      <c r="BF147" s="29" t="s">
        <v>35</v>
      </c>
      <c r="BG147" s="24" t="s">
        <v>35</v>
      </c>
      <c r="BH147" s="33" t="s">
        <v>35</v>
      </c>
      <c r="BI147" s="29" t="s">
        <v>35</v>
      </c>
      <c r="BJ147" s="29" t="s">
        <v>35</v>
      </c>
      <c r="BK147" s="29" t="s">
        <v>35</v>
      </c>
      <c r="BL147" s="24" t="s">
        <v>35</v>
      </c>
      <c r="BM147" s="33" t="s">
        <v>35</v>
      </c>
      <c r="BN147" s="29" t="s">
        <v>35</v>
      </c>
      <c r="BO147" s="29" t="s">
        <v>35</v>
      </c>
      <c r="BP147" s="29" t="s">
        <v>35</v>
      </c>
      <c r="BQ147" s="24" t="s">
        <v>35</v>
      </c>
      <c r="BR147" s="33" t="s">
        <v>35</v>
      </c>
      <c r="BS147" s="29" t="s">
        <v>35</v>
      </c>
      <c r="BT147" s="29" t="s">
        <v>35</v>
      </c>
      <c r="BU147" s="29" t="s">
        <v>35</v>
      </c>
      <c r="BV147" s="29" t="s">
        <v>35</v>
      </c>
      <c r="BW147" s="29" t="s">
        <v>35</v>
      </c>
      <c r="BX147" s="29" t="s">
        <v>35</v>
      </c>
      <c r="BY147" s="18" t="s">
        <v>35</v>
      </c>
      <c r="BZ147" s="18" t="s">
        <v>35</v>
      </c>
      <c r="CA147" s="18" t="s">
        <v>35</v>
      </c>
      <c r="CB147" s="18" t="s">
        <v>35</v>
      </c>
      <c r="CC147" s="18" t="s">
        <v>35</v>
      </c>
      <c r="CD147" s="18" t="s">
        <v>35</v>
      </c>
      <c r="CE147" s="18" t="s">
        <v>35</v>
      </c>
      <c r="CF147" s="18" t="s">
        <v>35</v>
      </c>
      <c r="CG147" s="18" t="s">
        <v>35</v>
      </c>
      <c r="CH147" s="18" t="s">
        <v>35</v>
      </c>
      <c r="CI147" s="18" t="s">
        <v>35</v>
      </c>
      <c r="CJ147" s="18" t="s">
        <v>35</v>
      </c>
      <c r="CK147" s="3"/>
      <c r="CL147" s="3"/>
      <c r="CM147" s="3"/>
      <c r="CN147" s="3"/>
      <c r="CO147" s="3"/>
      <c r="CP147" s="3"/>
      <c r="CQ147" s="3"/>
      <c r="CR147" s="3"/>
      <c r="CS147" s="3"/>
      <c r="CT147" s="3"/>
      <c r="CU147" s="3"/>
      <c r="CV147" s="3"/>
      <c r="CW147" s="3"/>
      <c r="CX147" s="3"/>
      <c r="CY147" s="3"/>
      <c r="CZ147" s="3"/>
    </row>
    <row r="148" s="276" customFormat="true" ht="15" customHeight="true" x14ac:dyDescent="0.2">
      <c r="A148" s="1804" t="s">
        <v>108</v>
      </c>
      <c r="B148" s="331" t="s">
        <v>49</v>
      </c>
      <c r="C148" s="134">
        <v>4.762579271750492</v>
      </c>
      <c r="D148" s="133">
        <v>8.4759341738154017</v>
      </c>
      <c r="E148" s="133">
        <v>10.374480877652656</v>
      </c>
      <c r="F148" s="133">
        <v>12.83356739896176</v>
      </c>
      <c r="G148" s="132">
        <v>6.3401237003328488</v>
      </c>
      <c r="H148" s="122">
        <v>16.977604973763938</v>
      </c>
      <c r="I148" s="133">
        <v>9.5596234917559819</v>
      </c>
      <c r="J148" s="133">
        <v>6.6324699434871555</v>
      </c>
      <c r="K148" s="133">
        <v>2.5429513377328279</v>
      </c>
      <c r="L148" s="126">
        <v>1.290705025304995</v>
      </c>
      <c r="M148" s="134">
        <v>4.3033168830320117</v>
      </c>
      <c r="N148" s="133">
        <v>7.1085896633525127</v>
      </c>
      <c r="O148" s="133">
        <v>9.3311585094618987</v>
      </c>
      <c r="P148" s="133">
        <v>12.465335423307575</v>
      </c>
      <c r="Q148" s="132">
        <v>10.663748273070803</v>
      </c>
      <c r="R148" s="122">
        <v>8.9836700159005911</v>
      </c>
      <c r="S148" s="133">
        <v>15.435151429603417</v>
      </c>
      <c r="T148" s="133">
        <v>9.1217034628695828</v>
      </c>
      <c r="U148" s="133">
        <v>6.5097140377006939</v>
      </c>
      <c r="V148" s="133">
        <v>5.5546581776234412</v>
      </c>
      <c r="W148" s="133">
        <v>12.852444625042539</v>
      </c>
      <c r="X148" s="133">
        <v>4.6610474815515532</v>
      </c>
      <c r="Y148" s="133">
        <v>12.654995865324464</v>
      </c>
      <c r="Z148" s="133">
        <v>6.6445593005999752</v>
      </c>
      <c r="AA148" s="133">
        <v>3.1004424663031096</v>
      </c>
      <c r="AB148" s="133">
        <v>5.5367595389176874</v>
      </c>
      <c r="AC148" s="133">
        <v>8.1751522834914532</v>
      </c>
      <c r="AD148" s="133">
        <v>4.281963947131155</v>
      </c>
      <c r="AE148" s="133">
        <v>5.663302032784701</v>
      </c>
      <c r="AF148" s="133">
        <v>5.6157075773723726</v>
      </c>
      <c r="AG148" s="133">
        <v>4.0843614262399957</v>
      </c>
      <c r="AH148" s="133">
        <v>8.1554238043000407</v>
      </c>
      <c r="AI148" s="133">
        <v>11.361981730177497</v>
      </c>
      <c r="AJ148" s="126">
        <v>8.4745881523592228</v>
      </c>
      <c r="AK148" s="4"/>
      <c r="AL148" s="4"/>
      <c r="AM148" s="4"/>
      <c r="AN148" s="4"/>
      <c r="AO148" s="4"/>
      <c r="AP148" s="4"/>
      <c r="AQ148" s="4"/>
      <c r="AR148" s="4"/>
      <c r="AS148" s="4"/>
      <c r="AT148" s="4"/>
      <c r="AU148" s="4"/>
      <c r="AV148" s="4"/>
      <c r="AW148" s="4"/>
      <c r="AX148" s="4"/>
      <c r="AY148" s="4"/>
      <c r="AZ148" s="304"/>
      <c r="BA148" s="1836" t="s">
        <v>108</v>
      </c>
      <c r="BB148" s="1542" t="s">
        <v>49</v>
      </c>
      <c r="BC148" s="33" t="s">
        <v>35</v>
      </c>
      <c r="BD148" s="29" t="s">
        <v>35</v>
      </c>
      <c r="BE148" s="29" t="s">
        <v>35</v>
      </c>
      <c r="BF148" s="29" t="s">
        <v>35</v>
      </c>
      <c r="BG148" s="24" t="s">
        <v>35</v>
      </c>
      <c r="BH148" s="33" t="s">
        <v>35</v>
      </c>
      <c r="BI148" s="29" t="s">
        <v>35</v>
      </c>
      <c r="BJ148" s="29" t="s">
        <v>35</v>
      </c>
      <c r="BK148" s="29" t="s">
        <v>35</v>
      </c>
      <c r="BL148" s="24" t="s">
        <v>35</v>
      </c>
      <c r="BM148" s="33" t="s">
        <v>35</v>
      </c>
      <c r="BN148" s="29" t="s">
        <v>35</v>
      </c>
      <c r="BO148" s="29" t="s">
        <v>35</v>
      </c>
      <c r="BP148" s="29" t="s">
        <v>35</v>
      </c>
      <c r="BQ148" s="24" t="s">
        <v>35</v>
      </c>
      <c r="BR148" s="33" t="s">
        <v>35</v>
      </c>
      <c r="BS148" s="29" t="s">
        <v>35</v>
      </c>
      <c r="BT148" s="29" t="s">
        <v>35</v>
      </c>
      <c r="BU148" s="29" t="s">
        <v>35</v>
      </c>
      <c r="BV148" s="29" t="s">
        <v>35</v>
      </c>
      <c r="BW148" s="29" t="s">
        <v>35</v>
      </c>
      <c r="BX148" s="29" t="s">
        <v>35</v>
      </c>
      <c r="BY148" s="18" t="s">
        <v>35</v>
      </c>
      <c r="BZ148" s="18" t="s">
        <v>35</v>
      </c>
      <c r="CA148" s="18" t="s">
        <v>35</v>
      </c>
      <c r="CB148" s="18" t="s">
        <v>35</v>
      </c>
      <c r="CC148" s="18" t="s">
        <v>35</v>
      </c>
      <c r="CD148" s="18" t="s">
        <v>35</v>
      </c>
      <c r="CE148" s="18" t="s">
        <v>35</v>
      </c>
      <c r="CF148" s="18" t="s">
        <v>35</v>
      </c>
      <c r="CG148" s="18" t="s">
        <v>35</v>
      </c>
      <c r="CH148" s="18" t="s">
        <v>35</v>
      </c>
      <c r="CI148" s="18" t="s">
        <v>35</v>
      </c>
      <c r="CJ148" s="18" t="s">
        <v>35</v>
      </c>
      <c r="CK148" s="3"/>
      <c r="CL148" s="3"/>
      <c r="CM148" s="3"/>
      <c r="CN148" s="3"/>
      <c r="CO148" s="3"/>
      <c r="CP148" s="3"/>
      <c r="CQ148" s="3"/>
      <c r="CR148" s="3"/>
      <c r="CS148" s="3"/>
      <c r="CT148" s="3"/>
      <c r="CU148" s="3"/>
      <c r="CV148" s="3"/>
      <c r="CW148" s="3"/>
      <c r="CX148" s="3"/>
      <c r="CY148" s="3"/>
      <c r="CZ148" s="3"/>
    </row>
    <row r="149" s="276" customFormat="true" ht="15" customHeight="true" x14ac:dyDescent="0.2">
      <c r="A149" s="1804"/>
      <c r="B149" s="331" t="s">
        <v>48</v>
      </c>
      <c r="C149" s="134">
        <v>13.70729302749546</v>
      </c>
      <c r="D149" s="133">
        <v>25.439213331118498</v>
      </c>
      <c r="E149" s="133">
        <v>44.672046406591427</v>
      </c>
      <c r="F149" s="133">
        <v>66.581457018266804</v>
      </c>
      <c r="G149" s="132">
        <v>90.548138015747739</v>
      </c>
      <c r="H149" s="122">
        <v>53.679589951129159</v>
      </c>
      <c r="I149" s="133">
        <v>84.147322693023341</v>
      </c>
      <c r="J149" s="133">
        <v>91.942668862479792</v>
      </c>
      <c r="K149" s="133">
        <v>97.416780480676053</v>
      </c>
      <c r="L149" s="126">
        <v>98.620379231911741</v>
      </c>
      <c r="M149" s="134">
        <v>13.241261200668278</v>
      </c>
      <c r="N149" s="133">
        <v>22.000871242196105</v>
      </c>
      <c r="O149" s="133">
        <v>38.088592207583332</v>
      </c>
      <c r="P149" s="133">
        <v>54.871073846632243</v>
      </c>
      <c r="Q149" s="132">
        <v>78.076797977850759</v>
      </c>
      <c r="R149" s="122">
        <v>57.939692592685375</v>
      </c>
      <c r="S149" s="133">
        <v>58.170763006811065</v>
      </c>
      <c r="T149" s="133">
        <v>37.793360121727318</v>
      </c>
      <c r="U149" s="133">
        <v>38.065612424563476</v>
      </c>
      <c r="V149" s="133">
        <v>37.553474134154179</v>
      </c>
      <c r="W149" s="133">
        <v>40.962411732510773</v>
      </c>
      <c r="X149" s="133">
        <v>40.887660698179126</v>
      </c>
      <c r="Y149" s="133">
        <v>52.002547616873962</v>
      </c>
      <c r="Z149" s="133">
        <v>25.922843519015466</v>
      </c>
      <c r="AA149" s="133">
        <v>30.866644094585173</v>
      </c>
      <c r="AB149" s="133">
        <v>34.743662471486033</v>
      </c>
      <c r="AC149" s="133">
        <v>87.223858403383289</v>
      </c>
      <c r="AD149" s="133">
        <v>64.499281983589157</v>
      </c>
      <c r="AE149" s="133">
        <v>24.708813012331063</v>
      </c>
      <c r="AF149" s="133">
        <v>52.092144244794049</v>
      </c>
      <c r="AG149" s="133">
        <v>40.001902405216825</v>
      </c>
      <c r="AH149" s="133">
        <v>38.659428863940548</v>
      </c>
      <c r="AI149" s="133">
        <v>47.336346920668973</v>
      </c>
      <c r="AJ149" s="126">
        <v>49.715690842585012</v>
      </c>
      <c r="AK149" s="4"/>
      <c r="AL149" s="4"/>
      <c r="AM149" s="4"/>
      <c r="AN149" s="4"/>
      <c r="AO149" s="4"/>
      <c r="AP149" s="4"/>
      <c r="AQ149" s="4"/>
      <c r="AR149" s="4"/>
      <c r="AS149" s="4"/>
      <c r="AT149" s="4"/>
      <c r="AU149" s="4"/>
      <c r="AV149" s="4"/>
      <c r="AW149" s="4"/>
      <c r="AX149" s="4"/>
      <c r="AY149" s="4"/>
      <c r="AZ149" s="304"/>
      <c r="BA149" s="1836"/>
      <c r="BB149" s="1542" t="s">
        <v>48</v>
      </c>
      <c r="BC149" s="33" t="s">
        <v>35</v>
      </c>
      <c r="BD149" s="29" t="s">
        <v>35</v>
      </c>
      <c r="BE149" s="29" t="s">
        <v>35</v>
      </c>
      <c r="BF149" s="29" t="s">
        <v>35</v>
      </c>
      <c r="BG149" s="24" t="s">
        <v>35</v>
      </c>
      <c r="BH149" s="33" t="s">
        <v>35</v>
      </c>
      <c r="BI149" s="29" t="s">
        <v>35</v>
      </c>
      <c r="BJ149" s="29" t="s">
        <v>35</v>
      </c>
      <c r="BK149" s="29" t="s">
        <v>35</v>
      </c>
      <c r="BL149" s="24" t="s">
        <v>35</v>
      </c>
      <c r="BM149" s="33" t="s">
        <v>35</v>
      </c>
      <c r="BN149" s="29" t="s">
        <v>35</v>
      </c>
      <c r="BO149" s="29" t="s">
        <v>35</v>
      </c>
      <c r="BP149" s="29" t="s">
        <v>35</v>
      </c>
      <c r="BQ149" s="24" t="s">
        <v>35</v>
      </c>
      <c r="BR149" s="33" t="s">
        <v>35</v>
      </c>
      <c r="BS149" s="29" t="s">
        <v>35</v>
      </c>
      <c r="BT149" s="29" t="s">
        <v>35</v>
      </c>
      <c r="BU149" s="29" t="s">
        <v>35</v>
      </c>
      <c r="BV149" s="29" t="s">
        <v>35</v>
      </c>
      <c r="BW149" s="29" t="s">
        <v>35</v>
      </c>
      <c r="BX149" s="29" t="s">
        <v>35</v>
      </c>
      <c r="BY149" s="18" t="s">
        <v>35</v>
      </c>
      <c r="BZ149" s="18" t="s">
        <v>35</v>
      </c>
      <c r="CA149" s="18" t="s">
        <v>35</v>
      </c>
      <c r="CB149" s="18" t="s">
        <v>35</v>
      </c>
      <c r="CC149" s="18" t="s">
        <v>35</v>
      </c>
      <c r="CD149" s="18" t="s">
        <v>35</v>
      </c>
      <c r="CE149" s="18" t="s">
        <v>35</v>
      </c>
      <c r="CF149" s="18" t="s">
        <v>35</v>
      </c>
      <c r="CG149" s="18" t="s">
        <v>35</v>
      </c>
      <c r="CH149" s="18" t="s">
        <v>35</v>
      </c>
      <c r="CI149" s="18" t="s">
        <v>35</v>
      </c>
      <c r="CJ149" s="18" t="s">
        <v>35</v>
      </c>
      <c r="CK149" s="3"/>
      <c r="CL149" s="3"/>
      <c r="CM149" s="3"/>
      <c r="CN149" s="3"/>
      <c r="CO149" s="3"/>
      <c r="CP149" s="3"/>
      <c r="CQ149" s="3"/>
      <c r="CR149" s="3"/>
      <c r="CS149" s="3"/>
      <c r="CT149" s="3"/>
      <c r="CU149" s="3"/>
      <c r="CV149" s="3"/>
      <c r="CW149" s="3"/>
      <c r="CX149" s="3"/>
      <c r="CY149" s="3"/>
      <c r="CZ149" s="3"/>
    </row>
    <row r="150" s="276" customFormat="true" ht="15" customHeight="true" x14ac:dyDescent="0.2">
      <c r="A150" s="1804"/>
      <c r="B150" s="331" t="s">
        <v>110</v>
      </c>
      <c r="C150" s="134">
        <v>81.530127700754093</v>
      </c>
      <c r="D150" s="133">
        <v>66.084852495065988</v>
      </c>
      <c r="E150" s="133">
        <v>44.953472715755822</v>
      </c>
      <c r="F150" s="133">
        <v>20.584975582771644</v>
      </c>
      <c r="G150" s="132">
        <v>3.11173828391951</v>
      </c>
      <c r="H150" s="122">
        <v>29.342805075107027</v>
      </c>
      <c r="I150" s="133">
        <v>6.2930538152206612</v>
      </c>
      <c r="J150" s="133">
        <v>1.4248611940330356</v>
      </c>
      <c r="K150" s="133">
        <v>4.0268181591153439E-2</v>
      </c>
      <c r="L150" s="126">
        <v>8.8915742783226795E-2</v>
      </c>
      <c r="M150" s="134">
        <v>82.455421916299628</v>
      </c>
      <c r="N150" s="133">
        <v>70.890539094451185</v>
      </c>
      <c r="O150" s="133">
        <v>52.580249282954775</v>
      </c>
      <c r="P150" s="133">
        <v>32.663590730060378</v>
      </c>
      <c r="Q150" s="132">
        <v>11.259453749078601</v>
      </c>
      <c r="R150" s="122">
        <v>33.076637391414096</v>
      </c>
      <c r="S150" s="133">
        <v>26.394085563585545</v>
      </c>
      <c r="T150" s="133">
        <v>53.084936415403192</v>
      </c>
      <c r="U150" s="133">
        <v>55.424673537735757</v>
      </c>
      <c r="V150" s="133">
        <v>56.891867688222334</v>
      </c>
      <c r="W150" s="133">
        <v>46.185143642447017</v>
      </c>
      <c r="X150" s="133">
        <v>54.451291820269233</v>
      </c>
      <c r="Y150" s="133">
        <v>35.342456517801466</v>
      </c>
      <c r="Z150" s="133">
        <v>67.432597180384576</v>
      </c>
      <c r="AA150" s="133">
        <v>66.032913439111866</v>
      </c>
      <c r="AB150" s="133">
        <v>59.719577989596232</v>
      </c>
      <c r="AC150" s="133">
        <v>4.6009893131252593</v>
      </c>
      <c r="AD150" s="133">
        <v>31.218754069279825</v>
      </c>
      <c r="AE150" s="133">
        <v>69.627884954884351</v>
      </c>
      <c r="AF150" s="133">
        <v>42.292148177834008</v>
      </c>
      <c r="AG150" s="133">
        <v>55.913736168543103</v>
      </c>
      <c r="AH150" s="133">
        <v>53.185147331759616</v>
      </c>
      <c r="AI150" s="133">
        <v>41.301671349153672</v>
      </c>
      <c r="AJ150" s="126">
        <v>41.809721005055664</v>
      </c>
      <c r="AK150" s="4"/>
      <c r="AL150" s="4"/>
      <c r="AM150" s="4"/>
      <c r="AN150" s="4"/>
      <c r="AO150" s="4"/>
      <c r="AP150" s="4"/>
      <c r="AQ150" s="4"/>
      <c r="AR150" s="4"/>
      <c r="AS150" s="4"/>
      <c r="AT150" s="4"/>
      <c r="AU150" s="4"/>
      <c r="AV150" s="4"/>
      <c r="AW150" s="4"/>
      <c r="AX150" s="4"/>
      <c r="AY150" s="4"/>
      <c r="AZ150" s="304"/>
      <c r="BA150" s="1836"/>
      <c r="BB150" s="1542" t="s">
        <v>110</v>
      </c>
      <c r="BC150" s="33" t="s">
        <v>35</v>
      </c>
      <c r="BD150" s="29" t="s">
        <v>35</v>
      </c>
      <c r="BE150" s="29" t="s">
        <v>35</v>
      </c>
      <c r="BF150" s="29" t="s">
        <v>35</v>
      </c>
      <c r="BG150" s="24" t="s">
        <v>35</v>
      </c>
      <c r="BH150" s="33" t="s">
        <v>35</v>
      </c>
      <c r="BI150" s="29" t="s">
        <v>35</v>
      </c>
      <c r="BJ150" s="29" t="s">
        <v>35</v>
      </c>
      <c r="BK150" s="29" t="s">
        <v>35</v>
      </c>
      <c r="BL150" s="24" t="s">
        <v>35</v>
      </c>
      <c r="BM150" s="33" t="s">
        <v>35</v>
      </c>
      <c r="BN150" s="29" t="s">
        <v>35</v>
      </c>
      <c r="BO150" s="29" t="s">
        <v>35</v>
      </c>
      <c r="BP150" s="29" t="s">
        <v>35</v>
      </c>
      <c r="BQ150" s="24" t="s">
        <v>35</v>
      </c>
      <c r="BR150" s="33" t="s">
        <v>35</v>
      </c>
      <c r="BS150" s="29" t="s">
        <v>35</v>
      </c>
      <c r="BT150" s="29" t="s">
        <v>35</v>
      </c>
      <c r="BU150" s="29" t="s">
        <v>35</v>
      </c>
      <c r="BV150" s="29" t="s">
        <v>35</v>
      </c>
      <c r="BW150" s="29" t="s">
        <v>35</v>
      </c>
      <c r="BX150" s="29" t="s">
        <v>35</v>
      </c>
      <c r="BY150" s="18" t="s">
        <v>35</v>
      </c>
      <c r="BZ150" s="18" t="s">
        <v>35</v>
      </c>
      <c r="CA150" s="18" t="s">
        <v>35</v>
      </c>
      <c r="CB150" s="18" t="s">
        <v>35</v>
      </c>
      <c r="CC150" s="18" t="s">
        <v>35</v>
      </c>
      <c r="CD150" s="18" t="s">
        <v>35</v>
      </c>
      <c r="CE150" s="18" t="s">
        <v>35</v>
      </c>
      <c r="CF150" s="18" t="s">
        <v>35</v>
      </c>
      <c r="CG150" s="18" t="s">
        <v>35</v>
      </c>
      <c r="CH150" s="18" t="s">
        <v>35</v>
      </c>
      <c r="CI150" s="18" t="s">
        <v>35</v>
      </c>
      <c r="CJ150" s="18" t="s">
        <v>35</v>
      </c>
      <c r="CK150" s="3"/>
      <c r="CL150" s="3"/>
      <c r="CM150" s="3"/>
      <c r="CN150" s="3"/>
      <c r="CO150" s="3"/>
      <c r="CP150" s="3"/>
      <c r="CQ150" s="3"/>
      <c r="CR150" s="3"/>
      <c r="CS150" s="3"/>
      <c r="CT150" s="3"/>
      <c r="CU150" s="3"/>
      <c r="CV150" s="3"/>
      <c r="CW150" s="3"/>
      <c r="CX150" s="3"/>
      <c r="CY150" s="3"/>
      <c r="CZ150" s="3"/>
    </row>
    <row r="151" s="276" customFormat="true" ht="15" customHeight="true" x14ac:dyDescent="0.2">
      <c r="A151" s="1804" t="s">
        <v>109</v>
      </c>
      <c r="B151" s="331" t="s">
        <v>49</v>
      </c>
      <c r="C151" s="134">
        <v>25.435701444607378</v>
      </c>
      <c r="D151" s="133">
        <v>24.653094636409289</v>
      </c>
      <c r="E151" s="133">
        <v>18.655672853055417</v>
      </c>
      <c r="F151" s="133">
        <v>16.138409407093441</v>
      </c>
      <c r="G151" s="132">
        <v>6.5283597627521228</v>
      </c>
      <c r="H151" s="122">
        <v>23.851074527759888</v>
      </c>
      <c r="I151" s="133">
        <v>9.9296113277498836</v>
      </c>
      <c r="J151" s="133">
        <v>6.6529140776436888</v>
      </c>
      <c r="K151" s="133">
        <v>2.5439757505076765</v>
      </c>
      <c r="L151" s="126">
        <v>1.290705025304995</v>
      </c>
      <c r="M151" s="134">
        <v>24.224847359912971</v>
      </c>
      <c r="N151" s="133">
        <v>24.086191022596719</v>
      </c>
      <c r="O151" s="133">
        <v>19.568286454767161</v>
      </c>
      <c r="P151" s="133">
        <v>18.387637009328323</v>
      </c>
      <c r="Q151" s="132">
        <v>12.014771511421038</v>
      </c>
      <c r="R151" s="122">
        <v>13.423817431953175</v>
      </c>
      <c r="S151" s="133">
        <v>20.893350720054382</v>
      </c>
      <c r="T151" s="133">
        <v>19.292551568851806</v>
      </c>
      <c r="U151" s="133">
        <v>14.533140599148521</v>
      </c>
      <c r="V151" s="133">
        <v>12.869538221096729</v>
      </c>
      <c r="W151" s="133">
        <v>23.878028357002133</v>
      </c>
      <c r="X151" s="133">
        <v>9.8552883650702423</v>
      </c>
      <c r="Y151" s="133">
        <v>19.522267090040273</v>
      </c>
      <c r="Z151" s="133">
        <v>20.221064119397429</v>
      </c>
      <c r="AA151" s="133">
        <v>9.1000900943671326</v>
      </c>
      <c r="AB151" s="133">
        <v>13.74553508274477</v>
      </c>
      <c r="AC151" s="133">
        <v>8.5376887660034573</v>
      </c>
      <c r="AD151" s="133">
        <v>6.7928234566056718</v>
      </c>
      <c r="AE151" s="133">
        <v>19.049712178669079</v>
      </c>
      <c r="AF151" s="133">
        <v>9.970876717220758</v>
      </c>
      <c r="AG151" s="133">
        <v>8.8005221206325928</v>
      </c>
      <c r="AH151" s="133">
        <v>17.391756084834586</v>
      </c>
      <c r="AI151" s="133">
        <v>20.304814682709825</v>
      </c>
      <c r="AJ151" s="126">
        <v>14.381043511769869</v>
      </c>
      <c r="AK151" s="4"/>
      <c r="AL151" s="4"/>
      <c r="AM151" s="4"/>
      <c r="AN151" s="4"/>
      <c r="AO151" s="4"/>
      <c r="AP151" s="4"/>
      <c r="AQ151" s="4"/>
      <c r="AR151" s="4"/>
      <c r="AS151" s="4"/>
      <c r="AT151" s="4"/>
      <c r="AU151" s="4"/>
      <c r="AV151" s="4"/>
      <c r="AW151" s="4"/>
      <c r="AX151" s="4"/>
      <c r="AY151" s="4"/>
      <c r="AZ151" s="304"/>
      <c r="BA151" s="1836" t="s">
        <v>109</v>
      </c>
      <c r="BB151" s="1542" t="s">
        <v>49</v>
      </c>
      <c r="BC151" s="33" t="s">
        <v>35</v>
      </c>
      <c r="BD151" s="29" t="s">
        <v>35</v>
      </c>
      <c r="BE151" s="29" t="s">
        <v>35</v>
      </c>
      <c r="BF151" s="29" t="s">
        <v>35</v>
      </c>
      <c r="BG151" s="24" t="s">
        <v>35</v>
      </c>
      <c r="BH151" s="33" t="s">
        <v>35</v>
      </c>
      <c r="BI151" s="29" t="s">
        <v>35</v>
      </c>
      <c r="BJ151" s="29" t="s">
        <v>35</v>
      </c>
      <c r="BK151" s="29" t="s">
        <v>35</v>
      </c>
      <c r="BL151" s="24" t="s">
        <v>35</v>
      </c>
      <c r="BM151" s="33" t="s">
        <v>35</v>
      </c>
      <c r="BN151" s="29" t="s">
        <v>35</v>
      </c>
      <c r="BO151" s="29" t="s">
        <v>35</v>
      </c>
      <c r="BP151" s="29" t="s">
        <v>35</v>
      </c>
      <c r="BQ151" s="24" t="s">
        <v>35</v>
      </c>
      <c r="BR151" s="33" t="s">
        <v>35</v>
      </c>
      <c r="BS151" s="29" t="s">
        <v>35</v>
      </c>
      <c r="BT151" s="29" t="s">
        <v>35</v>
      </c>
      <c r="BU151" s="29" t="s">
        <v>35</v>
      </c>
      <c r="BV151" s="29" t="s">
        <v>35</v>
      </c>
      <c r="BW151" s="29" t="s">
        <v>35</v>
      </c>
      <c r="BX151" s="29" t="s">
        <v>35</v>
      </c>
      <c r="BY151" s="18" t="s">
        <v>35</v>
      </c>
      <c r="BZ151" s="18" t="s">
        <v>35</v>
      </c>
      <c r="CA151" s="18" t="s">
        <v>35</v>
      </c>
      <c r="CB151" s="18" t="s">
        <v>35</v>
      </c>
      <c r="CC151" s="18" t="s">
        <v>35</v>
      </c>
      <c r="CD151" s="18" t="s">
        <v>35</v>
      </c>
      <c r="CE151" s="18" t="s">
        <v>35</v>
      </c>
      <c r="CF151" s="18" t="s">
        <v>35</v>
      </c>
      <c r="CG151" s="18" t="s">
        <v>35</v>
      </c>
      <c r="CH151" s="18" t="s">
        <v>35</v>
      </c>
      <c r="CI151" s="18" t="s">
        <v>35</v>
      </c>
      <c r="CJ151" s="18" t="s">
        <v>35</v>
      </c>
      <c r="CK151" s="3"/>
      <c r="CL151" s="3"/>
      <c r="CM151" s="3"/>
      <c r="CN151" s="3"/>
      <c r="CO151" s="3"/>
      <c r="CP151" s="3"/>
      <c r="CQ151" s="3"/>
      <c r="CR151" s="3"/>
      <c r="CS151" s="3"/>
      <c r="CT151" s="3"/>
      <c r="CU151" s="3"/>
      <c r="CV151" s="3"/>
      <c r="CW151" s="3"/>
      <c r="CX151" s="3"/>
      <c r="CY151" s="3"/>
      <c r="CZ151" s="3"/>
    </row>
    <row r="152" s="276" customFormat="true" ht="15" customHeight="true" x14ac:dyDescent="0.2">
      <c r="A152" s="1837"/>
      <c r="B152" s="358" t="s">
        <v>48</v>
      </c>
      <c r="C152" s="134">
        <v>74.564298555392725</v>
      </c>
      <c r="D152" s="133">
        <v>75.303339794625359</v>
      </c>
      <c r="E152" s="133">
        <v>81.344327146944607</v>
      </c>
      <c r="F152" s="133">
        <v>83.861590592906651</v>
      </c>
      <c r="G152" s="132">
        <v>93.471640237247854</v>
      </c>
      <c r="H152" s="122">
        <v>76.14892547224018</v>
      </c>
      <c r="I152" s="133">
        <v>90.070388672250118</v>
      </c>
      <c r="J152" s="133">
        <v>93.347085922356271</v>
      </c>
      <c r="K152" s="133">
        <v>97.456024249492344</v>
      </c>
      <c r="L152" s="126">
        <v>98.709294974694984</v>
      </c>
      <c r="M152" s="134">
        <v>75.7751526400871</v>
      </c>
      <c r="N152" s="133">
        <v>75.85393588991937</v>
      </c>
      <c r="O152" s="133">
        <v>80.431713545232824</v>
      </c>
      <c r="P152" s="133">
        <v>81.612362990671755</v>
      </c>
      <c r="Q152" s="132">
        <v>87.985228488579111</v>
      </c>
      <c r="R152" s="122">
        <v>86.576182568046875</v>
      </c>
      <c r="S152" s="133">
        <v>79.106649279945657</v>
      </c>
      <c r="T152" s="133">
        <v>80.707448431148265</v>
      </c>
      <c r="U152" s="133">
        <v>85.466859400851419</v>
      </c>
      <c r="V152" s="133">
        <v>87.130461778903296</v>
      </c>
      <c r="W152" s="133">
        <v>76.121971642997948</v>
      </c>
      <c r="X152" s="133">
        <v>90.144711634929777</v>
      </c>
      <c r="Y152" s="133">
        <v>80.477732909959656</v>
      </c>
      <c r="Z152" s="133">
        <v>79.472296446444474</v>
      </c>
      <c r="AA152" s="133">
        <v>90.89990990563291</v>
      </c>
      <c r="AB152" s="133">
        <v>86.254464917255262</v>
      </c>
      <c r="AC152" s="133">
        <v>91.462311233996559</v>
      </c>
      <c r="AD152" s="133">
        <v>93.207176543394354</v>
      </c>
      <c r="AE152" s="133">
        <v>80.950287821330932</v>
      </c>
      <c r="AF152" s="133">
        <v>90.029123282779395</v>
      </c>
      <c r="AG152" s="133">
        <v>91.199477879367379</v>
      </c>
      <c r="AH152" s="133">
        <v>82.608243915165417</v>
      </c>
      <c r="AI152" s="133">
        <v>79.695185317290253</v>
      </c>
      <c r="AJ152" s="126">
        <v>85.618956488230111</v>
      </c>
      <c r="AK152" s="4"/>
      <c r="AL152" s="4"/>
      <c r="AM152" s="4"/>
      <c r="AN152" s="4"/>
      <c r="AO152" s="4"/>
      <c r="AP152" s="4"/>
      <c r="AQ152" s="4"/>
      <c r="AR152" s="4"/>
      <c r="AS152" s="4"/>
      <c r="AT152" s="4"/>
      <c r="AU152" s="4"/>
      <c r="AV152" s="4"/>
      <c r="AW152" s="4"/>
      <c r="AX152" s="4"/>
      <c r="AY152" s="4"/>
      <c r="AZ152" s="304"/>
      <c r="BA152" s="1836"/>
      <c r="BB152" s="1542" t="s">
        <v>48</v>
      </c>
      <c r="BC152" s="33" t="s">
        <v>35</v>
      </c>
      <c r="BD152" s="29" t="s">
        <v>35</v>
      </c>
      <c r="BE152" s="29" t="s">
        <v>35</v>
      </c>
      <c r="BF152" s="29" t="s">
        <v>35</v>
      </c>
      <c r="BG152" s="24" t="s">
        <v>35</v>
      </c>
      <c r="BH152" s="33" t="s">
        <v>35</v>
      </c>
      <c r="BI152" s="29" t="s">
        <v>35</v>
      </c>
      <c r="BJ152" s="29" t="s">
        <v>35</v>
      </c>
      <c r="BK152" s="29" t="s">
        <v>35</v>
      </c>
      <c r="BL152" s="24" t="s">
        <v>35</v>
      </c>
      <c r="BM152" s="33" t="s">
        <v>35</v>
      </c>
      <c r="BN152" s="29" t="s">
        <v>35</v>
      </c>
      <c r="BO152" s="29" t="s">
        <v>35</v>
      </c>
      <c r="BP152" s="29" t="s">
        <v>35</v>
      </c>
      <c r="BQ152" s="24" t="s">
        <v>35</v>
      </c>
      <c r="BR152" s="33" t="s">
        <v>35</v>
      </c>
      <c r="BS152" s="29" t="s">
        <v>35</v>
      </c>
      <c r="BT152" s="29" t="s">
        <v>35</v>
      </c>
      <c r="BU152" s="29" t="s">
        <v>35</v>
      </c>
      <c r="BV152" s="29" t="s">
        <v>35</v>
      </c>
      <c r="BW152" s="29" t="s">
        <v>35</v>
      </c>
      <c r="BX152" s="29" t="s">
        <v>35</v>
      </c>
      <c r="BY152" s="18" t="s">
        <v>35</v>
      </c>
      <c r="BZ152" s="18" t="s">
        <v>35</v>
      </c>
      <c r="CA152" s="18" t="s">
        <v>35</v>
      </c>
      <c r="CB152" s="18" t="s">
        <v>35</v>
      </c>
      <c r="CC152" s="18" t="s">
        <v>35</v>
      </c>
      <c r="CD152" s="18" t="s">
        <v>35</v>
      </c>
      <c r="CE152" s="18" t="s">
        <v>35</v>
      </c>
      <c r="CF152" s="18" t="s">
        <v>35</v>
      </c>
      <c r="CG152" s="18" t="s">
        <v>35</v>
      </c>
      <c r="CH152" s="18" t="s">
        <v>35</v>
      </c>
      <c r="CI152" s="18" t="s">
        <v>35</v>
      </c>
      <c r="CJ152" s="18" t="s">
        <v>35</v>
      </c>
      <c r="CK152" s="3"/>
      <c r="CL152" s="3"/>
      <c r="CM152" s="3"/>
      <c r="CN152" s="3"/>
      <c r="CO152" s="3"/>
      <c r="CP152" s="3"/>
      <c r="CQ152" s="3"/>
      <c r="CR152" s="3"/>
      <c r="CS152" s="3"/>
      <c r="CT152" s="3"/>
      <c r="CU152" s="3"/>
      <c r="CV152" s="3"/>
      <c r="CW152" s="3"/>
      <c r="CX152" s="3"/>
      <c r="CY152" s="3"/>
      <c r="CZ152" s="3"/>
    </row>
    <row r="153" s="433" customFormat="true" ht="15" customHeight="true" x14ac:dyDescent="0.2">
      <c r="A153" s="1803" t="s">
        <v>62</v>
      </c>
      <c r="B153" s="330" t="s">
        <v>194</v>
      </c>
      <c r="C153" s="98">
        <v>9.9566750043897631E-2</v>
      </c>
      <c r="D153" s="97">
        <v>0.97560567394078312</v>
      </c>
      <c r="E153" s="97">
        <v>1.253430161950535</v>
      </c>
      <c r="F153" s="97">
        <v>3.4557754698256136</v>
      </c>
      <c r="G153" s="96">
        <v>30.48789402278485</v>
      </c>
      <c r="H153" s="95">
        <v>10.41756541279538</v>
      </c>
      <c r="I153" s="97">
        <v>23.169719744824313</v>
      </c>
      <c r="J153" s="97">
        <v>38.782956455494158</v>
      </c>
      <c r="K153" s="97">
        <v>57.757631643549125</v>
      </c>
      <c r="L153" s="94">
        <v>74.003285423041874</v>
      </c>
      <c r="M153" s="98">
        <v>0.11821810431019754</v>
      </c>
      <c r="N153" s="97">
        <v>0.8275505985292636</v>
      </c>
      <c r="O153" s="97">
        <v>0.48764209404493158</v>
      </c>
      <c r="P153" s="97">
        <v>0.9573907640674425</v>
      </c>
      <c r="Q153" s="96">
        <v>2.4029997402502645</v>
      </c>
      <c r="R153" s="95">
        <v>8.1330347293574494</v>
      </c>
      <c r="S153" s="97">
        <v>2.8901419100645134</v>
      </c>
      <c r="T153" s="97">
        <v>2.2767938013254754</v>
      </c>
      <c r="U153" s="97">
        <v>0.49568023973522002</v>
      </c>
      <c r="V153" s="97">
        <v>0.77549112088802519</v>
      </c>
      <c r="W153" s="97">
        <v>0.34009070710862505</v>
      </c>
      <c r="X153" s="97">
        <v>2.1572661452483337</v>
      </c>
      <c r="Y153" s="97">
        <v>3.4175248728801217</v>
      </c>
      <c r="Z153" s="97">
        <v>0.19254328570047841</v>
      </c>
      <c r="AA153" s="97">
        <v>0</v>
      </c>
      <c r="AB153" s="97">
        <v>0.27113697545543614</v>
      </c>
      <c r="AC153" s="97">
        <v>57.629522600895335</v>
      </c>
      <c r="AD153" s="97">
        <v>3.7901682526748437</v>
      </c>
      <c r="AE153" s="97">
        <v>0.9899382390703827</v>
      </c>
      <c r="AF153" s="97">
        <v>0.20059098185050386</v>
      </c>
      <c r="AG153" s="97">
        <v>1.0041413159984305</v>
      </c>
      <c r="AH153" s="97">
        <v>4.0581576000516844</v>
      </c>
      <c r="AI153" s="97">
        <v>2.3114602064015672</v>
      </c>
      <c r="AJ153" s="94">
        <v>0.17398605534034597</v>
      </c>
      <c r="AK153" s="1693"/>
      <c r="AL153" s="1693"/>
      <c r="AM153" s="1693"/>
      <c r="AN153" s="1693"/>
      <c r="AO153" s="1693"/>
      <c r="AP153" s="1693"/>
      <c r="AQ153" s="1693"/>
      <c r="AR153" s="1693"/>
      <c r="AS153" s="1693"/>
      <c r="AT153" s="1693"/>
      <c r="AU153" s="1693"/>
      <c r="AV153" s="1693"/>
      <c r="AW153" s="1693"/>
      <c r="AX153" s="1693"/>
      <c r="AY153" s="1693"/>
      <c r="AZ153" s="305"/>
      <c r="BA153" s="1836" t="s">
        <v>62</v>
      </c>
      <c r="BB153" s="323" t="s">
        <v>194</v>
      </c>
      <c r="BC153" s="373">
        <v>14.700759</v>
      </c>
      <c r="BD153" s="364">
        <v>144.10443799999999</v>
      </c>
      <c r="BE153" s="364">
        <v>185.09561599999998</v>
      </c>
      <c r="BF153" s="364">
        <v>510.40314999999998</v>
      </c>
      <c r="BG153" s="375">
        <v>4502.7676710000005</v>
      </c>
      <c r="BH153" s="373">
        <v>242.94113500000003</v>
      </c>
      <c r="BI153" s="364">
        <v>540.66125799999998</v>
      </c>
      <c r="BJ153" s="364">
        <v>904.03922900000009</v>
      </c>
      <c r="BK153" s="364">
        <v>1349.7450710000007</v>
      </c>
      <c r="BL153" s="375">
        <v>1723.5301510000002</v>
      </c>
      <c r="BM153" s="373">
        <v>14.700759</v>
      </c>
      <c r="BN153" s="364">
        <v>102.89152900000001</v>
      </c>
      <c r="BO153" s="364">
        <v>60.658166000000008</v>
      </c>
      <c r="BP153" s="364">
        <v>119.043674</v>
      </c>
      <c r="BQ153" s="375">
        <v>298.86066199999988</v>
      </c>
      <c r="BR153" s="373">
        <v>257.81260600000007</v>
      </c>
      <c r="BS153" s="364">
        <v>166.05342000000002</v>
      </c>
      <c r="BT153" s="364">
        <v>218.90464</v>
      </c>
      <c r="BU153" s="364">
        <v>12.947645999999999</v>
      </c>
      <c r="BV153" s="364">
        <v>36.307945999999987</v>
      </c>
      <c r="BW153" s="364">
        <v>12.447160999999999</v>
      </c>
      <c r="BX153" s="364">
        <v>69.968192999999999</v>
      </c>
      <c r="BY153" s="365">
        <v>195.45065</v>
      </c>
      <c r="BZ153" s="365">
        <v>4.2484479999999998</v>
      </c>
      <c r="CA153" s="365">
        <v>0</v>
      </c>
      <c r="CB153" s="365">
        <v>3.2641439999999999</v>
      </c>
      <c r="CC153" s="365">
        <v>3993.0976339999984</v>
      </c>
      <c r="CD153" s="365">
        <v>61.680596000000001</v>
      </c>
      <c r="CE153" s="365">
        <v>18.014379999999992</v>
      </c>
      <c r="CF153" s="365">
        <v>10.059946</v>
      </c>
      <c r="CG153" s="365">
        <v>28.565482999999997</v>
      </c>
      <c r="CH153" s="365">
        <v>196.65188799999993</v>
      </c>
      <c r="CI153" s="365">
        <v>63.630353000000021</v>
      </c>
      <c r="CJ153" s="365">
        <v>7.9664999999999999</v>
      </c>
      <c r="CK153" s="2"/>
      <c r="CL153" s="2"/>
      <c r="CM153" s="2"/>
      <c r="CN153" s="2"/>
      <c r="CO153" s="2"/>
      <c r="CP153" s="2"/>
      <c r="CQ153" s="2"/>
      <c r="CR153" s="2"/>
      <c r="CS153" s="2"/>
      <c r="CT153" s="2"/>
      <c r="CU153" s="2"/>
      <c r="CV153" s="2"/>
      <c r="CW153" s="2"/>
      <c r="CX153" s="2"/>
      <c r="CY153" s="2"/>
      <c r="CZ153" s="2"/>
    </row>
    <row r="154" s="433" customFormat="true" ht="15" customHeight="true" x14ac:dyDescent="0.2">
      <c r="A154" s="1804"/>
      <c r="B154" s="331" t="s">
        <v>195</v>
      </c>
      <c r="C154" s="98">
        <v>16.754795471983027</v>
      </c>
      <c r="D154" s="97">
        <v>30.904644369672628</v>
      </c>
      <c r="E154" s="97">
        <v>51.183533455306353</v>
      </c>
      <c r="F154" s="97">
        <v>73.736664150399065</v>
      </c>
      <c r="G154" s="96">
        <v>65.618366313905753</v>
      </c>
      <c r="H154" s="95">
        <v>58.909597210368702</v>
      </c>
      <c r="I154" s="97">
        <v>69.538130787590234</v>
      </c>
      <c r="J154" s="97">
        <v>59.681126563804597</v>
      </c>
      <c r="K154" s="97">
        <v>41.456722753557742</v>
      </c>
      <c r="L154" s="94">
        <v>25.477243701471675</v>
      </c>
      <c r="M154" s="98">
        <v>15.944704919088428</v>
      </c>
      <c r="N154" s="97">
        <v>26.316032318041326</v>
      </c>
      <c r="O154" s="97">
        <v>44.056200592231193</v>
      </c>
      <c r="P154" s="97">
        <v>64.125142586403186</v>
      </c>
      <c r="Q154" s="96">
        <v>84.591628001171799</v>
      </c>
      <c r="R154" s="95">
        <v>57.848648383308479</v>
      </c>
      <c r="S154" s="97">
        <v>70.349823106498619</v>
      </c>
      <c r="T154" s="97">
        <v>42.467858649108649</v>
      </c>
      <c r="U154" s="97">
        <v>43.147560774555913</v>
      </c>
      <c r="V154" s="97">
        <v>41.418319973652324</v>
      </c>
      <c r="W154" s="97">
        <v>48.444760517452885</v>
      </c>
      <c r="X154" s="97">
        <v>40.691625721081095</v>
      </c>
      <c r="Y154" s="97">
        <v>60.606842286935979</v>
      </c>
      <c r="Z154" s="97">
        <v>31.51317129960151</v>
      </c>
      <c r="AA154" s="97">
        <v>28.907558847129199</v>
      </c>
      <c r="AB154" s="97">
        <v>39.235944956937196</v>
      </c>
      <c r="AC154" s="97">
        <v>37.554224755240355</v>
      </c>
      <c r="AD154" s="97">
        <v>62.605864458257777</v>
      </c>
      <c r="AE154" s="97">
        <v>28.596839988164842</v>
      </c>
      <c r="AF154" s="97">
        <v>54.137982131896102</v>
      </c>
      <c r="AG154" s="97">
        <v>41.767620058557895</v>
      </c>
      <c r="AH154" s="97">
        <v>42.005615168717696</v>
      </c>
      <c r="AI154" s="97">
        <v>45.11066128271208</v>
      </c>
      <c r="AJ154" s="94">
        <v>57.895952027747512</v>
      </c>
      <c r="AK154" s="1693"/>
      <c r="AL154" s="1693"/>
      <c r="AM154" s="1693"/>
      <c r="AN154" s="1693"/>
      <c r="AO154" s="1693"/>
      <c r="AP154" s="1693"/>
      <c r="AQ154" s="1693"/>
      <c r="AR154" s="1693"/>
      <c r="AS154" s="1693"/>
      <c r="AT154" s="1693"/>
      <c r="AU154" s="1693"/>
      <c r="AV154" s="1693"/>
      <c r="AW154" s="1693"/>
      <c r="AX154" s="1693"/>
      <c r="AY154" s="1693"/>
      <c r="AZ154" s="305"/>
      <c r="BA154" s="1836"/>
      <c r="BB154" s="1542" t="s">
        <v>195</v>
      </c>
      <c r="BC154" s="374">
        <v>2473.7998399999979</v>
      </c>
      <c r="BD154" s="366">
        <v>4564.8529189999917</v>
      </c>
      <c r="BE154" s="366">
        <v>7558.337066999994</v>
      </c>
      <c r="BF154" s="366">
        <v>10890.587649999996</v>
      </c>
      <c r="BG154" s="378">
        <v>9691.1993409999959</v>
      </c>
      <c r="BH154" s="374">
        <v>1373.7916530000014</v>
      </c>
      <c r="BI154" s="366">
        <v>1622.6598199999999</v>
      </c>
      <c r="BJ154" s="366">
        <v>1391.1801620000006</v>
      </c>
      <c r="BK154" s="366">
        <v>968.80716199999858</v>
      </c>
      <c r="BL154" s="378">
        <v>593.36281399999962</v>
      </c>
      <c r="BM154" s="374">
        <v>1982.7696080000003</v>
      </c>
      <c r="BN154" s="366">
        <v>3271.9410839999987</v>
      </c>
      <c r="BO154" s="366">
        <v>5480.1838510000016</v>
      </c>
      <c r="BP154" s="366">
        <v>7973.4345219999941</v>
      </c>
      <c r="BQ154" s="378">
        <v>10520.646140999992</v>
      </c>
      <c r="BR154" s="374">
        <v>1833.7694710000014</v>
      </c>
      <c r="BS154" s="366">
        <v>4041.9567920000031</v>
      </c>
      <c r="BT154" s="366">
        <v>4083.11517</v>
      </c>
      <c r="BU154" s="366">
        <v>1127.0559079999991</v>
      </c>
      <c r="BV154" s="366">
        <v>1939.1764579999985</v>
      </c>
      <c r="BW154" s="366">
        <v>1773.0556029999993</v>
      </c>
      <c r="BX154" s="366">
        <v>1319.7813019999996</v>
      </c>
      <c r="BY154" s="367">
        <v>3466.1479170000002</v>
      </c>
      <c r="BZ154" s="367">
        <v>695.3349169999999</v>
      </c>
      <c r="CA154" s="367">
        <v>454.12144099999989</v>
      </c>
      <c r="CB154" s="367">
        <v>472.3508259999993</v>
      </c>
      <c r="CC154" s="367">
        <v>2602.0983559999972</v>
      </c>
      <c r="CD154" s="367">
        <v>1018.837891999999</v>
      </c>
      <c r="CE154" s="367">
        <v>520.39038600000003</v>
      </c>
      <c r="CF154" s="367">
        <v>2715.1030010000004</v>
      </c>
      <c r="CG154" s="367">
        <v>1188.1915640000013</v>
      </c>
      <c r="CH154" s="367">
        <v>2035.5255619999987</v>
      </c>
      <c r="CI154" s="367">
        <v>1241.8155820000004</v>
      </c>
      <c r="CJ154" s="367">
        <v>2650.9486689999999</v>
      </c>
      <c r="CK154" s="2"/>
      <c r="CL154" s="2"/>
      <c r="CM154" s="2"/>
      <c r="CN154" s="2"/>
      <c r="CO154" s="2"/>
      <c r="CP154" s="2"/>
      <c r="CQ154" s="2"/>
      <c r="CR154" s="2"/>
      <c r="CS154" s="2"/>
      <c r="CT154" s="2"/>
      <c r="CU154" s="2"/>
      <c r="CV154" s="2"/>
      <c r="CW154" s="2"/>
      <c r="CX154" s="2"/>
      <c r="CY154" s="2"/>
      <c r="CZ154" s="2"/>
    </row>
    <row r="155" s="433" customFormat="true" ht="15" customHeight="true" x14ac:dyDescent="0.2">
      <c r="A155" s="1804"/>
      <c r="B155" s="331" t="s">
        <v>196</v>
      </c>
      <c r="C155" s="98">
        <v>0.60390118929535219</v>
      </c>
      <c r="D155" s="97">
        <v>1.2833883024693189</v>
      </c>
      <c r="E155" s="97">
        <v>1.324113243662298</v>
      </c>
      <c r="F155" s="97">
        <v>0.99585872708260348</v>
      </c>
      <c r="G155" s="96">
        <v>0.6690632495082518</v>
      </c>
      <c r="H155" s="95">
        <v>0.79447317109491433</v>
      </c>
      <c r="I155" s="97">
        <v>0.57177606462346431</v>
      </c>
      <c r="J155" s="97">
        <v>0.19354772674678442</v>
      </c>
      <c r="K155" s="97">
        <v>0.58150039602688053</v>
      </c>
      <c r="L155" s="94">
        <v>0.43055513270322321</v>
      </c>
      <c r="M155" s="98">
        <v>0.52753265724872356</v>
      </c>
      <c r="N155" s="97">
        <v>1.0223413316442809</v>
      </c>
      <c r="O155" s="97">
        <v>1.5090488996285563</v>
      </c>
      <c r="P155" s="97">
        <v>1.130141239376417</v>
      </c>
      <c r="Q155" s="96">
        <v>1.1193891585039057</v>
      </c>
      <c r="R155" s="95">
        <v>0</v>
      </c>
      <c r="S155" s="97">
        <v>0.23564852822933954</v>
      </c>
      <c r="T155" s="97">
        <v>0.25045847409494665</v>
      </c>
      <c r="U155" s="97">
        <v>0.85862315327412397</v>
      </c>
      <c r="V155" s="97">
        <v>0.21103404961946634</v>
      </c>
      <c r="W155" s="97">
        <v>0.22003239870316194</v>
      </c>
      <c r="X155" s="97">
        <v>0.29192088858958271</v>
      </c>
      <c r="Y155" s="97">
        <v>0.41607306348376194</v>
      </c>
      <c r="Z155" s="97">
        <v>0.46859074089515196</v>
      </c>
      <c r="AA155" s="97">
        <v>4.1237578904679557</v>
      </c>
      <c r="AB155" s="97">
        <v>0.15025708407755306</v>
      </c>
      <c r="AC155" s="97">
        <v>0.14244858567534482</v>
      </c>
      <c r="AD155" s="97">
        <v>0.76519021542150323</v>
      </c>
      <c r="AE155" s="97">
        <v>0.12923290315952743</v>
      </c>
      <c r="AF155" s="97">
        <v>2.9450129655408901</v>
      </c>
      <c r="AG155" s="97">
        <v>1.3145024569004964</v>
      </c>
      <c r="AH155" s="97">
        <v>0.75107989947119325</v>
      </c>
      <c r="AI155" s="97">
        <v>10.382990440933254</v>
      </c>
      <c r="AJ155" s="94">
        <v>0</v>
      </c>
      <c r="AK155" s="1693"/>
      <c r="AL155" s="1693"/>
      <c r="AM155" s="1693"/>
      <c r="AN155" s="1693"/>
      <c r="AO155" s="1693"/>
      <c r="AP155" s="1693"/>
      <c r="AQ155" s="1693"/>
      <c r="AR155" s="1693"/>
      <c r="AS155" s="1693"/>
      <c r="AT155" s="1693"/>
      <c r="AU155" s="1693"/>
      <c r="AV155" s="1693"/>
      <c r="AW155" s="1693"/>
      <c r="AX155" s="1693"/>
      <c r="AY155" s="1693"/>
      <c r="AZ155" s="305"/>
      <c r="BA155" s="1836"/>
      <c r="BB155" s="1542" t="s">
        <v>196</v>
      </c>
      <c r="BC155" s="374">
        <v>89.164362999999994</v>
      </c>
      <c r="BD155" s="366">
        <v>189.56629199999992</v>
      </c>
      <c r="BE155" s="366">
        <v>195.53347600000004</v>
      </c>
      <c r="BF155" s="366">
        <v>147.08404399999998</v>
      </c>
      <c r="BG155" s="378">
        <v>98.814184000000012</v>
      </c>
      <c r="BH155" s="374">
        <v>18.527381999999999</v>
      </c>
      <c r="BI155" s="366">
        <v>13.342291999999999</v>
      </c>
      <c r="BJ155" s="366">
        <v>4.5116399999999999</v>
      </c>
      <c r="BK155" s="366">
        <v>13.589153</v>
      </c>
      <c r="BL155" s="378">
        <v>10.027592000000002</v>
      </c>
      <c r="BM155" s="374">
        <v>65.60019299999999</v>
      </c>
      <c r="BN155" s="366">
        <v>127.11036999999997</v>
      </c>
      <c r="BO155" s="366">
        <v>187.71172499999997</v>
      </c>
      <c r="BP155" s="366">
        <v>140.52377600000003</v>
      </c>
      <c r="BQ155" s="378">
        <v>139.21823600000002</v>
      </c>
      <c r="BR155" s="374">
        <v>0</v>
      </c>
      <c r="BS155" s="366">
        <v>13.539211999999999</v>
      </c>
      <c r="BT155" s="366">
        <v>24.080583000000001</v>
      </c>
      <c r="BU155" s="366">
        <v>22.428065</v>
      </c>
      <c r="BV155" s="366">
        <v>9.8804649999999992</v>
      </c>
      <c r="BW155" s="366">
        <v>8.0530830000000009</v>
      </c>
      <c r="BX155" s="366">
        <v>9.4680839999999993</v>
      </c>
      <c r="BY155" s="367">
        <v>23.795510999999998</v>
      </c>
      <c r="BZ155" s="367">
        <v>10.339407</v>
      </c>
      <c r="CA155" s="367">
        <v>64.781910000000011</v>
      </c>
      <c r="CB155" s="367">
        <v>1.8089040000000001</v>
      </c>
      <c r="CC155" s="367">
        <v>9.8701340000000002</v>
      </c>
      <c r="CD155" s="367">
        <v>12.452584</v>
      </c>
      <c r="CE155" s="367">
        <v>2.3517130000000002</v>
      </c>
      <c r="CF155" s="367">
        <v>147.69692600000002</v>
      </c>
      <c r="CG155" s="367">
        <v>37.394534999999998</v>
      </c>
      <c r="CH155" s="367">
        <v>36.396141999999998</v>
      </c>
      <c r="CI155" s="367">
        <v>285.82510100000002</v>
      </c>
      <c r="CJ155" s="367">
        <v>0</v>
      </c>
      <c r="CK155" s="2"/>
      <c r="CL155" s="2"/>
      <c r="CM155" s="2"/>
      <c r="CN155" s="2"/>
      <c r="CO155" s="2"/>
      <c r="CP155" s="2"/>
      <c r="CQ155" s="2"/>
      <c r="CR155" s="2"/>
      <c r="CS155" s="2"/>
      <c r="CT155" s="2"/>
      <c r="CU155" s="2"/>
      <c r="CV155" s="2"/>
      <c r="CW155" s="2"/>
      <c r="CX155" s="2"/>
      <c r="CY155" s="2"/>
      <c r="CZ155" s="2"/>
    </row>
    <row r="156" s="433" customFormat="true" ht="15" customHeight="true" x14ac:dyDescent="0.2">
      <c r="A156" s="1804"/>
      <c r="B156" s="331" t="s">
        <v>197</v>
      </c>
      <c r="C156" s="98">
        <v>5.256133017930701E-2</v>
      </c>
      <c r="D156" s="97">
        <v>3.5954721296623936E-2</v>
      </c>
      <c r="E156" s="97">
        <v>0.32458093600988353</v>
      </c>
      <c r="F156" s="97">
        <v>0.40564854749480345</v>
      </c>
      <c r="G156" s="96">
        <v>0.43963478304700027</v>
      </c>
      <c r="H156" s="95">
        <v>1.5392624115731641</v>
      </c>
      <c r="I156" s="97">
        <v>2.1129151770100223</v>
      </c>
      <c r="J156" s="97">
        <v>0.79439410581990322</v>
      </c>
      <c r="K156" s="97">
        <v>0</v>
      </c>
      <c r="L156" s="94">
        <v>0</v>
      </c>
      <c r="M156" s="98">
        <v>5.3759215271902173E-2</v>
      </c>
      <c r="N156" s="97">
        <v>2.5489627396383177E-2</v>
      </c>
      <c r="O156" s="97">
        <v>0.10065839269192622</v>
      </c>
      <c r="P156" s="97">
        <v>0.24752972348297173</v>
      </c>
      <c r="Q156" s="96">
        <v>0.23296067620702282</v>
      </c>
      <c r="R156" s="95">
        <v>0</v>
      </c>
      <c r="S156" s="97">
        <v>0</v>
      </c>
      <c r="T156" s="97">
        <v>0</v>
      </c>
      <c r="U156" s="97">
        <v>0.21687790189154121</v>
      </c>
      <c r="V156" s="97">
        <v>0</v>
      </c>
      <c r="W156" s="97">
        <v>1.0545107277534644E-2</v>
      </c>
      <c r="X156" s="97">
        <v>0</v>
      </c>
      <c r="Y156" s="97">
        <v>0.16584924651127281</v>
      </c>
      <c r="Z156" s="97">
        <v>0</v>
      </c>
      <c r="AA156" s="97">
        <v>0.1033724582180796</v>
      </c>
      <c r="AB156" s="97">
        <v>0</v>
      </c>
      <c r="AC156" s="97">
        <v>0.3546822334434398</v>
      </c>
      <c r="AD156" s="97">
        <v>6.1998976881987158</v>
      </c>
      <c r="AE156" s="97">
        <v>0.20388478344957228</v>
      </c>
      <c r="AF156" s="97">
        <v>0.21282366781855</v>
      </c>
      <c r="AG156" s="97">
        <v>0</v>
      </c>
      <c r="AH156" s="97">
        <v>0.13357234043176311</v>
      </c>
      <c r="AI156" s="97">
        <v>0.81214540106763855</v>
      </c>
      <c r="AJ156" s="94">
        <v>0</v>
      </c>
      <c r="AK156" s="1693"/>
      <c r="AL156" s="1693"/>
      <c r="AM156" s="1693"/>
      <c r="AN156" s="1693"/>
      <c r="AO156" s="1693"/>
      <c r="AP156" s="1693"/>
      <c r="AQ156" s="1693"/>
      <c r="AR156" s="1693"/>
      <c r="AS156" s="1693"/>
      <c r="AT156" s="1693"/>
      <c r="AU156" s="1693"/>
      <c r="AV156" s="1693"/>
      <c r="AW156" s="1693"/>
      <c r="AX156" s="1693"/>
      <c r="AY156" s="1693"/>
      <c r="AZ156" s="305"/>
      <c r="BA156" s="1836"/>
      <c r="BB156" s="1542" t="s">
        <v>197</v>
      </c>
      <c r="BC156" s="374">
        <v>7.7605370000000002</v>
      </c>
      <c r="BD156" s="366">
        <v>5.3107879999999996</v>
      </c>
      <c r="BE156" s="366">
        <v>47.931277000000009</v>
      </c>
      <c r="BF156" s="366">
        <v>59.912542999999999</v>
      </c>
      <c r="BG156" s="378">
        <v>64.929813999999993</v>
      </c>
      <c r="BH156" s="374">
        <v>35.896118000000001</v>
      </c>
      <c r="BI156" s="366">
        <v>49.304497000000005</v>
      </c>
      <c r="BJ156" s="366">
        <v>18.517501000000003</v>
      </c>
      <c r="BK156" s="366">
        <v>0</v>
      </c>
      <c r="BL156" s="378">
        <v>0</v>
      </c>
      <c r="BM156" s="374">
        <v>6.6851120000000002</v>
      </c>
      <c r="BN156" s="366">
        <v>3.1691919999999998</v>
      </c>
      <c r="BO156" s="366">
        <v>12.520972999999998</v>
      </c>
      <c r="BP156" s="366">
        <v>30.778286999999999</v>
      </c>
      <c r="BQ156" s="378">
        <v>28.973279000000005</v>
      </c>
      <c r="BR156" s="374">
        <v>0</v>
      </c>
      <c r="BS156" s="366">
        <v>0</v>
      </c>
      <c r="BT156" s="366">
        <v>0</v>
      </c>
      <c r="BU156" s="366">
        <v>5.6650600000000004</v>
      </c>
      <c r="BV156" s="366">
        <v>0</v>
      </c>
      <c r="BW156" s="366">
        <v>0.38594600000000001</v>
      </c>
      <c r="BX156" s="366">
        <v>0</v>
      </c>
      <c r="BY156" s="367">
        <v>9.4850349999999999</v>
      </c>
      <c r="BZ156" s="367">
        <v>0</v>
      </c>
      <c r="CA156" s="367">
        <v>1.623923</v>
      </c>
      <c r="CB156" s="367">
        <v>0</v>
      </c>
      <c r="CC156" s="367">
        <v>24.575612</v>
      </c>
      <c r="CD156" s="367">
        <v>100.89615000000001</v>
      </c>
      <c r="CE156" s="367">
        <v>3.7101890000000002</v>
      </c>
      <c r="CF156" s="367">
        <v>10.673434</v>
      </c>
      <c r="CG156" s="367">
        <v>0</v>
      </c>
      <c r="CH156" s="367">
        <v>6.4727040000000002</v>
      </c>
      <c r="CI156" s="367">
        <v>22.356905999999999</v>
      </c>
      <c r="CJ156" s="367">
        <v>0</v>
      </c>
      <c r="CK156" s="2"/>
      <c r="CL156" s="2"/>
      <c r="CM156" s="2"/>
      <c r="CN156" s="2"/>
      <c r="CO156" s="2"/>
      <c r="CP156" s="2"/>
      <c r="CQ156" s="2"/>
      <c r="CR156" s="2"/>
      <c r="CS156" s="2"/>
      <c r="CT156" s="2"/>
      <c r="CU156" s="2"/>
      <c r="CV156" s="2"/>
      <c r="CW156" s="2"/>
      <c r="CX156" s="2"/>
      <c r="CY156" s="2"/>
      <c r="CZ156" s="2"/>
    </row>
    <row r="157" s="433" customFormat="true" ht="15" customHeight="true" x14ac:dyDescent="0.2">
      <c r="A157" s="1804"/>
      <c r="B157" s="331" t="s">
        <v>198</v>
      </c>
      <c r="C157" s="98">
        <v>0</v>
      </c>
      <c r="D157" s="97">
        <v>1.0632251067280885E-2</v>
      </c>
      <c r="E157" s="97">
        <v>0</v>
      </c>
      <c r="F157" s="97">
        <v>7.1856205445616286E-2</v>
      </c>
      <c r="G157" s="96">
        <v>8.6411645667424888E-2</v>
      </c>
      <c r="H157" s="95">
        <v>3.6892262923050791E-2</v>
      </c>
      <c r="I157" s="97">
        <v>0.33365930126776855</v>
      </c>
      <c r="J157" s="97">
        <v>0</v>
      </c>
      <c r="K157" s="97">
        <v>0.16387702527516582</v>
      </c>
      <c r="L157" s="94">
        <v>0</v>
      </c>
      <c r="M157" s="98">
        <v>0</v>
      </c>
      <c r="N157" s="97">
        <v>1.263115888499684E-2</v>
      </c>
      <c r="O157" s="97">
        <v>0</v>
      </c>
      <c r="P157" s="97">
        <v>1.9267859563480698E-2</v>
      </c>
      <c r="Q157" s="96">
        <v>6.8371374347222499E-2</v>
      </c>
      <c r="R157" s="95">
        <v>0</v>
      </c>
      <c r="S157" s="97">
        <v>0</v>
      </c>
      <c r="T157" s="97">
        <v>0</v>
      </c>
      <c r="U157" s="97">
        <v>5.2299753106246405E-2</v>
      </c>
      <c r="V157" s="97">
        <v>0</v>
      </c>
      <c r="W157" s="97">
        <v>0</v>
      </c>
      <c r="X157" s="97">
        <v>0</v>
      </c>
      <c r="Y157" s="97">
        <v>0</v>
      </c>
      <c r="Z157" s="97">
        <v>0</v>
      </c>
      <c r="AA157" s="97">
        <v>0</v>
      </c>
      <c r="AB157" s="97">
        <v>0</v>
      </c>
      <c r="AC157" s="97">
        <v>5.5270772971735979E-2</v>
      </c>
      <c r="AD157" s="97">
        <v>1.2135857074082199</v>
      </c>
      <c r="AE157" s="97">
        <v>0</v>
      </c>
      <c r="AF157" s="97">
        <v>0</v>
      </c>
      <c r="AG157" s="97">
        <v>0</v>
      </c>
      <c r="AH157" s="97">
        <v>0</v>
      </c>
      <c r="AI157" s="97">
        <v>0</v>
      </c>
      <c r="AJ157" s="94">
        <v>0</v>
      </c>
      <c r="AK157" s="1693"/>
      <c r="AL157" s="1693"/>
      <c r="AM157" s="1693"/>
      <c r="AN157" s="1693"/>
      <c r="AO157" s="1693"/>
      <c r="AP157" s="1693"/>
      <c r="AQ157" s="1693"/>
      <c r="AR157" s="1693"/>
      <c r="AS157" s="1693"/>
      <c r="AT157" s="1693"/>
      <c r="AU157" s="1693"/>
      <c r="AV157" s="1693"/>
      <c r="AW157" s="1693"/>
      <c r="AX157" s="1693"/>
      <c r="AY157" s="1693"/>
      <c r="AZ157" s="305"/>
      <c r="BA157" s="1836"/>
      <c r="BB157" s="1542" t="s">
        <v>198</v>
      </c>
      <c r="BC157" s="374">
        <v>0</v>
      </c>
      <c r="BD157" s="366">
        <v>1.570465</v>
      </c>
      <c r="BE157" s="366">
        <v>0</v>
      </c>
      <c r="BF157" s="366">
        <v>10.612852</v>
      </c>
      <c r="BG157" s="378">
        <v>12.762165999999999</v>
      </c>
      <c r="BH157" s="374">
        <v>0.86033999999999999</v>
      </c>
      <c r="BI157" s="366">
        <v>7.7858799999999997</v>
      </c>
      <c r="BJ157" s="366">
        <v>0</v>
      </c>
      <c r="BK157" s="366">
        <v>3.8296619999999999</v>
      </c>
      <c r="BL157" s="378">
        <v>0</v>
      </c>
      <c r="BM157" s="374">
        <v>0</v>
      </c>
      <c r="BN157" s="366">
        <v>1.570465</v>
      </c>
      <c r="BO157" s="366">
        <v>0</v>
      </c>
      <c r="BP157" s="366">
        <v>2.3957999999999999</v>
      </c>
      <c r="BQ157" s="378">
        <v>8.5033360000000009</v>
      </c>
      <c r="BR157" s="374">
        <v>0</v>
      </c>
      <c r="BS157" s="366">
        <v>0</v>
      </c>
      <c r="BT157" s="366">
        <v>0</v>
      </c>
      <c r="BU157" s="366">
        <v>1.36612</v>
      </c>
      <c r="BV157" s="366">
        <v>0</v>
      </c>
      <c r="BW157" s="366">
        <v>0</v>
      </c>
      <c r="BX157" s="366">
        <v>0</v>
      </c>
      <c r="BY157" s="367">
        <v>0</v>
      </c>
      <c r="BZ157" s="367">
        <v>0</v>
      </c>
      <c r="CA157" s="367">
        <v>0</v>
      </c>
      <c r="CB157" s="367">
        <v>0</v>
      </c>
      <c r="CC157" s="367">
        <v>3.8296619999999999</v>
      </c>
      <c r="CD157" s="367">
        <v>19.749701000000002</v>
      </c>
      <c r="CE157" s="367">
        <v>0</v>
      </c>
      <c r="CF157" s="367">
        <v>0</v>
      </c>
      <c r="CG157" s="367">
        <v>0</v>
      </c>
      <c r="CH157" s="367">
        <v>0</v>
      </c>
      <c r="CI157" s="367">
        <v>0</v>
      </c>
      <c r="CJ157" s="367">
        <v>0</v>
      </c>
      <c r="CK157" s="2"/>
      <c r="CL157" s="2"/>
      <c r="CM157" s="2"/>
      <c r="CN157" s="2"/>
      <c r="CO157" s="2"/>
      <c r="CP157" s="2"/>
      <c r="CQ157" s="2"/>
      <c r="CR157" s="2"/>
      <c r="CS157" s="2"/>
      <c r="CT157" s="2"/>
      <c r="CU157" s="2"/>
      <c r="CV157" s="2"/>
      <c r="CW157" s="2"/>
      <c r="CX157" s="2"/>
      <c r="CY157" s="2"/>
      <c r="CZ157" s="2"/>
    </row>
    <row r="158" s="433" customFormat="true" ht="15" customHeight="true" x14ac:dyDescent="0.2">
      <c r="A158" s="1804"/>
      <c r="B158" s="331" t="s">
        <v>199</v>
      </c>
      <c r="C158" s="98">
        <v>0.10327125466192519</v>
      </c>
      <c r="D158" s="97">
        <v>3.3868993410739338E-2</v>
      </c>
      <c r="E158" s="97">
        <v>0</v>
      </c>
      <c r="F158" s="97">
        <v>0.10555072237351652</v>
      </c>
      <c r="G158" s="96">
        <v>0</v>
      </c>
      <c r="H158" s="95">
        <v>0</v>
      </c>
      <c r="I158" s="97">
        <v>0</v>
      </c>
      <c r="J158" s="97">
        <v>0</v>
      </c>
      <c r="K158" s="97">
        <v>0</v>
      </c>
      <c r="L158" s="94">
        <v>0</v>
      </c>
      <c r="M158" s="98">
        <v>6.411022796925959E-3</v>
      </c>
      <c r="N158" s="97">
        <v>0.15646095902909046</v>
      </c>
      <c r="O158" s="97">
        <v>0</v>
      </c>
      <c r="P158" s="97">
        <v>0.12537528983919846</v>
      </c>
      <c r="Q158" s="96">
        <v>0</v>
      </c>
      <c r="R158" s="95">
        <v>9.8642231227172777E-2</v>
      </c>
      <c r="S158" s="97">
        <v>0</v>
      </c>
      <c r="T158" s="97">
        <v>0.15029734435101863</v>
      </c>
      <c r="U158" s="97">
        <v>0</v>
      </c>
      <c r="V158" s="97">
        <v>0.12059088549683791</v>
      </c>
      <c r="W158" s="97">
        <v>0</v>
      </c>
      <c r="X158" s="97">
        <v>0.31525067343420987</v>
      </c>
      <c r="Y158" s="97">
        <v>0</v>
      </c>
      <c r="Z158" s="97">
        <v>0</v>
      </c>
      <c r="AA158" s="97">
        <v>0.1522452508390017</v>
      </c>
      <c r="AB158" s="97">
        <v>0</v>
      </c>
      <c r="AC158" s="97">
        <v>0</v>
      </c>
      <c r="AD158" s="97">
        <v>0</v>
      </c>
      <c r="AE158" s="97">
        <v>0</v>
      </c>
      <c r="AF158" s="97">
        <v>0</v>
      </c>
      <c r="AG158" s="97">
        <v>0</v>
      </c>
      <c r="AH158" s="97">
        <v>0</v>
      </c>
      <c r="AI158" s="97">
        <v>0</v>
      </c>
      <c r="AJ158" s="94">
        <v>0</v>
      </c>
      <c r="AK158" s="1693"/>
      <c r="AL158" s="1693"/>
      <c r="AM158" s="1693"/>
      <c r="AN158" s="1693"/>
      <c r="AO158" s="1693"/>
      <c r="AP158" s="1693"/>
      <c r="AQ158" s="1693"/>
      <c r="AR158" s="1693"/>
      <c r="AS158" s="1693"/>
      <c r="AT158" s="1693"/>
      <c r="AU158" s="1693"/>
      <c r="AV158" s="1693"/>
      <c r="AW158" s="1693"/>
      <c r="AX158" s="1693"/>
      <c r="AY158" s="1693"/>
      <c r="AZ158" s="305"/>
      <c r="BA158" s="1836"/>
      <c r="BB158" s="1542" t="s">
        <v>199</v>
      </c>
      <c r="BC158" s="374">
        <v>15.247719</v>
      </c>
      <c r="BD158" s="366">
        <v>5.0027100000000004</v>
      </c>
      <c r="BE158" s="366">
        <v>0</v>
      </c>
      <c r="BF158" s="366">
        <v>15.589387</v>
      </c>
      <c r="BG158" s="378">
        <v>0</v>
      </c>
      <c r="BH158" s="374">
        <v>0</v>
      </c>
      <c r="BI158" s="366">
        <v>0</v>
      </c>
      <c r="BJ158" s="366">
        <v>0</v>
      </c>
      <c r="BK158" s="366">
        <v>0</v>
      </c>
      <c r="BL158" s="378">
        <v>0</v>
      </c>
      <c r="BM158" s="374">
        <v>0.79722899999999997</v>
      </c>
      <c r="BN158" s="366">
        <v>19.453199999999999</v>
      </c>
      <c r="BO158" s="366">
        <v>0</v>
      </c>
      <c r="BP158" s="366">
        <v>15.589387</v>
      </c>
      <c r="BQ158" s="378">
        <v>0</v>
      </c>
      <c r="BR158" s="374">
        <v>3.126903</v>
      </c>
      <c r="BS158" s="366">
        <v>0</v>
      </c>
      <c r="BT158" s="366">
        <v>14.45049</v>
      </c>
      <c r="BU158" s="366">
        <v>0</v>
      </c>
      <c r="BV158" s="366">
        <v>5.6459799999999998</v>
      </c>
      <c r="BW158" s="366">
        <v>0</v>
      </c>
      <c r="BX158" s="366">
        <v>10.224755999999999</v>
      </c>
      <c r="BY158" s="367">
        <v>0</v>
      </c>
      <c r="BZ158" s="367">
        <v>0</v>
      </c>
      <c r="CA158" s="367">
        <v>2.3916870000000001</v>
      </c>
      <c r="CB158" s="367">
        <v>0</v>
      </c>
      <c r="CC158" s="367">
        <v>0</v>
      </c>
      <c r="CD158" s="367">
        <v>0</v>
      </c>
      <c r="CE158" s="367">
        <v>0</v>
      </c>
      <c r="CF158" s="367">
        <v>0</v>
      </c>
      <c r="CG158" s="367">
        <v>0</v>
      </c>
      <c r="CH158" s="367">
        <v>0</v>
      </c>
      <c r="CI158" s="367">
        <v>0</v>
      </c>
      <c r="CJ158" s="367">
        <v>0</v>
      </c>
      <c r="CK158" s="2"/>
      <c r="CL158" s="2"/>
      <c r="CM158" s="2"/>
      <c r="CN158" s="2"/>
      <c r="CO158" s="2"/>
      <c r="CP158" s="2"/>
      <c r="CQ158" s="2"/>
      <c r="CR158" s="2"/>
      <c r="CS158" s="2"/>
      <c r="CT158" s="2"/>
      <c r="CU158" s="2"/>
      <c r="CV158" s="2"/>
      <c r="CW158" s="2"/>
      <c r="CX158" s="2"/>
      <c r="CY158" s="2"/>
      <c r="CZ158" s="2"/>
    </row>
    <row r="159" s="433" customFormat="true" ht="15" customHeight="true" x14ac:dyDescent="0.2">
      <c r="A159" s="1804"/>
      <c r="B159" s="331" t="s">
        <v>200</v>
      </c>
      <c r="C159" s="98">
        <v>0.55002863949296332</v>
      </c>
      <c r="D159" s="97">
        <v>0.32828950580664706</v>
      </c>
      <c r="E159" s="97">
        <v>0.91866446174135763</v>
      </c>
      <c r="F159" s="97">
        <v>0.94494007204597685</v>
      </c>
      <c r="G159" s="96">
        <v>3.9323524439419763E-2</v>
      </c>
      <c r="H159" s="95">
        <v>0.41721832947328424</v>
      </c>
      <c r="I159" s="97">
        <v>5.5933148651363604E-2</v>
      </c>
      <c r="J159" s="97">
        <v>0</v>
      </c>
      <c r="K159" s="97">
        <v>0</v>
      </c>
      <c r="L159" s="94">
        <v>0</v>
      </c>
      <c r="M159" s="98">
        <v>0.52839435035921234</v>
      </c>
      <c r="N159" s="97">
        <v>0.36950091839233795</v>
      </c>
      <c r="O159" s="97">
        <v>1.0927188442375309</v>
      </c>
      <c r="P159" s="97">
        <v>0.66516159285738075</v>
      </c>
      <c r="Q159" s="96">
        <v>0.55815797664829525</v>
      </c>
      <c r="R159" s="95">
        <v>0.84303726469285278</v>
      </c>
      <c r="S159" s="97">
        <v>0.13030089162202316</v>
      </c>
      <c r="T159" s="97">
        <v>1.7696553157168151</v>
      </c>
      <c r="U159" s="97">
        <v>2.1162541592678188E-2</v>
      </c>
      <c r="V159" s="97">
        <v>0.30229973790981823</v>
      </c>
      <c r="W159" s="97">
        <v>1.9815931896418202</v>
      </c>
      <c r="X159" s="97">
        <v>0.96676973699128721</v>
      </c>
      <c r="Y159" s="97">
        <v>0.21710325889856585</v>
      </c>
      <c r="Z159" s="97">
        <v>0.27790551951066567</v>
      </c>
      <c r="AA159" s="97">
        <v>0.2813094655345692</v>
      </c>
      <c r="AB159" s="97">
        <v>0.6230829939335194</v>
      </c>
      <c r="AC159" s="97">
        <v>1.754397209181387E-2</v>
      </c>
      <c r="AD159" s="97">
        <v>0.12194109455460828</v>
      </c>
      <c r="AE159" s="97">
        <v>0.48920123257427106</v>
      </c>
      <c r="AF159" s="97">
        <v>0.30148392206516417</v>
      </c>
      <c r="AG159" s="97">
        <v>0</v>
      </c>
      <c r="AH159" s="97">
        <v>0</v>
      </c>
      <c r="AI159" s="97">
        <v>0.89321672079953252</v>
      </c>
      <c r="AJ159" s="94">
        <v>0.12034091185636232</v>
      </c>
      <c r="AK159" s="1693"/>
      <c r="AL159" s="1693"/>
      <c r="AM159" s="1693"/>
      <c r="AN159" s="1693"/>
      <c r="AO159" s="1693"/>
      <c r="AP159" s="1693"/>
      <c r="AQ159" s="1693"/>
      <c r="AR159" s="1693"/>
      <c r="AS159" s="1693"/>
      <c r="AT159" s="1693"/>
      <c r="AU159" s="1693"/>
      <c r="AV159" s="1693"/>
      <c r="AW159" s="1693"/>
      <c r="AX159" s="1693"/>
      <c r="AY159" s="1693"/>
      <c r="AZ159" s="305"/>
      <c r="BA159" s="1836"/>
      <c r="BB159" s="1542" t="s">
        <v>200</v>
      </c>
      <c r="BC159" s="374">
        <v>81.210228000000001</v>
      </c>
      <c r="BD159" s="366">
        <v>48.49087699999999</v>
      </c>
      <c r="BE159" s="366">
        <v>135.66034200000001</v>
      </c>
      <c r="BF159" s="366">
        <v>139.56357799999995</v>
      </c>
      <c r="BG159" s="378">
        <v>5.8077050000000003</v>
      </c>
      <c r="BH159" s="374">
        <v>9.729671999999999</v>
      </c>
      <c r="BI159" s="366">
        <v>1.3051900000000001</v>
      </c>
      <c r="BJ159" s="366">
        <v>0</v>
      </c>
      <c r="BK159" s="366">
        <v>0</v>
      </c>
      <c r="BL159" s="378">
        <v>0</v>
      </c>
      <c r="BM159" s="374">
        <v>65.707346999999999</v>
      </c>
      <c r="BN159" s="366">
        <v>45.941014999999993</v>
      </c>
      <c r="BO159" s="366">
        <v>135.92411700000002</v>
      </c>
      <c r="BP159" s="366">
        <v>82.707377999999991</v>
      </c>
      <c r="BQ159" s="378">
        <v>69.418010999999993</v>
      </c>
      <c r="BR159" s="374">
        <v>26.723804999999999</v>
      </c>
      <c r="BS159" s="366">
        <v>7.4864519999999999</v>
      </c>
      <c r="BT159" s="366">
        <v>170.14529799999997</v>
      </c>
      <c r="BU159" s="366">
        <v>0.552786</v>
      </c>
      <c r="BV159" s="366">
        <v>14.153459999999999</v>
      </c>
      <c r="BW159" s="366">
        <v>72.525385</v>
      </c>
      <c r="BX159" s="366">
        <v>31.355950999999997</v>
      </c>
      <c r="BY159" s="367">
        <v>12.416288</v>
      </c>
      <c r="BZ159" s="367">
        <v>6.1319569999999999</v>
      </c>
      <c r="CA159" s="367">
        <v>4.4192130000000001</v>
      </c>
      <c r="CB159" s="367">
        <v>7.5011259999999993</v>
      </c>
      <c r="CC159" s="367">
        <v>1.215606</v>
      </c>
      <c r="CD159" s="367">
        <v>1.98445</v>
      </c>
      <c r="CE159" s="367">
        <v>8.9022290000000002</v>
      </c>
      <c r="CF159" s="367">
        <v>15.119882</v>
      </c>
      <c r="CG159" s="367">
        <v>0</v>
      </c>
      <c r="CH159" s="367">
        <v>0</v>
      </c>
      <c r="CI159" s="367">
        <v>24.588653999999998</v>
      </c>
      <c r="CJ159" s="367">
        <v>5.5101880000000003</v>
      </c>
      <c r="CK159" s="2"/>
      <c r="CL159" s="2"/>
      <c r="CM159" s="2"/>
      <c r="CN159" s="2"/>
      <c r="CO159" s="2"/>
      <c r="CP159" s="2"/>
      <c r="CQ159" s="2"/>
      <c r="CR159" s="2"/>
      <c r="CS159" s="2"/>
      <c r="CT159" s="2"/>
      <c r="CU159" s="2"/>
      <c r="CV159" s="2"/>
      <c r="CW159" s="2"/>
      <c r="CX159" s="2"/>
      <c r="CY159" s="2"/>
      <c r="CZ159" s="2"/>
    </row>
    <row r="160" s="433" customFormat="true" ht="15" customHeight="true" x14ac:dyDescent="0.2">
      <c r="A160" s="1804"/>
      <c r="B160" s="331" t="s">
        <v>201</v>
      </c>
      <c r="C160" s="98">
        <v>0.29273755952708552</v>
      </c>
      <c r="D160" s="97">
        <v>2.2006487992394182E-2</v>
      </c>
      <c r="E160" s="97">
        <v>0.29959985365797315</v>
      </c>
      <c r="F160" s="97">
        <v>3.1248947969908882E-2</v>
      </c>
      <c r="G160" s="96">
        <v>0</v>
      </c>
      <c r="H160" s="95">
        <v>0</v>
      </c>
      <c r="I160" s="97">
        <v>0</v>
      </c>
      <c r="J160" s="97">
        <v>0</v>
      </c>
      <c r="K160" s="97">
        <v>0</v>
      </c>
      <c r="L160" s="94">
        <v>0</v>
      </c>
      <c r="M160" s="98">
        <v>0.32208918251677288</v>
      </c>
      <c r="N160" s="97">
        <v>3.18701334880582E-2</v>
      </c>
      <c r="O160" s="97">
        <v>0.12852858391700225</v>
      </c>
      <c r="P160" s="97">
        <v>0.24699456145820645</v>
      </c>
      <c r="Q160" s="96">
        <v>3.7109764570380156E-2</v>
      </c>
      <c r="R160" s="95">
        <v>0</v>
      </c>
      <c r="S160" s="97">
        <v>0.26998817210330706</v>
      </c>
      <c r="T160" s="97">
        <v>0.36589575515550538</v>
      </c>
      <c r="U160" s="97">
        <v>0</v>
      </c>
      <c r="V160" s="97">
        <v>0</v>
      </c>
      <c r="W160" s="97">
        <v>0</v>
      </c>
      <c r="X160" s="97">
        <v>0.14230045850233286</v>
      </c>
      <c r="Y160" s="97">
        <v>0</v>
      </c>
      <c r="Z160" s="97">
        <v>0</v>
      </c>
      <c r="AA160" s="97">
        <v>0</v>
      </c>
      <c r="AB160" s="97">
        <v>0</v>
      </c>
      <c r="AC160" s="97">
        <v>0</v>
      </c>
      <c r="AD160" s="97">
        <v>0</v>
      </c>
      <c r="AE160" s="97">
        <v>5.8806883020346118E-2</v>
      </c>
      <c r="AF160" s="97">
        <v>0</v>
      </c>
      <c r="AG160" s="97">
        <v>0</v>
      </c>
      <c r="AH160" s="97">
        <v>0.17162814504238405</v>
      </c>
      <c r="AI160" s="97">
        <v>0.20438723742017684</v>
      </c>
      <c r="AJ160" s="94">
        <v>0.54620509332061362</v>
      </c>
      <c r="AK160" s="1693"/>
      <c r="AL160" s="1693"/>
      <c r="AM160" s="1693"/>
      <c r="AN160" s="1693"/>
      <c r="AO160" s="1693"/>
      <c r="AP160" s="1693"/>
      <c r="AQ160" s="1693"/>
      <c r="AR160" s="1693"/>
      <c r="AS160" s="1693"/>
      <c r="AT160" s="1693"/>
      <c r="AU160" s="1693"/>
      <c r="AV160" s="1693"/>
      <c r="AW160" s="1693"/>
      <c r="AX160" s="1693"/>
      <c r="AY160" s="1693"/>
      <c r="AZ160" s="305"/>
      <c r="BA160" s="1836"/>
      <c r="BB160" s="1542" t="s">
        <v>201</v>
      </c>
      <c r="BC160" s="374">
        <v>43.221902</v>
      </c>
      <c r="BD160" s="366">
        <v>3.2505269999999999</v>
      </c>
      <c r="BE160" s="366">
        <v>44.242289</v>
      </c>
      <c r="BF160" s="366">
        <v>4.615335</v>
      </c>
      <c r="BG160" s="378">
        <v>0</v>
      </c>
      <c r="BH160" s="374">
        <v>0</v>
      </c>
      <c r="BI160" s="366">
        <v>0</v>
      </c>
      <c r="BJ160" s="366">
        <v>0</v>
      </c>
      <c r="BK160" s="366">
        <v>0</v>
      </c>
      <c r="BL160" s="378">
        <v>0</v>
      </c>
      <c r="BM160" s="374">
        <v>40.052709999999998</v>
      </c>
      <c r="BN160" s="366">
        <v>3.9624969999999999</v>
      </c>
      <c r="BO160" s="366">
        <v>15.987767</v>
      </c>
      <c r="BP160" s="366">
        <v>30.711744000000003</v>
      </c>
      <c r="BQ160" s="378">
        <v>4.615335</v>
      </c>
      <c r="BR160" s="374">
        <v>0</v>
      </c>
      <c r="BS160" s="366">
        <v>15.5122</v>
      </c>
      <c r="BT160" s="366">
        <v>35.179417000000001</v>
      </c>
      <c r="BU160" s="366">
        <v>0</v>
      </c>
      <c r="BV160" s="366">
        <v>0</v>
      </c>
      <c r="BW160" s="366">
        <v>0</v>
      </c>
      <c r="BX160" s="366">
        <v>4.615335</v>
      </c>
      <c r="BY160" s="367">
        <v>0</v>
      </c>
      <c r="BZ160" s="367">
        <v>0</v>
      </c>
      <c r="CA160" s="367">
        <v>0</v>
      </c>
      <c r="CB160" s="367">
        <v>0</v>
      </c>
      <c r="CC160" s="367">
        <v>0</v>
      </c>
      <c r="CD160" s="367">
        <v>0</v>
      </c>
      <c r="CE160" s="367">
        <v>1.0701370000000001</v>
      </c>
      <c r="CF160" s="367">
        <v>0</v>
      </c>
      <c r="CG160" s="367">
        <v>0</v>
      </c>
      <c r="CH160" s="367">
        <v>8.3168279999999992</v>
      </c>
      <c r="CI160" s="367">
        <v>5.6264139999999996</v>
      </c>
      <c r="CJ160" s="367">
        <v>25.009722</v>
      </c>
      <c r="CK160" s="2"/>
      <c r="CL160" s="2"/>
      <c r="CM160" s="2"/>
      <c r="CN160" s="2"/>
      <c r="CO160" s="2"/>
      <c r="CP160" s="2"/>
      <c r="CQ160" s="2"/>
      <c r="CR160" s="2"/>
      <c r="CS160" s="2"/>
      <c r="CT160" s="2"/>
      <c r="CU160" s="2"/>
      <c r="CV160" s="2"/>
      <c r="CW160" s="2"/>
      <c r="CX160" s="2"/>
      <c r="CY160" s="2"/>
      <c r="CZ160" s="2"/>
    </row>
    <row r="161" s="433" customFormat="true" ht="15" customHeight="true" x14ac:dyDescent="0.2">
      <c r="A161" s="1804"/>
      <c r="B161" s="331" t="s">
        <v>319</v>
      </c>
      <c r="C161" s="98">
        <v>80.432336446503442</v>
      </c>
      <c r="D161" s="97">
        <v>65.16143193603898</v>
      </c>
      <c r="E161" s="97">
        <v>44.018143288358885</v>
      </c>
      <c r="F161" s="97">
        <v>19.99682536847822</v>
      </c>
      <c r="G161" s="96">
        <v>2.4989358111252824</v>
      </c>
      <c r="H161" s="95">
        <v>27.165597220495403</v>
      </c>
      <c r="I161" s="97">
        <v>3.7261059248100596</v>
      </c>
      <c r="J161" s="97">
        <v>0.30755308806823561</v>
      </c>
      <c r="K161" s="97">
        <v>4.0268181591153439E-2</v>
      </c>
      <c r="L161" s="94">
        <v>0</v>
      </c>
      <c r="M161" s="98">
        <v>81.317694130855372</v>
      </c>
      <c r="N161" s="97">
        <v>69.889418139172193</v>
      </c>
      <c r="O161" s="97">
        <v>52.067913761220332</v>
      </c>
      <c r="P161" s="97">
        <v>31.88439205543407</v>
      </c>
      <c r="Q161" s="96">
        <v>10.868126116242971</v>
      </c>
      <c r="R161" s="95">
        <v>33.076637391414096</v>
      </c>
      <c r="S161" s="97">
        <v>26.124097391482231</v>
      </c>
      <c r="T161" s="97">
        <v>52.719040660247686</v>
      </c>
      <c r="U161" s="97">
        <v>55.207795635844228</v>
      </c>
      <c r="V161" s="97">
        <v>56.868942010053182</v>
      </c>
      <c r="W161" s="97">
        <v>46.17459853516948</v>
      </c>
      <c r="X161" s="97">
        <v>52.705113144415414</v>
      </c>
      <c r="Y161" s="97">
        <v>35.176607271290187</v>
      </c>
      <c r="Z161" s="97">
        <v>67.084359733377624</v>
      </c>
      <c r="AA161" s="97">
        <v>65.929540980893776</v>
      </c>
      <c r="AB161" s="97">
        <v>59.719577989596232</v>
      </c>
      <c r="AC161" s="97">
        <v>4.2463070796818183</v>
      </c>
      <c r="AD161" s="97">
        <v>22.289000187628137</v>
      </c>
      <c r="AE161" s="97">
        <v>69.200653735839438</v>
      </c>
      <c r="AF161" s="97">
        <v>41.216089765940183</v>
      </c>
      <c r="AG161" s="97">
        <v>53.057501766348317</v>
      </c>
      <c r="AH161" s="97">
        <v>52.120694950388113</v>
      </c>
      <c r="AI161" s="97">
        <v>38.339052221540136</v>
      </c>
      <c r="AJ161" s="94">
        <v>41.071118063001592</v>
      </c>
      <c r="AK161" s="1693"/>
      <c r="AL161" s="1693"/>
      <c r="AM161" s="1693"/>
      <c r="AN161" s="1693"/>
      <c r="AO161" s="1693"/>
      <c r="AP161" s="1693"/>
      <c r="AQ161" s="1693"/>
      <c r="AR161" s="1693"/>
      <c r="AS161" s="1693"/>
      <c r="AT161" s="1693"/>
      <c r="AU161" s="1693"/>
      <c r="AV161" s="1693"/>
      <c r="AW161" s="1693"/>
      <c r="AX161" s="1693"/>
      <c r="AY161" s="1693"/>
      <c r="AZ161" s="305"/>
      <c r="BA161" s="1836"/>
      <c r="BB161" s="1542" t="s">
        <v>319</v>
      </c>
      <c r="BC161" s="374">
        <v>11875.615035999992</v>
      </c>
      <c r="BD161" s="366">
        <v>9624.8430890000163</v>
      </c>
      <c r="BE161" s="366">
        <v>6500.2148459999999</v>
      </c>
      <c r="BF161" s="366">
        <v>2953.4449640000007</v>
      </c>
      <c r="BG161" s="378">
        <v>369.06869900000009</v>
      </c>
      <c r="BH161" s="374">
        <v>633.51087900000005</v>
      </c>
      <c r="BI161" s="366">
        <v>86.948013999999972</v>
      </c>
      <c r="BJ161" s="366">
        <v>7.1691299999999991</v>
      </c>
      <c r="BK161" s="366">
        <v>0.94103199999999998</v>
      </c>
      <c r="BL161" s="378">
        <v>0</v>
      </c>
      <c r="BM161" s="374">
        <v>10112.087575999991</v>
      </c>
      <c r="BN161" s="366">
        <v>8689.5340370000031</v>
      </c>
      <c r="BO161" s="366">
        <v>6476.7668640000056</v>
      </c>
      <c r="BP161" s="366">
        <v>3964.5621370000008</v>
      </c>
      <c r="BQ161" s="378">
        <v>1351.6669649999994</v>
      </c>
      <c r="BR161" s="374">
        <v>1048.5107179999998</v>
      </c>
      <c r="BS161" s="366">
        <v>1500.962876999999</v>
      </c>
      <c r="BT161" s="366">
        <v>5068.725420000007</v>
      </c>
      <c r="BU161" s="366">
        <v>1442.0808759999995</v>
      </c>
      <c r="BV161" s="366">
        <v>2662.5636580000014</v>
      </c>
      <c r="BW161" s="366">
        <v>1689.9687350000002</v>
      </c>
      <c r="BX161" s="366">
        <v>1709.4235390000003</v>
      </c>
      <c r="BY161" s="367">
        <v>2011.7748989999996</v>
      </c>
      <c r="BZ161" s="367">
        <v>1480.2095689999983</v>
      </c>
      <c r="CA161" s="367">
        <v>1035.7158939999999</v>
      </c>
      <c r="CB161" s="367">
        <v>718.94769000000031</v>
      </c>
      <c r="CC161" s="367">
        <v>294.22278699999998</v>
      </c>
      <c r="CD161" s="367">
        <v>362.72764799999987</v>
      </c>
      <c r="CE161" s="367">
        <v>1259.2774209999977</v>
      </c>
      <c r="CF161" s="367">
        <v>2067.0502410000013</v>
      </c>
      <c r="CG161" s="367">
        <v>1509.3624179999995</v>
      </c>
      <c r="CH161" s="367">
        <v>2525.6863029999981</v>
      </c>
      <c r="CI161" s="367">
        <v>1055.4053319999998</v>
      </c>
      <c r="CJ161" s="367">
        <v>1880.5706090000001</v>
      </c>
      <c r="CK161" s="2"/>
      <c r="CL161" s="2"/>
      <c r="CM161" s="2"/>
      <c r="CN161" s="2"/>
      <c r="CO161" s="2"/>
      <c r="CP161" s="2"/>
      <c r="CQ161" s="2"/>
      <c r="CR161" s="2"/>
      <c r="CS161" s="2"/>
      <c r="CT161" s="2"/>
      <c r="CU161" s="2"/>
      <c r="CV161" s="2"/>
      <c r="CW161" s="2"/>
      <c r="CX161" s="2"/>
      <c r="CY161" s="2"/>
      <c r="CZ161" s="2"/>
    </row>
    <row r="162" s="433" customFormat="true" ht="15" customHeight="true" x14ac:dyDescent="0.2">
      <c r="A162" s="1804"/>
      <c r="B162" s="331" t="s">
        <v>203</v>
      </c>
      <c r="C162" s="98">
        <v>0.36142376605488652</v>
      </c>
      <c r="D162" s="97">
        <v>0.3838681644321047</v>
      </c>
      <c r="E162" s="97">
        <v>0.37032024120609958</v>
      </c>
      <c r="F162" s="97">
        <v>0.10437907005612314</v>
      </c>
      <c r="G162" s="96">
        <v>0</v>
      </c>
      <c r="H162" s="95">
        <v>0.11017542379937727</v>
      </c>
      <c r="I162" s="97">
        <v>3.7727137822171374E-2</v>
      </c>
      <c r="J162" s="97">
        <v>0</v>
      </c>
      <c r="K162" s="97">
        <v>0</v>
      </c>
      <c r="L162" s="94">
        <v>0</v>
      </c>
      <c r="M162" s="98">
        <v>0.42283000439532392</v>
      </c>
      <c r="N162" s="97">
        <v>0.41019465790071025</v>
      </c>
      <c r="O162" s="97">
        <v>0.2741402869030477</v>
      </c>
      <c r="P162" s="97">
        <v>0.31392993783267392</v>
      </c>
      <c r="Q162" s="96">
        <v>0</v>
      </c>
      <c r="R162" s="95">
        <v>0</v>
      </c>
      <c r="S162" s="97">
        <v>0</v>
      </c>
      <c r="T162" s="97">
        <v>0</v>
      </c>
      <c r="U162" s="97">
        <v>0</v>
      </c>
      <c r="V162" s="97">
        <v>0.30332222238027412</v>
      </c>
      <c r="W162" s="97">
        <v>2.828379544646781</v>
      </c>
      <c r="X162" s="97">
        <v>1.1258750143861787</v>
      </c>
      <c r="Y162" s="97">
        <v>0</v>
      </c>
      <c r="Z162" s="97">
        <v>0.19108191480752837</v>
      </c>
      <c r="AA162" s="97">
        <v>0.50221510691755122</v>
      </c>
      <c r="AB162" s="97">
        <v>0</v>
      </c>
      <c r="AC162" s="97">
        <v>0</v>
      </c>
      <c r="AD162" s="97">
        <v>0.2844962024033233</v>
      </c>
      <c r="AE162" s="97">
        <v>0.1669026821467339</v>
      </c>
      <c r="AF162" s="97">
        <v>0.12278182081374014</v>
      </c>
      <c r="AG162" s="97">
        <v>0</v>
      </c>
      <c r="AH162" s="97">
        <v>0</v>
      </c>
      <c r="AI162" s="97">
        <v>0</v>
      </c>
      <c r="AJ162" s="94">
        <v>0</v>
      </c>
      <c r="AK162" s="1693"/>
      <c r="AL162" s="1693"/>
      <c r="AM162" s="1693"/>
      <c r="AN162" s="1693"/>
      <c r="AO162" s="1693"/>
      <c r="AP162" s="1693"/>
      <c r="AQ162" s="1693"/>
      <c r="AR162" s="1693"/>
      <c r="AS162" s="1693"/>
      <c r="AT162" s="1693"/>
      <c r="AU162" s="1693"/>
      <c r="AV162" s="1693"/>
      <c r="AW162" s="1693"/>
      <c r="AX162" s="1693"/>
      <c r="AY162" s="1693"/>
      <c r="AZ162" s="305"/>
      <c r="BA162" s="1836"/>
      <c r="BB162" s="1542" t="s">
        <v>203</v>
      </c>
      <c r="BC162" s="374">
        <v>53.363232999999987</v>
      </c>
      <c r="BD162" s="366">
        <v>56.700270999999994</v>
      </c>
      <c r="BE162" s="366">
        <v>54.685657999999997</v>
      </c>
      <c r="BF162" s="366">
        <v>15.416339000000001</v>
      </c>
      <c r="BG162" s="378">
        <v>0</v>
      </c>
      <c r="BH162" s="374">
        <v>2.5693280000000001</v>
      </c>
      <c r="BI162" s="366">
        <v>0.88035600000000003</v>
      </c>
      <c r="BJ162" s="366">
        <v>0</v>
      </c>
      <c r="BK162" s="366">
        <v>0</v>
      </c>
      <c r="BL162" s="378">
        <v>0</v>
      </c>
      <c r="BM162" s="374">
        <v>52.580118999999989</v>
      </c>
      <c r="BN162" s="366">
        <v>51.000574</v>
      </c>
      <c r="BO162" s="366">
        <v>34.100515999999999</v>
      </c>
      <c r="BP162" s="366">
        <v>39.034607999999999</v>
      </c>
      <c r="BQ162" s="378">
        <v>0</v>
      </c>
      <c r="BR162" s="374">
        <v>0</v>
      </c>
      <c r="BS162" s="366">
        <v>0</v>
      </c>
      <c r="BT162" s="366">
        <v>0</v>
      </c>
      <c r="BU162" s="366">
        <v>0</v>
      </c>
      <c r="BV162" s="366">
        <v>14.201331999999999</v>
      </c>
      <c r="BW162" s="366">
        <v>103.51736999999999</v>
      </c>
      <c r="BX162" s="366">
        <v>36.516328999999999</v>
      </c>
      <c r="BY162" s="367">
        <v>0</v>
      </c>
      <c r="BZ162" s="367">
        <v>4.2162030000000001</v>
      </c>
      <c r="CA162" s="367">
        <v>7.8895160000000004</v>
      </c>
      <c r="CB162" s="367">
        <v>0</v>
      </c>
      <c r="CC162" s="367">
        <v>0</v>
      </c>
      <c r="CD162" s="367">
        <v>4.6298459999999997</v>
      </c>
      <c r="CE162" s="367">
        <v>3.0372080000000001</v>
      </c>
      <c r="CF162" s="367">
        <v>6.1576969999999998</v>
      </c>
      <c r="CG162" s="367">
        <v>0</v>
      </c>
      <c r="CH162" s="367">
        <v>0</v>
      </c>
      <c r="CI162" s="367">
        <v>0</v>
      </c>
      <c r="CJ162" s="367">
        <v>0</v>
      </c>
      <c r="CK162" s="2"/>
      <c r="CL162" s="2"/>
      <c r="CM162" s="2"/>
      <c r="CN162" s="2"/>
      <c r="CO162" s="2"/>
      <c r="CP162" s="2"/>
      <c r="CQ162" s="2"/>
      <c r="CR162" s="2"/>
      <c r="CS162" s="2"/>
      <c r="CT162" s="2"/>
      <c r="CU162" s="2"/>
      <c r="CV162" s="2"/>
      <c r="CW162" s="2"/>
      <c r="CX162" s="2"/>
      <c r="CY162" s="2"/>
      <c r="CZ162" s="2"/>
    </row>
    <row r="163" s="433" customFormat="true" ht="15" customHeight="true" x14ac:dyDescent="0.2">
      <c r="A163" s="1804"/>
      <c r="B163" s="331" t="s">
        <v>204</v>
      </c>
      <c r="C163" s="98">
        <v>2.3083745197823743E-2</v>
      </c>
      <c r="D163" s="97">
        <v>0.30940421666191475</v>
      </c>
      <c r="E163" s="97">
        <v>0.11155494701552342</v>
      </c>
      <c r="F163" s="97">
        <v>8.7376278958400874E-3</v>
      </c>
      <c r="G163" s="96">
        <v>0</v>
      </c>
      <c r="H163" s="95">
        <v>0</v>
      </c>
      <c r="I163" s="97">
        <v>5.5304045898352909E-2</v>
      </c>
      <c r="J163" s="97">
        <v>0</v>
      </c>
      <c r="K163" s="97">
        <v>0</v>
      </c>
      <c r="L163" s="94">
        <v>0</v>
      </c>
      <c r="M163" s="98">
        <v>2.7407910737904034E-2</v>
      </c>
      <c r="N163" s="97">
        <v>0.29671887255161344</v>
      </c>
      <c r="O163" s="97">
        <v>0.15935392252118397</v>
      </c>
      <c r="P163" s="97">
        <v>4.3918045062824297E-2</v>
      </c>
      <c r="Q163" s="96">
        <v>0</v>
      </c>
      <c r="R163" s="95">
        <v>0</v>
      </c>
      <c r="S163" s="97">
        <v>0</v>
      </c>
      <c r="T163" s="97">
        <v>0</v>
      </c>
      <c r="U163" s="97">
        <v>0</v>
      </c>
      <c r="V163" s="97">
        <v>0</v>
      </c>
      <c r="W163" s="97">
        <v>0</v>
      </c>
      <c r="X163" s="97">
        <v>1.6038782173514898</v>
      </c>
      <c r="Y163" s="97">
        <v>0</v>
      </c>
      <c r="Z163" s="97">
        <v>0</v>
      </c>
      <c r="AA163" s="97">
        <v>0</v>
      </c>
      <c r="AB163" s="97">
        <v>0</v>
      </c>
      <c r="AC163" s="97">
        <v>0</v>
      </c>
      <c r="AD163" s="97">
        <v>7.929965579060573E-2</v>
      </c>
      <c r="AE163" s="97">
        <v>0</v>
      </c>
      <c r="AF163" s="97">
        <v>0</v>
      </c>
      <c r="AG163" s="97">
        <v>0</v>
      </c>
      <c r="AH163" s="97">
        <v>0</v>
      </c>
      <c r="AI163" s="97">
        <v>0.17268789616284683</v>
      </c>
      <c r="AJ163" s="94">
        <v>0.19239784873345916</v>
      </c>
      <c r="AK163" s="1693"/>
      <c r="AL163" s="1693"/>
      <c r="AM163" s="1693"/>
      <c r="AN163" s="1693"/>
      <c r="AO163" s="1693"/>
      <c r="AP163" s="1693"/>
      <c r="AQ163" s="1693"/>
      <c r="AR163" s="1693"/>
      <c r="AS163" s="1693"/>
      <c r="AT163" s="1693"/>
      <c r="AU163" s="1693"/>
      <c r="AV163" s="1693"/>
      <c r="AW163" s="1693"/>
      <c r="AX163" s="1693"/>
      <c r="AY163" s="1693"/>
      <c r="AZ163" s="305"/>
      <c r="BA163" s="1836"/>
      <c r="BB163" s="1542" t="s">
        <v>204</v>
      </c>
      <c r="BC163" s="374">
        <v>3.4082520000000001</v>
      </c>
      <c r="BD163" s="366">
        <v>45.701374999999999</v>
      </c>
      <c r="BE163" s="366">
        <v>16.473460000000003</v>
      </c>
      <c r="BF163" s="366">
        <v>1.29051</v>
      </c>
      <c r="BG163" s="378">
        <v>0</v>
      </c>
      <c r="BH163" s="374">
        <v>0</v>
      </c>
      <c r="BI163" s="366">
        <v>1.29051</v>
      </c>
      <c r="BJ163" s="366">
        <v>0</v>
      </c>
      <c r="BK163" s="366">
        <v>0</v>
      </c>
      <c r="BL163" s="378">
        <v>0</v>
      </c>
      <c r="BM163" s="374">
        <v>3.4082520000000001</v>
      </c>
      <c r="BN163" s="366">
        <v>36.891832999999998</v>
      </c>
      <c r="BO163" s="366">
        <v>19.822153999999998</v>
      </c>
      <c r="BP163" s="366">
        <v>5.4608480000000004</v>
      </c>
      <c r="BQ163" s="378">
        <v>0</v>
      </c>
      <c r="BR163" s="374">
        <v>0</v>
      </c>
      <c r="BS163" s="366">
        <v>0</v>
      </c>
      <c r="BT163" s="366">
        <v>0</v>
      </c>
      <c r="BU163" s="366">
        <v>0</v>
      </c>
      <c r="BV163" s="366">
        <v>0</v>
      </c>
      <c r="BW163" s="366">
        <v>0</v>
      </c>
      <c r="BX163" s="366">
        <v>52.019756999999991</v>
      </c>
      <c r="BY163" s="367">
        <v>0</v>
      </c>
      <c r="BZ163" s="367">
        <v>0</v>
      </c>
      <c r="CA163" s="367">
        <v>0</v>
      </c>
      <c r="CB163" s="367">
        <v>0</v>
      </c>
      <c r="CC163" s="367">
        <v>0</v>
      </c>
      <c r="CD163" s="367">
        <v>1.29051</v>
      </c>
      <c r="CE163" s="367">
        <v>0</v>
      </c>
      <c r="CF163" s="367">
        <v>0</v>
      </c>
      <c r="CG163" s="367">
        <v>0</v>
      </c>
      <c r="CH163" s="367">
        <v>0</v>
      </c>
      <c r="CI163" s="367">
        <v>4.7537880000000001</v>
      </c>
      <c r="CJ163" s="367">
        <v>8.8095420000000004</v>
      </c>
      <c r="CK163" s="2"/>
      <c r="CL163" s="2"/>
      <c r="CM163" s="2"/>
      <c r="CN163" s="2"/>
      <c r="CO163" s="2"/>
      <c r="CP163" s="2"/>
      <c r="CQ163" s="2"/>
      <c r="CR163" s="2"/>
      <c r="CS163" s="2"/>
      <c r="CT163" s="2"/>
      <c r="CU163" s="2"/>
      <c r="CV163" s="2"/>
      <c r="CW163" s="2"/>
      <c r="CX163" s="2"/>
      <c r="CY163" s="2"/>
      <c r="CZ163" s="2"/>
    </row>
    <row r="164" s="433" customFormat="true" ht="15" customHeight="true" x14ac:dyDescent="0.2">
      <c r="A164" s="1805"/>
      <c r="B164" s="332" t="s">
        <v>205</v>
      </c>
      <c r="C164" s="98">
        <v>0.72629384706028621</v>
      </c>
      <c r="D164" s="97">
        <v>0.55090537721043886</v>
      </c>
      <c r="E164" s="97">
        <v>0.19605941109095271</v>
      </c>
      <c r="F164" s="97">
        <v>0.14251509093286535</v>
      </c>
      <c r="G164" s="96">
        <v>0.16037064952196636</v>
      </c>
      <c r="H164" s="95">
        <v>0.60921855747685161</v>
      </c>
      <c r="I164" s="97">
        <v>0.39872866750222852</v>
      </c>
      <c r="J164" s="97">
        <v>0.240422060066287</v>
      </c>
      <c r="K164" s="97">
        <v>0</v>
      </c>
      <c r="L164" s="94">
        <v>8.8915742783226795E-2</v>
      </c>
      <c r="M164" s="98">
        <v>0.73095850241915195</v>
      </c>
      <c r="N164" s="97">
        <v>0.64179128496957727</v>
      </c>
      <c r="O164" s="97">
        <v>0.12379462260433427</v>
      </c>
      <c r="P164" s="97">
        <v>0.2407563446223</v>
      </c>
      <c r="Q164" s="96">
        <v>0.12125719205822688</v>
      </c>
      <c r="R164" s="95">
        <v>0</v>
      </c>
      <c r="S164" s="97">
        <v>0</v>
      </c>
      <c r="T164" s="97">
        <v>0</v>
      </c>
      <c r="U164" s="97">
        <v>0</v>
      </c>
      <c r="V164" s="97">
        <v>0</v>
      </c>
      <c r="W164" s="97">
        <v>0</v>
      </c>
      <c r="X164" s="97">
        <v>0</v>
      </c>
      <c r="Y164" s="97">
        <v>0</v>
      </c>
      <c r="Z164" s="97">
        <v>0.27234750610707703</v>
      </c>
      <c r="AA164" s="97">
        <v>0</v>
      </c>
      <c r="AB164" s="97">
        <v>0</v>
      </c>
      <c r="AC164" s="97">
        <v>0</v>
      </c>
      <c r="AD164" s="97">
        <v>2.6505565376623572</v>
      </c>
      <c r="AE164" s="97">
        <v>0.16453955257498379</v>
      </c>
      <c r="AF164" s="97">
        <v>0.86323474407527101</v>
      </c>
      <c r="AG164" s="97">
        <v>2.8562344021947745</v>
      </c>
      <c r="AH164" s="97">
        <v>0.75925189589736364</v>
      </c>
      <c r="AI164" s="97">
        <v>1.7733985929628766</v>
      </c>
      <c r="AJ164" s="94">
        <v>0</v>
      </c>
      <c r="AK164" s="1693"/>
      <c r="AL164" s="1693"/>
      <c r="AM164" s="1693"/>
      <c r="AN164" s="1693"/>
      <c r="AO164" s="1693"/>
      <c r="AP164" s="1693"/>
      <c r="AQ164" s="1693"/>
      <c r="AR164" s="1693"/>
      <c r="AS164" s="1693"/>
      <c r="AT164" s="1693"/>
      <c r="AU164" s="1693"/>
      <c r="AV164" s="1693"/>
      <c r="AW164" s="1693"/>
      <c r="AX164" s="1693"/>
      <c r="AY164" s="1693"/>
      <c r="AZ164" s="305"/>
      <c r="BA164" s="1836"/>
      <c r="BB164" s="1542" t="s">
        <v>205</v>
      </c>
      <c r="BC164" s="374">
        <v>107.23530500000001</v>
      </c>
      <c r="BD164" s="366">
        <v>81.372947999999994</v>
      </c>
      <c r="BE164" s="366">
        <v>28.952341000000001</v>
      </c>
      <c r="BF164" s="366">
        <v>21.048864999999999</v>
      </c>
      <c r="BG164" s="378">
        <v>23.685197000000002</v>
      </c>
      <c r="BH164" s="374">
        <v>14.207182</v>
      </c>
      <c r="BI164" s="366">
        <v>9.3042619999999996</v>
      </c>
      <c r="BJ164" s="366">
        <v>5.6042909999999999</v>
      </c>
      <c r="BK164" s="366">
        <v>0</v>
      </c>
      <c r="BL164" s="378">
        <v>2.07084</v>
      </c>
      <c r="BM164" s="374">
        <v>90.896778000000012</v>
      </c>
      <c r="BN164" s="366">
        <v>79.795587999999995</v>
      </c>
      <c r="BO164" s="366">
        <v>15.398906</v>
      </c>
      <c r="BP164" s="366">
        <v>29.936073000000004</v>
      </c>
      <c r="BQ164" s="378">
        <v>15.080736</v>
      </c>
      <c r="BR164" s="374">
        <v>0</v>
      </c>
      <c r="BS164" s="366">
        <v>0</v>
      </c>
      <c r="BT164" s="366">
        <v>0</v>
      </c>
      <c r="BU164" s="366">
        <v>0</v>
      </c>
      <c r="BV164" s="366">
        <v>0</v>
      </c>
      <c r="BW164" s="366">
        <v>0</v>
      </c>
      <c r="BX164" s="366">
        <v>0</v>
      </c>
      <c r="BY164" s="367">
        <v>0</v>
      </c>
      <c r="BZ164" s="367">
        <v>6.0093200000000007</v>
      </c>
      <c r="CA164" s="367">
        <v>0</v>
      </c>
      <c r="CB164" s="367">
        <v>0</v>
      </c>
      <c r="CC164" s="367">
        <v>0</v>
      </c>
      <c r="CD164" s="367">
        <v>43.13473599999999</v>
      </c>
      <c r="CE164" s="367">
        <v>2.994205</v>
      </c>
      <c r="CF164" s="367">
        <v>43.292548999999994</v>
      </c>
      <c r="CG164" s="367">
        <v>81.253219999999999</v>
      </c>
      <c r="CH164" s="367">
        <v>36.792143999999993</v>
      </c>
      <c r="CI164" s="367">
        <v>48.818482000000003</v>
      </c>
      <c r="CJ164" s="367">
        <v>0</v>
      </c>
      <c r="CK164" s="2"/>
      <c r="CL164" s="2"/>
      <c r="CM164" s="2"/>
      <c r="CN164" s="2"/>
      <c r="CO164" s="2"/>
      <c r="CP164" s="2"/>
      <c r="CQ164" s="2"/>
      <c r="CR164" s="2"/>
      <c r="CS164" s="2"/>
      <c r="CT164" s="2"/>
      <c r="CU164" s="2"/>
      <c r="CV164" s="2"/>
      <c r="CW164" s="2"/>
      <c r="CX164" s="2"/>
      <c r="CY164" s="2"/>
      <c r="CZ164" s="2"/>
    </row>
    <row r="165" s="325" customFormat="true" ht="15" customHeight="true" x14ac:dyDescent="0.2">
      <c r="A165" s="113"/>
      <c r="B165" s="52"/>
      <c r="C165" s="81"/>
      <c r="D165" s="88"/>
      <c r="E165" s="88"/>
      <c r="F165" s="88"/>
      <c r="G165" s="87"/>
      <c r="H165" s="80"/>
      <c r="I165" s="88"/>
      <c r="J165" s="88"/>
      <c r="K165" s="88"/>
      <c r="L165" s="79"/>
      <c r="M165" s="81"/>
      <c r="N165" s="88"/>
      <c r="O165" s="88"/>
      <c r="P165" s="88"/>
      <c r="Q165" s="87"/>
      <c r="R165" s="80"/>
      <c r="S165" s="88"/>
      <c r="T165" s="88"/>
      <c r="U165" s="88"/>
      <c r="V165" s="88"/>
      <c r="W165" s="88"/>
      <c r="X165" s="88"/>
      <c r="Y165" s="88"/>
      <c r="Z165" s="88"/>
      <c r="AA165" s="88"/>
      <c r="AB165" s="88"/>
      <c r="AC165" s="88"/>
      <c r="AD165" s="88"/>
      <c r="AE165" s="88"/>
      <c r="AF165" s="88"/>
      <c r="AG165" s="88"/>
      <c r="AH165" s="88"/>
      <c r="AI165" s="88"/>
      <c r="AJ165" s="79"/>
      <c r="AK165" s="1693"/>
      <c r="AL165" s="1693"/>
      <c r="AM165" s="1693"/>
      <c r="AN165" s="1693"/>
      <c r="AO165" s="1693"/>
      <c r="AP165" s="1693"/>
      <c r="AQ165" s="1693"/>
      <c r="AR165" s="1693"/>
      <c r="AS165" s="1693"/>
      <c r="AT165" s="1693"/>
      <c r="AU165" s="1693"/>
      <c r="AV165" s="1693"/>
      <c r="AW165" s="1693"/>
      <c r="AX165" s="1693"/>
      <c r="AY165" s="1693"/>
      <c r="AZ165" s="305"/>
      <c r="BA165" s="1839"/>
      <c r="BB165" s="1542" t="s">
        <v>208</v>
      </c>
      <c r="BC165" s="374">
        <v>14764.727173999991</v>
      </c>
      <c r="BD165" s="366">
        <v>14770.766699000029</v>
      </c>
      <c r="BE165" s="366">
        <v>14767.126372000015</v>
      </c>
      <c r="BF165" s="366">
        <v>14769.569216999973</v>
      </c>
      <c r="BG165" s="378">
        <v>14769.034777000004</v>
      </c>
      <c r="BH165" s="374">
        <v>2332.0336889999985</v>
      </c>
      <c r="BI165" s="366">
        <v>2333.4820790000003</v>
      </c>
      <c r="BJ165" s="366">
        <v>2331.0219530000013</v>
      </c>
      <c r="BK165" s="366">
        <v>2336.9120799999978</v>
      </c>
      <c r="BL165" s="378">
        <v>2328.9913969999998</v>
      </c>
      <c r="BM165" s="374">
        <v>12435.285683</v>
      </c>
      <c r="BN165" s="366">
        <v>12433.261384000023</v>
      </c>
      <c r="BO165" s="366">
        <v>12439.075039000003</v>
      </c>
      <c r="BP165" s="366">
        <v>12434.178233999977</v>
      </c>
      <c r="BQ165" s="378">
        <v>12436.982700999981</v>
      </c>
      <c r="BR165" s="374">
        <v>3169.9435029999995</v>
      </c>
      <c r="BS165" s="366">
        <v>5745.510953</v>
      </c>
      <c r="BT165" s="366">
        <v>9614.6010179999976</v>
      </c>
      <c r="BU165" s="366">
        <v>2612.0964610000001</v>
      </c>
      <c r="BV165" s="366">
        <v>4681.9292990000031</v>
      </c>
      <c r="BW165" s="366">
        <v>3659.9532829999889</v>
      </c>
      <c r="BX165" s="366">
        <v>3243.3732460000024</v>
      </c>
      <c r="BY165" s="367">
        <v>5719.0703000000058</v>
      </c>
      <c r="BZ165" s="367">
        <v>2206.4898209999974</v>
      </c>
      <c r="CA165" s="367">
        <v>1570.9435839999978</v>
      </c>
      <c r="CB165" s="367">
        <v>1203.8726900000004</v>
      </c>
      <c r="CC165" s="367">
        <v>6928.9097910000064</v>
      </c>
      <c r="CD165" s="367">
        <v>1627.3841129999973</v>
      </c>
      <c r="CE165" s="367">
        <v>1819.7478679999961</v>
      </c>
      <c r="CF165" s="367">
        <v>5015.1536759999817</v>
      </c>
      <c r="CG165" s="367">
        <v>2844.7672200000034</v>
      </c>
      <c r="CH165" s="367">
        <v>4845.8415709999872</v>
      </c>
      <c r="CI165" s="367">
        <v>2752.8206119999973</v>
      </c>
      <c r="CJ165" s="367">
        <v>4578.8152300000056</v>
      </c>
      <c r="CK165" s="2"/>
      <c r="CL165" s="2"/>
      <c r="CM165" s="2"/>
      <c r="CN165" s="2"/>
      <c r="CO165" s="2"/>
      <c r="CP165" s="2"/>
      <c r="CQ165" s="2"/>
      <c r="CR165" s="2"/>
      <c r="CS165" s="2"/>
      <c r="CT165" s="2"/>
      <c r="CU165" s="2"/>
      <c r="CV165" s="2"/>
      <c r="CW165" s="2"/>
      <c r="CX165" s="2"/>
      <c r="CY165" s="2"/>
      <c r="CZ165" s="2"/>
    </row>
    <row r="166" s="325" customFormat="true" ht="15" customHeight="true" x14ac:dyDescent="0.2">
      <c r="A166" s="136"/>
      <c r="B166" s="51"/>
      <c r="C166" s="81"/>
      <c r="D166" s="88"/>
      <c r="E166" s="88"/>
      <c r="F166" s="88"/>
      <c r="G166" s="87"/>
      <c r="H166" s="80"/>
      <c r="I166" s="88"/>
      <c r="J166" s="88"/>
      <c r="K166" s="88"/>
      <c r="L166" s="79"/>
      <c r="M166" s="81"/>
      <c r="N166" s="88"/>
      <c r="O166" s="88"/>
      <c r="P166" s="88"/>
      <c r="Q166" s="87"/>
      <c r="R166" s="80"/>
      <c r="S166" s="88"/>
      <c r="T166" s="88"/>
      <c r="U166" s="88"/>
      <c r="V166" s="88"/>
      <c r="W166" s="88"/>
      <c r="X166" s="88"/>
      <c r="Y166" s="88"/>
      <c r="Z166" s="88"/>
      <c r="AA166" s="88"/>
      <c r="AB166" s="88"/>
      <c r="AC166" s="88"/>
      <c r="AD166" s="88"/>
      <c r="AE166" s="88"/>
      <c r="AF166" s="88"/>
      <c r="AG166" s="88"/>
      <c r="AH166" s="88"/>
      <c r="AI166" s="88"/>
      <c r="AJ166" s="79"/>
      <c r="AK166" s="1693"/>
      <c r="AL166" s="1693"/>
      <c r="AM166" s="1693"/>
      <c r="AN166" s="1693"/>
      <c r="AO166" s="1693"/>
      <c r="AP166" s="1693"/>
      <c r="AQ166" s="1693"/>
      <c r="AR166" s="1693"/>
      <c r="AS166" s="1693"/>
      <c r="AT166" s="1693"/>
      <c r="AU166" s="1693"/>
      <c r="AV166" s="1693"/>
      <c r="AW166" s="1693"/>
      <c r="AX166" s="1693"/>
      <c r="AY166" s="1693"/>
      <c r="AZ166" s="305"/>
      <c r="BA166" s="1710"/>
      <c r="BB166" s="1542"/>
      <c r="BC166" s="374"/>
      <c r="BD166" s="366"/>
      <c r="BE166" s="366"/>
      <c r="BF166" s="366"/>
      <c r="BG166" s="378"/>
      <c r="BH166" s="374"/>
      <c r="BI166" s="366"/>
      <c r="BJ166" s="366"/>
      <c r="BK166" s="366"/>
      <c r="BL166" s="378"/>
      <c r="BM166" s="374"/>
      <c r="BN166" s="366"/>
      <c r="BO166" s="366"/>
      <c r="BP166" s="366"/>
      <c r="BQ166" s="378"/>
      <c r="BR166" s="374"/>
      <c r="BS166" s="366"/>
      <c r="BT166" s="366"/>
      <c r="BU166" s="366"/>
      <c r="BV166" s="366"/>
      <c r="BW166" s="366"/>
      <c r="BX166" s="366"/>
      <c r="BY166" s="367"/>
      <c r="BZ166" s="367"/>
      <c r="CA166" s="367"/>
      <c r="CB166" s="367"/>
      <c r="CC166" s="367"/>
      <c r="CD166" s="367"/>
      <c r="CE166" s="367"/>
      <c r="CF166" s="367"/>
      <c r="CG166" s="367"/>
      <c r="CH166" s="367"/>
      <c r="CI166" s="367"/>
      <c r="CJ166" s="367"/>
      <c r="CK166" s="2"/>
      <c r="CL166" s="2"/>
      <c r="CM166" s="2"/>
      <c r="CN166" s="2"/>
      <c r="CO166" s="2"/>
      <c r="CP166" s="2"/>
      <c r="CQ166" s="2"/>
      <c r="CR166" s="2"/>
      <c r="CS166" s="2"/>
      <c r="CT166" s="2"/>
      <c r="CU166" s="2"/>
      <c r="CV166" s="2"/>
      <c r="CW166" s="2"/>
      <c r="CX166" s="2"/>
      <c r="CY166" s="2"/>
      <c r="CZ166" s="2"/>
    </row>
    <row r="167" s="325" customFormat="true" ht="15" customHeight="true" x14ac:dyDescent="0.2">
      <c r="A167" s="136"/>
      <c r="B167" s="51"/>
      <c r="C167" s="81"/>
      <c r="D167" s="88"/>
      <c r="E167" s="88"/>
      <c r="F167" s="88"/>
      <c r="G167" s="87"/>
      <c r="H167" s="80"/>
      <c r="I167" s="88"/>
      <c r="J167" s="88"/>
      <c r="K167" s="88"/>
      <c r="L167" s="79"/>
      <c r="M167" s="81"/>
      <c r="N167" s="88"/>
      <c r="O167" s="88"/>
      <c r="P167" s="88"/>
      <c r="Q167" s="87"/>
      <c r="R167" s="80"/>
      <c r="S167" s="88"/>
      <c r="T167" s="88"/>
      <c r="U167" s="88"/>
      <c r="V167" s="88"/>
      <c r="W167" s="88"/>
      <c r="X167" s="88"/>
      <c r="Y167" s="88"/>
      <c r="Z167" s="88"/>
      <c r="AA167" s="88"/>
      <c r="AB167" s="88"/>
      <c r="AC167" s="88"/>
      <c r="AD167" s="88"/>
      <c r="AE167" s="88"/>
      <c r="AF167" s="88"/>
      <c r="AG167" s="88"/>
      <c r="AH167" s="88"/>
      <c r="AI167" s="88"/>
      <c r="AJ167" s="79"/>
      <c r="AK167" s="1693"/>
      <c r="AL167" s="1693"/>
      <c r="AM167" s="1693"/>
      <c r="AN167" s="1693"/>
      <c r="AO167" s="1693"/>
      <c r="AP167" s="1693"/>
      <c r="AQ167" s="1693"/>
      <c r="AR167" s="1693"/>
      <c r="AS167" s="1693"/>
      <c r="AT167" s="1693"/>
      <c r="AU167" s="1693"/>
      <c r="AV167" s="1693"/>
      <c r="AW167" s="1693"/>
      <c r="AX167" s="1693"/>
      <c r="AY167" s="1693"/>
      <c r="AZ167" s="305"/>
      <c r="BA167" s="1710"/>
      <c r="BB167" s="1542"/>
      <c r="BC167" s="374"/>
      <c r="BD167" s="366"/>
      <c r="BE167" s="366"/>
      <c r="BF167" s="366"/>
      <c r="BG167" s="378"/>
      <c r="BH167" s="374"/>
      <c r="BI167" s="366"/>
      <c r="BJ167" s="366"/>
      <c r="BK167" s="366"/>
      <c r="BL167" s="378"/>
      <c r="BM167" s="374"/>
      <c r="BN167" s="366"/>
      <c r="BO167" s="366"/>
      <c r="BP167" s="366"/>
      <c r="BQ167" s="378"/>
      <c r="BR167" s="374"/>
      <c r="BS167" s="366"/>
      <c r="BT167" s="366"/>
      <c r="BU167" s="366"/>
      <c r="BV167" s="366"/>
      <c r="BW167" s="366"/>
      <c r="BX167" s="366"/>
      <c r="BY167" s="367"/>
      <c r="BZ167" s="367"/>
      <c r="CA167" s="367"/>
      <c r="CB167" s="367"/>
      <c r="CC167" s="367"/>
      <c r="CD167" s="367"/>
      <c r="CE167" s="367"/>
      <c r="CF167" s="367"/>
      <c r="CG167" s="367"/>
      <c r="CH167" s="367"/>
      <c r="CI167" s="367"/>
      <c r="CJ167" s="367"/>
      <c r="CK167" s="2"/>
      <c r="CL167" s="2"/>
      <c r="CM167" s="2"/>
      <c r="CN167" s="2"/>
      <c r="CO167" s="2"/>
      <c r="CP167" s="2"/>
      <c r="CQ167" s="2"/>
      <c r="CR167" s="2"/>
      <c r="CS167" s="2"/>
      <c r="CT167" s="2"/>
      <c r="CU167" s="2"/>
      <c r="CV167" s="2"/>
      <c r="CW167" s="2"/>
      <c r="CX167" s="2"/>
      <c r="CY167" s="2"/>
      <c r="CZ167" s="2"/>
    </row>
    <row r="168" s="325" customFormat="true" ht="15" customHeight="true" x14ac:dyDescent="0.2">
      <c r="A168" s="136"/>
      <c r="B168" s="51"/>
      <c r="C168" s="81"/>
      <c r="D168" s="88"/>
      <c r="E168" s="88"/>
      <c r="F168" s="88"/>
      <c r="G168" s="87"/>
      <c r="H168" s="80"/>
      <c r="I168" s="88"/>
      <c r="J168" s="88"/>
      <c r="K168" s="88"/>
      <c r="L168" s="79"/>
      <c r="M168" s="81"/>
      <c r="N168" s="88"/>
      <c r="O168" s="88"/>
      <c r="P168" s="88"/>
      <c r="Q168" s="87"/>
      <c r="R168" s="80"/>
      <c r="S168" s="88"/>
      <c r="T168" s="88"/>
      <c r="U168" s="88"/>
      <c r="V168" s="88"/>
      <c r="W168" s="88"/>
      <c r="X168" s="88"/>
      <c r="Y168" s="88"/>
      <c r="Z168" s="88"/>
      <c r="AA168" s="88"/>
      <c r="AB168" s="88"/>
      <c r="AC168" s="88"/>
      <c r="AD168" s="88"/>
      <c r="AE168" s="88"/>
      <c r="AF168" s="88"/>
      <c r="AG168" s="88"/>
      <c r="AH168" s="88"/>
      <c r="AI168" s="88"/>
      <c r="AJ168" s="79"/>
      <c r="AK168" s="1693"/>
      <c r="AL168" s="1693"/>
      <c r="AM168" s="1693"/>
      <c r="AN168" s="1693"/>
      <c r="AO168" s="1693"/>
      <c r="AP168" s="1693"/>
      <c r="AQ168" s="1693"/>
      <c r="AR168" s="1693"/>
      <c r="AS168" s="1693"/>
      <c r="AT168" s="1693"/>
      <c r="AU168" s="1693"/>
      <c r="AV168" s="1693"/>
      <c r="AW168" s="1693"/>
      <c r="AX168" s="1693"/>
      <c r="AY168" s="1693"/>
      <c r="AZ168" s="305"/>
      <c r="BA168" s="1710"/>
      <c r="BB168" s="1542"/>
      <c r="BC168" s="374"/>
      <c r="BD168" s="366"/>
      <c r="BE168" s="366"/>
      <c r="BF168" s="366"/>
      <c r="BG168" s="378"/>
      <c r="BH168" s="374"/>
      <c r="BI168" s="366"/>
      <c r="BJ168" s="366"/>
      <c r="BK168" s="366"/>
      <c r="BL168" s="378"/>
      <c r="BM168" s="374"/>
      <c r="BN168" s="366"/>
      <c r="BO168" s="366"/>
      <c r="BP168" s="366"/>
      <c r="BQ168" s="378"/>
      <c r="BR168" s="374"/>
      <c r="BS168" s="366"/>
      <c r="BT168" s="366"/>
      <c r="BU168" s="366"/>
      <c r="BV168" s="366"/>
      <c r="BW168" s="366"/>
      <c r="BX168" s="366"/>
      <c r="BY168" s="367"/>
      <c r="BZ168" s="367"/>
      <c r="CA168" s="367"/>
      <c r="CB168" s="367"/>
      <c r="CC168" s="367"/>
      <c r="CD168" s="367"/>
      <c r="CE168" s="367"/>
      <c r="CF168" s="367"/>
      <c r="CG168" s="367"/>
      <c r="CH168" s="367"/>
      <c r="CI168" s="367"/>
      <c r="CJ168" s="367"/>
      <c r="CK168" s="2"/>
      <c r="CL168" s="2"/>
      <c r="CM168" s="2"/>
      <c r="CN168" s="2"/>
      <c r="CO168" s="2"/>
      <c r="CP168" s="2"/>
      <c r="CQ168" s="2"/>
      <c r="CR168" s="2"/>
      <c r="CS168" s="2"/>
      <c r="CT168" s="2"/>
      <c r="CU168" s="2"/>
      <c r="CV168" s="2"/>
      <c r="CW168" s="2"/>
      <c r="CX168" s="2"/>
      <c r="CY168" s="2"/>
      <c r="CZ168" s="2"/>
    </row>
    <row r="169" s="325" customFormat="true" ht="15" customHeight="true" x14ac:dyDescent="0.2">
      <c r="A169" s="136"/>
      <c r="B169" s="51"/>
      <c r="C169" s="81"/>
      <c r="D169" s="88"/>
      <c r="E169" s="88"/>
      <c r="F169" s="88"/>
      <c r="G169" s="87"/>
      <c r="H169" s="80"/>
      <c r="I169" s="88"/>
      <c r="J169" s="88"/>
      <c r="K169" s="88"/>
      <c r="L169" s="79"/>
      <c r="M169" s="81"/>
      <c r="N169" s="88"/>
      <c r="O169" s="88"/>
      <c r="P169" s="88"/>
      <c r="Q169" s="87"/>
      <c r="R169" s="80"/>
      <c r="S169" s="88"/>
      <c r="T169" s="88"/>
      <c r="U169" s="88"/>
      <c r="V169" s="88"/>
      <c r="W169" s="88"/>
      <c r="X169" s="88"/>
      <c r="Y169" s="88"/>
      <c r="Z169" s="88"/>
      <c r="AA169" s="88"/>
      <c r="AB169" s="88"/>
      <c r="AC169" s="88"/>
      <c r="AD169" s="88"/>
      <c r="AE169" s="88"/>
      <c r="AF169" s="88"/>
      <c r="AG169" s="88"/>
      <c r="AH169" s="88"/>
      <c r="AI169" s="88"/>
      <c r="AJ169" s="79"/>
      <c r="AK169" s="1693"/>
      <c r="AL169" s="1693"/>
      <c r="AM169" s="1693"/>
      <c r="AN169" s="1693"/>
      <c r="AO169" s="1693"/>
      <c r="AP169" s="1693"/>
      <c r="AQ169" s="1693"/>
      <c r="AR169" s="1693"/>
      <c r="AS169" s="1693"/>
      <c r="AT169" s="1693"/>
      <c r="AU169" s="1693"/>
      <c r="AV169" s="1693"/>
      <c r="AW169" s="1693"/>
      <c r="AX169" s="1693"/>
      <c r="AY169" s="1693"/>
      <c r="AZ169" s="305"/>
      <c r="BA169" s="1710"/>
      <c r="BB169" s="1542"/>
      <c r="BC169" s="374"/>
      <c r="BD169" s="366"/>
      <c r="BE169" s="366"/>
      <c r="BF169" s="366"/>
      <c r="BG169" s="378"/>
      <c r="BH169" s="374"/>
      <c r="BI169" s="366"/>
      <c r="BJ169" s="366"/>
      <c r="BK169" s="366"/>
      <c r="BL169" s="378"/>
      <c r="BM169" s="374"/>
      <c r="BN169" s="366"/>
      <c r="BO169" s="366"/>
      <c r="BP169" s="366"/>
      <c r="BQ169" s="378"/>
      <c r="BR169" s="374"/>
      <c r="BS169" s="366"/>
      <c r="BT169" s="366"/>
      <c r="BU169" s="366"/>
      <c r="BV169" s="366"/>
      <c r="BW169" s="366"/>
      <c r="BX169" s="366"/>
      <c r="BY169" s="367"/>
      <c r="BZ169" s="367"/>
      <c r="CA169" s="367"/>
      <c r="CB169" s="367"/>
      <c r="CC169" s="367"/>
      <c r="CD169" s="367"/>
      <c r="CE169" s="367"/>
      <c r="CF169" s="367"/>
      <c r="CG169" s="367"/>
      <c r="CH169" s="367"/>
      <c r="CI169" s="367"/>
      <c r="CJ169" s="367"/>
      <c r="CK169" s="2"/>
      <c r="CL169" s="2"/>
      <c r="CM169" s="2"/>
      <c r="CN169" s="2"/>
      <c r="CO169" s="2"/>
      <c r="CP169" s="2"/>
      <c r="CQ169" s="2"/>
      <c r="CR169" s="2"/>
      <c r="CS169" s="2"/>
      <c r="CT169" s="2"/>
      <c r="CU169" s="2"/>
      <c r="CV169" s="2"/>
      <c r="CW169" s="2"/>
      <c r="CX169" s="2"/>
      <c r="CY169" s="2"/>
      <c r="CZ169" s="2"/>
    </row>
    <row r="170" s="325" customFormat="true" ht="15" customHeight="true" x14ac:dyDescent="0.2">
      <c r="A170" s="136"/>
      <c r="B170" s="51"/>
      <c r="C170" s="81"/>
      <c r="D170" s="88"/>
      <c r="E170" s="88"/>
      <c r="F170" s="88"/>
      <c r="G170" s="87"/>
      <c r="H170" s="80"/>
      <c r="I170" s="88"/>
      <c r="J170" s="88"/>
      <c r="K170" s="88"/>
      <c r="L170" s="79"/>
      <c r="M170" s="81"/>
      <c r="N170" s="88"/>
      <c r="O170" s="88"/>
      <c r="P170" s="88"/>
      <c r="Q170" s="87"/>
      <c r="R170" s="80"/>
      <c r="S170" s="88"/>
      <c r="T170" s="88"/>
      <c r="U170" s="88"/>
      <c r="V170" s="88"/>
      <c r="W170" s="88"/>
      <c r="X170" s="88"/>
      <c r="Y170" s="88"/>
      <c r="Z170" s="88"/>
      <c r="AA170" s="88"/>
      <c r="AB170" s="88"/>
      <c r="AC170" s="88"/>
      <c r="AD170" s="88"/>
      <c r="AE170" s="88"/>
      <c r="AF170" s="88"/>
      <c r="AG170" s="88"/>
      <c r="AH170" s="88"/>
      <c r="AI170" s="88"/>
      <c r="AJ170" s="79"/>
      <c r="AK170" s="1693"/>
      <c r="AL170" s="1693"/>
      <c r="AM170" s="1693"/>
      <c r="AN170" s="1693"/>
      <c r="AO170" s="1693"/>
      <c r="AP170" s="1693"/>
      <c r="AQ170" s="1693"/>
      <c r="AR170" s="1693"/>
      <c r="AS170" s="1693"/>
      <c r="AT170" s="1693"/>
      <c r="AU170" s="1693"/>
      <c r="AV170" s="1693"/>
      <c r="AW170" s="1693"/>
      <c r="AX170" s="1693"/>
      <c r="AY170" s="1693"/>
      <c r="AZ170" s="305"/>
      <c r="BA170" s="1710"/>
      <c r="BB170" s="1542"/>
      <c r="BC170" s="374"/>
      <c r="BD170" s="366"/>
      <c r="BE170" s="366"/>
      <c r="BF170" s="366"/>
      <c r="BG170" s="378"/>
      <c r="BH170" s="374"/>
      <c r="BI170" s="366"/>
      <c r="BJ170" s="366"/>
      <c r="BK170" s="366"/>
      <c r="BL170" s="378"/>
      <c r="BM170" s="374"/>
      <c r="BN170" s="366"/>
      <c r="BO170" s="366"/>
      <c r="BP170" s="366"/>
      <c r="BQ170" s="378"/>
      <c r="BR170" s="374"/>
      <c r="BS170" s="366"/>
      <c r="BT170" s="366"/>
      <c r="BU170" s="366"/>
      <c r="BV170" s="366"/>
      <c r="BW170" s="366"/>
      <c r="BX170" s="366"/>
      <c r="BY170" s="367"/>
      <c r="BZ170" s="367"/>
      <c r="CA170" s="367"/>
      <c r="CB170" s="367"/>
      <c r="CC170" s="367"/>
      <c r="CD170" s="367"/>
      <c r="CE170" s="367"/>
      <c r="CF170" s="367"/>
      <c r="CG170" s="367"/>
      <c r="CH170" s="367"/>
      <c r="CI170" s="367"/>
      <c r="CJ170" s="367"/>
      <c r="CK170" s="2"/>
      <c r="CL170" s="2"/>
      <c r="CM170" s="2"/>
      <c r="CN170" s="2"/>
      <c r="CO170" s="2"/>
      <c r="CP170" s="2"/>
      <c r="CQ170" s="2"/>
      <c r="CR170" s="2"/>
      <c r="CS170" s="2"/>
      <c r="CT170" s="2"/>
      <c r="CU170" s="2"/>
      <c r="CV170" s="2"/>
      <c r="CW170" s="2"/>
      <c r="CX170" s="2"/>
      <c r="CY170" s="2"/>
      <c r="CZ170" s="2"/>
    </row>
    <row r="171" s="433" customFormat="true" ht="15" customHeight="true" x14ac:dyDescent="0.2">
      <c r="A171" s="116"/>
      <c r="B171" s="110"/>
      <c r="C171" s="128"/>
      <c r="D171" s="127"/>
      <c r="E171" s="127"/>
      <c r="F171" s="127"/>
      <c r="G171" s="117"/>
      <c r="H171" s="120"/>
      <c r="I171" s="127"/>
      <c r="J171" s="127"/>
      <c r="K171" s="127"/>
      <c r="L171" s="123"/>
      <c r="M171" s="128"/>
      <c r="N171" s="127"/>
      <c r="O171" s="127"/>
      <c r="P171" s="127"/>
      <c r="Q171" s="117"/>
      <c r="R171" s="120"/>
      <c r="S171" s="127"/>
      <c r="T171" s="127"/>
      <c r="U171" s="127"/>
      <c r="V171" s="127"/>
      <c r="W171" s="127"/>
      <c r="X171" s="127"/>
      <c r="Y171" s="127"/>
      <c r="Z171" s="127"/>
      <c r="AA171" s="127"/>
      <c r="AB171" s="127"/>
      <c r="AC171" s="88"/>
      <c r="AD171" s="88"/>
      <c r="AE171" s="88"/>
      <c r="AF171" s="88"/>
      <c r="AG171" s="88"/>
      <c r="AH171" s="88"/>
      <c r="AI171" s="88"/>
      <c r="AJ171" s="79"/>
      <c r="AK171" s="1693"/>
      <c r="AL171" s="1693"/>
      <c r="AM171" s="1693"/>
      <c r="AN171" s="1693"/>
      <c r="AO171" s="1693"/>
      <c r="AP171" s="1693"/>
      <c r="AQ171" s="1693"/>
      <c r="AR171" s="1693"/>
      <c r="AS171" s="1693"/>
      <c r="AT171" s="1693"/>
      <c r="AU171" s="1693"/>
      <c r="AV171" s="1693"/>
      <c r="AW171" s="1693"/>
      <c r="AX171" s="1693"/>
      <c r="AY171" s="1693"/>
      <c r="AZ171" s="305"/>
      <c r="BA171" s="1710"/>
      <c r="BB171" s="1542"/>
      <c r="BC171" s="374"/>
      <c r="BD171" s="366"/>
      <c r="BE171" s="366"/>
      <c r="BF171" s="366"/>
      <c r="BG171" s="378"/>
      <c r="BH171" s="374"/>
      <c r="BI171" s="366"/>
      <c r="BJ171" s="366"/>
      <c r="BK171" s="366"/>
      <c r="BL171" s="378"/>
      <c r="BM171" s="374"/>
      <c r="BN171" s="366"/>
      <c r="BO171" s="366"/>
      <c r="BP171" s="366"/>
      <c r="BQ171" s="378"/>
      <c r="BR171" s="374"/>
      <c r="BS171" s="366"/>
      <c r="BT171" s="366"/>
      <c r="BU171" s="366"/>
      <c r="BV171" s="366"/>
      <c r="BW171" s="366"/>
      <c r="BX171" s="366"/>
      <c r="BY171" s="367"/>
      <c r="BZ171" s="367"/>
      <c r="CA171" s="367"/>
      <c r="CB171" s="367"/>
      <c r="CC171" s="367"/>
      <c r="CD171" s="367"/>
      <c r="CE171" s="367"/>
      <c r="CF171" s="367"/>
      <c r="CG171" s="367"/>
      <c r="CH171" s="367"/>
      <c r="CI171" s="367"/>
      <c r="CJ171" s="367"/>
      <c r="CK171" s="2"/>
      <c r="CL171" s="2"/>
      <c r="CM171" s="2"/>
      <c r="CN171" s="2"/>
      <c r="CO171" s="2"/>
      <c r="CP171" s="2"/>
      <c r="CQ171" s="2"/>
      <c r="CR171" s="2"/>
      <c r="CS171" s="2"/>
      <c r="CT171" s="2"/>
      <c r="CU171" s="2"/>
      <c r="CV171" s="2"/>
      <c r="CW171" s="2"/>
      <c r="CX171" s="2"/>
      <c r="CY171" s="2"/>
      <c r="CZ171" s="2"/>
    </row>
    <row r="172" s="433" customFormat="true" ht="15" customHeight="true" x14ac:dyDescent="0.2">
      <c r="A172" s="116"/>
      <c r="B172" s="110"/>
      <c r="C172" s="128"/>
      <c r="D172" s="127"/>
      <c r="E172" s="127"/>
      <c r="F172" s="127"/>
      <c r="G172" s="117"/>
      <c r="H172" s="120"/>
      <c r="I172" s="127"/>
      <c r="J172" s="127"/>
      <c r="K172" s="127"/>
      <c r="L172" s="123"/>
      <c r="M172" s="128"/>
      <c r="N172" s="127"/>
      <c r="O172" s="127"/>
      <c r="P172" s="127"/>
      <c r="Q172" s="117"/>
      <c r="R172" s="120"/>
      <c r="S172" s="127"/>
      <c r="T172" s="127"/>
      <c r="U172" s="127"/>
      <c r="V172" s="127"/>
      <c r="W172" s="127"/>
      <c r="X172" s="127"/>
      <c r="Y172" s="127"/>
      <c r="Z172" s="127"/>
      <c r="AA172" s="127"/>
      <c r="AB172" s="127"/>
      <c r="AC172" s="127"/>
      <c r="AD172" s="127"/>
      <c r="AE172" s="127"/>
      <c r="AF172" s="127"/>
      <c r="AG172" s="127"/>
      <c r="AH172" s="127"/>
      <c r="AI172" s="127"/>
      <c r="AJ172" s="123"/>
      <c r="AK172" s="1693"/>
      <c r="AL172" s="1693"/>
      <c r="AM172" s="1693"/>
      <c r="AN172" s="1693"/>
      <c r="AO172" s="1693"/>
      <c r="AP172" s="1693"/>
      <c r="AQ172" s="1693"/>
      <c r="AR172" s="1693"/>
      <c r="AS172" s="1693"/>
      <c r="AT172" s="1693"/>
      <c r="AU172" s="1693"/>
      <c r="AV172" s="1693"/>
      <c r="AW172" s="1693"/>
      <c r="AX172" s="1693"/>
      <c r="AY172" s="1693"/>
      <c r="AZ172" s="305"/>
      <c r="BA172" s="1710"/>
      <c r="BB172" s="1542"/>
      <c r="BC172" s="374"/>
      <c r="BD172" s="366"/>
      <c r="BE172" s="366"/>
      <c r="BF172" s="366"/>
      <c r="BG172" s="378"/>
      <c r="BH172" s="374"/>
      <c r="BI172" s="366"/>
      <c r="BJ172" s="366"/>
      <c r="BK172" s="366"/>
      <c r="BL172" s="378"/>
      <c r="BM172" s="374"/>
      <c r="BN172" s="366"/>
      <c r="BO172" s="366"/>
      <c r="BP172" s="366"/>
      <c r="BQ172" s="378"/>
      <c r="BR172" s="374"/>
      <c r="BS172" s="366"/>
      <c r="BT172" s="366"/>
      <c r="BU172" s="366"/>
      <c r="BV172" s="366"/>
      <c r="BW172" s="366"/>
      <c r="BX172" s="366"/>
      <c r="BY172" s="367"/>
      <c r="BZ172" s="367"/>
      <c r="CA172" s="367"/>
      <c r="CB172" s="367"/>
      <c r="CC172" s="367"/>
      <c r="CD172" s="367"/>
      <c r="CE172" s="367"/>
      <c r="CF172" s="367"/>
      <c r="CG172" s="367"/>
      <c r="CH172" s="367"/>
      <c r="CI172" s="367"/>
      <c r="CJ172" s="367"/>
      <c r="CK172" s="2"/>
      <c r="CL172" s="2"/>
      <c r="CM172" s="2"/>
      <c r="CN172" s="2"/>
      <c r="CO172" s="2"/>
      <c r="CP172" s="2"/>
      <c r="CQ172" s="2"/>
      <c r="CR172" s="2"/>
      <c r="CS172" s="2"/>
      <c r="CT172" s="2"/>
      <c r="CU172" s="2"/>
      <c r="CV172" s="2"/>
      <c r="CW172" s="2"/>
      <c r="CX172" s="2"/>
      <c r="CY172" s="2"/>
      <c r="CZ172" s="2"/>
    </row>
    <row r="173" s="433" customFormat="true" ht="15" customHeight="true" x14ac:dyDescent="0.2">
      <c r="A173" s="116"/>
      <c r="B173" s="110"/>
      <c r="C173" s="128"/>
      <c r="D173" s="127"/>
      <c r="E173" s="127"/>
      <c r="F173" s="127"/>
      <c r="G173" s="117"/>
      <c r="H173" s="120"/>
      <c r="I173" s="127"/>
      <c r="J173" s="127"/>
      <c r="K173" s="127"/>
      <c r="L173" s="123"/>
      <c r="M173" s="128"/>
      <c r="N173" s="127"/>
      <c r="O173" s="127"/>
      <c r="P173" s="127"/>
      <c r="Q173" s="117"/>
      <c r="R173" s="120"/>
      <c r="S173" s="127"/>
      <c r="T173" s="127"/>
      <c r="U173" s="127"/>
      <c r="V173" s="127"/>
      <c r="W173" s="127"/>
      <c r="X173" s="127"/>
      <c r="Y173" s="127"/>
      <c r="Z173" s="127"/>
      <c r="AA173" s="127"/>
      <c r="AB173" s="127"/>
      <c r="AC173" s="127"/>
      <c r="AD173" s="127"/>
      <c r="AE173" s="127"/>
      <c r="AF173" s="127"/>
      <c r="AG173" s="127"/>
      <c r="AH173" s="127"/>
      <c r="AI173" s="127"/>
      <c r="AJ173" s="123"/>
      <c r="AK173" s="1693"/>
      <c r="AL173" s="1693"/>
      <c r="AM173" s="1693"/>
      <c r="AN173" s="1693"/>
      <c r="AO173" s="1693"/>
      <c r="AP173" s="1693"/>
      <c r="AQ173" s="1693"/>
      <c r="AR173" s="1693"/>
      <c r="AS173" s="1693"/>
      <c r="AT173" s="1693"/>
      <c r="AU173" s="1693"/>
      <c r="AV173" s="1693"/>
      <c r="AW173" s="1693"/>
      <c r="AX173" s="1693"/>
      <c r="AY173" s="1693"/>
      <c r="AZ173" s="305"/>
      <c r="BA173" s="1710"/>
      <c r="BB173" s="1542"/>
      <c r="BC173" s="374"/>
      <c r="BD173" s="366"/>
      <c r="BE173" s="366"/>
      <c r="BF173" s="366"/>
      <c r="BG173" s="378"/>
      <c r="BH173" s="374"/>
      <c r="BI173" s="366"/>
      <c r="BJ173" s="366"/>
      <c r="BK173" s="366"/>
      <c r="BL173" s="378"/>
      <c r="BM173" s="374"/>
      <c r="BN173" s="366"/>
      <c r="BO173" s="366"/>
      <c r="BP173" s="366"/>
      <c r="BQ173" s="378"/>
      <c r="BR173" s="374"/>
      <c r="BS173" s="366"/>
      <c r="BT173" s="366"/>
      <c r="BU173" s="366"/>
      <c r="BV173" s="366"/>
      <c r="BW173" s="366"/>
      <c r="BX173" s="366"/>
      <c r="BY173" s="367"/>
      <c r="BZ173" s="367"/>
      <c r="CA173" s="367"/>
      <c r="CB173" s="367"/>
      <c r="CC173" s="367"/>
      <c r="CD173" s="367"/>
      <c r="CE173" s="367"/>
      <c r="CF173" s="367"/>
      <c r="CG173" s="367"/>
      <c r="CH173" s="367"/>
      <c r="CI173" s="367"/>
      <c r="CJ173" s="367"/>
      <c r="CK173" s="2"/>
      <c r="CL173" s="2"/>
      <c r="CM173" s="2"/>
      <c r="CN173" s="2"/>
      <c r="CO173" s="2"/>
      <c r="CP173" s="2"/>
      <c r="CQ173" s="2"/>
      <c r="CR173" s="2"/>
      <c r="CS173" s="2"/>
      <c r="CT173" s="2"/>
      <c r="CU173" s="2"/>
      <c r="CV173" s="2"/>
      <c r="CW173" s="2"/>
      <c r="CX173" s="2"/>
      <c r="CY173" s="2"/>
      <c r="CZ173" s="2"/>
    </row>
    <row r="174" s="433" customFormat="true" ht="15" customHeight="true" x14ac:dyDescent="0.2">
      <c r="A174" s="116"/>
      <c r="B174" s="110"/>
      <c r="C174" s="86"/>
      <c r="D174" s="85"/>
      <c r="E174" s="85"/>
      <c r="F174" s="85"/>
      <c r="G174" s="84"/>
      <c r="H174" s="83"/>
      <c r="I174" s="85"/>
      <c r="J174" s="85"/>
      <c r="K174" s="85"/>
      <c r="L174" s="82"/>
      <c r="M174" s="86"/>
      <c r="N174" s="85"/>
      <c r="O174" s="85"/>
      <c r="P174" s="85"/>
      <c r="Q174" s="84"/>
      <c r="R174" s="83"/>
      <c r="S174" s="85"/>
      <c r="T174" s="85"/>
      <c r="U174" s="85"/>
      <c r="V174" s="85"/>
      <c r="W174" s="85"/>
      <c r="X174" s="85"/>
      <c r="Y174" s="85"/>
      <c r="Z174" s="85"/>
      <c r="AA174" s="85"/>
      <c r="AB174" s="85"/>
      <c r="AC174" s="85"/>
      <c r="AD174" s="85"/>
      <c r="AE174" s="85"/>
      <c r="AF174" s="85"/>
      <c r="AG174" s="85"/>
      <c r="AH174" s="85"/>
      <c r="AI174" s="85"/>
      <c r="AJ174" s="82"/>
      <c r="AK174" s="1693"/>
      <c r="AL174" s="1693"/>
      <c r="AM174" s="1693"/>
      <c r="AN174" s="1693"/>
      <c r="AO174" s="1693"/>
      <c r="AP174" s="1693"/>
      <c r="AQ174" s="1693"/>
      <c r="AR174" s="1693"/>
      <c r="AS174" s="1693"/>
      <c r="AT174" s="1693"/>
      <c r="AU174" s="1693"/>
      <c r="AV174" s="1693"/>
      <c r="AW174" s="1693"/>
      <c r="AX174" s="1693"/>
      <c r="AY174" s="1693"/>
      <c r="AZ174" s="305"/>
      <c r="BA174" s="1710"/>
      <c r="BB174" s="1542"/>
      <c r="BC174" s="374"/>
      <c r="BD174" s="366"/>
      <c r="BE174" s="366"/>
      <c r="BF174" s="366"/>
      <c r="BG174" s="378"/>
      <c r="BH174" s="374"/>
      <c r="BI174" s="366"/>
      <c r="BJ174" s="366"/>
      <c r="BK174" s="366"/>
      <c r="BL174" s="378"/>
      <c r="BM174" s="374"/>
      <c r="BN174" s="366"/>
      <c r="BO174" s="366"/>
      <c r="BP174" s="366"/>
      <c r="BQ174" s="378"/>
      <c r="BR174" s="374"/>
      <c r="BS174" s="366"/>
      <c r="BT174" s="366"/>
      <c r="BU174" s="366"/>
      <c r="BV174" s="366"/>
      <c r="BW174" s="366"/>
      <c r="BX174" s="366"/>
      <c r="BY174" s="367"/>
      <c r="BZ174" s="367"/>
      <c r="CA174" s="367"/>
      <c r="CB174" s="367"/>
      <c r="CC174" s="367"/>
      <c r="CD174" s="367"/>
      <c r="CE174" s="367"/>
      <c r="CF174" s="367"/>
      <c r="CG174" s="367"/>
      <c r="CH174" s="367"/>
      <c r="CI174" s="367"/>
      <c r="CJ174" s="367"/>
      <c r="CK174" s="2"/>
      <c r="CL174" s="2"/>
      <c r="CM174" s="2"/>
      <c r="CN174" s="2"/>
      <c r="CO174" s="2"/>
      <c r="CP174" s="2"/>
      <c r="CQ174" s="2"/>
      <c r="CR174" s="2"/>
      <c r="CS174" s="2"/>
      <c r="CT174" s="2"/>
      <c r="CU174" s="2"/>
      <c r="CV174" s="2"/>
      <c r="CW174" s="2"/>
      <c r="CX174" s="2"/>
      <c r="CY174" s="2"/>
      <c r="CZ174" s="2"/>
    </row>
    <row r="175" s="433" customFormat="true" ht="15" customHeight="true" x14ac:dyDescent="0.2">
      <c r="A175" s="116"/>
      <c r="B175" s="110"/>
      <c r="C175" s="86"/>
      <c r="D175" s="85"/>
      <c r="E175" s="85"/>
      <c r="F175" s="85"/>
      <c r="G175" s="84"/>
      <c r="H175" s="83"/>
      <c r="I175" s="85"/>
      <c r="J175" s="85"/>
      <c r="K175" s="85"/>
      <c r="L175" s="82"/>
      <c r="M175" s="86"/>
      <c r="N175" s="85"/>
      <c r="O175" s="85"/>
      <c r="P175" s="85"/>
      <c r="Q175" s="84"/>
      <c r="R175" s="83"/>
      <c r="S175" s="85"/>
      <c r="T175" s="85"/>
      <c r="U175" s="85"/>
      <c r="V175" s="85"/>
      <c r="W175" s="85"/>
      <c r="X175" s="85"/>
      <c r="Y175" s="85"/>
      <c r="Z175" s="85"/>
      <c r="AA175" s="85"/>
      <c r="AB175" s="85"/>
      <c r="AC175" s="85"/>
      <c r="AD175" s="85"/>
      <c r="AE175" s="85"/>
      <c r="AF175" s="85"/>
      <c r="AG175" s="85"/>
      <c r="AH175" s="85"/>
      <c r="AI175" s="85"/>
      <c r="AJ175" s="82"/>
      <c r="AK175" s="1693"/>
      <c r="AL175" s="1693"/>
      <c r="AM175" s="1693"/>
      <c r="AN175" s="1693"/>
      <c r="AO175" s="1693"/>
      <c r="AP175" s="1693"/>
      <c r="AQ175" s="1693"/>
      <c r="AR175" s="1693"/>
      <c r="AS175" s="1693"/>
      <c r="AT175" s="1693"/>
      <c r="AU175" s="1693"/>
      <c r="AV175" s="1693"/>
      <c r="AW175" s="1693"/>
      <c r="AX175" s="1693"/>
      <c r="AY175" s="1693"/>
      <c r="AZ175" s="305"/>
      <c r="BA175" s="1710"/>
      <c r="BB175" s="1542"/>
      <c r="BC175" s="374"/>
      <c r="BD175" s="366"/>
      <c r="BE175" s="366"/>
      <c r="BF175" s="366"/>
      <c r="BG175" s="378"/>
      <c r="BH175" s="374"/>
      <c r="BI175" s="366"/>
      <c r="BJ175" s="366"/>
      <c r="BK175" s="366"/>
      <c r="BL175" s="378"/>
      <c r="BM175" s="374"/>
      <c r="BN175" s="366"/>
      <c r="BO175" s="366"/>
      <c r="BP175" s="366"/>
      <c r="BQ175" s="378"/>
      <c r="BR175" s="374"/>
      <c r="BS175" s="366"/>
      <c r="BT175" s="366"/>
      <c r="BU175" s="366"/>
      <c r="BV175" s="366"/>
      <c r="BW175" s="366"/>
      <c r="BX175" s="366"/>
      <c r="BY175" s="367"/>
      <c r="BZ175" s="367"/>
      <c r="CA175" s="367"/>
      <c r="CB175" s="367"/>
      <c r="CC175" s="367"/>
      <c r="CD175" s="367"/>
      <c r="CE175" s="367"/>
      <c r="CF175" s="367"/>
      <c r="CG175" s="367"/>
      <c r="CH175" s="367"/>
      <c r="CI175" s="367"/>
      <c r="CJ175" s="367"/>
      <c r="CK175" s="2"/>
      <c r="CL175" s="2"/>
      <c r="CM175" s="2"/>
      <c r="CN175" s="2"/>
      <c r="CO175" s="2"/>
      <c r="CP175" s="2"/>
      <c r="CQ175" s="2"/>
      <c r="CR175" s="2"/>
      <c r="CS175" s="2"/>
      <c r="CT175" s="2"/>
      <c r="CU175" s="2"/>
      <c r="CV175" s="2"/>
      <c r="CW175" s="2"/>
      <c r="CX175" s="2"/>
      <c r="CY175" s="2"/>
      <c r="CZ175" s="2"/>
    </row>
    <row r="176" s="433" customFormat="true" ht="15" customHeight="true" x14ac:dyDescent="0.2">
      <c r="A176" s="116"/>
      <c r="B176" s="110"/>
      <c r="C176" s="86"/>
      <c r="D176" s="85"/>
      <c r="E176" s="85"/>
      <c r="F176" s="85"/>
      <c r="G176" s="84"/>
      <c r="H176" s="83"/>
      <c r="I176" s="85"/>
      <c r="J176" s="85"/>
      <c r="K176" s="85"/>
      <c r="L176" s="82"/>
      <c r="M176" s="86"/>
      <c r="N176" s="85"/>
      <c r="O176" s="85"/>
      <c r="P176" s="85"/>
      <c r="Q176" s="84"/>
      <c r="R176" s="83"/>
      <c r="S176" s="85"/>
      <c r="T176" s="85"/>
      <c r="U176" s="85"/>
      <c r="V176" s="85"/>
      <c r="W176" s="85"/>
      <c r="X176" s="85"/>
      <c r="Y176" s="85"/>
      <c r="Z176" s="85"/>
      <c r="AA176" s="85"/>
      <c r="AB176" s="85"/>
      <c r="AC176" s="85"/>
      <c r="AD176" s="85"/>
      <c r="AE176" s="85"/>
      <c r="AF176" s="85"/>
      <c r="AG176" s="85"/>
      <c r="AH176" s="85"/>
      <c r="AI176" s="85"/>
      <c r="AJ176" s="82"/>
      <c r="AK176" s="1693"/>
      <c r="AL176" s="1693"/>
      <c r="AM176" s="1693"/>
      <c r="AN176" s="1693"/>
      <c r="AO176" s="1693"/>
      <c r="AP176" s="1693"/>
      <c r="AQ176" s="1693"/>
      <c r="AR176" s="1693"/>
      <c r="AS176" s="1693"/>
      <c r="AT176" s="1693"/>
      <c r="AU176" s="1693"/>
      <c r="AV176" s="1693"/>
      <c r="AW176" s="1693"/>
      <c r="AX176" s="1693"/>
      <c r="AY176" s="1693"/>
      <c r="AZ176" s="305"/>
      <c r="BA176" s="1710"/>
      <c r="BB176" s="1542"/>
      <c r="BC176" s="374"/>
      <c r="BD176" s="366"/>
      <c r="BE176" s="366"/>
      <c r="BF176" s="366"/>
      <c r="BG176" s="378"/>
      <c r="BH176" s="374"/>
      <c r="BI176" s="366"/>
      <c r="BJ176" s="366"/>
      <c r="BK176" s="366"/>
      <c r="BL176" s="378"/>
      <c r="BM176" s="374"/>
      <c r="BN176" s="366"/>
      <c r="BO176" s="366"/>
      <c r="BP176" s="366"/>
      <c r="BQ176" s="378"/>
      <c r="BR176" s="374"/>
      <c r="BS176" s="366"/>
      <c r="BT176" s="366"/>
      <c r="BU176" s="366"/>
      <c r="BV176" s="366"/>
      <c r="BW176" s="366"/>
      <c r="BX176" s="366"/>
      <c r="BY176" s="367"/>
      <c r="BZ176" s="367"/>
      <c r="CA176" s="367"/>
      <c r="CB176" s="367"/>
      <c r="CC176" s="367"/>
      <c r="CD176" s="367"/>
      <c r="CE176" s="367"/>
      <c r="CF176" s="367"/>
      <c r="CG176" s="367"/>
      <c r="CH176" s="367"/>
      <c r="CI176" s="367"/>
      <c r="CJ176" s="367"/>
      <c r="CK176" s="2"/>
      <c r="CL176" s="2"/>
      <c r="CM176" s="2"/>
      <c r="CN176" s="2"/>
      <c r="CO176" s="2"/>
      <c r="CP176" s="2"/>
      <c r="CQ176" s="2"/>
      <c r="CR176" s="2"/>
      <c r="CS176" s="2"/>
      <c r="CT176" s="2"/>
      <c r="CU176" s="2"/>
      <c r="CV176" s="2"/>
      <c r="CW176" s="2"/>
      <c r="CX176" s="2"/>
      <c r="CY176" s="2"/>
      <c r="CZ176" s="2"/>
    </row>
    <row r="177" s="433" customFormat="true" ht="15" customHeight="true" x14ac:dyDescent="0.2">
      <c r="A177" s="116"/>
      <c r="B177" s="110"/>
      <c r="C177" s="86"/>
      <c r="D177" s="85"/>
      <c r="E177" s="85"/>
      <c r="F177" s="85"/>
      <c r="G177" s="84"/>
      <c r="H177" s="83"/>
      <c r="I177" s="85"/>
      <c r="J177" s="85"/>
      <c r="K177" s="85"/>
      <c r="L177" s="82"/>
      <c r="M177" s="86"/>
      <c r="N177" s="85"/>
      <c r="O177" s="85"/>
      <c r="P177" s="85"/>
      <c r="Q177" s="84"/>
      <c r="R177" s="83"/>
      <c r="S177" s="85"/>
      <c r="T177" s="85"/>
      <c r="U177" s="85"/>
      <c r="V177" s="85"/>
      <c r="W177" s="85"/>
      <c r="X177" s="85"/>
      <c r="Y177" s="85"/>
      <c r="Z177" s="85"/>
      <c r="AA177" s="85"/>
      <c r="AB177" s="85"/>
      <c r="AC177" s="85"/>
      <c r="AD177" s="85"/>
      <c r="AE177" s="85"/>
      <c r="AF177" s="85"/>
      <c r="AG177" s="85"/>
      <c r="AH177" s="85"/>
      <c r="AI177" s="85"/>
      <c r="AJ177" s="82"/>
      <c r="AK177" s="1693"/>
      <c r="AL177" s="1693"/>
      <c r="AM177" s="1693"/>
      <c r="AN177" s="1693"/>
      <c r="AO177" s="1693"/>
      <c r="AP177" s="1693"/>
      <c r="AQ177" s="1693"/>
      <c r="AR177" s="1693"/>
      <c r="AS177" s="1693"/>
      <c r="AT177" s="1693"/>
      <c r="AU177" s="1693"/>
      <c r="AV177" s="1693"/>
      <c r="AW177" s="1693"/>
      <c r="AX177" s="1693"/>
      <c r="AY177" s="1693"/>
      <c r="AZ177" s="305"/>
      <c r="BA177" s="1710"/>
      <c r="BB177" s="1542"/>
      <c r="BC177" s="374"/>
      <c r="BD177" s="366"/>
      <c r="BE177" s="366"/>
      <c r="BF177" s="366"/>
      <c r="BG177" s="378"/>
      <c r="BH177" s="374"/>
      <c r="BI177" s="366"/>
      <c r="BJ177" s="366"/>
      <c r="BK177" s="366"/>
      <c r="BL177" s="378"/>
      <c r="BM177" s="374"/>
      <c r="BN177" s="366"/>
      <c r="BO177" s="366"/>
      <c r="BP177" s="366"/>
      <c r="BQ177" s="378"/>
      <c r="BR177" s="374"/>
      <c r="BS177" s="366"/>
      <c r="BT177" s="366"/>
      <c r="BU177" s="366"/>
      <c r="BV177" s="366"/>
      <c r="BW177" s="366"/>
      <c r="BX177" s="366"/>
      <c r="BY177" s="367"/>
      <c r="BZ177" s="367"/>
      <c r="CA177" s="367"/>
      <c r="CB177" s="367"/>
      <c r="CC177" s="367"/>
      <c r="CD177" s="367"/>
      <c r="CE177" s="367"/>
      <c r="CF177" s="367"/>
      <c r="CG177" s="367"/>
      <c r="CH177" s="367"/>
      <c r="CI177" s="367"/>
      <c r="CJ177" s="367"/>
      <c r="CK177" s="2"/>
      <c r="CL177" s="2"/>
      <c r="CM177" s="2"/>
      <c r="CN177" s="2"/>
      <c r="CO177" s="2"/>
      <c r="CP177" s="2"/>
      <c r="CQ177" s="2"/>
      <c r="CR177" s="2"/>
      <c r="CS177" s="2"/>
      <c r="CT177" s="2"/>
      <c r="CU177" s="2"/>
      <c r="CV177" s="2"/>
      <c r="CW177" s="2"/>
      <c r="CX177" s="2"/>
      <c r="CY177" s="2"/>
      <c r="CZ177" s="2"/>
    </row>
    <row r="178" s="433" customFormat="true" ht="15" customHeight="true" x14ac:dyDescent="0.2">
      <c r="A178" s="116"/>
      <c r="B178" s="110"/>
      <c r="C178" s="86"/>
      <c r="D178" s="85"/>
      <c r="E178" s="85"/>
      <c r="F178" s="85"/>
      <c r="G178" s="84"/>
      <c r="H178" s="83"/>
      <c r="I178" s="85"/>
      <c r="J178" s="85"/>
      <c r="K178" s="85"/>
      <c r="L178" s="82"/>
      <c r="M178" s="86"/>
      <c r="N178" s="85"/>
      <c r="O178" s="85"/>
      <c r="P178" s="85"/>
      <c r="Q178" s="84"/>
      <c r="R178" s="83"/>
      <c r="S178" s="85"/>
      <c r="T178" s="85"/>
      <c r="U178" s="85"/>
      <c r="V178" s="85"/>
      <c r="W178" s="85"/>
      <c r="X178" s="85"/>
      <c r="Y178" s="85"/>
      <c r="Z178" s="85"/>
      <c r="AA178" s="85"/>
      <c r="AB178" s="85"/>
      <c r="AC178" s="85"/>
      <c r="AD178" s="85"/>
      <c r="AE178" s="85"/>
      <c r="AF178" s="85"/>
      <c r="AG178" s="85"/>
      <c r="AH178" s="85"/>
      <c r="AI178" s="85"/>
      <c r="AJ178" s="82"/>
      <c r="AK178" s="1693"/>
      <c r="AL178" s="1693"/>
      <c r="AM178" s="1693"/>
      <c r="AN178" s="1693"/>
      <c r="AO178" s="1693"/>
      <c r="AP178" s="1693"/>
      <c r="AQ178" s="1693"/>
      <c r="AR178" s="1693"/>
      <c r="AS178" s="1693"/>
      <c r="AT178" s="1693"/>
      <c r="AU178" s="1693"/>
      <c r="AV178" s="1693"/>
      <c r="AW178" s="1693"/>
      <c r="AX178" s="1693"/>
      <c r="AY178" s="1693"/>
      <c r="AZ178" s="305"/>
      <c r="BA178" s="1710"/>
      <c r="BB178" s="1542"/>
      <c r="BC178" s="374"/>
      <c r="BD178" s="366"/>
      <c r="BE178" s="366"/>
      <c r="BF178" s="366"/>
      <c r="BG178" s="378"/>
      <c r="BH178" s="374"/>
      <c r="BI178" s="366"/>
      <c r="BJ178" s="366"/>
      <c r="BK178" s="366"/>
      <c r="BL178" s="378"/>
      <c r="BM178" s="374"/>
      <c r="BN178" s="366"/>
      <c r="BO178" s="366"/>
      <c r="BP178" s="366"/>
      <c r="BQ178" s="378"/>
      <c r="BR178" s="374"/>
      <c r="BS178" s="366"/>
      <c r="BT178" s="366"/>
      <c r="BU178" s="366"/>
      <c r="BV178" s="366"/>
      <c r="BW178" s="366"/>
      <c r="BX178" s="366"/>
      <c r="BY178" s="367"/>
      <c r="BZ178" s="367"/>
      <c r="CA178" s="367"/>
      <c r="CB178" s="367"/>
      <c r="CC178" s="367"/>
      <c r="CD178" s="367"/>
      <c r="CE178" s="367"/>
      <c r="CF178" s="367"/>
      <c r="CG178" s="367"/>
      <c r="CH178" s="367"/>
      <c r="CI178" s="367"/>
      <c r="CJ178" s="367"/>
      <c r="CK178" s="2"/>
      <c r="CL178" s="2"/>
      <c r="CM178" s="2"/>
      <c r="CN178" s="2"/>
      <c r="CO178" s="2"/>
      <c r="CP178" s="2"/>
      <c r="CQ178" s="2"/>
      <c r="CR178" s="2"/>
      <c r="CS178" s="2"/>
      <c r="CT178" s="2"/>
      <c r="CU178" s="2"/>
      <c r="CV178" s="2"/>
      <c r="CW178" s="2"/>
      <c r="CX178" s="2"/>
      <c r="CY178" s="2"/>
      <c r="CZ178" s="2"/>
    </row>
    <row r="179" s="433" customFormat="true" ht="15" customHeight="true" x14ac:dyDescent="0.2">
      <c r="A179" s="116"/>
      <c r="B179" s="110"/>
      <c r="C179" s="86"/>
      <c r="D179" s="85"/>
      <c r="E179" s="85"/>
      <c r="F179" s="85"/>
      <c r="G179" s="84"/>
      <c r="H179" s="83"/>
      <c r="I179" s="85"/>
      <c r="J179" s="85"/>
      <c r="K179" s="85"/>
      <c r="L179" s="82"/>
      <c r="M179" s="86"/>
      <c r="N179" s="85"/>
      <c r="O179" s="85"/>
      <c r="P179" s="85"/>
      <c r="Q179" s="84"/>
      <c r="R179" s="83"/>
      <c r="S179" s="85"/>
      <c r="T179" s="85"/>
      <c r="U179" s="85"/>
      <c r="V179" s="85"/>
      <c r="W179" s="85"/>
      <c r="X179" s="85"/>
      <c r="Y179" s="85"/>
      <c r="Z179" s="85"/>
      <c r="AA179" s="85"/>
      <c r="AB179" s="85"/>
      <c r="AC179" s="85"/>
      <c r="AD179" s="85"/>
      <c r="AE179" s="85"/>
      <c r="AF179" s="85"/>
      <c r="AG179" s="85"/>
      <c r="AH179" s="85"/>
      <c r="AI179" s="85"/>
      <c r="AJ179" s="82"/>
      <c r="AK179" s="1693"/>
      <c r="AL179" s="1693"/>
      <c r="AM179" s="1693"/>
      <c r="AN179" s="1693"/>
      <c r="AO179" s="1693"/>
      <c r="AP179" s="1693"/>
      <c r="AQ179" s="1693"/>
      <c r="AR179" s="1693"/>
      <c r="AS179" s="1693"/>
      <c r="AT179" s="1693"/>
      <c r="AU179" s="1693"/>
      <c r="AV179" s="1693"/>
      <c r="AW179" s="1693"/>
      <c r="AX179" s="1693"/>
      <c r="AY179" s="1693"/>
      <c r="AZ179" s="305"/>
      <c r="BA179" s="1710"/>
      <c r="BB179" s="1542"/>
      <c r="BC179" s="374"/>
      <c r="BD179" s="366"/>
      <c r="BE179" s="366"/>
      <c r="BF179" s="366"/>
      <c r="BG179" s="378"/>
      <c r="BH179" s="374"/>
      <c r="BI179" s="366"/>
      <c r="BJ179" s="366"/>
      <c r="BK179" s="366"/>
      <c r="BL179" s="378"/>
      <c r="BM179" s="374"/>
      <c r="BN179" s="366"/>
      <c r="BO179" s="366"/>
      <c r="BP179" s="366"/>
      <c r="BQ179" s="378"/>
      <c r="BR179" s="374"/>
      <c r="BS179" s="366"/>
      <c r="BT179" s="366"/>
      <c r="BU179" s="366"/>
      <c r="BV179" s="366"/>
      <c r="BW179" s="366"/>
      <c r="BX179" s="366"/>
      <c r="BY179" s="367"/>
      <c r="BZ179" s="367"/>
      <c r="CA179" s="367"/>
      <c r="CB179" s="367"/>
      <c r="CC179" s="367"/>
      <c r="CD179" s="367"/>
      <c r="CE179" s="367"/>
      <c r="CF179" s="367"/>
      <c r="CG179" s="367"/>
      <c r="CH179" s="367"/>
      <c r="CI179" s="367"/>
      <c r="CJ179" s="367"/>
      <c r="CK179" s="2"/>
      <c r="CL179" s="2"/>
      <c r="CM179" s="2"/>
      <c r="CN179" s="2"/>
      <c r="CO179" s="2"/>
      <c r="CP179" s="2"/>
      <c r="CQ179" s="2"/>
      <c r="CR179" s="2"/>
      <c r="CS179" s="2"/>
      <c r="CT179" s="2"/>
      <c r="CU179" s="2"/>
      <c r="CV179" s="2"/>
      <c r="CW179" s="2"/>
      <c r="CX179" s="2"/>
      <c r="CY179" s="2"/>
      <c r="CZ179" s="2"/>
    </row>
    <row r="180" s="433" customFormat="true" ht="15" customHeight="true" x14ac:dyDescent="0.2">
      <c r="A180" s="116"/>
      <c r="B180" s="110"/>
      <c r="C180" s="86"/>
      <c r="D180" s="85"/>
      <c r="E180" s="85"/>
      <c r="F180" s="85"/>
      <c r="G180" s="84"/>
      <c r="H180" s="83"/>
      <c r="I180" s="85"/>
      <c r="J180" s="85"/>
      <c r="K180" s="85"/>
      <c r="L180" s="82"/>
      <c r="M180" s="86"/>
      <c r="N180" s="85"/>
      <c r="O180" s="85"/>
      <c r="P180" s="85"/>
      <c r="Q180" s="84"/>
      <c r="R180" s="83"/>
      <c r="S180" s="85"/>
      <c r="T180" s="85"/>
      <c r="U180" s="85"/>
      <c r="V180" s="85"/>
      <c r="W180" s="85"/>
      <c r="X180" s="85"/>
      <c r="Y180" s="85"/>
      <c r="Z180" s="85"/>
      <c r="AA180" s="85"/>
      <c r="AB180" s="85"/>
      <c r="AC180" s="85"/>
      <c r="AD180" s="85"/>
      <c r="AE180" s="85"/>
      <c r="AF180" s="85"/>
      <c r="AG180" s="85"/>
      <c r="AH180" s="85"/>
      <c r="AI180" s="85"/>
      <c r="AJ180" s="82"/>
      <c r="AK180" s="1693"/>
      <c r="AL180" s="1693"/>
      <c r="AM180" s="1693"/>
      <c r="AN180" s="1693"/>
      <c r="AO180" s="1693"/>
      <c r="AP180" s="1693"/>
      <c r="AQ180" s="1693"/>
      <c r="AR180" s="1693"/>
      <c r="AS180" s="1693"/>
      <c r="AT180" s="1693"/>
      <c r="AU180" s="1693"/>
      <c r="AV180" s="1693"/>
      <c r="AW180" s="1693"/>
      <c r="AX180" s="1693"/>
      <c r="AY180" s="1693"/>
      <c r="AZ180" s="305"/>
      <c r="BA180" s="1710"/>
      <c r="BB180" s="1542"/>
      <c r="BC180" s="374"/>
      <c r="BD180" s="366"/>
      <c r="BE180" s="366"/>
      <c r="BF180" s="366"/>
      <c r="BG180" s="378"/>
      <c r="BH180" s="374"/>
      <c r="BI180" s="366"/>
      <c r="BJ180" s="366"/>
      <c r="BK180" s="366"/>
      <c r="BL180" s="378"/>
      <c r="BM180" s="374"/>
      <c r="BN180" s="366"/>
      <c r="BO180" s="366"/>
      <c r="BP180" s="366"/>
      <c r="BQ180" s="378"/>
      <c r="BR180" s="374"/>
      <c r="BS180" s="366"/>
      <c r="BT180" s="366"/>
      <c r="BU180" s="366"/>
      <c r="BV180" s="366"/>
      <c r="BW180" s="366"/>
      <c r="BX180" s="366"/>
      <c r="BY180" s="367"/>
      <c r="BZ180" s="367"/>
      <c r="CA180" s="367"/>
      <c r="CB180" s="367"/>
      <c r="CC180" s="367"/>
      <c r="CD180" s="367"/>
      <c r="CE180" s="367"/>
      <c r="CF180" s="367"/>
      <c r="CG180" s="367"/>
      <c r="CH180" s="367"/>
      <c r="CI180" s="367"/>
      <c r="CJ180" s="367"/>
      <c r="CK180" s="2"/>
      <c r="CL180" s="2"/>
      <c r="CM180" s="2"/>
      <c r="CN180" s="2"/>
      <c r="CO180" s="2"/>
      <c r="CP180" s="2"/>
      <c r="CQ180" s="2"/>
      <c r="CR180" s="2"/>
      <c r="CS180" s="2"/>
      <c r="CT180" s="2"/>
      <c r="CU180" s="2"/>
      <c r="CV180" s="2"/>
      <c r="CW180" s="2"/>
      <c r="CX180" s="2"/>
      <c r="CY180" s="2"/>
      <c r="CZ180" s="2"/>
    </row>
    <row r="181" s="433" customFormat="true" ht="15" customHeight="true" x14ac:dyDescent="0.2">
      <c r="A181" s="116"/>
      <c r="B181" s="110"/>
      <c r="C181" s="86"/>
      <c r="D181" s="85"/>
      <c r="E181" s="85"/>
      <c r="F181" s="85"/>
      <c r="G181" s="84"/>
      <c r="H181" s="83"/>
      <c r="I181" s="85"/>
      <c r="J181" s="85"/>
      <c r="K181" s="85"/>
      <c r="L181" s="82"/>
      <c r="M181" s="86"/>
      <c r="N181" s="85"/>
      <c r="O181" s="85"/>
      <c r="P181" s="85"/>
      <c r="Q181" s="84"/>
      <c r="R181" s="83"/>
      <c r="S181" s="85"/>
      <c r="T181" s="85"/>
      <c r="U181" s="85"/>
      <c r="V181" s="85"/>
      <c r="W181" s="85"/>
      <c r="X181" s="85"/>
      <c r="Y181" s="85"/>
      <c r="Z181" s="85"/>
      <c r="AA181" s="85"/>
      <c r="AB181" s="85"/>
      <c r="AC181" s="85"/>
      <c r="AD181" s="85"/>
      <c r="AE181" s="85"/>
      <c r="AF181" s="85"/>
      <c r="AG181" s="85"/>
      <c r="AH181" s="85"/>
      <c r="AI181" s="85"/>
      <c r="AJ181" s="82"/>
      <c r="AK181" s="1693"/>
      <c r="AL181" s="1693"/>
      <c r="AM181" s="1693"/>
      <c r="AN181" s="1693"/>
      <c r="AO181" s="1693"/>
      <c r="AP181" s="1693"/>
      <c r="AQ181" s="1693"/>
      <c r="AR181" s="1693"/>
      <c r="AS181" s="1693"/>
      <c r="AT181" s="1693"/>
      <c r="AU181" s="1693"/>
      <c r="AV181" s="1693"/>
      <c r="AW181" s="1693"/>
      <c r="AX181" s="1693"/>
      <c r="AY181" s="1693"/>
      <c r="AZ181" s="305"/>
      <c r="BA181" s="1710"/>
      <c r="BB181" s="1542"/>
      <c r="BC181" s="374"/>
      <c r="BD181" s="366"/>
      <c r="BE181" s="366"/>
      <c r="BF181" s="366"/>
      <c r="BG181" s="378"/>
      <c r="BH181" s="374"/>
      <c r="BI181" s="366"/>
      <c r="BJ181" s="366"/>
      <c r="BK181" s="366"/>
      <c r="BL181" s="378"/>
      <c r="BM181" s="374"/>
      <c r="BN181" s="366"/>
      <c r="BO181" s="366"/>
      <c r="BP181" s="366"/>
      <c r="BQ181" s="378"/>
      <c r="BR181" s="374"/>
      <c r="BS181" s="366"/>
      <c r="BT181" s="366"/>
      <c r="BU181" s="366"/>
      <c r="BV181" s="366"/>
      <c r="BW181" s="366"/>
      <c r="BX181" s="366"/>
      <c r="BY181" s="367"/>
      <c r="BZ181" s="367"/>
      <c r="CA181" s="367"/>
      <c r="CB181" s="367"/>
      <c r="CC181" s="367"/>
      <c r="CD181" s="367"/>
      <c r="CE181" s="367"/>
      <c r="CF181" s="367"/>
      <c r="CG181" s="367"/>
      <c r="CH181" s="367"/>
      <c r="CI181" s="367"/>
      <c r="CJ181" s="367"/>
      <c r="CK181" s="2"/>
      <c r="CL181" s="2"/>
      <c r="CM181" s="2"/>
      <c r="CN181" s="2"/>
      <c r="CO181" s="2"/>
      <c r="CP181" s="2"/>
      <c r="CQ181" s="2"/>
      <c r="CR181" s="2"/>
      <c r="CS181" s="2"/>
      <c r="CT181" s="2"/>
      <c r="CU181" s="2"/>
      <c r="CV181" s="2"/>
      <c r="CW181" s="2"/>
      <c r="CX181" s="2"/>
      <c r="CY181" s="2"/>
      <c r="CZ181" s="2"/>
    </row>
    <row r="182" s="433" customFormat="true" ht="15" customHeight="true" x14ac:dyDescent="0.2">
      <c r="A182" s="116"/>
      <c r="B182" s="110"/>
      <c r="C182" s="86"/>
      <c r="D182" s="85"/>
      <c r="E182" s="85"/>
      <c r="F182" s="85"/>
      <c r="G182" s="84"/>
      <c r="H182" s="83"/>
      <c r="I182" s="85"/>
      <c r="J182" s="85"/>
      <c r="K182" s="85"/>
      <c r="L182" s="82"/>
      <c r="M182" s="86"/>
      <c r="N182" s="85"/>
      <c r="O182" s="85"/>
      <c r="P182" s="85"/>
      <c r="Q182" s="84"/>
      <c r="R182" s="83"/>
      <c r="S182" s="85"/>
      <c r="T182" s="85"/>
      <c r="U182" s="85"/>
      <c r="V182" s="85"/>
      <c r="W182" s="85"/>
      <c r="X182" s="85"/>
      <c r="Y182" s="85"/>
      <c r="Z182" s="85"/>
      <c r="AA182" s="85"/>
      <c r="AB182" s="85"/>
      <c r="AC182" s="85"/>
      <c r="AD182" s="85"/>
      <c r="AE182" s="85"/>
      <c r="AF182" s="85"/>
      <c r="AG182" s="85"/>
      <c r="AH182" s="85"/>
      <c r="AI182" s="85"/>
      <c r="AJ182" s="82"/>
      <c r="AK182" s="1693"/>
      <c r="AL182" s="1693"/>
      <c r="AM182" s="1693"/>
      <c r="AN182" s="1693"/>
      <c r="AO182" s="1693"/>
      <c r="AP182" s="1693"/>
      <c r="AQ182" s="1693"/>
      <c r="AR182" s="1693"/>
      <c r="AS182" s="1693"/>
      <c r="AT182" s="1693"/>
      <c r="AU182" s="1693"/>
      <c r="AV182" s="1693"/>
      <c r="AW182" s="1693"/>
      <c r="AX182" s="1693"/>
      <c r="AY182" s="1693"/>
      <c r="AZ182" s="305"/>
      <c r="BA182" s="1710"/>
      <c r="BB182" s="1542"/>
      <c r="BC182" s="374"/>
      <c r="BD182" s="366"/>
      <c r="BE182" s="366"/>
      <c r="BF182" s="366"/>
      <c r="BG182" s="378"/>
      <c r="BH182" s="374"/>
      <c r="BI182" s="366"/>
      <c r="BJ182" s="366"/>
      <c r="BK182" s="366"/>
      <c r="BL182" s="378"/>
      <c r="BM182" s="374"/>
      <c r="BN182" s="366"/>
      <c r="BO182" s="366"/>
      <c r="BP182" s="366"/>
      <c r="BQ182" s="378"/>
      <c r="BR182" s="374"/>
      <c r="BS182" s="366"/>
      <c r="BT182" s="366"/>
      <c r="BU182" s="366"/>
      <c r="BV182" s="366"/>
      <c r="BW182" s="366"/>
      <c r="BX182" s="366"/>
      <c r="BY182" s="367"/>
      <c r="BZ182" s="367"/>
      <c r="CA182" s="367"/>
      <c r="CB182" s="367"/>
      <c r="CC182" s="367"/>
      <c r="CD182" s="367"/>
      <c r="CE182" s="367"/>
      <c r="CF182" s="367"/>
      <c r="CG182" s="367"/>
      <c r="CH182" s="367"/>
      <c r="CI182" s="367"/>
      <c r="CJ182" s="367"/>
      <c r="CK182" s="2"/>
      <c r="CL182" s="2"/>
      <c r="CM182" s="2"/>
      <c r="CN182" s="2"/>
      <c r="CO182" s="2"/>
      <c r="CP182" s="2"/>
      <c r="CQ182" s="2"/>
      <c r="CR182" s="2"/>
      <c r="CS182" s="2"/>
      <c r="CT182" s="2"/>
      <c r="CU182" s="2"/>
      <c r="CV182" s="2"/>
      <c r="CW182" s="2"/>
      <c r="CX182" s="2"/>
      <c r="CY182" s="2"/>
      <c r="CZ182" s="2"/>
    </row>
    <row r="183" s="433" customFormat="true" ht="15" customHeight="true" x14ac:dyDescent="0.2">
      <c r="A183" s="116"/>
      <c r="B183" s="110"/>
      <c r="C183" s="86"/>
      <c r="D183" s="85"/>
      <c r="E183" s="85"/>
      <c r="F183" s="85"/>
      <c r="G183" s="84"/>
      <c r="H183" s="83"/>
      <c r="I183" s="85"/>
      <c r="J183" s="85"/>
      <c r="K183" s="85"/>
      <c r="L183" s="82"/>
      <c r="M183" s="86"/>
      <c r="N183" s="85"/>
      <c r="O183" s="85"/>
      <c r="P183" s="85"/>
      <c r="Q183" s="84"/>
      <c r="R183" s="83"/>
      <c r="S183" s="85"/>
      <c r="T183" s="85"/>
      <c r="U183" s="85"/>
      <c r="V183" s="85"/>
      <c r="W183" s="85"/>
      <c r="X183" s="85"/>
      <c r="Y183" s="85"/>
      <c r="Z183" s="85"/>
      <c r="AA183" s="85"/>
      <c r="AB183" s="85"/>
      <c r="AC183" s="85"/>
      <c r="AD183" s="85"/>
      <c r="AE183" s="85"/>
      <c r="AF183" s="85"/>
      <c r="AG183" s="85"/>
      <c r="AH183" s="85"/>
      <c r="AI183" s="85"/>
      <c r="AJ183" s="82"/>
      <c r="AK183" s="1693"/>
      <c r="AL183" s="1693"/>
      <c r="AM183" s="1693"/>
      <c r="AN183" s="1693"/>
      <c r="AO183" s="1693"/>
      <c r="AP183" s="1693"/>
      <c r="AQ183" s="1693"/>
      <c r="AR183" s="1693"/>
      <c r="AS183" s="1693"/>
      <c r="AT183" s="1693"/>
      <c r="AU183" s="1693"/>
      <c r="AV183" s="1693"/>
      <c r="AW183" s="1693"/>
      <c r="AX183" s="1693"/>
      <c r="AY183" s="1693"/>
      <c r="AZ183" s="305"/>
      <c r="BA183" s="1710"/>
      <c r="BB183" s="1542"/>
      <c r="BC183" s="374"/>
      <c r="BD183" s="366"/>
      <c r="BE183" s="366"/>
      <c r="BF183" s="366"/>
      <c r="BG183" s="378"/>
      <c r="BH183" s="374"/>
      <c r="BI183" s="366"/>
      <c r="BJ183" s="366"/>
      <c r="BK183" s="366"/>
      <c r="BL183" s="378"/>
      <c r="BM183" s="374"/>
      <c r="BN183" s="366"/>
      <c r="BO183" s="366"/>
      <c r="BP183" s="366"/>
      <c r="BQ183" s="378"/>
      <c r="BR183" s="374"/>
      <c r="BS183" s="366"/>
      <c r="BT183" s="366"/>
      <c r="BU183" s="366"/>
      <c r="BV183" s="366"/>
      <c r="BW183" s="366"/>
      <c r="BX183" s="366"/>
      <c r="BY183" s="367"/>
      <c r="BZ183" s="367"/>
      <c r="CA183" s="367"/>
      <c r="CB183" s="367"/>
      <c r="CC183" s="367"/>
      <c r="CD183" s="367"/>
      <c r="CE183" s="367"/>
      <c r="CF183" s="367"/>
      <c r="CG183" s="367"/>
      <c r="CH183" s="367"/>
      <c r="CI183" s="367"/>
      <c r="CJ183" s="367"/>
      <c r="CK183" s="2"/>
      <c r="CL183" s="2"/>
      <c r="CM183" s="2"/>
      <c r="CN183" s="2"/>
      <c r="CO183" s="2"/>
      <c r="CP183" s="2"/>
      <c r="CQ183" s="2"/>
      <c r="CR183" s="2"/>
      <c r="CS183" s="2"/>
      <c r="CT183" s="2"/>
      <c r="CU183" s="2"/>
      <c r="CV183" s="2"/>
      <c r="CW183" s="2"/>
      <c r="CX183" s="2"/>
      <c r="CY183" s="2"/>
      <c r="CZ183" s="2"/>
    </row>
    <row r="184" s="433" customFormat="true" ht="15" customHeight="true" x14ac:dyDescent="0.2">
      <c r="A184" s="116"/>
      <c r="B184" s="110"/>
      <c r="C184" s="86"/>
      <c r="D184" s="85"/>
      <c r="E184" s="85"/>
      <c r="F184" s="85"/>
      <c r="G184" s="84"/>
      <c r="H184" s="83"/>
      <c r="I184" s="85"/>
      <c r="J184" s="85"/>
      <c r="K184" s="85"/>
      <c r="L184" s="82"/>
      <c r="M184" s="86"/>
      <c r="N184" s="85"/>
      <c r="O184" s="85"/>
      <c r="P184" s="85"/>
      <c r="Q184" s="84"/>
      <c r="R184" s="83"/>
      <c r="S184" s="85"/>
      <c r="T184" s="85"/>
      <c r="U184" s="85"/>
      <c r="V184" s="85"/>
      <c r="W184" s="85"/>
      <c r="X184" s="85"/>
      <c r="Y184" s="85"/>
      <c r="Z184" s="85"/>
      <c r="AA184" s="85"/>
      <c r="AB184" s="85"/>
      <c r="AC184" s="85"/>
      <c r="AD184" s="85"/>
      <c r="AE184" s="85"/>
      <c r="AF184" s="85"/>
      <c r="AG184" s="85"/>
      <c r="AH184" s="85"/>
      <c r="AI184" s="85"/>
      <c r="AJ184" s="82"/>
      <c r="AK184" s="1693"/>
      <c r="AL184" s="1693"/>
      <c r="AM184" s="1693"/>
      <c r="AN184" s="1693"/>
      <c r="AO184" s="1693"/>
      <c r="AP184" s="1693"/>
      <c r="AQ184" s="1693"/>
      <c r="AR184" s="1693"/>
      <c r="AS184" s="1693"/>
      <c r="AT184" s="1693"/>
      <c r="AU184" s="1693"/>
      <c r="AV184" s="1693"/>
      <c r="AW184" s="1693"/>
      <c r="AX184" s="1693"/>
      <c r="AY184" s="1693"/>
      <c r="AZ184" s="305"/>
      <c r="BA184" s="1710"/>
      <c r="BB184" s="1542"/>
      <c r="BC184" s="374"/>
      <c r="BD184" s="366"/>
      <c r="BE184" s="366"/>
      <c r="BF184" s="366"/>
      <c r="BG184" s="378"/>
      <c r="BH184" s="374"/>
      <c r="BI184" s="366"/>
      <c r="BJ184" s="366"/>
      <c r="BK184" s="366"/>
      <c r="BL184" s="378"/>
      <c r="BM184" s="374"/>
      <c r="BN184" s="366"/>
      <c r="BO184" s="366"/>
      <c r="BP184" s="366"/>
      <c r="BQ184" s="378"/>
      <c r="BR184" s="374"/>
      <c r="BS184" s="366"/>
      <c r="BT184" s="366"/>
      <c r="BU184" s="366"/>
      <c r="BV184" s="366"/>
      <c r="BW184" s="366"/>
      <c r="BX184" s="366"/>
      <c r="BY184" s="367"/>
      <c r="BZ184" s="367"/>
      <c r="CA184" s="367"/>
      <c r="CB184" s="367"/>
      <c r="CC184" s="367"/>
      <c r="CD184" s="367"/>
      <c r="CE184" s="367"/>
      <c r="CF184" s="367"/>
      <c r="CG184" s="367"/>
      <c r="CH184" s="367"/>
      <c r="CI184" s="367"/>
      <c r="CJ184" s="367"/>
      <c r="CK184" s="2"/>
      <c r="CL184" s="2"/>
      <c r="CM184" s="2"/>
      <c r="CN184" s="2"/>
      <c r="CO184" s="2"/>
      <c r="CP184" s="2"/>
      <c r="CQ184" s="2"/>
      <c r="CR184" s="2"/>
      <c r="CS184" s="2"/>
      <c r="CT184" s="2"/>
      <c r="CU184" s="2"/>
      <c r="CV184" s="2"/>
      <c r="CW184" s="2"/>
      <c r="CX184" s="2"/>
      <c r="CY184" s="2"/>
      <c r="CZ184" s="2"/>
    </row>
    <row r="185" s="433" customFormat="true" ht="15" customHeight="true" x14ac:dyDescent="0.2">
      <c r="A185" s="116"/>
      <c r="B185" s="110"/>
      <c r="C185" s="86"/>
      <c r="D185" s="85"/>
      <c r="E185" s="85"/>
      <c r="F185" s="85"/>
      <c r="G185" s="84"/>
      <c r="H185" s="83"/>
      <c r="I185" s="85"/>
      <c r="J185" s="85"/>
      <c r="K185" s="85"/>
      <c r="L185" s="82"/>
      <c r="M185" s="86"/>
      <c r="N185" s="85"/>
      <c r="O185" s="85"/>
      <c r="P185" s="85"/>
      <c r="Q185" s="84"/>
      <c r="R185" s="83"/>
      <c r="S185" s="85"/>
      <c r="T185" s="85"/>
      <c r="U185" s="85"/>
      <c r="V185" s="85"/>
      <c r="W185" s="85"/>
      <c r="X185" s="85"/>
      <c r="Y185" s="85"/>
      <c r="Z185" s="85"/>
      <c r="AA185" s="85"/>
      <c r="AB185" s="85"/>
      <c r="AC185" s="85"/>
      <c r="AD185" s="85"/>
      <c r="AE185" s="85"/>
      <c r="AF185" s="85"/>
      <c r="AG185" s="85"/>
      <c r="AH185" s="85"/>
      <c r="AI185" s="85"/>
      <c r="AJ185" s="82"/>
      <c r="AK185" s="1693"/>
      <c r="AL185" s="1693"/>
      <c r="AM185" s="1693"/>
      <c r="AN185" s="1693"/>
      <c r="AO185" s="1693"/>
      <c r="AP185" s="1693"/>
      <c r="AQ185" s="1693"/>
      <c r="AR185" s="1693"/>
      <c r="AS185" s="1693"/>
      <c r="AT185" s="1693"/>
      <c r="AU185" s="1693"/>
      <c r="AV185" s="1693"/>
      <c r="AW185" s="1693"/>
      <c r="AX185" s="1693"/>
      <c r="AY185" s="1693"/>
      <c r="AZ185" s="305"/>
      <c r="BA185" s="1710"/>
      <c r="BB185" s="1542"/>
      <c r="BC185" s="374"/>
      <c r="BD185" s="366"/>
      <c r="BE185" s="366"/>
      <c r="BF185" s="366"/>
      <c r="BG185" s="378"/>
      <c r="BH185" s="374"/>
      <c r="BI185" s="366"/>
      <c r="BJ185" s="366"/>
      <c r="BK185" s="366"/>
      <c r="BL185" s="378"/>
      <c r="BM185" s="374"/>
      <c r="BN185" s="366"/>
      <c r="BO185" s="366"/>
      <c r="BP185" s="366"/>
      <c r="BQ185" s="378"/>
      <c r="BR185" s="374"/>
      <c r="BS185" s="366"/>
      <c r="BT185" s="366"/>
      <c r="BU185" s="366"/>
      <c r="BV185" s="366"/>
      <c r="BW185" s="366"/>
      <c r="BX185" s="366"/>
      <c r="BY185" s="367"/>
      <c r="BZ185" s="367"/>
      <c r="CA185" s="367"/>
      <c r="CB185" s="367"/>
      <c r="CC185" s="367"/>
      <c r="CD185" s="367"/>
      <c r="CE185" s="367"/>
      <c r="CF185" s="367"/>
      <c r="CG185" s="367"/>
      <c r="CH185" s="367"/>
      <c r="CI185" s="367"/>
      <c r="CJ185" s="367"/>
      <c r="CK185" s="2"/>
      <c r="CL185" s="2"/>
      <c r="CM185" s="2"/>
      <c r="CN185" s="2"/>
      <c r="CO185" s="2"/>
      <c r="CP185" s="2"/>
      <c r="CQ185" s="2"/>
      <c r="CR185" s="2"/>
      <c r="CS185" s="2"/>
      <c r="CT185" s="2"/>
      <c r="CU185" s="2"/>
      <c r="CV185" s="2"/>
      <c r="CW185" s="2"/>
      <c r="CX185" s="2"/>
      <c r="CY185" s="2"/>
      <c r="CZ185" s="2"/>
    </row>
    <row r="186" s="433" customFormat="true" ht="15" customHeight="true" x14ac:dyDescent="0.2">
      <c r="A186" s="116"/>
      <c r="B186" s="110"/>
      <c r="C186" s="86"/>
      <c r="D186" s="85"/>
      <c r="E186" s="85"/>
      <c r="F186" s="85"/>
      <c r="G186" s="84"/>
      <c r="H186" s="83"/>
      <c r="I186" s="85"/>
      <c r="J186" s="85"/>
      <c r="K186" s="85"/>
      <c r="L186" s="82"/>
      <c r="M186" s="86"/>
      <c r="N186" s="85"/>
      <c r="O186" s="85"/>
      <c r="P186" s="85"/>
      <c r="Q186" s="84"/>
      <c r="R186" s="83"/>
      <c r="S186" s="85"/>
      <c r="T186" s="85"/>
      <c r="U186" s="85"/>
      <c r="V186" s="85"/>
      <c r="W186" s="85"/>
      <c r="X186" s="85"/>
      <c r="Y186" s="85"/>
      <c r="Z186" s="85"/>
      <c r="AA186" s="85"/>
      <c r="AB186" s="85"/>
      <c r="AC186" s="85"/>
      <c r="AD186" s="85"/>
      <c r="AE186" s="85"/>
      <c r="AF186" s="85"/>
      <c r="AG186" s="85"/>
      <c r="AH186" s="85"/>
      <c r="AI186" s="85"/>
      <c r="AJ186" s="82"/>
      <c r="AK186" s="1693"/>
      <c r="AL186" s="1693"/>
      <c r="AM186" s="1693"/>
      <c r="AN186" s="1693"/>
      <c r="AO186" s="1693"/>
      <c r="AP186" s="1693"/>
      <c r="AQ186" s="1693"/>
      <c r="AR186" s="1693"/>
      <c r="AS186" s="1693"/>
      <c r="AT186" s="1693"/>
      <c r="AU186" s="1693"/>
      <c r="AV186" s="1693"/>
      <c r="AW186" s="1693"/>
      <c r="AX186" s="1693"/>
      <c r="AY186" s="1693"/>
      <c r="AZ186" s="305"/>
      <c r="BA186" s="1710"/>
      <c r="BB186" s="1542"/>
      <c r="BC186" s="374"/>
      <c r="BD186" s="366"/>
      <c r="BE186" s="366"/>
      <c r="BF186" s="366"/>
      <c r="BG186" s="378"/>
      <c r="BH186" s="374"/>
      <c r="BI186" s="366"/>
      <c r="BJ186" s="366"/>
      <c r="BK186" s="366"/>
      <c r="BL186" s="378"/>
      <c r="BM186" s="374"/>
      <c r="BN186" s="366"/>
      <c r="BO186" s="366"/>
      <c r="BP186" s="366"/>
      <c r="BQ186" s="378"/>
      <c r="BR186" s="374"/>
      <c r="BS186" s="366"/>
      <c r="BT186" s="366"/>
      <c r="BU186" s="366"/>
      <c r="BV186" s="366"/>
      <c r="BW186" s="366"/>
      <c r="BX186" s="366"/>
      <c r="BY186" s="367"/>
      <c r="BZ186" s="367"/>
      <c r="CA186" s="367"/>
      <c r="CB186" s="367"/>
      <c r="CC186" s="367"/>
      <c r="CD186" s="367"/>
      <c r="CE186" s="367"/>
      <c r="CF186" s="367"/>
      <c r="CG186" s="367"/>
      <c r="CH186" s="367"/>
      <c r="CI186" s="367"/>
      <c r="CJ186" s="367"/>
      <c r="CK186" s="2"/>
      <c r="CL186" s="2"/>
      <c r="CM186" s="2"/>
      <c r="CN186" s="2"/>
      <c r="CO186" s="2"/>
      <c r="CP186" s="2"/>
      <c r="CQ186" s="2"/>
      <c r="CR186" s="2"/>
      <c r="CS186" s="2"/>
      <c r="CT186" s="2"/>
      <c r="CU186" s="2"/>
      <c r="CV186" s="2"/>
      <c r="CW186" s="2"/>
      <c r="CX186" s="2"/>
      <c r="CY186" s="2"/>
      <c r="CZ186" s="2"/>
    </row>
    <row r="187" s="433" customFormat="true" ht="15" customHeight="true" x14ac:dyDescent="0.2">
      <c r="A187" s="116"/>
      <c r="B187" s="110"/>
      <c r="C187" s="86"/>
      <c r="D187" s="85"/>
      <c r="E187" s="85"/>
      <c r="F187" s="85"/>
      <c r="G187" s="84"/>
      <c r="H187" s="83"/>
      <c r="I187" s="85"/>
      <c r="J187" s="85"/>
      <c r="K187" s="85"/>
      <c r="L187" s="82"/>
      <c r="M187" s="86"/>
      <c r="N187" s="85"/>
      <c r="O187" s="85"/>
      <c r="P187" s="85"/>
      <c r="Q187" s="84"/>
      <c r="R187" s="83"/>
      <c r="S187" s="85"/>
      <c r="T187" s="85"/>
      <c r="U187" s="85"/>
      <c r="V187" s="85"/>
      <c r="W187" s="85"/>
      <c r="X187" s="85"/>
      <c r="Y187" s="85"/>
      <c r="Z187" s="85"/>
      <c r="AA187" s="85"/>
      <c r="AB187" s="85"/>
      <c r="AC187" s="85"/>
      <c r="AD187" s="85"/>
      <c r="AE187" s="85"/>
      <c r="AF187" s="85"/>
      <c r="AG187" s="85"/>
      <c r="AH187" s="85"/>
      <c r="AI187" s="85"/>
      <c r="AJ187" s="82"/>
      <c r="AK187" s="1693"/>
      <c r="AL187" s="1693"/>
      <c r="AM187" s="1693"/>
      <c r="AN187" s="1693"/>
      <c r="AO187" s="1693"/>
      <c r="AP187" s="1693"/>
      <c r="AQ187" s="1693"/>
      <c r="AR187" s="1693"/>
      <c r="AS187" s="1693"/>
      <c r="AT187" s="1693"/>
      <c r="AU187" s="1693"/>
      <c r="AV187" s="1693"/>
      <c r="AW187" s="1693"/>
      <c r="AX187" s="1693"/>
      <c r="AY187" s="1693"/>
      <c r="AZ187" s="305"/>
      <c r="BA187" s="1710"/>
      <c r="BB187" s="1542"/>
      <c r="BC187" s="374"/>
      <c r="BD187" s="366"/>
      <c r="BE187" s="366"/>
      <c r="BF187" s="366"/>
      <c r="BG187" s="378"/>
      <c r="BH187" s="374"/>
      <c r="BI187" s="366"/>
      <c r="BJ187" s="366"/>
      <c r="BK187" s="366"/>
      <c r="BL187" s="378"/>
      <c r="BM187" s="374"/>
      <c r="BN187" s="366"/>
      <c r="BO187" s="366"/>
      <c r="BP187" s="366"/>
      <c r="BQ187" s="378"/>
      <c r="BR187" s="374"/>
      <c r="BS187" s="366"/>
      <c r="BT187" s="366"/>
      <c r="BU187" s="366"/>
      <c r="BV187" s="366"/>
      <c r="BW187" s="366"/>
      <c r="BX187" s="366"/>
      <c r="BY187" s="367"/>
      <c r="BZ187" s="367"/>
      <c r="CA187" s="367"/>
      <c r="CB187" s="367"/>
      <c r="CC187" s="367"/>
      <c r="CD187" s="367"/>
      <c r="CE187" s="367"/>
      <c r="CF187" s="367"/>
      <c r="CG187" s="367"/>
      <c r="CH187" s="367"/>
      <c r="CI187" s="367"/>
      <c r="CJ187" s="367"/>
      <c r="CK187" s="2"/>
      <c r="CL187" s="2"/>
      <c r="CM187" s="2"/>
      <c r="CN187" s="2"/>
      <c r="CO187" s="2"/>
      <c r="CP187" s="2"/>
      <c r="CQ187" s="2"/>
      <c r="CR187" s="2"/>
      <c r="CS187" s="2"/>
      <c r="CT187" s="2"/>
      <c r="CU187" s="2"/>
      <c r="CV187" s="2"/>
      <c r="CW187" s="2"/>
      <c r="CX187" s="2"/>
      <c r="CY187" s="2"/>
      <c r="CZ187" s="2"/>
    </row>
    <row r="188" s="433" customFormat="true" ht="15" customHeight="true" x14ac:dyDescent="0.2">
      <c r="A188" s="116"/>
      <c r="B188" s="110"/>
      <c r="C188" s="86"/>
      <c r="D188" s="85"/>
      <c r="E188" s="85"/>
      <c r="F188" s="85"/>
      <c r="G188" s="84"/>
      <c r="H188" s="83"/>
      <c r="I188" s="85"/>
      <c r="J188" s="85"/>
      <c r="K188" s="85"/>
      <c r="L188" s="82"/>
      <c r="M188" s="86"/>
      <c r="N188" s="85"/>
      <c r="O188" s="85"/>
      <c r="P188" s="85"/>
      <c r="Q188" s="84"/>
      <c r="R188" s="83"/>
      <c r="S188" s="85"/>
      <c r="T188" s="85"/>
      <c r="U188" s="85"/>
      <c r="V188" s="85"/>
      <c r="W188" s="85"/>
      <c r="X188" s="85"/>
      <c r="Y188" s="85"/>
      <c r="Z188" s="85"/>
      <c r="AA188" s="85"/>
      <c r="AB188" s="85"/>
      <c r="AC188" s="85"/>
      <c r="AD188" s="85"/>
      <c r="AE188" s="85"/>
      <c r="AF188" s="85"/>
      <c r="AG188" s="85"/>
      <c r="AH188" s="85"/>
      <c r="AI188" s="85"/>
      <c r="AJ188" s="82"/>
      <c r="AK188" s="1693"/>
      <c r="AL188" s="1693"/>
      <c r="AM188" s="1693"/>
      <c r="AN188" s="1693"/>
      <c r="AO188" s="1693"/>
      <c r="AP188" s="1693"/>
      <c r="AQ188" s="1693"/>
      <c r="AR188" s="1693"/>
      <c r="AS188" s="1693"/>
      <c r="AT188" s="1693"/>
      <c r="AU188" s="1693"/>
      <c r="AV188" s="1693"/>
      <c r="AW188" s="1693"/>
      <c r="AX188" s="1693"/>
      <c r="AY188" s="1693"/>
      <c r="AZ188" s="305"/>
      <c r="BA188" s="1710"/>
      <c r="BB188" s="1542"/>
      <c r="BC188" s="374"/>
      <c r="BD188" s="366"/>
      <c r="BE188" s="366"/>
      <c r="BF188" s="366"/>
      <c r="BG188" s="378"/>
      <c r="BH188" s="374"/>
      <c r="BI188" s="366"/>
      <c r="BJ188" s="366"/>
      <c r="BK188" s="366"/>
      <c r="BL188" s="378"/>
      <c r="BM188" s="374"/>
      <c r="BN188" s="366"/>
      <c r="BO188" s="366"/>
      <c r="BP188" s="366"/>
      <c r="BQ188" s="378"/>
      <c r="BR188" s="374"/>
      <c r="BS188" s="366"/>
      <c r="BT188" s="366"/>
      <c r="BU188" s="366"/>
      <c r="BV188" s="366"/>
      <c r="BW188" s="366"/>
      <c r="BX188" s="366"/>
      <c r="BY188" s="367"/>
      <c r="BZ188" s="367"/>
      <c r="CA188" s="367"/>
      <c r="CB188" s="367"/>
      <c r="CC188" s="367"/>
      <c r="CD188" s="367"/>
      <c r="CE188" s="367"/>
      <c r="CF188" s="367"/>
      <c r="CG188" s="367"/>
      <c r="CH188" s="367"/>
      <c r="CI188" s="367"/>
      <c r="CJ188" s="367"/>
      <c r="CK188" s="2"/>
      <c r="CL188" s="2"/>
      <c r="CM188" s="2"/>
      <c r="CN188" s="2"/>
      <c r="CO188" s="2"/>
      <c r="CP188" s="2"/>
      <c r="CQ188" s="2"/>
      <c r="CR188" s="2"/>
      <c r="CS188" s="2"/>
      <c r="CT188" s="2"/>
      <c r="CU188" s="2"/>
      <c r="CV188" s="2"/>
      <c r="CW188" s="2"/>
      <c r="CX188" s="2"/>
      <c r="CY188" s="2"/>
      <c r="CZ188" s="2"/>
    </row>
    <row r="189" s="433" customFormat="true" ht="15" customHeight="true" x14ac:dyDescent="0.2">
      <c r="A189" s="116"/>
      <c r="B189" s="110"/>
      <c r="C189" s="86"/>
      <c r="D189" s="85"/>
      <c r="E189" s="85"/>
      <c r="F189" s="85"/>
      <c r="G189" s="84"/>
      <c r="H189" s="83"/>
      <c r="I189" s="85"/>
      <c r="J189" s="85"/>
      <c r="K189" s="85"/>
      <c r="L189" s="82"/>
      <c r="M189" s="86"/>
      <c r="N189" s="85"/>
      <c r="O189" s="85"/>
      <c r="P189" s="85"/>
      <c r="Q189" s="84"/>
      <c r="R189" s="83"/>
      <c r="S189" s="85"/>
      <c r="T189" s="85"/>
      <c r="U189" s="85"/>
      <c r="V189" s="85"/>
      <c r="W189" s="85"/>
      <c r="X189" s="85"/>
      <c r="Y189" s="85"/>
      <c r="Z189" s="85"/>
      <c r="AA189" s="85"/>
      <c r="AB189" s="85"/>
      <c r="AC189" s="85"/>
      <c r="AD189" s="85"/>
      <c r="AE189" s="85"/>
      <c r="AF189" s="85"/>
      <c r="AG189" s="85"/>
      <c r="AH189" s="85"/>
      <c r="AI189" s="85"/>
      <c r="AJ189" s="82"/>
      <c r="AK189" s="1693"/>
      <c r="AL189" s="1693"/>
      <c r="AM189" s="1693"/>
      <c r="AN189" s="1693"/>
      <c r="AO189" s="1693"/>
      <c r="AP189" s="1693"/>
      <c r="AQ189" s="1693"/>
      <c r="AR189" s="1693"/>
      <c r="AS189" s="1693"/>
      <c r="AT189" s="1693"/>
      <c r="AU189" s="1693"/>
      <c r="AV189" s="1693"/>
      <c r="AW189" s="1693"/>
      <c r="AX189" s="1693"/>
      <c r="AY189" s="1693"/>
      <c r="AZ189" s="305"/>
      <c r="BA189" s="1710"/>
      <c r="BB189" s="1542"/>
      <c r="BC189" s="374"/>
      <c r="BD189" s="366"/>
      <c r="BE189" s="366"/>
      <c r="BF189" s="366"/>
      <c r="BG189" s="378"/>
      <c r="BH189" s="374"/>
      <c r="BI189" s="366"/>
      <c r="BJ189" s="366"/>
      <c r="BK189" s="366"/>
      <c r="BL189" s="378"/>
      <c r="BM189" s="374"/>
      <c r="BN189" s="366"/>
      <c r="BO189" s="366"/>
      <c r="BP189" s="366"/>
      <c r="BQ189" s="378"/>
      <c r="BR189" s="374"/>
      <c r="BS189" s="366"/>
      <c r="BT189" s="366"/>
      <c r="BU189" s="366"/>
      <c r="BV189" s="366"/>
      <c r="BW189" s="366"/>
      <c r="BX189" s="366"/>
      <c r="BY189" s="367"/>
      <c r="BZ189" s="367"/>
      <c r="CA189" s="367"/>
      <c r="CB189" s="367"/>
      <c r="CC189" s="367"/>
      <c r="CD189" s="367"/>
      <c r="CE189" s="367"/>
      <c r="CF189" s="367"/>
      <c r="CG189" s="367"/>
      <c r="CH189" s="367"/>
      <c r="CI189" s="367"/>
      <c r="CJ189" s="367"/>
      <c r="CK189" s="2"/>
      <c r="CL189" s="2"/>
      <c r="CM189" s="2"/>
      <c r="CN189" s="2"/>
      <c r="CO189" s="2"/>
      <c r="CP189" s="2"/>
      <c r="CQ189" s="2"/>
      <c r="CR189" s="2"/>
      <c r="CS189" s="2"/>
      <c r="CT189" s="2"/>
      <c r="CU189" s="2"/>
      <c r="CV189" s="2"/>
      <c r="CW189" s="2"/>
      <c r="CX189" s="2"/>
      <c r="CY189" s="2"/>
      <c r="CZ189" s="2"/>
    </row>
    <row r="190" s="433" customFormat="true" ht="15" customHeight="true" x14ac:dyDescent="0.2">
      <c r="A190" s="116"/>
      <c r="B190" s="110"/>
      <c r="C190" s="86"/>
      <c r="D190" s="85"/>
      <c r="E190" s="85"/>
      <c r="F190" s="85"/>
      <c r="G190" s="84"/>
      <c r="H190" s="83"/>
      <c r="I190" s="85"/>
      <c r="J190" s="85"/>
      <c r="K190" s="85"/>
      <c r="L190" s="82"/>
      <c r="M190" s="86"/>
      <c r="N190" s="85"/>
      <c r="O190" s="85"/>
      <c r="P190" s="85"/>
      <c r="Q190" s="84"/>
      <c r="R190" s="83"/>
      <c r="S190" s="85"/>
      <c r="T190" s="85"/>
      <c r="U190" s="85"/>
      <c r="V190" s="85"/>
      <c r="W190" s="85"/>
      <c r="X190" s="85"/>
      <c r="Y190" s="85"/>
      <c r="Z190" s="85"/>
      <c r="AA190" s="85"/>
      <c r="AB190" s="85"/>
      <c r="AC190" s="85"/>
      <c r="AD190" s="85"/>
      <c r="AE190" s="85"/>
      <c r="AF190" s="85"/>
      <c r="AG190" s="85"/>
      <c r="AH190" s="85"/>
      <c r="AI190" s="85"/>
      <c r="AJ190" s="82"/>
      <c r="AK190" s="1693"/>
      <c r="AL190" s="1693"/>
      <c r="AM190" s="1693"/>
      <c r="AN190" s="1693"/>
      <c r="AO190" s="1693"/>
      <c r="AP190" s="1693"/>
      <c r="AQ190" s="1693"/>
      <c r="AR190" s="1693"/>
      <c r="AS190" s="1693"/>
      <c r="AT190" s="1693"/>
      <c r="AU190" s="1693"/>
      <c r="AV190" s="1693"/>
      <c r="AW190" s="1693"/>
      <c r="AX190" s="1693"/>
      <c r="AY190" s="1693"/>
      <c r="AZ190" s="305"/>
      <c r="BA190" s="1710"/>
      <c r="BB190" s="1542"/>
      <c r="BC190" s="374"/>
      <c r="BD190" s="366"/>
      <c r="BE190" s="366"/>
      <c r="BF190" s="366"/>
      <c r="BG190" s="378"/>
      <c r="BH190" s="374"/>
      <c r="BI190" s="366"/>
      <c r="BJ190" s="366"/>
      <c r="BK190" s="366"/>
      <c r="BL190" s="378"/>
      <c r="BM190" s="374"/>
      <c r="BN190" s="366"/>
      <c r="BO190" s="366"/>
      <c r="BP190" s="366"/>
      <c r="BQ190" s="378"/>
      <c r="BR190" s="374"/>
      <c r="BS190" s="366"/>
      <c r="BT190" s="366"/>
      <c r="BU190" s="366"/>
      <c r="BV190" s="366"/>
      <c r="BW190" s="366"/>
      <c r="BX190" s="366"/>
      <c r="BY190" s="367"/>
      <c r="BZ190" s="367"/>
      <c r="CA190" s="367"/>
      <c r="CB190" s="367"/>
      <c r="CC190" s="367"/>
      <c r="CD190" s="367"/>
      <c r="CE190" s="367"/>
      <c r="CF190" s="367"/>
      <c r="CG190" s="367"/>
      <c r="CH190" s="367"/>
      <c r="CI190" s="367"/>
      <c r="CJ190" s="367"/>
      <c r="CK190" s="2"/>
      <c r="CL190" s="2"/>
      <c r="CM190" s="2"/>
      <c r="CN190" s="2"/>
      <c r="CO190" s="2"/>
      <c r="CP190" s="2"/>
      <c r="CQ190" s="2"/>
      <c r="CR190" s="2"/>
      <c r="CS190" s="2"/>
      <c r="CT190" s="2"/>
      <c r="CU190" s="2"/>
      <c r="CV190" s="2"/>
      <c r="CW190" s="2"/>
      <c r="CX190" s="2"/>
      <c r="CY190" s="2"/>
      <c r="CZ190" s="2"/>
    </row>
    <row r="191" s="433" customFormat="true" ht="15" customHeight="true" x14ac:dyDescent="0.2">
      <c r="A191" s="116"/>
      <c r="B191" s="110"/>
      <c r="C191" s="86"/>
      <c r="D191" s="85"/>
      <c r="E191" s="85"/>
      <c r="F191" s="85"/>
      <c r="G191" s="84"/>
      <c r="H191" s="83"/>
      <c r="I191" s="85"/>
      <c r="J191" s="85"/>
      <c r="K191" s="85"/>
      <c r="L191" s="82"/>
      <c r="M191" s="86"/>
      <c r="N191" s="85"/>
      <c r="O191" s="85"/>
      <c r="P191" s="85"/>
      <c r="Q191" s="84"/>
      <c r="R191" s="83"/>
      <c r="S191" s="85"/>
      <c r="T191" s="85"/>
      <c r="U191" s="85"/>
      <c r="V191" s="85"/>
      <c r="W191" s="85"/>
      <c r="X191" s="85"/>
      <c r="Y191" s="85"/>
      <c r="Z191" s="85"/>
      <c r="AA191" s="85"/>
      <c r="AB191" s="85"/>
      <c r="AC191" s="85"/>
      <c r="AD191" s="85"/>
      <c r="AE191" s="85"/>
      <c r="AF191" s="85"/>
      <c r="AG191" s="85"/>
      <c r="AH191" s="85"/>
      <c r="AI191" s="85"/>
      <c r="AJ191" s="82"/>
      <c r="AK191" s="1693"/>
      <c r="AL191" s="1693"/>
      <c r="AM191" s="1693"/>
      <c r="AN191" s="1693"/>
      <c r="AO191" s="1693"/>
      <c r="AP191" s="1693"/>
      <c r="AQ191" s="1693"/>
      <c r="AR191" s="1693"/>
      <c r="AS191" s="1693"/>
      <c r="AT191" s="1693"/>
      <c r="AU191" s="1693"/>
      <c r="AV191" s="1693"/>
      <c r="AW191" s="1693"/>
      <c r="AX191" s="1693"/>
      <c r="AY191" s="1693"/>
      <c r="AZ191" s="305"/>
      <c r="BA191" s="1710"/>
      <c r="BB191" s="1542"/>
      <c r="BC191" s="374"/>
      <c r="BD191" s="366"/>
      <c r="BE191" s="366"/>
      <c r="BF191" s="366"/>
      <c r="BG191" s="378"/>
      <c r="BH191" s="374"/>
      <c r="BI191" s="366"/>
      <c r="BJ191" s="366"/>
      <c r="BK191" s="366"/>
      <c r="BL191" s="378"/>
      <c r="BM191" s="374"/>
      <c r="BN191" s="366"/>
      <c r="BO191" s="366"/>
      <c r="BP191" s="366"/>
      <c r="BQ191" s="378"/>
      <c r="BR191" s="374"/>
      <c r="BS191" s="366"/>
      <c r="BT191" s="366"/>
      <c r="BU191" s="366"/>
      <c r="BV191" s="366"/>
      <c r="BW191" s="366"/>
      <c r="BX191" s="366"/>
      <c r="BY191" s="367"/>
      <c r="BZ191" s="367"/>
      <c r="CA191" s="367"/>
      <c r="CB191" s="367"/>
      <c r="CC191" s="367"/>
      <c r="CD191" s="367"/>
      <c r="CE191" s="367"/>
      <c r="CF191" s="367"/>
      <c r="CG191" s="367"/>
      <c r="CH191" s="367"/>
      <c r="CI191" s="367"/>
      <c r="CJ191" s="367"/>
      <c r="CK191" s="2"/>
      <c r="CL191" s="2"/>
      <c r="CM191" s="2"/>
      <c r="CN191" s="2"/>
      <c r="CO191" s="2"/>
      <c r="CP191" s="2"/>
      <c r="CQ191" s="2"/>
      <c r="CR191" s="2"/>
      <c r="CS191" s="2"/>
      <c r="CT191" s="2"/>
      <c r="CU191" s="2"/>
      <c r="CV191" s="2"/>
      <c r="CW191" s="2"/>
      <c r="CX191" s="2"/>
      <c r="CY191" s="2"/>
      <c r="CZ191" s="2"/>
    </row>
    <row r="192" s="433" customFormat="true" ht="15" customHeight="true" x14ac:dyDescent="0.2">
      <c r="A192" s="116"/>
      <c r="B192" s="110"/>
      <c r="C192" s="86"/>
      <c r="D192" s="85"/>
      <c r="E192" s="85"/>
      <c r="F192" s="85"/>
      <c r="G192" s="84"/>
      <c r="H192" s="83"/>
      <c r="I192" s="85"/>
      <c r="J192" s="85"/>
      <c r="K192" s="85"/>
      <c r="L192" s="82"/>
      <c r="M192" s="86"/>
      <c r="N192" s="85"/>
      <c r="O192" s="85"/>
      <c r="P192" s="85"/>
      <c r="Q192" s="84"/>
      <c r="R192" s="83"/>
      <c r="S192" s="85"/>
      <c r="T192" s="85"/>
      <c r="U192" s="85"/>
      <c r="V192" s="85"/>
      <c r="W192" s="85"/>
      <c r="X192" s="85"/>
      <c r="Y192" s="85"/>
      <c r="Z192" s="85"/>
      <c r="AA192" s="85"/>
      <c r="AB192" s="85"/>
      <c r="AC192" s="85"/>
      <c r="AD192" s="85"/>
      <c r="AE192" s="85"/>
      <c r="AF192" s="85"/>
      <c r="AG192" s="85"/>
      <c r="AH192" s="85"/>
      <c r="AI192" s="85"/>
      <c r="AJ192" s="82"/>
      <c r="AK192" s="1693"/>
      <c r="AL192" s="1693"/>
      <c r="AM192" s="1693"/>
      <c r="AN192" s="1693"/>
      <c r="AO192" s="1693"/>
      <c r="AP192" s="1693"/>
      <c r="AQ192" s="1693"/>
      <c r="AR192" s="1693"/>
      <c r="AS192" s="1693"/>
      <c r="AT192" s="1693"/>
      <c r="AU192" s="1693"/>
      <c r="AV192" s="1693"/>
      <c r="AW192" s="1693"/>
      <c r="AX192" s="1693"/>
      <c r="AY192" s="1693"/>
      <c r="AZ192" s="305"/>
      <c r="BA192" s="1710"/>
      <c r="BB192" s="1542"/>
      <c r="BC192" s="374"/>
      <c r="BD192" s="366"/>
      <c r="BE192" s="366"/>
      <c r="BF192" s="366"/>
      <c r="BG192" s="378"/>
      <c r="BH192" s="374"/>
      <c r="BI192" s="366"/>
      <c r="BJ192" s="366"/>
      <c r="BK192" s="366"/>
      <c r="BL192" s="378"/>
      <c r="BM192" s="374"/>
      <c r="BN192" s="366"/>
      <c r="BO192" s="366"/>
      <c r="BP192" s="366"/>
      <c r="BQ192" s="378"/>
      <c r="BR192" s="374"/>
      <c r="BS192" s="366"/>
      <c r="BT192" s="366"/>
      <c r="BU192" s="366"/>
      <c r="BV192" s="366"/>
      <c r="BW192" s="366"/>
      <c r="BX192" s="366"/>
      <c r="BY192" s="367"/>
      <c r="BZ192" s="367"/>
      <c r="CA192" s="367"/>
      <c r="CB192" s="367"/>
      <c r="CC192" s="367"/>
      <c r="CD192" s="367"/>
      <c r="CE192" s="367"/>
      <c r="CF192" s="367"/>
      <c r="CG192" s="367"/>
      <c r="CH192" s="367"/>
      <c r="CI192" s="367"/>
      <c r="CJ192" s="367"/>
      <c r="CK192" s="2"/>
      <c r="CL192" s="2"/>
      <c r="CM192" s="2"/>
      <c r="CN192" s="2"/>
      <c r="CO192" s="2"/>
      <c r="CP192" s="2"/>
      <c r="CQ192" s="2"/>
      <c r="CR192" s="2"/>
      <c r="CS192" s="2"/>
      <c r="CT192" s="2"/>
      <c r="CU192" s="2"/>
      <c r="CV192" s="2"/>
      <c r="CW192" s="2"/>
      <c r="CX192" s="2"/>
      <c r="CY192" s="2"/>
      <c r="CZ192" s="2"/>
    </row>
    <row r="193" s="433" customFormat="true" ht="15" customHeight="true" x14ac:dyDescent="0.2">
      <c r="A193" s="116"/>
      <c r="B193" s="110"/>
      <c r="C193" s="66"/>
      <c r="D193" s="65"/>
      <c r="E193" s="65"/>
      <c r="F193" s="65"/>
      <c r="G193" s="64"/>
      <c r="H193" s="63"/>
      <c r="I193" s="65"/>
      <c r="J193" s="65"/>
      <c r="K193" s="65"/>
      <c r="L193" s="62"/>
      <c r="M193" s="66"/>
      <c r="N193" s="65"/>
      <c r="O193" s="65"/>
      <c r="P193" s="65"/>
      <c r="Q193" s="64"/>
      <c r="R193" s="63"/>
      <c r="S193" s="65"/>
      <c r="T193" s="65"/>
      <c r="U193" s="65"/>
      <c r="V193" s="65"/>
      <c r="W193" s="65"/>
      <c r="X193" s="65"/>
      <c r="Y193" s="65"/>
      <c r="Z193" s="65"/>
      <c r="AA193" s="65"/>
      <c r="AB193" s="65"/>
      <c r="AC193" s="88"/>
      <c r="AD193" s="88"/>
      <c r="AE193" s="88"/>
      <c r="AF193" s="88"/>
      <c r="AG193" s="88"/>
      <c r="AH193" s="88"/>
      <c r="AI193" s="88"/>
      <c r="AJ193" s="79"/>
      <c r="AK193" s="1693"/>
      <c r="AL193" s="1693"/>
      <c r="AM193" s="1693"/>
      <c r="AN193" s="1693"/>
      <c r="AO193" s="1693"/>
      <c r="AP193" s="1693"/>
      <c r="AQ193" s="1693"/>
      <c r="AR193" s="1693"/>
      <c r="AS193" s="1693"/>
      <c r="AT193" s="1693"/>
      <c r="AU193" s="1693"/>
      <c r="AV193" s="1693"/>
      <c r="AW193" s="1693"/>
      <c r="AX193" s="1693"/>
      <c r="AY193" s="1693"/>
      <c r="AZ193" s="305"/>
      <c r="BA193" s="1710"/>
      <c r="BB193" s="1542"/>
      <c r="BC193" s="374"/>
      <c r="BD193" s="366"/>
      <c r="BE193" s="366"/>
      <c r="BF193" s="366"/>
      <c r="BG193" s="378"/>
      <c r="BH193" s="374"/>
      <c r="BI193" s="366"/>
      <c r="BJ193" s="366"/>
      <c r="BK193" s="366"/>
      <c r="BL193" s="378"/>
      <c r="BM193" s="374"/>
      <c r="BN193" s="366"/>
      <c r="BO193" s="366"/>
      <c r="BP193" s="366"/>
      <c r="BQ193" s="378"/>
      <c r="BR193" s="374"/>
      <c r="BS193" s="366"/>
      <c r="BT193" s="366"/>
      <c r="BU193" s="366"/>
      <c r="BV193" s="366"/>
      <c r="BW193" s="366"/>
      <c r="BX193" s="366"/>
      <c r="BY193" s="367"/>
      <c r="BZ193" s="367"/>
      <c r="CA193" s="367"/>
      <c r="CB193" s="367"/>
      <c r="CC193" s="367"/>
      <c r="CD193" s="367"/>
      <c r="CE193" s="367"/>
      <c r="CF193" s="367"/>
      <c r="CG193" s="367"/>
      <c r="CH193" s="367"/>
      <c r="CI193" s="367"/>
      <c r="CJ193" s="367"/>
      <c r="CK193" s="2"/>
      <c r="CL193" s="2"/>
      <c r="CM193" s="2"/>
      <c r="CN193" s="2"/>
      <c r="CO193" s="2"/>
      <c r="CP193" s="2"/>
      <c r="CQ193" s="2"/>
      <c r="CR193" s="2"/>
      <c r="CS193" s="2"/>
      <c r="CT193" s="2"/>
      <c r="CU193" s="2"/>
      <c r="CV193" s="2"/>
      <c r="CW193" s="2"/>
      <c r="CX193" s="2"/>
      <c r="CY193" s="2"/>
      <c r="CZ193" s="2"/>
    </row>
    <row r="194" s="433" customFormat="true" ht="15" customHeight="true" x14ac:dyDescent="0.2">
      <c r="A194" s="137"/>
      <c r="B194" s="109"/>
      <c r="C194" s="81"/>
      <c r="D194" s="88"/>
      <c r="E194" s="88"/>
      <c r="F194" s="88"/>
      <c r="G194" s="87"/>
      <c r="H194" s="80"/>
      <c r="I194" s="88"/>
      <c r="J194" s="88"/>
      <c r="K194" s="88"/>
      <c r="L194" s="79"/>
      <c r="M194" s="81"/>
      <c r="N194" s="88"/>
      <c r="O194" s="88"/>
      <c r="P194" s="88"/>
      <c r="Q194" s="87"/>
      <c r="R194" s="80"/>
      <c r="S194" s="88"/>
      <c r="T194" s="88"/>
      <c r="U194" s="88"/>
      <c r="V194" s="88"/>
      <c r="W194" s="88"/>
      <c r="X194" s="88"/>
      <c r="Y194" s="88"/>
      <c r="Z194" s="88"/>
      <c r="AA194" s="88"/>
      <c r="AB194" s="88"/>
      <c r="AC194" s="88"/>
      <c r="AD194" s="88"/>
      <c r="AE194" s="88"/>
      <c r="AF194" s="88"/>
      <c r="AG194" s="88"/>
      <c r="AH194" s="88"/>
      <c r="AI194" s="88"/>
      <c r="AJ194" s="79"/>
      <c r="AK194" s="1693"/>
      <c r="AL194" s="1693"/>
      <c r="AM194" s="1693"/>
      <c r="AN194" s="1693"/>
      <c r="AO194" s="1693"/>
      <c r="AP194" s="1693"/>
      <c r="AQ194" s="1693"/>
      <c r="AR194" s="1693"/>
      <c r="AS194" s="1693"/>
      <c r="AT194" s="1693"/>
      <c r="AU194" s="1693"/>
      <c r="AV194" s="1693"/>
      <c r="AW194" s="1693"/>
      <c r="AX194" s="1693"/>
      <c r="AY194" s="1693"/>
      <c r="AZ194" s="305"/>
      <c r="BA194" s="1710"/>
      <c r="BB194" s="1542"/>
      <c r="BC194" s="374"/>
      <c r="BD194" s="366"/>
      <c r="BE194" s="366"/>
      <c r="BF194" s="366"/>
      <c r="BG194" s="378"/>
      <c r="BH194" s="374"/>
      <c r="BI194" s="366"/>
      <c r="BJ194" s="366"/>
      <c r="BK194" s="366"/>
      <c r="BL194" s="378"/>
      <c r="BM194" s="374"/>
      <c r="BN194" s="366"/>
      <c r="BO194" s="366"/>
      <c r="BP194" s="366"/>
      <c r="BQ194" s="378"/>
      <c r="BR194" s="374"/>
      <c r="BS194" s="366"/>
      <c r="BT194" s="366"/>
      <c r="BU194" s="366"/>
      <c r="BV194" s="366"/>
      <c r="BW194" s="366"/>
      <c r="BX194" s="366"/>
      <c r="BY194" s="367"/>
      <c r="BZ194" s="367"/>
      <c r="CA194" s="367"/>
      <c r="CB194" s="367"/>
      <c r="CC194" s="367"/>
      <c r="CD194" s="367"/>
      <c r="CE194" s="367"/>
      <c r="CF194" s="367"/>
      <c r="CG194" s="367"/>
      <c r="CH194" s="367"/>
      <c r="CI194" s="367"/>
      <c r="CJ194" s="367"/>
      <c r="CK194" s="2"/>
      <c r="CL194" s="2"/>
      <c r="CM194" s="2"/>
      <c r="CN194" s="2"/>
      <c r="CO194" s="2"/>
      <c r="CP194" s="2"/>
      <c r="CQ194" s="2"/>
      <c r="CR194" s="2"/>
      <c r="CS194" s="2"/>
      <c r="CT194" s="2"/>
      <c r="CU194" s="2"/>
      <c r="CV194" s="2"/>
      <c r="CW194" s="2"/>
      <c r="CX194" s="2"/>
      <c r="CY194" s="2"/>
      <c r="CZ194" s="2"/>
    </row>
    <row r="195" s="277" customFormat="true" ht="15" customHeight="true" x14ac:dyDescent="0.2">
      <c r="A195" s="137"/>
      <c r="B195" s="109"/>
      <c r="C195" s="81"/>
      <c r="D195" s="88"/>
      <c r="E195" s="88"/>
      <c r="F195" s="88"/>
      <c r="G195" s="87"/>
      <c r="H195" s="80"/>
      <c r="I195" s="88"/>
      <c r="J195" s="88"/>
      <c r="K195" s="88"/>
      <c r="L195" s="79"/>
      <c r="M195" s="81"/>
      <c r="N195" s="88"/>
      <c r="O195" s="88"/>
      <c r="P195" s="88"/>
      <c r="Q195" s="87"/>
      <c r="R195" s="80"/>
      <c r="S195" s="88"/>
      <c r="T195" s="88"/>
      <c r="U195" s="88"/>
      <c r="V195" s="88"/>
      <c r="W195" s="88"/>
      <c r="X195" s="88"/>
      <c r="Y195" s="88"/>
      <c r="Z195" s="88"/>
      <c r="AA195" s="88"/>
      <c r="AB195" s="88"/>
      <c r="AC195" s="88"/>
      <c r="AD195" s="88"/>
      <c r="AE195" s="88"/>
      <c r="AF195" s="88"/>
      <c r="AG195" s="88"/>
      <c r="AH195" s="88"/>
      <c r="AI195" s="88"/>
      <c r="AJ195" s="79"/>
      <c r="AK195" s="1693"/>
      <c r="AL195" s="1693"/>
      <c r="AM195" s="1693"/>
      <c r="AN195" s="1693"/>
      <c r="AO195" s="1693"/>
      <c r="AP195" s="1693"/>
      <c r="AQ195" s="1693"/>
      <c r="AR195" s="1693"/>
      <c r="AS195" s="1693"/>
      <c r="AT195" s="1693"/>
      <c r="AU195" s="1693"/>
      <c r="AV195" s="1693"/>
      <c r="AW195" s="1693"/>
      <c r="AX195" s="1693"/>
      <c r="AY195" s="1693"/>
      <c r="AZ195" s="305"/>
      <c r="BA195" s="1710"/>
      <c r="BB195" s="1542"/>
      <c r="BC195" s="374"/>
      <c r="BD195" s="366"/>
      <c r="BE195" s="366"/>
      <c r="BF195" s="366"/>
      <c r="BG195" s="378"/>
      <c r="BH195" s="374"/>
      <c r="BI195" s="366"/>
      <c r="BJ195" s="366"/>
      <c r="BK195" s="366"/>
      <c r="BL195" s="378"/>
      <c r="BM195" s="374"/>
      <c r="BN195" s="366"/>
      <c r="BO195" s="366"/>
      <c r="BP195" s="366"/>
      <c r="BQ195" s="378"/>
      <c r="BR195" s="374"/>
      <c r="BS195" s="366"/>
      <c r="BT195" s="366"/>
      <c r="BU195" s="366"/>
      <c r="BV195" s="366"/>
      <c r="BW195" s="366"/>
      <c r="BX195" s="366"/>
      <c r="BY195" s="367"/>
      <c r="BZ195" s="367"/>
      <c r="CA195" s="367"/>
      <c r="CB195" s="367"/>
      <c r="CC195" s="367"/>
      <c r="CD195" s="367"/>
      <c r="CE195" s="367"/>
      <c r="CF195" s="367"/>
      <c r="CG195" s="367"/>
      <c r="CH195" s="367"/>
      <c r="CI195" s="367"/>
      <c r="CJ195" s="367"/>
      <c r="CK195" s="2"/>
      <c r="CL195" s="2"/>
      <c r="CM195" s="2"/>
      <c r="CN195" s="2"/>
      <c r="CO195" s="2"/>
      <c r="CP195" s="2"/>
      <c r="CQ195" s="2"/>
      <c r="CR195" s="2"/>
      <c r="CS195" s="2"/>
      <c r="CT195" s="2"/>
      <c r="CU195" s="2"/>
      <c r="CV195" s="2"/>
      <c r="CW195" s="2"/>
      <c r="CX195" s="2"/>
      <c r="CY195" s="2"/>
      <c r="CZ195" s="2"/>
    </row>
    <row r="196" s="277" customFormat="true" ht="15" customHeight="true" x14ac:dyDescent="0.2">
      <c r="A196" s="137"/>
      <c r="B196" s="109"/>
      <c r="C196" s="81"/>
      <c r="D196" s="88"/>
      <c r="E196" s="88"/>
      <c r="F196" s="88"/>
      <c r="G196" s="87"/>
      <c r="H196" s="80"/>
      <c r="I196" s="88"/>
      <c r="J196" s="88"/>
      <c r="K196" s="88"/>
      <c r="L196" s="79"/>
      <c r="M196" s="81"/>
      <c r="N196" s="88"/>
      <c r="O196" s="88"/>
      <c r="P196" s="88"/>
      <c r="Q196" s="87"/>
      <c r="R196" s="80"/>
      <c r="S196" s="88"/>
      <c r="T196" s="88"/>
      <c r="U196" s="88"/>
      <c r="V196" s="88"/>
      <c r="W196" s="88"/>
      <c r="X196" s="88"/>
      <c r="Y196" s="88"/>
      <c r="Z196" s="88"/>
      <c r="AA196" s="88"/>
      <c r="AB196" s="88"/>
      <c r="AC196" s="88"/>
      <c r="AD196" s="88"/>
      <c r="AE196" s="88"/>
      <c r="AF196" s="88"/>
      <c r="AG196" s="88"/>
      <c r="AH196" s="88"/>
      <c r="AI196" s="88"/>
      <c r="AJ196" s="79"/>
      <c r="AK196" s="1693"/>
      <c r="AL196" s="1693"/>
      <c r="AM196" s="1693"/>
      <c r="AN196" s="1693"/>
      <c r="AO196" s="1693"/>
      <c r="AP196" s="1693"/>
      <c r="AQ196" s="1693"/>
      <c r="AR196" s="1693"/>
      <c r="AS196" s="1693"/>
      <c r="AT196" s="1693"/>
      <c r="AU196" s="1693"/>
      <c r="AV196" s="1693"/>
      <c r="AW196" s="1693"/>
      <c r="AX196" s="1693"/>
      <c r="AY196" s="1693"/>
      <c r="AZ196" s="305"/>
      <c r="BA196" s="1710"/>
      <c r="BB196" s="1542"/>
      <c r="BC196" s="374"/>
      <c r="BD196" s="366"/>
      <c r="BE196" s="366"/>
      <c r="BF196" s="366"/>
      <c r="BG196" s="378"/>
      <c r="BH196" s="374"/>
      <c r="BI196" s="366"/>
      <c r="BJ196" s="366"/>
      <c r="BK196" s="366"/>
      <c r="BL196" s="378"/>
      <c r="BM196" s="374"/>
      <c r="BN196" s="366"/>
      <c r="BO196" s="366"/>
      <c r="BP196" s="366"/>
      <c r="BQ196" s="378"/>
      <c r="BR196" s="374"/>
      <c r="BS196" s="366"/>
      <c r="BT196" s="366"/>
      <c r="BU196" s="366"/>
      <c r="BV196" s="366"/>
      <c r="BW196" s="366"/>
      <c r="BX196" s="366"/>
      <c r="BY196" s="367"/>
      <c r="BZ196" s="367"/>
      <c r="CA196" s="367"/>
      <c r="CB196" s="367"/>
      <c r="CC196" s="367"/>
      <c r="CD196" s="367"/>
      <c r="CE196" s="367"/>
      <c r="CF196" s="367"/>
      <c r="CG196" s="367"/>
      <c r="CH196" s="367"/>
      <c r="CI196" s="367"/>
      <c r="CJ196" s="367"/>
      <c r="CK196" s="2"/>
      <c r="CL196" s="2"/>
      <c r="CM196" s="2"/>
      <c r="CN196" s="2"/>
      <c r="CO196" s="2"/>
      <c r="CP196" s="2"/>
      <c r="CQ196" s="2"/>
      <c r="CR196" s="2"/>
      <c r="CS196" s="2"/>
      <c r="CT196" s="2"/>
      <c r="CU196" s="2"/>
      <c r="CV196" s="2"/>
      <c r="CW196" s="2"/>
      <c r="CX196" s="2"/>
      <c r="CY196" s="2"/>
      <c r="CZ196" s="2"/>
    </row>
    <row r="197" s="277" customFormat="true" ht="15" customHeight="true" x14ac:dyDescent="0.2">
      <c r="A197" s="137"/>
      <c r="B197" s="109"/>
      <c r="C197" s="81"/>
      <c r="D197" s="88"/>
      <c r="E197" s="88"/>
      <c r="F197" s="88"/>
      <c r="G197" s="87"/>
      <c r="H197" s="80"/>
      <c r="I197" s="88"/>
      <c r="J197" s="88"/>
      <c r="K197" s="88"/>
      <c r="L197" s="79"/>
      <c r="M197" s="81"/>
      <c r="N197" s="88"/>
      <c r="O197" s="88"/>
      <c r="P197" s="88"/>
      <c r="Q197" s="87"/>
      <c r="R197" s="80"/>
      <c r="S197" s="88"/>
      <c r="T197" s="88"/>
      <c r="U197" s="88"/>
      <c r="V197" s="88"/>
      <c r="W197" s="88"/>
      <c r="X197" s="88"/>
      <c r="Y197" s="88"/>
      <c r="Z197" s="88"/>
      <c r="AA197" s="88"/>
      <c r="AB197" s="88"/>
      <c r="AC197" s="88"/>
      <c r="AD197" s="88"/>
      <c r="AE197" s="88"/>
      <c r="AF197" s="88"/>
      <c r="AG197" s="88"/>
      <c r="AH197" s="88"/>
      <c r="AI197" s="88"/>
      <c r="AJ197" s="79"/>
      <c r="AK197" s="1693"/>
      <c r="AL197" s="1693"/>
      <c r="AM197" s="1693"/>
      <c r="AN197" s="1693"/>
      <c r="AO197" s="1693"/>
      <c r="AP197" s="1693"/>
      <c r="AQ197" s="1693"/>
      <c r="AR197" s="1693"/>
      <c r="AS197" s="1693"/>
      <c r="AT197" s="1693"/>
      <c r="AU197" s="1693"/>
      <c r="AV197" s="1693"/>
      <c r="AW197" s="1693"/>
      <c r="AX197" s="1693"/>
      <c r="AY197" s="1693"/>
      <c r="AZ197" s="305"/>
      <c r="BA197" s="1710"/>
      <c r="BB197" s="1542"/>
      <c r="BC197" s="374"/>
      <c r="BD197" s="366"/>
      <c r="BE197" s="366"/>
      <c r="BF197" s="366"/>
      <c r="BG197" s="378"/>
      <c r="BH197" s="374"/>
      <c r="BI197" s="366"/>
      <c r="BJ197" s="366"/>
      <c r="BK197" s="366"/>
      <c r="BL197" s="378"/>
      <c r="BM197" s="374"/>
      <c r="BN197" s="366"/>
      <c r="BO197" s="366"/>
      <c r="BP197" s="366"/>
      <c r="BQ197" s="378"/>
      <c r="BR197" s="374"/>
      <c r="BS197" s="366"/>
      <c r="BT197" s="366"/>
      <c r="BU197" s="366"/>
      <c r="BV197" s="366"/>
      <c r="BW197" s="366"/>
      <c r="BX197" s="366"/>
      <c r="BY197" s="367"/>
      <c r="BZ197" s="367"/>
      <c r="CA197" s="367"/>
      <c r="CB197" s="367"/>
      <c r="CC197" s="367"/>
      <c r="CD197" s="367"/>
      <c r="CE197" s="367"/>
      <c r="CF197" s="367"/>
      <c r="CG197" s="367"/>
      <c r="CH197" s="367"/>
      <c r="CI197" s="367"/>
      <c r="CJ197" s="367"/>
      <c r="CK197" s="2"/>
      <c r="CL197" s="2"/>
      <c r="CM197" s="2"/>
      <c r="CN197" s="2"/>
      <c r="CO197" s="2"/>
      <c r="CP197" s="2"/>
      <c r="CQ197" s="2"/>
      <c r="CR197" s="2"/>
      <c r="CS197" s="2"/>
      <c r="CT197" s="2"/>
      <c r="CU197" s="2"/>
      <c r="CV197" s="2"/>
      <c r="CW197" s="2"/>
      <c r="CX197" s="2"/>
      <c r="CY197" s="2"/>
      <c r="CZ197" s="2"/>
    </row>
    <row r="198" s="277" customFormat="true" ht="15" customHeight="true" x14ac:dyDescent="0.2">
      <c r="A198" s="137"/>
      <c r="B198" s="109"/>
      <c r="C198" s="81"/>
      <c r="D198" s="88"/>
      <c r="E198" s="88"/>
      <c r="F198" s="88"/>
      <c r="G198" s="87"/>
      <c r="H198" s="80"/>
      <c r="I198" s="88"/>
      <c r="J198" s="88"/>
      <c r="K198" s="88"/>
      <c r="L198" s="79"/>
      <c r="M198" s="81"/>
      <c r="N198" s="88"/>
      <c r="O198" s="88"/>
      <c r="P198" s="88"/>
      <c r="Q198" s="87"/>
      <c r="R198" s="80"/>
      <c r="S198" s="88"/>
      <c r="T198" s="88"/>
      <c r="U198" s="88"/>
      <c r="V198" s="88"/>
      <c r="W198" s="88"/>
      <c r="X198" s="88"/>
      <c r="Y198" s="88"/>
      <c r="Z198" s="88"/>
      <c r="AA198" s="88"/>
      <c r="AB198" s="88"/>
      <c r="AC198" s="88"/>
      <c r="AD198" s="88"/>
      <c r="AE198" s="88"/>
      <c r="AF198" s="88"/>
      <c r="AG198" s="88"/>
      <c r="AH198" s="88"/>
      <c r="AI198" s="88"/>
      <c r="AJ198" s="79"/>
      <c r="AK198" s="1693"/>
      <c r="AL198" s="1693"/>
      <c r="AM198" s="1693"/>
      <c r="AN198" s="1693"/>
      <c r="AO198" s="1693"/>
      <c r="AP198" s="1693"/>
      <c r="AQ198" s="1693"/>
      <c r="AR198" s="1693"/>
      <c r="AS198" s="1693"/>
      <c r="AT198" s="1693"/>
      <c r="AU198" s="1693"/>
      <c r="AV198" s="1693"/>
      <c r="AW198" s="1693"/>
      <c r="AX198" s="1693"/>
      <c r="AY198" s="1693"/>
      <c r="AZ198" s="305"/>
      <c r="BA198" s="1710"/>
      <c r="BB198" s="1542"/>
      <c r="BC198" s="374"/>
      <c r="BD198" s="366"/>
      <c r="BE198" s="366"/>
      <c r="BF198" s="366"/>
      <c r="BG198" s="378"/>
      <c r="BH198" s="374"/>
      <c r="BI198" s="366"/>
      <c r="BJ198" s="366"/>
      <c r="BK198" s="366"/>
      <c r="BL198" s="378"/>
      <c r="BM198" s="374"/>
      <c r="BN198" s="366"/>
      <c r="BO198" s="366"/>
      <c r="BP198" s="366"/>
      <c r="BQ198" s="378"/>
      <c r="BR198" s="374"/>
      <c r="BS198" s="366"/>
      <c r="BT198" s="366"/>
      <c r="BU198" s="366"/>
      <c r="BV198" s="366"/>
      <c r="BW198" s="366"/>
      <c r="BX198" s="366"/>
      <c r="BY198" s="367"/>
      <c r="BZ198" s="367"/>
      <c r="CA198" s="367"/>
      <c r="CB198" s="367"/>
      <c r="CC198" s="367"/>
      <c r="CD198" s="367"/>
      <c r="CE198" s="367"/>
      <c r="CF198" s="367"/>
      <c r="CG198" s="367"/>
      <c r="CH198" s="367"/>
      <c r="CI198" s="367"/>
      <c r="CJ198" s="367"/>
      <c r="CK198" s="2"/>
      <c r="CL198" s="2"/>
      <c r="CM198" s="2"/>
      <c r="CN198" s="2"/>
      <c r="CO198" s="2"/>
      <c r="CP198" s="2"/>
      <c r="CQ198" s="2"/>
      <c r="CR198" s="2"/>
      <c r="CS198" s="2"/>
      <c r="CT198" s="2"/>
      <c r="CU198" s="2"/>
      <c r="CV198" s="2"/>
      <c r="CW198" s="2"/>
      <c r="CX198" s="2"/>
      <c r="CY198" s="2"/>
      <c r="CZ198" s="2"/>
    </row>
    <row r="199" s="277" customFormat="true" ht="15" customHeight="true" x14ac:dyDescent="0.2">
      <c r="A199" s="137"/>
      <c r="B199" s="109"/>
      <c r="C199" s="81"/>
      <c r="D199" s="88"/>
      <c r="E199" s="88"/>
      <c r="F199" s="88"/>
      <c r="G199" s="87"/>
      <c r="H199" s="80"/>
      <c r="I199" s="88"/>
      <c r="J199" s="88"/>
      <c r="K199" s="88"/>
      <c r="L199" s="79"/>
      <c r="M199" s="81"/>
      <c r="N199" s="88"/>
      <c r="O199" s="88"/>
      <c r="P199" s="88"/>
      <c r="Q199" s="87"/>
      <c r="R199" s="80"/>
      <c r="S199" s="88"/>
      <c r="T199" s="88"/>
      <c r="U199" s="88"/>
      <c r="V199" s="88"/>
      <c r="W199" s="88"/>
      <c r="X199" s="88"/>
      <c r="Y199" s="88"/>
      <c r="Z199" s="88"/>
      <c r="AA199" s="88"/>
      <c r="AB199" s="88"/>
      <c r="AC199" s="88"/>
      <c r="AD199" s="88"/>
      <c r="AE199" s="88"/>
      <c r="AF199" s="88"/>
      <c r="AG199" s="88"/>
      <c r="AH199" s="88"/>
      <c r="AI199" s="88"/>
      <c r="AJ199" s="79"/>
      <c r="AK199" s="1693"/>
      <c r="AL199" s="1693"/>
      <c r="AM199" s="1693"/>
      <c r="AN199" s="1693"/>
      <c r="AO199" s="1693"/>
      <c r="AP199" s="1693"/>
      <c r="AQ199" s="1693"/>
      <c r="AR199" s="1693"/>
      <c r="AS199" s="1693"/>
      <c r="AT199" s="1693"/>
      <c r="AU199" s="1693"/>
      <c r="AV199" s="1693"/>
      <c r="AW199" s="1693"/>
      <c r="AX199" s="1693"/>
      <c r="AY199" s="1693"/>
      <c r="AZ199" s="305"/>
      <c r="BA199" s="1710"/>
      <c r="BB199" s="1542"/>
      <c r="BC199" s="374"/>
      <c r="BD199" s="366"/>
      <c r="BE199" s="366"/>
      <c r="BF199" s="366"/>
      <c r="BG199" s="378"/>
      <c r="BH199" s="374"/>
      <c r="BI199" s="366"/>
      <c r="BJ199" s="366"/>
      <c r="BK199" s="366"/>
      <c r="BL199" s="378"/>
      <c r="BM199" s="374"/>
      <c r="BN199" s="366"/>
      <c r="BO199" s="366"/>
      <c r="BP199" s="366"/>
      <c r="BQ199" s="378"/>
      <c r="BR199" s="374"/>
      <c r="BS199" s="366"/>
      <c r="BT199" s="366"/>
      <c r="BU199" s="366"/>
      <c r="BV199" s="366"/>
      <c r="BW199" s="366"/>
      <c r="BX199" s="366"/>
      <c r="BY199" s="367"/>
      <c r="BZ199" s="367"/>
      <c r="CA199" s="367"/>
      <c r="CB199" s="367"/>
      <c r="CC199" s="367"/>
      <c r="CD199" s="367"/>
      <c r="CE199" s="367"/>
      <c r="CF199" s="367"/>
      <c r="CG199" s="367"/>
      <c r="CH199" s="367"/>
      <c r="CI199" s="367"/>
      <c r="CJ199" s="367"/>
      <c r="CK199" s="2"/>
      <c r="CL199" s="2"/>
      <c r="CM199" s="2"/>
      <c r="CN199" s="2"/>
      <c r="CO199" s="2"/>
      <c r="CP199" s="2"/>
      <c r="CQ199" s="2"/>
      <c r="CR199" s="2"/>
      <c r="CS199" s="2"/>
      <c r="CT199" s="2"/>
      <c r="CU199" s="2"/>
      <c r="CV199" s="2"/>
      <c r="CW199" s="2"/>
      <c r="CX199" s="2"/>
      <c r="CY199" s="2"/>
      <c r="CZ199" s="2"/>
    </row>
    <row r="200" s="277" customFormat="true" ht="15" customHeight="true" x14ac:dyDescent="0.2">
      <c r="A200" s="137"/>
      <c r="B200" s="109"/>
      <c r="C200" s="81"/>
      <c r="D200" s="88"/>
      <c r="E200" s="88"/>
      <c r="F200" s="88"/>
      <c r="G200" s="87"/>
      <c r="H200" s="80"/>
      <c r="I200" s="88"/>
      <c r="J200" s="88"/>
      <c r="K200" s="88"/>
      <c r="L200" s="79"/>
      <c r="M200" s="81"/>
      <c r="N200" s="88"/>
      <c r="O200" s="88"/>
      <c r="P200" s="88"/>
      <c r="Q200" s="87"/>
      <c r="R200" s="80"/>
      <c r="S200" s="88"/>
      <c r="T200" s="88"/>
      <c r="U200" s="88"/>
      <c r="V200" s="88"/>
      <c r="W200" s="88"/>
      <c r="X200" s="88"/>
      <c r="Y200" s="88"/>
      <c r="Z200" s="88"/>
      <c r="AA200" s="88"/>
      <c r="AB200" s="88"/>
      <c r="AC200" s="88"/>
      <c r="AD200" s="88"/>
      <c r="AE200" s="88"/>
      <c r="AF200" s="88"/>
      <c r="AG200" s="88"/>
      <c r="AH200" s="88"/>
      <c r="AI200" s="88"/>
      <c r="AJ200" s="79"/>
      <c r="AK200" s="1693"/>
      <c r="AL200" s="1693"/>
      <c r="AM200" s="1693"/>
      <c r="AN200" s="1693"/>
      <c r="AO200" s="1693"/>
      <c r="AP200" s="1693"/>
      <c r="AQ200" s="1693"/>
      <c r="AR200" s="1693"/>
      <c r="AS200" s="1693"/>
      <c r="AT200" s="1693"/>
      <c r="AU200" s="1693"/>
      <c r="AV200" s="1693"/>
      <c r="AW200" s="1693"/>
      <c r="AX200" s="1693"/>
      <c r="AY200" s="1693"/>
      <c r="AZ200" s="305"/>
      <c r="BA200" s="1710"/>
      <c r="BB200" s="1542"/>
      <c r="BC200" s="374"/>
      <c r="BD200" s="366"/>
      <c r="BE200" s="366"/>
      <c r="BF200" s="366"/>
      <c r="BG200" s="378"/>
      <c r="BH200" s="374"/>
      <c r="BI200" s="366"/>
      <c r="BJ200" s="366"/>
      <c r="BK200" s="366"/>
      <c r="BL200" s="378"/>
      <c r="BM200" s="374"/>
      <c r="BN200" s="366"/>
      <c r="BO200" s="366"/>
      <c r="BP200" s="366"/>
      <c r="BQ200" s="378"/>
      <c r="BR200" s="374"/>
      <c r="BS200" s="366"/>
      <c r="BT200" s="366"/>
      <c r="BU200" s="366"/>
      <c r="BV200" s="366"/>
      <c r="BW200" s="366"/>
      <c r="BX200" s="366"/>
      <c r="BY200" s="367"/>
      <c r="BZ200" s="367"/>
      <c r="CA200" s="367"/>
      <c r="CB200" s="367"/>
      <c r="CC200" s="367"/>
      <c r="CD200" s="367"/>
      <c r="CE200" s="367"/>
      <c r="CF200" s="367"/>
      <c r="CG200" s="367"/>
      <c r="CH200" s="367"/>
      <c r="CI200" s="367"/>
      <c r="CJ200" s="367"/>
      <c r="CK200" s="2"/>
      <c r="CL200" s="2"/>
      <c r="CM200" s="2"/>
      <c r="CN200" s="2"/>
      <c r="CO200" s="2"/>
      <c r="CP200" s="2"/>
      <c r="CQ200" s="2"/>
      <c r="CR200" s="2"/>
      <c r="CS200" s="2"/>
      <c r="CT200" s="2"/>
      <c r="CU200" s="2"/>
      <c r="CV200" s="2"/>
      <c r="CW200" s="2"/>
      <c r="CX200" s="2"/>
      <c r="CY200" s="2"/>
      <c r="CZ200" s="2"/>
    </row>
    <row r="201" s="277" customFormat="true" ht="15" customHeight="true" x14ac:dyDescent="0.2">
      <c r="A201" s="137"/>
      <c r="B201" s="109"/>
      <c r="C201" s="81"/>
      <c r="D201" s="88"/>
      <c r="E201" s="88"/>
      <c r="F201" s="88"/>
      <c r="G201" s="87"/>
      <c r="H201" s="80"/>
      <c r="I201" s="88"/>
      <c r="J201" s="88"/>
      <c r="K201" s="88"/>
      <c r="L201" s="79"/>
      <c r="M201" s="81"/>
      <c r="N201" s="88"/>
      <c r="O201" s="88"/>
      <c r="P201" s="88"/>
      <c r="Q201" s="87"/>
      <c r="R201" s="80"/>
      <c r="S201" s="88"/>
      <c r="T201" s="88"/>
      <c r="U201" s="88"/>
      <c r="V201" s="88"/>
      <c r="W201" s="88"/>
      <c r="X201" s="88"/>
      <c r="Y201" s="88"/>
      <c r="Z201" s="88"/>
      <c r="AA201" s="88"/>
      <c r="AB201" s="88"/>
      <c r="AC201" s="88"/>
      <c r="AD201" s="88"/>
      <c r="AE201" s="88"/>
      <c r="AF201" s="88"/>
      <c r="AG201" s="88"/>
      <c r="AH201" s="88"/>
      <c r="AI201" s="88"/>
      <c r="AJ201" s="79"/>
      <c r="AK201" s="1693"/>
      <c r="AL201" s="1693"/>
      <c r="AM201" s="1693"/>
      <c r="AN201" s="1693"/>
      <c r="AO201" s="1693"/>
      <c r="AP201" s="1693"/>
      <c r="AQ201" s="1693"/>
      <c r="AR201" s="1693"/>
      <c r="AS201" s="1693"/>
      <c r="AT201" s="1693"/>
      <c r="AU201" s="1693"/>
      <c r="AV201" s="1693"/>
      <c r="AW201" s="1693"/>
      <c r="AX201" s="1693"/>
      <c r="AY201" s="1693"/>
      <c r="AZ201" s="305"/>
      <c r="BA201" s="1710"/>
      <c r="BB201" s="1542"/>
      <c r="BC201" s="374"/>
      <c r="BD201" s="366"/>
      <c r="BE201" s="366"/>
      <c r="BF201" s="366"/>
      <c r="BG201" s="378"/>
      <c r="BH201" s="374"/>
      <c r="BI201" s="366"/>
      <c r="BJ201" s="366"/>
      <c r="BK201" s="366"/>
      <c r="BL201" s="378"/>
      <c r="BM201" s="374"/>
      <c r="BN201" s="366"/>
      <c r="BO201" s="366"/>
      <c r="BP201" s="366"/>
      <c r="BQ201" s="378"/>
      <c r="BR201" s="374"/>
      <c r="BS201" s="366"/>
      <c r="BT201" s="366"/>
      <c r="BU201" s="366"/>
      <c r="BV201" s="366"/>
      <c r="BW201" s="366"/>
      <c r="BX201" s="366"/>
      <c r="BY201" s="367"/>
      <c r="BZ201" s="367"/>
      <c r="CA201" s="367"/>
      <c r="CB201" s="367"/>
      <c r="CC201" s="367"/>
      <c r="CD201" s="367"/>
      <c r="CE201" s="367"/>
      <c r="CF201" s="367"/>
      <c r="CG201" s="367"/>
      <c r="CH201" s="367"/>
      <c r="CI201" s="367"/>
      <c r="CJ201" s="367"/>
      <c r="CK201" s="2"/>
      <c r="CL201" s="2"/>
      <c r="CM201" s="2"/>
      <c r="CN201" s="2"/>
      <c r="CO201" s="2"/>
      <c r="CP201" s="2"/>
      <c r="CQ201" s="2"/>
      <c r="CR201" s="2"/>
      <c r="CS201" s="2"/>
      <c r="CT201" s="2"/>
      <c r="CU201" s="2"/>
      <c r="CV201" s="2"/>
      <c r="CW201" s="2"/>
      <c r="CX201" s="2"/>
      <c r="CY201" s="2"/>
      <c r="CZ201" s="2"/>
    </row>
    <row r="202" s="277" customFormat="true" ht="15" customHeight="true" x14ac:dyDescent="0.2">
      <c r="A202" s="137"/>
      <c r="B202" s="109"/>
      <c r="C202" s="81"/>
      <c r="D202" s="88"/>
      <c r="E202" s="88"/>
      <c r="F202" s="88"/>
      <c r="G202" s="87"/>
      <c r="H202" s="80"/>
      <c r="I202" s="88"/>
      <c r="J202" s="88"/>
      <c r="K202" s="88"/>
      <c r="L202" s="79"/>
      <c r="M202" s="81"/>
      <c r="N202" s="88"/>
      <c r="O202" s="88"/>
      <c r="P202" s="88"/>
      <c r="Q202" s="87"/>
      <c r="R202" s="80"/>
      <c r="S202" s="88"/>
      <c r="T202" s="88"/>
      <c r="U202" s="88"/>
      <c r="V202" s="88"/>
      <c r="W202" s="88"/>
      <c r="X202" s="88"/>
      <c r="Y202" s="88"/>
      <c r="Z202" s="88"/>
      <c r="AA202" s="88"/>
      <c r="AB202" s="88"/>
      <c r="AC202" s="88"/>
      <c r="AD202" s="88"/>
      <c r="AE202" s="88"/>
      <c r="AF202" s="88"/>
      <c r="AG202" s="88"/>
      <c r="AH202" s="88"/>
      <c r="AI202" s="88"/>
      <c r="AJ202" s="79"/>
      <c r="AK202" s="1693"/>
      <c r="AL202" s="1693"/>
      <c r="AM202" s="1693"/>
      <c r="AN202" s="1693"/>
      <c r="AO202" s="1693"/>
      <c r="AP202" s="1693"/>
      <c r="AQ202" s="1693"/>
      <c r="AR202" s="1693"/>
      <c r="AS202" s="1693"/>
      <c r="AT202" s="1693"/>
      <c r="AU202" s="1693"/>
      <c r="AV202" s="1693"/>
      <c r="AW202" s="1693"/>
      <c r="AX202" s="1693"/>
      <c r="AY202" s="1693"/>
      <c r="AZ202" s="305"/>
      <c r="BA202" s="1710"/>
      <c r="BB202" s="1542"/>
      <c r="BC202" s="374"/>
      <c r="BD202" s="366"/>
      <c r="BE202" s="366"/>
      <c r="BF202" s="366"/>
      <c r="BG202" s="378"/>
      <c r="BH202" s="374"/>
      <c r="BI202" s="366"/>
      <c r="BJ202" s="366"/>
      <c r="BK202" s="366"/>
      <c r="BL202" s="378"/>
      <c r="BM202" s="374"/>
      <c r="BN202" s="366"/>
      <c r="BO202" s="366"/>
      <c r="BP202" s="366"/>
      <c r="BQ202" s="378"/>
      <c r="BR202" s="374"/>
      <c r="BS202" s="366"/>
      <c r="BT202" s="366"/>
      <c r="BU202" s="366"/>
      <c r="BV202" s="366"/>
      <c r="BW202" s="366"/>
      <c r="BX202" s="366"/>
      <c r="BY202" s="367"/>
      <c r="BZ202" s="367"/>
      <c r="CA202" s="367"/>
      <c r="CB202" s="367"/>
      <c r="CC202" s="367"/>
      <c r="CD202" s="367"/>
      <c r="CE202" s="367"/>
      <c r="CF202" s="367"/>
      <c r="CG202" s="367"/>
      <c r="CH202" s="367"/>
      <c r="CI202" s="367"/>
      <c r="CJ202" s="367"/>
      <c r="CK202" s="2"/>
      <c r="CL202" s="2"/>
      <c r="CM202" s="2"/>
      <c r="CN202" s="2"/>
      <c r="CO202" s="2"/>
      <c r="CP202" s="2"/>
      <c r="CQ202" s="2"/>
      <c r="CR202" s="2"/>
      <c r="CS202" s="2"/>
      <c r="CT202" s="2"/>
      <c r="CU202" s="2"/>
      <c r="CV202" s="2"/>
      <c r="CW202" s="2"/>
      <c r="CX202" s="2"/>
      <c r="CY202" s="2"/>
      <c r="CZ202" s="2"/>
    </row>
    <row r="203" s="433" customFormat="true" ht="15" customHeight="true" x14ac:dyDescent="0.2">
      <c r="A203" s="116"/>
      <c r="B203" s="110"/>
      <c r="C203" s="98"/>
      <c r="D203" s="97"/>
      <c r="E203" s="97"/>
      <c r="F203" s="97"/>
      <c r="G203" s="96"/>
      <c r="H203" s="95"/>
      <c r="I203" s="97"/>
      <c r="J203" s="97"/>
      <c r="K203" s="97"/>
      <c r="L203" s="94"/>
      <c r="M203" s="98"/>
      <c r="N203" s="97"/>
      <c r="O203" s="97"/>
      <c r="P203" s="97"/>
      <c r="Q203" s="96"/>
      <c r="R203" s="95"/>
      <c r="S203" s="97"/>
      <c r="T203" s="97"/>
      <c r="U203" s="97"/>
      <c r="V203" s="97"/>
      <c r="W203" s="97"/>
      <c r="X203" s="97"/>
      <c r="Y203" s="97"/>
      <c r="Z203" s="97"/>
      <c r="AA203" s="97"/>
      <c r="AB203" s="97"/>
      <c r="AC203" s="97"/>
      <c r="AD203" s="97"/>
      <c r="AE203" s="97"/>
      <c r="AF203" s="97"/>
      <c r="AG203" s="97"/>
      <c r="AH203" s="97"/>
      <c r="AI203" s="97"/>
      <c r="AJ203" s="94"/>
      <c r="AK203" s="1693"/>
      <c r="AL203" s="1693"/>
      <c r="AM203" s="1693"/>
      <c r="AN203" s="1693"/>
      <c r="AO203" s="1693"/>
      <c r="AP203" s="1693"/>
      <c r="AQ203" s="1693"/>
      <c r="AR203" s="1693"/>
      <c r="AS203" s="1693"/>
      <c r="AT203" s="1693"/>
      <c r="AU203" s="1693"/>
      <c r="AV203" s="1693"/>
      <c r="AW203" s="1693"/>
      <c r="AX203" s="1693"/>
      <c r="AY203" s="1693"/>
      <c r="AZ203" s="305"/>
      <c r="BA203" s="1710"/>
      <c r="BB203" s="1542"/>
      <c r="BC203" s="374"/>
      <c r="BD203" s="366"/>
      <c r="BE203" s="366"/>
      <c r="BF203" s="366"/>
      <c r="BG203" s="378"/>
      <c r="BH203" s="374"/>
      <c r="BI203" s="366"/>
      <c r="BJ203" s="366"/>
      <c r="BK203" s="366"/>
      <c r="BL203" s="378"/>
      <c r="BM203" s="374"/>
      <c r="BN203" s="366"/>
      <c r="BO203" s="366"/>
      <c r="BP203" s="366"/>
      <c r="BQ203" s="378"/>
      <c r="BR203" s="374"/>
      <c r="BS203" s="366"/>
      <c r="BT203" s="366"/>
      <c r="BU203" s="366"/>
      <c r="BV203" s="366"/>
      <c r="BW203" s="366"/>
      <c r="BX203" s="366"/>
      <c r="BY203" s="367"/>
      <c r="BZ203" s="367"/>
      <c r="CA203" s="367"/>
      <c r="CB203" s="367"/>
      <c r="CC203" s="367"/>
      <c r="CD203" s="367"/>
      <c r="CE203" s="367"/>
      <c r="CF203" s="367"/>
      <c r="CG203" s="367"/>
      <c r="CH203" s="367"/>
      <c r="CI203" s="367"/>
      <c r="CJ203" s="367"/>
      <c r="CK203" s="2"/>
      <c r="CL203" s="2"/>
      <c r="CM203" s="2"/>
      <c r="CN203" s="2"/>
      <c r="CO203" s="2"/>
      <c r="CP203" s="2"/>
      <c r="CQ203" s="2"/>
      <c r="CR203" s="2"/>
      <c r="CS203" s="2"/>
      <c r="CT203" s="2"/>
      <c r="CU203" s="2"/>
      <c r="CV203" s="2"/>
      <c r="CW203" s="2"/>
      <c r="CX203" s="2"/>
      <c r="CY203" s="2"/>
      <c r="CZ203" s="2"/>
    </row>
    <row r="204" s="433" customFormat="true" ht="15" customHeight="true" x14ac:dyDescent="0.2">
      <c r="A204" s="116"/>
      <c r="B204" s="110"/>
      <c r="C204" s="98"/>
      <c r="D204" s="97"/>
      <c r="E204" s="97"/>
      <c r="F204" s="97"/>
      <c r="G204" s="96"/>
      <c r="H204" s="95"/>
      <c r="I204" s="97"/>
      <c r="J204" s="97"/>
      <c r="K204" s="97"/>
      <c r="L204" s="94"/>
      <c r="M204" s="98"/>
      <c r="N204" s="97"/>
      <c r="O204" s="97"/>
      <c r="P204" s="97"/>
      <c r="Q204" s="96"/>
      <c r="R204" s="95"/>
      <c r="S204" s="97"/>
      <c r="T204" s="97"/>
      <c r="U204" s="97"/>
      <c r="V204" s="97"/>
      <c r="W204" s="97"/>
      <c r="X204" s="97"/>
      <c r="Y204" s="97"/>
      <c r="Z204" s="97"/>
      <c r="AA204" s="97"/>
      <c r="AB204" s="97"/>
      <c r="AC204" s="97"/>
      <c r="AD204" s="97"/>
      <c r="AE204" s="97"/>
      <c r="AF204" s="97"/>
      <c r="AG204" s="97"/>
      <c r="AH204" s="97"/>
      <c r="AI204" s="97"/>
      <c r="AJ204" s="94"/>
      <c r="AK204" s="1693"/>
      <c r="AL204" s="1693"/>
      <c r="AM204" s="1693"/>
      <c r="AN204" s="1693"/>
      <c r="AO204" s="1693"/>
      <c r="AP204" s="1693"/>
      <c r="AQ204" s="1693"/>
      <c r="AR204" s="1693"/>
      <c r="AS204" s="1693"/>
      <c r="AT204" s="1693"/>
      <c r="AU204" s="1693"/>
      <c r="AV204" s="1693"/>
      <c r="AW204" s="1693"/>
      <c r="AX204" s="1693"/>
      <c r="AY204" s="1693"/>
      <c r="AZ204" s="305"/>
      <c r="BA204" s="1710"/>
      <c r="BB204" s="1542"/>
      <c r="BC204" s="374"/>
      <c r="BD204" s="366"/>
      <c r="BE204" s="366"/>
      <c r="BF204" s="366"/>
      <c r="BG204" s="378"/>
      <c r="BH204" s="374"/>
      <c r="BI204" s="366"/>
      <c r="BJ204" s="366"/>
      <c r="BK204" s="366"/>
      <c r="BL204" s="378"/>
      <c r="BM204" s="374"/>
      <c r="BN204" s="366"/>
      <c r="BO204" s="366"/>
      <c r="BP204" s="366"/>
      <c r="BQ204" s="378"/>
      <c r="BR204" s="374"/>
      <c r="BS204" s="366"/>
      <c r="BT204" s="366"/>
      <c r="BU204" s="366"/>
      <c r="BV204" s="366"/>
      <c r="BW204" s="366"/>
      <c r="BX204" s="366"/>
      <c r="BY204" s="367"/>
      <c r="BZ204" s="367"/>
      <c r="CA204" s="367"/>
      <c r="CB204" s="367"/>
      <c r="CC204" s="367"/>
      <c r="CD204" s="367"/>
      <c r="CE204" s="367"/>
      <c r="CF204" s="367"/>
      <c r="CG204" s="367"/>
      <c r="CH204" s="367"/>
      <c r="CI204" s="367"/>
      <c r="CJ204" s="367"/>
      <c r="CK204" s="2"/>
      <c r="CL204" s="2"/>
      <c r="CM204" s="2"/>
      <c r="CN204" s="2"/>
      <c r="CO204" s="2"/>
      <c r="CP204" s="2"/>
      <c r="CQ204" s="2"/>
      <c r="CR204" s="2"/>
      <c r="CS204" s="2"/>
      <c r="CT204" s="2"/>
      <c r="CU204" s="2"/>
      <c r="CV204" s="2"/>
      <c r="CW204" s="2"/>
      <c r="CX204" s="2"/>
      <c r="CY204" s="2"/>
      <c r="CZ204" s="2"/>
    </row>
    <row r="205" s="433" customFormat="true" ht="15" customHeight="true" x14ac:dyDescent="0.2">
      <c r="A205" s="111"/>
      <c r="B205" s="50"/>
      <c r="C205" s="93"/>
      <c r="D205" s="92"/>
      <c r="E205" s="92"/>
      <c r="F205" s="92"/>
      <c r="G205" s="91"/>
      <c r="H205" s="90"/>
      <c r="I205" s="92"/>
      <c r="J205" s="92"/>
      <c r="K205" s="92"/>
      <c r="L205" s="89"/>
      <c r="M205" s="93"/>
      <c r="N205" s="92"/>
      <c r="O205" s="92"/>
      <c r="P205" s="92"/>
      <c r="Q205" s="91"/>
      <c r="R205" s="90"/>
      <c r="S205" s="92"/>
      <c r="T205" s="92"/>
      <c r="U205" s="92"/>
      <c r="V205" s="92"/>
      <c r="W205" s="92"/>
      <c r="X205" s="92"/>
      <c r="Y205" s="92"/>
      <c r="Z205" s="92"/>
      <c r="AA205" s="92"/>
      <c r="AB205" s="92"/>
      <c r="AC205" s="92"/>
      <c r="AD205" s="92"/>
      <c r="AE205" s="92"/>
      <c r="AF205" s="92"/>
      <c r="AG205" s="92"/>
      <c r="AH205" s="92"/>
      <c r="AI205" s="92"/>
      <c r="AJ205" s="89"/>
      <c r="AK205" s="1693"/>
      <c r="AL205" s="1693"/>
      <c r="AM205" s="1693"/>
      <c r="AN205" s="1693"/>
      <c r="AO205" s="1693"/>
      <c r="AP205" s="1693"/>
      <c r="AQ205" s="1693"/>
      <c r="AR205" s="1693"/>
      <c r="AS205" s="1693"/>
      <c r="AT205" s="1693"/>
      <c r="AU205" s="1693"/>
      <c r="AV205" s="1693"/>
      <c r="AW205" s="1693"/>
      <c r="AX205" s="1693"/>
      <c r="AY205" s="1693"/>
      <c r="AZ205" s="305"/>
      <c r="BA205" s="1710"/>
      <c r="BB205" s="1542"/>
      <c r="BC205" s="377"/>
      <c r="BD205" s="376"/>
      <c r="BE205" s="376"/>
      <c r="BF205" s="376"/>
      <c r="BG205" s="380"/>
      <c r="BH205" s="377"/>
      <c r="BI205" s="376"/>
      <c r="BJ205" s="376"/>
      <c r="BK205" s="376"/>
      <c r="BL205" s="380"/>
      <c r="BM205" s="377"/>
      <c r="BN205" s="376"/>
      <c r="BO205" s="376"/>
      <c r="BP205" s="376"/>
      <c r="BQ205" s="380"/>
      <c r="BR205" s="377"/>
      <c r="BS205" s="376"/>
      <c r="BT205" s="376"/>
      <c r="BU205" s="376"/>
      <c r="BV205" s="376"/>
      <c r="BW205" s="376"/>
      <c r="BX205" s="376"/>
      <c r="BY205" s="379"/>
      <c r="BZ205" s="379"/>
      <c r="CA205" s="379"/>
      <c r="CB205" s="379"/>
      <c r="CC205" s="379"/>
      <c r="CD205" s="379"/>
      <c r="CE205" s="379"/>
      <c r="CF205" s="379"/>
      <c r="CG205" s="379"/>
      <c r="CH205" s="379"/>
      <c r="CI205" s="379"/>
      <c r="CJ205" s="379"/>
      <c r="CK205" s="2"/>
      <c r="CL205" s="2"/>
      <c r="CM205" s="2"/>
      <c r="CN205" s="2"/>
      <c r="CO205" s="2"/>
      <c r="CP205" s="2"/>
      <c r="CQ205" s="2"/>
      <c r="CR205" s="2"/>
      <c r="CS205" s="2"/>
      <c r="CT205" s="2"/>
      <c r="CU205" s="2"/>
      <c r="CV205" s="2"/>
      <c r="CW205" s="2"/>
      <c r="CX205" s="2"/>
      <c r="CY205" s="2"/>
      <c r="CZ205" s="2"/>
    </row>
    <row r="206" s="433" customFormat="true" ht="250.15" customHeight="true" x14ac:dyDescent="0.2">
      <c r="B206" s="411"/>
      <c r="AK206" s="305"/>
      <c r="AL206" s="305"/>
      <c r="AM206" s="305"/>
      <c r="AN206" s="305"/>
      <c r="AO206" s="305"/>
      <c r="AP206" s="305"/>
      <c r="AQ206" s="305"/>
      <c r="AR206" s="305"/>
      <c r="AS206" s="305"/>
      <c r="AT206" s="305"/>
      <c r="AU206" s="305"/>
      <c r="AV206" s="305"/>
      <c r="AW206" s="305"/>
      <c r="AX206" s="305"/>
      <c r="AY206" s="305"/>
      <c r="AZ206" s="305"/>
      <c r="BA206" s="278"/>
      <c r="BB206" s="276"/>
      <c r="BC206" s="276"/>
      <c r="BD206" s="276"/>
      <c r="BE206" s="276"/>
      <c r="BF206" s="276"/>
      <c r="BG206" s="276"/>
      <c r="BH206" s="276"/>
      <c r="BI206" s="276"/>
      <c r="BJ206" s="276"/>
      <c r="BK206" s="276"/>
      <c r="BL206" s="276"/>
      <c r="BM206" s="276"/>
      <c r="BN206" s="276"/>
      <c r="BO206" s="276"/>
      <c r="BP206" s="276"/>
      <c r="BQ206" s="276"/>
      <c r="BR206" s="276"/>
      <c r="BS206" s="276"/>
      <c r="BT206" s="276"/>
      <c r="BU206" s="276"/>
      <c r="BV206" s="276"/>
      <c r="BW206" s="276"/>
      <c r="BX206" s="276"/>
      <c r="BY206" s="278"/>
      <c r="BZ206" s="304"/>
      <c r="CA206" s="304"/>
      <c r="CB206" s="304"/>
      <c r="CC206" s="304"/>
      <c r="CD206" s="304"/>
      <c r="CE206" s="304"/>
      <c r="CF206" s="304"/>
      <c r="CG206" s="304"/>
      <c r="CH206" s="304"/>
      <c r="CI206" s="304"/>
      <c r="CJ206" s="304"/>
      <c r="CK206" s="304"/>
      <c r="CL206" s="304"/>
      <c r="CM206" s="304"/>
      <c r="CN206" s="304"/>
      <c r="CO206" s="304"/>
      <c r="CP206" s="304"/>
      <c r="CQ206" s="304"/>
      <c r="CR206" s="304"/>
      <c r="CS206" s="304"/>
      <c r="CT206" s="304"/>
      <c r="CU206" s="304"/>
      <c r="CV206" s="304"/>
      <c r="CW206" s="304"/>
      <c r="CX206" s="304"/>
      <c r="CY206" s="304"/>
      <c r="CZ206" s="304"/>
    </row>
    <row r="207" s="257" customFormat="true" ht="18" customHeight="true" x14ac:dyDescent="0.2">
      <c r="AK207" s="300"/>
      <c r="AL207" s="300"/>
      <c r="AM207" s="300"/>
      <c r="AN207" s="300"/>
      <c r="AO207" s="300"/>
      <c r="AP207" s="300"/>
      <c r="AQ207" s="300"/>
      <c r="AR207" s="300"/>
      <c r="AS207" s="300"/>
      <c r="AT207" s="300"/>
      <c r="AU207" s="300"/>
      <c r="AV207" s="300"/>
      <c r="AW207" s="300"/>
      <c r="AX207" s="300"/>
      <c r="AY207" s="300"/>
      <c r="AZ207" s="300"/>
      <c r="BB207" s="280"/>
      <c r="BZ207" s="300"/>
      <c r="CA207" s="300"/>
      <c r="CB207" s="300"/>
      <c r="CC207" s="300"/>
      <c r="CD207" s="300"/>
      <c r="CE207" s="300"/>
      <c r="CF207" s="300"/>
      <c r="CG207" s="300"/>
      <c r="CH207" s="300"/>
      <c r="CI207" s="300"/>
      <c r="CJ207" s="300"/>
      <c r="CK207" s="300"/>
      <c r="CL207" s="300"/>
      <c r="CM207" s="300"/>
      <c r="CN207" s="300"/>
      <c r="CO207" s="300"/>
      <c r="CP207" s="300"/>
      <c r="CQ207" s="300"/>
      <c r="CR207" s="300"/>
      <c r="CS207" s="300"/>
      <c r="CT207" s="300"/>
      <c r="CU207" s="300"/>
      <c r="CV207" s="300"/>
      <c r="CW207" s="300"/>
      <c r="CX207" s="300"/>
      <c r="CY207" s="300"/>
      <c r="CZ207" s="300"/>
    </row>
    <row r="208" s="257" customFormat="true" ht="22.5" customHeight="true" x14ac:dyDescent="0.35">
      <c r="A208" s="1818" t="str">
        <f>A1026</f>
        <v>Cambodia</v>
      </c>
      <c r="B208" s="1819"/>
      <c r="AK208" s="300"/>
      <c r="AL208" s="300"/>
      <c r="AM208" s="300"/>
      <c r="AN208" s="300"/>
      <c r="AO208" s="300"/>
      <c r="AP208" s="300"/>
      <c r="AQ208" s="300"/>
      <c r="AR208" s="300"/>
      <c r="AS208" s="300"/>
      <c r="AT208" s="300"/>
      <c r="AU208" s="300"/>
      <c r="AV208" s="300"/>
      <c r="AW208" s="300"/>
      <c r="AX208" s="300"/>
      <c r="AY208" s="300"/>
      <c r="AZ208" s="300"/>
      <c r="BB208" s="280"/>
      <c r="BZ208" s="300"/>
      <c r="CA208" s="300"/>
      <c r="CB208" s="300"/>
      <c r="CC208" s="300"/>
      <c r="CD208" s="300"/>
      <c r="CE208" s="300"/>
      <c r="CF208" s="300"/>
      <c r="CG208" s="300"/>
      <c r="CH208" s="300"/>
      <c r="CI208" s="300"/>
      <c r="CJ208" s="300"/>
      <c r="CK208" s="300"/>
      <c r="CL208" s="300"/>
      <c r="CM208" s="300"/>
      <c r="CN208" s="300"/>
      <c r="CO208" s="300"/>
      <c r="CP208" s="300"/>
      <c r="CQ208" s="300"/>
      <c r="CR208" s="300"/>
      <c r="CS208" s="300"/>
      <c r="CT208" s="300"/>
      <c r="CU208" s="300"/>
      <c r="CV208" s="300"/>
      <c r="CW208" s="300"/>
      <c r="CX208" s="300"/>
      <c r="CY208" s="300"/>
      <c r="CZ208" s="300"/>
    </row>
    <row r="209" s="257" customFormat="true" ht="22.5" customHeight="true" x14ac:dyDescent="0.35">
      <c r="A209" s="284" t="str">
        <f>A1034</f>
        <v>2014</v>
      </c>
      <c r="B209" s="285"/>
      <c r="AK209" s="300"/>
      <c r="AL209" s="300"/>
      <c r="AM209" s="300"/>
      <c r="AN209" s="300"/>
      <c r="AO209" s="300"/>
      <c r="AP209" s="300"/>
      <c r="AQ209" s="300"/>
      <c r="AR209" s="300"/>
      <c r="AS209" s="300"/>
      <c r="AT209" s="300"/>
      <c r="AU209" s="300"/>
      <c r="AV209" s="300"/>
      <c r="AW209" s="300"/>
      <c r="AX209" s="300"/>
      <c r="AY209" s="300"/>
      <c r="AZ209" s="300"/>
      <c r="BB209" s="280"/>
      <c r="BZ209" s="300"/>
      <c r="CA209" s="300"/>
      <c r="CB209" s="300"/>
      <c r="CC209" s="300"/>
      <c r="CD209" s="300"/>
      <c r="CE209" s="300"/>
      <c r="CF209" s="300"/>
      <c r="CG209" s="300"/>
      <c r="CH209" s="300"/>
      <c r="CI209" s="300"/>
      <c r="CJ209" s="300"/>
      <c r="CK209" s="300"/>
      <c r="CL209" s="300"/>
      <c r="CM209" s="300"/>
      <c r="CN209" s="300"/>
      <c r="CO209" s="300"/>
      <c r="CP209" s="300"/>
      <c r="CQ209" s="300"/>
      <c r="CR209" s="300"/>
      <c r="CS209" s="300"/>
      <c r="CT209" s="300"/>
      <c r="CU209" s="300"/>
      <c r="CV209" s="300"/>
      <c r="CW209" s="300"/>
      <c r="CX209" s="300"/>
      <c r="CY209" s="300"/>
      <c r="CZ209" s="300"/>
    </row>
    <row r="210" s="257" customFormat="true" ht="22.5" customHeight="true" x14ac:dyDescent="0.35">
      <c r="A210" s="1537" t="s">
        <v>111</v>
      </c>
      <c r="B210" s="287"/>
      <c r="AK210" s="300"/>
      <c r="AL210" s="300"/>
      <c r="AM210" s="300"/>
      <c r="AN210" s="300"/>
      <c r="AO210" s="300"/>
      <c r="AP210" s="300"/>
      <c r="AQ210" s="300"/>
      <c r="AR210" s="300"/>
      <c r="AS210" s="300"/>
      <c r="AT210" s="300"/>
      <c r="AU210" s="300"/>
      <c r="AV210" s="300"/>
      <c r="AW210" s="300"/>
      <c r="AX210" s="300"/>
      <c r="AY210" s="300"/>
      <c r="AZ210" s="300"/>
      <c r="BB210" s="280"/>
      <c r="BZ210" s="300"/>
      <c r="CA210" s="300"/>
      <c r="CB210" s="300"/>
      <c r="CC210" s="300"/>
      <c r="CD210" s="300"/>
      <c r="CE210" s="300"/>
      <c r="CF210" s="300"/>
      <c r="CG210" s="300"/>
      <c r="CH210" s="300"/>
      <c r="CI210" s="300"/>
      <c r="CJ210" s="300"/>
      <c r="CK210" s="300"/>
      <c r="CL210" s="300"/>
      <c r="CM210" s="300"/>
      <c r="CN210" s="300"/>
      <c r="CO210" s="300"/>
      <c r="CP210" s="300"/>
      <c r="CQ210" s="300"/>
      <c r="CR210" s="300"/>
      <c r="CS210" s="300"/>
      <c r="CT210" s="300"/>
      <c r="CU210" s="300"/>
      <c r="CV210" s="300"/>
      <c r="CW210" s="300"/>
      <c r="CX210" s="300"/>
      <c r="CY210" s="300"/>
      <c r="CZ210" s="300"/>
    </row>
    <row r="211" s="257" customFormat="true" ht="20.1" customHeight="true" x14ac:dyDescent="0.35">
      <c r="A211" s="289" t="s">
        <v>96</v>
      </c>
      <c r="B211" s="285"/>
      <c r="AK211" s="300"/>
      <c r="AL211" s="300"/>
      <c r="AM211" s="300"/>
      <c r="AN211" s="300"/>
      <c r="AO211" s="300"/>
      <c r="AP211" s="300"/>
      <c r="AQ211" s="300"/>
      <c r="AR211" s="300"/>
      <c r="AS211" s="300"/>
      <c r="AT211" s="300"/>
      <c r="AU211" s="300"/>
      <c r="AV211" s="300"/>
      <c r="AW211" s="300"/>
      <c r="AX211" s="300"/>
      <c r="AY211" s="300"/>
      <c r="AZ211" s="300"/>
      <c r="BB211" s="280"/>
      <c r="BZ211" s="300"/>
      <c r="CA211" s="300"/>
      <c r="CB211" s="300"/>
      <c r="CC211" s="300"/>
      <c r="CD211" s="300"/>
      <c r="CE211" s="300"/>
      <c r="CF211" s="300"/>
      <c r="CG211" s="300"/>
      <c r="CH211" s="300"/>
      <c r="CI211" s="300"/>
      <c r="CJ211" s="300"/>
      <c r="CK211" s="300"/>
      <c r="CL211" s="300"/>
      <c r="CM211" s="300"/>
      <c r="CN211" s="300"/>
      <c r="CO211" s="300"/>
      <c r="CP211" s="300"/>
      <c r="CQ211" s="300"/>
      <c r="CR211" s="300"/>
      <c r="CS211" s="300"/>
      <c r="CT211" s="300"/>
      <c r="CU211" s="300"/>
      <c r="CV211" s="300"/>
      <c r="CW211" s="300"/>
      <c r="CX211" s="300"/>
      <c r="CY211" s="300"/>
      <c r="CZ211" s="300"/>
    </row>
    <row r="212" s="257" customFormat="true" ht="15" customHeight="true" x14ac:dyDescent="0.2">
      <c r="A212" s="1540" t="s">
        <v>97</v>
      </c>
      <c r="B212" s="311"/>
      <c r="AK212" s="300"/>
      <c r="AL212" s="300"/>
      <c r="AM212" s="300"/>
      <c r="AN212" s="300"/>
      <c r="AO212" s="300"/>
      <c r="AP212" s="300"/>
      <c r="AQ212" s="300"/>
      <c r="AR212" s="300"/>
      <c r="AS212" s="300"/>
      <c r="AT212" s="300"/>
      <c r="AU212" s="300"/>
      <c r="AV212" s="300"/>
      <c r="AW212" s="300"/>
      <c r="AX212" s="300"/>
      <c r="AY212" s="300"/>
      <c r="AZ212" s="300"/>
      <c r="BB212" s="280"/>
      <c r="BZ212" s="300"/>
      <c r="CA212" s="300"/>
      <c r="CB212" s="300"/>
      <c r="CC212" s="300"/>
      <c r="CD212" s="300"/>
      <c r="CE212" s="300"/>
      <c r="CF212" s="300"/>
      <c r="CG212" s="300"/>
      <c r="CH212" s="300"/>
      <c r="CI212" s="300"/>
      <c r="CJ212" s="300"/>
      <c r="CK212" s="300"/>
      <c r="CL212" s="300"/>
      <c r="CM212" s="300"/>
      <c r="CN212" s="300"/>
      <c r="CO212" s="300"/>
      <c r="CP212" s="300"/>
      <c r="CQ212" s="300"/>
      <c r="CR212" s="300"/>
      <c r="CS212" s="300"/>
      <c r="CT212" s="300"/>
      <c r="CU212" s="300"/>
      <c r="CV212" s="300"/>
      <c r="CW212" s="300"/>
      <c r="CX212" s="300"/>
      <c r="CY212" s="300"/>
      <c r="CZ212" s="300"/>
    </row>
    <row r="213" s="257" customFormat="true" ht="15" customHeight="true" x14ac:dyDescent="0.2">
      <c r="A213" s="292" t="s">
        <v>40</v>
      </c>
      <c r="B213" s="291"/>
      <c r="AK213" s="300"/>
      <c r="AL213" s="300"/>
      <c r="AM213" s="300"/>
      <c r="AN213" s="300"/>
      <c r="AO213" s="300"/>
      <c r="AP213" s="300"/>
      <c r="AQ213" s="300"/>
      <c r="AR213" s="300"/>
      <c r="AS213" s="300"/>
      <c r="AT213" s="300"/>
      <c r="AU213" s="300"/>
      <c r="AV213" s="300"/>
      <c r="AW213" s="300"/>
      <c r="AX213" s="300"/>
      <c r="AY213" s="300"/>
      <c r="AZ213" s="300"/>
      <c r="BB213" s="280"/>
      <c r="BZ213" s="300"/>
      <c r="CA213" s="300"/>
      <c r="CB213" s="300"/>
      <c r="CC213" s="300"/>
      <c r="CD213" s="300"/>
      <c r="CE213" s="300"/>
      <c r="CF213" s="300"/>
      <c r="CG213" s="300"/>
      <c r="CH213" s="300"/>
      <c r="CI213" s="300"/>
      <c r="CJ213" s="300"/>
      <c r="CK213" s="300"/>
      <c r="CL213" s="300"/>
      <c r="CM213" s="300"/>
      <c r="CN213" s="300"/>
      <c r="CO213" s="300"/>
      <c r="CP213" s="300"/>
      <c r="CQ213" s="300"/>
      <c r="CR213" s="300"/>
      <c r="CS213" s="300"/>
      <c r="CT213" s="300"/>
      <c r="CU213" s="300"/>
      <c r="CV213" s="300"/>
      <c r="CW213" s="300"/>
      <c r="CX213" s="300"/>
      <c r="CY213" s="300"/>
      <c r="CZ213" s="300"/>
    </row>
    <row r="214" s="257" customFormat="true" ht="15" customHeight="true" x14ac:dyDescent="0.2">
      <c r="A214" s="290" t="s">
        <v>39</v>
      </c>
      <c r="B214" s="291"/>
      <c r="AK214" s="300"/>
      <c r="AL214" s="300"/>
      <c r="AM214" s="300"/>
      <c r="AN214" s="300"/>
      <c r="AO214" s="300"/>
      <c r="AP214" s="300"/>
      <c r="AQ214" s="300"/>
      <c r="AR214" s="300"/>
      <c r="AS214" s="300"/>
      <c r="AT214" s="300"/>
      <c r="AU214" s="300"/>
      <c r="AV214" s="300"/>
      <c r="AW214" s="300"/>
      <c r="AX214" s="300"/>
      <c r="AY214" s="300"/>
      <c r="AZ214" s="300"/>
      <c r="BB214" s="280"/>
      <c r="BZ214" s="300"/>
      <c r="CA214" s="300"/>
      <c r="CB214" s="300"/>
      <c r="CC214" s="300"/>
      <c r="CD214" s="300"/>
      <c r="CE214" s="300"/>
      <c r="CF214" s="300"/>
      <c r="CG214" s="300"/>
      <c r="CH214" s="300"/>
      <c r="CI214" s="300"/>
      <c r="CJ214" s="300"/>
      <c r="CK214" s="300"/>
      <c r="CL214" s="300"/>
      <c r="CM214" s="300"/>
      <c r="CN214" s="300"/>
      <c r="CO214" s="300"/>
      <c r="CP214" s="300"/>
      <c r="CQ214" s="300"/>
      <c r="CR214" s="300"/>
      <c r="CS214" s="300"/>
      <c r="CT214" s="300"/>
      <c r="CU214" s="300"/>
      <c r="CV214" s="300"/>
      <c r="CW214" s="300"/>
      <c r="CX214" s="300"/>
      <c r="CY214" s="300"/>
      <c r="CZ214" s="300"/>
    </row>
    <row r="215" s="257" customFormat="true" ht="15" customHeight="true" x14ac:dyDescent="0.2">
      <c r="A215" s="290" t="s">
        <v>133</v>
      </c>
      <c r="B215" s="310" t="str">
        <f>A1025</f>
        <v>DHS14</v>
      </c>
      <c r="AK215" s="300"/>
      <c r="AL215" s="300"/>
      <c r="AM215" s="300"/>
      <c r="AN215" s="300"/>
      <c r="AO215" s="300"/>
      <c r="AP215" s="300"/>
      <c r="AQ215" s="300"/>
      <c r="AR215" s="300"/>
      <c r="AS215" s="300"/>
      <c r="AT215" s="300"/>
      <c r="AU215" s="300"/>
      <c r="AV215" s="300"/>
      <c r="AW215" s="300"/>
      <c r="AX215" s="300"/>
      <c r="AY215" s="300"/>
      <c r="AZ215" s="300"/>
      <c r="BB215" s="280"/>
      <c r="BZ215" s="300"/>
      <c r="CA215" s="300"/>
      <c r="CB215" s="300"/>
      <c r="CC215" s="300"/>
      <c r="CD215" s="300"/>
      <c r="CE215" s="300"/>
      <c r="CF215" s="300"/>
      <c r="CG215" s="300"/>
      <c r="CH215" s="300"/>
      <c r="CI215" s="300"/>
      <c r="CJ215" s="300"/>
      <c r="CK215" s="300"/>
      <c r="CL215" s="300"/>
      <c r="CM215" s="300"/>
      <c r="CN215" s="300"/>
      <c r="CO215" s="300"/>
      <c r="CP215" s="300"/>
      <c r="CQ215" s="300"/>
      <c r="CR215" s="300"/>
      <c r="CS215" s="300"/>
      <c r="CT215" s="300"/>
      <c r="CU215" s="300"/>
      <c r="CV215" s="300"/>
      <c r="CW215" s="300"/>
      <c r="CX215" s="300"/>
      <c r="CY215" s="300"/>
      <c r="CZ215" s="300"/>
    </row>
    <row r="216" s="257" customFormat="true" ht="15" customHeight="true" x14ac:dyDescent="0.2">
      <c r="A216" s="143"/>
      <c r="B216" s="145"/>
      <c r="AK216" s="300"/>
      <c r="AL216" s="300"/>
      <c r="AM216" s="300"/>
      <c r="AN216" s="300"/>
      <c r="AO216" s="300"/>
      <c r="AP216" s="300"/>
      <c r="AQ216" s="300"/>
      <c r="AR216" s="300"/>
      <c r="AS216" s="300"/>
      <c r="AT216" s="300"/>
      <c r="AU216" s="300"/>
      <c r="AV216" s="300"/>
      <c r="AW216" s="300"/>
      <c r="AX216" s="300"/>
      <c r="AY216" s="300"/>
      <c r="AZ216" s="300"/>
      <c r="BB216" s="280"/>
      <c r="BZ216" s="300"/>
      <c r="CA216" s="300"/>
      <c r="CB216" s="300"/>
      <c r="CC216" s="300"/>
      <c r="CD216" s="300"/>
      <c r="CE216" s="300"/>
      <c r="CF216" s="300"/>
      <c r="CG216" s="300"/>
      <c r="CH216" s="300"/>
      <c r="CI216" s="300"/>
      <c r="CJ216" s="300"/>
      <c r="CK216" s="300"/>
      <c r="CL216" s="300"/>
      <c r="CM216" s="300"/>
      <c r="CN216" s="300"/>
      <c r="CO216" s="300"/>
      <c r="CP216" s="300"/>
      <c r="CQ216" s="300"/>
      <c r="CR216" s="300"/>
      <c r="CS216" s="300"/>
      <c r="CT216" s="300"/>
      <c r="CU216" s="300"/>
      <c r="CV216" s="300"/>
      <c r="CW216" s="300"/>
      <c r="CX216" s="300"/>
      <c r="CY216" s="300"/>
      <c r="CZ216" s="300"/>
    </row>
    <row r="217" s="257" customFormat="true" ht="15" customHeight="true" x14ac:dyDescent="0.2">
      <c r="A217" s="143"/>
      <c r="B217" s="144"/>
      <c r="AK217" s="300"/>
      <c r="AL217" s="300"/>
      <c r="AM217" s="300"/>
      <c r="AN217" s="300"/>
      <c r="AO217" s="300"/>
      <c r="AP217" s="300"/>
      <c r="AQ217" s="300"/>
      <c r="AR217" s="300"/>
      <c r="AS217" s="300"/>
      <c r="AT217" s="300"/>
      <c r="AU217" s="300"/>
      <c r="AV217" s="300"/>
      <c r="AW217" s="300"/>
      <c r="AX217" s="300"/>
      <c r="AY217" s="300"/>
      <c r="AZ217" s="300"/>
      <c r="BB217" s="280"/>
      <c r="BZ217" s="300"/>
      <c r="CA217" s="300"/>
      <c r="CB217" s="300"/>
      <c r="CC217" s="300"/>
      <c r="CD217" s="300"/>
      <c r="CE217" s="300"/>
      <c r="CF217" s="300"/>
      <c r="CG217" s="300"/>
      <c r="CH217" s="300"/>
      <c r="CI217" s="300"/>
      <c r="CJ217" s="300"/>
      <c r="CK217" s="300"/>
      <c r="CL217" s="300"/>
      <c r="CM217" s="300"/>
      <c r="CN217" s="300"/>
      <c r="CO217" s="300"/>
      <c r="CP217" s="300"/>
      <c r="CQ217" s="300"/>
      <c r="CR217" s="300"/>
      <c r="CS217" s="300"/>
      <c r="CT217" s="300"/>
      <c r="CU217" s="300"/>
      <c r="CV217" s="300"/>
      <c r="CW217" s="300"/>
      <c r="CX217" s="300"/>
      <c r="CY217" s="300"/>
      <c r="CZ217" s="300"/>
    </row>
    <row r="218" s="257" customFormat="true" ht="18" customHeight="true" x14ac:dyDescent="0.2">
      <c r="A218" s="143"/>
      <c r="B218" s="145"/>
      <c r="AK218" s="300"/>
      <c r="AL218" s="300"/>
      <c r="AM218" s="300"/>
      <c r="AN218" s="300"/>
      <c r="AO218" s="300"/>
      <c r="AP218" s="300"/>
      <c r="AQ218" s="300"/>
      <c r="AR218" s="300"/>
      <c r="AS218" s="300"/>
      <c r="AT218" s="300"/>
      <c r="AU218" s="300"/>
      <c r="AV218" s="300"/>
      <c r="AW218" s="300"/>
      <c r="AX218" s="300"/>
      <c r="AY218" s="300"/>
      <c r="AZ218" s="300"/>
      <c r="BB218" s="280"/>
      <c r="BZ218" s="300"/>
      <c r="CA218" s="300"/>
      <c r="CB218" s="300"/>
      <c r="CC218" s="300"/>
      <c r="CD218" s="300"/>
      <c r="CE218" s="300"/>
      <c r="CF218" s="300"/>
      <c r="CG218" s="300"/>
      <c r="CH218" s="300"/>
      <c r="CI218" s="300"/>
      <c r="CJ218" s="300"/>
      <c r="CK218" s="300"/>
      <c r="CL218" s="300"/>
      <c r="CM218" s="300"/>
      <c r="CN218" s="300"/>
      <c r="CO218" s="300"/>
      <c r="CP218" s="300"/>
      <c r="CQ218" s="300"/>
      <c r="CR218" s="300"/>
      <c r="CS218" s="300"/>
      <c r="CT218" s="300"/>
      <c r="CU218" s="300"/>
      <c r="CV218" s="300"/>
      <c r="CW218" s="300"/>
      <c r="CX218" s="300"/>
      <c r="CY218" s="300"/>
      <c r="CZ218" s="300"/>
    </row>
    <row r="219" s="257" customFormat="true" ht="18" customHeight="true" x14ac:dyDescent="0.2">
      <c r="A219" s="142"/>
      <c r="B219" s="141"/>
      <c r="AK219" s="300"/>
      <c r="AL219" s="300"/>
      <c r="AM219" s="300"/>
      <c r="AN219" s="300"/>
      <c r="AO219" s="300"/>
      <c r="AP219" s="300"/>
      <c r="AQ219" s="300"/>
      <c r="AR219" s="300"/>
      <c r="AS219" s="300"/>
      <c r="AT219" s="300"/>
      <c r="AU219" s="300"/>
      <c r="AV219" s="300"/>
      <c r="AW219" s="300"/>
      <c r="AX219" s="300"/>
      <c r="AY219" s="300"/>
      <c r="AZ219" s="300"/>
      <c r="BB219" s="280"/>
      <c r="BZ219" s="300"/>
      <c r="CA219" s="300"/>
      <c r="CB219" s="300"/>
      <c r="CC219" s="300"/>
      <c r="CD219" s="300"/>
      <c r="CE219" s="300"/>
      <c r="CF219" s="300"/>
      <c r="CG219" s="300"/>
      <c r="CH219" s="300"/>
      <c r="CI219" s="300"/>
      <c r="CJ219" s="300"/>
      <c r="CK219" s="300"/>
      <c r="CL219" s="300"/>
      <c r="CM219" s="300"/>
      <c r="CN219" s="300"/>
      <c r="CO219" s="300"/>
      <c r="CP219" s="300"/>
      <c r="CQ219" s="300"/>
      <c r="CR219" s="300"/>
      <c r="CS219" s="300"/>
      <c r="CT219" s="300"/>
      <c r="CU219" s="300"/>
      <c r="CV219" s="300"/>
      <c r="CW219" s="300"/>
      <c r="CX219" s="300"/>
      <c r="CY219" s="300"/>
      <c r="CZ219" s="300"/>
    </row>
    <row r="220" s="433" customFormat="true" ht="15" customHeight="true" x14ac:dyDescent="0.2">
      <c r="A220" s="260" t="s">
        <v>86</v>
      </c>
      <c r="B220" s="295"/>
      <c r="C220" s="1812" t="s">
        <v>114</v>
      </c>
      <c r="D220" s="1813"/>
      <c r="E220" s="1813"/>
      <c r="F220" s="1813"/>
      <c r="G220" s="1814"/>
      <c r="H220" s="1809" t="s">
        <v>38</v>
      </c>
      <c r="I220" s="1810"/>
      <c r="J220" s="1810"/>
      <c r="K220" s="1810"/>
      <c r="L220" s="1811"/>
      <c r="M220" s="1815" t="s">
        <v>37</v>
      </c>
      <c r="N220" s="1816"/>
      <c r="O220" s="1816"/>
      <c r="P220" s="1816"/>
      <c r="Q220" s="1817"/>
      <c r="R220" s="15" t="s">
        <v>137</v>
      </c>
      <c r="S220" s="359"/>
      <c r="T220" s="359"/>
      <c r="U220" s="359"/>
      <c r="V220" s="359"/>
      <c r="W220" s="359"/>
      <c r="X220" s="359"/>
      <c r="Y220" s="359"/>
      <c r="Z220" s="359"/>
      <c r="AA220" s="359"/>
      <c r="AB220" s="359"/>
      <c r="AC220" s="359"/>
      <c r="AD220" s="359"/>
      <c r="AE220" s="359"/>
      <c r="AF220" s="359"/>
      <c r="AG220" s="359"/>
      <c r="AH220" s="359"/>
      <c r="AI220" s="359"/>
      <c r="AJ220" s="359"/>
      <c r="AK220" s="1693"/>
      <c r="AL220" s="1693"/>
      <c r="AM220" s="1693"/>
      <c r="AN220" s="1693"/>
      <c r="AO220" s="1693"/>
      <c r="AP220" s="1693"/>
      <c r="AQ220" s="1693"/>
      <c r="AR220" s="1693"/>
      <c r="AS220" s="1693"/>
      <c r="AT220" s="1693"/>
      <c r="AU220" s="1693"/>
      <c r="AV220" s="1693"/>
      <c r="AW220" s="1693"/>
      <c r="AX220" s="1693"/>
      <c r="AY220" s="1693"/>
      <c r="AZ220" s="305"/>
      <c r="BA220" s="306" t="s">
        <v>128</v>
      </c>
      <c r="BB220" s="260" t="s">
        <v>86</v>
      </c>
      <c r="BC220" s="1815" t="s">
        <v>114</v>
      </c>
      <c r="BD220" s="1816"/>
      <c r="BE220" s="1816"/>
      <c r="BF220" s="1816"/>
      <c r="BG220" s="1838"/>
      <c r="BH220" s="1815" t="s">
        <v>38</v>
      </c>
      <c r="BI220" s="1816"/>
      <c r="BJ220" s="1816"/>
      <c r="BK220" s="1816"/>
      <c r="BL220" s="1838"/>
      <c r="BM220" s="1815" t="s">
        <v>37</v>
      </c>
      <c r="BN220" s="1816"/>
      <c r="BO220" s="1816"/>
      <c r="BP220" s="1816"/>
      <c r="BQ220" s="1817"/>
      <c r="BR220" s="14" t="s">
        <v>137</v>
      </c>
      <c r="BS220" s="359"/>
      <c r="BT220" s="359"/>
      <c r="BU220" s="359"/>
      <c r="BV220" s="359"/>
      <c r="BW220" s="359"/>
      <c r="BX220" s="359"/>
      <c r="BY220" s="359"/>
      <c r="BZ220" s="370"/>
      <c r="CA220" s="370"/>
      <c r="CB220" s="370"/>
      <c r="CC220" s="370"/>
      <c r="CD220" s="370"/>
      <c r="CE220" s="370"/>
      <c r="CF220" s="370"/>
      <c r="CG220" s="370"/>
      <c r="CH220" s="370"/>
      <c r="CI220" s="370"/>
      <c r="CJ220" s="370"/>
      <c r="CK220" s="304"/>
      <c r="CL220" s="304"/>
      <c r="CM220" s="304"/>
      <c r="CN220" s="304"/>
      <c r="CO220" s="304"/>
      <c r="CP220" s="304"/>
      <c r="CQ220" s="304"/>
      <c r="CR220" s="304"/>
      <c r="CS220" s="304"/>
      <c r="CT220" s="304"/>
      <c r="CU220" s="304"/>
      <c r="CV220" s="304"/>
      <c r="CW220" s="304"/>
      <c r="CX220" s="304"/>
      <c r="CY220" s="304"/>
      <c r="CZ220" s="304"/>
    </row>
    <row r="221" s="433" customFormat="true" ht="36" x14ac:dyDescent="0.2">
      <c r="A221" s="294" t="s">
        <v>87</v>
      </c>
      <c r="B221" s="328"/>
      <c r="C221" s="351" t="s">
        <v>0</v>
      </c>
      <c r="D221" s="1535" t="s">
        <v>1</v>
      </c>
      <c r="E221" s="1535" t="s">
        <v>2</v>
      </c>
      <c r="F221" s="1535" t="s">
        <v>3</v>
      </c>
      <c r="G221" s="1536" t="s">
        <v>4</v>
      </c>
      <c r="H221" s="333" t="s">
        <v>0</v>
      </c>
      <c r="I221" s="1538" t="s">
        <v>1</v>
      </c>
      <c r="J221" s="1538" t="s">
        <v>2</v>
      </c>
      <c r="K221" s="1538" t="s">
        <v>3</v>
      </c>
      <c r="L221" s="1539" t="s">
        <v>4</v>
      </c>
      <c r="M221" s="334" t="s">
        <v>0</v>
      </c>
      <c r="N221" s="1538" t="s">
        <v>1</v>
      </c>
      <c r="O221" s="1538" t="s">
        <v>2</v>
      </c>
      <c r="P221" s="1538" t="s">
        <v>3</v>
      </c>
      <c r="Q221" s="1534" t="s">
        <v>4</v>
      </c>
      <c r="R221" s="333" t="s">
        <v>152</v>
      </c>
      <c r="S221" s="1538" t="s">
        <v>310</v>
      </c>
      <c r="T221" s="1538" t="s">
        <v>154</v>
      </c>
      <c r="U221" s="1538" t="s">
        <v>155</v>
      </c>
      <c r="V221" s="1538" t="s">
        <v>156</v>
      </c>
      <c r="W221" s="1538" t="s">
        <v>157</v>
      </c>
      <c r="X221" s="1538" t="s">
        <v>311</v>
      </c>
      <c r="Y221" s="1538" t="s">
        <v>159</v>
      </c>
      <c r="Z221" s="1538" t="s">
        <v>160</v>
      </c>
      <c r="AA221" s="1538" t="s">
        <v>162</v>
      </c>
      <c r="AB221" s="1538" t="s">
        <v>163</v>
      </c>
      <c r="AC221" s="1538" t="s">
        <v>164</v>
      </c>
      <c r="AD221" s="1538" t="s">
        <v>312</v>
      </c>
      <c r="AE221" s="1538" t="s">
        <v>165</v>
      </c>
      <c r="AF221" s="1538" t="s">
        <v>166</v>
      </c>
      <c r="AG221" s="1538" t="s">
        <v>167</v>
      </c>
      <c r="AH221" s="1538" t="s">
        <v>168</v>
      </c>
      <c r="AI221" s="1538" t="s">
        <v>169</v>
      </c>
      <c r="AJ221" s="1539" t="s">
        <v>170</v>
      </c>
      <c r="AK221" s="1693"/>
      <c r="AL221" s="1693"/>
      <c r="AM221" s="1693"/>
      <c r="AN221" s="1693"/>
      <c r="AO221" s="1693"/>
      <c r="AP221" s="1693"/>
      <c r="AQ221" s="1693"/>
      <c r="AR221" s="1693"/>
      <c r="AS221" s="1693"/>
      <c r="AT221" s="1693"/>
      <c r="AU221" s="1693"/>
      <c r="AV221" s="1693"/>
      <c r="AW221" s="1693"/>
      <c r="AX221" s="1693"/>
      <c r="AY221" s="1693"/>
      <c r="AZ221" s="305"/>
      <c r="BA221" s="294" t="s">
        <v>117</v>
      </c>
      <c r="BB221" s="293"/>
      <c r="BC221" s="381" t="s">
        <v>0</v>
      </c>
      <c r="BD221" s="1464" t="s">
        <v>1</v>
      </c>
      <c r="BE221" s="1464" t="s">
        <v>2</v>
      </c>
      <c r="BF221" s="1464" t="s">
        <v>3</v>
      </c>
      <c r="BG221" s="382" t="s">
        <v>4</v>
      </c>
      <c r="BH221" s="381" t="s">
        <v>0</v>
      </c>
      <c r="BI221" s="1464" t="s">
        <v>1</v>
      </c>
      <c r="BJ221" s="1464" t="s">
        <v>2</v>
      </c>
      <c r="BK221" s="1464" t="s">
        <v>3</v>
      </c>
      <c r="BL221" s="382" t="s">
        <v>4</v>
      </c>
      <c r="BM221" s="381" t="s">
        <v>0</v>
      </c>
      <c r="BN221" s="1464" t="s">
        <v>1</v>
      </c>
      <c r="BO221" s="1464" t="s">
        <v>2</v>
      </c>
      <c r="BP221" s="1464" t="s">
        <v>3</v>
      </c>
      <c r="BQ221" s="382" t="s">
        <v>4</v>
      </c>
      <c r="BR221" s="381" t="s">
        <v>152</v>
      </c>
      <c r="BS221" s="1464" t="s">
        <v>310</v>
      </c>
      <c r="BT221" s="1464" t="s">
        <v>154</v>
      </c>
      <c r="BU221" s="1464" t="s">
        <v>155</v>
      </c>
      <c r="BV221" s="1464" t="s">
        <v>156</v>
      </c>
      <c r="BW221" s="1464" t="s">
        <v>157</v>
      </c>
      <c r="BX221" s="1464" t="s">
        <v>311</v>
      </c>
      <c r="BY221" s="1466" t="s">
        <v>159</v>
      </c>
      <c r="BZ221" s="1466" t="s">
        <v>160</v>
      </c>
      <c r="CA221" s="1466" t="s">
        <v>162</v>
      </c>
      <c r="CB221" s="1466" t="s">
        <v>163</v>
      </c>
      <c r="CC221" s="1466" t="s">
        <v>164</v>
      </c>
      <c r="CD221" s="1466" t="s">
        <v>312</v>
      </c>
      <c r="CE221" s="1466" t="s">
        <v>165</v>
      </c>
      <c r="CF221" s="1466" t="s">
        <v>166</v>
      </c>
      <c r="CG221" s="1466" t="s">
        <v>167</v>
      </c>
      <c r="CH221" s="1466" t="s">
        <v>168</v>
      </c>
      <c r="CI221" s="1466" t="s">
        <v>169</v>
      </c>
      <c r="CJ221" s="1466" t="s">
        <v>170</v>
      </c>
      <c r="CK221" s="1711"/>
      <c r="CL221" s="1711"/>
      <c r="CM221" s="1711"/>
      <c r="CN221" s="1711"/>
      <c r="CO221" s="1711"/>
      <c r="CP221" s="1711"/>
      <c r="CQ221" s="1711"/>
      <c r="CR221" s="1711"/>
      <c r="CS221" s="1711"/>
      <c r="CT221" s="1711"/>
      <c r="CU221" s="1711"/>
      <c r="CV221" s="1711"/>
      <c r="CW221" s="1711"/>
      <c r="CX221" s="1711"/>
      <c r="CY221" s="1711"/>
      <c r="CZ221" s="1711"/>
    </row>
    <row r="222" s="433" customFormat="true" ht="15" customHeight="true" x14ac:dyDescent="0.2">
      <c r="A222" s="1803" t="s">
        <v>36</v>
      </c>
      <c r="B222" s="330" t="s">
        <v>15</v>
      </c>
      <c r="C222" s="103">
        <v>48.804321027550778</v>
      </c>
      <c r="D222" s="102">
        <v>58.837875742452439</v>
      </c>
      <c r="E222" s="102">
        <v>66.548567030311034</v>
      </c>
      <c r="F222" s="102">
        <v>77.306610194547105</v>
      </c>
      <c r="G222" s="101">
        <v>90.415893119645858</v>
      </c>
      <c r="H222" s="100">
        <v>78.74678014012126</v>
      </c>
      <c r="I222" s="102">
        <v>90.147712893577321</v>
      </c>
      <c r="J222" s="102">
        <v>94.87512223541502</v>
      </c>
      <c r="K222" s="102">
        <v>96.348054608883729</v>
      </c>
      <c r="L222" s="99">
        <v>99.035992875331345</v>
      </c>
      <c r="M222" s="103">
        <v>47.278694343739275</v>
      </c>
      <c r="N222" s="102">
        <v>56.85885197511179</v>
      </c>
      <c r="O222" s="102">
        <v>63.585580546393949</v>
      </c>
      <c r="P222" s="102">
        <v>71.36335373691513</v>
      </c>
      <c r="Q222" s="101">
        <v>80.834627430909407</v>
      </c>
      <c r="R222" s="100">
        <v>93.206450152938203</v>
      </c>
      <c r="S222" s="102">
        <v>58.517183615227218</v>
      </c>
      <c r="T222" s="102">
        <v>73.518611503136171</v>
      </c>
      <c r="U222" s="102">
        <v>73.248541752631937</v>
      </c>
      <c r="V222" s="102">
        <v>69.103869043172566</v>
      </c>
      <c r="W222" s="102">
        <v>83.21603672229179</v>
      </c>
      <c r="X222" s="102">
        <v>64.167037704315433</v>
      </c>
      <c r="Y222" s="102">
        <v>54.542837181071171</v>
      </c>
      <c r="Z222" s="102">
        <v>61.393330359079478</v>
      </c>
      <c r="AA222" s="102">
        <v>29.691397231779128</v>
      </c>
      <c r="AB222" s="102">
        <v>80.72175788828126</v>
      </c>
      <c r="AC222" s="102">
        <v>97.472604792351831</v>
      </c>
      <c r="AD222" s="102">
        <v>97.579409514611626</v>
      </c>
      <c r="AE222" s="102">
        <v>84.100900894694874</v>
      </c>
      <c r="AF222" s="102">
        <v>56.451188316697184</v>
      </c>
      <c r="AG222" s="102">
        <v>60.604331837035154</v>
      </c>
      <c r="AH222" s="102">
        <v>60.145026402833778</v>
      </c>
      <c r="AI222" s="102">
        <v>73.323837819331189</v>
      </c>
      <c r="AJ222" s="99">
        <v>33.979978349362433</v>
      </c>
      <c r="AK222" s="1693"/>
      <c r="AL222" s="1693"/>
      <c r="AM222" s="1693"/>
      <c r="AN222" s="1693"/>
      <c r="AO222" s="1693"/>
      <c r="AP222" s="1693"/>
      <c r="AQ222" s="1693"/>
      <c r="AR222" s="1693"/>
      <c r="AS222" s="1693"/>
      <c r="AT222" s="1693"/>
      <c r="AU222" s="1693"/>
      <c r="AV222" s="1693"/>
      <c r="AW222" s="1693"/>
      <c r="AX222" s="1693"/>
      <c r="AY222" s="1693"/>
      <c r="AZ222" s="305"/>
      <c r="BA222" s="1835" t="s">
        <v>36</v>
      </c>
      <c r="BB222" s="1543" t="s">
        <v>15</v>
      </c>
      <c r="BC222" s="385">
        <v>7181.0030800000059</v>
      </c>
      <c r="BD222" s="383">
        <v>8680.0481160000054</v>
      </c>
      <c r="BE222" s="383">
        <v>9788.9244589999998</v>
      </c>
      <c r="BF222" s="383">
        <v>11417.85330199999</v>
      </c>
      <c r="BG222" s="389">
        <v>13354.555600000009</v>
      </c>
      <c r="BH222" s="385">
        <v>1835.8614499999981</v>
      </c>
      <c r="BI222" s="383">
        <v>2103.5807249999993</v>
      </c>
      <c r="BJ222" s="383">
        <v>2212.6101920000019</v>
      </c>
      <c r="BK222" s="383">
        <v>2251.5693269999983</v>
      </c>
      <c r="BL222" s="389">
        <v>2306.5397539999999</v>
      </c>
      <c r="BM222" s="385">
        <v>5855.9673380000077</v>
      </c>
      <c r="BN222" s="383">
        <v>7069.4392890000026</v>
      </c>
      <c r="BO222" s="383">
        <v>7864.9190820000094</v>
      </c>
      <c r="BP222" s="383">
        <v>8868.5087699999967</v>
      </c>
      <c r="BQ222" s="389">
        <v>10053.388629999989</v>
      </c>
      <c r="BR222" s="385">
        <v>2954.5918109999975</v>
      </c>
      <c r="BS222" s="383">
        <v>3362.111194000001</v>
      </c>
      <c r="BT222" s="383">
        <v>7068.5211699999927</v>
      </c>
      <c r="BU222" s="383">
        <v>1908.9281289999985</v>
      </c>
      <c r="BV222" s="383">
        <v>3231.652885000005</v>
      </c>
      <c r="BW222" s="383">
        <v>3045.6680679999945</v>
      </c>
      <c r="BX222" s="383">
        <v>2077.0990539999989</v>
      </c>
      <c r="BY222" s="387">
        <v>3119.3432020000014</v>
      </c>
      <c r="BZ222" s="387">
        <v>1357.7942189999974</v>
      </c>
      <c r="CA222" s="387">
        <v>462.69377800000024</v>
      </c>
      <c r="CB222" s="387">
        <v>969.33772299999941</v>
      </c>
      <c r="CC222" s="387">
        <v>6753.7888570000068</v>
      </c>
      <c r="CD222" s="387">
        <v>1587.9918079999975</v>
      </c>
      <c r="CE222" s="387">
        <v>1530.4243509999997</v>
      </c>
      <c r="CF222" s="387">
        <v>2789.4486509999979</v>
      </c>
      <c r="CG222" s="387">
        <v>1724.052166000002</v>
      </c>
      <c r="CH222" s="387">
        <v>2910.1340639999999</v>
      </c>
      <c r="CI222" s="387">
        <v>2018.4737209999982</v>
      </c>
      <c r="CJ222" s="387">
        <v>1550.329706</v>
      </c>
      <c r="CK222" s="1"/>
      <c r="CL222" s="1"/>
      <c r="CM222" s="1"/>
      <c r="CN222" s="1"/>
      <c r="CO222" s="1"/>
      <c r="CP222" s="1"/>
      <c r="CQ222" s="1"/>
      <c r="CR222" s="1"/>
      <c r="CS222" s="1"/>
      <c r="CT222" s="1"/>
      <c r="CU222" s="1"/>
      <c r="CV222" s="1"/>
      <c r="CW222" s="1"/>
      <c r="CX222" s="1"/>
      <c r="CY222" s="1"/>
      <c r="CZ222" s="3"/>
    </row>
    <row r="223" s="433" customFormat="true" ht="15" customHeight="true" x14ac:dyDescent="0.2">
      <c r="A223" s="1804"/>
      <c r="B223" s="331" t="s">
        <v>16</v>
      </c>
      <c r="C223" s="98">
        <v>24.271525953320385</v>
      </c>
      <c r="D223" s="97">
        <v>21.529832050724735</v>
      </c>
      <c r="E223" s="97">
        <v>19.780173676551762</v>
      </c>
      <c r="F223" s="97">
        <v>12.8458138292633</v>
      </c>
      <c r="G223" s="96">
        <v>5.4887649719590232</v>
      </c>
      <c r="H223" s="95">
        <v>13.856326895779636</v>
      </c>
      <c r="I223" s="97">
        <v>7.2138589584599941</v>
      </c>
      <c r="J223" s="97">
        <v>3.2750631134697756</v>
      </c>
      <c r="K223" s="97">
        <v>1.778991274673887</v>
      </c>
      <c r="L223" s="94">
        <v>0.80069059181672864</v>
      </c>
      <c r="M223" s="98">
        <v>24.416880518385181</v>
      </c>
      <c r="N223" s="97">
        <v>22.04334021226547</v>
      </c>
      <c r="O223" s="97">
        <v>20.892989347913485</v>
      </c>
      <c r="P223" s="97">
        <v>17.118640008949949</v>
      </c>
      <c r="Q223" s="96">
        <v>10.134052489263821</v>
      </c>
      <c r="R223" s="95">
        <v>5.2837949269911668</v>
      </c>
      <c r="S223" s="97">
        <v>38.524793201277532</v>
      </c>
      <c r="T223" s="97">
        <v>8.3704788944784525</v>
      </c>
      <c r="U223" s="97">
        <v>10.74306540739116</v>
      </c>
      <c r="V223" s="97">
        <v>29.874327760138936</v>
      </c>
      <c r="W223" s="97">
        <v>14.053870943904109</v>
      </c>
      <c r="X223" s="97">
        <v>25.960073356621287</v>
      </c>
      <c r="Y223" s="97">
        <v>35.400962373202482</v>
      </c>
      <c r="Z223" s="97">
        <v>25.442559072421851</v>
      </c>
      <c r="AA223" s="97">
        <v>9.828764509055679</v>
      </c>
      <c r="AB223" s="97">
        <v>9.8355488472821531</v>
      </c>
      <c r="AC223" s="97">
        <v>1.3182457811565398</v>
      </c>
      <c r="AD223" s="97">
        <v>2.2169003440431192</v>
      </c>
      <c r="AE223" s="97">
        <v>11.818757190597822</v>
      </c>
      <c r="AF223" s="97">
        <v>4.267043884302602</v>
      </c>
      <c r="AG223" s="97">
        <v>36.191409503094555</v>
      </c>
      <c r="AH223" s="97">
        <v>3.2087026167980883</v>
      </c>
      <c r="AI223" s="97">
        <v>20.163443072911729</v>
      </c>
      <c r="AJ223" s="94">
        <v>21.824038188599395</v>
      </c>
      <c r="AK223" s="1693"/>
      <c r="AL223" s="1693"/>
      <c r="AM223" s="1693"/>
      <c r="AN223" s="1693"/>
      <c r="AO223" s="1693"/>
      <c r="AP223" s="1693"/>
      <c r="AQ223" s="1693"/>
      <c r="AR223" s="1693"/>
      <c r="AS223" s="1693"/>
      <c r="AT223" s="1693"/>
      <c r="AU223" s="1693"/>
      <c r="AV223" s="1693"/>
      <c r="AW223" s="1693"/>
      <c r="AX223" s="1693"/>
      <c r="AY223" s="1693"/>
      <c r="AZ223" s="305"/>
      <c r="BA223" s="1836"/>
      <c r="BB223" s="1542" t="s">
        <v>16</v>
      </c>
      <c r="BC223" s="386">
        <v>3571.2801439999998</v>
      </c>
      <c r="BD223" s="384">
        <v>3176.1849959999995</v>
      </c>
      <c r="BE223" s="384">
        <v>2909.5536470000011</v>
      </c>
      <c r="BF223" s="384">
        <v>1897.2713649999978</v>
      </c>
      <c r="BG223" s="390">
        <v>810.69836799999939</v>
      </c>
      <c r="BH223" s="386">
        <v>323.03919399999995</v>
      </c>
      <c r="BI223" s="384">
        <v>168.33410600000005</v>
      </c>
      <c r="BJ223" s="384">
        <v>76.378695000000022</v>
      </c>
      <c r="BK223" s="384">
        <v>41.573462000000006</v>
      </c>
      <c r="BL223" s="390">
        <v>18.648014999999997</v>
      </c>
      <c r="BM223" s="386">
        <v>3024.2894139999989</v>
      </c>
      <c r="BN223" s="384">
        <v>2740.7175830000001</v>
      </c>
      <c r="BO223" s="384">
        <v>2584.2599719999989</v>
      </c>
      <c r="BP223" s="384">
        <v>2127.3777240000004</v>
      </c>
      <c r="BQ223" s="390">
        <v>1260.3703549999993</v>
      </c>
      <c r="BR223" s="386">
        <v>167.49331400000005</v>
      </c>
      <c r="BS223" s="384">
        <v>2213.4462130000002</v>
      </c>
      <c r="BT223" s="384">
        <v>804.78814900000032</v>
      </c>
      <c r="BU223" s="384">
        <v>279.97471700000006</v>
      </c>
      <c r="BV223" s="384">
        <v>1397.0774549999987</v>
      </c>
      <c r="BW223" s="384">
        <v>514.36511099999996</v>
      </c>
      <c r="BX223" s="384">
        <v>840.33244700000012</v>
      </c>
      <c r="BY223" s="388">
        <v>2024.6059250000003</v>
      </c>
      <c r="BZ223" s="388">
        <v>562.69564500000024</v>
      </c>
      <c r="CA223" s="388">
        <v>153.16585300000003</v>
      </c>
      <c r="CB223" s="388">
        <v>118.10903000000003</v>
      </c>
      <c r="CC223" s="388">
        <v>91.340061000000006</v>
      </c>
      <c r="CD223" s="388">
        <v>36.077484000000005</v>
      </c>
      <c r="CE223" s="388">
        <v>215.07158200000009</v>
      </c>
      <c r="CF223" s="388">
        <v>210.84941100000003</v>
      </c>
      <c r="CG223" s="388">
        <v>1029.5613539999999</v>
      </c>
      <c r="CH223" s="388">
        <v>155.25398100000004</v>
      </c>
      <c r="CI223" s="388">
        <v>555.06341699999973</v>
      </c>
      <c r="CJ223" s="388">
        <v>995.71737099999973</v>
      </c>
      <c r="CK223" s="1"/>
      <c r="CL223" s="1"/>
      <c r="CM223" s="1"/>
      <c r="CN223" s="1"/>
      <c r="CO223" s="1"/>
      <c r="CP223" s="1"/>
      <c r="CQ223" s="1"/>
      <c r="CR223" s="1"/>
      <c r="CS223" s="1"/>
      <c r="CT223" s="1"/>
      <c r="CU223" s="1"/>
      <c r="CV223" s="1"/>
      <c r="CW223" s="1"/>
      <c r="CX223" s="1"/>
      <c r="CY223" s="1"/>
      <c r="CZ223" s="3"/>
    </row>
    <row r="224" s="433" customFormat="true" ht="15" customHeight="true" x14ac:dyDescent="0.2">
      <c r="A224" s="1805"/>
      <c r="B224" s="332" t="s">
        <v>20</v>
      </c>
      <c r="C224" s="98">
        <v>26.924153019128923</v>
      </c>
      <c r="D224" s="97">
        <v>19.632292206822608</v>
      </c>
      <c r="E224" s="97">
        <v>13.671259293137112</v>
      </c>
      <c r="F224" s="97">
        <v>9.8475759761897095</v>
      </c>
      <c r="G224" s="96">
        <v>4.0953419083951452</v>
      </c>
      <c r="H224" s="95">
        <v>7.3968929640990542</v>
      </c>
      <c r="I224" s="97">
        <v>2.6384281479626477</v>
      </c>
      <c r="J224" s="97">
        <v>1.849814651115238</v>
      </c>
      <c r="K224" s="97">
        <v>1.8729541164424144</v>
      </c>
      <c r="L224" s="94">
        <v>0.16331653285192449</v>
      </c>
      <c r="M224" s="98">
        <v>28.304425137875601</v>
      </c>
      <c r="N224" s="97">
        <v>21.097807812622538</v>
      </c>
      <c r="O224" s="97">
        <v>15.521430105692636</v>
      </c>
      <c r="P224" s="97">
        <v>11.518006254135077</v>
      </c>
      <c r="Q224" s="96">
        <v>9.0313200798268252</v>
      </c>
      <c r="R224" s="95">
        <v>1.509754920070574</v>
      </c>
      <c r="S224" s="97">
        <v>2.9580231834952699</v>
      </c>
      <c r="T224" s="97">
        <v>18.110909602385348</v>
      </c>
      <c r="U224" s="97">
        <v>16.008392839976864</v>
      </c>
      <c r="V224" s="97">
        <v>1.021803196688519</v>
      </c>
      <c r="W224" s="97">
        <v>2.7300923338042593</v>
      </c>
      <c r="X224" s="97">
        <v>9.8728889390631736</v>
      </c>
      <c r="Y224" s="97">
        <v>10.056200445726281</v>
      </c>
      <c r="Z224" s="97">
        <v>13.164110568498677</v>
      </c>
      <c r="AA224" s="97">
        <v>60.479838259165298</v>
      </c>
      <c r="AB224" s="97">
        <v>9.4426932644364996</v>
      </c>
      <c r="AC224" s="97">
        <v>1.2091494264916447</v>
      </c>
      <c r="AD224" s="97">
        <v>0.20369014134526001</v>
      </c>
      <c r="AE224" s="97">
        <v>4.0803419147075015</v>
      </c>
      <c r="AF224" s="97">
        <v>39.281767799000541</v>
      </c>
      <c r="AG224" s="97">
        <v>3.2042586598702405</v>
      </c>
      <c r="AH224" s="97">
        <v>36.646270980368385</v>
      </c>
      <c r="AI224" s="97">
        <v>6.5127191077571087</v>
      </c>
      <c r="AJ224" s="94">
        <v>44.195983462038022</v>
      </c>
      <c r="AK224" s="1693"/>
      <c r="AL224" s="1693"/>
      <c r="AM224" s="1693"/>
      <c r="AN224" s="1693"/>
      <c r="AO224" s="1693"/>
      <c r="AP224" s="1693"/>
      <c r="AQ224" s="1693"/>
      <c r="AR224" s="1693"/>
      <c r="AS224" s="1693"/>
      <c r="AT224" s="1693"/>
      <c r="AU224" s="1693"/>
      <c r="AV224" s="1693"/>
      <c r="AW224" s="1693"/>
      <c r="AX224" s="1693"/>
      <c r="AY224" s="1693"/>
      <c r="AZ224" s="305"/>
      <c r="BA224" s="1836"/>
      <c r="BB224" s="1542" t="s">
        <v>20</v>
      </c>
      <c r="BC224" s="386">
        <v>3961.5841729999993</v>
      </c>
      <c r="BD224" s="384">
        <v>2896.2507369999976</v>
      </c>
      <c r="BE224" s="384">
        <v>2010.9662829999997</v>
      </c>
      <c r="BF224" s="384">
        <v>1454.4445499999999</v>
      </c>
      <c r="BG224" s="390">
        <v>604.8878060000003</v>
      </c>
      <c r="BH224" s="386">
        <v>172.44731299999998</v>
      </c>
      <c r="BI224" s="384">
        <v>61.567247999999992</v>
      </c>
      <c r="BJ224" s="384">
        <v>43.140062999999991</v>
      </c>
      <c r="BK224" s="384">
        <v>43.769291000000003</v>
      </c>
      <c r="BL224" s="390">
        <v>3.8036279999999998</v>
      </c>
      <c r="BM224" s="386">
        <v>3505.8030139999992</v>
      </c>
      <c r="BN224" s="384">
        <v>2623.156575999998</v>
      </c>
      <c r="BO224" s="384">
        <v>1919.850236</v>
      </c>
      <c r="BP224" s="384">
        <v>1431.3724639999989</v>
      </c>
      <c r="BQ224" s="390">
        <v>1123.223716</v>
      </c>
      <c r="BR224" s="386">
        <v>47.858377999999995</v>
      </c>
      <c r="BS224" s="384">
        <v>169.95354600000002</v>
      </c>
      <c r="BT224" s="384">
        <v>1741.2916990000008</v>
      </c>
      <c r="BU224" s="384">
        <v>417.19426300000003</v>
      </c>
      <c r="BV224" s="384">
        <v>47.784780999999995</v>
      </c>
      <c r="BW224" s="384">
        <v>99.920103999999995</v>
      </c>
      <c r="BX224" s="384">
        <v>319.58726800000017</v>
      </c>
      <c r="BY224" s="388">
        <v>575.12117299999989</v>
      </c>
      <c r="BZ224" s="388">
        <v>291.14161300000006</v>
      </c>
      <c r="CA224" s="388">
        <v>942.4832599999994</v>
      </c>
      <c r="CB224" s="388">
        <v>113.39147</v>
      </c>
      <c r="CC224" s="388">
        <v>83.780873</v>
      </c>
      <c r="CD224" s="388">
        <v>3.3148210000000002</v>
      </c>
      <c r="CE224" s="388">
        <v>74.251934999999989</v>
      </c>
      <c r="CF224" s="388">
        <v>1941.0481420000006</v>
      </c>
      <c r="CG224" s="388">
        <v>91.153700000000001</v>
      </c>
      <c r="CH224" s="388">
        <v>1773.1401559999986</v>
      </c>
      <c r="CI224" s="388">
        <v>179.28347400000001</v>
      </c>
      <c r="CJ224" s="388">
        <v>2016.4328930000004</v>
      </c>
      <c r="CK224" s="1"/>
      <c r="CL224" s="1"/>
      <c r="CM224" s="1"/>
      <c r="CN224" s="1"/>
      <c r="CO224" s="1"/>
      <c r="CP224" s="1"/>
      <c r="CQ224" s="1"/>
      <c r="CR224" s="1"/>
      <c r="CS224" s="1"/>
      <c r="CT224" s="1"/>
      <c r="CU224" s="1"/>
      <c r="CV224" s="1"/>
      <c r="CW224" s="1"/>
      <c r="CX224" s="1"/>
      <c r="CY224" s="1"/>
      <c r="CZ224" s="3"/>
    </row>
    <row r="225" s="433" customFormat="true" ht="15" customHeight="true" x14ac:dyDescent="0.2">
      <c r="A225" s="1803" t="s">
        <v>377</v>
      </c>
      <c r="B225" s="330" t="s">
        <v>323</v>
      </c>
      <c r="C225" s="98">
        <v>72.811844949276605</v>
      </c>
      <c r="D225" s="97">
        <v>80.25604458137569</v>
      </c>
      <c r="E225" s="97">
        <v>85.986010606866856</v>
      </c>
      <c r="F225" s="97">
        <v>90.152424023810369</v>
      </c>
      <c r="G225" s="96">
        <v>95.899180119409209</v>
      </c>
      <c r="H225" s="95">
        <v>92.538254189059572</v>
      </c>
      <c r="I225" s="97">
        <v>97.361571852037372</v>
      </c>
      <c r="J225" s="97">
        <v>98.114690031045171</v>
      </c>
      <c r="K225" s="97">
        <v>98.127045883557599</v>
      </c>
      <c r="L225" s="94">
        <v>99.836683467148049</v>
      </c>
      <c r="M225" s="98">
        <v>71.397467082960134</v>
      </c>
      <c r="N225" s="97">
        <v>78.888291980420021</v>
      </c>
      <c r="O225" s="97">
        <v>84.002862119883432</v>
      </c>
      <c r="P225" s="97">
        <v>88.432755965592207</v>
      </c>
      <c r="Q225" s="96">
        <v>90.968679920173187</v>
      </c>
      <c r="R225" s="95">
        <v>98.490245079929394</v>
      </c>
      <c r="S225" s="97">
        <v>97.041976816504786</v>
      </c>
      <c r="T225" s="97">
        <v>81.889090397614623</v>
      </c>
      <c r="U225" s="97">
        <v>83.798698810763355</v>
      </c>
      <c r="V225" s="97">
        <v>98.811188960038123</v>
      </c>
      <c r="W225" s="97">
        <v>97.269907666195792</v>
      </c>
      <c r="X225" s="97">
        <v>89.950532353870159</v>
      </c>
      <c r="Y225" s="97">
        <v>89.943799554273738</v>
      </c>
      <c r="Z225" s="97">
        <v>86.835889431501229</v>
      </c>
      <c r="AA225" s="97">
        <v>39.203166636441154</v>
      </c>
      <c r="AB225" s="97">
        <v>90.329049079101509</v>
      </c>
      <c r="AC225" s="97">
        <v>98.790850573508365</v>
      </c>
      <c r="AD225" s="97">
        <v>99.796309858654737</v>
      </c>
      <c r="AE225" s="97">
        <v>95.919658085292539</v>
      </c>
      <c r="AF225" s="97">
        <v>59.82464857174611</v>
      </c>
      <c r="AG225" s="97">
        <v>96.79574134012978</v>
      </c>
      <c r="AH225" s="97">
        <v>63.25811523316942</v>
      </c>
      <c r="AI225" s="97">
        <v>93.487280892242921</v>
      </c>
      <c r="AJ225" s="94">
        <v>55.604931605855569</v>
      </c>
      <c r="AK225" s="1693"/>
      <c r="AL225" s="1693"/>
      <c r="AM225" s="1693"/>
      <c r="AN225" s="1693"/>
      <c r="AO225" s="1693"/>
      <c r="AP225" s="1693"/>
      <c r="AQ225" s="1693"/>
      <c r="AR225" s="1693"/>
      <c r="AS225" s="1693"/>
      <c r="AT225" s="1693"/>
      <c r="AU225" s="1693"/>
      <c r="AV225" s="1693"/>
      <c r="AW225" s="1693"/>
      <c r="AX225" s="1693"/>
      <c r="AY225" s="1693"/>
      <c r="AZ225" s="305"/>
      <c r="BA225" s="1836" t="s">
        <v>70</v>
      </c>
      <c r="BB225" s="1542" t="s">
        <v>71</v>
      </c>
      <c r="BC225" s="33" t="s">
        <v>35</v>
      </c>
      <c r="BD225" s="29" t="s">
        <v>35</v>
      </c>
      <c r="BE225" s="29" t="s">
        <v>35</v>
      </c>
      <c r="BF225" s="29" t="s">
        <v>35</v>
      </c>
      <c r="BG225" s="24" t="s">
        <v>35</v>
      </c>
      <c r="BH225" s="33" t="s">
        <v>35</v>
      </c>
      <c r="BI225" s="29" t="s">
        <v>35</v>
      </c>
      <c r="BJ225" s="29" t="s">
        <v>35</v>
      </c>
      <c r="BK225" s="29" t="s">
        <v>35</v>
      </c>
      <c r="BL225" s="24" t="s">
        <v>35</v>
      </c>
      <c r="BM225" s="33" t="s">
        <v>35</v>
      </c>
      <c r="BN225" s="29" t="s">
        <v>35</v>
      </c>
      <c r="BO225" s="29" t="s">
        <v>35</v>
      </c>
      <c r="BP225" s="29" t="s">
        <v>35</v>
      </c>
      <c r="BQ225" s="24" t="s">
        <v>35</v>
      </c>
      <c r="BR225" s="33" t="s">
        <v>35</v>
      </c>
      <c r="BS225" s="29" t="s">
        <v>35</v>
      </c>
      <c r="BT225" s="29" t="s">
        <v>35</v>
      </c>
      <c r="BU225" s="29" t="s">
        <v>35</v>
      </c>
      <c r="BV225" s="29" t="s">
        <v>35</v>
      </c>
      <c r="BW225" s="29" t="s">
        <v>35</v>
      </c>
      <c r="BX225" s="29" t="s">
        <v>35</v>
      </c>
      <c r="BY225" s="18" t="s">
        <v>35</v>
      </c>
      <c r="BZ225" s="18" t="s">
        <v>35</v>
      </c>
      <c r="CA225" s="18" t="s">
        <v>35</v>
      </c>
      <c r="CB225" s="18" t="s">
        <v>35</v>
      </c>
      <c r="CC225" s="18" t="s">
        <v>35</v>
      </c>
      <c r="CD225" s="18" t="s">
        <v>35</v>
      </c>
      <c r="CE225" s="18" t="s">
        <v>35</v>
      </c>
      <c r="CF225" s="18" t="s">
        <v>35</v>
      </c>
      <c r="CG225" s="18" t="s">
        <v>35</v>
      </c>
      <c r="CH225" s="18" t="s">
        <v>35</v>
      </c>
      <c r="CI225" s="18" t="s">
        <v>35</v>
      </c>
      <c r="CJ225" s="18" t="s">
        <v>35</v>
      </c>
      <c r="CK225" s="3"/>
      <c r="CL225" s="3"/>
      <c r="CM225" s="3"/>
      <c r="CN225" s="3"/>
      <c r="CO225" s="3"/>
      <c r="CP225" s="3"/>
      <c r="CQ225" s="3"/>
      <c r="CR225" s="3"/>
      <c r="CS225" s="3"/>
      <c r="CT225" s="3"/>
      <c r="CU225" s="3"/>
      <c r="CV225" s="3"/>
      <c r="CW225" s="3"/>
      <c r="CX225" s="3"/>
      <c r="CY225" s="3"/>
      <c r="CZ225" s="3"/>
    </row>
    <row r="226" s="433" customFormat="true" ht="15" customHeight="true" x14ac:dyDescent="0.2">
      <c r="A226" s="1804"/>
      <c r="B226" s="331" t="s">
        <v>378</v>
      </c>
      <c r="C226" s="98">
        <v>26.702994228098415</v>
      </c>
      <c r="D226" s="97">
        <v>19.54504014041845</v>
      </c>
      <c r="E226" s="97">
        <v>13.512088898251411</v>
      </c>
      <c r="F226" s="97">
        <v>9.6807093693313782</v>
      </c>
      <c r="G226" s="96">
        <v>3.8672887322885563</v>
      </c>
      <c r="H226" s="95">
        <v>7.3158160837907689</v>
      </c>
      <c r="I226" s="97">
        <v>2.4958338666546913</v>
      </c>
      <c r="J226" s="97">
        <v>1.6803989943726092</v>
      </c>
      <c r="K226" s="97">
        <v>1.2440750017433273</v>
      </c>
      <c r="L226" s="94">
        <v>0.16331653285192449</v>
      </c>
      <c r="M226" s="98">
        <v>28.048065509654535</v>
      </c>
      <c r="N226" s="97">
        <v>21.094091009745323</v>
      </c>
      <c r="O226" s="97">
        <v>15.313288078316251</v>
      </c>
      <c r="P226" s="97">
        <v>11.387869599038927</v>
      </c>
      <c r="Q226" s="96">
        <v>8.7936370524344714</v>
      </c>
      <c r="R226" s="95">
        <v>1.509754920070574</v>
      </c>
      <c r="S226" s="97">
        <v>2.8697784992282829</v>
      </c>
      <c r="T226" s="97">
        <v>18.110909602385348</v>
      </c>
      <c r="U226" s="97">
        <v>15.97162544450153</v>
      </c>
      <c r="V226" s="97">
        <v>1.020079088211701</v>
      </c>
      <c r="W226" s="97">
        <v>2.7300923338042593</v>
      </c>
      <c r="X226" s="97">
        <v>9.4646676998580599</v>
      </c>
      <c r="Y226" s="97">
        <v>9.3076151380758443</v>
      </c>
      <c r="Z226" s="97">
        <v>13.164110568498677</v>
      </c>
      <c r="AA226" s="97">
        <v>59.419958457273324</v>
      </c>
      <c r="AB226" s="97">
        <v>9.2718122877262026</v>
      </c>
      <c r="AC226" s="97">
        <v>0.99704748775534935</v>
      </c>
      <c r="AD226" s="97">
        <v>0.20369014134526001</v>
      </c>
      <c r="AE226" s="97">
        <v>3.5139842241046186</v>
      </c>
      <c r="AF226" s="97">
        <v>38.703662288333987</v>
      </c>
      <c r="AG226" s="97">
        <v>3.2042586598702405</v>
      </c>
      <c r="AH226" s="97">
        <v>36.590964232330315</v>
      </c>
      <c r="AI226" s="97">
        <v>6.5127191077571087</v>
      </c>
      <c r="AJ226" s="94">
        <v>43.936861806935113</v>
      </c>
      <c r="AK226" s="1693"/>
      <c r="AL226" s="1693"/>
      <c r="AM226" s="1693"/>
      <c r="AN226" s="1693"/>
      <c r="AO226" s="1693"/>
      <c r="AP226" s="1693"/>
      <c r="AQ226" s="1693"/>
      <c r="AR226" s="1693"/>
      <c r="AS226" s="1693"/>
      <c r="AT226" s="1693"/>
      <c r="AU226" s="1693"/>
      <c r="AV226" s="1693"/>
      <c r="AW226" s="1693"/>
      <c r="AX226" s="1693"/>
      <c r="AY226" s="1693"/>
      <c r="AZ226" s="305"/>
      <c r="BA226" s="1836"/>
      <c r="BB226" s="1542" t="s">
        <v>72</v>
      </c>
      <c r="BC226" s="33" t="s">
        <v>35</v>
      </c>
      <c r="BD226" s="29" t="s">
        <v>35</v>
      </c>
      <c r="BE226" s="29" t="s">
        <v>35</v>
      </c>
      <c r="BF226" s="29" t="s">
        <v>35</v>
      </c>
      <c r="BG226" s="24" t="s">
        <v>35</v>
      </c>
      <c r="BH226" s="33" t="s">
        <v>35</v>
      </c>
      <c r="BI226" s="29" t="s">
        <v>35</v>
      </c>
      <c r="BJ226" s="29" t="s">
        <v>35</v>
      </c>
      <c r="BK226" s="29" t="s">
        <v>35</v>
      </c>
      <c r="BL226" s="24" t="s">
        <v>35</v>
      </c>
      <c r="BM226" s="33" t="s">
        <v>35</v>
      </c>
      <c r="BN226" s="29" t="s">
        <v>35</v>
      </c>
      <c r="BO226" s="29" t="s">
        <v>35</v>
      </c>
      <c r="BP226" s="29" t="s">
        <v>35</v>
      </c>
      <c r="BQ226" s="24" t="s">
        <v>35</v>
      </c>
      <c r="BR226" s="33" t="s">
        <v>35</v>
      </c>
      <c r="BS226" s="29" t="s">
        <v>35</v>
      </c>
      <c r="BT226" s="29" t="s">
        <v>35</v>
      </c>
      <c r="BU226" s="29" t="s">
        <v>35</v>
      </c>
      <c r="BV226" s="29" t="s">
        <v>35</v>
      </c>
      <c r="BW226" s="29" t="s">
        <v>35</v>
      </c>
      <c r="BX226" s="29" t="s">
        <v>35</v>
      </c>
      <c r="BY226" s="18" t="s">
        <v>35</v>
      </c>
      <c r="BZ226" s="18" t="s">
        <v>35</v>
      </c>
      <c r="CA226" s="18" t="s">
        <v>35</v>
      </c>
      <c r="CB226" s="18" t="s">
        <v>35</v>
      </c>
      <c r="CC226" s="18" t="s">
        <v>35</v>
      </c>
      <c r="CD226" s="18" t="s">
        <v>35</v>
      </c>
      <c r="CE226" s="18" t="s">
        <v>35</v>
      </c>
      <c r="CF226" s="18" t="s">
        <v>35</v>
      </c>
      <c r="CG226" s="18" t="s">
        <v>35</v>
      </c>
      <c r="CH226" s="18" t="s">
        <v>35</v>
      </c>
      <c r="CI226" s="18" t="s">
        <v>35</v>
      </c>
      <c r="CJ226" s="18" t="s">
        <v>35</v>
      </c>
      <c r="CK226" s="3"/>
      <c r="CL226" s="3"/>
      <c r="CM226" s="3"/>
      <c r="CN226" s="3"/>
      <c r="CO226" s="3"/>
      <c r="CP226" s="3"/>
      <c r="CQ226" s="3"/>
      <c r="CR226" s="3"/>
      <c r="CS226" s="3"/>
      <c r="CT226" s="3"/>
      <c r="CU226" s="3"/>
      <c r="CV226" s="3"/>
      <c r="CW226" s="3"/>
      <c r="CX226" s="3"/>
      <c r="CY226" s="3"/>
      <c r="CZ226" s="3"/>
    </row>
    <row r="227" s="433" customFormat="true" ht="15" customHeight="true" x14ac:dyDescent="0.2">
      <c r="A227" s="1804"/>
      <c r="B227" s="331" t="s">
        <v>379</v>
      </c>
      <c r="C227" s="98">
        <v>0.36127125788039188</v>
      </c>
      <c r="D227" s="97">
        <v>0.13894039642014749</v>
      </c>
      <c r="E227" s="97">
        <v>0.39700579110702572</v>
      </c>
      <c r="F227" s="97">
        <v>0</v>
      </c>
      <c r="G227" s="96">
        <v>5.7118937752239701E-3</v>
      </c>
      <c r="H227" s="95">
        <v>7.0033121908382248E-2</v>
      </c>
      <c r="I227" s="97">
        <v>0</v>
      </c>
      <c r="J227" s="97">
        <v>3.6164290177815459E-2</v>
      </c>
      <c r="K227" s="97">
        <v>0</v>
      </c>
      <c r="L227" s="94">
        <v>0</v>
      </c>
      <c r="M227" s="98">
        <v>0.41579662306590076</v>
      </c>
      <c r="N227" s="97">
        <v>1.7617009834518447E-2</v>
      </c>
      <c r="O227" s="97">
        <v>0.56311059126492002</v>
      </c>
      <c r="P227" s="97">
        <v>5.5647231926272002E-2</v>
      </c>
      <c r="Q227" s="96">
        <v>0</v>
      </c>
      <c r="R227" s="95">
        <v>0</v>
      </c>
      <c r="S227" s="97">
        <v>0</v>
      </c>
      <c r="T227" s="97">
        <v>0</v>
      </c>
      <c r="U227" s="97">
        <v>0.22967574473506397</v>
      </c>
      <c r="V227" s="97">
        <v>0.16873195175014333</v>
      </c>
      <c r="W227" s="97">
        <v>0</v>
      </c>
      <c r="X227" s="97">
        <v>0.19592185413247978</v>
      </c>
      <c r="Y227" s="97">
        <v>0</v>
      </c>
      <c r="Z227" s="97">
        <v>0</v>
      </c>
      <c r="AA227" s="97">
        <v>0.80210983566422067</v>
      </c>
      <c r="AB227" s="97">
        <v>0.25205879535318632</v>
      </c>
      <c r="AC227" s="97">
        <v>0</v>
      </c>
      <c r="AD227" s="97">
        <v>0</v>
      </c>
      <c r="AE227" s="97">
        <v>0</v>
      </c>
      <c r="AF227" s="97">
        <v>1.4716891399201915</v>
      </c>
      <c r="AG227" s="97">
        <v>0</v>
      </c>
      <c r="AH227" s="97">
        <v>0.15092053450048748</v>
      </c>
      <c r="AI227" s="97">
        <v>0</v>
      </c>
      <c r="AJ227" s="94">
        <v>0.35675735270933784</v>
      </c>
      <c r="AK227" s="1693"/>
      <c r="AL227" s="1693"/>
      <c r="AM227" s="1693"/>
      <c r="AN227" s="1693"/>
      <c r="AO227" s="1693"/>
      <c r="AP227" s="1693"/>
      <c r="AQ227" s="1693"/>
      <c r="AR227" s="1693"/>
      <c r="AS227" s="1693"/>
      <c r="AT227" s="1693"/>
      <c r="AU227" s="1693"/>
      <c r="AV227" s="1693"/>
      <c r="AW227" s="1693"/>
      <c r="AX227" s="1693"/>
      <c r="AY227" s="1693"/>
      <c r="AZ227" s="305"/>
      <c r="BA227" s="1836" t="s">
        <v>94</v>
      </c>
      <c r="BB227" s="1542" t="s">
        <v>61</v>
      </c>
      <c r="BC227" s="33" t="s">
        <v>35</v>
      </c>
      <c r="BD227" s="29" t="s">
        <v>35</v>
      </c>
      <c r="BE227" s="29" t="s">
        <v>35</v>
      </c>
      <c r="BF227" s="29" t="s">
        <v>35</v>
      </c>
      <c r="BG227" s="24" t="s">
        <v>35</v>
      </c>
      <c r="BH227" s="33" t="s">
        <v>35</v>
      </c>
      <c r="BI227" s="29" t="s">
        <v>35</v>
      </c>
      <c r="BJ227" s="29" t="s">
        <v>35</v>
      </c>
      <c r="BK227" s="29" t="s">
        <v>35</v>
      </c>
      <c r="BL227" s="24" t="s">
        <v>35</v>
      </c>
      <c r="BM227" s="33" t="s">
        <v>35</v>
      </c>
      <c r="BN227" s="29" t="s">
        <v>35</v>
      </c>
      <c r="BO227" s="29" t="s">
        <v>35</v>
      </c>
      <c r="BP227" s="29" t="s">
        <v>35</v>
      </c>
      <c r="BQ227" s="24" t="s">
        <v>35</v>
      </c>
      <c r="BR227" s="33" t="s">
        <v>35</v>
      </c>
      <c r="BS227" s="29" t="s">
        <v>35</v>
      </c>
      <c r="BT227" s="29" t="s">
        <v>35</v>
      </c>
      <c r="BU227" s="29" t="s">
        <v>35</v>
      </c>
      <c r="BV227" s="29" t="s">
        <v>35</v>
      </c>
      <c r="BW227" s="29" t="s">
        <v>35</v>
      </c>
      <c r="BX227" s="29" t="s">
        <v>35</v>
      </c>
      <c r="BY227" s="18" t="s">
        <v>35</v>
      </c>
      <c r="BZ227" s="18" t="s">
        <v>35</v>
      </c>
      <c r="CA227" s="18" t="s">
        <v>35</v>
      </c>
      <c r="CB227" s="18" t="s">
        <v>35</v>
      </c>
      <c r="CC227" s="18" t="s">
        <v>35</v>
      </c>
      <c r="CD227" s="18" t="s">
        <v>35</v>
      </c>
      <c r="CE227" s="18" t="s">
        <v>35</v>
      </c>
      <c r="CF227" s="18" t="s">
        <v>35</v>
      </c>
      <c r="CG227" s="18" t="s">
        <v>35</v>
      </c>
      <c r="CH227" s="18" t="s">
        <v>35</v>
      </c>
      <c r="CI227" s="18" t="s">
        <v>35</v>
      </c>
      <c r="CJ227" s="18" t="s">
        <v>35</v>
      </c>
      <c r="CK227" s="3"/>
      <c r="CL227" s="3"/>
      <c r="CM227" s="3"/>
      <c r="CN227" s="3"/>
      <c r="CO227" s="3"/>
      <c r="CP227" s="3"/>
      <c r="CQ227" s="3"/>
      <c r="CR227" s="3"/>
      <c r="CS227" s="3"/>
      <c r="CT227" s="3"/>
      <c r="CU227" s="3"/>
      <c r="CV227" s="3"/>
      <c r="CW227" s="3"/>
      <c r="CX227" s="3"/>
      <c r="CY227" s="3"/>
      <c r="CZ227" s="3"/>
    </row>
    <row r="228" s="433" customFormat="true" ht="15" customHeight="true" x14ac:dyDescent="0.2">
      <c r="A228" s="1804"/>
      <c r="B228" s="331" t="s">
        <v>380</v>
      </c>
      <c r="C228" s="98">
        <v>0.12388956474465894</v>
      </c>
      <c r="D228" s="97">
        <v>5.9974881785642677E-2</v>
      </c>
      <c r="E228" s="97">
        <v>0.10489470377468629</v>
      </c>
      <c r="F228" s="97">
        <v>0.16686660685832813</v>
      </c>
      <c r="G228" s="96">
        <v>0.22781925452704838</v>
      </c>
      <c r="H228" s="95">
        <v>7.5896605241308701E-2</v>
      </c>
      <c r="I228" s="97">
        <v>0.14259428130795598</v>
      </c>
      <c r="J228" s="97">
        <v>0.16874668440444848</v>
      </c>
      <c r="K228" s="97">
        <v>0.62887911469908675</v>
      </c>
      <c r="L228" s="94">
        <v>0</v>
      </c>
      <c r="M228" s="98">
        <v>0.13867078431955285</v>
      </c>
      <c r="N228" s="97">
        <v>0</v>
      </c>
      <c r="O228" s="97">
        <v>0.12073921053544338</v>
      </c>
      <c r="P228" s="97">
        <v>0.12372720344262703</v>
      </c>
      <c r="Q228" s="96">
        <v>0.23768302739235309</v>
      </c>
      <c r="R228" s="95">
        <v>0</v>
      </c>
      <c r="S228" s="97">
        <v>8.8244684266986909E-2</v>
      </c>
      <c r="T228" s="97">
        <v>0</v>
      </c>
      <c r="U228" s="97">
        <v>0</v>
      </c>
      <c r="V228" s="97">
        <v>0</v>
      </c>
      <c r="W228" s="97">
        <v>0</v>
      </c>
      <c r="X228" s="97">
        <v>0.38887809213926011</v>
      </c>
      <c r="Y228" s="97">
        <v>0.74858530765044029</v>
      </c>
      <c r="Z228" s="97">
        <v>0</v>
      </c>
      <c r="AA228" s="97">
        <v>0.57476507062140381</v>
      </c>
      <c r="AB228" s="97">
        <v>0.1470798378190637</v>
      </c>
      <c r="AC228" s="97">
        <v>0.21210193873629529</v>
      </c>
      <c r="AD228" s="97">
        <v>0</v>
      </c>
      <c r="AE228" s="97">
        <v>0.56635769060288421</v>
      </c>
      <c r="AF228" s="97">
        <v>0</v>
      </c>
      <c r="AG228" s="97">
        <v>0</v>
      </c>
      <c r="AH228" s="97">
        <v>0</v>
      </c>
      <c r="AI228" s="97">
        <v>0</v>
      </c>
      <c r="AJ228" s="94">
        <v>0.10144923449990347</v>
      </c>
      <c r="AK228" s="1693"/>
      <c r="AL228" s="1693"/>
      <c r="AM228" s="1693"/>
      <c r="AN228" s="1693"/>
      <c r="AO228" s="1693"/>
      <c r="AP228" s="1693"/>
      <c r="AQ228" s="1693"/>
      <c r="AR228" s="1693"/>
      <c r="AS228" s="1693"/>
      <c r="AT228" s="1693"/>
      <c r="AU228" s="1693"/>
      <c r="AV228" s="1693"/>
      <c r="AW228" s="1693"/>
      <c r="AX228" s="1693"/>
      <c r="AY228" s="1693"/>
      <c r="AZ228" s="305"/>
      <c r="BA228" s="1836"/>
      <c r="BB228" s="1542" t="s">
        <v>91</v>
      </c>
      <c r="BC228" s="33" t="s">
        <v>35</v>
      </c>
      <c r="BD228" s="29" t="s">
        <v>35</v>
      </c>
      <c r="BE228" s="29" t="s">
        <v>35</v>
      </c>
      <c r="BF228" s="29" t="s">
        <v>35</v>
      </c>
      <c r="BG228" s="24" t="s">
        <v>35</v>
      </c>
      <c r="BH228" s="33" t="s">
        <v>35</v>
      </c>
      <c r="BI228" s="29" t="s">
        <v>35</v>
      </c>
      <c r="BJ228" s="29" t="s">
        <v>35</v>
      </c>
      <c r="BK228" s="29" t="s">
        <v>35</v>
      </c>
      <c r="BL228" s="24" t="s">
        <v>35</v>
      </c>
      <c r="BM228" s="33" t="s">
        <v>35</v>
      </c>
      <c r="BN228" s="29" t="s">
        <v>35</v>
      </c>
      <c r="BO228" s="29" t="s">
        <v>35</v>
      </c>
      <c r="BP228" s="29" t="s">
        <v>35</v>
      </c>
      <c r="BQ228" s="24" t="s">
        <v>35</v>
      </c>
      <c r="BR228" s="33" t="s">
        <v>35</v>
      </c>
      <c r="BS228" s="29" t="s">
        <v>35</v>
      </c>
      <c r="BT228" s="29" t="s">
        <v>35</v>
      </c>
      <c r="BU228" s="29" t="s">
        <v>35</v>
      </c>
      <c r="BV228" s="29" t="s">
        <v>35</v>
      </c>
      <c r="BW228" s="29" t="s">
        <v>35</v>
      </c>
      <c r="BX228" s="29" t="s">
        <v>35</v>
      </c>
      <c r="BY228" s="18" t="s">
        <v>35</v>
      </c>
      <c r="BZ228" s="18" t="s">
        <v>35</v>
      </c>
      <c r="CA228" s="18" t="s">
        <v>35</v>
      </c>
      <c r="CB228" s="18" t="s">
        <v>35</v>
      </c>
      <c r="CC228" s="18" t="s">
        <v>35</v>
      </c>
      <c r="CD228" s="18" t="s">
        <v>35</v>
      </c>
      <c r="CE228" s="18" t="s">
        <v>35</v>
      </c>
      <c r="CF228" s="18" t="s">
        <v>35</v>
      </c>
      <c r="CG228" s="18" t="s">
        <v>35</v>
      </c>
      <c r="CH228" s="18" t="s">
        <v>35</v>
      </c>
      <c r="CI228" s="18" t="s">
        <v>35</v>
      </c>
      <c r="CJ228" s="18" t="s">
        <v>35</v>
      </c>
      <c r="CK228" s="3"/>
      <c r="CL228" s="3"/>
      <c r="CM228" s="3"/>
      <c r="CN228" s="3"/>
      <c r="CO228" s="3"/>
      <c r="CP228" s="3"/>
      <c r="CQ228" s="3"/>
      <c r="CR228" s="3"/>
      <c r="CS228" s="3"/>
      <c r="CT228" s="3"/>
      <c r="CU228" s="3"/>
      <c r="CV228" s="3"/>
      <c r="CW228" s="3"/>
      <c r="CX228" s="3"/>
      <c r="CY228" s="3"/>
      <c r="CZ228" s="3"/>
    </row>
    <row r="229" s="433" customFormat="true" ht="15" customHeight="true" x14ac:dyDescent="0.2">
      <c r="A229" s="116"/>
      <c r="B229" s="110"/>
      <c r="C229" s="61"/>
      <c r="D229" s="60"/>
      <c r="E229" s="60"/>
      <c r="F229" s="60"/>
      <c r="G229" s="59"/>
      <c r="H229" s="58"/>
      <c r="I229" s="60"/>
      <c r="J229" s="60"/>
      <c r="K229" s="60"/>
      <c r="L229" s="57"/>
      <c r="M229" s="61"/>
      <c r="N229" s="60"/>
      <c r="O229" s="60"/>
      <c r="P229" s="60"/>
      <c r="Q229" s="59"/>
      <c r="R229" s="58"/>
      <c r="S229" s="60"/>
      <c r="T229" s="60"/>
      <c r="U229" s="60"/>
      <c r="V229" s="60"/>
      <c r="W229" s="60"/>
      <c r="X229" s="60"/>
      <c r="Y229" s="60"/>
      <c r="Z229" s="60"/>
      <c r="AA229" s="60"/>
      <c r="AB229" s="60"/>
      <c r="AC229" s="88"/>
      <c r="AD229" s="88"/>
      <c r="AE229" s="88"/>
      <c r="AF229" s="88"/>
      <c r="AG229" s="88"/>
      <c r="AH229" s="88"/>
      <c r="AI229" s="88"/>
      <c r="AJ229" s="79"/>
      <c r="AK229" s="1693"/>
      <c r="AL229" s="1693"/>
      <c r="AM229" s="1693"/>
      <c r="AN229" s="1693"/>
      <c r="AO229" s="1693"/>
      <c r="AP229" s="1693"/>
      <c r="AQ229" s="1693"/>
      <c r="AR229" s="1693"/>
      <c r="AS229" s="1693"/>
      <c r="AT229" s="1693"/>
      <c r="AU229" s="1693"/>
      <c r="AV229" s="1693"/>
      <c r="AW229" s="1693"/>
      <c r="AX229" s="1693"/>
      <c r="AY229" s="1693"/>
      <c r="AZ229" s="305"/>
      <c r="BA229" s="1836"/>
      <c r="BB229" s="1542" t="s">
        <v>92</v>
      </c>
      <c r="BC229" s="33" t="s">
        <v>35</v>
      </c>
      <c r="BD229" s="29" t="s">
        <v>35</v>
      </c>
      <c r="BE229" s="29" t="s">
        <v>35</v>
      </c>
      <c r="BF229" s="29" t="s">
        <v>35</v>
      </c>
      <c r="BG229" s="24" t="s">
        <v>35</v>
      </c>
      <c r="BH229" s="33" t="s">
        <v>35</v>
      </c>
      <c r="BI229" s="29" t="s">
        <v>35</v>
      </c>
      <c r="BJ229" s="29" t="s">
        <v>35</v>
      </c>
      <c r="BK229" s="29" t="s">
        <v>35</v>
      </c>
      <c r="BL229" s="24" t="s">
        <v>35</v>
      </c>
      <c r="BM229" s="33" t="s">
        <v>35</v>
      </c>
      <c r="BN229" s="29" t="s">
        <v>35</v>
      </c>
      <c r="BO229" s="29" t="s">
        <v>35</v>
      </c>
      <c r="BP229" s="29" t="s">
        <v>35</v>
      </c>
      <c r="BQ229" s="24" t="s">
        <v>35</v>
      </c>
      <c r="BR229" s="33" t="s">
        <v>35</v>
      </c>
      <c r="BS229" s="29" t="s">
        <v>35</v>
      </c>
      <c r="BT229" s="29" t="s">
        <v>35</v>
      </c>
      <c r="BU229" s="29" t="s">
        <v>35</v>
      </c>
      <c r="BV229" s="29" t="s">
        <v>35</v>
      </c>
      <c r="BW229" s="29" t="s">
        <v>35</v>
      </c>
      <c r="BX229" s="29" t="s">
        <v>35</v>
      </c>
      <c r="BY229" s="18" t="s">
        <v>35</v>
      </c>
      <c r="BZ229" s="18" t="s">
        <v>35</v>
      </c>
      <c r="CA229" s="18" t="s">
        <v>35</v>
      </c>
      <c r="CB229" s="18" t="s">
        <v>35</v>
      </c>
      <c r="CC229" s="18" t="s">
        <v>35</v>
      </c>
      <c r="CD229" s="18" t="s">
        <v>35</v>
      </c>
      <c r="CE229" s="18" t="s">
        <v>35</v>
      </c>
      <c r="CF229" s="18" t="s">
        <v>35</v>
      </c>
      <c r="CG229" s="18" t="s">
        <v>35</v>
      </c>
      <c r="CH229" s="18" t="s">
        <v>35</v>
      </c>
      <c r="CI229" s="18" t="s">
        <v>35</v>
      </c>
      <c r="CJ229" s="18" t="s">
        <v>35</v>
      </c>
      <c r="CK229" s="3"/>
      <c r="CL229" s="3"/>
      <c r="CM229" s="3"/>
      <c r="CN229" s="3"/>
      <c r="CO229" s="3"/>
      <c r="CP229" s="3"/>
      <c r="CQ229" s="3"/>
      <c r="CR229" s="3"/>
      <c r="CS229" s="3"/>
      <c r="CT229" s="3"/>
      <c r="CU229" s="3"/>
      <c r="CV229" s="3"/>
      <c r="CW229" s="3"/>
      <c r="CX229" s="3"/>
      <c r="CY229" s="3"/>
      <c r="CZ229" s="3"/>
    </row>
    <row r="230" s="433" customFormat="true" ht="15" customHeight="true" x14ac:dyDescent="0.2">
      <c r="A230" s="116"/>
      <c r="B230" s="110"/>
      <c r="C230" s="128"/>
      <c r="D230" s="127"/>
      <c r="E230" s="127"/>
      <c r="F230" s="127"/>
      <c r="G230" s="117"/>
      <c r="H230" s="120"/>
      <c r="I230" s="127"/>
      <c r="J230" s="127"/>
      <c r="K230" s="127"/>
      <c r="L230" s="123"/>
      <c r="M230" s="128"/>
      <c r="N230" s="127"/>
      <c r="O230" s="127"/>
      <c r="P230" s="127"/>
      <c r="Q230" s="117"/>
      <c r="R230" s="120"/>
      <c r="S230" s="127"/>
      <c r="T230" s="127"/>
      <c r="U230" s="127"/>
      <c r="V230" s="127"/>
      <c r="W230" s="127"/>
      <c r="X230" s="127"/>
      <c r="Y230" s="127"/>
      <c r="Z230" s="127"/>
      <c r="AA230" s="127"/>
      <c r="AB230" s="127"/>
      <c r="AC230" s="127"/>
      <c r="AD230" s="127"/>
      <c r="AE230" s="127"/>
      <c r="AF230" s="127"/>
      <c r="AG230" s="127"/>
      <c r="AH230" s="127"/>
      <c r="AI230" s="127"/>
      <c r="AJ230" s="123"/>
      <c r="AK230" s="1693"/>
      <c r="AL230" s="1693"/>
      <c r="AM230" s="1693"/>
      <c r="AN230" s="1693"/>
      <c r="AO230" s="1693"/>
      <c r="AP230" s="1693"/>
      <c r="AQ230" s="1693"/>
      <c r="AR230" s="1693"/>
      <c r="AS230" s="1693"/>
      <c r="AT230" s="1693"/>
      <c r="AU230" s="1693"/>
      <c r="AV230" s="1693"/>
      <c r="AW230" s="1693"/>
      <c r="AX230" s="1693"/>
      <c r="AY230" s="1693"/>
      <c r="AZ230" s="305"/>
      <c r="BA230" s="1836"/>
      <c r="BB230" s="1542" t="s">
        <v>93</v>
      </c>
      <c r="BC230" s="33" t="s">
        <v>35</v>
      </c>
      <c r="BD230" s="29" t="s">
        <v>35</v>
      </c>
      <c r="BE230" s="29" t="s">
        <v>35</v>
      </c>
      <c r="BF230" s="29" t="s">
        <v>35</v>
      </c>
      <c r="BG230" s="24" t="s">
        <v>35</v>
      </c>
      <c r="BH230" s="33" t="s">
        <v>35</v>
      </c>
      <c r="BI230" s="29" t="s">
        <v>35</v>
      </c>
      <c r="BJ230" s="29" t="s">
        <v>35</v>
      </c>
      <c r="BK230" s="29" t="s">
        <v>35</v>
      </c>
      <c r="BL230" s="24" t="s">
        <v>35</v>
      </c>
      <c r="BM230" s="33" t="s">
        <v>35</v>
      </c>
      <c r="BN230" s="29" t="s">
        <v>35</v>
      </c>
      <c r="BO230" s="29" t="s">
        <v>35</v>
      </c>
      <c r="BP230" s="29" t="s">
        <v>35</v>
      </c>
      <c r="BQ230" s="24" t="s">
        <v>35</v>
      </c>
      <c r="BR230" s="33" t="s">
        <v>35</v>
      </c>
      <c r="BS230" s="29" t="s">
        <v>35</v>
      </c>
      <c r="BT230" s="29" t="s">
        <v>35</v>
      </c>
      <c r="BU230" s="29" t="s">
        <v>35</v>
      </c>
      <c r="BV230" s="29" t="s">
        <v>35</v>
      </c>
      <c r="BW230" s="29" t="s">
        <v>35</v>
      </c>
      <c r="BX230" s="29" t="s">
        <v>35</v>
      </c>
      <c r="BY230" s="18" t="s">
        <v>35</v>
      </c>
      <c r="BZ230" s="18" t="s">
        <v>35</v>
      </c>
      <c r="CA230" s="18" t="s">
        <v>35</v>
      </c>
      <c r="CB230" s="18" t="s">
        <v>35</v>
      </c>
      <c r="CC230" s="18" t="s">
        <v>35</v>
      </c>
      <c r="CD230" s="18" t="s">
        <v>35</v>
      </c>
      <c r="CE230" s="18" t="s">
        <v>35</v>
      </c>
      <c r="CF230" s="18" t="s">
        <v>35</v>
      </c>
      <c r="CG230" s="18" t="s">
        <v>35</v>
      </c>
      <c r="CH230" s="18" t="s">
        <v>35</v>
      </c>
      <c r="CI230" s="18" t="s">
        <v>35</v>
      </c>
      <c r="CJ230" s="18" t="s">
        <v>35</v>
      </c>
      <c r="CK230" s="3"/>
      <c r="CL230" s="3"/>
      <c r="CM230" s="3"/>
      <c r="CN230" s="3"/>
      <c r="CO230" s="3"/>
      <c r="CP230" s="3"/>
      <c r="CQ230" s="3"/>
      <c r="CR230" s="3"/>
      <c r="CS230" s="3"/>
      <c r="CT230" s="3"/>
      <c r="CU230" s="3"/>
      <c r="CV230" s="3"/>
      <c r="CW230" s="3"/>
      <c r="CX230" s="3"/>
      <c r="CY230" s="3"/>
      <c r="CZ230" s="3"/>
    </row>
    <row r="231" s="433" customFormat="true" ht="15" customHeight="true" x14ac:dyDescent="0.2">
      <c r="A231" s="116"/>
      <c r="B231" s="110"/>
      <c r="C231" s="128"/>
      <c r="D231" s="127"/>
      <c r="E231" s="127"/>
      <c r="F231" s="127"/>
      <c r="G231" s="117"/>
      <c r="H231" s="120"/>
      <c r="I231" s="127"/>
      <c r="J231" s="127"/>
      <c r="K231" s="127"/>
      <c r="L231" s="123"/>
      <c r="M231" s="128"/>
      <c r="N231" s="127"/>
      <c r="O231" s="127"/>
      <c r="P231" s="127"/>
      <c r="Q231" s="117"/>
      <c r="R231" s="120"/>
      <c r="S231" s="127"/>
      <c r="T231" s="127"/>
      <c r="U231" s="127"/>
      <c r="V231" s="127"/>
      <c r="W231" s="127"/>
      <c r="X231" s="127"/>
      <c r="Y231" s="127"/>
      <c r="Z231" s="127"/>
      <c r="AA231" s="127"/>
      <c r="AB231" s="127"/>
      <c r="AC231" s="127"/>
      <c r="AD231" s="127"/>
      <c r="AE231" s="127"/>
      <c r="AF231" s="127"/>
      <c r="AG231" s="127"/>
      <c r="AH231" s="127"/>
      <c r="AI231" s="127"/>
      <c r="AJ231" s="123"/>
      <c r="AK231" s="1693"/>
      <c r="AL231" s="1693"/>
      <c r="AM231" s="1693"/>
      <c r="AN231" s="1693"/>
      <c r="AO231" s="1693"/>
      <c r="AP231" s="1693"/>
      <c r="AQ231" s="1693"/>
      <c r="AR231" s="1693"/>
      <c r="AS231" s="1693"/>
      <c r="AT231" s="1693"/>
      <c r="AU231" s="1693"/>
      <c r="AV231" s="1693"/>
      <c r="AW231" s="1693"/>
      <c r="AX231" s="1693"/>
      <c r="AY231" s="1693"/>
      <c r="AZ231" s="305"/>
      <c r="BA231" s="1836" t="s">
        <v>377</v>
      </c>
      <c r="BB231" s="1542" t="s">
        <v>323</v>
      </c>
      <c r="BC231" s="374">
        <v>10752.283224000003</v>
      </c>
      <c r="BD231" s="366">
        <v>11856.233112000022</v>
      </c>
      <c r="BE231" s="366">
        <v>12698.478106000013</v>
      </c>
      <c r="BF231" s="366">
        <v>13315.124666999985</v>
      </c>
      <c r="BG231" s="378">
        <v>14165.253968000012</v>
      </c>
      <c r="BH231" s="374">
        <v>2158.9006439999994</v>
      </c>
      <c r="BI231" s="366">
        <v>2271.914831000001</v>
      </c>
      <c r="BJ231" s="366">
        <v>2288.9888870000018</v>
      </c>
      <c r="BK231" s="366">
        <v>2293.1427889999982</v>
      </c>
      <c r="BL231" s="378">
        <v>2325.1877689999992</v>
      </c>
      <c r="BM231" s="374">
        <v>8880.2567520000157</v>
      </c>
      <c r="BN231" s="366">
        <v>9810.1568720000105</v>
      </c>
      <c r="BO231" s="366">
        <v>10449.179054000007</v>
      </c>
      <c r="BP231" s="366">
        <v>10995.886493999984</v>
      </c>
      <c r="BQ231" s="378">
        <v>11313.758984999982</v>
      </c>
      <c r="BR231" s="374">
        <v>3122.0851249999987</v>
      </c>
      <c r="BS231" s="366">
        <v>5575.557407000003</v>
      </c>
      <c r="BT231" s="366">
        <v>7873.3093189999945</v>
      </c>
      <c r="BU231" s="366">
        <v>2188.902845999999</v>
      </c>
      <c r="BV231" s="366">
        <v>4628.7303400000019</v>
      </c>
      <c r="BW231" s="366">
        <v>3560.0331789999905</v>
      </c>
      <c r="BX231" s="366">
        <v>2917.4315010000009</v>
      </c>
      <c r="BY231" s="367">
        <v>5143.9491270000071</v>
      </c>
      <c r="BZ231" s="367">
        <v>1920.4898639999954</v>
      </c>
      <c r="CA231" s="367">
        <v>615.85963100000004</v>
      </c>
      <c r="CB231" s="367">
        <v>1087.4467529999999</v>
      </c>
      <c r="CC231" s="367">
        <v>6845.1289180000067</v>
      </c>
      <c r="CD231" s="367">
        <v>1624.0692919999974</v>
      </c>
      <c r="CE231" s="367">
        <v>1745.4959329999967</v>
      </c>
      <c r="CF231" s="367">
        <v>3000.2980619999958</v>
      </c>
      <c r="CG231" s="367">
        <v>2753.613520000004</v>
      </c>
      <c r="CH231" s="367">
        <v>3065.3880449999992</v>
      </c>
      <c r="CI231" s="367">
        <v>2573.5371379999979</v>
      </c>
      <c r="CJ231" s="367">
        <v>2546.0470770000015</v>
      </c>
      <c r="CK231" s="2"/>
      <c r="CL231" s="2"/>
      <c r="CM231" s="2"/>
      <c r="CN231" s="2"/>
      <c r="CO231" s="2"/>
      <c r="CP231" s="2"/>
      <c r="CQ231" s="2"/>
      <c r="CR231" s="2"/>
      <c r="CS231" s="2"/>
      <c r="CT231" s="2"/>
      <c r="CU231" s="2"/>
      <c r="CV231" s="2"/>
      <c r="CW231" s="2"/>
      <c r="CX231" s="2"/>
      <c r="CY231" s="2"/>
      <c r="CZ231" s="2"/>
    </row>
    <row r="232" s="433" customFormat="true" ht="15" customHeight="true" x14ac:dyDescent="0.2">
      <c r="A232" s="116"/>
      <c r="B232" s="110"/>
      <c r="C232" s="86"/>
      <c r="D232" s="85"/>
      <c r="E232" s="85"/>
      <c r="F232" s="85"/>
      <c r="G232" s="84"/>
      <c r="H232" s="83"/>
      <c r="I232" s="85"/>
      <c r="J232" s="85"/>
      <c r="K232" s="85"/>
      <c r="L232" s="82"/>
      <c r="M232" s="86"/>
      <c r="N232" s="85"/>
      <c r="O232" s="85"/>
      <c r="P232" s="85"/>
      <c r="Q232" s="84"/>
      <c r="R232" s="83"/>
      <c r="S232" s="85"/>
      <c r="T232" s="85"/>
      <c r="U232" s="85"/>
      <c r="V232" s="85"/>
      <c r="W232" s="85"/>
      <c r="X232" s="85"/>
      <c r="Y232" s="85"/>
      <c r="Z232" s="85"/>
      <c r="AA232" s="85"/>
      <c r="AB232" s="85"/>
      <c r="AC232" s="85"/>
      <c r="AD232" s="85"/>
      <c r="AE232" s="85"/>
      <c r="AF232" s="85"/>
      <c r="AG232" s="85"/>
      <c r="AH232" s="85"/>
      <c r="AI232" s="85"/>
      <c r="AJ232" s="82"/>
      <c r="AK232" s="1693"/>
      <c r="AL232" s="1693"/>
      <c r="AM232" s="1693"/>
      <c r="AN232" s="1693"/>
      <c r="AO232" s="1693"/>
      <c r="AP232" s="1693"/>
      <c r="AQ232" s="1693"/>
      <c r="AR232" s="1693"/>
      <c r="AS232" s="1693"/>
      <c r="AT232" s="1693"/>
      <c r="AU232" s="1693"/>
      <c r="AV232" s="1693"/>
      <c r="AW232" s="1693"/>
      <c r="AX232" s="1693"/>
      <c r="AY232" s="1693"/>
      <c r="AZ232" s="305"/>
      <c r="BA232" s="1836"/>
      <c r="BB232" s="1542" t="s">
        <v>378</v>
      </c>
      <c r="BC232" s="374">
        <v>3943.2891319999994</v>
      </c>
      <c r="BD232" s="366">
        <v>2887.3906419999976</v>
      </c>
      <c r="BE232" s="366">
        <v>1995.4753549999998</v>
      </c>
      <c r="BF232" s="366">
        <v>1429.7990709999995</v>
      </c>
      <c r="BG232" s="378">
        <v>571.23665700000026</v>
      </c>
      <c r="BH232" s="374">
        <v>170.676659</v>
      </c>
      <c r="BI232" s="366">
        <v>58.23983599999999</v>
      </c>
      <c r="BJ232" s="366">
        <v>39.203248999999992</v>
      </c>
      <c r="BK232" s="366">
        <v>29.072938999999998</v>
      </c>
      <c r="BL232" s="378">
        <v>3.8036279999999998</v>
      </c>
      <c r="BM232" s="374">
        <v>3488.5554529999986</v>
      </c>
      <c r="BN232" s="366">
        <v>2623.156575999998</v>
      </c>
      <c r="BO232" s="366">
        <v>1904.8313949999999</v>
      </c>
      <c r="BP232" s="366">
        <v>1415.9880029999988</v>
      </c>
      <c r="BQ232" s="378">
        <v>1093.6631189999998</v>
      </c>
      <c r="BR232" s="374">
        <v>47.858377999999995</v>
      </c>
      <c r="BS232" s="366">
        <v>164.88343800000001</v>
      </c>
      <c r="BT232" s="366">
        <v>1741.2916990000008</v>
      </c>
      <c r="BU232" s="366">
        <v>417.19426300000003</v>
      </c>
      <c r="BV232" s="366">
        <v>47.784780999999995</v>
      </c>
      <c r="BW232" s="366">
        <v>99.920103999999995</v>
      </c>
      <c r="BX232" s="366">
        <v>306.97450000000009</v>
      </c>
      <c r="BY232" s="367">
        <v>532.30905300000006</v>
      </c>
      <c r="BZ232" s="367">
        <v>291.14161300000006</v>
      </c>
      <c r="CA232" s="367">
        <v>933.45402499999943</v>
      </c>
      <c r="CB232" s="367">
        <v>111.620816</v>
      </c>
      <c r="CC232" s="367">
        <v>69.084520999999995</v>
      </c>
      <c r="CD232" s="367">
        <v>3.3148210000000002</v>
      </c>
      <c r="CE232" s="367">
        <v>63.945653</v>
      </c>
      <c r="CF232" s="367">
        <v>1941.0481420000006</v>
      </c>
      <c r="CG232" s="367">
        <v>91.153700000000001</v>
      </c>
      <c r="CH232" s="367">
        <v>1773.1401559999986</v>
      </c>
      <c r="CI232" s="367">
        <v>179.28347400000001</v>
      </c>
      <c r="CJ232" s="367">
        <v>2011.7877200000005</v>
      </c>
      <c r="CK232" s="2"/>
      <c r="CL232" s="2"/>
      <c r="CM232" s="2"/>
      <c r="CN232" s="2"/>
      <c r="CO232" s="2"/>
      <c r="CP232" s="2"/>
      <c r="CQ232" s="2"/>
      <c r="CR232" s="2"/>
      <c r="CS232" s="2"/>
      <c r="CT232" s="2"/>
      <c r="CU232" s="2"/>
      <c r="CV232" s="2"/>
      <c r="CW232" s="2"/>
      <c r="CX232" s="2"/>
      <c r="CY232" s="2"/>
      <c r="CZ232" s="2"/>
    </row>
    <row r="233" s="433" customFormat="true" ht="15" customHeight="true" x14ac:dyDescent="0.2">
      <c r="A233" s="116"/>
      <c r="B233" s="110"/>
      <c r="C233" s="86"/>
      <c r="D233" s="85"/>
      <c r="E233" s="85"/>
      <c r="F233" s="85"/>
      <c r="G233" s="84"/>
      <c r="H233" s="83"/>
      <c r="I233" s="85"/>
      <c r="J233" s="85"/>
      <c r="K233" s="85"/>
      <c r="L233" s="82"/>
      <c r="M233" s="86"/>
      <c r="N233" s="85"/>
      <c r="O233" s="85"/>
      <c r="P233" s="85"/>
      <c r="Q233" s="84"/>
      <c r="R233" s="83"/>
      <c r="S233" s="85"/>
      <c r="T233" s="85"/>
      <c r="U233" s="85"/>
      <c r="V233" s="85"/>
      <c r="W233" s="85"/>
      <c r="X233" s="85"/>
      <c r="Y233" s="85"/>
      <c r="Z233" s="85"/>
      <c r="AA233" s="85"/>
      <c r="AB233" s="85"/>
      <c r="AC233" s="85"/>
      <c r="AD233" s="85"/>
      <c r="AE233" s="85"/>
      <c r="AF233" s="85"/>
      <c r="AG233" s="85"/>
      <c r="AH233" s="85"/>
      <c r="AI233" s="85"/>
      <c r="AJ233" s="82"/>
      <c r="AK233" s="1693"/>
      <c r="AL233" s="1693"/>
      <c r="AM233" s="1693"/>
      <c r="AN233" s="1693"/>
      <c r="AO233" s="1693"/>
      <c r="AP233" s="1693"/>
      <c r="AQ233" s="1693"/>
      <c r="AR233" s="1693"/>
      <c r="AS233" s="1693"/>
      <c r="AT233" s="1693"/>
      <c r="AU233" s="1693"/>
      <c r="AV233" s="1693"/>
      <c r="AW233" s="1693"/>
      <c r="AX233" s="1693"/>
      <c r="AY233" s="1693"/>
      <c r="AZ233" s="305"/>
      <c r="BA233" s="1836"/>
      <c r="BB233" s="1542" t="s">
        <v>379</v>
      </c>
      <c r="BC233" s="374">
        <v>53.349710999999999</v>
      </c>
      <c r="BD233" s="366">
        <v>20.525677999999999</v>
      </c>
      <c r="BE233" s="366">
        <v>58.630110999999992</v>
      </c>
      <c r="BF233" s="366">
        <v>0</v>
      </c>
      <c r="BG233" s="378">
        <v>0.84370299999999998</v>
      </c>
      <c r="BH233" s="374">
        <v>1.6338600000000001</v>
      </c>
      <c r="BI233" s="366">
        <v>0</v>
      </c>
      <c r="BJ233" s="366">
        <v>0.84370299999999998</v>
      </c>
      <c r="BK233" s="366">
        <v>0</v>
      </c>
      <c r="BL233" s="378">
        <v>0</v>
      </c>
      <c r="BM233" s="374">
        <v>51.715851000000001</v>
      </c>
      <c r="BN233" s="366">
        <v>2.1907640000000002</v>
      </c>
      <c r="BO233" s="366">
        <v>70.045749000000001</v>
      </c>
      <c r="BP233" s="366">
        <v>6.919276</v>
      </c>
      <c r="BQ233" s="378">
        <v>0</v>
      </c>
      <c r="BR233" s="374">
        <v>0</v>
      </c>
      <c r="BS233" s="366">
        <v>0</v>
      </c>
      <c r="BT233" s="366">
        <v>0</v>
      </c>
      <c r="BU233" s="366">
        <v>5.999352</v>
      </c>
      <c r="BV233" s="366">
        <v>7.9041119999999996</v>
      </c>
      <c r="BW233" s="366">
        <v>0</v>
      </c>
      <c r="BX233" s="366">
        <v>6.3544770000000002</v>
      </c>
      <c r="BY233" s="367">
        <v>0</v>
      </c>
      <c r="BZ233" s="367">
        <v>0</v>
      </c>
      <c r="CA233" s="367">
        <v>12.600693</v>
      </c>
      <c r="CB233" s="367">
        <v>3.0344670000000002</v>
      </c>
      <c r="CC233" s="367">
        <v>0</v>
      </c>
      <c r="CD233" s="367">
        <v>0</v>
      </c>
      <c r="CE233" s="367">
        <v>0</v>
      </c>
      <c r="CF233" s="367">
        <v>73.807472000000004</v>
      </c>
      <c r="CG233" s="367">
        <v>0</v>
      </c>
      <c r="CH233" s="367">
        <v>7.3133699999999999</v>
      </c>
      <c r="CI233" s="367">
        <v>0</v>
      </c>
      <c r="CJ233" s="367">
        <v>16.335259999999998</v>
      </c>
      <c r="CK233" s="2"/>
      <c r="CL233" s="2"/>
      <c r="CM233" s="2"/>
      <c r="CN233" s="2"/>
      <c r="CO233" s="2"/>
      <c r="CP233" s="2"/>
      <c r="CQ233" s="2"/>
      <c r="CR233" s="2"/>
      <c r="CS233" s="2"/>
      <c r="CT233" s="2"/>
      <c r="CU233" s="2"/>
      <c r="CV233" s="2"/>
      <c r="CW233" s="2"/>
      <c r="CX233" s="2"/>
      <c r="CY233" s="2"/>
      <c r="CZ233" s="2"/>
    </row>
    <row r="234" s="433" customFormat="true" ht="15" customHeight="true" x14ac:dyDescent="0.2">
      <c r="A234" s="116"/>
      <c r="B234" s="110"/>
      <c r="C234" s="86"/>
      <c r="D234" s="85"/>
      <c r="E234" s="85"/>
      <c r="F234" s="85"/>
      <c r="G234" s="84"/>
      <c r="H234" s="83"/>
      <c r="I234" s="85"/>
      <c r="J234" s="85"/>
      <c r="K234" s="85"/>
      <c r="L234" s="82"/>
      <c r="M234" s="86"/>
      <c r="N234" s="85"/>
      <c r="O234" s="85"/>
      <c r="P234" s="85"/>
      <c r="Q234" s="84"/>
      <c r="R234" s="83"/>
      <c r="S234" s="85"/>
      <c r="T234" s="85"/>
      <c r="U234" s="85"/>
      <c r="V234" s="85"/>
      <c r="W234" s="85"/>
      <c r="X234" s="85"/>
      <c r="Y234" s="85"/>
      <c r="Z234" s="85"/>
      <c r="AA234" s="85"/>
      <c r="AB234" s="85"/>
      <c r="AC234" s="85"/>
      <c r="AD234" s="85"/>
      <c r="AE234" s="85"/>
      <c r="AF234" s="85"/>
      <c r="AG234" s="85"/>
      <c r="AH234" s="85"/>
      <c r="AI234" s="85"/>
      <c r="AJ234" s="82"/>
      <c r="AK234" s="1693"/>
      <c r="AL234" s="1693"/>
      <c r="AM234" s="1693"/>
      <c r="AN234" s="1693"/>
      <c r="AO234" s="1693"/>
      <c r="AP234" s="1693"/>
      <c r="AQ234" s="1693"/>
      <c r="AR234" s="1693"/>
      <c r="AS234" s="1693"/>
      <c r="AT234" s="1693"/>
      <c r="AU234" s="1693"/>
      <c r="AV234" s="1693"/>
      <c r="AW234" s="1693"/>
      <c r="AX234" s="1693"/>
      <c r="AY234" s="1693"/>
      <c r="AZ234" s="305"/>
      <c r="BA234" s="1836"/>
      <c r="BB234" s="1542" t="s">
        <v>380</v>
      </c>
      <c r="BC234" s="374">
        <v>18.295041000000001</v>
      </c>
      <c r="BD234" s="366">
        <v>8.8600949999999994</v>
      </c>
      <c r="BE234" s="366">
        <v>15.490928</v>
      </c>
      <c r="BF234" s="366">
        <v>24.645478999999998</v>
      </c>
      <c r="BG234" s="378">
        <v>33.651148999999997</v>
      </c>
      <c r="BH234" s="374">
        <v>1.770654</v>
      </c>
      <c r="BI234" s="366">
        <v>3.3274119999999998</v>
      </c>
      <c r="BJ234" s="366">
        <v>3.936814</v>
      </c>
      <c r="BK234" s="366">
        <v>14.696351999999999</v>
      </c>
      <c r="BL234" s="378">
        <v>0</v>
      </c>
      <c r="BM234" s="374">
        <v>17.247561000000001</v>
      </c>
      <c r="BN234" s="366">
        <v>0</v>
      </c>
      <c r="BO234" s="366">
        <v>15.018841</v>
      </c>
      <c r="BP234" s="366">
        <v>15.384461</v>
      </c>
      <c r="BQ234" s="378">
        <v>29.560596999999998</v>
      </c>
      <c r="BR234" s="374">
        <v>0</v>
      </c>
      <c r="BS234" s="366">
        <v>5.0701080000000003</v>
      </c>
      <c r="BT234" s="366">
        <v>0</v>
      </c>
      <c r="BU234" s="366">
        <v>0</v>
      </c>
      <c r="BV234" s="366">
        <v>0</v>
      </c>
      <c r="BW234" s="366">
        <v>0</v>
      </c>
      <c r="BX234" s="366">
        <v>12.612768000000001</v>
      </c>
      <c r="BY234" s="367">
        <v>42.81212</v>
      </c>
      <c r="BZ234" s="367">
        <v>0</v>
      </c>
      <c r="CA234" s="367">
        <v>9.0292349999999999</v>
      </c>
      <c r="CB234" s="367">
        <v>1.770654</v>
      </c>
      <c r="CC234" s="367">
        <v>14.696351999999999</v>
      </c>
      <c r="CD234" s="367">
        <v>0</v>
      </c>
      <c r="CE234" s="367">
        <v>10.306281999999999</v>
      </c>
      <c r="CF234" s="367">
        <v>0</v>
      </c>
      <c r="CG234" s="367">
        <v>0</v>
      </c>
      <c r="CH234" s="367">
        <v>0</v>
      </c>
      <c r="CI234" s="367">
        <v>0</v>
      </c>
      <c r="CJ234" s="367">
        <v>4.6451729999999998</v>
      </c>
      <c r="CK234" s="2"/>
      <c r="CL234" s="2"/>
      <c r="CM234" s="2"/>
      <c r="CN234" s="2"/>
      <c r="CO234" s="2"/>
      <c r="CP234" s="2"/>
      <c r="CQ234" s="2"/>
      <c r="CR234" s="2"/>
      <c r="CS234" s="2"/>
      <c r="CT234" s="2"/>
      <c r="CU234" s="2"/>
      <c r="CV234" s="2"/>
      <c r="CW234" s="2"/>
      <c r="CX234" s="2"/>
      <c r="CY234" s="2"/>
      <c r="CZ234" s="2"/>
    </row>
    <row r="235" s="433" customFormat="true" ht="15" customHeight="true" x14ac:dyDescent="0.2">
      <c r="A235" s="116"/>
      <c r="B235" s="110"/>
      <c r="C235" s="86"/>
      <c r="D235" s="85"/>
      <c r="E235" s="85"/>
      <c r="F235" s="85"/>
      <c r="G235" s="84"/>
      <c r="H235" s="83"/>
      <c r="I235" s="85"/>
      <c r="J235" s="85"/>
      <c r="K235" s="85"/>
      <c r="L235" s="82"/>
      <c r="M235" s="86"/>
      <c r="N235" s="85"/>
      <c r="O235" s="85"/>
      <c r="P235" s="85"/>
      <c r="Q235" s="84"/>
      <c r="R235" s="83"/>
      <c r="S235" s="85"/>
      <c r="T235" s="85"/>
      <c r="U235" s="85"/>
      <c r="V235" s="85"/>
      <c r="W235" s="85"/>
      <c r="X235" s="85"/>
      <c r="Y235" s="85"/>
      <c r="Z235" s="85"/>
      <c r="AA235" s="85"/>
      <c r="AB235" s="85"/>
      <c r="AC235" s="85"/>
      <c r="AD235" s="85"/>
      <c r="AE235" s="85"/>
      <c r="AF235" s="85"/>
      <c r="AG235" s="85"/>
      <c r="AH235" s="85"/>
      <c r="AI235" s="85"/>
      <c r="AJ235" s="82"/>
      <c r="AK235" s="1693"/>
      <c r="AL235" s="1693"/>
      <c r="AM235" s="1693"/>
      <c r="AN235" s="1693"/>
      <c r="AO235" s="1693"/>
      <c r="AP235" s="1693"/>
      <c r="AQ235" s="1693"/>
      <c r="AR235" s="1693"/>
      <c r="AS235" s="1693"/>
      <c r="AT235" s="1693"/>
      <c r="AU235" s="1693"/>
      <c r="AV235" s="1693"/>
      <c r="AW235" s="1693"/>
      <c r="AX235" s="1693"/>
      <c r="AY235" s="1693"/>
      <c r="AZ235" s="305"/>
      <c r="BA235" s="1839"/>
      <c r="BB235" s="1542" t="s">
        <v>208</v>
      </c>
      <c r="BC235" s="374">
        <v>14767.217107999992</v>
      </c>
      <c r="BD235" s="366">
        <v>14773.009527000031</v>
      </c>
      <c r="BE235" s="366">
        <v>14768.074500000015</v>
      </c>
      <c r="BF235" s="366">
        <v>14769.569216999973</v>
      </c>
      <c r="BG235" s="378">
        <v>14770.985477000006</v>
      </c>
      <c r="BH235" s="374">
        <v>2332.9818169999985</v>
      </c>
      <c r="BI235" s="366">
        <v>2333.4820790000003</v>
      </c>
      <c r="BJ235" s="366">
        <v>2332.9726530000007</v>
      </c>
      <c r="BK235" s="366">
        <v>2336.9120799999978</v>
      </c>
      <c r="BL235" s="378">
        <v>2328.9913969999998</v>
      </c>
      <c r="BM235" s="374">
        <v>12437.775616999999</v>
      </c>
      <c r="BN235" s="366">
        <v>12435.504212000025</v>
      </c>
      <c r="BO235" s="366">
        <v>12439.075039000003</v>
      </c>
      <c r="BP235" s="366">
        <v>12434.178233999977</v>
      </c>
      <c r="BQ235" s="378">
        <v>12436.982700999981</v>
      </c>
      <c r="BR235" s="374">
        <v>3169.9435029999995</v>
      </c>
      <c r="BS235" s="366">
        <v>5745.510953</v>
      </c>
      <c r="BT235" s="366">
        <v>9614.6010179999976</v>
      </c>
      <c r="BU235" s="366">
        <v>2612.0964610000001</v>
      </c>
      <c r="BV235" s="366">
        <v>4684.4192330000033</v>
      </c>
      <c r="BW235" s="366">
        <v>3659.9532829999889</v>
      </c>
      <c r="BX235" s="366">
        <v>3243.3732460000024</v>
      </c>
      <c r="BY235" s="367">
        <v>5719.0703000000058</v>
      </c>
      <c r="BZ235" s="367">
        <v>2211.6314769999976</v>
      </c>
      <c r="CA235" s="367">
        <v>1570.9435839999978</v>
      </c>
      <c r="CB235" s="367">
        <v>1203.8726900000004</v>
      </c>
      <c r="CC235" s="367">
        <v>6928.9097910000064</v>
      </c>
      <c r="CD235" s="367">
        <v>1627.3841129999973</v>
      </c>
      <c r="CE235" s="367">
        <v>1819.7478679999961</v>
      </c>
      <c r="CF235" s="367">
        <v>5015.1536759999817</v>
      </c>
      <c r="CG235" s="367">
        <v>2844.7672200000034</v>
      </c>
      <c r="CH235" s="367">
        <v>4845.8415709999872</v>
      </c>
      <c r="CI235" s="367">
        <v>2752.8206119999973</v>
      </c>
      <c r="CJ235" s="367">
        <v>4578.8152300000056</v>
      </c>
      <c r="CK235" s="2"/>
      <c r="CL235" s="2"/>
      <c r="CM235" s="2"/>
      <c r="CN235" s="2"/>
      <c r="CO235" s="2"/>
      <c r="CP235" s="2"/>
      <c r="CQ235" s="2"/>
      <c r="CR235" s="2"/>
      <c r="CS235" s="2"/>
      <c r="CT235" s="2"/>
      <c r="CU235" s="2"/>
      <c r="CV235" s="2"/>
      <c r="CW235" s="2"/>
      <c r="CX235" s="2"/>
      <c r="CY235" s="2"/>
      <c r="CZ235" s="2"/>
    </row>
    <row r="236" s="433" customFormat="true" ht="15" customHeight="true" x14ac:dyDescent="0.2">
      <c r="A236" s="116"/>
      <c r="B236" s="110"/>
      <c r="C236" s="86"/>
      <c r="D236" s="85"/>
      <c r="E236" s="85"/>
      <c r="F236" s="85"/>
      <c r="G236" s="84"/>
      <c r="H236" s="83"/>
      <c r="I236" s="85"/>
      <c r="J236" s="85"/>
      <c r="K236" s="85"/>
      <c r="L236" s="82"/>
      <c r="M236" s="86"/>
      <c r="N236" s="85"/>
      <c r="O236" s="85"/>
      <c r="P236" s="85"/>
      <c r="Q236" s="84"/>
      <c r="R236" s="83"/>
      <c r="S236" s="85"/>
      <c r="T236" s="85"/>
      <c r="U236" s="85"/>
      <c r="V236" s="85"/>
      <c r="W236" s="85"/>
      <c r="X236" s="85"/>
      <c r="Y236" s="85"/>
      <c r="Z236" s="85"/>
      <c r="AA236" s="85"/>
      <c r="AB236" s="85"/>
      <c r="AC236" s="85"/>
      <c r="AD236" s="85"/>
      <c r="AE236" s="85"/>
      <c r="AF236" s="85"/>
      <c r="AG236" s="85"/>
      <c r="AH236" s="85"/>
      <c r="AI236" s="85"/>
      <c r="AJ236" s="82"/>
      <c r="AK236" s="1693"/>
      <c r="AL236" s="1693"/>
      <c r="AM236" s="1693"/>
      <c r="AN236" s="1693"/>
      <c r="AO236" s="1693"/>
      <c r="AP236" s="1693"/>
      <c r="AQ236" s="1693"/>
      <c r="AR236" s="1693"/>
      <c r="AS236" s="1693"/>
      <c r="AT236" s="1693"/>
      <c r="AU236" s="1693"/>
      <c r="AV236" s="1693"/>
      <c r="AW236" s="1693"/>
      <c r="AX236" s="1693"/>
      <c r="AY236" s="1693"/>
      <c r="AZ236" s="305"/>
      <c r="BA236" s="1710"/>
      <c r="BB236" s="1542"/>
      <c r="BC236" s="374"/>
      <c r="BD236" s="366"/>
      <c r="BE236" s="366"/>
      <c r="BF236" s="366"/>
      <c r="BG236" s="378"/>
      <c r="BH236" s="374"/>
      <c r="BI236" s="366"/>
      <c r="BJ236" s="366"/>
      <c r="BK236" s="366"/>
      <c r="BL236" s="378"/>
      <c r="BM236" s="374"/>
      <c r="BN236" s="366"/>
      <c r="BO236" s="366"/>
      <c r="BP236" s="366"/>
      <c r="BQ236" s="378"/>
      <c r="BR236" s="374"/>
      <c r="BS236" s="366"/>
      <c r="BT236" s="366"/>
      <c r="BU236" s="366"/>
      <c r="BV236" s="366"/>
      <c r="BW236" s="366"/>
      <c r="BX236" s="366"/>
      <c r="BY236" s="367"/>
      <c r="BZ236" s="367"/>
      <c r="CA236" s="367"/>
      <c r="CB236" s="367"/>
      <c r="CC236" s="367"/>
      <c r="CD236" s="367"/>
      <c r="CE236" s="367"/>
      <c r="CF236" s="367"/>
      <c r="CG236" s="367"/>
      <c r="CH236" s="367"/>
      <c r="CI236" s="367"/>
      <c r="CJ236" s="367"/>
      <c r="CK236" s="2"/>
      <c r="CL236" s="2"/>
      <c r="CM236" s="2"/>
      <c r="CN236" s="2"/>
      <c r="CO236" s="2"/>
      <c r="CP236" s="2"/>
      <c r="CQ236" s="2"/>
      <c r="CR236" s="2"/>
      <c r="CS236" s="2"/>
      <c r="CT236" s="2"/>
      <c r="CU236" s="2"/>
      <c r="CV236" s="2"/>
      <c r="CW236" s="2"/>
      <c r="CX236" s="2"/>
      <c r="CY236" s="2"/>
      <c r="CZ236" s="2"/>
    </row>
    <row r="237" s="433" customFormat="true" ht="15" customHeight="true" x14ac:dyDescent="0.2">
      <c r="A237" s="116"/>
      <c r="B237" s="110"/>
      <c r="C237" s="86"/>
      <c r="D237" s="85"/>
      <c r="E237" s="85"/>
      <c r="F237" s="85"/>
      <c r="G237" s="84"/>
      <c r="H237" s="83"/>
      <c r="I237" s="85"/>
      <c r="J237" s="85"/>
      <c r="K237" s="85"/>
      <c r="L237" s="82"/>
      <c r="M237" s="86"/>
      <c r="N237" s="85"/>
      <c r="O237" s="85"/>
      <c r="P237" s="85"/>
      <c r="Q237" s="84"/>
      <c r="R237" s="83"/>
      <c r="S237" s="85"/>
      <c r="T237" s="85"/>
      <c r="U237" s="85"/>
      <c r="V237" s="85"/>
      <c r="W237" s="85"/>
      <c r="X237" s="85"/>
      <c r="Y237" s="85"/>
      <c r="Z237" s="85"/>
      <c r="AA237" s="85"/>
      <c r="AB237" s="85"/>
      <c r="AC237" s="85"/>
      <c r="AD237" s="85"/>
      <c r="AE237" s="85"/>
      <c r="AF237" s="85"/>
      <c r="AG237" s="85"/>
      <c r="AH237" s="85"/>
      <c r="AI237" s="85"/>
      <c r="AJ237" s="82"/>
      <c r="AK237" s="1693"/>
      <c r="AL237" s="1693"/>
      <c r="AM237" s="1693"/>
      <c r="AN237" s="1693"/>
      <c r="AO237" s="1693"/>
      <c r="AP237" s="1693"/>
      <c r="AQ237" s="1693"/>
      <c r="AR237" s="1693"/>
      <c r="AS237" s="1693"/>
      <c r="AT237" s="1693"/>
      <c r="AU237" s="1693"/>
      <c r="AV237" s="1693"/>
      <c r="AW237" s="1693"/>
      <c r="AX237" s="1693"/>
      <c r="AY237" s="1693"/>
      <c r="AZ237" s="305"/>
      <c r="BA237" s="1710"/>
      <c r="BB237" s="1542"/>
      <c r="BC237" s="374"/>
      <c r="BD237" s="366"/>
      <c r="BE237" s="366"/>
      <c r="BF237" s="366"/>
      <c r="BG237" s="378"/>
      <c r="BH237" s="374"/>
      <c r="BI237" s="366"/>
      <c r="BJ237" s="366"/>
      <c r="BK237" s="366"/>
      <c r="BL237" s="378"/>
      <c r="BM237" s="374"/>
      <c r="BN237" s="366"/>
      <c r="BO237" s="366"/>
      <c r="BP237" s="366"/>
      <c r="BQ237" s="378"/>
      <c r="BR237" s="374"/>
      <c r="BS237" s="366"/>
      <c r="BT237" s="366"/>
      <c r="BU237" s="366"/>
      <c r="BV237" s="366"/>
      <c r="BW237" s="366"/>
      <c r="BX237" s="366"/>
      <c r="BY237" s="367"/>
      <c r="BZ237" s="367"/>
      <c r="CA237" s="367"/>
      <c r="CB237" s="367"/>
      <c r="CC237" s="367"/>
      <c r="CD237" s="367"/>
      <c r="CE237" s="367"/>
      <c r="CF237" s="367"/>
      <c r="CG237" s="367"/>
      <c r="CH237" s="367"/>
      <c r="CI237" s="367"/>
      <c r="CJ237" s="367"/>
      <c r="CK237" s="2"/>
      <c r="CL237" s="2"/>
      <c r="CM237" s="2"/>
      <c r="CN237" s="2"/>
      <c r="CO237" s="2"/>
      <c r="CP237" s="2"/>
      <c r="CQ237" s="2"/>
      <c r="CR237" s="2"/>
      <c r="CS237" s="2"/>
      <c r="CT237" s="2"/>
      <c r="CU237" s="2"/>
      <c r="CV237" s="2"/>
      <c r="CW237" s="2"/>
      <c r="CX237" s="2"/>
      <c r="CY237" s="2"/>
      <c r="CZ237" s="2"/>
    </row>
    <row r="238" s="433" customFormat="true" ht="15" customHeight="true" x14ac:dyDescent="0.2">
      <c r="A238" s="116"/>
      <c r="B238" s="110"/>
      <c r="C238" s="86"/>
      <c r="D238" s="85"/>
      <c r="E238" s="85"/>
      <c r="F238" s="85"/>
      <c r="G238" s="84"/>
      <c r="H238" s="83"/>
      <c r="I238" s="85"/>
      <c r="J238" s="85"/>
      <c r="K238" s="85"/>
      <c r="L238" s="82"/>
      <c r="M238" s="86"/>
      <c r="N238" s="85"/>
      <c r="O238" s="85"/>
      <c r="P238" s="85"/>
      <c r="Q238" s="84"/>
      <c r="R238" s="83"/>
      <c r="S238" s="85"/>
      <c r="T238" s="85"/>
      <c r="U238" s="85"/>
      <c r="V238" s="85"/>
      <c r="W238" s="85"/>
      <c r="X238" s="85"/>
      <c r="Y238" s="85"/>
      <c r="Z238" s="85"/>
      <c r="AA238" s="85"/>
      <c r="AB238" s="85"/>
      <c r="AC238" s="85"/>
      <c r="AD238" s="85"/>
      <c r="AE238" s="85"/>
      <c r="AF238" s="85"/>
      <c r="AG238" s="85"/>
      <c r="AH238" s="85"/>
      <c r="AI238" s="85"/>
      <c r="AJ238" s="82"/>
      <c r="AK238" s="1693"/>
      <c r="AL238" s="1693"/>
      <c r="AM238" s="1693"/>
      <c r="AN238" s="1693"/>
      <c r="AO238" s="1693"/>
      <c r="AP238" s="1693"/>
      <c r="AQ238" s="1693"/>
      <c r="AR238" s="1693"/>
      <c r="AS238" s="1693"/>
      <c r="AT238" s="1693"/>
      <c r="AU238" s="1693"/>
      <c r="AV238" s="1693"/>
      <c r="AW238" s="1693"/>
      <c r="AX238" s="1693"/>
      <c r="AY238" s="1693"/>
      <c r="AZ238" s="305"/>
      <c r="BA238" s="1710"/>
      <c r="BB238" s="1542"/>
      <c r="BC238" s="374"/>
      <c r="BD238" s="366"/>
      <c r="BE238" s="366"/>
      <c r="BF238" s="366"/>
      <c r="BG238" s="378"/>
      <c r="BH238" s="374"/>
      <c r="BI238" s="366"/>
      <c r="BJ238" s="366"/>
      <c r="BK238" s="366"/>
      <c r="BL238" s="378"/>
      <c r="BM238" s="374"/>
      <c r="BN238" s="366"/>
      <c r="BO238" s="366"/>
      <c r="BP238" s="366"/>
      <c r="BQ238" s="378"/>
      <c r="BR238" s="374"/>
      <c r="BS238" s="366"/>
      <c r="BT238" s="366"/>
      <c r="BU238" s="366"/>
      <c r="BV238" s="366"/>
      <c r="BW238" s="366"/>
      <c r="BX238" s="366"/>
      <c r="BY238" s="367"/>
      <c r="BZ238" s="367"/>
      <c r="CA238" s="367"/>
      <c r="CB238" s="367"/>
      <c r="CC238" s="367"/>
      <c r="CD238" s="367"/>
      <c r="CE238" s="367"/>
      <c r="CF238" s="367"/>
      <c r="CG238" s="367"/>
      <c r="CH238" s="367"/>
      <c r="CI238" s="367"/>
      <c r="CJ238" s="367"/>
      <c r="CK238" s="2"/>
      <c r="CL238" s="2"/>
      <c r="CM238" s="2"/>
      <c r="CN238" s="2"/>
      <c r="CO238" s="2"/>
      <c r="CP238" s="2"/>
      <c r="CQ238" s="2"/>
      <c r="CR238" s="2"/>
      <c r="CS238" s="2"/>
      <c r="CT238" s="2"/>
      <c r="CU238" s="2"/>
      <c r="CV238" s="2"/>
      <c r="CW238" s="2"/>
      <c r="CX238" s="2"/>
      <c r="CY238" s="2"/>
      <c r="CZ238" s="2"/>
    </row>
    <row r="239" s="433" customFormat="true" ht="15" customHeight="true" x14ac:dyDescent="0.2">
      <c r="A239" s="116"/>
      <c r="B239" s="110"/>
      <c r="C239" s="86"/>
      <c r="D239" s="85"/>
      <c r="E239" s="85"/>
      <c r="F239" s="85"/>
      <c r="G239" s="84"/>
      <c r="H239" s="83"/>
      <c r="I239" s="85"/>
      <c r="J239" s="85"/>
      <c r="K239" s="85"/>
      <c r="L239" s="82"/>
      <c r="M239" s="86"/>
      <c r="N239" s="85"/>
      <c r="O239" s="85"/>
      <c r="P239" s="85"/>
      <c r="Q239" s="84"/>
      <c r="R239" s="83"/>
      <c r="S239" s="85"/>
      <c r="T239" s="85"/>
      <c r="U239" s="85"/>
      <c r="V239" s="85"/>
      <c r="W239" s="85"/>
      <c r="X239" s="85"/>
      <c r="Y239" s="85"/>
      <c r="Z239" s="85"/>
      <c r="AA239" s="85"/>
      <c r="AB239" s="85"/>
      <c r="AC239" s="85"/>
      <c r="AD239" s="85"/>
      <c r="AE239" s="85"/>
      <c r="AF239" s="85"/>
      <c r="AG239" s="85"/>
      <c r="AH239" s="85"/>
      <c r="AI239" s="85"/>
      <c r="AJ239" s="82"/>
      <c r="AK239" s="1693"/>
      <c r="AL239" s="1693"/>
      <c r="AM239" s="1693"/>
      <c r="AN239" s="1693"/>
      <c r="AO239" s="1693"/>
      <c r="AP239" s="1693"/>
      <c r="AQ239" s="1693"/>
      <c r="AR239" s="1693"/>
      <c r="AS239" s="1693"/>
      <c r="AT239" s="1693"/>
      <c r="AU239" s="1693"/>
      <c r="AV239" s="1693"/>
      <c r="AW239" s="1693"/>
      <c r="AX239" s="1693"/>
      <c r="AY239" s="1693"/>
      <c r="AZ239" s="305"/>
      <c r="BA239" s="1710"/>
      <c r="BB239" s="1542"/>
      <c r="BC239" s="374"/>
      <c r="BD239" s="366"/>
      <c r="BE239" s="366"/>
      <c r="BF239" s="366"/>
      <c r="BG239" s="378"/>
      <c r="BH239" s="374"/>
      <c r="BI239" s="366"/>
      <c r="BJ239" s="366"/>
      <c r="BK239" s="366"/>
      <c r="BL239" s="378"/>
      <c r="BM239" s="374"/>
      <c r="BN239" s="366"/>
      <c r="BO239" s="366"/>
      <c r="BP239" s="366"/>
      <c r="BQ239" s="378"/>
      <c r="BR239" s="374"/>
      <c r="BS239" s="366"/>
      <c r="BT239" s="366"/>
      <c r="BU239" s="366"/>
      <c r="BV239" s="366"/>
      <c r="BW239" s="366"/>
      <c r="BX239" s="366"/>
      <c r="BY239" s="367"/>
      <c r="BZ239" s="367"/>
      <c r="CA239" s="367"/>
      <c r="CB239" s="367"/>
      <c r="CC239" s="367"/>
      <c r="CD239" s="367"/>
      <c r="CE239" s="367"/>
      <c r="CF239" s="367"/>
      <c r="CG239" s="367"/>
      <c r="CH239" s="367"/>
      <c r="CI239" s="367"/>
      <c r="CJ239" s="367"/>
      <c r="CK239" s="2"/>
      <c r="CL239" s="2"/>
      <c r="CM239" s="2"/>
      <c r="CN239" s="2"/>
      <c r="CO239" s="2"/>
      <c r="CP239" s="2"/>
      <c r="CQ239" s="2"/>
      <c r="CR239" s="2"/>
      <c r="CS239" s="2"/>
      <c r="CT239" s="2"/>
      <c r="CU239" s="2"/>
      <c r="CV239" s="2"/>
      <c r="CW239" s="2"/>
      <c r="CX239" s="2"/>
      <c r="CY239" s="2"/>
      <c r="CZ239" s="2"/>
    </row>
    <row r="240" s="433" customFormat="true" ht="15" customHeight="true" x14ac:dyDescent="0.2">
      <c r="A240" s="116"/>
      <c r="B240" s="110"/>
      <c r="C240" s="66"/>
      <c r="D240" s="65"/>
      <c r="E240" s="65"/>
      <c r="F240" s="65"/>
      <c r="G240" s="64"/>
      <c r="H240" s="63"/>
      <c r="I240" s="65"/>
      <c r="J240" s="65"/>
      <c r="K240" s="65"/>
      <c r="L240" s="62"/>
      <c r="M240" s="66"/>
      <c r="N240" s="65"/>
      <c r="O240" s="65"/>
      <c r="P240" s="65"/>
      <c r="Q240" s="64"/>
      <c r="R240" s="63"/>
      <c r="S240" s="65"/>
      <c r="T240" s="65"/>
      <c r="U240" s="65"/>
      <c r="V240" s="65"/>
      <c r="W240" s="65"/>
      <c r="X240" s="65"/>
      <c r="Y240" s="65"/>
      <c r="Z240" s="65"/>
      <c r="AA240" s="65"/>
      <c r="AB240" s="65"/>
      <c r="AC240" s="88"/>
      <c r="AD240" s="88"/>
      <c r="AE240" s="88"/>
      <c r="AF240" s="88"/>
      <c r="AG240" s="88"/>
      <c r="AH240" s="88"/>
      <c r="AI240" s="88"/>
      <c r="AJ240" s="79"/>
      <c r="AK240" s="1693"/>
      <c r="AL240" s="1693"/>
      <c r="AM240" s="1693"/>
      <c r="AN240" s="1693"/>
      <c r="AO240" s="1693"/>
      <c r="AP240" s="1693"/>
      <c r="AQ240" s="1693"/>
      <c r="AR240" s="1693"/>
      <c r="AS240" s="1693"/>
      <c r="AT240" s="1693"/>
      <c r="AU240" s="1693"/>
      <c r="AV240" s="1693"/>
      <c r="AW240" s="1693"/>
      <c r="AX240" s="1693"/>
      <c r="AY240" s="1693"/>
      <c r="AZ240" s="305"/>
      <c r="BA240" s="1710"/>
      <c r="BB240" s="1542"/>
      <c r="BC240" s="374"/>
      <c r="BD240" s="366"/>
      <c r="BE240" s="366"/>
      <c r="BF240" s="366"/>
      <c r="BG240" s="378"/>
      <c r="BH240" s="374"/>
      <c r="BI240" s="366"/>
      <c r="BJ240" s="366"/>
      <c r="BK240" s="366"/>
      <c r="BL240" s="378"/>
      <c r="BM240" s="374"/>
      <c r="BN240" s="366"/>
      <c r="BO240" s="366"/>
      <c r="BP240" s="366"/>
      <c r="BQ240" s="378"/>
      <c r="BR240" s="374"/>
      <c r="BS240" s="366"/>
      <c r="BT240" s="366"/>
      <c r="BU240" s="366"/>
      <c r="BV240" s="366"/>
      <c r="BW240" s="366"/>
      <c r="BX240" s="366"/>
      <c r="BY240" s="367"/>
      <c r="BZ240" s="367"/>
      <c r="CA240" s="367"/>
      <c r="CB240" s="367"/>
      <c r="CC240" s="367"/>
      <c r="CD240" s="367"/>
      <c r="CE240" s="367"/>
      <c r="CF240" s="367"/>
      <c r="CG240" s="367"/>
      <c r="CH240" s="367"/>
      <c r="CI240" s="367"/>
      <c r="CJ240" s="367"/>
      <c r="CK240" s="2"/>
      <c r="CL240" s="2"/>
      <c r="CM240" s="2"/>
      <c r="CN240" s="2"/>
      <c r="CO240" s="2"/>
      <c r="CP240" s="2"/>
      <c r="CQ240" s="2"/>
      <c r="CR240" s="2"/>
      <c r="CS240" s="2"/>
      <c r="CT240" s="2"/>
      <c r="CU240" s="2"/>
      <c r="CV240" s="2"/>
      <c r="CW240" s="2"/>
      <c r="CX240" s="2"/>
      <c r="CY240" s="2"/>
      <c r="CZ240" s="2"/>
    </row>
    <row r="241" s="433" customFormat="true" ht="15" customHeight="true" x14ac:dyDescent="0.2">
      <c r="A241" s="116"/>
      <c r="B241" s="110"/>
      <c r="C241" s="66"/>
      <c r="D241" s="65"/>
      <c r="E241" s="65"/>
      <c r="F241" s="65"/>
      <c r="G241" s="64"/>
      <c r="H241" s="63"/>
      <c r="I241" s="65"/>
      <c r="J241" s="65"/>
      <c r="K241" s="65"/>
      <c r="L241" s="62"/>
      <c r="M241" s="66"/>
      <c r="N241" s="65"/>
      <c r="O241" s="65"/>
      <c r="P241" s="65"/>
      <c r="Q241" s="64"/>
      <c r="R241" s="63"/>
      <c r="S241" s="65"/>
      <c r="T241" s="65"/>
      <c r="U241" s="65"/>
      <c r="V241" s="65"/>
      <c r="W241" s="65"/>
      <c r="X241" s="65"/>
      <c r="Y241" s="65"/>
      <c r="Z241" s="65"/>
      <c r="AA241" s="65"/>
      <c r="AB241" s="65"/>
      <c r="AC241" s="88"/>
      <c r="AD241" s="88"/>
      <c r="AE241" s="88"/>
      <c r="AF241" s="88"/>
      <c r="AG241" s="88"/>
      <c r="AH241" s="88"/>
      <c r="AI241" s="88"/>
      <c r="AJ241" s="79"/>
      <c r="AK241" s="1693"/>
      <c r="AL241" s="1693"/>
      <c r="AM241" s="1693"/>
      <c r="AN241" s="1693"/>
      <c r="AO241" s="1693"/>
      <c r="AP241" s="1693"/>
      <c r="AQ241" s="1693"/>
      <c r="AR241" s="1693"/>
      <c r="AS241" s="1693"/>
      <c r="AT241" s="1693"/>
      <c r="AU241" s="1693"/>
      <c r="AV241" s="1693"/>
      <c r="AW241" s="1693"/>
      <c r="AX241" s="1693"/>
      <c r="AY241" s="1693"/>
      <c r="AZ241" s="305"/>
      <c r="BA241" s="1710"/>
      <c r="BB241" s="1542"/>
      <c r="BC241" s="374"/>
      <c r="BD241" s="366"/>
      <c r="BE241" s="366"/>
      <c r="BF241" s="366"/>
      <c r="BG241" s="378"/>
      <c r="BH241" s="374"/>
      <c r="BI241" s="366"/>
      <c r="BJ241" s="366"/>
      <c r="BK241" s="366"/>
      <c r="BL241" s="378"/>
      <c r="BM241" s="374"/>
      <c r="BN241" s="366"/>
      <c r="BO241" s="366"/>
      <c r="BP241" s="366"/>
      <c r="BQ241" s="378"/>
      <c r="BR241" s="374"/>
      <c r="BS241" s="366"/>
      <c r="BT241" s="366"/>
      <c r="BU241" s="366"/>
      <c r="BV241" s="366"/>
      <c r="BW241" s="366"/>
      <c r="BX241" s="366"/>
      <c r="BY241" s="367"/>
      <c r="BZ241" s="367"/>
      <c r="CA241" s="367"/>
      <c r="CB241" s="367"/>
      <c r="CC241" s="367"/>
      <c r="CD241" s="367"/>
      <c r="CE241" s="367"/>
      <c r="CF241" s="367"/>
      <c r="CG241" s="367"/>
      <c r="CH241" s="367"/>
      <c r="CI241" s="367"/>
      <c r="CJ241" s="367"/>
      <c r="CK241" s="2"/>
      <c r="CL241" s="2"/>
      <c r="CM241" s="2"/>
      <c r="CN241" s="2"/>
      <c r="CO241" s="2"/>
      <c r="CP241" s="2"/>
      <c r="CQ241" s="2"/>
      <c r="CR241" s="2"/>
      <c r="CS241" s="2"/>
      <c r="CT241" s="2"/>
      <c r="CU241" s="2"/>
      <c r="CV241" s="2"/>
      <c r="CW241" s="2"/>
      <c r="CX241" s="2"/>
      <c r="CY241" s="2"/>
      <c r="CZ241" s="2"/>
    </row>
    <row r="242" s="433" customFormat="true" ht="15" customHeight="true" x14ac:dyDescent="0.2">
      <c r="A242" s="137"/>
      <c r="B242" s="109"/>
      <c r="C242" s="81"/>
      <c r="D242" s="88"/>
      <c r="E242" s="88"/>
      <c r="F242" s="88"/>
      <c r="G242" s="87"/>
      <c r="H242" s="80"/>
      <c r="I242" s="88"/>
      <c r="J242" s="88"/>
      <c r="K242" s="88"/>
      <c r="L242" s="79"/>
      <c r="M242" s="81"/>
      <c r="N242" s="88"/>
      <c r="O242" s="88"/>
      <c r="P242" s="88"/>
      <c r="Q242" s="87"/>
      <c r="R242" s="80"/>
      <c r="S242" s="88"/>
      <c r="T242" s="88"/>
      <c r="U242" s="88"/>
      <c r="V242" s="88"/>
      <c r="W242" s="88"/>
      <c r="X242" s="88"/>
      <c r="Y242" s="88"/>
      <c r="Z242" s="88"/>
      <c r="AA242" s="88"/>
      <c r="AB242" s="88"/>
      <c r="AC242" s="88"/>
      <c r="AD242" s="88"/>
      <c r="AE242" s="88"/>
      <c r="AF242" s="88"/>
      <c r="AG242" s="88"/>
      <c r="AH242" s="88"/>
      <c r="AI242" s="88"/>
      <c r="AJ242" s="79"/>
      <c r="AK242" s="1693"/>
      <c r="AL242" s="1693"/>
      <c r="AM242" s="1693"/>
      <c r="AN242" s="1693"/>
      <c r="AO242" s="1693"/>
      <c r="AP242" s="1693"/>
      <c r="AQ242" s="1693"/>
      <c r="AR242" s="1693"/>
      <c r="AS242" s="1693"/>
      <c r="AT242" s="1693"/>
      <c r="AU242" s="1693"/>
      <c r="AV242" s="1693"/>
      <c r="AW242" s="1693"/>
      <c r="AX242" s="1693"/>
      <c r="AY242" s="1693"/>
      <c r="AZ242" s="305"/>
      <c r="BA242" s="1710"/>
      <c r="BB242" s="1542"/>
      <c r="BC242" s="374"/>
      <c r="BD242" s="366"/>
      <c r="BE242" s="366"/>
      <c r="BF242" s="366"/>
      <c r="BG242" s="378"/>
      <c r="BH242" s="374"/>
      <c r="BI242" s="366"/>
      <c r="BJ242" s="366"/>
      <c r="BK242" s="366"/>
      <c r="BL242" s="378"/>
      <c r="BM242" s="374"/>
      <c r="BN242" s="366"/>
      <c r="BO242" s="366"/>
      <c r="BP242" s="366"/>
      <c r="BQ242" s="378"/>
      <c r="BR242" s="374"/>
      <c r="BS242" s="366"/>
      <c r="BT242" s="366"/>
      <c r="BU242" s="366"/>
      <c r="BV242" s="366"/>
      <c r="BW242" s="366"/>
      <c r="BX242" s="366"/>
      <c r="BY242" s="367"/>
      <c r="BZ242" s="367"/>
      <c r="CA242" s="367"/>
      <c r="CB242" s="367"/>
      <c r="CC242" s="367"/>
      <c r="CD242" s="367"/>
      <c r="CE242" s="367"/>
      <c r="CF242" s="367"/>
      <c r="CG242" s="367"/>
      <c r="CH242" s="367"/>
      <c r="CI242" s="367"/>
      <c r="CJ242" s="367"/>
      <c r="CK242" s="2"/>
      <c r="CL242" s="2"/>
      <c r="CM242" s="2"/>
      <c r="CN242" s="2"/>
      <c r="CO242" s="2"/>
      <c r="CP242" s="2"/>
      <c r="CQ242" s="2"/>
      <c r="CR242" s="2"/>
      <c r="CS242" s="2"/>
      <c r="CT242" s="2"/>
      <c r="CU242" s="2"/>
      <c r="CV242" s="2"/>
      <c r="CW242" s="2"/>
      <c r="CX242" s="2"/>
      <c r="CY242" s="2"/>
      <c r="CZ242" s="2"/>
    </row>
    <row r="243" s="433" customFormat="true" ht="15" customHeight="true" x14ac:dyDescent="0.2">
      <c r="A243" s="137"/>
      <c r="B243" s="109"/>
      <c r="C243" s="81"/>
      <c r="D243" s="88"/>
      <c r="E243" s="88"/>
      <c r="F243" s="88"/>
      <c r="G243" s="87"/>
      <c r="H243" s="80"/>
      <c r="I243" s="88"/>
      <c r="J243" s="88"/>
      <c r="K243" s="88"/>
      <c r="L243" s="79"/>
      <c r="M243" s="81"/>
      <c r="N243" s="88"/>
      <c r="O243" s="88"/>
      <c r="P243" s="88"/>
      <c r="Q243" s="87"/>
      <c r="R243" s="80"/>
      <c r="S243" s="88"/>
      <c r="T243" s="88"/>
      <c r="U243" s="88"/>
      <c r="V243" s="88"/>
      <c r="W243" s="88"/>
      <c r="X243" s="88"/>
      <c r="Y243" s="88"/>
      <c r="Z243" s="88"/>
      <c r="AA243" s="88"/>
      <c r="AB243" s="88"/>
      <c r="AC243" s="88"/>
      <c r="AD243" s="88"/>
      <c r="AE243" s="88"/>
      <c r="AF243" s="88"/>
      <c r="AG243" s="88"/>
      <c r="AH243" s="88"/>
      <c r="AI243" s="88"/>
      <c r="AJ243" s="79"/>
      <c r="AK243" s="1693"/>
      <c r="AL243" s="1693"/>
      <c r="AM243" s="1693"/>
      <c r="AN243" s="1693"/>
      <c r="AO243" s="1693"/>
      <c r="AP243" s="1693"/>
      <c r="AQ243" s="1693"/>
      <c r="AR243" s="1693"/>
      <c r="AS243" s="1693"/>
      <c r="AT243" s="1693"/>
      <c r="AU243" s="1693"/>
      <c r="AV243" s="1693"/>
      <c r="AW243" s="1693"/>
      <c r="AX243" s="1693"/>
      <c r="AY243" s="1693"/>
      <c r="AZ243" s="305"/>
      <c r="BA243" s="1710"/>
      <c r="BB243" s="1542"/>
      <c r="BC243" s="374"/>
      <c r="BD243" s="366"/>
      <c r="BE243" s="366"/>
      <c r="BF243" s="366"/>
      <c r="BG243" s="378"/>
      <c r="BH243" s="374"/>
      <c r="BI243" s="366"/>
      <c r="BJ243" s="366"/>
      <c r="BK243" s="366"/>
      <c r="BL243" s="378"/>
      <c r="BM243" s="374"/>
      <c r="BN243" s="366"/>
      <c r="BO243" s="366"/>
      <c r="BP243" s="366"/>
      <c r="BQ243" s="378"/>
      <c r="BR243" s="374"/>
      <c r="BS243" s="366"/>
      <c r="BT243" s="366"/>
      <c r="BU243" s="366"/>
      <c r="BV243" s="366"/>
      <c r="BW243" s="366"/>
      <c r="BX243" s="366"/>
      <c r="BY243" s="367"/>
      <c r="BZ243" s="367"/>
      <c r="CA243" s="367"/>
      <c r="CB243" s="367"/>
      <c r="CC243" s="367"/>
      <c r="CD243" s="367"/>
      <c r="CE243" s="367"/>
      <c r="CF243" s="367"/>
      <c r="CG243" s="367"/>
      <c r="CH243" s="367"/>
      <c r="CI243" s="367"/>
      <c r="CJ243" s="367"/>
      <c r="CK243" s="2"/>
      <c r="CL243" s="2"/>
      <c r="CM243" s="2"/>
      <c r="CN243" s="2"/>
      <c r="CO243" s="2"/>
      <c r="CP243" s="2"/>
      <c r="CQ243" s="2"/>
      <c r="CR243" s="2"/>
      <c r="CS243" s="2"/>
      <c r="CT243" s="2"/>
      <c r="CU243" s="2"/>
      <c r="CV243" s="2"/>
      <c r="CW243" s="2"/>
      <c r="CX243" s="2"/>
      <c r="CY243" s="2"/>
      <c r="CZ243" s="2"/>
    </row>
    <row r="244" s="433" customFormat="true" ht="15" customHeight="true" x14ac:dyDescent="0.2">
      <c r="A244" s="137"/>
      <c r="B244" s="109"/>
      <c r="C244" s="81"/>
      <c r="D244" s="88"/>
      <c r="E244" s="88"/>
      <c r="F244" s="88"/>
      <c r="G244" s="87"/>
      <c r="H244" s="80"/>
      <c r="I244" s="88"/>
      <c r="J244" s="88"/>
      <c r="K244" s="88"/>
      <c r="L244" s="79"/>
      <c r="M244" s="81"/>
      <c r="N244" s="88"/>
      <c r="O244" s="88"/>
      <c r="P244" s="88"/>
      <c r="Q244" s="87"/>
      <c r="R244" s="80"/>
      <c r="S244" s="88"/>
      <c r="T244" s="88"/>
      <c r="U244" s="88"/>
      <c r="V244" s="88"/>
      <c r="W244" s="88"/>
      <c r="X244" s="88"/>
      <c r="Y244" s="88"/>
      <c r="Z244" s="88"/>
      <c r="AA244" s="88"/>
      <c r="AB244" s="88"/>
      <c r="AC244" s="88"/>
      <c r="AD244" s="88"/>
      <c r="AE244" s="88"/>
      <c r="AF244" s="88"/>
      <c r="AG244" s="88"/>
      <c r="AH244" s="88"/>
      <c r="AI244" s="88"/>
      <c r="AJ244" s="79"/>
      <c r="AK244" s="1693"/>
      <c r="AL244" s="1693"/>
      <c r="AM244" s="1693"/>
      <c r="AN244" s="1693"/>
      <c r="AO244" s="1693"/>
      <c r="AP244" s="1693"/>
      <c r="AQ244" s="1693"/>
      <c r="AR244" s="1693"/>
      <c r="AS244" s="1693"/>
      <c r="AT244" s="1693"/>
      <c r="AU244" s="1693"/>
      <c r="AV244" s="1693"/>
      <c r="AW244" s="1693"/>
      <c r="AX244" s="1693"/>
      <c r="AY244" s="1693"/>
      <c r="AZ244" s="305"/>
      <c r="BA244" s="1710"/>
      <c r="BB244" s="1542"/>
      <c r="BC244" s="374"/>
      <c r="BD244" s="366"/>
      <c r="BE244" s="366"/>
      <c r="BF244" s="366"/>
      <c r="BG244" s="378"/>
      <c r="BH244" s="374"/>
      <c r="BI244" s="366"/>
      <c r="BJ244" s="366"/>
      <c r="BK244" s="366"/>
      <c r="BL244" s="378"/>
      <c r="BM244" s="374"/>
      <c r="BN244" s="366"/>
      <c r="BO244" s="366"/>
      <c r="BP244" s="366"/>
      <c r="BQ244" s="378"/>
      <c r="BR244" s="374"/>
      <c r="BS244" s="366"/>
      <c r="BT244" s="366"/>
      <c r="BU244" s="366"/>
      <c r="BV244" s="366"/>
      <c r="BW244" s="366"/>
      <c r="BX244" s="366"/>
      <c r="BY244" s="367"/>
      <c r="BZ244" s="367"/>
      <c r="CA244" s="367"/>
      <c r="CB244" s="367"/>
      <c r="CC244" s="367"/>
      <c r="CD244" s="367"/>
      <c r="CE244" s="367"/>
      <c r="CF244" s="367"/>
      <c r="CG244" s="367"/>
      <c r="CH244" s="367"/>
      <c r="CI244" s="367"/>
      <c r="CJ244" s="367"/>
      <c r="CK244" s="2"/>
      <c r="CL244" s="2"/>
      <c r="CM244" s="2"/>
      <c r="CN244" s="2"/>
      <c r="CO244" s="2"/>
      <c r="CP244" s="2"/>
      <c r="CQ244" s="2"/>
      <c r="CR244" s="2"/>
      <c r="CS244" s="2"/>
      <c r="CT244" s="2"/>
      <c r="CU244" s="2"/>
      <c r="CV244" s="2"/>
      <c r="CW244" s="2"/>
      <c r="CX244" s="2"/>
      <c r="CY244" s="2"/>
      <c r="CZ244" s="2"/>
    </row>
    <row r="245" s="433" customFormat="true" ht="15" customHeight="true" x14ac:dyDescent="0.2">
      <c r="A245" s="137"/>
      <c r="B245" s="109"/>
      <c r="C245" s="81"/>
      <c r="D245" s="88"/>
      <c r="E245" s="88"/>
      <c r="F245" s="88"/>
      <c r="G245" s="87"/>
      <c r="H245" s="80"/>
      <c r="I245" s="88"/>
      <c r="J245" s="88"/>
      <c r="K245" s="88"/>
      <c r="L245" s="79"/>
      <c r="M245" s="81"/>
      <c r="N245" s="88"/>
      <c r="O245" s="88"/>
      <c r="P245" s="88"/>
      <c r="Q245" s="87"/>
      <c r="R245" s="80"/>
      <c r="S245" s="88"/>
      <c r="T245" s="88"/>
      <c r="U245" s="88"/>
      <c r="V245" s="88"/>
      <c r="W245" s="88"/>
      <c r="X245" s="88"/>
      <c r="Y245" s="88"/>
      <c r="Z245" s="88"/>
      <c r="AA245" s="88"/>
      <c r="AB245" s="88"/>
      <c r="AC245" s="88"/>
      <c r="AD245" s="88"/>
      <c r="AE245" s="88"/>
      <c r="AF245" s="88"/>
      <c r="AG245" s="88"/>
      <c r="AH245" s="88"/>
      <c r="AI245" s="88"/>
      <c r="AJ245" s="79"/>
      <c r="AK245" s="1693"/>
      <c r="AL245" s="1693"/>
      <c r="AM245" s="1693"/>
      <c r="AN245" s="1693"/>
      <c r="AO245" s="1693"/>
      <c r="AP245" s="1693"/>
      <c r="AQ245" s="1693"/>
      <c r="AR245" s="1693"/>
      <c r="AS245" s="1693"/>
      <c r="AT245" s="1693"/>
      <c r="AU245" s="1693"/>
      <c r="AV245" s="1693"/>
      <c r="AW245" s="1693"/>
      <c r="AX245" s="1693"/>
      <c r="AY245" s="1693"/>
      <c r="AZ245" s="305"/>
      <c r="BA245" s="1710"/>
      <c r="BB245" s="1542"/>
      <c r="BC245" s="374"/>
      <c r="BD245" s="366"/>
      <c r="BE245" s="366"/>
      <c r="BF245" s="366"/>
      <c r="BG245" s="378"/>
      <c r="BH245" s="374"/>
      <c r="BI245" s="366"/>
      <c r="BJ245" s="366"/>
      <c r="BK245" s="366"/>
      <c r="BL245" s="378"/>
      <c r="BM245" s="374"/>
      <c r="BN245" s="366"/>
      <c r="BO245" s="366"/>
      <c r="BP245" s="366"/>
      <c r="BQ245" s="378"/>
      <c r="BR245" s="374"/>
      <c r="BS245" s="366"/>
      <c r="BT245" s="366"/>
      <c r="BU245" s="366"/>
      <c r="BV245" s="366"/>
      <c r="BW245" s="366"/>
      <c r="BX245" s="366"/>
      <c r="BY245" s="367"/>
      <c r="BZ245" s="367"/>
      <c r="CA245" s="367"/>
      <c r="CB245" s="367"/>
      <c r="CC245" s="367"/>
      <c r="CD245" s="367"/>
      <c r="CE245" s="367"/>
      <c r="CF245" s="367"/>
      <c r="CG245" s="367"/>
      <c r="CH245" s="367"/>
      <c r="CI245" s="367"/>
      <c r="CJ245" s="367"/>
      <c r="CK245" s="2"/>
      <c r="CL245" s="2"/>
      <c r="CM245" s="2"/>
      <c r="CN245" s="2"/>
      <c r="CO245" s="2"/>
      <c r="CP245" s="2"/>
      <c r="CQ245" s="2"/>
      <c r="CR245" s="2"/>
      <c r="CS245" s="2"/>
      <c r="CT245" s="2"/>
      <c r="CU245" s="2"/>
      <c r="CV245" s="2"/>
      <c r="CW245" s="2"/>
      <c r="CX245" s="2"/>
      <c r="CY245" s="2"/>
      <c r="CZ245" s="2"/>
    </row>
    <row r="246" s="433" customFormat="true" ht="15" customHeight="true" x14ac:dyDescent="0.2">
      <c r="A246" s="137"/>
      <c r="B246" s="109"/>
      <c r="C246" s="81"/>
      <c r="D246" s="88"/>
      <c r="E246" s="88"/>
      <c r="F246" s="88"/>
      <c r="G246" s="87"/>
      <c r="H246" s="80"/>
      <c r="I246" s="88"/>
      <c r="J246" s="88"/>
      <c r="K246" s="88"/>
      <c r="L246" s="79"/>
      <c r="M246" s="81"/>
      <c r="N246" s="88"/>
      <c r="O246" s="88"/>
      <c r="P246" s="88"/>
      <c r="Q246" s="87"/>
      <c r="R246" s="80"/>
      <c r="S246" s="88"/>
      <c r="T246" s="88"/>
      <c r="U246" s="88"/>
      <c r="V246" s="88"/>
      <c r="W246" s="88"/>
      <c r="X246" s="88"/>
      <c r="Y246" s="88"/>
      <c r="Z246" s="88"/>
      <c r="AA246" s="88"/>
      <c r="AB246" s="88"/>
      <c r="AC246" s="88"/>
      <c r="AD246" s="88"/>
      <c r="AE246" s="88"/>
      <c r="AF246" s="88"/>
      <c r="AG246" s="88"/>
      <c r="AH246" s="88"/>
      <c r="AI246" s="88"/>
      <c r="AJ246" s="79"/>
      <c r="AK246" s="1693"/>
      <c r="AL246" s="1693"/>
      <c r="AM246" s="1693"/>
      <c r="AN246" s="1693"/>
      <c r="AO246" s="1693"/>
      <c r="AP246" s="1693"/>
      <c r="AQ246" s="1693"/>
      <c r="AR246" s="1693"/>
      <c r="AS246" s="1693"/>
      <c r="AT246" s="1693"/>
      <c r="AU246" s="1693"/>
      <c r="AV246" s="1693"/>
      <c r="AW246" s="1693"/>
      <c r="AX246" s="1693"/>
      <c r="AY246" s="1693"/>
      <c r="AZ246" s="305"/>
      <c r="BA246" s="1710"/>
      <c r="BB246" s="1542"/>
      <c r="BC246" s="374"/>
      <c r="BD246" s="366"/>
      <c r="BE246" s="366"/>
      <c r="BF246" s="366"/>
      <c r="BG246" s="378"/>
      <c r="BH246" s="374"/>
      <c r="BI246" s="366"/>
      <c r="BJ246" s="366"/>
      <c r="BK246" s="366"/>
      <c r="BL246" s="378"/>
      <c r="BM246" s="374"/>
      <c r="BN246" s="366"/>
      <c r="BO246" s="366"/>
      <c r="BP246" s="366"/>
      <c r="BQ246" s="378"/>
      <c r="BR246" s="374"/>
      <c r="BS246" s="366"/>
      <c r="BT246" s="366"/>
      <c r="BU246" s="366"/>
      <c r="BV246" s="366"/>
      <c r="BW246" s="366"/>
      <c r="BX246" s="366"/>
      <c r="BY246" s="367"/>
      <c r="BZ246" s="367"/>
      <c r="CA246" s="367"/>
      <c r="CB246" s="367"/>
      <c r="CC246" s="367"/>
      <c r="CD246" s="367"/>
      <c r="CE246" s="367"/>
      <c r="CF246" s="367"/>
      <c r="CG246" s="367"/>
      <c r="CH246" s="367"/>
      <c r="CI246" s="367"/>
      <c r="CJ246" s="367"/>
      <c r="CK246" s="2"/>
      <c r="CL246" s="2"/>
      <c r="CM246" s="2"/>
      <c r="CN246" s="2"/>
      <c r="CO246" s="2"/>
      <c r="CP246" s="2"/>
      <c r="CQ246" s="2"/>
      <c r="CR246" s="2"/>
      <c r="CS246" s="2"/>
      <c r="CT246" s="2"/>
      <c r="CU246" s="2"/>
      <c r="CV246" s="2"/>
      <c r="CW246" s="2"/>
      <c r="CX246" s="2"/>
      <c r="CY246" s="2"/>
      <c r="CZ246" s="2"/>
    </row>
    <row r="247" s="433" customFormat="true" ht="15" customHeight="true" x14ac:dyDescent="0.2">
      <c r="A247" s="137"/>
      <c r="B247" s="109"/>
      <c r="C247" s="81"/>
      <c r="D247" s="88"/>
      <c r="E247" s="88"/>
      <c r="F247" s="88"/>
      <c r="G247" s="87"/>
      <c r="H247" s="80"/>
      <c r="I247" s="88"/>
      <c r="J247" s="88"/>
      <c r="K247" s="88"/>
      <c r="L247" s="79"/>
      <c r="M247" s="81"/>
      <c r="N247" s="88"/>
      <c r="O247" s="88"/>
      <c r="P247" s="88"/>
      <c r="Q247" s="87"/>
      <c r="R247" s="80"/>
      <c r="S247" s="88"/>
      <c r="T247" s="88"/>
      <c r="U247" s="88"/>
      <c r="V247" s="88"/>
      <c r="W247" s="88"/>
      <c r="X247" s="88"/>
      <c r="Y247" s="88"/>
      <c r="Z247" s="88"/>
      <c r="AA247" s="88"/>
      <c r="AB247" s="88"/>
      <c r="AC247" s="88"/>
      <c r="AD247" s="88"/>
      <c r="AE247" s="88"/>
      <c r="AF247" s="88"/>
      <c r="AG247" s="88"/>
      <c r="AH247" s="88"/>
      <c r="AI247" s="88"/>
      <c r="AJ247" s="79"/>
      <c r="AK247" s="1693"/>
      <c r="AL247" s="1693"/>
      <c r="AM247" s="1693"/>
      <c r="AN247" s="1693"/>
      <c r="AO247" s="1693"/>
      <c r="AP247" s="1693"/>
      <c r="AQ247" s="1693"/>
      <c r="AR247" s="1693"/>
      <c r="AS247" s="1693"/>
      <c r="AT247" s="1693"/>
      <c r="AU247" s="1693"/>
      <c r="AV247" s="1693"/>
      <c r="AW247" s="1693"/>
      <c r="AX247" s="1693"/>
      <c r="AY247" s="1693"/>
      <c r="AZ247" s="305"/>
      <c r="BA247" s="1710"/>
      <c r="BB247" s="1542"/>
      <c r="BC247" s="374"/>
      <c r="BD247" s="366"/>
      <c r="BE247" s="366"/>
      <c r="BF247" s="366"/>
      <c r="BG247" s="378"/>
      <c r="BH247" s="374"/>
      <c r="BI247" s="366"/>
      <c r="BJ247" s="366"/>
      <c r="BK247" s="366"/>
      <c r="BL247" s="378"/>
      <c r="BM247" s="374"/>
      <c r="BN247" s="366"/>
      <c r="BO247" s="366"/>
      <c r="BP247" s="366"/>
      <c r="BQ247" s="378"/>
      <c r="BR247" s="374"/>
      <c r="BS247" s="366"/>
      <c r="BT247" s="366"/>
      <c r="BU247" s="366"/>
      <c r="BV247" s="366"/>
      <c r="BW247" s="366"/>
      <c r="BX247" s="366"/>
      <c r="BY247" s="367"/>
      <c r="BZ247" s="367"/>
      <c r="CA247" s="367"/>
      <c r="CB247" s="367"/>
      <c r="CC247" s="367"/>
      <c r="CD247" s="367"/>
      <c r="CE247" s="367"/>
      <c r="CF247" s="367"/>
      <c r="CG247" s="367"/>
      <c r="CH247" s="367"/>
      <c r="CI247" s="367"/>
      <c r="CJ247" s="367"/>
      <c r="CK247" s="2"/>
      <c r="CL247" s="2"/>
      <c r="CM247" s="2"/>
      <c r="CN247" s="2"/>
      <c r="CO247" s="2"/>
      <c r="CP247" s="2"/>
      <c r="CQ247" s="2"/>
      <c r="CR247" s="2"/>
      <c r="CS247" s="2"/>
      <c r="CT247" s="2"/>
      <c r="CU247" s="2"/>
      <c r="CV247" s="2"/>
      <c r="CW247" s="2"/>
      <c r="CX247" s="2"/>
      <c r="CY247" s="2"/>
      <c r="CZ247" s="2"/>
    </row>
    <row r="248" s="433" customFormat="true" ht="15" customHeight="true" x14ac:dyDescent="0.2">
      <c r="A248" s="135"/>
      <c r="B248" s="104"/>
      <c r="C248" s="56"/>
      <c r="D248" s="68"/>
      <c r="E248" s="68"/>
      <c r="F248" s="68"/>
      <c r="G248" s="67"/>
      <c r="H248" s="55"/>
      <c r="I248" s="68"/>
      <c r="J248" s="68"/>
      <c r="K248" s="68"/>
      <c r="L248" s="54"/>
      <c r="M248" s="56"/>
      <c r="N248" s="68"/>
      <c r="O248" s="68"/>
      <c r="P248" s="68"/>
      <c r="Q248" s="67"/>
      <c r="R248" s="55"/>
      <c r="S248" s="68"/>
      <c r="T248" s="68"/>
      <c r="U248" s="68"/>
      <c r="V248" s="68"/>
      <c r="W248" s="68"/>
      <c r="X248" s="68"/>
      <c r="Y248" s="68"/>
      <c r="Z248" s="68"/>
      <c r="AA248" s="68"/>
      <c r="AB248" s="68"/>
      <c r="AC248" s="68"/>
      <c r="AD248" s="68"/>
      <c r="AE248" s="68"/>
      <c r="AF248" s="68"/>
      <c r="AG248" s="68"/>
      <c r="AH248" s="68"/>
      <c r="AI248" s="68"/>
      <c r="AJ248" s="54"/>
      <c r="AK248" s="1693"/>
      <c r="AL248" s="1693"/>
      <c r="AM248" s="1693"/>
      <c r="AN248" s="1693"/>
      <c r="AO248" s="1693"/>
      <c r="AP248" s="1693"/>
      <c r="AQ248" s="1693"/>
      <c r="AR248" s="1693"/>
      <c r="AS248" s="1693"/>
      <c r="AT248" s="1693"/>
      <c r="AU248" s="1693"/>
      <c r="AV248" s="1693"/>
      <c r="AW248" s="1693"/>
      <c r="AX248" s="1693"/>
      <c r="AY248" s="1693"/>
      <c r="AZ248" s="305"/>
      <c r="BA248" s="1710"/>
      <c r="BB248" s="1542"/>
      <c r="BC248" s="377"/>
      <c r="BD248" s="376"/>
      <c r="BE248" s="376"/>
      <c r="BF248" s="376"/>
      <c r="BG248" s="380"/>
      <c r="BH248" s="377"/>
      <c r="BI248" s="376"/>
      <c r="BJ248" s="376"/>
      <c r="BK248" s="376"/>
      <c r="BL248" s="380"/>
      <c r="BM248" s="377"/>
      <c r="BN248" s="376"/>
      <c r="BO248" s="376"/>
      <c r="BP248" s="376"/>
      <c r="BQ248" s="380"/>
      <c r="BR248" s="377"/>
      <c r="BS248" s="376"/>
      <c r="BT248" s="376"/>
      <c r="BU248" s="376"/>
      <c r="BV248" s="376"/>
      <c r="BW248" s="376"/>
      <c r="BX248" s="376"/>
      <c r="BY248" s="379"/>
      <c r="BZ248" s="379"/>
      <c r="CA248" s="379"/>
      <c r="CB248" s="379"/>
      <c r="CC248" s="379"/>
      <c r="CD248" s="379"/>
      <c r="CE248" s="379"/>
      <c r="CF248" s="379"/>
      <c r="CG248" s="379"/>
      <c r="CH248" s="379"/>
      <c r="CI248" s="379"/>
      <c r="CJ248" s="379"/>
      <c r="CK248" s="2"/>
      <c r="CL248" s="2"/>
      <c r="CM248" s="2"/>
      <c r="CN248" s="2"/>
      <c r="CO248" s="2"/>
      <c r="CP248" s="2"/>
      <c r="CQ248" s="2"/>
      <c r="CR248" s="2"/>
      <c r="CS248" s="2"/>
      <c r="CT248" s="2"/>
      <c r="CU248" s="2"/>
      <c r="CV248" s="2"/>
      <c r="CW248" s="2"/>
      <c r="CX248" s="2"/>
      <c r="CY248" s="2"/>
      <c r="CZ248" s="2"/>
    </row>
    <row r="249" s="433" customFormat="true" ht="250.15" customHeight="true" x14ac:dyDescent="0.2">
      <c r="B249" s="411"/>
      <c r="AK249" s="305"/>
      <c r="AL249" s="305"/>
      <c r="AM249" s="305"/>
      <c r="AN249" s="305"/>
      <c r="AO249" s="305"/>
      <c r="AP249" s="305"/>
      <c r="AQ249" s="305"/>
      <c r="AR249" s="305"/>
      <c r="AS249" s="305"/>
      <c r="AT249" s="305"/>
      <c r="AU249" s="305"/>
      <c r="AV249" s="305"/>
      <c r="AW249" s="305"/>
      <c r="AX249" s="305"/>
      <c r="AY249" s="305"/>
      <c r="AZ249" s="305"/>
      <c r="BA249" s="278"/>
      <c r="BB249" s="276"/>
      <c r="BC249" s="276"/>
      <c r="BD249" s="276"/>
      <c r="BE249" s="276"/>
      <c r="BF249" s="276"/>
      <c r="BG249" s="276"/>
      <c r="BH249" s="276"/>
      <c r="BI249" s="276"/>
      <c r="BJ249" s="276"/>
      <c r="BK249" s="276"/>
      <c r="BL249" s="276"/>
      <c r="BM249" s="276"/>
      <c r="BN249" s="276"/>
      <c r="BO249" s="276"/>
      <c r="BP249" s="276"/>
      <c r="BQ249" s="276"/>
      <c r="BR249" s="276"/>
      <c r="BS249" s="276"/>
      <c r="BT249" s="276"/>
      <c r="BU249" s="276"/>
      <c r="BV249" s="276"/>
      <c r="BW249" s="276"/>
      <c r="BX249" s="276"/>
      <c r="BY249" s="278"/>
      <c r="BZ249" s="304"/>
      <c r="CA249" s="304"/>
      <c r="CB249" s="304"/>
      <c r="CC249" s="304"/>
      <c r="CD249" s="304"/>
      <c r="CE249" s="304"/>
      <c r="CF249" s="304"/>
      <c r="CG249" s="304"/>
      <c r="CH249" s="304"/>
      <c r="CI249" s="304"/>
      <c r="CJ249" s="304"/>
      <c r="CK249" s="304"/>
      <c r="CL249" s="304"/>
      <c r="CM249" s="304"/>
      <c r="CN249" s="304"/>
      <c r="CO249" s="304"/>
      <c r="CP249" s="304"/>
      <c r="CQ249" s="304"/>
      <c r="CR249" s="304"/>
      <c r="CS249" s="304"/>
      <c r="CT249" s="304"/>
      <c r="CU249" s="304"/>
      <c r="CV249" s="304"/>
      <c r="CW249" s="304"/>
      <c r="CX249" s="304"/>
      <c r="CY249" s="304"/>
      <c r="CZ249" s="304"/>
    </row>
    <row r="250" s="307" customFormat="true" ht="19.15" customHeight="true" x14ac:dyDescent="0.2">
      <c r="B250" s="406"/>
      <c r="AK250" s="300"/>
      <c r="AL250" s="300"/>
      <c r="AM250" s="300"/>
      <c r="AN250" s="300"/>
      <c r="AO250" s="300"/>
      <c r="AP250" s="300"/>
      <c r="AQ250" s="300"/>
      <c r="AR250" s="300"/>
      <c r="AS250" s="300"/>
      <c r="AT250" s="300"/>
      <c r="AU250" s="300"/>
      <c r="AV250" s="300"/>
      <c r="AW250" s="300"/>
      <c r="AX250" s="300"/>
      <c r="AY250" s="300"/>
      <c r="AZ250" s="300"/>
      <c r="BA250" s="395"/>
      <c r="BB250" s="324"/>
      <c r="BC250" s="395"/>
      <c r="BD250" s="395"/>
      <c r="BE250" s="395"/>
      <c r="BF250" s="395"/>
      <c r="BG250" s="395"/>
      <c r="BH250" s="395"/>
      <c r="BI250" s="395"/>
      <c r="BJ250" s="395"/>
      <c r="BK250" s="395"/>
      <c r="BL250" s="395"/>
      <c r="BM250" s="395"/>
      <c r="BN250" s="395"/>
      <c r="BO250" s="395"/>
      <c r="BP250" s="395"/>
      <c r="BQ250" s="395"/>
      <c r="BR250" s="395"/>
      <c r="BS250" s="395"/>
      <c r="BT250" s="395"/>
      <c r="BU250" s="395"/>
      <c r="BV250" s="395"/>
      <c r="BW250" s="395"/>
      <c r="BX250" s="395"/>
      <c r="BY250" s="395"/>
      <c r="BZ250" s="300"/>
      <c r="CA250" s="300"/>
      <c r="CB250" s="300"/>
      <c r="CC250" s="300"/>
      <c r="CD250" s="300"/>
      <c r="CE250" s="300"/>
      <c r="CF250" s="300"/>
      <c r="CG250" s="300"/>
      <c r="CH250" s="300"/>
      <c r="CI250" s="300"/>
      <c r="CJ250" s="300"/>
      <c r="CK250" s="300"/>
      <c r="CL250" s="300"/>
      <c r="CM250" s="300"/>
      <c r="CN250" s="300"/>
      <c r="CO250" s="300"/>
      <c r="CP250" s="300"/>
      <c r="CQ250" s="300"/>
      <c r="CR250" s="300"/>
      <c r="CS250" s="300"/>
      <c r="CT250" s="300"/>
      <c r="CU250" s="300"/>
      <c r="CV250" s="300"/>
      <c r="CW250" s="300"/>
      <c r="CX250" s="300"/>
      <c r="CY250" s="300"/>
      <c r="CZ250" s="300"/>
    </row>
    <row r="251" s="307" customFormat="true" ht="15" customHeight="true" x14ac:dyDescent="0.2">
      <c r="B251" s="406"/>
      <c r="AK251" s="300"/>
      <c r="AL251" s="300"/>
      <c r="AM251" s="300"/>
      <c r="AN251" s="300"/>
      <c r="AO251" s="300"/>
      <c r="AP251" s="300"/>
      <c r="AQ251" s="300"/>
      <c r="AR251" s="300"/>
      <c r="AS251" s="300"/>
      <c r="AT251" s="300"/>
      <c r="AU251" s="300"/>
      <c r="AV251" s="300"/>
      <c r="AW251" s="300"/>
      <c r="AX251" s="300"/>
      <c r="AY251" s="300"/>
      <c r="AZ251" s="300"/>
      <c r="BA251" s="395"/>
      <c r="BB251" s="324"/>
      <c r="BC251" s="395"/>
      <c r="BD251" s="395"/>
      <c r="BE251" s="395"/>
      <c r="BF251" s="395"/>
      <c r="BG251" s="395"/>
      <c r="BH251" s="395"/>
      <c r="BI251" s="395"/>
      <c r="BJ251" s="395"/>
      <c r="BK251" s="395"/>
      <c r="BL251" s="395"/>
      <c r="BM251" s="395"/>
      <c r="BN251" s="395"/>
      <c r="BO251" s="395"/>
      <c r="BP251" s="395"/>
      <c r="BQ251" s="395"/>
      <c r="BR251" s="395"/>
      <c r="BS251" s="395"/>
      <c r="BT251" s="395"/>
      <c r="BU251" s="395"/>
      <c r="BV251" s="395"/>
      <c r="BW251" s="395"/>
      <c r="BX251" s="395"/>
      <c r="BY251" s="395"/>
      <c r="BZ251" s="300"/>
      <c r="CA251" s="300"/>
      <c r="CB251" s="300"/>
      <c r="CC251" s="300"/>
      <c r="CD251" s="300"/>
      <c r="CE251" s="300"/>
      <c r="CF251" s="300"/>
      <c r="CG251" s="300"/>
      <c r="CH251" s="300"/>
      <c r="CI251" s="300"/>
      <c r="CJ251" s="300"/>
      <c r="CK251" s="300"/>
      <c r="CL251" s="300"/>
      <c r="CM251" s="300"/>
      <c r="CN251" s="300"/>
      <c r="CO251" s="300"/>
      <c r="CP251" s="300"/>
      <c r="CQ251" s="300"/>
      <c r="CR251" s="300"/>
      <c r="CS251" s="300"/>
      <c r="CT251" s="300"/>
      <c r="CU251" s="300"/>
      <c r="CV251" s="300"/>
      <c r="CW251" s="300"/>
      <c r="CX251" s="300"/>
      <c r="CY251" s="300"/>
      <c r="CZ251" s="300"/>
    </row>
    <row r="252" s="307" customFormat="true" ht="15" customHeight="true" x14ac:dyDescent="0.2">
      <c r="B252" s="406"/>
      <c r="AK252" s="300"/>
      <c r="AL252" s="300"/>
      <c r="AM252" s="300"/>
      <c r="AN252" s="300"/>
      <c r="AO252" s="300"/>
      <c r="AP252" s="300"/>
      <c r="AQ252" s="300"/>
      <c r="AR252" s="300"/>
      <c r="AS252" s="300"/>
      <c r="AT252" s="300"/>
      <c r="AU252" s="300"/>
      <c r="AV252" s="300"/>
      <c r="AW252" s="300"/>
      <c r="AX252" s="300"/>
      <c r="AY252" s="300"/>
      <c r="AZ252" s="300"/>
      <c r="BA252" s="395"/>
      <c r="BB252" s="324"/>
      <c r="BC252" s="395"/>
      <c r="BD252" s="395"/>
      <c r="BE252" s="395"/>
      <c r="BF252" s="395"/>
      <c r="BG252" s="395"/>
      <c r="BH252" s="395"/>
      <c r="BI252" s="395"/>
      <c r="BJ252" s="395"/>
      <c r="BK252" s="395"/>
      <c r="BL252" s="395"/>
      <c r="BM252" s="395"/>
      <c r="BN252" s="395"/>
      <c r="BO252" s="395"/>
      <c r="BP252" s="395"/>
      <c r="BQ252" s="395"/>
      <c r="BR252" s="395"/>
      <c r="BS252" s="395"/>
      <c r="BT252" s="395"/>
      <c r="BU252" s="395"/>
      <c r="BV252" s="395"/>
      <c r="BW252" s="395"/>
      <c r="BX252" s="395"/>
      <c r="BY252" s="395"/>
      <c r="BZ252" s="300"/>
      <c r="CA252" s="300"/>
      <c r="CB252" s="300"/>
      <c r="CC252" s="300"/>
      <c r="CD252" s="300"/>
      <c r="CE252" s="300"/>
      <c r="CF252" s="300"/>
      <c r="CG252" s="300"/>
      <c r="CH252" s="300"/>
      <c r="CI252" s="300"/>
      <c r="CJ252" s="300"/>
      <c r="CK252" s="300"/>
      <c r="CL252" s="300"/>
      <c r="CM252" s="300"/>
      <c r="CN252" s="300"/>
      <c r="CO252" s="300"/>
      <c r="CP252" s="300"/>
      <c r="CQ252" s="300"/>
      <c r="CR252" s="300"/>
      <c r="CS252" s="300"/>
      <c r="CT252" s="300"/>
      <c r="CU252" s="300"/>
      <c r="CV252" s="300"/>
      <c r="CW252" s="300"/>
      <c r="CX252" s="300"/>
      <c r="CY252" s="300"/>
      <c r="CZ252" s="300"/>
    </row>
    <row r="253" s="307" customFormat="true" ht="15" customHeight="true" x14ac:dyDescent="0.2">
      <c r="B253" s="406"/>
      <c r="AK253" s="300"/>
      <c r="AL253" s="300"/>
      <c r="AM253" s="300"/>
      <c r="AN253" s="300"/>
      <c r="AO253" s="300"/>
      <c r="AP253" s="300"/>
      <c r="AQ253" s="300"/>
      <c r="AR253" s="300"/>
      <c r="AS253" s="300"/>
      <c r="AT253" s="300"/>
      <c r="AU253" s="300"/>
      <c r="AV253" s="300"/>
      <c r="AW253" s="300"/>
      <c r="AX253" s="300"/>
      <c r="AY253" s="300"/>
      <c r="AZ253" s="300"/>
      <c r="BA253" s="395"/>
      <c r="BB253" s="324"/>
      <c r="BC253" s="395"/>
      <c r="BD253" s="395"/>
      <c r="BE253" s="395"/>
      <c r="BF253" s="395"/>
      <c r="BG253" s="395"/>
      <c r="BH253" s="395"/>
      <c r="BI253" s="395"/>
      <c r="BJ253" s="395"/>
      <c r="BK253" s="395"/>
      <c r="BL253" s="395"/>
      <c r="BM253" s="395"/>
      <c r="BN253" s="395"/>
      <c r="BO253" s="395"/>
      <c r="BP253" s="395"/>
      <c r="BQ253" s="395"/>
      <c r="BR253" s="395"/>
      <c r="BS253" s="395"/>
      <c r="BT253" s="395"/>
      <c r="BU253" s="395"/>
      <c r="BV253" s="395"/>
      <c r="BW253" s="395"/>
      <c r="BX253" s="395"/>
      <c r="BY253" s="395"/>
      <c r="BZ253" s="300"/>
      <c r="CA253" s="300"/>
      <c r="CB253" s="300"/>
      <c r="CC253" s="300"/>
      <c r="CD253" s="300"/>
      <c r="CE253" s="300"/>
      <c r="CF253" s="300"/>
      <c r="CG253" s="300"/>
      <c r="CH253" s="300"/>
      <c r="CI253" s="300"/>
      <c r="CJ253" s="300"/>
      <c r="CK253" s="300"/>
      <c r="CL253" s="300"/>
      <c r="CM253" s="300"/>
      <c r="CN253" s="300"/>
      <c r="CO253" s="300"/>
      <c r="CP253" s="300"/>
      <c r="CQ253" s="300"/>
      <c r="CR253" s="300"/>
      <c r="CS253" s="300"/>
      <c r="CT253" s="300"/>
      <c r="CU253" s="300"/>
      <c r="CV253" s="300"/>
      <c r="CW253" s="300"/>
      <c r="CX253" s="300"/>
      <c r="CY253" s="300"/>
      <c r="CZ253" s="300"/>
    </row>
    <row r="254" s="307" customFormat="true" ht="15" customHeight="true" x14ac:dyDescent="0.2">
      <c r="B254" s="406"/>
      <c r="AK254" s="300"/>
      <c r="AL254" s="300"/>
      <c r="AM254" s="300"/>
      <c r="AN254" s="300"/>
      <c r="AO254" s="300"/>
      <c r="AP254" s="300"/>
      <c r="AQ254" s="300"/>
      <c r="AR254" s="300"/>
      <c r="AS254" s="300"/>
      <c r="AT254" s="300"/>
      <c r="AU254" s="300"/>
      <c r="AV254" s="300"/>
      <c r="AW254" s="300"/>
      <c r="AX254" s="300"/>
      <c r="AY254" s="300"/>
      <c r="AZ254" s="300"/>
      <c r="BA254" s="395"/>
      <c r="BB254" s="324"/>
      <c r="BC254" s="395"/>
      <c r="BD254" s="395"/>
      <c r="BE254" s="395"/>
      <c r="BF254" s="395"/>
      <c r="BG254" s="395"/>
      <c r="BH254" s="395"/>
      <c r="BI254" s="395"/>
      <c r="BJ254" s="395"/>
      <c r="BK254" s="395"/>
      <c r="BL254" s="395"/>
      <c r="BM254" s="395"/>
      <c r="BN254" s="395"/>
      <c r="BO254" s="395"/>
      <c r="BP254" s="395"/>
      <c r="BQ254" s="395"/>
      <c r="BR254" s="395"/>
      <c r="BS254" s="395"/>
      <c r="BT254" s="395"/>
      <c r="BU254" s="395"/>
      <c r="BV254" s="395"/>
      <c r="BW254" s="395"/>
      <c r="BX254" s="395"/>
      <c r="BY254" s="395"/>
      <c r="BZ254" s="300"/>
      <c r="CA254" s="300"/>
      <c r="CB254" s="300"/>
      <c r="CC254" s="300"/>
      <c r="CD254" s="300"/>
      <c r="CE254" s="300"/>
      <c r="CF254" s="300"/>
      <c r="CG254" s="300"/>
      <c r="CH254" s="300"/>
      <c r="CI254" s="300"/>
      <c r="CJ254" s="300"/>
      <c r="CK254" s="300"/>
      <c r="CL254" s="300"/>
      <c r="CM254" s="300"/>
      <c r="CN254" s="300"/>
      <c r="CO254" s="300"/>
      <c r="CP254" s="300"/>
      <c r="CQ254" s="300"/>
      <c r="CR254" s="300"/>
      <c r="CS254" s="300"/>
      <c r="CT254" s="300"/>
      <c r="CU254" s="300"/>
      <c r="CV254" s="300"/>
      <c r="CW254" s="300"/>
      <c r="CX254" s="300"/>
      <c r="CY254" s="300"/>
      <c r="CZ254" s="300"/>
    </row>
    <row r="255" s="307" customFormat="true" ht="15" customHeight="true" x14ac:dyDescent="0.2">
      <c r="B255" s="406"/>
      <c r="AK255" s="300"/>
      <c r="AL255" s="300"/>
      <c r="AM255" s="300"/>
      <c r="AN255" s="300"/>
      <c r="AO255" s="300"/>
      <c r="AP255" s="300"/>
      <c r="AQ255" s="300"/>
      <c r="AR255" s="300"/>
      <c r="AS255" s="300"/>
      <c r="AT255" s="300"/>
      <c r="AU255" s="300"/>
      <c r="AV255" s="300"/>
      <c r="AW255" s="300"/>
      <c r="AX255" s="300"/>
      <c r="AY255" s="300"/>
      <c r="AZ255" s="300"/>
      <c r="BA255" s="395"/>
      <c r="BB255" s="324"/>
      <c r="BC255" s="395"/>
      <c r="BD255" s="395"/>
      <c r="BE255" s="395"/>
      <c r="BF255" s="395"/>
      <c r="BG255" s="395"/>
      <c r="BH255" s="395"/>
      <c r="BI255" s="395"/>
      <c r="BJ255" s="395"/>
      <c r="BK255" s="395"/>
      <c r="BL255" s="395"/>
      <c r="BM255" s="395"/>
      <c r="BN255" s="395"/>
      <c r="BO255" s="395"/>
      <c r="BP255" s="395"/>
      <c r="BQ255" s="395"/>
      <c r="BR255" s="395"/>
      <c r="BS255" s="395"/>
      <c r="BT255" s="395"/>
      <c r="BU255" s="395"/>
      <c r="BV255" s="395"/>
      <c r="BW255" s="395"/>
      <c r="BX255" s="395"/>
      <c r="BY255" s="395"/>
      <c r="BZ255" s="300"/>
      <c r="CA255" s="300"/>
      <c r="CB255" s="300"/>
      <c r="CC255" s="300"/>
      <c r="CD255" s="300"/>
      <c r="CE255" s="300"/>
      <c r="CF255" s="300"/>
      <c r="CG255" s="300"/>
      <c r="CH255" s="300"/>
      <c r="CI255" s="300"/>
      <c r="CJ255" s="300"/>
      <c r="CK255" s="300"/>
      <c r="CL255" s="300"/>
      <c r="CM255" s="300"/>
      <c r="CN255" s="300"/>
      <c r="CO255" s="300"/>
      <c r="CP255" s="300"/>
      <c r="CQ255" s="300"/>
      <c r="CR255" s="300"/>
      <c r="CS255" s="300"/>
      <c r="CT255" s="300"/>
      <c r="CU255" s="300"/>
      <c r="CV255" s="300"/>
      <c r="CW255" s="300"/>
      <c r="CX255" s="300"/>
      <c r="CY255" s="300"/>
      <c r="CZ255" s="300"/>
    </row>
    <row r="256" s="307" customFormat="true" ht="15" customHeight="true" x14ac:dyDescent="0.2">
      <c r="B256" s="406"/>
      <c r="AK256" s="300"/>
      <c r="AL256" s="300"/>
      <c r="AM256" s="300"/>
      <c r="AN256" s="300"/>
      <c r="AO256" s="300"/>
      <c r="AP256" s="300"/>
      <c r="AQ256" s="300"/>
      <c r="AR256" s="300"/>
      <c r="AS256" s="300"/>
      <c r="AT256" s="300"/>
      <c r="AU256" s="300"/>
      <c r="AV256" s="300"/>
      <c r="AW256" s="300"/>
      <c r="AX256" s="300"/>
      <c r="AY256" s="300"/>
      <c r="AZ256" s="300"/>
      <c r="BA256" s="395"/>
      <c r="BB256" s="324"/>
      <c r="BC256" s="395"/>
      <c r="BD256" s="395"/>
      <c r="BE256" s="395"/>
      <c r="BF256" s="395"/>
      <c r="BG256" s="395"/>
      <c r="BH256" s="395"/>
      <c r="BI256" s="395"/>
      <c r="BJ256" s="395"/>
      <c r="BK256" s="395"/>
      <c r="BL256" s="395"/>
      <c r="BM256" s="395"/>
      <c r="BN256" s="395"/>
      <c r="BO256" s="395"/>
      <c r="BP256" s="395"/>
      <c r="BQ256" s="395"/>
      <c r="BR256" s="395"/>
      <c r="BS256" s="395"/>
      <c r="BT256" s="395"/>
      <c r="BU256" s="395"/>
      <c r="BV256" s="395"/>
      <c r="BW256" s="395"/>
      <c r="BX256" s="395"/>
      <c r="BY256" s="395"/>
      <c r="BZ256" s="300"/>
      <c r="CA256" s="300"/>
      <c r="CB256" s="300"/>
      <c r="CC256" s="300"/>
      <c r="CD256" s="300"/>
      <c r="CE256" s="300"/>
      <c r="CF256" s="300"/>
      <c r="CG256" s="300"/>
      <c r="CH256" s="300"/>
      <c r="CI256" s="300"/>
      <c r="CJ256" s="300"/>
      <c r="CK256" s="300"/>
      <c r="CL256" s="300"/>
      <c r="CM256" s="300"/>
      <c r="CN256" s="300"/>
      <c r="CO256" s="300"/>
      <c r="CP256" s="300"/>
      <c r="CQ256" s="300"/>
      <c r="CR256" s="300"/>
      <c r="CS256" s="300"/>
      <c r="CT256" s="300"/>
      <c r="CU256" s="300"/>
      <c r="CV256" s="300"/>
      <c r="CW256" s="300"/>
      <c r="CX256" s="300"/>
      <c r="CY256" s="300"/>
      <c r="CZ256" s="300"/>
    </row>
    <row r="257" s="307" customFormat="true" ht="18" customHeight="true" x14ac:dyDescent="0.2">
      <c r="B257" s="406"/>
      <c r="AK257" s="300"/>
      <c r="AL257" s="300"/>
      <c r="AM257" s="300"/>
      <c r="AN257" s="300"/>
      <c r="AO257" s="300"/>
      <c r="AP257" s="300"/>
      <c r="AQ257" s="300"/>
      <c r="AR257" s="300"/>
      <c r="AS257" s="300"/>
      <c r="AT257" s="300"/>
      <c r="AU257" s="300"/>
      <c r="AV257" s="300"/>
      <c r="AW257" s="300"/>
      <c r="AX257" s="300"/>
      <c r="AY257" s="300"/>
      <c r="AZ257" s="300"/>
      <c r="BA257" s="395"/>
      <c r="BB257" s="324"/>
      <c r="BC257" s="395"/>
      <c r="BD257" s="395"/>
      <c r="BE257" s="395"/>
      <c r="BF257" s="395"/>
      <c r="BG257" s="395"/>
      <c r="BH257" s="395"/>
      <c r="BI257" s="395"/>
      <c r="BJ257" s="395"/>
      <c r="BK257" s="395"/>
      <c r="BL257" s="395"/>
      <c r="BM257" s="395"/>
      <c r="BN257" s="395"/>
      <c r="BO257" s="395"/>
      <c r="BP257" s="395"/>
      <c r="BQ257" s="395"/>
      <c r="BR257" s="395"/>
      <c r="BS257" s="395"/>
      <c r="BT257" s="395"/>
      <c r="BU257" s="395"/>
      <c r="BV257" s="395"/>
      <c r="BW257" s="395"/>
      <c r="BX257" s="395"/>
      <c r="BY257" s="395"/>
      <c r="BZ257" s="300"/>
      <c r="CA257" s="300"/>
      <c r="CB257" s="300"/>
      <c r="CC257" s="300"/>
      <c r="CD257" s="300"/>
      <c r="CE257" s="300"/>
      <c r="CF257" s="300"/>
      <c r="CG257" s="300"/>
      <c r="CH257" s="300"/>
      <c r="CI257" s="300"/>
      <c r="CJ257" s="300"/>
      <c r="CK257" s="300"/>
      <c r="CL257" s="300"/>
      <c r="CM257" s="300"/>
      <c r="CN257" s="300"/>
      <c r="CO257" s="300"/>
      <c r="CP257" s="300"/>
      <c r="CQ257" s="300"/>
      <c r="CR257" s="300"/>
      <c r="CS257" s="300"/>
      <c r="CT257" s="300"/>
      <c r="CU257" s="300"/>
      <c r="CV257" s="300"/>
      <c r="CW257" s="300"/>
      <c r="CX257" s="300"/>
      <c r="CY257" s="300"/>
      <c r="CZ257" s="300"/>
    </row>
    <row r="258" s="307" customFormat="true" ht="18" customHeight="true" x14ac:dyDescent="0.2">
      <c r="B258" s="406"/>
      <c r="AK258" s="300"/>
      <c r="AL258" s="300"/>
      <c r="AM258" s="300"/>
      <c r="AN258" s="300"/>
      <c r="AO258" s="300"/>
      <c r="AP258" s="300"/>
      <c r="AQ258" s="300"/>
      <c r="AR258" s="300"/>
      <c r="AS258" s="300"/>
      <c r="AT258" s="300"/>
      <c r="AU258" s="300"/>
      <c r="AV258" s="300"/>
      <c r="AW258" s="300"/>
      <c r="AX258" s="300"/>
      <c r="AY258" s="300"/>
      <c r="AZ258" s="300"/>
      <c r="BA258" s="395"/>
      <c r="BB258" s="324"/>
      <c r="BC258" s="395"/>
      <c r="BD258" s="395"/>
      <c r="BE258" s="395"/>
      <c r="BF258" s="395"/>
      <c r="BG258" s="395"/>
      <c r="BH258" s="395"/>
      <c r="BI258" s="395"/>
      <c r="BJ258" s="395"/>
      <c r="BK258" s="395"/>
      <c r="BL258" s="395"/>
      <c r="BM258" s="395"/>
      <c r="BN258" s="395"/>
      <c r="BO258" s="395"/>
      <c r="BP258" s="395"/>
      <c r="BQ258" s="395"/>
      <c r="BR258" s="395"/>
      <c r="BS258" s="395"/>
      <c r="BT258" s="395"/>
      <c r="BU258" s="395"/>
      <c r="BV258" s="395"/>
      <c r="BW258" s="395"/>
      <c r="BX258" s="395"/>
      <c r="BY258" s="395"/>
      <c r="BZ258" s="300"/>
      <c r="CA258" s="300"/>
      <c r="CB258" s="300"/>
      <c r="CC258" s="300"/>
      <c r="CD258" s="300"/>
      <c r="CE258" s="300"/>
      <c r="CF258" s="300"/>
      <c r="CG258" s="300"/>
      <c r="CH258" s="300"/>
      <c r="CI258" s="300"/>
      <c r="CJ258" s="300"/>
      <c r="CK258" s="300"/>
      <c r="CL258" s="300"/>
      <c r="CM258" s="300"/>
      <c r="CN258" s="300"/>
      <c r="CO258" s="300"/>
      <c r="CP258" s="300"/>
      <c r="CQ258" s="300"/>
      <c r="CR258" s="300"/>
      <c r="CS258" s="300"/>
      <c r="CT258" s="300"/>
      <c r="CU258" s="300"/>
      <c r="CV258" s="300"/>
      <c r="CW258" s="300"/>
      <c r="CX258" s="300"/>
      <c r="CY258" s="300"/>
      <c r="CZ258" s="300"/>
    </row>
    <row r="259" s="433" customFormat="true" ht="15" customHeight="true" x14ac:dyDescent="0.2">
      <c r="B259" s="411"/>
      <c r="AK259" s="305"/>
      <c r="AL259" s="305"/>
      <c r="AM259" s="305"/>
      <c r="AN259" s="305"/>
      <c r="AO259" s="305"/>
      <c r="AP259" s="305"/>
      <c r="AQ259" s="305"/>
      <c r="AR259" s="305"/>
      <c r="AS259" s="305"/>
      <c r="AT259" s="305"/>
      <c r="AU259" s="305"/>
      <c r="AV259" s="305"/>
      <c r="AW259" s="305"/>
      <c r="AX259" s="305"/>
      <c r="AY259" s="305"/>
      <c r="AZ259" s="305"/>
      <c r="BA259" s="306" t="s">
        <v>128</v>
      </c>
      <c r="BB259" s="283" t="s">
        <v>85</v>
      </c>
      <c r="BC259" s="1815" t="s">
        <v>114</v>
      </c>
      <c r="BD259" s="1816"/>
      <c r="BE259" s="1816"/>
      <c r="BF259" s="1816"/>
      <c r="BG259" s="1838"/>
      <c r="BH259" s="1815" t="s">
        <v>38</v>
      </c>
      <c r="BI259" s="1816"/>
      <c r="BJ259" s="1816"/>
      <c r="BK259" s="1816"/>
      <c r="BL259" s="1838"/>
      <c r="BM259" s="1815" t="s">
        <v>37</v>
      </c>
      <c r="BN259" s="1816"/>
      <c r="BO259" s="1816"/>
      <c r="BP259" s="1816"/>
      <c r="BQ259" s="1817"/>
      <c r="BR259" s="14" t="s">
        <v>137</v>
      </c>
      <c r="BS259" s="359"/>
      <c r="BT259" s="359"/>
      <c r="BU259" s="359"/>
      <c r="BV259" s="359"/>
      <c r="BW259" s="359"/>
      <c r="BX259" s="359"/>
      <c r="BY259" s="359"/>
      <c r="BZ259" s="370"/>
      <c r="CA259" s="370"/>
      <c r="CB259" s="370"/>
      <c r="CC259" s="370"/>
      <c r="CD259" s="370"/>
      <c r="CE259" s="370"/>
      <c r="CF259" s="370"/>
      <c r="CG259" s="370"/>
      <c r="CH259" s="370"/>
      <c r="CI259" s="370"/>
      <c r="CJ259" s="370"/>
      <c r="CK259" s="304"/>
      <c r="CL259" s="304"/>
      <c r="CM259" s="304"/>
      <c r="CN259" s="304"/>
      <c r="CO259" s="304"/>
      <c r="CP259" s="304"/>
      <c r="CQ259" s="304"/>
      <c r="CR259" s="304"/>
      <c r="CS259" s="304"/>
      <c r="CT259" s="304"/>
      <c r="CU259" s="304"/>
      <c r="CV259" s="304"/>
      <c r="CW259" s="304"/>
      <c r="CX259" s="304"/>
      <c r="CY259" s="304"/>
      <c r="CZ259" s="304"/>
    </row>
    <row r="260" s="433" customFormat="true" ht="36" x14ac:dyDescent="0.2">
      <c r="B260" s="411"/>
      <c r="AK260" s="305"/>
      <c r="AL260" s="305"/>
      <c r="AM260" s="305"/>
      <c r="AN260" s="305"/>
      <c r="AO260" s="305"/>
      <c r="AP260" s="305"/>
      <c r="AQ260" s="305"/>
      <c r="AR260" s="305"/>
      <c r="AS260" s="305"/>
      <c r="AT260" s="305"/>
      <c r="AU260" s="305"/>
      <c r="AV260" s="305"/>
      <c r="AW260" s="305"/>
      <c r="AX260" s="305"/>
      <c r="AY260" s="305"/>
      <c r="AZ260" s="305"/>
      <c r="BA260" s="294" t="s">
        <v>118</v>
      </c>
      <c r="BB260" s="293"/>
      <c r="BC260" s="381" t="s">
        <v>0</v>
      </c>
      <c r="BD260" s="1464" t="s">
        <v>1</v>
      </c>
      <c r="BE260" s="1464" t="s">
        <v>2</v>
      </c>
      <c r="BF260" s="1464" t="s">
        <v>3</v>
      </c>
      <c r="BG260" s="382" t="s">
        <v>4</v>
      </c>
      <c r="BH260" s="381" t="s">
        <v>0</v>
      </c>
      <c r="BI260" s="1464" t="s">
        <v>1</v>
      </c>
      <c r="BJ260" s="1464" t="s">
        <v>2</v>
      </c>
      <c r="BK260" s="1464" t="s">
        <v>3</v>
      </c>
      <c r="BL260" s="382" t="s">
        <v>4</v>
      </c>
      <c r="BM260" s="381" t="s">
        <v>0</v>
      </c>
      <c r="BN260" s="1464" t="s">
        <v>1</v>
      </c>
      <c r="BO260" s="1464" t="s">
        <v>2</v>
      </c>
      <c r="BP260" s="1464" t="s">
        <v>3</v>
      </c>
      <c r="BQ260" s="382" t="s">
        <v>4</v>
      </c>
      <c r="BR260" s="381" t="s">
        <v>152</v>
      </c>
      <c r="BS260" s="1464" t="s">
        <v>310</v>
      </c>
      <c r="BT260" s="1464" t="s">
        <v>154</v>
      </c>
      <c r="BU260" s="1464" t="s">
        <v>155</v>
      </c>
      <c r="BV260" s="1464" t="s">
        <v>156</v>
      </c>
      <c r="BW260" s="1464" t="s">
        <v>157</v>
      </c>
      <c r="BX260" s="1464" t="s">
        <v>311</v>
      </c>
      <c r="BY260" s="1466" t="s">
        <v>159</v>
      </c>
      <c r="BZ260" s="1466" t="s">
        <v>160</v>
      </c>
      <c r="CA260" s="1466" t="s">
        <v>162</v>
      </c>
      <c r="CB260" s="1466" t="s">
        <v>163</v>
      </c>
      <c r="CC260" s="1466" t="s">
        <v>164</v>
      </c>
      <c r="CD260" s="1466" t="s">
        <v>312</v>
      </c>
      <c r="CE260" s="1466" t="s">
        <v>165</v>
      </c>
      <c r="CF260" s="1466" t="s">
        <v>166</v>
      </c>
      <c r="CG260" s="1466" t="s">
        <v>167</v>
      </c>
      <c r="CH260" s="1466" t="s">
        <v>168</v>
      </c>
      <c r="CI260" s="1466" t="s">
        <v>169</v>
      </c>
      <c r="CJ260" s="1466" t="s">
        <v>170</v>
      </c>
      <c r="CK260" s="1711"/>
      <c r="CL260" s="1711"/>
      <c r="CM260" s="1711"/>
      <c r="CN260" s="1711"/>
      <c r="CO260" s="1711"/>
      <c r="CP260" s="1711"/>
      <c r="CQ260" s="1711"/>
      <c r="CR260" s="1711"/>
      <c r="CS260" s="1711"/>
      <c r="CT260" s="1711"/>
      <c r="CU260" s="1711"/>
      <c r="CV260" s="1711"/>
      <c r="CW260" s="1711"/>
      <c r="CX260" s="1711"/>
      <c r="CY260" s="1711"/>
      <c r="CZ260" s="1711"/>
    </row>
    <row r="261" s="433" customFormat="true" ht="15" customHeight="true" x14ac:dyDescent="0.2">
      <c r="B261" s="411"/>
      <c r="AK261" s="305"/>
      <c r="AL261" s="305"/>
      <c r="AM261" s="305"/>
      <c r="AN261" s="305"/>
      <c r="AO261" s="305"/>
      <c r="AP261" s="305"/>
      <c r="AQ261" s="305"/>
      <c r="AR261" s="305"/>
      <c r="AS261" s="305"/>
      <c r="AT261" s="305"/>
      <c r="AU261" s="305"/>
      <c r="AV261" s="305"/>
      <c r="AW261" s="305"/>
      <c r="AX261" s="305"/>
      <c r="AY261" s="305"/>
      <c r="AZ261" s="305"/>
      <c r="BA261" s="1835" t="s">
        <v>73</v>
      </c>
      <c r="BB261" s="1543" t="s">
        <v>49</v>
      </c>
      <c r="BC261" s="34" t="s">
        <v>35</v>
      </c>
      <c r="BD261" s="30" t="s">
        <v>35</v>
      </c>
      <c r="BE261" s="30" t="s">
        <v>35</v>
      </c>
      <c r="BF261" s="30" t="s">
        <v>35</v>
      </c>
      <c r="BG261" s="25" t="s">
        <v>35</v>
      </c>
      <c r="BH261" s="34" t="s">
        <v>35</v>
      </c>
      <c r="BI261" s="30" t="s">
        <v>35</v>
      </c>
      <c r="BJ261" s="30" t="s">
        <v>35</v>
      </c>
      <c r="BK261" s="30" t="s">
        <v>35</v>
      </c>
      <c r="BL261" s="25" t="s">
        <v>35</v>
      </c>
      <c r="BM261" s="34" t="s">
        <v>35</v>
      </c>
      <c r="BN261" s="30" t="s">
        <v>35</v>
      </c>
      <c r="BO261" s="30" t="s">
        <v>35</v>
      </c>
      <c r="BP261" s="30" t="s">
        <v>35</v>
      </c>
      <c r="BQ261" s="25" t="s">
        <v>35</v>
      </c>
      <c r="BR261" s="34" t="s">
        <v>35</v>
      </c>
      <c r="BS261" s="30" t="s">
        <v>35</v>
      </c>
      <c r="BT261" s="30" t="s">
        <v>35</v>
      </c>
      <c r="BU261" s="30" t="s">
        <v>35</v>
      </c>
      <c r="BV261" s="30" t="s">
        <v>35</v>
      </c>
      <c r="BW261" s="30" t="s">
        <v>35</v>
      </c>
      <c r="BX261" s="30" t="s">
        <v>35</v>
      </c>
      <c r="BY261" s="19" t="s">
        <v>35</v>
      </c>
      <c r="BZ261" s="19" t="s">
        <v>35</v>
      </c>
      <c r="CA261" s="19" t="s">
        <v>35</v>
      </c>
      <c r="CB261" s="19" t="s">
        <v>35</v>
      </c>
      <c r="CC261" s="19" t="s">
        <v>35</v>
      </c>
      <c r="CD261" s="19" t="s">
        <v>35</v>
      </c>
      <c r="CE261" s="19" t="s">
        <v>35</v>
      </c>
      <c r="CF261" s="19" t="s">
        <v>35</v>
      </c>
      <c r="CG261" s="19" t="s">
        <v>35</v>
      </c>
      <c r="CH261" s="19" t="s">
        <v>35</v>
      </c>
      <c r="CI261" s="19" t="s">
        <v>35</v>
      </c>
      <c r="CJ261" s="19" t="s">
        <v>35</v>
      </c>
      <c r="CK261" s="3"/>
      <c r="CL261" s="3"/>
      <c r="CM261" s="3"/>
      <c r="CN261" s="3"/>
      <c r="CO261" s="3"/>
      <c r="CP261" s="3"/>
      <c r="CQ261" s="3"/>
      <c r="CR261" s="3"/>
      <c r="CS261" s="3"/>
      <c r="CT261" s="3"/>
      <c r="CU261" s="3"/>
      <c r="CV261" s="3"/>
      <c r="CW261" s="3"/>
      <c r="CX261" s="3"/>
      <c r="CY261" s="3"/>
      <c r="CZ261" s="3"/>
    </row>
    <row r="262" s="433" customFormat="true" ht="15" customHeight="true" x14ac:dyDescent="0.2">
      <c r="B262" s="411"/>
      <c r="AK262" s="305"/>
      <c r="AL262" s="305"/>
      <c r="AM262" s="305"/>
      <c r="AN262" s="305"/>
      <c r="AO262" s="305"/>
      <c r="AP262" s="305"/>
      <c r="AQ262" s="305"/>
      <c r="AR262" s="305"/>
      <c r="AS262" s="305"/>
      <c r="AT262" s="305"/>
      <c r="AU262" s="305"/>
      <c r="AV262" s="305"/>
      <c r="AW262" s="305"/>
      <c r="AX262" s="305"/>
      <c r="AY262" s="305"/>
      <c r="AZ262" s="305"/>
      <c r="BA262" s="1836"/>
      <c r="BB262" s="1542" t="s">
        <v>48</v>
      </c>
      <c r="BC262" s="33" t="s">
        <v>35</v>
      </c>
      <c r="BD262" s="29" t="s">
        <v>35</v>
      </c>
      <c r="BE262" s="29" t="s">
        <v>35</v>
      </c>
      <c r="BF262" s="29" t="s">
        <v>35</v>
      </c>
      <c r="BG262" s="24" t="s">
        <v>35</v>
      </c>
      <c r="BH262" s="33" t="s">
        <v>35</v>
      </c>
      <c r="BI262" s="29" t="s">
        <v>35</v>
      </c>
      <c r="BJ262" s="29" t="s">
        <v>35</v>
      </c>
      <c r="BK262" s="29" t="s">
        <v>35</v>
      </c>
      <c r="BL262" s="24" t="s">
        <v>35</v>
      </c>
      <c r="BM262" s="33" t="s">
        <v>35</v>
      </c>
      <c r="BN262" s="29" t="s">
        <v>35</v>
      </c>
      <c r="BO262" s="29" t="s">
        <v>35</v>
      </c>
      <c r="BP262" s="29" t="s">
        <v>35</v>
      </c>
      <c r="BQ262" s="24" t="s">
        <v>35</v>
      </c>
      <c r="BR262" s="33" t="s">
        <v>35</v>
      </c>
      <c r="BS262" s="29" t="s">
        <v>35</v>
      </c>
      <c r="BT262" s="29" t="s">
        <v>35</v>
      </c>
      <c r="BU262" s="29" t="s">
        <v>35</v>
      </c>
      <c r="BV262" s="29" t="s">
        <v>35</v>
      </c>
      <c r="BW262" s="29" t="s">
        <v>35</v>
      </c>
      <c r="BX262" s="29" t="s">
        <v>35</v>
      </c>
      <c r="BY262" s="18" t="s">
        <v>35</v>
      </c>
      <c r="BZ262" s="18" t="s">
        <v>35</v>
      </c>
      <c r="CA262" s="18" t="s">
        <v>35</v>
      </c>
      <c r="CB262" s="18" t="s">
        <v>35</v>
      </c>
      <c r="CC262" s="18" t="s">
        <v>35</v>
      </c>
      <c r="CD262" s="18" t="s">
        <v>35</v>
      </c>
      <c r="CE262" s="18" t="s">
        <v>35</v>
      </c>
      <c r="CF262" s="18" t="s">
        <v>35</v>
      </c>
      <c r="CG262" s="18" t="s">
        <v>35</v>
      </c>
      <c r="CH262" s="18" t="s">
        <v>35</v>
      </c>
      <c r="CI262" s="18" t="s">
        <v>35</v>
      </c>
      <c r="CJ262" s="18" t="s">
        <v>35</v>
      </c>
      <c r="CK262" s="3"/>
      <c r="CL262" s="3"/>
      <c r="CM262" s="3"/>
      <c r="CN262" s="3"/>
      <c r="CO262" s="3"/>
      <c r="CP262" s="3"/>
      <c r="CQ262" s="3"/>
      <c r="CR262" s="3"/>
      <c r="CS262" s="3"/>
      <c r="CT262" s="3"/>
      <c r="CU262" s="3"/>
      <c r="CV262" s="3"/>
      <c r="CW262" s="3"/>
      <c r="CX262" s="3"/>
      <c r="CY262" s="3"/>
      <c r="CZ262" s="3"/>
    </row>
    <row r="263" s="433" customFormat="true" ht="15" customHeight="true" x14ac:dyDescent="0.2">
      <c r="B263" s="411"/>
      <c r="AK263" s="305"/>
      <c r="AL263" s="305"/>
      <c r="AM263" s="305"/>
      <c r="AN263" s="305"/>
      <c r="AO263" s="305"/>
      <c r="AP263" s="305"/>
      <c r="AQ263" s="305"/>
      <c r="AR263" s="305"/>
      <c r="AS263" s="305"/>
      <c r="AT263" s="305"/>
      <c r="AU263" s="305"/>
      <c r="AV263" s="305"/>
      <c r="AW263" s="305"/>
      <c r="AX263" s="305"/>
      <c r="AY263" s="305"/>
      <c r="AZ263" s="305"/>
      <c r="BA263" s="1836"/>
      <c r="BB263" s="1542" t="s">
        <v>112</v>
      </c>
      <c r="BC263" s="33" t="s">
        <v>35</v>
      </c>
      <c r="BD263" s="29" t="s">
        <v>35</v>
      </c>
      <c r="BE263" s="29" t="s">
        <v>35</v>
      </c>
      <c r="BF263" s="29" t="s">
        <v>35</v>
      </c>
      <c r="BG263" s="24" t="s">
        <v>35</v>
      </c>
      <c r="BH263" s="33" t="s">
        <v>35</v>
      </c>
      <c r="BI263" s="29" t="s">
        <v>35</v>
      </c>
      <c r="BJ263" s="29" t="s">
        <v>35</v>
      </c>
      <c r="BK263" s="29" t="s">
        <v>35</v>
      </c>
      <c r="BL263" s="24" t="s">
        <v>35</v>
      </c>
      <c r="BM263" s="33" t="s">
        <v>35</v>
      </c>
      <c r="BN263" s="29" t="s">
        <v>35</v>
      </c>
      <c r="BO263" s="29" t="s">
        <v>35</v>
      </c>
      <c r="BP263" s="29" t="s">
        <v>35</v>
      </c>
      <c r="BQ263" s="24" t="s">
        <v>35</v>
      </c>
      <c r="BR263" s="33" t="s">
        <v>35</v>
      </c>
      <c r="BS263" s="29" t="s">
        <v>35</v>
      </c>
      <c r="BT263" s="29" t="s">
        <v>35</v>
      </c>
      <c r="BU263" s="29" t="s">
        <v>35</v>
      </c>
      <c r="BV263" s="29" t="s">
        <v>35</v>
      </c>
      <c r="BW263" s="29" t="s">
        <v>35</v>
      </c>
      <c r="BX263" s="29" t="s">
        <v>35</v>
      </c>
      <c r="BY263" s="18" t="s">
        <v>35</v>
      </c>
      <c r="BZ263" s="18" t="s">
        <v>35</v>
      </c>
      <c r="CA263" s="18" t="s">
        <v>35</v>
      </c>
      <c r="CB263" s="18" t="s">
        <v>35</v>
      </c>
      <c r="CC263" s="18" t="s">
        <v>35</v>
      </c>
      <c r="CD263" s="18" t="s">
        <v>35</v>
      </c>
      <c r="CE263" s="18" t="s">
        <v>35</v>
      </c>
      <c r="CF263" s="18" t="s">
        <v>35</v>
      </c>
      <c r="CG263" s="18" t="s">
        <v>35</v>
      </c>
      <c r="CH263" s="18" t="s">
        <v>35</v>
      </c>
      <c r="CI263" s="18" t="s">
        <v>35</v>
      </c>
      <c r="CJ263" s="18" t="s">
        <v>35</v>
      </c>
      <c r="CK263" s="3"/>
      <c r="CL263" s="3"/>
      <c r="CM263" s="3"/>
      <c r="CN263" s="3"/>
      <c r="CO263" s="3"/>
      <c r="CP263" s="3"/>
      <c r="CQ263" s="3"/>
      <c r="CR263" s="3"/>
      <c r="CS263" s="3"/>
      <c r="CT263" s="3"/>
      <c r="CU263" s="3"/>
      <c r="CV263" s="3"/>
      <c r="CW263" s="3"/>
      <c r="CX263" s="3"/>
      <c r="CY263" s="3"/>
      <c r="CZ263" s="3"/>
    </row>
    <row r="264" s="433" customFormat="true" ht="15" customHeight="true" x14ac:dyDescent="0.2">
      <c r="B264" s="411"/>
      <c r="AK264" s="305"/>
      <c r="AL264" s="305"/>
      <c r="AM264" s="305"/>
      <c r="AN264" s="305"/>
      <c r="AO264" s="305"/>
      <c r="AP264" s="305"/>
      <c r="AQ264" s="305"/>
      <c r="AR264" s="305"/>
      <c r="AS264" s="305"/>
      <c r="AT264" s="305"/>
      <c r="AU264" s="305"/>
      <c r="AV264" s="305"/>
      <c r="AW264" s="305"/>
      <c r="AX264" s="305"/>
      <c r="AY264" s="305"/>
      <c r="AZ264" s="305"/>
      <c r="BA264" s="1836" t="s">
        <v>74</v>
      </c>
      <c r="BB264" s="1542" t="s">
        <v>88</v>
      </c>
      <c r="BC264" s="33" t="s">
        <v>35</v>
      </c>
      <c r="BD264" s="29" t="s">
        <v>35</v>
      </c>
      <c r="BE264" s="29" t="s">
        <v>35</v>
      </c>
      <c r="BF264" s="29" t="s">
        <v>35</v>
      </c>
      <c r="BG264" s="24" t="s">
        <v>35</v>
      </c>
      <c r="BH264" s="33" t="s">
        <v>35</v>
      </c>
      <c r="BI264" s="29" t="s">
        <v>35</v>
      </c>
      <c r="BJ264" s="29" t="s">
        <v>35</v>
      </c>
      <c r="BK264" s="29" t="s">
        <v>35</v>
      </c>
      <c r="BL264" s="24" t="s">
        <v>35</v>
      </c>
      <c r="BM264" s="33" t="s">
        <v>35</v>
      </c>
      <c r="BN264" s="29" t="s">
        <v>35</v>
      </c>
      <c r="BO264" s="29" t="s">
        <v>35</v>
      </c>
      <c r="BP264" s="29" t="s">
        <v>35</v>
      </c>
      <c r="BQ264" s="24" t="s">
        <v>35</v>
      </c>
      <c r="BR264" s="33" t="s">
        <v>35</v>
      </c>
      <c r="BS264" s="29" t="s">
        <v>35</v>
      </c>
      <c r="BT264" s="29" t="s">
        <v>35</v>
      </c>
      <c r="BU264" s="29" t="s">
        <v>35</v>
      </c>
      <c r="BV264" s="29" t="s">
        <v>35</v>
      </c>
      <c r="BW264" s="29" t="s">
        <v>35</v>
      </c>
      <c r="BX264" s="29" t="s">
        <v>35</v>
      </c>
      <c r="BY264" s="18" t="s">
        <v>35</v>
      </c>
      <c r="BZ264" s="18" t="s">
        <v>35</v>
      </c>
      <c r="CA264" s="18" t="s">
        <v>35</v>
      </c>
      <c r="CB264" s="18" t="s">
        <v>35</v>
      </c>
      <c r="CC264" s="18" t="s">
        <v>35</v>
      </c>
      <c r="CD264" s="18" t="s">
        <v>35</v>
      </c>
      <c r="CE264" s="18" t="s">
        <v>35</v>
      </c>
      <c r="CF264" s="18" t="s">
        <v>35</v>
      </c>
      <c r="CG264" s="18" t="s">
        <v>35</v>
      </c>
      <c r="CH264" s="18" t="s">
        <v>35</v>
      </c>
      <c r="CI264" s="18" t="s">
        <v>35</v>
      </c>
      <c r="CJ264" s="18" t="s">
        <v>35</v>
      </c>
      <c r="CK264" s="3"/>
      <c r="CL264" s="3"/>
      <c r="CM264" s="3"/>
      <c r="CN264" s="3"/>
      <c r="CO264" s="3"/>
      <c r="CP264" s="3"/>
      <c r="CQ264" s="3"/>
      <c r="CR264" s="3"/>
      <c r="CS264" s="3"/>
      <c r="CT264" s="3"/>
      <c r="CU264" s="3"/>
      <c r="CV264" s="3"/>
      <c r="CW264" s="3"/>
      <c r="CX264" s="3"/>
      <c r="CY264" s="3"/>
      <c r="CZ264" s="3"/>
    </row>
    <row r="265" s="433" customFormat="true" ht="15" customHeight="true" x14ac:dyDescent="0.2">
      <c r="B265" s="411"/>
      <c r="AK265" s="305"/>
      <c r="AL265" s="305"/>
      <c r="AM265" s="305"/>
      <c r="AN265" s="305"/>
      <c r="AO265" s="305"/>
      <c r="AP265" s="305"/>
      <c r="AQ265" s="305"/>
      <c r="AR265" s="305"/>
      <c r="AS265" s="305"/>
      <c r="AT265" s="305"/>
      <c r="AU265" s="305"/>
      <c r="AV265" s="305"/>
      <c r="AW265" s="305"/>
      <c r="AX265" s="305"/>
      <c r="AY265" s="305"/>
      <c r="AZ265" s="305"/>
      <c r="BA265" s="1836"/>
      <c r="BB265" s="1542" t="s">
        <v>89</v>
      </c>
      <c r="BC265" s="33" t="s">
        <v>35</v>
      </c>
      <c r="BD265" s="29" t="s">
        <v>35</v>
      </c>
      <c r="BE265" s="29" t="s">
        <v>35</v>
      </c>
      <c r="BF265" s="29" t="s">
        <v>35</v>
      </c>
      <c r="BG265" s="24" t="s">
        <v>35</v>
      </c>
      <c r="BH265" s="33" t="s">
        <v>35</v>
      </c>
      <c r="BI265" s="29" t="s">
        <v>35</v>
      </c>
      <c r="BJ265" s="29" t="s">
        <v>35</v>
      </c>
      <c r="BK265" s="29" t="s">
        <v>35</v>
      </c>
      <c r="BL265" s="24" t="s">
        <v>35</v>
      </c>
      <c r="BM265" s="33" t="s">
        <v>35</v>
      </c>
      <c r="BN265" s="29" t="s">
        <v>35</v>
      </c>
      <c r="BO265" s="29" t="s">
        <v>35</v>
      </c>
      <c r="BP265" s="29" t="s">
        <v>35</v>
      </c>
      <c r="BQ265" s="24" t="s">
        <v>35</v>
      </c>
      <c r="BR265" s="33" t="s">
        <v>35</v>
      </c>
      <c r="BS265" s="29" t="s">
        <v>35</v>
      </c>
      <c r="BT265" s="29" t="s">
        <v>35</v>
      </c>
      <c r="BU265" s="29" t="s">
        <v>35</v>
      </c>
      <c r="BV265" s="29" t="s">
        <v>35</v>
      </c>
      <c r="BW265" s="29" t="s">
        <v>35</v>
      </c>
      <c r="BX265" s="29" t="s">
        <v>35</v>
      </c>
      <c r="BY265" s="18" t="s">
        <v>35</v>
      </c>
      <c r="BZ265" s="18" t="s">
        <v>35</v>
      </c>
      <c r="CA265" s="18" t="s">
        <v>35</v>
      </c>
      <c r="CB265" s="18" t="s">
        <v>35</v>
      </c>
      <c r="CC265" s="18" t="s">
        <v>35</v>
      </c>
      <c r="CD265" s="18" t="s">
        <v>35</v>
      </c>
      <c r="CE265" s="18" t="s">
        <v>35</v>
      </c>
      <c r="CF265" s="18" t="s">
        <v>35</v>
      </c>
      <c r="CG265" s="18" t="s">
        <v>35</v>
      </c>
      <c r="CH265" s="18" t="s">
        <v>35</v>
      </c>
      <c r="CI265" s="18" t="s">
        <v>35</v>
      </c>
      <c r="CJ265" s="18" t="s">
        <v>35</v>
      </c>
      <c r="CK265" s="3"/>
      <c r="CL265" s="3"/>
      <c r="CM265" s="3"/>
      <c r="CN265" s="3"/>
      <c r="CO265" s="3"/>
      <c r="CP265" s="3"/>
      <c r="CQ265" s="3"/>
      <c r="CR265" s="3"/>
      <c r="CS265" s="3"/>
      <c r="CT265" s="3"/>
      <c r="CU265" s="3"/>
      <c r="CV265" s="3"/>
      <c r="CW265" s="3"/>
      <c r="CX265" s="3"/>
      <c r="CY265" s="3"/>
      <c r="CZ265" s="3"/>
    </row>
    <row r="266" s="433" customFormat="true" ht="15" customHeight="true" x14ac:dyDescent="0.2">
      <c r="B266" s="411"/>
      <c r="AK266" s="305"/>
      <c r="AL266" s="305"/>
      <c r="AM266" s="305"/>
      <c r="AN266" s="305"/>
      <c r="AO266" s="305"/>
      <c r="AP266" s="305"/>
      <c r="AQ266" s="305"/>
      <c r="AR266" s="305"/>
      <c r="AS266" s="305"/>
      <c r="AT266" s="305"/>
      <c r="AU266" s="305"/>
      <c r="AV266" s="305"/>
      <c r="AW266" s="305"/>
      <c r="AX266" s="305"/>
      <c r="AY266" s="305"/>
      <c r="AZ266" s="305"/>
      <c r="BA266" s="1836"/>
      <c r="BB266" s="1542" t="s">
        <v>90</v>
      </c>
      <c r="BC266" s="33" t="s">
        <v>35</v>
      </c>
      <c r="BD266" s="29" t="s">
        <v>35</v>
      </c>
      <c r="BE266" s="29" t="s">
        <v>35</v>
      </c>
      <c r="BF266" s="29" t="s">
        <v>35</v>
      </c>
      <c r="BG266" s="24" t="s">
        <v>35</v>
      </c>
      <c r="BH266" s="33" t="s">
        <v>35</v>
      </c>
      <c r="BI266" s="29" t="s">
        <v>35</v>
      </c>
      <c r="BJ266" s="29" t="s">
        <v>35</v>
      </c>
      <c r="BK266" s="29" t="s">
        <v>35</v>
      </c>
      <c r="BL266" s="24" t="s">
        <v>35</v>
      </c>
      <c r="BM266" s="33" t="s">
        <v>35</v>
      </c>
      <c r="BN266" s="29" t="s">
        <v>35</v>
      </c>
      <c r="BO266" s="29" t="s">
        <v>35</v>
      </c>
      <c r="BP266" s="29" t="s">
        <v>35</v>
      </c>
      <c r="BQ266" s="24" t="s">
        <v>35</v>
      </c>
      <c r="BR266" s="33" t="s">
        <v>35</v>
      </c>
      <c r="BS266" s="29" t="s">
        <v>35</v>
      </c>
      <c r="BT266" s="29" t="s">
        <v>35</v>
      </c>
      <c r="BU266" s="29" t="s">
        <v>35</v>
      </c>
      <c r="BV266" s="29" t="s">
        <v>35</v>
      </c>
      <c r="BW266" s="29" t="s">
        <v>35</v>
      </c>
      <c r="BX266" s="29" t="s">
        <v>35</v>
      </c>
      <c r="BY266" s="18" t="s">
        <v>35</v>
      </c>
      <c r="BZ266" s="18" t="s">
        <v>35</v>
      </c>
      <c r="CA266" s="18" t="s">
        <v>35</v>
      </c>
      <c r="CB266" s="18" t="s">
        <v>35</v>
      </c>
      <c r="CC266" s="18" t="s">
        <v>35</v>
      </c>
      <c r="CD266" s="18" t="s">
        <v>35</v>
      </c>
      <c r="CE266" s="18" t="s">
        <v>35</v>
      </c>
      <c r="CF266" s="18" t="s">
        <v>35</v>
      </c>
      <c r="CG266" s="18" t="s">
        <v>35</v>
      </c>
      <c r="CH266" s="18" t="s">
        <v>35</v>
      </c>
      <c r="CI266" s="18" t="s">
        <v>35</v>
      </c>
      <c r="CJ266" s="18" t="s">
        <v>35</v>
      </c>
      <c r="CK266" s="3"/>
      <c r="CL266" s="3"/>
      <c r="CM266" s="3"/>
      <c r="CN266" s="3"/>
      <c r="CO266" s="3"/>
      <c r="CP266" s="3"/>
      <c r="CQ266" s="3"/>
      <c r="CR266" s="3"/>
      <c r="CS266" s="3"/>
      <c r="CT266" s="3"/>
      <c r="CU266" s="3"/>
      <c r="CV266" s="3"/>
      <c r="CW266" s="3"/>
      <c r="CX266" s="3"/>
      <c r="CY266" s="3"/>
      <c r="CZ266" s="3"/>
    </row>
    <row r="267" s="433" customFormat="true" ht="15" customHeight="true" x14ac:dyDescent="0.2">
      <c r="B267" s="411"/>
      <c r="AK267" s="305"/>
      <c r="AL267" s="305"/>
      <c r="AM267" s="305"/>
      <c r="AN267" s="305"/>
      <c r="AO267" s="305"/>
      <c r="AP267" s="305"/>
      <c r="AQ267" s="305"/>
      <c r="AR267" s="305"/>
      <c r="AS267" s="305"/>
      <c r="AT267" s="305"/>
      <c r="AU267" s="305"/>
      <c r="AV267" s="305"/>
      <c r="AW267" s="305"/>
      <c r="AX267" s="305"/>
      <c r="AY267" s="305"/>
      <c r="AZ267" s="305"/>
      <c r="BA267" s="1836"/>
      <c r="BB267" s="1542" t="s">
        <v>112</v>
      </c>
      <c r="BC267" s="33" t="s">
        <v>35</v>
      </c>
      <c r="BD267" s="29" t="s">
        <v>35</v>
      </c>
      <c r="BE267" s="29" t="s">
        <v>35</v>
      </c>
      <c r="BF267" s="29" t="s">
        <v>35</v>
      </c>
      <c r="BG267" s="24" t="s">
        <v>35</v>
      </c>
      <c r="BH267" s="33" t="s">
        <v>35</v>
      </c>
      <c r="BI267" s="29" t="s">
        <v>35</v>
      </c>
      <c r="BJ267" s="29" t="s">
        <v>35</v>
      </c>
      <c r="BK267" s="29" t="s">
        <v>35</v>
      </c>
      <c r="BL267" s="24" t="s">
        <v>35</v>
      </c>
      <c r="BM267" s="33" t="s">
        <v>35</v>
      </c>
      <c r="BN267" s="29" t="s">
        <v>35</v>
      </c>
      <c r="BO267" s="29" t="s">
        <v>35</v>
      </c>
      <c r="BP267" s="29" t="s">
        <v>35</v>
      </c>
      <c r="BQ267" s="24" t="s">
        <v>35</v>
      </c>
      <c r="BR267" s="33" t="s">
        <v>35</v>
      </c>
      <c r="BS267" s="29" t="s">
        <v>35</v>
      </c>
      <c r="BT267" s="29" t="s">
        <v>35</v>
      </c>
      <c r="BU267" s="29" t="s">
        <v>35</v>
      </c>
      <c r="BV267" s="29" t="s">
        <v>35</v>
      </c>
      <c r="BW267" s="29" t="s">
        <v>35</v>
      </c>
      <c r="BX267" s="29" t="s">
        <v>35</v>
      </c>
      <c r="BY267" s="18" t="s">
        <v>35</v>
      </c>
      <c r="BZ267" s="18" t="s">
        <v>35</v>
      </c>
      <c r="CA267" s="18" t="s">
        <v>35</v>
      </c>
      <c r="CB267" s="18" t="s">
        <v>35</v>
      </c>
      <c r="CC267" s="18" t="s">
        <v>35</v>
      </c>
      <c r="CD267" s="18" t="s">
        <v>35</v>
      </c>
      <c r="CE267" s="18" t="s">
        <v>35</v>
      </c>
      <c r="CF267" s="18" t="s">
        <v>35</v>
      </c>
      <c r="CG267" s="18" t="s">
        <v>35</v>
      </c>
      <c r="CH267" s="18" t="s">
        <v>35</v>
      </c>
      <c r="CI267" s="18" t="s">
        <v>35</v>
      </c>
      <c r="CJ267" s="18" t="s">
        <v>35</v>
      </c>
      <c r="CK267" s="3"/>
      <c r="CL267" s="3"/>
      <c r="CM267" s="3"/>
      <c r="CN267" s="3"/>
      <c r="CO267" s="3"/>
      <c r="CP267" s="3"/>
      <c r="CQ267" s="3"/>
      <c r="CR267" s="3"/>
      <c r="CS267" s="3"/>
      <c r="CT267" s="3"/>
      <c r="CU267" s="3"/>
      <c r="CV267" s="3"/>
      <c r="CW267" s="3"/>
      <c r="CX267" s="3"/>
      <c r="CY267" s="3"/>
      <c r="CZ267" s="3"/>
    </row>
    <row r="268" s="433" customFormat="true" ht="15" customHeight="true" x14ac:dyDescent="0.2">
      <c r="B268" s="411"/>
      <c r="AK268" s="305"/>
      <c r="AL268" s="305"/>
      <c r="AM268" s="305"/>
      <c r="AN268" s="305"/>
      <c r="AO268" s="305"/>
      <c r="AP268" s="305"/>
      <c r="AQ268" s="305"/>
      <c r="AR268" s="305"/>
      <c r="AS268" s="305"/>
      <c r="AT268" s="305"/>
      <c r="AU268" s="305"/>
      <c r="AV268" s="305"/>
      <c r="AW268" s="305"/>
      <c r="AX268" s="305"/>
      <c r="AY268" s="305"/>
      <c r="AZ268" s="305"/>
      <c r="BA268" s="1836" t="s">
        <v>115</v>
      </c>
      <c r="BB268" s="1542" t="s">
        <v>88</v>
      </c>
      <c r="BC268" s="33" t="s">
        <v>35</v>
      </c>
      <c r="BD268" s="29" t="s">
        <v>35</v>
      </c>
      <c r="BE268" s="29" t="s">
        <v>35</v>
      </c>
      <c r="BF268" s="29" t="s">
        <v>35</v>
      </c>
      <c r="BG268" s="24" t="s">
        <v>35</v>
      </c>
      <c r="BH268" s="33" t="s">
        <v>35</v>
      </c>
      <c r="BI268" s="29" t="s">
        <v>35</v>
      </c>
      <c r="BJ268" s="29" t="s">
        <v>35</v>
      </c>
      <c r="BK268" s="29" t="s">
        <v>35</v>
      </c>
      <c r="BL268" s="24" t="s">
        <v>35</v>
      </c>
      <c r="BM268" s="33" t="s">
        <v>35</v>
      </c>
      <c r="BN268" s="29" t="s">
        <v>35</v>
      </c>
      <c r="BO268" s="29" t="s">
        <v>35</v>
      </c>
      <c r="BP268" s="29" t="s">
        <v>35</v>
      </c>
      <c r="BQ268" s="24" t="s">
        <v>35</v>
      </c>
      <c r="BR268" s="33" t="s">
        <v>35</v>
      </c>
      <c r="BS268" s="29" t="s">
        <v>35</v>
      </c>
      <c r="BT268" s="29" t="s">
        <v>35</v>
      </c>
      <c r="BU268" s="29" t="s">
        <v>35</v>
      </c>
      <c r="BV268" s="29" t="s">
        <v>35</v>
      </c>
      <c r="BW268" s="29" t="s">
        <v>35</v>
      </c>
      <c r="BX268" s="29" t="s">
        <v>35</v>
      </c>
      <c r="BY268" s="18" t="s">
        <v>35</v>
      </c>
      <c r="BZ268" s="18" t="s">
        <v>35</v>
      </c>
      <c r="CA268" s="18" t="s">
        <v>35</v>
      </c>
      <c r="CB268" s="18" t="s">
        <v>35</v>
      </c>
      <c r="CC268" s="18" t="s">
        <v>35</v>
      </c>
      <c r="CD268" s="18" t="s">
        <v>35</v>
      </c>
      <c r="CE268" s="18" t="s">
        <v>35</v>
      </c>
      <c r="CF268" s="18" t="s">
        <v>35</v>
      </c>
      <c r="CG268" s="18" t="s">
        <v>35</v>
      </c>
      <c r="CH268" s="18" t="s">
        <v>35</v>
      </c>
      <c r="CI268" s="18" t="s">
        <v>35</v>
      </c>
      <c r="CJ268" s="18" t="s">
        <v>35</v>
      </c>
      <c r="CK268" s="3"/>
      <c r="CL268" s="3"/>
      <c r="CM268" s="3"/>
      <c r="CN268" s="3"/>
      <c r="CO268" s="3"/>
      <c r="CP268" s="3"/>
      <c r="CQ268" s="3"/>
      <c r="CR268" s="3"/>
      <c r="CS268" s="3"/>
      <c r="CT268" s="3"/>
      <c r="CU268" s="3"/>
      <c r="CV268" s="3"/>
      <c r="CW268" s="3"/>
      <c r="CX268" s="3"/>
      <c r="CY268" s="3"/>
      <c r="CZ268" s="3"/>
    </row>
    <row r="269" s="433" customFormat="true" ht="15" customHeight="true" x14ac:dyDescent="0.2">
      <c r="B269" s="411"/>
      <c r="AK269" s="305"/>
      <c r="AL269" s="305"/>
      <c r="AM269" s="305"/>
      <c r="AN269" s="305"/>
      <c r="AO269" s="305"/>
      <c r="AP269" s="305"/>
      <c r="AQ269" s="305"/>
      <c r="AR269" s="305"/>
      <c r="AS269" s="305"/>
      <c r="AT269" s="305"/>
      <c r="AU269" s="305"/>
      <c r="AV269" s="305"/>
      <c r="AW269" s="305"/>
      <c r="AX269" s="305"/>
      <c r="AY269" s="305"/>
      <c r="AZ269" s="305"/>
      <c r="BA269" s="1836"/>
      <c r="BB269" s="1542" t="s">
        <v>89</v>
      </c>
      <c r="BC269" s="33" t="s">
        <v>35</v>
      </c>
      <c r="BD269" s="29" t="s">
        <v>35</v>
      </c>
      <c r="BE269" s="29" t="s">
        <v>35</v>
      </c>
      <c r="BF269" s="29" t="s">
        <v>35</v>
      </c>
      <c r="BG269" s="24" t="s">
        <v>35</v>
      </c>
      <c r="BH269" s="33" t="s">
        <v>35</v>
      </c>
      <c r="BI269" s="29" t="s">
        <v>35</v>
      </c>
      <c r="BJ269" s="29" t="s">
        <v>35</v>
      </c>
      <c r="BK269" s="29" t="s">
        <v>35</v>
      </c>
      <c r="BL269" s="24" t="s">
        <v>35</v>
      </c>
      <c r="BM269" s="33" t="s">
        <v>35</v>
      </c>
      <c r="BN269" s="29" t="s">
        <v>35</v>
      </c>
      <c r="BO269" s="29" t="s">
        <v>35</v>
      </c>
      <c r="BP269" s="29" t="s">
        <v>35</v>
      </c>
      <c r="BQ269" s="24" t="s">
        <v>35</v>
      </c>
      <c r="BR269" s="33" t="s">
        <v>35</v>
      </c>
      <c r="BS269" s="29" t="s">
        <v>35</v>
      </c>
      <c r="BT269" s="29" t="s">
        <v>35</v>
      </c>
      <c r="BU269" s="29" t="s">
        <v>35</v>
      </c>
      <c r="BV269" s="29" t="s">
        <v>35</v>
      </c>
      <c r="BW269" s="29" t="s">
        <v>35</v>
      </c>
      <c r="BX269" s="29" t="s">
        <v>35</v>
      </c>
      <c r="BY269" s="18" t="s">
        <v>35</v>
      </c>
      <c r="BZ269" s="18" t="s">
        <v>35</v>
      </c>
      <c r="CA269" s="18" t="s">
        <v>35</v>
      </c>
      <c r="CB269" s="18" t="s">
        <v>35</v>
      </c>
      <c r="CC269" s="18" t="s">
        <v>35</v>
      </c>
      <c r="CD269" s="18" t="s">
        <v>35</v>
      </c>
      <c r="CE269" s="18" t="s">
        <v>35</v>
      </c>
      <c r="CF269" s="18" t="s">
        <v>35</v>
      </c>
      <c r="CG269" s="18" t="s">
        <v>35</v>
      </c>
      <c r="CH269" s="18" t="s">
        <v>35</v>
      </c>
      <c r="CI269" s="18" t="s">
        <v>35</v>
      </c>
      <c r="CJ269" s="18" t="s">
        <v>35</v>
      </c>
      <c r="CK269" s="3"/>
      <c r="CL269" s="3"/>
      <c r="CM269" s="3"/>
      <c r="CN269" s="3"/>
      <c r="CO269" s="3"/>
      <c r="CP269" s="3"/>
      <c r="CQ269" s="3"/>
      <c r="CR269" s="3"/>
      <c r="CS269" s="3"/>
      <c r="CT269" s="3"/>
      <c r="CU269" s="3"/>
      <c r="CV269" s="3"/>
      <c r="CW269" s="3"/>
      <c r="CX269" s="3"/>
      <c r="CY269" s="3"/>
      <c r="CZ269" s="3"/>
    </row>
    <row r="270" s="433" customFormat="true" ht="15" customHeight="true" x14ac:dyDescent="0.2">
      <c r="B270" s="411"/>
      <c r="AK270" s="305"/>
      <c r="AL270" s="305"/>
      <c r="AM270" s="305"/>
      <c r="AN270" s="305"/>
      <c r="AO270" s="305"/>
      <c r="AP270" s="305"/>
      <c r="AQ270" s="305"/>
      <c r="AR270" s="305"/>
      <c r="AS270" s="305"/>
      <c r="AT270" s="305"/>
      <c r="AU270" s="305"/>
      <c r="AV270" s="305"/>
      <c r="AW270" s="305"/>
      <c r="AX270" s="305"/>
      <c r="AY270" s="305"/>
      <c r="AZ270" s="305"/>
      <c r="BA270" s="1836"/>
      <c r="BB270" s="1542" t="s">
        <v>90</v>
      </c>
      <c r="BC270" s="33" t="s">
        <v>35</v>
      </c>
      <c r="BD270" s="29" t="s">
        <v>35</v>
      </c>
      <c r="BE270" s="29" t="s">
        <v>35</v>
      </c>
      <c r="BF270" s="29" t="s">
        <v>35</v>
      </c>
      <c r="BG270" s="24" t="s">
        <v>35</v>
      </c>
      <c r="BH270" s="33" t="s">
        <v>35</v>
      </c>
      <c r="BI270" s="29" t="s">
        <v>35</v>
      </c>
      <c r="BJ270" s="29" t="s">
        <v>35</v>
      </c>
      <c r="BK270" s="29" t="s">
        <v>35</v>
      </c>
      <c r="BL270" s="24" t="s">
        <v>35</v>
      </c>
      <c r="BM270" s="33" t="s">
        <v>35</v>
      </c>
      <c r="BN270" s="29" t="s">
        <v>35</v>
      </c>
      <c r="BO270" s="29" t="s">
        <v>35</v>
      </c>
      <c r="BP270" s="29" t="s">
        <v>35</v>
      </c>
      <c r="BQ270" s="24" t="s">
        <v>35</v>
      </c>
      <c r="BR270" s="33" t="s">
        <v>35</v>
      </c>
      <c r="BS270" s="29" t="s">
        <v>35</v>
      </c>
      <c r="BT270" s="29" t="s">
        <v>35</v>
      </c>
      <c r="BU270" s="29" t="s">
        <v>35</v>
      </c>
      <c r="BV270" s="29" t="s">
        <v>35</v>
      </c>
      <c r="BW270" s="29" t="s">
        <v>35</v>
      </c>
      <c r="BX270" s="29" t="s">
        <v>35</v>
      </c>
      <c r="BY270" s="18" t="s">
        <v>35</v>
      </c>
      <c r="BZ270" s="18" t="s">
        <v>35</v>
      </c>
      <c r="CA270" s="18" t="s">
        <v>35</v>
      </c>
      <c r="CB270" s="18" t="s">
        <v>35</v>
      </c>
      <c r="CC270" s="18" t="s">
        <v>35</v>
      </c>
      <c r="CD270" s="18" t="s">
        <v>35</v>
      </c>
      <c r="CE270" s="18" t="s">
        <v>35</v>
      </c>
      <c r="CF270" s="18" t="s">
        <v>35</v>
      </c>
      <c r="CG270" s="18" t="s">
        <v>35</v>
      </c>
      <c r="CH270" s="18" t="s">
        <v>35</v>
      </c>
      <c r="CI270" s="18" t="s">
        <v>35</v>
      </c>
      <c r="CJ270" s="18" t="s">
        <v>35</v>
      </c>
      <c r="CK270" s="3"/>
      <c r="CL270" s="3"/>
      <c r="CM270" s="3"/>
      <c r="CN270" s="3"/>
      <c r="CO270" s="3"/>
      <c r="CP270" s="3"/>
      <c r="CQ270" s="3"/>
      <c r="CR270" s="3"/>
      <c r="CS270" s="3"/>
      <c r="CT270" s="3"/>
      <c r="CU270" s="3"/>
      <c r="CV270" s="3"/>
      <c r="CW270" s="3"/>
      <c r="CX270" s="3"/>
      <c r="CY270" s="3"/>
      <c r="CZ270" s="3"/>
    </row>
    <row r="271" s="433" customFormat="true" ht="15" customHeight="true" x14ac:dyDescent="0.2">
      <c r="B271" s="411"/>
      <c r="AK271" s="305"/>
      <c r="AL271" s="305"/>
      <c r="AM271" s="305"/>
      <c r="AN271" s="305"/>
      <c r="AO271" s="305"/>
      <c r="AP271" s="305"/>
      <c r="AQ271" s="305"/>
      <c r="AR271" s="305"/>
      <c r="AS271" s="305"/>
      <c r="AT271" s="305"/>
      <c r="AU271" s="305"/>
      <c r="AV271" s="305"/>
      <c r="AW271" s="305"/>
      <c r="AX271" s="305"/>
      <c r="AY271" s="305"/>
      <c r="AZ271" s="305"/>
      <c r="BA271" s="1836" t="s">
        <v>75</v>
      </c>
      <c r="BB271" s="1542" t="s">
        <v>49</v>
      </c>
      <c r="BC271" s="33" t="s">
        <v>35</v>
      </c>
      <c r="BD271" s="26" t="s">
        <v>35</v>
      </c>
      <c r="BE271" s="26" t="s">
        <v>35</v>
      </c>
      <c r="BF271" s="26" t="s">
        <v>35</v>
      </c>
      <c r="BG271" s="21" t="s">
        <v>35</v>
      </c>
      <c r="BH271" s="33" t="s">
        <v>35</v>
      </c>
      <c r="BI271" s="26" t="s">
        <v>35</v>
      </c>
      <c r="BJ271" s="26" t="s">
        <v>35</v>
      </c>
      <c r="BK271" s="26" t="s">
        <v>35</v>
      </c>
      <c r="BL271" s="21" t="s">
        <v>35</v>
      </c>
      <c r="BM271" s="33" t="s">
        <v>35</v>
      </c>
      <c r="BN271" s="26" t="s">
        <v>35</v>
      </c>
      <c r="BO271" s="26" t="s">
        <v>35</v>
      </c>
      <c r="BP271" s="26" t="s">
        <v>35</v>
      </c>
      <c r="BQ271" s="21" t="s">
        <v>35</v>
      </c>
      <c r="BR271" s="33" t="s">
        <v>35</v>
      </c>
      <c r="BS271" s="26" t="s">
        <v>35</v>
      </c>
      <c r="BT271" s="26" t="s">
        <v>35</v>
      </c>
      <c r="BU271" s="26" t="s">
        <v>35</v>
      </c>
      <c r="BV271" s="26" t="s">
        <v>35</v>
      </c>
      <c r="BW271" s="26" t="s">
        <v>35</v>
      </c>
      <c r="BX271" s="26" t="s">
        <v>35</v>
      </c>
      <c r="BY271" s="16" t="s">
        <v>35</v>
      </c>
      <c r="BZ271" s="16" t="s">
        <v>35</v>
      </c>
      <c r="CA271" s="16" t="s">
        <v>35</v>
      </c>
      <c r="CB271" s="16" t="s">
        <v>35</v>
      </c>
      <c r="CC271" s="16" t="s">
        <v>35</v>
      </c>
      <c r="CD271" s="16" t="s">
        <v>35</v>
      </c>
      <c r="CE271" s="16" t="s">
        <v>35</v>
      </c>
      <c r="CF271" s="16" t="s">
        <v>35</v>
      </c>
      <c r="CG271" s="16" t="s">
        <v>35</v>
      </c>
      <c r="CH271" s="16" t="s">
        <v>35</v>
      </c>
      <c r="CI271" s="16" t="s">
        <v>35</v>
      </c>
      <c r="CJ271" s="16" t="s">
        <v>35</v>
      </c>
      <c r="CK271" s="3"/>
      <c r="CL271" s="3"/>
      <c r="CM271" s="3"/>
      <c r="CN271" s="3"/>
      <c r="CO271" s="3"/>
      <c r="CP271" s="3"/>
      <c r="CQ271" s="3"/>
      <c r="CR271" s="3"/>
      <c r="CS271" s="3"/>
      <c r="CT271" s="3"/>
      <c r="CU271" s="3"/>
      <c r="CV271" s="3"/>
      <c r="CW271" s="3"/>
      <c r="CX271" s="3"/>
      <c r="CY271" s="3"/>
      <c r="CZ271" s="3"/>
    </row>
    <row r="272" s="433" customFormat="true" ht="15" customHeight="true" x14ac:dyDescent="0.2">
      <c r="B272" s="411"/>
      <c r="AK272" s="305"/>
      <c r="AL272" s="305"/>
      <c r="AM272" s="305"/>
      <c r="AN272" s="305"/>
      <c r="AO272" s="305"/>
      <c r="AP272" s="305"/>
      <c r="AQ272" s="305"/>
      <c r="AR272" s="305"/>
      <c r="AS272" s="305"/>
      <c r="AT272" s="305"/>
      <c r="AU272" s="305"/>
      <c r="AV272" s="305"/>
      <c r="AW272" s="305"/>
      <c r="AX272" s="305"/>
      <c r="AY272" s="305"/>
      <c r="AZ272" s="305"/>
      <c r="BA272" s="1836"/>
      <c r="BB272" s="1542" t="s">
        <v>48</v>
      </c>
      <c r="BC272" s="33" t="s">
        <v>35</v>
      </c>
      <c r="BD272" s="26" t="s">
        <v>35</v>
      </c>
      <c r="BE272" s="26" t="s">
        <v>35</v>
      </c>
      <c r="BF272" s="26" t="s">
        <v>35</v>
      </c>
      <c r="BG272" s="21" t="s">
        <v>35</v>
      </c>
      <c r="BH272" s="33" t="s">
        <v>35</v>
      </c>
      <c r="BI272" s="26" t="s">
        <v>35</v>
      </c>
      <c r="BJ272" s="26" t="s">
        <v>35</v>
      </c>
      <c r="BK272" s="26" t="s">
        <v>35</v>
      </c>
      <c r="BL272" s="21" t="s">
        <v>35</v>
      </c>
      <c r="BM272" s="33" t="s">
        <v>35</v>
      </c>
      <c r="BN272" s="26" t="s">
        <v>35</v>
      </c>
      <c r="BO272" s="26" t="s">
        <v>35</v>
      </c>
      <c r="BP272" s="26" t="s">
        <v>35</v>
      </c>
      <c r="BQ272" s="21" t="s">
        <v>35</v>
      </c>
      <c r="BR272" s="33" t="s">
        <v>35</v>
      </c>
      <c r="BS272" s="26" t="s">
        <v>35</v>
      </c>
      <c r="BT272" s="26" t="s">
        <v>35</v>
      </c>
      <c r="BU272" s="26" t="s">
        <v>35</v>
      </c>
      <c r="BV272" s="26" t="s">
        <v>35</v>
      </c>
      <c r="BW272" s="26" t="s">
        <v>35</v>
      </c>
      <c r="BX272" s="26" t="s">
        <v>35</v>
      </c>
      <c r="BY272" s="16" t="s">
        <v>35</v>
      </c>
      <c r="BZ272" s="16" t="s">
        <v>35</v>
      </c>
      <c r="CA272" s="16" t="s">
        <v>35</v>
      </c>
      <c r="CB272" s="16" t="s">
        <v>35</v>
      </c>
      <c r="CC272" s="16" t="s">
        <v>35</v>
      </c>
      <c r="CD272" s="16" t="s">
        <v>35</v>
      </c>
      <c r="CE272" s="16" t="s">
        <v>35</v>
      </c>
      <c r="CF272" s="16" t="s">
        <v>35</v>
      </c>
      <c r="CG272" s="16" t="s">
        <v>35</v>
      </c>
      <c r="CH272" s="16" t="s">
        <v>35</v>
      </c>
      <c r="CI272" s="16" t="s">
        <v>35</v>
      </c>
      <c r="CJ272" s="16" t="s">
        <v>35</v>
      </c>
      <c r="CK272" s="3"/>
      <c r="CL272" s="3"/>
      <c r="CM272" s="3"/>
      <c r="CN272" s="3"/>
      <c r="CO272" s="3"/>
      <c r="CP272" s="3"/>
      <c r="CQ272" s="3"/>
      <c r="CR272" s="3"/>
      <c r="CS272" s="3"/>
      <c r="CT272" s="3"/>
      <c r="CU272" s="3"/>
      <c r="CV272" s="3"/>
      <c r="CW272" s="3"/>
      <c r="CX272" s="3"/>
      <c r="CY272" s="3"/>
      <c r="CZ272" s="3"/>
    </row>
    <row r="273" s="433" customFormat="true" ht="15" customHeight="true" x14ac:dyDescent="0.2">
      <c r="B273" s="411"/>
      <c r="AK273" s="305"/>
      <c r="AL273" s="305"/>
      <c r="AM273" s="305"/>
      <c r="AN273" s="305"/>
      <c r="AO273" s="305"/>
      <c r="AP273" s="305"/>
      <c r="AQ273" s="305"/>
      <c r="AR273" s="305"/>
      <c r="AS273" s="305"/>
      <c r="AT273" s="305"/>
      <c r="AU273" s="305"/>
      <c r="AV273" s="305"/>
      <c r="AW273" s="305"/>
      <c r="AX273" s="305"/>
      <c r="AY273" s="305"/>
      <c r="AZ273" s="305"/>
      <c r="BA273" s="1836"/>
      <c r="BB273" s="1542" t="s">
        <v>112</v>
      </c>
      <c r="BC273" s="33" t="s">
        <v>35</v>
      </c>
      <c r="BD273" s="26" t="s">
        <v>35</v>
      </c>
      <c r="BE273" s="26" t="s">
        <v>35</v>
      </c>
      <c r="BF273" s="26" t="s">
        <v>35</v>
      </c>
      <c r="BG273" s="21" t="s">
        <v>35</v>
      </c>
      <c r="BH273" s="33" t="s">
        <v>35</v>
      </c>
      <c r="BI273" s="26" t="s">
        <v>35</v>
      </c>
      <c r="BJ273" s="26" t="s">
        <v>35</v>
      </c>
      <c r="BK273" s="26" t="s">
        <v>35</v>
      </c>
      <c r="BL273" s="21" t="s">
        <v>35</v>
      </c>
      <c r="BM273" s="33" t="s">
        <v>35</v>
      </c>
      <c r="BN273" s="26" t="s">
        <v>35</v>
      </c>
      <c r="BO273" s="26" t="s">
        <v>35</v>
      </c>
      <c r="BP273" s="26" t="s">
        <v>35</v>
      </c>
      <c r="BQ273" s="21" t="s">
        <v>35</v>
      </c>
      <c r="BR273" s="33" t="s">
        <v>35</v>
      </c>
      <c r="BS273" s="26" t="s">
        <v>35</v>
      </c>
      <c r="BT273" s="26" t="s">
        <v>35</v>
      </c>
      <c r="BU273" s="26" t="s">
        <v>35</v>
      </c>
      <c r="BV273" s="26" t="s">
        <v>35</v>
      </c>
      <c r="BW273" s="26" t="s">
        <v>35</v>
      </c>
      <c r="BX273" s="26" t="s">
        <v>35</v>
      </c>
      <c r="BY273" s="16" t="s">
        <v>35</v>
      </c>
      <c r="BZ273" s="16" t="s">
        <v>35</v>
      </c>
      <c r="CA273" s="16" t="s">
        <v>35</v>
      </c>
      <c r="CB273" s="16" t="s">
        <v>35</v>
      </c>
      <c r="CC273" s="16" t="s">
        <v>35</v>
      </c>
      <c r="CD273" s="16" t="s">
        <v>35</v>
      </c>
      <c r="CE273" s="16" t="s">
        <v>35</v>
      </c>
      <c r="CF273" s="16" t="s">
        <v>35</v>
      </c>
      <c r="CG273" s="16" t="s">
        <v>35</v>
      </c>
      <c r="CH273" s="16" t="s">
        <v>35</v>
      </c>
      <c r="CI273" s="16" t="s">
        <v>35</v>
      </c>
      <c r="CJ273" s="16" t="s">
        <v>35</v>
      </c>
      <c r="CK273" s="3"/>
      <c r="CL273" s="3"/>
      <c r="CM273" s="3"/>
      <c r="CN273" s="3"/>
      <c r="CO273" s="3"/>
      <c r="CP273" s="3"/>
      <c r="CQ273" s="3"/>
      <c r="CR273" s="3"/>
      <c r="CS273" s="3"/>
      <c r="CT273" s="3"/>
      <c r="CU273" s="3"/>
      <c r="CV273" s="3"/>
      <c r="CW273" s="3"/>
      <c r="CX273" s="3"/>
      <c r="CY273" s="3"/>
      <c r="CZ273" s="3"/>
    </row>
    <row r="274" s="433" customFormat="true" ht="15" customHeight="true" x14ac:dyDescent="0.2">
      <c r="B274" s="411"/>
      <c r="AK274" s="305"/>
      <c r="AL274" s="305"/>
      <c r="AM274" s="305"/>
      <c r="AN274" s="305"/>
      <c r="AO274" s="305"/>
      <c r="AP274" s="305"/>
      <c r="AQ274" s="305"/>
      <c r="AR274" s="305"/>
      <c r="AS274" s="305"/>
      <c r="AT274" s="305"/>
      <c r="AU274" s="305"/>
      <c r="AV274" s="305"/>
      <c r="AW274" s="305"/>
      <c r="AX274" s="305"/>
      <c r="AY274" s="305"/>
      <c r="AZ274" s="305"/>
      <c r="BA274" s="1836" t="s">
        <v>76</v>
      </c>
      <c r="BB274" s="1542" t="s">
        <v>49</v>
      </c>
      <c r="BC274" s="33" t="s">
        <v>35</v>
      </c>
      <c r="BD274" s="29" t="s">
        <v>35</v>
      </c>
      <c r="BE274" s="29" t="s">
        <v>35</v>
      </c>
      <c r="BF274" s="29" t="s">
        <v>35</v>
      </c>
      <c r="BG274" s="24" t="s">
        <v>35</v>
      </c>
      <c r="BH274" s="33" t="s">
        <v>35</v>
      </c>
      <c r="BI274" s="29" t="s">
        <v>35</v>
      </c>
      <c r="BJ274" s="29" t="s">
        <v>35</v>
      </c>
      <c r="BK274" s="29" t="s">
        <v>35</v>
      </c>
      <c r="BL274" s="24" t="s">
        <v>35</v>
      </c>
      <c r="BM274" s="33" t="s">
        <v>35</v>
      </c>
      <c r="BN274" s="29" t="s">
        <v>35</v>
      </c>
      <c r="BO274" s="29" t="s">
        <v>35</v>
      </c>
      <c r="BP274" s="29" t="s">
        <v>35</v>
      </c>
      <c r="BQ274" s="24" t="s">
        <v>35</v>
      </c>
      <c r="BR274" s="33" t="s">
        <v>35</v>
      </c>
      <c r="BS274" s="29" t="s">
        <v>35</v>
      </c>
      <c r="BT274" s="29" t="s">
        <v>35</v>
      </c>
      <c r="BU274" s="29" t="s">
        <v>35</v>
      </c>
      <c r="BV274" s="29" t="s">
        <v>35</v>
      </c>
      <c r="BW274" s="29" t="s">
        <v>35</v>
      </c>
      <c r="BX274" s="29" t="s">
        <v>35</v>
      </c>
      <c r="BY274" s="18" t="s">
        <v>35</v>
      </c>
      <c r="BZ274" s="18" t="s">
        <v>35</v>
      </c>
      <c r="CA274" s="18" t="s">
        <v>35</v>
      </c>
      <c r="CB274" s="18" t="s">
        <v>35</v>
      </c>
      <c r="CC274" s="18" t="s">
        <v>35</v>
      </c>
      <c r="CD274" s="18" t="s">
        <v>35</v>
      </c>
      <c r="CE274" s="18" t="s">
        <v>35</v>
      </c>
      <c r="CF274" s="18" t="s">
        <v>35</v>
      </c>
      <c r="CG274" s="18" t="s">
        <v>35</v>
      </c>
      <c r="CH274" s="18" t="s">
        <v>35</v>
      </c>
      <c r="CI274" s="18" t="s">
        <v>35</v>
      </c>
      <c r="CJ274" s="18" t="s">
        <v>35</v>
      </c>
      <c r="CK274" s="3"/>
      <c r="CL274" s="3"/>
      <c r="CM274" s="3"/>
      <c r="CN274" s="3"/>
      <c r="CO274" s="3"/>
      <c r="CP274" s="3"/>
      <c r="CQ274" s="3"/>
      <c r="CR274" s="3"/>
      <c r="CS274" s="3"/>
      <c r="CT274" s="3"/>
      <c r="CU274" s="3"/>
      <c r="CV274" s="3"/>
      <c r="CW274" s="3"/>
      <c r="CX274" s="3"/>
      <c r="CY274" s="3"/>
      <c r="CZ274" s="3"/>
    </row>
    <row r="275" s="433" customFormat="true" ht="15" customHeight="true" x14ac:dyDescent="0.2">
      <c r="B275" s="411"/>
      <c r="AK275" s="305"/>
      <c r="AL275" s="305"/>
      <c r="AM275" s="305"/>
      <c r="AN275" s="305"/>
      <c r="AO275" s="305"/>
      <c r="AP275" s="305"/>
      <c r="AQ275" s="305"/>
      <c r="AR275" s="305"/>
      <c r="AS275" s="305"/>
      <c r="AT275" s="305"/>
      <c r="AU275" s="305"/>
      <c r="AV275" s="305"/>
      <c r="AW275" s="305"/>
      <c r="AX275" s="305"/>
      <c r="AY275" s="305"/>
      <c r="AZ275" s="305"/>
      <c r="BA275" s="1836"/>
      <c r="BB275" s="1542" t="s">
        <v>48</v>
      </c>
      <c r="BC275" s="33" t="s">
        <v>35</v>
      </c>
      <c r="BD275" s="29" t="s">
        <v>35</v>
      </c>
      <c r="BE275" s="29" t="s">
        <v>35</v>
      </c>
      <c r="BF275" s="29" t="s">
        <v>35</v>
      </c>
      <c r="BG275" s="24" t="s">
        <v>35</v>
      </c>
      <c r="BH275" s="33" t="s">
        <v>35</v>
      </c>
      <c r="BI275" s="29" t="s">
        <v>35</v>
      </c>
      <c r="BJ275" s="29" t="s">
        <v>35</v>
      </c>
      <c r="BK275" s="29" t="s">
        <v>35</v>
      </c>
      <c r="BL275" s="24" t="s">
        <v>35</v>
      </c>
      <c r="BM275" s="33" t="s">
        <v>35</v>
      </c>
      <c r="BN275" s="29" t="s">
        <v>35</v>
      </c>
      <c r="BO275" s="29" t="s">
        <v>35</v>
      </c>
      <c r="BP275" s="29" t="s">
        <v>35</v>
      </c>
      <c r="BQ275" s="24" t="s">
        <v>35</v>
      </c>
      <c r="BR275" s="33" t="s">
        <v>35</v>
      </c>
      <c r="BS275" s="29" t="s">
        <v>35</v>
      </c>
      <c r="BT275" s="29" t="s">
        <v>35</v>
      </c>
      <c r="BU275" s="29" t="s">
        <v>35</v>
      </c>
      <c r="BV275" s="29" t="s">
        <v>35</v>
      </c>
      <c r="BW275" s="29" t="s">
        <v>35</v>
      </c>
      <c r="BX275" s="29" t="s">
        <v>35</v>
      </c>
      <c r="BY275" s="18" t="s">
        <v>35</v>
      </c>
      <c r="BZ275" s="18" t="s">
        <v>35</v>
      </c>
      <c r="CA275" s="18" t="s">
        <v>35</v>
      </c>
      <c r="CB275" s="18" t="s">
        <v>35</v>
      </c>
      <c r="CC275" s="18" t="s">
        <v>35</v>
      </c>
      <c r="CD275" s="18" t="s">
        <v>35</v>
      </c>
      <c r="CE275" s="18" t="s">
        <v>35</v>
      </c>
      <c r="CF275" s="18" t="s">
        <v>35</v>
      </c>
      <c r="CG275" s="18" t="s">
        <v>35</v>
      </c>
      <c r="CH275" s="18" t="s">
        <v>35</v>
      </c>
      <c r="CI275" s="18" t="s">
        <v>35</v>
      </c>
      <c r="CJ275" s="18" t="s">
        <v>35</v>
      </c>
      <c r="CK275" s="3"/>
      <c r="CL275" s="3"/>
      <c r="CM275" s="3"/>
      <c r="CN275" s="3"/>
      <c r="CO275" s="3"/>
      <c r="CP275" s="3"/>
      <c r="CQ275" s="3"/>
      <c r="CR275" s="3"/>
      <c r="CS275" s="3"/>
      <c r="CT275" s="3"/>
      <c r="CU275" s="3"/>
      <c r="CV275" s="3"/>
      <c r="CW275" s="3"/>
      <c r="CX275" s="3"/>
      <c r="CY275" s="3"/>
      <c r="CZ275" s="3"/>
    </row>
    <row r="276" s="433" customFormat="true" ht="15" customHeight="true" x14ac:dyDescent="0.2">
      <c r="B276" s="411"/>
      <c r="AK276" s="305"/>
      <c r="AL276" s="305"/>
      <c r="AM276" s="305"/>
      <c r="AN276" s="305"/>
      <c r="AO276" s="305"/>
      <c r="AP276" s="305"/>
      <c r="AQ276" s="305"/>
      <c r="AR276" s="305"/>
      <c r="AS276" s="305"/>
      <c r="AT276" s="305"/>
      <c r="AU276" s="305"/>
      <c r="AV276" s="305"/>
      <c r="AW276" s="305"/>
      <c r="AX276" s="305"/>
      <c r="AY276" s="305"/>
      <c r="AZ276" s="305"/>
      <c r="BA276" s="1836"/>
      <c r="BB276" s="1542" t="s">
        <v>113</v>
      </c>
      <c r="BC276" s="33" t="s">
        <v>35</v>
      </c>
      <c r="BD276" s="29" t="s">
        <v>35</v>
      </c>
      <c r="BE276" s="29" t="s">
        <v>35</v>
      </c>
      <c r="BF276" s="29" t="s">
        <v>35</v>
      </c>
      <c r="BG276" s="24" t="s">
        <v>35</v>
      </c>
      <c r="BH276" s="33" t="s">
        <v>35</v>
      </c>
      <c r="BI276" s="29" t="s">
        <v>35</v>
      </c>
      <c r="BJ276" s="29" t="s">
        <v>35</v>
      </c>
      <c r="BK276" s="29" t="s">
        <v>35</v>
      </c>
      <c r="BL276" s="24" t="s">
        <v>35</v>
      </c>
      <c r="BM276" s="33" t="s">
        <v>35</v>
      </c>
      <c r="BN276" s="29" t="s">
        <v>35</v>
      </c>
      <c r="BO276" s="29" t="s">
        <v>35</v>
      </c>
      <c r="BP276" s="29" t="s">
        <v>35</v>
      </c>
      <c r="BQ276" s="24" t="s">
        <v>35</v>
      </c>
      <c r="BR276" s="33" t="s">
        <v>35</v>
      </c>
      <c r="BS276" s="29" t="s">
        <v>35</v>
      </c>
      <c r="BT276" s="29" t="s">
        <v>35</v>
      </c>
      <c r="BU276" s="29" t="s">
        <v>35</v>
      </c>
      <c r="BV276" s="29" t="s">
        <v>35</v>
      </c>
      <c r="BW276" s="29" t="s">
        <v>35</v>
      </c>
      <c r="BX276" s="29" t="s">
        <v>35</v>
      </c>
      <c r="BY276" s="18" t="s">
        <v>35</v>
      </c>
      <c r="BZ276" s="18" t="s">
        <v>35</v>
      </c>
      <c r="CA276" s="18" t="s">
        <v>35</v>
      </c>
      <c r="CB276" s="18" t="s">
        <v>35</v>
      </c>
      <c r="CC276" s="18" t="s">
        <v>35</v>
      </c>
      <c r="CD276" s="18" t="s">
        <v>35</v>
      </c>
      <c r="CE276" s="18" t="s">
        <v>35</v>
      </c>
      <c r="CF276" s="18" t="s">
        <v>35</v>
      </c>
      <c r="CG276" s="18" t="s">
        <v>35</v>
      </c>
      <c r="CH276" s="18" t="s">
        <v>35</v>
      </c>
      <c r="CI276" s="18" t="s">
        <v>35</v>
      </c>
      <c r="CJ276" s="18" t="s">
        <v>35</v>
      </c>
      <c r="CK276" s="3"/>
      <c r="CL276" s="3"/>
      <c r="CM276" s="3"/>
      <c r="CN276" s="3"/>
      <c r="CO276" s="3"/>
      <c r="CP276" s="3"/>
      <c r="CQ276" s="3"/>
      <c r="CR276" s="3"/>
      <c r="CS276" s="3"/>
      <c r="CT276" s="3"/>
      <c r="CU276" s="3"/>
      <c r="CV276" s="3"/>
      <c r="CW276" s="3"/>
      <c r="CX276" s="3"/>
      <c r="CY276" s="3"/>
      <c r="CZ276" s="3"/>
    </row>
    <row r="277" s="433" customFormat="true" ht="15" customHeight="true" x14ac:dyDescent="0.2">
      <c r="B277" s="411"/>
      <c r="AK277" s="305"/>
      <c r="AL277" s="305"/>
      <c r="AM277" s="305"/>
      <c r="AN277" s="305"/>
      <c r="AO277" s="305"/>
      <c r="AP277" s="305"/>
      <c r="AQ277" s="305"/>
      <c r="AR277" s="305"/>
      <c r="AS277" s="305"/>
      <c r="AT277" s="305"/>
      <c r="AU277" s="305"/>
      <c r="AV277" s="305"/>
      <c r="AW277" s="305"/>
      <c r="AX277" s="305"/>
      <c r="AY277" s="305"/>
      <c r="AZ277" s="305"/>
      <c r="BA277" s="1836" t="s">
        <v>77</v>
      </c>
      <c r="BB277" s="1542" t="s">
        <v>78</v>
      </c>
      <c r="BC277" s="33" t="s">
        <v>35</v>
      </c>
      <c r="BD277" s="29" t="s">
        <v>35</v>
      </c>
      <c r="BE277" s="29" t="s">
        <v>35</v>
      </c>
      <c r="BF277" s="29" t="s">
        <v>35</v>
      </c>
      <c r="BG277" s="24" t="s">
        <v>35</v>
      </c>
      <c r="BH277" s="33" t="s">
        <v>35</v>
      </c>
      <c r="BI277" s="29" t="s">
        <v>35</v>
      </c>
      <c r="BJ277" s="29" t="s">
        <v>35</v>
      </c>
      <c r="BK277" s="29" t="s">
        <v>35</v>
      </c>
      <c r="BL277" s="24" t="s">
        <v>35</v>
      </c>
      <c r="BM277" s="33" t="s">
        <v>35</v>
      </c>
      <c r="BN277" s="29" t="s">
        <v>35</v>
      </c>
      <c r="BO277" s="29" t="s">
        <v>35</v>
      </c>
      <c r="BP277" s="29" t="s">
        <v>35</v>
      </c>
      <c r="BQ277" s="24" t="s">
        <v>35</v>
      </c>
      <c r="BR277" s="33" t="s">
        <v>35</v>
      </c>
      <c r="BS277" s="29" t="s">
        <v>35</v>
      </c>
      <c r="BT277" s="29" t="s">
        <v>35</v>
      </c>
      <c r="BU277" s="29" t="s">
        <v>35</v>
      </c>
      <c r="BV277" s="29" t="s">
        <v>35</v>
      </c>
      <c r="BW277" s="29" t="s">
        <v>35</v>
      </c>
      <c r="BX277" s="29" t="s">
        <v>35</v>
      </c>
      <c r="BY277" s="18" t="s">
        <v>35</v>
      </c>
      <c r="BZ277" s="18" t="s">
        <v>35</v>
      </c>
      <c r="CA277" s="18" t="s">
        <v>35</v>
      </c>
      <c r="CB277" s="18" t="s">
        <v>35</v>
      </c>
      <c r="CC277" s="18" t="s">
        <v>35</v>
      </c>
      <c r="CD277" s="18" t="s">
        <v>35</v>
      </c>
      <c r="CE277" s="18" t="s">
        <v>35</v>
      </c>
      <c r="CF277" s="18" t="s">
        <v>35</v>
      </c>
      <c r="CG277" s="18" t="s">
        <v>35</v>
      </c>
      <c r="CH277" s="18" t="s">
        <v>35</v>
      </c>
      <c r="CI277" s="18" t="s">
        <v>35</v>
      </c>
      <c r="CJ277" s="18" t="s">
        <v>35</v>
      </c>
      <c r="CK277" s="3"/>
      <c r="CL277" s="3"/>
      <c r="CM277" s="3"/>
      <c r="CN277" s="3"/>
      <c r="CO277" s="3"/>
      <c r="CP277" s="3"/>
      <c r="CQ277" s="3"/>
      <c r="CR277" s="3"/>
      <c r="CS277" s="3"/>
      <c r="CT277" s="3"/>
      <c r="CU277" s="3"/>
      <c r="CV277" s="3"/>
      <c r="CW277" s="3"/>
      <c r="CX277" s="3"/>
      <c r="CY277" s="3"/>
      <c r="CZ277" s="3"/>
    </row>
    <row r="278" s="433" customFormat="true" ht="15" customHeight="true" x14ac:dyDescent="0.2">
      <c r="B278" s="411"/>
      <c r="AK278" s="305"/>
      <c r="AL278" s="305"/>
      <c r="AM278" s="305"/>
      <c r="AN278" s="305"/>
      <c r="AO278" s="305"/>
      <c r="AP278" s="305"/>
      <c r="AQ278" s="305"/>
      <c r="AR278" s="305"/>
      <c r="AS278" s="305"/>
      <c r="AT278" s="305"/>
      <c r="AU278" s="305"/>
      <c r="AV278" s="305"/>
      <c r="AW278" s="305"/>
      <c r="AX278" s="305"/>
      <c r="AY278" s="305"/>
      <c r="AZ278" s="305"/>
      <c r="BA278" s="1836"/>
      <c r="BB278" s="1542" t="s">
        <v>79</v>
      </c>
      <c r="BC278" s="33" t="s">
        <v>35</v>
      </c>
      <c r="BD278" s="29" t="s">
        <v>35</v>
      </c>
      <c r="BE278" s="29" t="s">
        <v>35</v>
      </c>
      <c r="BF278" s="29" t="s">
        <v>35</v>
      </c>
      <c r="BG278" s="24" t="s">
        <v>35</v>
      </c>
      <c r="BH278" s="33" t="s">
        <v>35</v>
      </c>
      <c r="BI278" s="29" t="s">
        <v>35</v>
      </c>
      <c r="BJ278" s="29" t="s">
        <v>35</v>
      </c>
      <c r="BK278" s="29" t="s">
        <v>35</v>
      </c>
      <c r="BL278" s="24" t="s">
        <v>35</v>
      </c>
      <c r="BM278" s="33" t="s">
        <v>35</v>
      </c>
      <c r="BN278" s="29" t="s">
        <v>35</v>
      </c>
      <c r="BO278" s="29" t="s">
        <v>35</v>
      </c>
      <c r="BP278" s="29" t="s">
        <v>35</v>
      </c>
      <c r="BQ278" s="24" t="s">
        <v>35</v>
      </c>
      <c r="BR278" s="33" t="s">
        <v>35</v>
      </c>
      <c r="BS278" s="29" t="s">
        <v>35</v>
      </c>
      <c r="BT278" s="29" t="s">
        <v>35</v>
      </c>
      <c r="BU278" s="29" t="s">
        <v>35</v>
      </c>
      <c r="BV278" s="29" t="s">
        <v>35</v>
      </c>
      <c r="BW278" s="29" t="s">
        <v>35</v>
      </c>
      <c r="BX278" s="29" t="s">
        <v>35</v>
      </c>
      <c r="BY278" s="18" t="s">
        <v>35</v>
      </c>
      <c r="BZ278" s="18" t="s">
        <v>35</v>
      </c>
      <c r="CA278" s="18" t="s">
        <v>35</v>
      </c>
      <c r="CB278" s="18" t="s">
        <v>35</v>
      </c>
      <c r="CC278" s="18" t="s">
        <v>35</v>
      </c>
      <c r="CD278" s="18" t="s">
        <v>35</v>
      </c>
      <c r="CE278" s="18" t="s">
        <v>35</v>
      </c>
      <c r="CF278" s="18" t="s">
        <v>35</v>
      </c>
      <c r="CG278" s="18" t="s">
        <v>35</v>
      </c>
      <c r="CH278" s="18" t="s">
        <v>35</v>
      </c>
      <c r="CI278" s="18" t="s">
        <v>35</v>
      </c>
      <c r="CJ278" s="18" t="s">
        <v>35</v>
      </c>
      <c r="CK278" s="3"/>
      <c r="CL278" s="3"/>
      <c r="CM278" s="3"/>
      <c r="CN278" s="3"/>
      <c r="CO278" s="3"/>
      <c r="CP278" s="3"/>
      <c r="CQ278" s="3"/>
      <c r="CR278" s="3"/>
      <c r="CS278" s="3"/>
      <c r="CT278" s="3"/>
      <c r="CU278" s="3"/>
      <c r="CV278" s="3"/>
      <c r="CW278" s="3"/>
      <c r="CX278" s="3"/>
      <c r="CY278" s="3"/>
      <c r="CZ278" s="3"/>
    </row>
    <row r="279" s="433" customFormat="true" ht="15" customHeight="true" x14ac:dyDescent="0.2">
      <c r="B279" s="411"/>
      <c r="AK279" s="305"/>
      <c r="AL279" s="305"/>
      <c r="AM279" s="305"/>
      <c r="AN279" s="305"/>
      <c r="AO279" s="305"/>
      <c r="AP279" s="305"/>
      <c r="AQ279" s="305"/>
      <c r="AR279" s="305"/>
      <c r="AS279" s="305"/>
      <c r="AT279" s="305"/>
      <c r="AU279" s="305"/>
      <c r="AV279" s="305"/>
      <c r="AW279" s="305"/>
      <c r="AX279" s="305"/>
      <c r="AY279" s="305"/>
      <c r="AZ279" s="305"/>
      <c r="BA279" s="1836"/>
      <c r="BB279" s="1542" t="s">
        <v>80</v>
      </c>
      <c r="BC279" s="33" t="s">
        <v>35</v>
      </c>
      <c r="BD279" s="26" t="s">
        <v>35</v>
      </c>
      <c r="BE279" s="26" t="s">
        <v>35</v>
      </c>
      <c r="BF279" s="26" t="s">
        <v>35</v>
      </c>
      <c r="BG279" s="21" t="s">
        <v>35</v>
      </c>
      <c r="BH279" s="33" t="s">
        <v>35</v>
      </c>
      <c r="BI279" s="26" t="s">
        <v>35</v>
      </c>
      <c r="BJ279" s="26" t="s">
        <v>35</v>
      </c>
      <c r="BK279" s="26" t="s">
        <v>35</v>
      </c>
      <c r="BL279" s="21" t="s">
        <v>35</v>
      </c>
      <c r="BM279" s="33" t="s">
        <v>35</v>
      </c>
      <c r="BN279" s="26" t="s">
        <v>35</v>
      </c>
      <c r="BO279" s="26" t="s">
        <v>35</v>
      </c>
      <c r="BP279" s="26" t="s">
        <v>35</v>
      </c>
      <c r="BQ279" s="21" t="s">
        <v>35</v>
      </c>
      <c r="BR279" s="33" t="s">
        <v>35</v>
      </c>
      <c r="BS279" s="26" t="s">
        <v>35</v>
      </c>
      <c r="BT279" s="26" t="s">
        <v>35</v>
      </c>
      <c r="BU279" s="26" t="s">
        <v>35</v>
      </c>
      <c r="BV279" s="26" t="s">
        <v>35</v>
      </c>
      <c r="BW279" s="26" t="s">
        <v>35</v>
      </c>
      <c r="BX279" s="26" t="s">
        <v>35</v>
      </c>
      <c r="BY279" s="16" t="s">
        <v>35</v>
      </c>
      <c r="BZ279" s="16" t="s">
        <v>35</v>
      </c>
      <c r="CA279" s="16" t="s">
        <v>35</v>
      </c>
      <c r="CB279" s="16" t="s">
        <v>35</v>
      </c>
      <c r="CC279" s="16" t="s">
        <v>35</v>
      </c>
      <c r="CD279" s="16" t="s">
        <v>35</v>
      </c>
      <c r="CE279" s="16" t="s">
        <v>35</v>
      </c>
      <c r="CF279" s="16" t="s">
        <v>35</v>
      </c>
      <c r="CG279" s="16" t="s">
        <v>35</v>
      </c>
      <c r="CH279" s="16" t="s">
        <v>35</v>
      </c>
      <c r="CI279" s="16" t="s">
        <v>35</v>
      </c>
      <c r="CJ279" s="16" t="s">
        <v>35</v>
      </c>
      <c r="CK279" s="3"/>
      <c r="CL279" s="3"/>
      <c r="CM279" s="3"/>
      <c r="CN279" s="3"/>
      <c r="CO279" s="3"/>
      <c r="CP279" s="3"/>
      <c r="CQ279" s="3"/>
      <c r="CR279" s="3"/>
      <c r="CS279" s="3"/>
      <c r="CT279" s="3"/>
      <c r="CU279" s="3"/>
      <c r="CV279" s="3"/>
      <c r="CW279" s="3"/>
      <c r="CX279" s="3"/>
      <c r="CY279" s="3"/>
      <c r="CZ279" s="3"/>
    </row>
    <row r="280" s="433" customFormat="true" ht="15" customHeight="true" x14ac:dyDescent="0.2">
      <c r="B280" s="411"/>
      <c r="AK280" s="305"/>
      <c r="AL280" s="305"/>
      <c r="AM280" s="305"/>
      <c r="AN280" s="305"/>
      <c r="AO280" s="305"/>
      <c r="AP280" s="305"/>
      <c r="AQ280" s="305"/>
      <c r="AR280" s="305"/>
      <c r="AS280" s="305"/>
      <c r="AT280" s="305"/>
      <c r="AU280" s="305"/>
      <c r="AV280" s="305"/>
      <c r="AW280" s="305"/>
      <c r="AX280" s="305"/>
      <c r="AY280" s="305"/>
      <c r="AZ280" s="305"/>
      <c r="BA280" s="1836"/>
      <c r="BB280" s="1542" t="s">
        <v>81</v>
      </c>
      <c r="BC280" s="33" t="s">
        <v>35</v>
      </c>
      <c r="BD280" s="26" t="s">
        <v>35</v>
      </c>
      <c r="BE280" s="26" t="s">
        <v>35</v>
      </c>
      <c r="BF280" s="26" t="s">
        <v>35</v>
      </c>
      <c r="BG280" s="21" t="s">
        <v>35</v>
      </c>
      <c r="BH280" s="33" t="s">
        <v>35</v>
      </c>
      <c r="BI280" s="26" t="s">
        <v>35</v>
      </c>
      <c r="BJ280" s="26" t="s">
        <v>35</v>
      </c>
      <c r="BK280" s="26" t="s">
        <v>35</v>
      </c>
      <c r="BL280" s="21" t="s">
        <v>35</v>
      </c>
      <c r="BM280" s="33" t="s">
        <v>35</v>
      </c>
      <c r="BN280" s="26" t="s">
        <v>35</v>
      </c>
      <c r="BO280" s="26" t="s">
        <v>35</v>
      </c>
      <c r="BP280" s="26" t="s">
        <v>35</v>
      </c>
      <c r="BQ280" s="21" t="s">
        <v>35</v>
      </c>
      <c r="BR280" s="33" t="s">
        <v>35</v>
      </c>
      <c r="BS280" s="26" t="s">
        <v>35</v>
      </c>
      <c r="BT280" s="26" t="s">
        <v>35</v>
      </c>
      <c r="BU280" s="26" t="s">
        <v>35</v>
      </c>
      <c r="BV280" s="26" t="s">
        <v>35</v>
      </c>
      <c r="BW280" s="26" t="s">
        <v>35</v>
      </c>
      <c r="BX280" s="26" t="s">
        <v>35</v>
      </c>
      <c r="BY280" s="16" t="s">
        <v>35</v>
      </c>
      <c r="BZ280" s="16" t="s">
        <v>35</v>
      </c>
      <c r="CA280" s="16" t="s">
        <v>35</v>
      </c>
      <c r="CB280" s="16" t="s">
        <v>35</v>
      </c>
      <c r="CC280" s="16" t="s">
        <v>35</v>
      </c>
      <c r="CD280" s="16" t="s">
        <v>35</v>
      </c>
      <c r="CE280" s="16" t="s">
        <v>35</v>
      </c>
      <c r="CF280" s="16" t="s">
        <v>35</v>
      </c>
      <c r="CG280" s="16" t="s">
        <v>35</v>
      </c>
      <c r="CH280" s="16" t="s">
        <v>35</v>
      </c>
      <c r="CI280" s="16" t="s">
        <v>35</v>
      </c>
      <c r="CJ280" s="16" t="s">
        <v>35</v>
      </c>
      <c r="CK280" s="3"/>
      <c r="CL280" s="3"/>
      <c r="CM280" s="3"/>
      <c r="CN280" s="3"/>
      <c r="CO280" s="3"/>
      <c r="CP280" s="3"/>
      <c r="CQ280" s="3"/>
      <c r="CR280" s="3"/>
      <c r="CS280" s="3"/>
      <c r="CT280" s="3"/>
      <c r="CU280" s="3"/>
      <c r="CV280" s="3"/>
      <c r="CW280" s="3"/>
      <c r="CX280" s="3"/>
      <c r="CY280" s="3"/>
      <c r="CZ280" s="3"/>
    </row>
    <row r="281" s="433" customFormat="true" ht="15" customHeight="true" x14ac:dyDescent="0.2">
      <c r="B281" s="411"/>
      <c r="AK281" s="305"/>
      <c r="AL281" s="305"/>
      <c r="AM281" s="305"/>
      <c r="AN281" s="305"/>
      <c r="AO281" s="305"/>
      <c r="AP281" s="305"/>
      <c r="AQ281" s="305"/>
      <c r="AR281" s="305"/>
      <c r="AS281" s="305"/>
      <c r="AT281" s="305"/>
      <c r="AU281" s="305"/>
      <c r="AV281" s="305"/>
      <c r="AW281" s="305"/>
      <c r="AX281" s="305"/>
      <c r="AY281" s="305"/>
      <c r="AZ281" s="305"/>
      <c r="BA281" s="1836"/>
      <c r="BB281" s="1542" t="s">
        <v>82</v>
      </c>
      <c r="BC281" s="33" t="s">
        <v>35</v>
      </c>
      <c r="BD281" s="26" t="s">
        <v>35</v>
      </c>
      <c r="BE281" s="26" t="s">
        <v>35</v>
      </c>
      <c r="BF281" s="26" t="s">
        <v>35</v>
      </c>
      <c r="BG281" s="21" t="s">
        <v>35</v>
      </c>
      <c r="BH281" s="33" t="s">
        <v>35</v>
      </c>
      <c r="BI281" s="26" t="s">
        <v>35</v>
      </c>
      <c r="BJ281" s="26" t="s">
        <v>35</v>
      </c>
      <c r="BK281" s="26" t="s">
        <v>35</v>
      </c>
      <c r="BL281" s="21" t="s">
        <v>35</v>
      </c>
      <c r="BM281" s="33" t="s">
        <v>35</v>
      </c>
      <c r="BN281" s="26" t="s">
        <v>35</v>
      </c>
      <c r="BO281" s="26" t="s">
        <v>35</v>
      </c>
      <c r="BP281" s="26" t="s">
        <v>35</v>
      </c>
      <c r="BQ281" s="21" t="s">
        <v>35</v>
      </c>
      <c r="BR281" s="33" t="s">
        <v>35</v>
      </c>
      <c r="BS281" s="26" t="s">
        <v>35</v>
      </c>
      <c r="BT281" s="26" t="s">
        <v>35</v>
      </c>
      <c r="BU281" s="26" t="s">
        <v>35</v>
      </c>
      <c r="BV281" s="26" t="s">
        <v>35</v>
      </c>
      <c r="BW281" s="26" t="s">
        <v>35</v>
      </c>
      <c r="BX281" s="26" t="s">
        <v>35</v>
      </c>
      <c r="BY281" s="16" t="s">
        <v>35</v>
      </c>
      <c r="BZ281" s="16" t="s">
        <v>35</v>
      </c>
      <c r="CA281" s="16" t="s">
        <v>35</v>
      </c>
      <c r="CB281" s="16" t="s">
        <v>35</v>
      </c>
      <c r="CC281" s="16" t="s">
        <v>35</v>
      </c>
      <c r="CD281" s="16" t="s">
        <v>35</v>
      </c>
      <c r="CE281" s="16" t="s">
        <v>35</v>
      </c>
      <c r="CF281" s="16" t="s">
        <v>35</v>
      </c>
      <c r="CG281" s="16" t="s">
        <v>35</v>
      </c>
      <c r="CH281" s="16" t="s">
        <v>35</v>
      </c>
      <c r="CI281" s="16" t="s">
        <v>35</v>
      </c>
      <c r="CJ281" s="16" t="s">
        <v>35</v>
      </c>
      <c r="CK281" s="3"/>
      <c r="CL281" s="3"/>
      <c r="CM281" s="3"/>
      <c r="CN281" s="3"/>
      <c r="CO281" s="3"/>
      <c r="CP281" s="3"/>
      <c r="CQ281" s="3"/>
      <c r="CR281" s="3"/>
      <c r="CS281" s="3"/>
      <c r="CT281" s="3"/>
      <c r="CU281" s="3"/>
      <c r="CV281" s="3"/>
      <c r="CW281" s="3"/>
      <c r="CX281" s="3"/>
      <c r="CY281" s="3"/>
      <c r="CZ281" s="3"/>
    </row>
    <row r="282" s="433" customFormat="true" ht="15" customHeight="true" x14ac:dyDescent="0.2">
      <c r="B282" s="411"/>
      <c r="AK282" s="305"/>
      <c r="AL282" s="305"/>
      <c r="AM282" s="305"/>
      <c r="AN282" s="305"/>
      <c r="AO282" s="305"/>
      <c r="AP282" s="305"/>
      <c r="AQ282" s="305"/>
      <c r="AR282" s="305"/>
      <c r="AS282" s="305"/>
      <c r="AT282" s="305"/>
      <c r="AU282" s="305"/>
      <c r="AV282" s="305"/>
      <c r="AW282" s="305"/>
      <c r="AX282" s="305"/>
      <c r="AY282" s="305"/>
      <c r="AZ282" s="305"/>
      <c r="BA282" s="1836"/>
      <c r="BB282" s="1542" t="s">
        <v>83</v>
      </c>
      <c r="BC282" s="33" t="s">
        <v>35</v>
      </c>
      <c r="BD282" s="26" t="s">
        <v>35</v>
      </c>
      <c r="BE282" s="26" t="s">
        <v>35</v>
      </c>
      <c r="BF282" s="26" t="s">
        <v>35</v>
      </c>
      <c r="BG282" s="21" t="s">
        <v>35</v>
      </c>
      <c r="BH282" s="33" t="s">
        <v>35</v>
      </c>
      <c r="BI282" s="26" t="s">
        <v>35</v>
      </c>
      <c r="BJ282" s="26" t="s">
        <v>35</v>
      </c>
      <c r="BK282" s="26" t="s">
        <v>35</v>
      </c>
      <c r="BL282" s="21" t="s">
        <v>35</v>
      </c>
      <c r="BM282" s="33" t="s">
        <v>35</v>
      </c>
      <c r="BN282" s="26" t="s">
        <v>35</v>
      </c>
      <c r="BO282" s="26" t="s">
        <v>35</v>
      </c>
      <c r="BP282" s="26" t="s">
        <v>35</v>
      </c>
      <c r="BQ282" s="21" t="s">
        <v>35</v>
      </c>
      <c r="BR282" s="33" t="s">
        <v>35</v>
      </c>
      <c r="BS282" s="26" t="s">
        <v>35</v>
      </c>
      <c r="BT282" s="26" t="s">
        <v>35</v>
      </c>
      <c r="BU282" s="26" t="s">
        <v>35</v>
      </c>
      <c r="BV282" s="26" t="s">
        <v>35</v>
      </c>
      <c r="BW282" s="26" t="s">
        <v>35</v>
      </c>
      <c r="BX282" s="26" t="s">
        <v>35</v>
      </c>
      <c r="BY282" s="16" t="s">
        <v>35</v>
      </c>
      <c r="BZ282" s="16" t="s">
        <v>35</v>
      </c>
      <c r="CA282" s="16" t="s">
        <v>35</v>
      </c>
      <c r="CB282" s="16" t="s">
        <v>35</v>
      </c>
      <c r="CC282" s="16" t="s">
        <v>35</v>
      </c>
      <c r="CD282" s="16" t="s">
        <v>35</v>
      </c>
      <c r="CE282" s="16" t="s">
        <v>35</v>
      </c>
      <c r="CF282" s="16" t="s">
        <v>35</v>
      </c>
      <c r="CG282" s="16" t="s">
        <v>35</v>
      </c>
      <c r="CH282" s="16" t="s">
        <v>35</v>
      </c>
      <c r="CI282" s="16" t="s">
        <v>35</v>
      </c>
      <c r="CJ282" s="16" t="s">
        <v>35</v>
      </c>
      <c r="CK282" s="3"/>
      <c r="CL282" s="3"/>
      <c r="CM282" s="3"/>
      <c r="CN282" s="3"/>
      <c r="CO282" s="3"/>
      <c r="CP282" s="3"/>
      <c r="CQ282" s="3"/>
      <c r="CR282" s="3"/>
      <c r="CS282" s="3"/>
      <c r="CT282" s="3"/>
      <c r="CU282" s="3"/>
      <c r="CV282" s="3"/>
      <c r="CW282" s="3"/>
      <c r="CX282" s="3"/>
      <c r="CY282" s="3"/>
      <c r="CZ282" s="3"/>
    </row>
    <row r="283" s="433" customFormat="true" ht="15" customHeight="true" x14ac:dyDescent="0.2">
      <c r="B283" s="411"/>
      <c r="AK283" s="305"/>
      <c r="AL283" s="305"/>
      <c r="AM283" s="305"/>
      <c r="AN283" s="305"/>
      <c r="AO283" s="305"/>
      <c r="AP283" s="305"/>
      <c r="AQ283" s="305"/>
      <c r="AR283" s="305"/>
      <c r="AS283" s="305"/>
      <c r="AT283" s="305"/>
      <c r="AU283" s="305"/>
      <c r="AV283" s="305"/>
      <c r="AW283" s="305"/>
      <c r="AX283" s="305"/>
      <c r="AY283" s="305"/>
      <c r="AZ283" s="305"/>
      <c r="BA283" s="1836"/>
      <c r="BB283" s="1542" t="s">
        <v>84</v>
      </c>
      <c r="BC283" s="33" t="s">
        <v>35</v>
      </c>
      <c r="BD283" s="26" t="s">
        <v>35</v>
      </c>
      <c r="BE283" s="26" t="s">
        <v>35</v>
      </c>
      <c r="BF283" s="26" t="s">
        <v>35</v>
      </c>
      <c r="BG283" s="21" t="s">
        <v>35</v>
      </c>
      <c r="BH283" s="33" t="s">
        <v>35</v>
      </c>
      <c r="BI283" s="26" t="s">
        <v>35</v>
      </c>
      <c r="BJ283" s="26" t="s">
        <v>35</v>
      </c>
      <c r="BK283" s="26" t="s">
        <v>35</v>
      </c>
      <c r="BL283" s="21" t="s">
        <v>35</v>
      </c>
      <c r="BM283" s="33" t="s">
        <v>35</v>
      </c>
      <c r="BN283" s="26" t="s">
        <v>35</v>
      </c>
      <c r="BO283" s="26" t="s">
        <v>35</v>
      </c>
      <c r="BP283" s="26" t="s">
        <v>35</v>
      </c>
      <c r="BQ283" s="21" t="s">
        <v>35</v>
      </c>
      <c r="BR283" s="33" t="s">
        <v>35</v>
      </c>
      <c r="BS283" s="26" t="s">
        <v>35</v>
      </c>
      <c r="BT283" s="26" t="s">
        <v>35</v>
      </c>
      <c r="BU283" s="26" t="s">
        <v>35</v>
      </c>
      <c r="BV283" s="26" t="s">
        <v>35</v>
      </c>
      <c r="BW283" s="26" t="s">
        <v>35</v>
      </c>
      <c r="BX283" s="26" t="s">
        <v>35</v>
      </c>
      <c r="BY283" s="16" t="s">
        <v>35</v>
      </c>
      <c r="BZ283" s="16" t="s">
        <v>35</v>
      </c>
      <c r="CA283" s="16" t="s">
        <v>35</v>
      </c>
      <c r="CB283" s="16" t="s">
        <v>35</v>
      </c>
      <c r="CC283" s="16" t="s">
        <v>35</v>
      </c>
      <c r="CD283" s="16" t="s">
        <v>35</v>
      </c>
      <c r="CE283" s="16" t="s">
        <v>35</v>
      </c>
      <c r="CF283" s="16" t="s">
        <v>35</v>
      </c>
      <c r="CG283" s="16" t="s">
        <v>35</v>
      </c>
      <c r="CH283" s="16" t="s">
        <v>35</v>
      </c>
      <c r="CI283" s="16" t="s">
        <v>35</v>
      </c>
      <c r="CJ283" s="16" t="s">
        <v>35</v>
      </c>
      <c r="CK283" s="3"/>
      <c r="CL283" s="3"/>
      <c r="CM283" s="3"/>
      <c r="CN283" s="3"/>
      <c r="CO283" s="3"/>
      <c r="CP283" s="3"/>
      <c r="CQ283" s="3"/>
      <c r="CR283" s="3"/>
      <c r="CS283" s="3"/>
      <c r="CT283" s="3"/>
      <c r="CU283" s="3"/>
      <c r="CV283" s="3"/>
      <c r="CW283" s="3"/>
      <c r="CX283" s="3"/>
      <c r="CY283" s="3"/>
      <c r="CZ283" s="3"/>
    </row>
    <row r="284" s="433" customFormat="true" ht="15" customHeight="true" x14ac:dyDescent="0.2">
      <c r="B284" s="411"/>
      <c r="AK284" s="305"/>
      <c r="AL284" s="305"/>
      <c r="AM284" s="305"/>
      <c r="AN284" s="305"/>
      <c r="AO284" s="305"/>
      <c r="AP284" s="305"/>
      <c r="AQ284" s="305"/>
      <c r="AR284" s="305"/>
      <c r="AS284" s="305"/>
      <c r="AT284" s="305"/>
      <c r="AU284" s="305"/>
      <c r="AV284" s="305"/>
      <c r="AW284" s="305"/>
      <c r="AX284" s="305"/>
      <c r="AY284" s="305"/>
      <c r="AZ284" s="305"/>
      <c r="BA284" s="1839"/>
      <c r="BB284" s="1544" t="s">
        <v>113</v>
      </c>
      <c r="BC284" s="32" t="s">
        <v>35</v>
      </c>
      <c r="BD284" s="28" t="s">
        <v>35</v>
      </c>
      <c r="BE284" s="28" t="s">
        <v>35</v>
      </c>
      <c r="BF284" s="28" t="s">
        <v>35</v>
      </c>
      <c r="BG284" s="23" t="s">
        <v>35</v>
      </c>
      <c r="BH284" s="32" t="s">
        <v>35</v>
      </c>
      <c r="BI284" s="28" t="s">
        <v>35</v>
      </c>
      <c r="BJ284" s="28" t="s">
        <v>35</v>
      </c>
      <c r="BK284" s="28" t="s">
        <v>35</v>
      </c>
      <c r="BL284" s="23" t="s">
        <v>35</v>
      </c>
      <c r="BM284" s="32" t="s">
        <v>35</v>
      </c>
      <c r="BN284" s="28" t="s">
        <v>35</v>
      </c>
      <c r="BO284" s="28" t="s">
        <v>35</v>
      </c>
      <c r="BP284" s="28" t="s">
        <v>35</v>
      </c>
      <c r="BQ284" s="23" t="s">
        <v>35</v>
      </c>
      <c r="BR284" s="32" t="s">
        <v>35</v>
      </c>
      <c r="BS284" s="28" t="s">
        <v>35</v>
      </c>
      <c r="BT284" s="28" t="s">
        <v>35</v>
      </c>
      <c r="BU284" s="28" t="s">
        <v>35</v>
      </c>
      <c r="BV284" s="28" t="s">
        <v>35</v>
      </c>
      <c r="BW284" s="28" t="s">
        <v>35</v>
      </c>
      <c r="BX284" s="28" t="s">
        <v>35</v>
      </c>
      <c r="BY284" s="17" t="s">
        <v>35</v>
      </c>
      <c r="BZ284" s="17" t="s">
        <v>35</v>
      </c>
      <c r="CA284" s="17" t="s">
        <v>35</v>
      </c>
      <c r="CB284" s="17" t="s">
        <v>35</v>
      </c>
      <c r="CC284" s="17" t="s">
        <v>35</v>
      </c>
      <c r="CD284" s="17" t="s">
        <v>35</v>
      </c>
      <c r="CE284" s="17" t="s">
        <v>35</v>
      </c>
      <c r="CF284" s="17" t="s">
        <v>35</v>
      </c>
      <c r="CG284" s="17" t="s">
        <v>35</v>
      </c>
      <c r="CH284" s="17" t="s">
        <v>35</v>
      </c>
      <c r="CI284" s="17" t="s">
        <v>35</v>
      </c>
      <c r="CJ284" s="17" t="s">
        <v>35</v>
      </c>
      <c r="CK284" s="3"/>
      <c r="CL284" s="3"/>
      <c r="CM284" s="3"/>
      <c r="CN284" s="3"/>
      <c r="CO284" s="3"/>
      <c r="CP284" s="3"/>
      <c r="CQ284" s="3"/>
      <c r="CR284" s="3"/>
      <c r="CS284" s="3"/>
      <c r="CT284" s="3"/>
      <c r="CU284" s="3"/>
      <c r="CV284" s="3"/>
      <c r="CW284" s="3"/>
      <c r="CX284" s="3"/>
      <c r="CY284" s="3"/>
      <c r="CZ284" s="3"/>
    </row>
    <row r="285" s="433" customFormat="true" ht="15" customHeight="true" x14ac:dyDescent="0.2">
      <c r="B285" s="411"/>
      <c r="AK285" s="305"/>
      <c r="AL285" s="305"/>
      <c r="AM285" s="305"/>
      <c r="AN285" s="305"/>
      <c r="AO285" s="305"/>
      <c r="AP285" s="305"/>
      <c r="AQ285" s="305"/>
      <c r="AR285" s="305"/>
      <c r="AS285" s="305"/>
      <c r="AT285" s="305"/>
      <c r="AU285" s="305"/>
      <c r="AV285" s="305"/>
      <c r="AW285" s="305"/>
      <c r="AX285" s="305"/>
      <c r="AY285" s="305"/>
      <c r="AZ285" s="305"/>
      <c r="BA285" s="278"/>
      <c r="BB285" s="276"/>
      <c r="BC285" s="276"/>
      <c r="BD285" s="276"/>
      <c r="BE285" s="276"/>
      <c r="BF285" s="276"/>
      <c r="BG285" s="276"/>
      <c r="BH285" s="276"/>
      <c r="BI285" s="276"/>
      <c r="BJ285" s="276"/>
      <c r="BK285" s="276"/>
      <c r="BL285" s="276"/>
      <c r="BM285" s="276"/>
      <c r="BN285" s="276"/>
      <c r="BO285" s="276"/>
      <c r="BP285" s="276"/>
      <c r="BQ285" s="276"/>
      <c r="BR285" s="276"/>
      <c r="BS285" s="276"/>
      <c r="BT285" s="276"/>
      <c r="BU285" s="276"/>
      <c r="BV285" s="276"/>
      <c r="BW285" s="276"/>
      <c r="BX285" s="276"/>
      <c r="BY285" s="278"/>
      <c r="BZ285" s="304"/>
      <c r="CA285" s="304"/>
      <c r="CB285" s="304"/>
      <c r="CC285" s="304"/>
      <c r="CD285" s="304"/>
      <c r="CE285" s="304"/>
      <c r="CF285" s="304"/>
      <c r="CG285" s="304"/>
      <c r="CH285" s="304"/>
      <c r="CI285" s="304"/>
      <c r="CJ285" s="304"/>
      <c r="CK285" s="304"/>
      <c r="CL285" s="304"/>
      <c r="CM285" s="304"/>
      <c r="CN285" s="304"/>
      <c r="CO285" s="304"/>
      <c r="CP285" s="304"/>
      <c r="CQ285" s="304"/>
      <c r="CR285" s="304"/>
      <c r="CS285" s="304"/>
      <c r="CT285" s="304"/>
      <c r="CU285" s="304"/>
      <c r="CV285" s="304"/>
      <c r="CW285" s="304"/>
      <c r="CX285" s="304"/>
      <c r="CY285" s="304"/>
      <c r="CZ285" s="304"/>
    </row>
    <row r="286" s="433" customFormat="true" ht="15" customHeight="true" x14ac:dyDescent="0.2">
      <c r="B286" s="411"/>
      <c r="AK286" s="305"/>
      <c r="AL286" s="305"/>
      <c r="AM286" s="305"/>
      <c r="AN286" s="305"/>
      <c r="AO286" s="305"/>
      <c r="AP286" s="305"/>
      <c r="AQ286" s="305"/>
      <c r="AR286" s="305"/>
      <c r="AS286" s="305"/>
      <c r="AT286" s="305"/>
      <c r="AU286" s="305"/>
      <c r="AV286" s="305"/>
      <c r="AW286" s="305"/>
      <c r="AX286" s="305"/>
      <c r="AY286" s="305"/>
      <c r="AZ286" s="305"/>
      <c r="BA286" s="278"/>
      <c r="BB286" s="276"/>
      <c r="BC286" s="276"/>
      <c r="BD286" s="276"/>
      <c r="BE286" s="276"/>
      <c r="BF286" s="276"/>
      <c r="BG286" s="276"/>
      <c r="BH286" s="276"/>
      <c r="BI286" s="276"/>
      <c r="BJ286" s="276"/>
      <c r="BK286" s="276"/>
      <c r="BL286" s="276"/>
      <c r="BM286" s="276"/>
      <c r="BN286" s="276"/>
      <c r="BO286" s="276"/>
      <c r="BP286" s="276"/>
      <c r="BQ286" s="276"/>
      <c r="BR286" s="276"/>
      <c r="BS286" s="276"/>
      <c r="BT286" s="276"/>
      <c r="BU286" s="276"/>
      <c r="BV286" s="276"/>
      <c r="BW286" s="276"/>
      <c r="BX286" s="276"/>
      <c r="BY286" s="278"/>
      <c r="BZ286" s="304"/>
      <c r="CA286" s="304"/>
      <c r="CB286" s="304"/>
      <c r="CC286" s="304"/>
      <c r="CD286" s="304"/>
      <c r="CE286" s="304"/>
      <c r="CF286" s="304"/>
      <c r="CG286" s="304"/>
      <c r="CH286" s="304"/>
      <c r="CI286" s="304"/>
      <c r="CJ286" s="304"/>
      <c r="CK286" s="304"/>
      <c r="CL286" s="304"/>
      <c r="CM286" s="304"/>
      <c r="CN286" s="304"/>
      <c r="CO286" s="304"/>
      <c r="CP286" s="304"/>
      <c r="CQ286" s="304"/>
      <c r="CR286" s="304"/>
      <c r="CS286" s="304"/>
      <c r="CT286" s="304"/>
      <c r="CU286" s="304"/>
      <c r="CV286" s="304"/>
      <c r="CW286" s="304"/>
      <c r="CX286" s="304"/>
      <c r="CY286" s="304"/>
      <c r="CZ286" s="304"/>
    </row>
    <row r="287" s="433" customFormat="true" ht="15" customHeight="true" x14ac:dyDescent="0.2">
      <c r="B287" s="411"/>
      <c r="AK287" s="305"/>
      <c r="AL287" s="305"/>
      <c r="AM287" s="305"/>
      <c r="AN287" s="305"/>
      <c r="AO287" s="305"/>
      <c r="AP287" s="305"/>
      <c r="AQ287" s="305"/>
      <c r="AR287" s="305"/>
      <c r="AS287" s="305"/>
      <c r="AT287" s="305"/>
      <c r="AU287" s="305"/>
      <c r="AV287" s="305"/>
      <c r="AW287" s="305"/>
      <c r="AX287" s="305"/>
      <c r="AY287" s="305"/>
      <c r="AZ287" s="305"/>
      <c r="BA287" s="278"/>
      <c r="BB287" s="276"/>
      <c r="BC287" s="276"/>
      <c r="BD287" s="276"/>
      <c r="BE287" s="276"/>
      <c r="BF287" s="276"/>
      <c r="BG287" s="276"/>
      <c r="BH287" s="276"/>
      <c r="BI287" s="276"/>
      <c r="BJ287" s="276"/>
      <c r="BK287" s="276"/>
      <c r="BL287" s="276"/>
      <c r="BM287" s="276"/>
      <c r="BN287" s="276"/>
      <c r="BO287" s="276"/>
      <c r="BP287" s="276"/>
      <c r="BQ287" s="276"/>
      <c r="BR287" s="276"/>
      <c r="BS287" s="276"/>
      <c r="BT287" s="276"/>
      <c r="BU287" s="276"/>
      <c r="BV287" s="276"/>
      <c r="BW287" s="276"/>
      <c r="BX287" s="276"/>
      <c r="BY287" s="278"/>
      <c r="BZ287" s="304"/>
      <c r="CA287" s="304"/>
      <c r="CB287" s="304"/>
      <c r="CC287" s="304"/>
      <c r="CD287" s="304"/>
      <c r="CE287" s="304"/>
      <c r="CF287" s="304"/>
      <c r="CG287" s="304"/>
      <c r="CH287" s="304"/>
      <c r="CI287" s="304"/>
      <c r="CJ287" s="304"/>
      <c r="CK287" s="304"/>
      <c r="CL287" s="304"/>
      <c r="CM287" s="304"/>
      <c r="CN287" s="304"/>
      <c r="CO287" s="304"/>
      <c r="CP287" s="304"/>
      <c r="CQ287" s="304"/>
      <c r="CR287" s="304"/>
      <c r="CS287" s="304"/>
      <c r="CT287" s="304"/>
      <c r="CU287" s="304"/>
      <c r="CV287" s="304"/>
      <c r="CW287" s="304"/>
      <c r="CX287" s="304"/>
      <c r="CY287" s="304"/>
      <c r="CZ287" s="304"/>
    </row>
    <row r="288" s="433" customFormat="true" ht="15" customHeight="true" x14ac:dyDescent="0.2">
      <c r="B288" s="411"/>
      <c r="AK288" s="305"/>
      <c r="AL288" s="305"/>
      <c r="AM288" s="305"/>
      <c r="AN288" s="305"/>
      <c r="AO288" s="305"/>
      <c r="AP288" s="305"/>
      <c r="AQ288" s="305"/>
      <c r="AR288" s="305"/>
      <c r="AS288" s="305"/>
      <c r="AT288" s="305"/>
      <c r="AU288" s="305"/>
      <c r="AV288" s="305"/>
      <c r="AW288" s="305"/>
      <c r="AX288" s="305"/>
      <c r="AY288" s="305"/>
      <c r="AZ288" s="305"/>
      <c r="BA288" s="278"/>
      <c r="BB288" s="276"/>
      <c r="BC288" s="276"/>
      <c r="BD288" s="276"/>
      <c r="BE288" s="276"/>
      <c r="BF288" s="276"/>
      <c r="BG288" s="276"/>
      <c r="BH288" s="276"/>
      <c r="BI288" s="276"/>
      <c r="BJ288" s="276"/>
      <c r="BK288" s="276"/>
      <c r="BL288" s="276"/>
      <c r="BM288" s="276"/>
      <c r="BN288" s="276"/>
      <c r="BO288" s="276"/>
      <c r="BP288" s="276"/>
      <c r="BQ288" s="276"/>
      <c r="BR288" s="276"/>
      <c r="BS288" s="276"/>
      <c r="BT288" s="276"/>
      <c r="BU288" s="276"/>
      <c r="BV288" s="276"/>
      <c r="BW288" s="276"/>
      <c r="BX288" s="276"/>
      <c r="BY288" s="278"/>
      <c r="BZ288" s="304"/>
      <c r="CA288" s="304"/>
      <c r="CB288" s="304"/>
      <c r="CC288" s="304"/>
      <c r="CD288" s="304"/>
      <c r="CE288" s="304"/>
      <c r="CF288" s="304"/>
      <c r="CG288" s="304"/>
      <c r="CH288" s="304"/>
      <c r="CI288" s="304"/>
      <c r="CJ288" s="304"/>
      <c r="CK288" s="304"/>
      <c r="CL288" s="304"/>
      <c r="CM288" s="304"/>
      <c r="CN288" s="304"/>
      <c r="CO288" s="304"/>
      <c r="CP288" s="304"/>
      <c r="CQ288" s="304"/>
      <c r="CR288" s="304"/>
      <c r="CS288" s="304"/>
      <c r="CT288" s="304"/>
      <c r="CU288" s="304"/>
      <c r="CV288" s="304"/>
      <c r="CW288" s="304"/>
      <c r="CX288" s="304"/>
      <c r="CY288" s="304"/>
      <c r="CZ288" s="304"/>
    </row>
    <row r="289" s="433" customFormat="true" ht="15" customHeight="true" x14ac:dyDescent="0.2">
      <c r="A289" s="598"/>
      <c r="B289" s="596"/>
      <c r="C289" s="598"/>
      <c r="AK289" s="305"/>
      <c r="AL289" s="305"/>
      <c r="AM289" s="305"/>
      <c r="AN289" s="305"/>
      <c r="AO289" s="305"/>
      <c r="AP289" s="305"/>
      <c r="AQ289" s="305"/>
      <c r="AR289" s="305"/>
      <c r="AS289" s="305"/>
      <c r="AT289" s="305"/>
      <c r="AU289" s="305"/>
      <c r="AV289" s="305"/>
      <c r="AW289" s="305"/>
      <c r="AX289" s="305"/>
      <c r="AY289" s="305"/>
      <c r="AZ289" s="305"/>
      <c r="BA289" s="278"/>
      <c r="BB289" s="276"/>
      <c r="BC289" s="276"/>
      <c r="BD289" s="276"/>
      <c r="BE289" s="276"/>
      <c r="BF289" s="276"/>
      <c r="BG289" s="276"/>
      <c r="BH289" s="276"/>
      <c r="BI289" s="276"/>
      <c r="BJ289" s="276"/>
      <c r="BK289" s="276"/>
      <c r="BL289" s="276"/>
      <c r="BM289" s="276"/>
      <c r="BN289" s="276"/>
      <c r="BO289" s="276"/>
      <c r="BP289" s="276"/>
      <c r="BQ289" s="276"/>
      <c r="BR289" s="276"/>
      <c r="BS289" s="276"/>
      <c r="BT289" s="276"/>
      <c r="BU289" s="276"/>
      <c r="BV289" s="276"/>
      <c r="BW289" s="276"/>
      <c r="BX289" s="276"/>
      <c r="BY289" s="278"/>
      <c r="BZ289" s="304"/>
      <c r="CA289" s="304"/>
      <c r="CB289" s="304"/>
      <c r="CC289" s="304"/>
      <c r="CD289" s="304"/>
      <c r="CE289" s="304"/>
      <c r="CF289" s="304"/>
      <c r="CG289" s="304"/>
      <c r="CH289" s="304"/>
      <c r="CI289" s="304"/>
      <c r="CJ289" s="304"/>
      <c r="CK289" s="304"/>
      <c r="CL289" s="304"/>
      <c r="CM289" s="304"/>
      <c r="CN289" s="304"/>
      <c r="CO289" s="304"/>
      <c r="CP289" s="304"/>
      <c r="CQ289" s="304"/>
      <c r="CR289" s="304"/>
      <c r="CS289" s="304"/>
      <c r="CT289" s="304"/>
      <c r="CU289" s="304"/>
      <c r="CV289" s="304"/>
      <c r="CW289" s="304"/>
      <c r="CX289" s="304"/>
      <c r="CY289" s="304"/>
      <c r="CZ289" s="304"/>
    </row>
    <row r="290" s="433" customFormat="true" ht="15" customHeight="true" x14ac:dyDescent="0.2">
      <c r="A290" s="535"/>
      <c r="B290" s="536"/>
      <c r="C290" s="540"/>
      <c r="AK290" s="305"/>
      <c r="AL290" s="305"/>
      <c r="AM290" s="305"/>
      <c r="AN290" s="305"/>
      <c r="AO290" s="305"/>
      <c r="AP290" s="305"/>
      <c r="AQ290" s="305"/>
      <c r="AR290" s="305"/>
      <c r="AS290" s="305"/>
      <c r="AT290" s="305"/>
      <c r="AU290" s="305"/>
      <c r="AV290" s="305"/>
      <c r="AW290" s="305"/>
      <c r="AX290" s="305"/>
      <c r="AY290" s="305"/>
      <c r="AZ290" s="305"/>
      <c r="BA290" s="278"/>
      <c r="BB290" s="276"/>
      <c r="BC290" s="276"/>
      <c r="BD290" s="276"/>
      <c r="BE290" s="276"/>
      <c r="BF290" s="276"/>
      <c r="BG290" s="276"/>
      <c r="BH290" s="276"/>
      <c r="BI290" s="276"/>
      <c r="BJ290" s="276"/>
      <c r="BK290" s="276"/>
      <c r="BL290" s="276"/>
      <c r="BM290" s="276"/>
      <c r="BN290" s="276"/>
      <c r="BO290" s="276"/>
      <c r="BP290" s="276"/>
      <c r="BQ290" s="276"/>
      <c r="BR290" s="276"/>
      <c r="BS290" s="276"/>
      <c r="BT290" s="276"/>
      <c r="BU290" s="276"/>
      <c r="BV290" s="276"/>
      <c r="BW290" s="276"/>
      <c r="BX290" s="276"/>
      <c r="BY290" s="278"/>
      <c r="BZ290" s="304"/>
      <c r="CA290" s="304"/>
      <c r="CB290" s="304"/>
      <c r="CC290" s="304"/>
      <c r="CD290" s="304"/>
      <c r="CE290" s="304"/>
      <c r="CF290" s="304"/>
      <c r="CG290" s="304"/>
      <c r="CH290" s="304"/>
      <c r="CI290" s="304"/>
      <c r="CJ290" s="304"/>
      <c r="CK290" s="304"/>
      <c r="CL290" s="304"/>
      <c r="CM290" s="304"/>
      <c r="CN290" s="304"/>
      <c r="CO290" s="304"/>
      <c r="CP290" s="304"/>
      <c r="CQ290" s="304"/>
      <c r="CR290" s="304"/>
      <c r="CS290" s="304"/>
      <c r="CT290" s="304"/>
      <c r="CU290" s="304"/>
      <c r="CV290" s="304"/>
      <c r="CW290" s="304"/>
      <c r="CX290" s="304"/>
      <c r="CY290" s="304"/>
      <c r="CZ290" s="304"/>
    </row>
    <row r="291" s="433" customFormat="true" ht="15" customHeight="true" x14ac:dyDescent="0.2">
      <c r="A291" s="535"/>
      <c r="B291" s="536"/>
      <c r="C291" s="540"/>
      <c r="AK291" s="305"/>
      <c r="AL291" s="305"/>
      <c r="AM291" s="305"/>
      <c r="AN291" s="305"/>
      <c r="AO291" s="305"/>
      <c r="AP291" s="305"/>
      <c r="AQ291" s="305"/>
      <c r="AR291" s="305"/>
      <c r="AS291" s="305"/>
      <c r="AT291" s="305"/>
      <c r="AU291" s="305"/>
      <c r="AV291" s="305"/>
      <c r="AW291" s="305"/>
      <c r="AX291" s="305"/>
      <c r="AY291" s="305"/>
      <c r="AZ291" s="305"/>
      <c r="BA291" s="278"/>
      <c r="BB291" s="276"/>
      <c r="BC291" s="276"/>
      <c r="BD291" s="276"/>
      <c r="BE291" s="276"/>
      <c r="BF291" s="276"/>
      <c r="BG291" s="276"/>
      <c r="BH291" s="276"/>
      <c r="BI291" s="276"/>
      <c r="BJ291" s="276"/>
      <c r="BK291" s="276"/>
      <c r="BL291" s="276"/>
      <c r="BM291" s="276"/>
      <c r="BN291" s="276"/>
      <c r="BO291" s="276"/>
      <c r="BP291" s="276"/>
      <c r="BQ291" s="276"/>
      <c r="BR291" s="276"/>
      <c r="BS291" s="276"/>
      <c r="BT291" s="276"/>
      <c r="BU291" s="276"/>
      <c r="BV291" s="276"/>
      <c r="BW291" s="276"/>
      <c r="BX291" s="276"/>
      <c r="BY291" s="278"/>
      <c r="BZ291" s="304"/>
      <c r="CA291" s="304"/>
      <c r="CB291" s="304"/>
      <c r="CC291" s="304"/>
      <c r="CD291" s="304"/>
      <c r="CE291" s="304"/>
      <c r="CF291" s="304"/>
      <c r="CG291" s="304"/>
      <c r="CH291" s="304"/>
      <c r="CI291" s="304"/>
      <c r="CJ291" s="304"/>
      <c r="CK291" s="304"/>
      <c r="CL291" s="304"/>
      <c r="CM291" s="304"/>
      <c r="CN291" s="304"/>
      <c r="CO291" s="304"/>
      <c r="CP291" s="304"/>
      <c r="CQ291" s="304"/>
      <c r="CR291" s="304"/>
      <c r="CS291" s="304"/>
      <c r="CT291" s="304"/>
      <c r="CU291" s="304"/>
      <c r="CV291" s="304"/>
      <c r="CW291" s="304"/>
      <c r="CX291" s="304"/>
      <c r="CY291" s="304"/>
      <c r="CZ291" s="304"/>
    </row>
    <row r="292" s="433" customFormat="true" ht="15" customHeight="true" x14ac:dyDescent="0.2">
      <c r="A292" s="535"/>
      <c r="B292" s="536"/>
      <c r="C292" s="540"/>
      <c r="AK292" s="305"/>
      <c r="AL292" s="305"/>
      <c r="AM292" s="305"/>
      <c r="AN292" s="305"/>
      <c r="AO292" s="305"/>
      <c r="AP292" s="305"/>
      <c r="AQ292" s="305"/>
      <c r="AR292" s="305"/>
      <c r="AS292" s="305"/>
      <c r="AT292" s="305"/>
      <c r="AU292" s="305"/>
      <c r="AV292" s="305"/>
      <c r="AW292" s="305"/>
      <c r="AX292" s="305"/>
      <c r="AY292" s="305"/>
      <c r="AZ292" s="305"/>
      <c r="BA292" s="278"/>
      <c r="BB292" s="276"/>
      <c r="BC292" s="276"/>
      <c r="BD292" s="276"/>
      <c r="BE292" s="276"/>
      <c r="BF292" s="276"/>
      <c r="BG292" s="276"/>
      <c r="BH292" s="276"/>
      <c r="BI292" s="276"/>
      <c r="BJ292" s="276"/>
      <c r="BK292" s="276"/>
      <c r="BL292" s="276"/>
      <c r="BM292" s="276"/>
      <c r="BN292" s="276"/>
      <c r="BO292" s="276"/>
      <c r="BP292" s="276"/>
      <c r="BQ292" s="276"/>
      <c r="BR292" s="276"/>
      <c r="BS292" s="276"/>
      <c r="BT292" s="276"/>
      <c r="BU292" s="276"/>
      <c r="BV292" s="276"/>
      <c r="BW292" s="276"/>
      <c r="BX292" s="276"/>
      <c r="BY292" s="278"/>
      <c r="BZ292" s="304"/>
      <c r="CA292" s="304"/>
      <c r="CB292" s="304"/>
      <c r="CC292" s="304"/>
      <c r="CD292" s="304"/>
      <c r="CE292" s="304"/>
      <c r="CF292" s="304"/>
      <c r="CG292" s="304"/>
      <c r="CH292" s="304"/>
      <c r="CI292" s="304"/>
      <c r="CJ292" s="304"/>
      <c r="CK292" s="304"/>
      <c r="CL292" s="304"/>
      <c r="CM292" s="304"/>
      <c r="CN292" s="304"/>
      <c r="CO292" s="304"/>
      <c r="CP292" s="304"/>
      <c r="CQ292" s="304"/>
      <c r="CR292" s="304"/>
      <c r="CS292" s="304"/>
      <c r="CT292" s="304"/>
      <c r="CU292" s="304"/>
      <c r="CV292" s="304"/>
      <c r="CW292" s="304"/>
      <c r="CX292" s="304"/>
      <c r="CY292" s="304"/>
      <c r="CZ292" s="304"/>
    </row>
    <row r="293" s="433" customFormat="true" ht="15" customHeight="true" x14ac:dyDescent="0.2">
      <c r="A293" s="535"/>
      <c r="B293" s="536"/>
      <c r="C293" s="138"/>
      <c r="AK293" s="305"/>
      <c r="AL293" s="305"/>
      <c r="AM293" s="305"/>
      <c r="AN293" s="305"/>
      <c r="AO293" s="305"/>
      <c r="AP293" s="305"/>
      <c r="AQ293" s="305"/>
      <c r="AR293" s="305"/>
      <c r="AS293" s="305"/>
      <c r="AT293" s="305"/>
      <c r="AU293" s="305"/>
      <c r="AV293" s="305"/>
      <c r="AW293" s="305"/>
      <c r="AX293" s="305"/>
      <c r="AY293" s="305"/>
      <c r="AZ293" s="305"/>
      <c r="BA293" s="278"/>
      <c r="BB293" s="276"/>
      <c r="BC293" s="276"/>
      <c r="BD293" s="276"/>
      <c r="BE293" s="276"/>
      <c r="BF293" s="276"/>
      <c r="BG293" s="276"/>
      <c r="BH293" s="276"/>
      <c r="BI293" s="276"/>
      <c r="BJ293" s="276"/>
      <c r="BK293" s="276"/>
      <c r="BL293" s="276"/>
      <c r="BM293" s="276"/>
      <c r="BN293" s="276"/>
      <c r="BO293" s="276"/>
      <c r="BP293" s="276"/>
      <c r="BQ293" s="276"/>
      <c r="BR293" s="276"/>
      <c r="BS293" s="276"/>
      <c r="BT293" s="276"/>
      <c r="BU293" s="276"/>
      <c r="BV293" s="276"/>
      <c r="BW293" s="276"/>
      <c r="BX293" s="276"/>
      <c r="BY293" s="278"/>
      <c r="BZ293" s="304"/>
      <c r="CA293" s="304"/>
      <c r="CB293" s="304"/>
      <c r="CC293" s="304"/>
      <c r="CD293" s="304"/>
      <c r="CE293" s="304"/>
      <c r="CF293" s="304"/>
      <c r="CG293" s="304"/>
      <c r="CH293" s="304"/>
      <c r="CI293" s="304"/>
      <c r="CJ293" s="304"/>
      <c r="CK293" s="304"/>
      <c r="CL293" s="304"/>
      <c r="CM293" s="304"/>
      <c r="CN293" s="304"/>
      <c r="CO293" s="304"/>
      <c r="CP293" s="304"/>
      <c r="CQ293" s="304"/>
      <c r="CR293" s="304"/>
      <c r="CS293" s="304"/>
      <c r="CT293" s="304"/>
      <c r="CU293" s="304"/>
      <c r="CV293" s="304"/>
      <c r="CW293" s="304"/>
      <c r="CX293" s="304"/>
      <c r="CY293" s="304"/>
      <c r="CZ293" s="304"/>
    </row>
    <row r="294" s="433" customFormat="true" ht="15" customHeight="true" x14ac:dyDescent="0.2">
      <c r="A294" s="535"/>
      <c r="B294" s="536"/>
      <c r="C294" s="138"/>
      <c r="AK294" s="305"/>
      <c r="AL294" s="305"/>
      <c r="AM294" s="305"/>
      <c r="AN294" s="305"/>
      <c r="AO294" s="305"/>
      <c r="AP294" s="305"/>
      <c r="AQ294" s="305"/>
      <c r="AR294" s="305"/>
      <c r="AS294" s="305"/>
      <c r="AT294" s="305"/>
      <c r="AU294" s="305"/>
      <c r="AV294" s="305"/>
      <c r="AW294" s="305"/>
      <c r="AX294" s="305"/>
      <c r="AY294" s="305"/>
      <c r="AZ294" s="305"/>
      <c r="BA294" s="278"/>
      <c r="BB294" s="276"/>
      <c r="BC294" s="276"/>
      <c r="BD294" s="276"/>
      <c r="BE294" s="276"/>
      <c r="BF294" s="276"/>
      <c r="BG294" s="276"/>
      <c r="BH294" s="276"/>
      <c r="BI294" s="276"/>
      <c r="BJ294" s="276"/>
      <c r="BK294" s="276"/>
      <c r="BL294" s="276"/>
      <c r="BM294" s="276"/>
      <c r="BN294" s="276"/>
      <c r="BO294" s="276"/>
      <c r="BP294" s="276"/>
      <c r="BQ294" s="276"/>
      <c r="BR294" s="276"/>
      <c r="BS294" s="276"/>
      <c r="BT294" s="276"/>
      <c r="BU294" s="276"/>
      <c r="BV294" s="276"/>
      <c r="BW294" s="276"/>
      <c r="BX294" s="276"/>
      <c r="BY294" s="278"/>
      <c r="BZ294" s="304"/>
      <c r="CA294" s="304"/>
      <c r="CB294" s="304"/>
      <c r="CC294" s="304"/>
      <c r="CD294" s="304"/>
      <c r="CE294" s="304"/>
      <c r="CF294" s="304"/>
      <c r="CG294" s="304"/>
      <c r="CH294" s="304"/>
      <c r="CI294" s="304"/>
      <c r="CJ294" s="304"/>
      <c r="CK294" s="304"/>
      <c r="CL294" s="304"/>
      <c r="CM294" s="304"/>
      <c r="CN294" s="304"/>
      <c r="CO294" s="304"/>
      <c r="CP294" s="304"/>
      <c r="CQ294" s="304"/>
      <c r="CR294" s="304"/>
      <c r="CS294" s="304"/>
      <c r="CT294" s="304"/>
      <c r="CU294" s="304"/>
      <c r="CV294" s="304"/>
      <c r="CW294" s="304"/>
      <c r="CX294" s="304"/>
      <c r="CY294" s="304"/>
      <c r="CZ294" s="304"/>
    </row>
    <row r="295" s="433" customFormat="true" ht="15" customHeight="true" x14ac:dyDescent="0.2">
      <c r="A295" s="535"/>
      <c r="B295" s="536"/>
      <c r="C295" s="138"/>
      <c r="AK295" s="305"/>
      <c r="AL295" s="305"/>
      <c r="AM295" s="305"/>
      <c r="AN295" s="305"/>
      <c r="AO295" s="305"/>
      <c r="AP295" s="305"/>
      <c r="AQ295" s="305"/>
      <c r="AR295" s="305"/>
      <c r="AS295" s="305"/>
      <c r="AT295" s="305"/>
      <c r="AU295" s="305"/>
      <c r="AV295" s="305"/>
      <c r="AW295" s="305"/>
      <c r="AX295" s="305"/>
      <c r="AY295" s="305"/>
      <c r="AZ295" s="305"/>
      <c r="BA295" s="278"/>
      <c r="BB295" s="276"/>
      <c r="BC295" s="276"/>
      <c r="BD295" s="276"/>
      <c r="BE295" s="276"/>
      <c r="BF295" s="276"/>
      <c r="BG295" s="276"/>
      <c r="BH295" s="276"/>
      <c r="BI295" s="276"/>
      <c r="BJ295" s="276"/>
      <c r="BK295" s="276"/>
      <c r="BL295" s="276"/>
      <c r="BM295" s="276"/>
      <c r="BN295" s="276"/>
      <c r="BO295" s="276"/>
      <c r="BP295" s="276"/>
      <c r="BQ295" s="276"/>
      <c r="BR295" s="276"/>
      <c r="BS295" s="276"/>
      <c r="BT295" s="276"/>
      <c r="BU295" s="276"/>
      <c r="BV295" s="276"/>
      <c r="BW295" s="276"/>
      <c r="BX295" s="276"/>
      <c r="BY295" s="278"/>
      <c r="BZ295" s="304"/>
      <c r="CA295" s="304"/>
      <c r="CB295" s="304"/>
      <c r="CC295" s="304"/>
      <c r="CD295" s="304"/>
      <c r="CE295" s="304"/>
      <c r="CF295" s="304"/>
      <c r="CG295" s="304"/>
      <c r="CH295" s="304"/>
      <c r="CI295" s="304"/>
      <c r="CJ295" s="304"/>
      <c r="CK295" s="304"/>
      <c r="CL295" s="304"/>
      <c r="CM295" s="304"/>
      <c r="CN295" s="304"/>
      <c r="CO295" s="304"/>
      <c r="CP295" s="304"/>
      <c r="CQ295" s="304"/>
      <c r="CR295" s="304"/>
      <c r="CS295" s="304"/>
      <c r="CT295" s="304"/>
      <c r="CU295" s="304"/>
      <c r="CV295" s="304"/>
      <c r="CW295" s="304"/>
      <c r="CX295" s="304"/>
      <c r="CY295" s="304"/>
      <c r="CZ295" s="304"/>
    </row>
    <row r="296" s="433" customFormat="true" ht="15" customHeight="true" x14ac:dyDescent="0.2">
      <c r="A296" s="535"/>
      <c r="B296" s="536"/>
      <c r="C296" s="138"/>
      <c r="AK296" s="305"/>
      <c r="AL296" s="305"/>
      <c r="AM296" s="305"/>
      <c r="AN296" s="305"/>
      <c r="AO296" s="305"/>
      <c r="AP296" s="305"/>
      <c r="AQ296" s="305"/>
      <c r="AR296" s="305"/>
      <c r="AS296" s="305"/>
      <c r="AT296" s="305"/>
      <c r="AU296" s="305"/>
      <c r="AV296" s="305"/>
      <c r="AW296" s="305"/>
      <c r="AX296" s="305"/>
      <c r="AY296" s="305"/>
      <c r="AZ296" s="305"/>
      <c r="BA296" s="278"/>
      <c r="BB296" s="276"/>
      <c r="BC296" s="276"/>
      <c r="BD296" s="276"/>
      <c r="BE296" s="276"/>
      <c r="BF296" s="276"/>
      <c r="BG296" s="276"/>
      <c r="BH296" s="276"/>
      <c r="BI296" s="276"/>
      <c r="BJ296" s="276"/>
      <c r="BK296" s="276"/>
      <c r="BL296" s="276"/>
      <c r="BM296" s="276"/>
      <c r="BN296" s="276"/>
      <c r="BO296" s="276"/>
      <c r="BP296" s="276"/>
      <c r="BQ296" s="276"/>
      <c r="BR296" s="276"/>
      <c r="BS296" s="276"/>
      <c r="BT296" s="276"/>
      <c r="BU296" s="276"/>
      <c r="BV296" s="276"/>
      <c r="BW296" s="276"/>
      <c r="BX296" s="276"/>
      <c r="BY296" s="278"/>
      <c r="BZ296" s="304"/>
      <c r="CA296" s="304"/>
      <c r="CB296" s="304"/>
      <c r="CC296" s="304"/>
      <c r="CD296" s="304"/>
      <c r="CE296" s="304"/>
      <c r="CF296" s="304"/>
      <c r="CG296" s="304"/>
      <c r="CH296" s="304"/>
      <c r="CI296" s="304"/>
      <c r="CJ296" s="304"/>
      <c r="CK296" s="304"/>
      <c r="CL296" s="304"/>
      <c r="CM296" s="304"/>
      <c r="CN296" s="304"/>
      <c r="CO296" s="304"/>
      <c r="CP296" s="304"/>
      <c r="CQ296" s="304"/>
      <c r="CR296" s="304"/>
      <c r="CS296" s="304"/>
      <c r="CT296" s="304"/>
      <c r="CU296" s="304"/>
      <c r="CV296" s="304"/>
      <c r="CW296" s="304"/>
      <c r="CX296" s="304"/>
      <c r="CY296" s="304"/>
      <c r="CZ296" s="304"/>
    </row>
    <row r="297" s="433" customFormat="true" ht="15" customHeight="true" x14ac:dyDescent="0.2">
      <c r="A297" s="535"/>
      <c r="B297" s="536"/>
      <c r="C297" s="138"/>
      <c r="AK297" s="305"/>
      <c r="AL297" s="305"/>
      <c r="AM297" s="305"/>
      <c r="AN297" s="305"/>
      <c r="AO297" s="305"/>
      <c r="AP297" s="305"/>
      <c r="AQ297" s="305"/>
      <c r="AR297" s="305"/>
      <c r="AS297" s="305"/>
      <c r="AT297" s="305"/>
      <c r="AU297" s="305"/>
      <c r="AV297" s="305"/>
      <c r="AW297" s="305"/>
      <c r="AX297" s="305"/>
      <c r="AY297" s="305"/>
      <c r="AZ297" s="305"/>
      <c r="BA297" s="278"/>
      <c r="BB297" s="276"/>
      <c r="BC297" s="276"/>
      <c r="BD297" s="276"/>
      <c r="BE297" s="276"/>
      <c r="BF297" s="276"/>
      <c r="BG297" s="276"/>
      <c r="BH297" s="276"/>
      <c r="BI297" s="276"/>
      <c r="BJ297" s="276"/>
      <c r="BK297" s="276"/>
      <c r="BL297" s="276"/>
      <c r="BM297" s="276"/>
      <c r="BN297" s="276"/>
      <c r="BO297" s="276"/>
      <c r="BP297" s="276"/>
      <c r="BQ297" s="276"/>
      <c r="BR297" s="276"/>
      <c r="BS297" s="276"/>
      <c r="BT297" s="276"/>
      <c r="BU297" s="276"/>
      <c r="BV297" s="276"/>
      <c r="BW297" s="276"/>
      <c r="BX297" s="276"/>
      <c r="BY297" s="278"/>
      <c r="BZ297" s="304"/>
      <c r="CA297" s="304"/>
      <c r="CB297" s="304"/>
      <c r="CC297" s="304"/>
      <c r="CD297" s="304"/>
      <c r="CE297" s="304"/>
      <c r="CF297" s="304"/>
      <c r="CG297" s="304"/>
      <c r="CH297" s="304"/>
      <c r="CI297" s="304"/>
      <c r="CJ297" s="304"/>
      <c r="CK297" s="304"/>
      <c r="CL297" s="304"/>
      <c r="CM297" s="304"/>
      <c r="CN297" s="304"/>
      <c r="CO297" s="304"/>
      <c r="CP297" s="304"/>
      <c r="CQ297" s="304"/>
      <c r="CR297" s="304"/>
      <c r="CS297" s="304"/>
      <c r="CT297" s="304"/>
      <c r="CU297" s="304"/>
      <c r="CV297" s="304"/>
      <c r="CW297" s="304"/>
      <c r="CX297" s="304"/>
      <c r="CY297" s="304"/>
      <c r="CZ297" s="304"/>
    </row>
    <row r="298" s="433" customFormat="true" ht="15" customHeight="true" x14ac:dyDescent="0.2">
      <c r="B298" s="411"/>
      <c r="AK298" s="305"/>
      <c r="AL298" s="305"/>
      <c r="AM298" s="305"/>
      <c r="AN298" s="305"/>
      <c r="AO298" s="305"/>
      <c r="AP298" s="305"/>
      <c r="AQ298" s="305"/>
      <c r="AR298" s="305"/>
      <c r="AS298" s="305"/>
      <c r="AT298" s="305"/>
      <c r="AU298" s="305"/>
      <c r="AV298" s="305"/>
      <c r="AW298" s="305"/>
      <c r="AX298" s="305"/>
      <c r="AY298" s="305"/>
      <c r="AZ298" s="305"/>
      <c r="BA298" s="278"/>
      <c r="BB298" s="276"/>
      <c r="BC298" s="276"/>
      <c r="BD298" s="276"/>
      <c r="BE298" s="276"/>
      <c r="BF298" s="276"/>
      <c r="BG298" s="276"/>
      <c r="BH298" s="276"/>
      <c r="BI298" s="276"/>
      <c r="BJ298" s="276"/>
      <c r="BK298" s="276"/>
      <c r="BL298" s="276"/>
      <c r="BM298" s="276"/>
      <c r="BN298" s="276"/>
      <c r="BO298" s="276"/>
      <c r="BP298" s="276"/>
      <c r="BQ298" s="276"/>
      <c r="BR298" s="276"/>
      <c r="BS298" s="276"/>
      <c r="BT298" s="276"/>
      <c r="BU298" s="276"/>
      <c r="BV298" s="276"/>
      <c r="BW298" s="276"/>
      <c r="BX298" s="276"/>
      <c r="BY298" s="278"/>
      <c r="BZ298" s="304"/>
      <c r="CA298" s="304"/>
      <c r="CB298" s="304"/>
      <c r="CC298" s="304"/>
      <c r="CD298" s="304"/>
      <c r="CE298" s="304"/>
      <c r="CF298" s="304"/>
      <c r="CG298" s="304"/>
      <c r="CH298" s="304"/>
      <c r="CI298" s="304"/>
      <c r="CJ298" s="304"/>
      <c r="CK298" s="304"/>
      <c r="CL298" s="304"/>
      <c r="CM298" s="304"/>
      <c r="CN298" s="304"/>
      <c r="CO298" s="304"/>
      <c r="CP298" s="304"/>
      <c r="CQ298" s="304"/>
      <c r="CR298" s="304"/>
      <c r="CS298" s="304"/>
      <c r="CT298" s="304"/>
      <c r="CU298" s="304"/>
      <c r="CV298" s="304"/>
      <c r="CW298" s="304"/>
      <c r="CX298" s="304"/>
      <c r="CY298" s="304"/>
      <c r="CZ298" s="304"/>
    </row>
    <row r="299" s="433" customFormat="true" ht="15" customHeight="true" x14ac:dyDescent="0.2">
      <c r="A299" s="598"/>
      <c r="B299" s="596"/>
      <c r="C299" s="598"/>
      <c r="D299" s="598"/>
      <c r="AK299" s="305"/>
      <c r="AL299" s="305"/>
      <c r="AM299" s="305"/>
      <c r="AN299" s="305"/>
      <c r="AO299" s="305"/>
      <c r="AP299" s="305"/>
      <c r="AQ299" s="305"/>
      <c r="AR299" s="305"/>
      <c r="AS299" s="305"/>
      <c r="AT299" s="305"/>
      <c r="AU299" s="305"/>
      <c r="AV299" s="305"/>
      <c r="AW299" s="305"/>
      <c r="AX299" s="305"/>
      <c r="AY299" s="305"/>
      <c r="AZ299" s="305"/>
      <c r="BA299" s="278"/>
      <c r="BB299" s="276"/>
      <c r="BC299" s="276"/>
      <c r="BD299" s="276"/>
      <c r="BE299" s="276"/>
      <c r="BF299" s="276"/>
      <c r="BG299" s="276"/>
      <c r="BH299" s="276"/>
      <c r="BI299" s="276"/>
      <c r="BJ299" s="276"/>
      <c r="BK299" s="276"/>
      <c r="BL299" s="276"/>
      <c r="BM299" s="276"/>
      <c r="BN299" s="276"/>
      <c r="BO299" s="276"/>
      <c r="BP299" s="276"/>
      <c r="BQ299" s="276"/>
      <c r="BR299" s="276"/>
      <c r="BS299" s="276"/>
      <c r="BT299" s="276"/>
      <c r="BU299" s="276"/>
      <c r="BV299" s="276"/>
      <c r="BW299" s="276"/>
      <c r="BX299" s="276"/>
      <c r="BY299" s="278"/>
      <c r="BZ299" s="304"/>
      <c r="CA299" s="304"/>
      <c r="CB299" s="304"/>
      <c r="CC299" s="304"/>
      <c r="CD299" s="304"/>
      <c r="CE299" s="304"/>
      <c r="CF299" s="304"/>
      <c r="CG299" s="304"/>
      <c r="CH299" s="304"/>
      <c r="CI299" s="304"/>
      <c r="CJ299" s="304"/>
      <c r="CK299" s="304"/>
      <c r="CL299" s="304"/>
      <c r="CM299" s="304"/>
      <c r="CN299" s="304"/>
      <c r="CO299" s="304"/>
      <c r="CP299" s="304"/>
      <c r="CQ299" s="304"/>
      <c r="CR299" s="304"/>
      <c r="CS299" s="304"/>
      <c r="CT299" s="304"/>
      <c r="CU299" s="304"/>
      <c r="CV299" s="304"/>
      <c r="CW299" s="304"/>
      <c r="CX299" s="304"/>
      <c r="CY299" s="304"/>
      <c r="CZ299" s="304"/>
    </row>
    <row r="300" s="433" customFormat="true" ht="15" customHeight="true" x14ac:dyDescent="0.2">
      <c r="A300" s="535"/>
      <c r="B300" s="536"/>
      <c r="C300" s="540"/>
      <c r="D300" s="540"/>
      <c r="AK300" s="305"/>
      <c r="AL300" s="305"/>
      <c r="AM300" s="305"/>
      <c r="AN300" s="305"/>
      <c r="AO300" s="305"/>
      <c r="AP300" s="305"/>
      <c r="AQ300" s="305"/>
      <c r="AR300" s="305"/>
      <c r="AS300" s="305"/>
      <c r="AT300" s="305"/>
      <c r="AU300" s="305"/>
      <c r="AV300" s="305"/>
      <c r="AW300" s="305"/>
      <c r="AX300" s="305"/>
      <c r="AY300" s="305"/>
      <c r="AZ300" s="305"/>
      <c r="BA300" s="278"/>
      <c r="BB300" s="276"/>
      <c r="BC300" s="276"/>
      <c r="BD300" s="276"/>
      <c r="BE300" s="276"/>
      <c r="BF300" s="276"/>
      <c r="BG300" s="276"/>
      <c r="BH300" s="276"/>
      <c r="BI300" s="276"/>
      <c r="BJ300" s="276"/>
      <c r="BK300" s="276"/>
      <c r="BL300" s="276"/>
      <c r="BM300" s="276"/>
      <c r="BN300" s="276"/>
      <c r="BO300" s="276"/>
      <c r="BP300" s="276"/>
      <c r="BQ300" s="276"/>
      <c r="BR300" s="276"/>
      <c r="BS300" s="276"/>
      <c r="BT300" s="276"/>
      <c r="BU300" s="276"/>
      <c r="BV300" s="276"/>
      <c r="BW300" s="276"/>
      <c r="BX300" s="276"/>
      <c r="BY300" s="278"/>
      <c r="BZ300" s="304"/>
      <c r="CA300" s="304"/>
      <c r="CB300" s="304"/>
      <c r="CC300" s="304"/>
      <c r="CD300" s="304"/>
      <c r="CE300" s="304"/>
      <c r="CF300" s="304"/>
      <c r="CG300" s="304"/>
      <c r="CH300" s="304"/>
      <c r="CI300" s="304"/>
      <c r="CJ300" s="304"/>
      <c r="CK300" s="304"/>
      <c r="CL300" s="304"/>
      <c r="CM300" s="304"/>
      <c r="CN300" s="304"/>
      <c r="CO300" s="304"/>
      <c r="CP300" s="304"/>
      <c r="CQ300" s="304"/>
      <c r="CR300" s="304"/>
      <c r="CS300" s="304"/>
      <c r="CT300" s="304"/>
      <c r="CU300" s="304"/>
      <c r="CV300" s="304"/>
      <c r="CW300" s="304"/>
      <c r="CX300" s="304"/>
      <c r="CY300" s="304"/>
      <c r="CZ300" s="304"/>
    </row>
    <row r="301" s="433" customFormat="true" ht="15" customHeight="true" x14ac:dyDescent="0.2">
      <c r="A301" s="535"/>
      <c r="B301" s="536"/>
      <c r="C301" s="540"/>
      <c r="D301" s="540"/>
      <c r="AK301" s="305"/>
      <c r="AL301" s="305"/>
      <c r="AM301" s="305"/>
      <c r="AN301" s="305"/>
      <c r="AO301" s="305"/>
      <c r="AP301" s="305"/>
      <c r="AQ301" s="305"/>
      <c r="AR301" s="305"/>
      <c r="AS301" s="305"/>
      <c r="AT301" s="305"/>
      <c r="AU301" s="305"/>
      <c r="AV301" s="305"/>
      <c r="AW301" s="305"/>
      <c r="AX301" s="305"/>
      <c r="AY301" s="305"/>
      <c r="AZ301" s="305"/>
      <c r="BA301" s="278"/>
      <c r="BB301" s="276"/>
      <c r="BC301" s="276"/>
      <c r="BD301" s="276"/>
      <c r="BE301" s="276"/>
      <c r="BF301" s="276"/>
      <c r="BG301" s="276"/>
      <c r="BH301" s="276"/>
      <c r="BI301" s="276"/>
      <c r="BJ301" s="276"/>
      <c r="BK301" s="276"/>
      <c r="BL301" s="276"/>
      <c r="BM301" s="276"/>
      <c r="BN301" s="276"/>
      <c r="BO301" s="276"/>
      <c r="BP301" s="276"/>
      <c r="BQ301" s="276"/>
      <c r="BR301" s="276"/>
      <c r="BS301" s="276"/>
      <c r="BT301" s="276"/>
      <c r="BU301" s="276"/>
      <c r="BV301" s="276"/>
      <c r="BW301" s="276"/>
      <c r="BX301" s="276"/>
      <c r="BY301" s="278"/>
      <c r="BZ301" s="304"/>
      <c r="CA301" s="304"/>
      <c r="CB301" s="304"/>
      <c r="CC301" s="304"/>
      <c r="CD301" s="304"/>
      <c r="CE301" s="304"/>
      <c r="CF301" s="304"/>
      <c r="CG301" s="304"/>
      <c r="CH301" s="304"/>
      <c r="CI301" s="304"/>
      <c r="CJ301" s="304"/>
      <c r="CK301" s="304"/>
      <c r="CL301" s="304"/>
      <c r="CM301" s="304"/>
      <c r="CN301" s="304"/>
      <c r="CO301" s="304"/>
      <c r="CP301" s="304"/>
      <c r="CQ301" s="304"/>
      <c r="CR301" s="304"/>
      <c r="CS301" s="304"/>
      <c r="CT301" s="304"/>
      <c r="CU301" s="304"/>
      <c r="CV301" s="304"/>
      <c r="CW301" s="304"/>
      <c r="CX301" s="304"/>
      <c r="CY301" s="304"/>
      <c r="CZ301" s="304"/>
    </row>
    <row r="302" s="433" customFormat="true" ht="15" customHeight="true" x14ac:dyDescent="0.2">
      <c r="A302" s="535"/>
      <c r="B302" s="536"/>
      <c r="C302" s="540"/>
      <c r="D302" s="540"/>
      <c r="AK302" s="305"/>
      <c r="AL302" s="305"/>
      <c r="AM302" s="305"/>
      <c r="AN302" s="305"/>
      <c r="AO302" s="305"/>
      <c r="AP302" s="305"/>
      <c r="AQ302" s="305"/>
      <c r="AR302" s="305"/>
      <c r="AS302" s="305"/>
      <c r="AT302" s="305"/>
      <c r="AU302" s="305"/>
      <c r="AV302" s="305"/>
      <c r="AW302" s="305"/>
      <c r="AX302" s="305"/>
      <c r="AY302" s="305"/>
      <c r="AZ302" s="305"/>
      <c r="BA302" s="278"/>
      <c r="BB302" s="276"/>
      <c r="BC302" s="276"/>
      <c r="BD302" s="276"/>
      <c r="BE302" s="276"/>
      <c r="BF302" s="276"/>
      <c r="BG302" s="276"/>
      <c r="BH302" s="276"/>
      <c r="BI302" s="276"/>
      <c r="BJ302" s="276"/>
      <c r="BK302" s="276"/>
      <c r="BL302" s="276"/>
      <c r="BM302" s="276"/>
      <c r="BN302" s="276"/>
      <c r="BO302" s="276"/>
      <c r="BP302" s="276"/>
      <c r="BQ302" s="276"/>
      <c r="BR302" s="276"/>
      <c r="BS302" s="276"/>
      <c r="BT302" s="276"/>
      <c r="BU302" s="276"/>
      <c r="BV302" s="276"/>
      <c r="BW302" s="276"/>
      <c r="BX302" s="276"/>
      <c r="BY302" s="278"/>
      <c r="BZ302" s="304"/>
      <c r="CA302" s="304"/>
      <c r="CB302" s="304"/>
      <c r="CC302" s="304"/>
      <c r="CD302" s="304"/>
      <c r="CE302" s="304"/>
      <c r="CF302" s="304"/>
      <c r="CG302" s="304"/>
      <c r="CH302" s="304"/>
      <c r="CI302" s="304"/>
      <c r="CJ302" s="304"/>
      <c r="CK302" s="304"/>
      <c r="CL302" s="304"/>
      <c r="CM302" s="304"/>
      <c r="CN302" s="304"/>
      <c r="CO302" s="304"/>
      <c r="CP302" s="304"/>
      <c r="CQ302" s="304"/>
      <c r="CR302" s="304"/>
      <c r="CS302" s="304"/>
      <c r="CT302" s="304"/>
      <c r="CU302" s="304"/>
      <c r="CV302" s="304"/>
      <c r="CW302" s="304"/>
      <c r="CX302" s="304"/>
      <c r="CY302" s="304"/>
      <c r="CZ302" s="304"/>
    </row>
    <row r="303" s="433" customFormat="true" ht="15" customHeight="true" x14ac:dyDescent="0.2">
      <c r="A303" s="535"/>
      <c r="B303" s="536"/>
      <c r="C303" s="138"/>
      <c r="D303" s="138"/>
      <c r="AK303" s="305"/>
      <c r="AL303" s="305"/>
      <c r="AM303" s="305"/>
      <c r="AN303" s="305"/>
      <c r="AO303" s="305"/>
      <c r="AP303" s="305"/>
      <c r="AQ303" s="305"/>
      <c r="AR303" s="305"/>
      <c r="AS303" s="305"/>
      <c r="AT303" s="305"/>
      <c r="AU303" s="305"/>
      <c r="AV303" s="305"/>
      <c r="AW303" s="305"/>
      <c r="AX303" s="305"/>
      <c r="AY303" s="305"/>
      <c r="AZ303" s="305"/>
      <c r="BA303" s="278"/>
      <c r="BB303" s="276"/>
      <c r="BC303" s="276"/>
      <c r="BD303" s="276"/>
      <c r="BE303" s="276"/>
      <c r="BF303" s="276"/>
      <c r="BG303" s="276"/>
      <c r="BH303" s="276"/>
      <c r="BI303" s="276"/>
      <c r="BJ303" s="276"/>
      <c r="BK303" s="276"/>
      <c r="BL303" s="276"/>
      <c r="BM303" s="276"/>
      <c r="BN303" s="276"/>
      <c r="BO303" s="276"/>
      <c r="BP303" s="276"/>
      <c r="BQ303" s="276"/>
      <c r="BR303" s="276"/>
      <c r="BS303" s="276"/>
      <c r="BT303" s="276"/>
      <c r="BU303" s="276"/>
      <c r="BV303" s="276"/>
      <c r="BW303" s="276"/>
      <c r="BX303" s="276"/>
      <c r="BY303" s="278"/>
      <c r="BZ303" s="304"/>
      <c r="CA303" s="304"/>
      <c r="CB303" s="304"/>
      <c r="CC303" s="304"/>
      <c r="CD303" s="304"/>
      <c r="CE303" s="304"/>
      <c r="CF303" s="304"/>
      <c r="CG303" s="304"/>
      <c r="CH303" s="304"/>
      <c r="CI303" s="304"/>
      <c r="CJ303" s="304"/>
      <c r="CK303" s="304"/>
      <c r="CL303" s="304"/>
      <c r="CM303" s="304"/>
      <c r="CN303" s="304"/>
      <c r="CO303" s="304"/>
      <c r="CP303" s="304"/>
      <c r="CQ303" s="304"/>
      <c r="CR303" s="304"/>
      <c r="CS303" s="304"/>
      <c r="CT303" s="304"/>
      <c r="CU303" s="304"/>
      <c r="CV303" s="304"/>
      <c r="CW303" s="304"/>
      <c r="CX303" s="304"/>
      <c r="CY303" s="304"/>
      <c r="CZ303" s="304"/>
    </row>
    <row r="304" s="433" customFormat="true" ht="15" customHeight="true" x14ac:dyDescent="0.2">
      <c r="A304" s="535"/>
      <c r="B304" s="536"/>
      <c r="C304" s="138"/>
      <c r="D304" s="138"/>
      <c r="AK304" s="305"/>
      <c r="AL304" s="305"/>
      <c r="AM304" s="305"/>
      <c r="AN304" s="305"/>
      <c r="AO304" s="305"/>
      <c r="AP304" s="305"/>
      <c r="AQ304" s="305"/>
      <c r="AR304" s="305"/>
      <c r="AS304" s="305"/>
      <c r="AT304" s="305"/>
      <c r="AU304" s="305"/>
      <c r="AV304" s="305"/>
      <c r="AW304" s="305"/>
      <c r="AX304" s="305"/>
      <c r="AY304" s="305"/>
      <c r="AZ304" s="305"/>
      <c r="BA304" s="278"/>
      <c r="BB304" s="276"/>
      <c r="BC304" s="276"/>
      <c r="BD304" s="276"/>
      <c r="BE304" s="276"/>
      <c r="BF304" s="276"/>
      <c r="BG304" s="276"/>
      <c r="BH304" s="276"/>
      <c r="BI304" s="276"/>
      <c r="BJ304" s="276"/>
      <c r="BK304" s="276"/>
      <c r="BL304" s="276"/>
      <c r="BM304" s="276"/>
      <c r="BN304" s="276"/>
      <c r="BO304" s="276"/>
      <c r="BP304" s="276"/>
      <c r="BQ304" s="276"/>
      <c r="BR304" s="276"/>
      <c r="BS304" s="276"/>
      <c r="BT304" s="276"/>
      <c r="BU304" s="276"/>
      <c r="BV304" s="276"/>
      <c r="BW304" s="276"/>
      <c r="BX304" s="276"/>
      <c r="BY304" s="278"/>
      <c r="BZ304" s="304"/>
      <c r="CA304" s="304"/>
      <c r="CB304" s="304"/>
      <c r="CC304" s="304"/>
      <c r="CD304" s="304"/>
      <c r="CE304" s="304"/>
      <c r="CF304" s="304"/>
      <c r="CG304" s="304"/>
      <c r="CH304" s="304"/>
      <c r="CI304" s="304"/>
      <c r="CJ304" s="304"/>
      <c r="CK304" s="304"/>
      <c r="CL304" s="304"/>
      <c r="CM304" s="304"/>
      <c r="CN304" s="304"/>
      <c r="CO304" s="304"/>
      <c r="CP304" s="304"/>
      <c r="CQ304" s="304"/>
      <c r="CR304" s="304"/>
      <c r="CS304" s="304"/>
      <c r="CT304" s="304"/>
      <c r="CU304" s="304"/>
      <c r="CV304" s="304"/>
      <c r="CW304" s="304"/>
      <c r="CX304" s="304"/>
      <c r="CY304" s="304"/>
      <c r="CZ304" s="304"/>
    </row>
    <row r="305" s="433" customFormat="true" ht="15" customHeight="true" x14ac:dyDescent="0.2">
      <c r="A305" s="535"/>
      <c r="B305" s="536"/>
      <c r="C305" s="138"/>
      <c r="D305" s="138"/>
      <c r="AK305" s="305"/>
      <c r="AL305" s="305"/>
      <c r="AM305" s="305"/>
      <c r="AN305" s="305"/>
      <c r="AO305" s="305"/>
      <c r="AP305" s="305"/>
      <c r="AQ305" s="305"/>
      <c r="AR305" s="305"/>
      <c r="AS305" s="305"/>
      <c r="AT305" s="305"/>
      <c r="AU305" s="305"/>
      <c r="AV305" s="305"/>
      <c r="AW305" s="305"/>
      <c r="AX305" s="305"/>
      <c r="AY305" s="305"/>
      <c r="AZ305" s="305"/>
      <c r="BA305" s="278"/>
      <c r="BB305" s="276"/>
      <c r="BC305" s="276"/>
      <c r="BD305" s="276"/>
      <c r="BE305" s="276"/>
      <c r="BF305" s="276"/>
      <c r="BG305" s="276"/>
      <c r="BH305" s="276"/>
      <c r="BI305" s="276"/>
      <c r="BJ305" s="276"/>
      <c r="BK305" s="276"/>
      <c r="BL305" s="276"/>
      <c r="BM305" s="276"/>
      <c r="BN305" s="276"/>
      <c r="BO305" s="276"/>
      <c r="BP305" s="276"/>
      <c r="BQ305" s="276"/>
      <c r="BR305" s="276"/>
      <c r="BS305" s="276"/>
      <c r="BT305" s="276"/>
      <c r="BU305" s="276"/>
      <c r="BV305" s="276"/>
      <c r="BW305" s="276"/>
      <c r="BX305" s="276"/>
      <c r="BY305" s="278"/>
      <c r="BZ305" s="304"/>
      <c r="CA305" s="304"/>
      <c r="CB305" s="304"/>
      <c r="CC305" s="304"/>
      <c r="CD305" s="304"/>
      <c r="CE305" s="304"/>
      <c r="CF305" s="304"/>
      <c r="CG305" s="304"/>
      <c r="CH305" s="304"/>
      <c r="CI305" s="304"/>
      <c r="CJ305" s="304"/>
      <c r="CK305" s="304"/>
      <c r="CL305" s="304"/>
      <c r="CM305" s="304"/>
      <c r="CN305" s="304"/>
      <c r="CO305" s="304"/>
      <c r="CP305" s="304"/>
      <c r="CQ305" s="304"/>
      <c r="CR305" s="304"/>
      <c r="CS305" s="304"/>
      <c r="CT305" s="304"/>
      <c r="CU305" s="304"/>
      <c r="CV305" s="304"/>
      <c r="CW305" s="304"/>
      <c r="CX305" s="304"/>
      <c r="CY305" s="304"/>
      <c r="CZ305" s="304"/>
    </row>
    <row r="306" s="433" customFormat="true" ht="15" customHeight="true" x14ac:dyDescent="0.2">
      <c r="B306" s="411"/>
      <c r="AK306" s="305"/>
      <c r="AL306" s="305"/>
      <c r="AM306" s="305"/>
      <c r="AN306" s="305"/>
      <c r="AO306" s="305"/>
      <c r="AP306" s="305"/>
      <c r="AQ306" s="305"/>
      <c r="AR306" s="305"/>
      <c r="AS306" s="305"/>
      <c r="AT306" s="305"/>
      <c r="AU306" s="305"/>
      <c r="AV306" s="305"/>
      <c r="AW306" s="305"/>
      <c r="AX306" s="305"/>
      <c r="AY306" s="305"/>
      <c r="AZ306" s="305"/>
      <c r="BA306" s="278"/>
      <c r="BB306" s="276"/>
      <c r="BC306" s="276"/>
      <c r="BD306" s="276"/>
      <c r="BE306" s="276"/>
      <c r="BF306" s="276"/>
      <c r="BG306" s="276"/>
      <c r="BH306" s="276"/>
      <c r="BI306" s="276"/>
      <c r="BJ306" s="276"/>
      <c r="BK306" s="276"/>
      <c r="BL306" s="276"/>
      <c r="BM306" s="276"/>
      <c r="BN306" s="276"/>
      <c r="BO306" s="276"/>
      <c r="BP306" s="276"/>
      <c r="BQ306" s="276"/>
      <c r="BR306" s="276"/>
      <c r="BS306" s="276"/>
      <c r="BT306" s="276"/>
      <c r="BU306" s="276"/>
      <c r="BV306" s="276"/>
      <c r="BW306" s="276"/>
      <c r="BX306" s="276"/>
      <c r="BY306" s="278"/>
      <c r="BZ306" s="304"/>
      <c r="CA306" s="304"/>
      <c r="CB306" s="304"/>
      <c r="CC306" s="304"/>
      <c r="CD306" s="304"/>
      <c r="CE306" s="304"/>
      <c r="CF306" s="304"/>
      <c r="CG306" s="304"/>
      <c r="CH306" s="304"/>
      <c r="CI306" s="304"/>
      <c r="CJ306" s="304"/>
      <c r="CK306" s="304"/>
      <c r="CL306" s="304"/>
      <c r="CM306" s="304"/>
      <c r="CN306" s="304"/>
      <c r="CO306" s="304"/>
      <c r="CP306" s="304"/>
      <c r="CQ306" s="304"/>
      <c r="CR306" s="304"/>
      <c r="CS306" s="304"/>
      <c r="CT306" s="304"/>
      <c r="CU306" s="304"/>
      <c r="CV306" s="304"/>
      <c r="CW306" s="304"/>
      <c r="CX306" s="304"/>
      <c r="CY306" s="304"/>
      <c r="CZ306" s="304"/>
    </row>
    <row r="307" s="433" customFormat="true" ht="15" customHeight="true" x14ac:dyDescent="0.2">
      <c r="B307" s="411"/>
      <c r="AK307" s="305"/>
      <c r="AL307" s="305"/>
      <c r="AM307" s="305"/>
      <c r="AN307" s="305"/>
      <c r="AO307" s="305"/>
      <c r="AP307" s="305"/>
      <c r="AQ307" s="305"/>
      <c r="AR307" s="305"/>
      <c r="AS307" s="305"/>
      <c r="AT307" s="305"/>
      <c r="AU307" s="305"/>
      <c r="AV307" s="305"/>
      <c r="AW307" s="305"/>
      <c r="AX307" s="305"/>
      <c r="AY307" s="305"/>
      <c r="AZ307" s="305"/>
      <c r="BA307" s="278"/>
      <c r="BB307" s="276"/>
      <c r="BC307" s="276"/>
      <c r="BD307" s="276"/>
      <c r="BE307" s="276"/>
      <c r="BF307" s="276"/>
      <c r="BG307" s="276"/>
      <c r="BH307" s="276"/>
      <c r="BI307" s="276"/>
      <c r="BJ307" s="276"/>
      <c r="BK307" s="276"/>
      <c r="BL307" s="276"/>
      <c r="BM307" s="276"/>
      <c r="BN307" s="276"/>
      <c r="BO307" s="276"/>
      <c r="BP307" s="276"/>
      <c r="BQ307" s="276"/>
      <c r="BR307" s="276"/>
      <c r="BS307" s="276"/>
      <c r="BT307" s="276"/>
      <c r="BU307" s="276"/>
      <c r="BV307" s="276"/>
      <c r="BW307" s="276"/>
      <c r="BX307" s="276"/>
      <c r="BY307" s="278"/>
      <c r="BZ307" s="304"/>
      <c r="CA307" s="304"/>
      <c r="CB307" s="304"/>
      <c r="CC307" s="304"/>
      <c r="CD307" s="304"/>
      <c r="CE307" s="304"/>
      <c r="CF307" s="304"/>
      <c r="CG307" s="304"/>
      <c r="CH307" s="304"/>
      <c r="CI307" s="304"/>
      <c r="CJ307" s="304"/>
      <c r="CK307" s="304"/>
      <c r="CL307" s="304"/>
      <c r="CM307" s="304"/>
      <c r="CN307" s="304"/>
      <c r="CO307" s="304"/>
      <c r="CP307" s="304"/>
      <c r="CQ307" s="304"/>
      <c r="CR307" s="304"/>
      <c r="CS307" s="304"/>
      <c r="CT307" s="304"/>
      <c r="CU307" s="304"/>
      <c r="CV307" s="304"/>
      <c r="CW307" s="304"/>
      <c r="CX307" s="304"/>
      <c r="CY307" s="304"/>
      <c r="CZ307" s="304"/>
    </row>
    <row r="308" s="433" customFormat="true" ht="15" customHeight="true" x14ac:dyDescent="0.2">
      <c r="B308" s="411"/>
      <c r="AK308" s="305"/>
      <c r="AL308" s="305"/>
      <c r="AM308" s="305"/>
      <c r="AN308" s="305"/>
      <c r="AO308" s="305"/>
      <c r="AP308" s="305"/>
      <c r="AQ308" s="305"/>
      <c r="AR308" s="305"/>
      <c r="AS308" s="305"/>
      <c r="AT308" s="305"/>
      <c r="AU308" s="305"/>
      <c r="AV308" s="305"/>
      <c r="AW308" s="305"/>
      <c r="AX308" s="305"/>
      <c r="AY308" s="305"/>
      <c r="AZ308" s="305"/>
      <c r="BA308" s="278"/>
      <c r="BB308" s="276"/>
      <c r="BC308" s="276"/>
      <c r="BD308" s="276"/>
      <c r="BE308" s="276"/>
      <c r="BF308" s="276"/>
      <c r="BG308" s="276"/>
      <c r="BH308" s="276"/>
      <c r="BI308" s="276"/>
      <c r="BJ308" s="276"/>
      <c r="BK308" s="276"/>
      <c r="BL308" s="276"/>
      <c r="BM308" s="276"/>
      <c r="BN308" s="276"/>
      <c r="BO308" s="276"/>
      <c r="BP308" s="276"/>
      <c r="BQ308" s="276"/>
      <c r="BR308" s="276"/>
      <c r="BS308" s="276"/>
      <c r="BT308" s="276"/>
      <c r="BU308" s="276"/>
      <c r="BV308" s="276"/>
      <c r="BW308" s="276"/>
      <c r="BX308" s="276"/>
      <c r="BY308" s="278"/>
      <c r="BZ308" s="304"/>
      <c r="CA308" s="304"/>
      <c r="CB308" s="304"/>
      <c r="CC308" s="304"/>
      <c r="CD308" s="304"/>
      <c r="CE308" s="304"/>
      <c r="CF308" s="304"/>
      <c r="CG308" s="304"/>
      <c r="CH308" s="304"/>
      <c r="CI308" s="304"/>
      <c r="CJ308" s="304"/>
      <c r="CK308" s="304"/>
      <c r="CL308" s="304"/>
      <c r="CM308" s="304"/>
      <c r="CN308" s="304"/>
      <c r="CO308" s="304"/>
      <c r="CP308" s="304"/>
      <c r="CQ308" s="304"/>
      <c r="CR308" s="304"/>
      <c r="CS308" s="304"/>
      <c r="CT308" s="304"/>
      <c r="CU308" s="304"/>
      <c r="CV308" s="304"/>
      <c r="CW308" s="304"/>
      <c r="CX308" s="304"/>
      <c r="CY308" s="304"/>
      <c r="CZ308" s="304"/>
    </row>
    <row r="309" s="433" customFormat="true" ht="15" customHeight="true" x14ac:dyDescent="0.2">
      <c r="B309" s="411"/>
      <c r="AK309" s="305"/>
      <c r="AL309" s="305"/>
      <c r="AM309" s="305"/>
      <c r="AN309" s="305"/>
      <c r="AO309" s="305"/>
      <c r="AP309" s="305"/>
      <c r="AQ309" s="305"/>
      <c r="AR309" s="305"/>
      <c r="AS309" s="305"/>
      <c r="AT309" s="305"/>
      <c r="AU309" s="305"/>
      <c r="AV309" s="305"/>
      <c r="AW309" s="305"/>
      <c r="AX309" s="305"/>
      <c r="AY309" s="305"/>
      <c r="AZ309" s="305"/>
      <c r="BA309" s="278"/>
      <c r="BB309" s="276"/>
      <c r="BC309" s="276"/>
      <c r="BD309" s="276"/>
      <c r="BE309" s="276"/>
      <c r="BF309" s="276"/>
      <c r="BG309" s="276"/>
      <c r="BH309" s="276"/>
      <c r="BI309" s="276"/>
      <c r="BJ309" s="276"/>
      <c r="BK309" s="276"/>
      <c r="BL309" s="276"/>
      <c r="BM309" s="276"/>
      <c r="BN309" s="276"/>
      <c r="BO309" s="276"/>
      <c r="BP309" s="276"/>
      <c r="BQ309" s="276"/>
      <c r="BR309" s="276"/>
      <c r="BS309" s="276"/>
      <c r="BT309" s="276"/>
      <c r="BU309" s="276"/>
      <c r="BV309" s="276"/>
      <c r="BW309" s="276"/>
      <c r="BX309" s="276"/>
      <c r="BY309" s="278"/>
      <c r="BZ309" s="304"/>
      <c r="CA309" s="304"/>
      <c r="CB309" s="304"/>
      <c r="CC309" s="304"/>
      <c r="CD309" s="304"/>
      <c r="CE309" s="304"/>
      <c r="CF309" s="304"/>
      <c r="CG309" s="304"/>
      <c r="CH309" s="304"/>
      <c r="CI309" s="304"/>
      <c r="CJ309" s="304"/>
      <c r="CK309" s="304"/>
      <c r="CL309" s="304"/>
      <c r="CM309" s="304"/>
      <c r="CN309" s="304"/>
      <c r="CO309" s="304"/>
      <c r="CP309" s="304"/>
      <c r="CQ309" s="304"/>
      <c r="CR309" s="304"/>
      <c r="CS309" s="304"/>
      <c r="CT309" s="304"/>
      <c r="CU309" s="304"/>
      <c r="CV309" s="304"/>
      <c r="CW309" s="304"/>
      <c r="CX309" s="304"/>
      <c r="CY309" s="304"/>
      <c r="CZ309" s="304"/>
    </row>
    <row r="310" s="433" customFormat="true" ht="15" customHeight="true" x14ac:dyDescent="0.2">
      <c r="B310" s="411"/>
      <c r="AK310" s="305"/>
      <c r="AL310" s="305"/>
      <c r="AM310" s="305"/>
      <c r="AN310" s="305"/>
      <c r="AO310" s="305"/>
      <c r="AP310" s="305"/>
      <c r="AQ310" s="305"/>
      <c r="AR310" s="305"/>
      <c r="AS310" s="305"/>
      <c r="AT310" s="305"/>
      <c r="AU310" s="305"/>
      <c r="AV310" s="305"/>
      <c r="AW310" s="305"/>
      <c r="AX310" s="305"/>
      <c r="AY310" s="305"/>
      <c r="AZ310" s="305"/>
      <c r="BA310" s="278"/>
      <c r="BB310" s="276"/>
      <c r="BC310" s="276"/>
      <c r="BD310" s="276"/>
      <c r="BE310" s="276"/>
      <c r="BF310" s="276"/>
      <c r="BG310" s="276"/>
      <c r="BH310" s="276"/>
      <c r="BI310" s="276"/>
      <c r="BJ310" s="276"/>
      <c r="BK310" s="276"/>
      <c r="BL310" s="276"/>
      <c r="BM310" s="276"/>
      <c r="BN310" s="276"/>
      <c r="BO310" s="276"/>
      <c r="BP310" s="276"/>
      <c r="BQ310" s="276"/>
      <c r="BR310" s="276"/>
      <c r="BS310" s="276"/>
      <c r="BT310" s="276"/>
      <c r="BU310" s="276"/>
      <c r="BV310" s="276"/>
      <c r="BW310" s="276"/>
      <c r="BX310" s="276"/>
      <c r="BY310" s="278"/>
      <c r="BZ310" s="304"/>
      <c r="CA310" s="304"/>
      <c r="CB310" s="304"/>
      <c r="CC310" s="304"/>
      <c r="CD310" s="304"/>
      <c r="CE310" s="304"/>
      <c r="CF310" s="304"/>
      <c r="CG310" s="304"/>
      <c r="CH310" s="304"/>
      <c r="CI310" s="304"/>
      <c r="CJ310" s="304"/>
      <c r="CK310" s="304"/>
      <c r="CL310" s="304"/>
      <c r="CM310" s="304"/>
      <c r="CN310" s="304"/>
      <c r="CO310" s="304"/>
      <c r="CP310" s="304"/>
      <c r="CQ310" s="304"/>
      <c r="CR310" s="304"/>
      <c r="CS310" s="304"/>
      <c r="CT310" s="304"/>
      <c r="CU310" s="304"/>
      <c r="CV310" s="304"/>
      <c r="CW310" s="304"/>
      <c r="CX310" s="304"/>
      <c r="CY310" s="304"/>
      <c r="CZ310" s="304"/>
    </row>
    <row r="311" s="433" customFormat="true" ht="15" customHeight="true" x14ac:dyDescent="0.2">
      <c r="B311" s="411"/>
      <c r="AK311" s="305"/>
      <c r="AL311" s="305"/>
      <c r="AM311" s="305"/>
      <c r="AN311" s="305"/>
      <c r="AO311" s="305"/>
      <c r="AP311" s="305"/>
      <c r="AQ311" s="305"/>
      <c r="AR311" s="305"/>
      <c r="AS311" s="305"/>
      <c r="AT311" s="305"/>
      <c r="AU311" s="305"/>
      <c r="AV311" s="305"/>
      <c r="AW311" s="305"/>
      <c r="AX311" s="305"/>
      <c r="AY311" s="305"/>
      <c r="AZ311" s="305"/>
      <c r="BA311" s="278"/>
      <c r="BB311" s="276"/>
      <c r="BC311" s="276"/>
      <c r="BD311" s="276"/>
      <c r="BE311" s="276"/>
      <c r="BF311" s="276"/>
      <c r="BG311" s="276"/>
      <c r="BH311" s="276"/>
      <c r="BI311" s="276"/>
      <c r="BJ311" s="276"/>
      <c r="BK311" s="276"/>
      <c r="BL311" s="276"/>
      <c r="BM311" s="276"/>
      <c r="BN311" s="276"/>
      <c r="BO311" s="276"/>
      <c r="BP311" s="276"/>
      <c r="BQ311" s="276"/>
      <c r="BR311" s="276"/>
      <c r="BS311" s="276"/>
      <c r="BT311" s="276"/>
      <c r="BU311" s="276"/>
      <c r="BV311" s="276"/>
      <c r="BW311" s="276"/>
      <c r="BX311" s="276"/>
      <c r="BY311" s="278"/>
      <c r="BZ311" s="304"/>
      <c r="CA311" s="304"/>
      <c r="CB311" s="304"/>
      <c r="CC311" s="304"/>
      <c r="CD311" s="304"/>
      <c r="CE311" s="304"/>
      <c r="CF311" s="304"/>
      <c r="CG311" s="304"/>
      <c r="CH311" s="304"/>
      <c r="CI311" s="304"/>
      <c r="CJ311" s="304"/>
      <c r="CK311" s="304"/>
      <c r="CL311" s="304"/>
      <c r="CM311" s="304"/>
      <c r="CN311" s="304"/>
      <c r="CO311" s="304"/>
      <c r="CP311" s="304"/>
      <c r="CQ311" s="304"/>
      <c r="CR311" s="304"/>
      <c r="CS311" s="304"/>
      <c r="CT311" s="304"/>
      <c r="CU311" s="304"/>
      <c r="CV311" s="304"/>
      <c r="CW311" s="304"/>
      <c r="CX311" s="304"/>
      <c r="CY311" s="304"/>
      <c r="CZ311" s="304"/>
    </row>
    <row r="312" s="433" customFormat="true" ht="15" customHeight="true" x14ac:dyDescent="0.2">
      <c r="B312" s="411"/>
      <c r="AK312" s="305"/>
      <c r="AL312" s="305"/>
      <c r="AM312" s="305"/>
      <c r="AN312" s="305"/>
      <c r="AO312" s="305"/>
      <c r="AP312" s="305"/>
      <c r="AQ312" s="305"/>
      <c r="AR312" s="305"/>
      <c r="AS312" s="305"/>
      <c r="AT312" s="305"/>
      <c r="AU312" s="305"/>
      <c r="AV312" s="305"/>
      <c r="AW312" s="305"/>
      <c r="AX312" s="305"/>
      <c r="AY312" s="305"/>
      <c r="AZ312" s="305"/>
      <c r="BA312" s="278"/>
      <c r="BB312" s="276"/>
      <c r="BC312" s="276"/>
      <c r="BD312" s="276"/>
      <c r="BE312" s="276"/>
      <c r="BF312" s="276"/>
      <c r="BG312" s="276"/>
      <c r="BH312" s="276"/>
      <c r="BI312" s="276"/>
      <c r="BJ312" s="276"/>
      <c r="BK312" s="276"/>
      <c r="BL312" s="276"/>
      <c r="BM312" s="276"/>
      <c r="BN312" s="276"/>
      <c r="BO312" s="276"/>
      <c r="BP312" s="276"/>
      <c r="BQ312" s="276"/>
      <c r="BR312" s="276"/>
      <c r="BS312" s="276"/>
      <c r="BT312" s="276"/>
      <c r="BU312" s="276"/>
      <c r="BV312" s="276"/>
      <c r="BW312" s="276"/>
      <c r="BX312" s="276"/>
      <c r="BY312" s="278"/>
      <c r="BZ312" s="304"/>
      <c r="CA312" s="304"/>
      <c r="CB312" s="304"/>
      <c r="CC312" s="304"/>
      <c r="CD312" s="304"/>
      <c r="CE312" s="304"/>
      <c r="CF312" s="304"/>
      <c r="CG312" s="304"/>
      <c r="CH312" s="304"/>
      <c r="CI312" s="304"/>
      <c r="CJ312" s="304"/>
      <c r="CK312" s="304"/>
      <c r="CL312" s="304"/>
      <c r="CM312" s="304"/>
      <c r="CN312" s="304"/>
      <c r="CO312" s="304"/>
      <c r="CP312" s="304"/>
      <c r="CQ312" s="304"/>
      <c r="CR312" s="304"/>
      <c r="CS312" s="304"/>
      <c r="CT312" s="304"/>
      <c r="CU312" s="304"/>
      <c r="CV312" s="304"/>
      <c r="CW312" s="304"/>
      <c r="CX312" s="304"/>
      <c r="CY312" s="304"/>
      <c r="CZ312" s="304"/>
    </row>
    <row r="313" s="433" customFormat="true" ht="15" customHeight="true" x14ac:dyDescent="0.2">
      <c r="B313" s="411"/>
      <c r="AK313" s="305"/>
      <c r="AL313" s="305"/>
      <c r="AM313" s="305"/>
      <c r="AN313" s="305"/>
      <c r="AO313" s="305"/>
      <c r="AP313" s="305"/>
      <c r="AQ313" s="305"/>
      <c r="AR313" s="305"/>
      <c r="AS313" s="305"/>
      <c r="AT313" s="305"/>
      <c r="AU313" s="305"/>
      <c r="AV313" s="305"/>
      <c r="AW313" s="305"/>
      <c r="AX313" s="305"/>
      <c r="AY313" s="305"/>
      <c r="AZ313" s="305"/>
      <c r="BA313" s="278"/>
      <c r="BB313" s="276"/>
      <c r="BC313" s="276"/>
      <c r="BD313" s="276"/>
      <c r="BE313" s="276"/>
      <c r="BF313" s="276"/>
      <c r="BG313" s="276"/>
      <c r="BH313" s="276"/>
      <c r="BI313" s="276"/>
      <c r="BJ313" s="276"/>
      <c r="BK313" s="276"/>
      <c r="BL313" s="276"/>
      <c r="BM313" s="276"/>
      <c r="BN313" s="276"/>
      <c r="BO313" s="276"/>
      <c r="BP313" s="276"/>
      <c r="BQ313" s="276"/>
      <c r="BR313" s="276"/>
      <c r="BS313" s="276"/>
      <c r="BT313" s="276"/>
      <c r="BU313" s="276"/>
      <c r="BV313" s="276"/>
      <c r="BW313" s="276"/>
      <c r="BX313" s="276"/>
      <c r="BY313" s="278"/>
      <c r="BZ313" s="304"/>
      <c r="CA313" s="304"/>
      <c r="CB313" s="304"/>
      <c r="CC313" s="304"/>
      <c r="CD313" s="304"/>
      <c r="CE313" s="304"/>
      <c r="CF313" s="304"/>
      <c r="CG313" s="304"/>
      <c r="CH313" s="304"/>
      <c r="CI313" s="304"/>
      <c r="CJ313" s="304"/>
      <c r="CK313" s="304"/>
      <c r="CL313" s="304"/>
      <c r="CM313" s="304"/>
      <c r="CN313" s="304"/>
      <c r="CO313" s="304"/>
      <c r="CP313" s="304"/>
      <c r="CQ313" s="304"/>
      <c r="CR313" s="304"/>
      <c r="CS313" s="304"/>
      <c r="CT313" s="304"/>
      <c r="CU313" s="304"/>
      <c r="CV313" s="304"/>
      <c r="CW313" s="304"/>
      <c r="CX313" s="304"/>
      <c r="CY313" s="304"/>
      <c r="CZ313" s="304"/>
    </row>
    <row r="314" s="433" customFormat="true" ht="15" customHeight="true" x14ac:dyDescent="0.2">
      <c r="B314" s="411"/>
      <c r="AK314" s="305"/>
      <c r="AL314" s="305"/>
      <c r="AM314" s="305"/>
      <c r="AN314" s="305"/>
      <c r="AO314" s="305"/>
      <c r="AP314" s="305"/>
      <c r="AQ314" s="305"/>
      <c r="AR314" s="305"/>
      <c r="AS314" s="305"/>
      <c r="AT314" s="305"/>
      <c r="AU314" s="305"/>
      <c r="AV314" s="305"/>
      <c r="AW314" s="305"/>
      <c r="AX314" s="305"/>
      <c r="AY314" s="305"/>
      <c r="AZ314" s="305"/>
      <c r="BA314" s="278"/>
      <c r="BB314" s="276"/>
      <c r="BC314" s="276"/>
      <c r="BD314" s="276"/>
      <c r="BE314" s="276"/>
      <c r="BF314" s="276"/>
      <c r="BG314" s="276"/>
      <c r="BH314" s="276"/>
      <c r="BI314" s="276"/>
      <c r="BJ314" s="276"/>
      <c r="BK314" s="276"/>
      <c r="BL314" s="276"/>
      <c r="BM314" s="276"/>
      <c r="BN314" s="276"/>
      <c r="BO314" s="276"/>
      <c r="BP314" s="276"/>
      <c r="BQ314" s="276"/>
      <c r="BR314" s="276"/>
      <c r="BS314" s="276"/>
      <c r="BT314" s="276"/>
      <c r="BU314" s="276"/>
      <c r="BV314" s="276"/>
      <c r="BW314" s="276"/>
      <c r="BX314" s="276"/>
      <c r="BY314" s="278"/>
      <c r="BZ314" s="304"/>
      <c r="CA314" s="304"/>
      <c r="CB314" s="304"/>
      <c r="CC314" s="304"/>
      <c r="CD314" s="304"/>
      <c r="CE314" s="304"/>
      <c r="CF314" s="304"/>
      <c r="CG314" s="304"/>
      <c r="CH314" s="304"/>
      <c r="CI314" s="304"/>
      <c r="CJ314" s="304"/>
      <c r="CK314" s="304"/>
      <c r="CL314" s="304"/>
      <c r="CM314" s="304"/>
      <c r="CN314" s="304"/>
      <c r="CO314" s="304"/>
      <c r="CP314" s="304"/>
      <c r="CQ314" s="304"/>
      <c r="CR314" s="304"/>
      <c r="CS314" s="304"/>
      <c r="CT314" s="304"/>
      <c r="CU314" s="304"/>
      <c r="CV314" s="304"/>
      <c r="CW314" s="304"/>
      <c r="CX314" s="304"/>
      <c r="CY314" s="304"/>
      <c r="CZ314" s="304"/>
    </row>
    <row r="315" s="433" customFormat="true" ht="15" customHeight="true" x14ac:dyDescent="0.2">
      <c r="B315" s="411"/>
      <c r="AK315" s="305"/>
      <c r="AL315" s="305"/>
      <c r="AM315" s="305"/>
      <c r="AN315" s="305"/>
      <c r="AO315" s="305"/>
      <c r="AP315" s="305"/>
      <c r="AQ315" s="305"/>
      <c r="AR315" s="305"/>
      <c r="AS315" s="305"/>
      <c r="AT315" s="305"/>
      <c r="AU315" s="305"/>
      <c r="AV315" s="305"/>
      <c r="AW315" s="305"/>
      <c r="AX315" s="305"/>
      <c r="AY315" s="305"/>
      <c r="AZ315" s="305"/>
      <c r="BA315" s="278"/>
      <c r="BB315" s="276"/>
      <c r="BC315" s="276"/>
      <c r="BD315" s="276"/>
      <c r="BE315" s="276"/>
      <c r="BF315" s="276"/>
      <c r="BG315" s="276"/>
      <c r="BH315" s="276"/>
      <c r="BI315" s="276"/>
      <c r="BJ315" s="276"/>
      <c r="BK315" s="276"/>
      <c r="BL315" s="276"/>
      <c r="BM315" s="276"/>
      <c r="BN315" s="276"/>
      <c r="BO315" s="276"/>
      <c r="BP315" s="276"/>
      <c r="BQ315" s="276"/>
      <c r="BR315" s="276"/>
      <c r="BS315" s="276"/>
      <c r="BT315" s="276"/>
      <c r="BU315" s="276"/>
      <c r="BV315" s="276"/>
      <c r="BW315" s="276"/>
      <c r="BX315" s="276"/>
      <c r="BY315" s="278"/>
      <c r="BZ315" s="304"/>
      <c r="CA315" s="304"/>
      <c r="CB315" s="304"/>
      <c r="CC315" s="304"/>
      <c r="CD315" s="304"/>
      <c r="CE315" s="304"/>
      <c r="CF315" s="304"/>
      <c r="CG315" s="304"/>
      <c r="CH315" s="304"/>
      <c r="CI315" s="304"/>
      <c r="CJ315" s="304"/>
      <c r="CK315" s="304"/>
      <c r="CL315" s="304"/>
      <c r="CM315" s="304"/>
      <c r="CN315" s="304"/>
      <c r="CO315" s="304"/>
      <c r="CP315" s="304"/>
      <c r="CQ315" s="304"/>
      <c r="CR315" s="304"/>
      <c r="CS315" s="304"/>
      <c r="CT315" s="304"/>
      <c r="CU315" s="304"/>
      <c r="CV315" s="304"/>
      <c r="CW315" s="304"/>
      <c r="CX315" s="304"/>
      <c r="CY315" s="304"/>
      <c r="CZ315" s="304"/>
    </row>
    <row r="316" s="433" customFormat="true" ht="15" customHeight="true" x14ac:dyDescent="0.2">
      <c r="B316" s="411"/>
      <c r="AK316" s="305"/>
      <c r="AL316" s="305"/>
      <c r="AM316" s="305"/>
      <c r="AN316" s="305"/>
      <c r="AO316" s="305"/>
      <c r="AP316" s="305"/>
      <c r="AQ316" s="305"/>
      <c r="AR316" s="305"/>
      <c r="AS316" s="305"/>
      <c r="AT316" s="305"/>
      <c r="AU316" s="305"/>
      <c r="AV316" s="305"/>
      <c r="AW316" s="305"/>
      <c r="AX316" s="305"/>
      <c r="AY316" s="305"/>
      <c r="AZ316" s="305"/>
      <c r="BA316" s="278"/>
      <c r="BB316" s="276"/>
      <c r="BC316" s="276"/>
      <c r="BD316" s="276"/>
      <c r="BE316" s="276"/>
      <c r="BF316" s="276"/>
      <c r="BG316" s="276"/>
      <c r="BH316" s="276"/>
      <c r="BI316" s="276"/>
      <c r="BJ316" s="276"/>
      <c r="BK316" s="276"/>
      <c r="BL316" s="276"/>
      <c r="BM316" s="276"/>
      <c r="BN316" s="276"/>
      <c r="BO316" s="276"/>
      <c r="BP316" s="276"/>
      <c r="BQ316" s="276"/>
      <c r="BR316" s="276"/>
      <c r="BS316" s="276"/>
      <c r="BT316" s="276"/>
      <c r="BU316" s="276"/>
      <c r="BV316" s="276"/>
      <c r="BW316" s="276"/>
      <c r="BX316" s="276"/>
      <c r="BY316" s="278"/>
      <c r="BZ316" s="304"/>
      <c r="CA316" s="304"/>
      <c r="CB316" s="304"/>
      <c r="CC316" s="304"/>
      <c r="CD316" s="304"/>
      <c r="CE316" s="304"/>
      <c r="CF316" s="304"/>
      <c r="CG316" s="304"/>
      <c r="CH316" s="304"/>
      <c r="CI316" s="304"/>
      <c r="CJ316" s="304"/>
      <c r="CK316" s="304"/>
      <c r="CL316" s="304"/>
      <c r="CM316" s="304"/>
      <c r="CN316" s="304"/>
      <c r="CO316" s="304"/>
      <c r="CP316" s="304"/>
      <c r="CQ316" s="304"/>
      <c r="CR316" s="304"/>
      <c r="CS316" s="304"/>
      <c r="CT316" s="304"/>
      <c r="CU316" s="304"/>
      <c r="CV316" s="304"/>
      <c r="CW316" s="304"/>
      <c r="CX316" s="304"/>
      <c r="CY316" s="304"/>
      <c r="CZ316" s="304"/>
    </row>
    <row r="317" s="433" customFormat="true" ht="15" customHeight="true" x14ac:dyDescent="0.2">
      <c r="B317" s="411"/>
      <c r="AK317" s="305"/>
      <c r="AL317" s="305"/>
      <c r="AM317" s="305"/>
      <c r="AN317" s="305"/>
      <c r="AO317" s="305"/>
      <c r="AP317" s="305"/>
      <c r="AQ317" s="305"/>
      <c r="AR317" s="305"/>
      <c r="AS317" s="305"/>
      <c r="AT317" s="305"/>
      <c r="AU317" s="305"/>
      <c r="AV317" s="305"/>
      <c r="AW317" s="305"/>
      <c r="AX317" s="305"/>
      <c r="AY317" s="305"/>
      <c r="AZ317" s="305"/>
      <c r="BA317" s="278"/>
      <c r="BB317" s="276"/>
      <c r="BC317" s="276"/>
      <c r="BD317" s="276"/>
      <c r="BE317" s="276"/>
      <c r="BF317" s="276"/>
      <c r="BG317" s="276"/>
      <c r="BH317" s="276"/>
      <c r="BI317" s="276"/>
      <c r="BJ317" s="276"/>
      <c r="BK317" s="276"/>
      <c r="BL317" s="276"/>
      <c r="BM317" s="276"/>
      <c r="BN317" s="276"/>
      <c r="BO317" s="276"/>
      <c r="BP317" s="276"/>
      <c r="BQ317" s="276"/>
      <c r="BR317" s="276"/>
      <c r="BS317" s="276"/>
      <c r="BT317" s="276"/>
      <c r="BU317" s="276"/>
      <c r="BV317" s="276"/>
      <c r="BW317" s="276"/>
      <c r="BX317" s="276"/>
      <c r="BY317" s="278"/>
      <c r="BZ317" s="304"/>
      <c r="CA317" s="304"/>
      <c r="CB317" s="304"/>
      <c r="CC317" s="304"/>
      <c r="CD317" s="304"/>
      <c r="CE317" s="304"/>
      <c r="CF317" s="304"/>
      <c r="CG317" s="304"/>
      <c r="CH317" s="304"/>
      <c r="CI317" s="304"/>
      <c r="CJ317" s="304"/>
      <c r="CK317" s="304"/>
      <c r="CL317" s="304"/>
      <c r="CM317" s="304"/>
      <c r="CN317" s="304"/>
      <c r="CO317" s="304"/>
      <c r="CP317" s="304"/>
      <c r="CQ317" s="304"/>
      <c r="CR317" s="304"/>
      <c r="CS317" s="304"/>
      <c r="CT317" s="304"/>
      <c r="CU317" s="304"/>
      <c r="CV317" s="304"/>
      <c r="CW317" s="304"/>
      <c r="CX317" s="304"/>
      <c r="CY317" s="304"/>
      <c r="CZ317" s="304"/>
    </row>
    <row r="318" s="433" customFormat="true" ht="15" customHeight="true" x14ac:dyDescent="0.2">
      <c r="B318" s="411"/>
      <c r="AK318" s="305"/>
      <c r="AL318" s="305"/>
      <c r="AM318" s="305"/>
      <c r="AN318" s="305"/>
      <c r="AO318" s="305"/>
      <c r="AP318" s="305"/>
      <c r="AQ318" s="305"/>
      <c r="AR318" s="305"/>
      <c r="AS318" s="305"/>
      <c r="AT318" s="305"/>
      <c r="AU318" s="305"/>
      <c r="AV318" s="305"/>
      <c r="AW318" s="305"/>
      <c r="AX318" s="305"/>
      <c r="AY318" s="305"/>
      <c r="AZ318" s="305"/>
      <c r="BA318" s="278"/>
      <c r="BB318" s="276"/>
      <c r="BC318" s="276"/>
      <c r="BD318" s="276"/>
      <c r="BE318" s="276"/>
      <c r="BF318" s="276"/>
      <c r="BG318" s="276"/>
      <c r="BH318" s="276"/>
      <c r="BI318" s="276"/>
      <c r="BJ318" s="276"/>
      <c r="BK318" s="276"/>
      <c r="BL318" s="276"/>
      <c r="BM318" s="276"/>
      <c r="BN318" s="276"/>
      <c r="BO318" s="276"/>
      <c r="BP318" s="276"/>
      <c r="BQ318" s="276"/>
      <c r="BR318" s="276"/>
      <c r="BS318" s="276"/>
      <c r="BT318" s="276"/>
      <c r="BU318" s="276"/>
      <c r="BV318" s="276"/>
      <c r="BW318" s="276"/>
      <c r="BX318" s="276"/>
      <c r="BY318" s="278"/>
      <c r="BZ318" s="304"/>
      <c r="CA318" s="304"/>
      <c r="CB318" s="304"/>
      <c r="CC318" s="304"/>
      <c r="CD318" s="304"/>
      <c r="CE318" s="304"/>
      <c r="CF318" s="304"/>
      <c r="CG318" s="304"/>
      <c r="CH318" s="304"/>
      <c r="CI318" s="304"/>
      <c r="CJ318" s="304"/>
      <c r="CK318" s="304"/>
      <c r="CL318" s="304"/>
      <c r="CM318" s="304"/>
      <c r="CN318" s="304"/>
      <c r="CO318" s="304"/>
      <c r="CP318" s="304"/>
      <c r="CQ318" s="304"/>
      <c r="CR318" s="304"/>
      <c r="CS318" s="304"/>
      <c r="CT318" s="304"/>
      <c r="CU318" s="304"/>
      <c r="CV318" s="304"/>
      <c r="CW318" s="304"/>
      <c r="CX318" s="304"/>
      <c r="CY318" s="304"/>
      <c r="CZ318" s="304"/>
    </row>
    <row r="319" s="433" customFormat="true" ht="15" customHeight="true" x14ac:dyDescent="0.2">
      <c r="B319" s="411"/>
      <c r="AK319" s="305"/>
      <c r="AL319" s="305"/>
      <c r="AM319" s="305"/>
      <c r="AN319" s="305"/>
      <c r="AO319" s="305"/>
      <c r="AP319" s="305"/>
      <c r="AQ319" s="305"/>
      <c r="AR319" s="305"/>
      <c r="AS319" s="305"/>
      <c r="AT319" s="305"/>
      <c r="AU319" s="305"/>
      <c r="AV319" s="305"/>
      <c r="AW319" s="305"/>
      <c r="AX319" s="305"/>
      <c r="AY319" s="305"/>
      <c r="AZ319" s="305"/>
      <c r="BA319" s="278"/>
      <c r="BB319" s="276"/>
      <c r="BC319" s="276"/>
      <c r="BD319" s="276"/>
      <c r="BE319" s="276"/>
      <c r="BF319" s="276"/>
      <c r="BG319" s="276"/>
      <c r="BH319" s="276"/>
      <c r="BI319" s="276"/>
      <c r="BJ319" s="276"/>
      <c r="BK319" s="276"/>
      <c r="BL319" s="276"/>
      <c r="BM319" s="276"/>
      <c r="BN319" s="276"/>
      <c r="BO319" s="276"/>
      <c r="BP319" s="276"/>
      <c r="BQ319" s="276"/>
      <c r="BR319" s="276"/>
      <c r="BS319" s="276"/>
      <c r="BT319" s="276"/>
      <c r="BU319" s="276"/>
      <c r="BV319" s="276"/>
      <c r="BW319" s="276"/>
      <c r="BX319" s="276"/>
      <c r="BY319" s="278"/>
      <c r="BZ319" s="304"/>
      <c r="CA319" s="304"/>
      <c r="CB319" s="304"/>
      <c r="CC319" s="304"/>
      <c r="CD319" s="304"/>
      <c r="CE319" s="304"/>
      <c r="CF319" s="304"/>
      <c r="CG319" s="304"/>
      <c r="CH319" s="304"/>
      <c r="CI319" s="304"/>
      <c r="CJ319" s="304"/>
      <c r="CK319" s="304"/>
      <c r="CL319" s="304"/>
      <c r="CM319" s="304"/>
      <c r="CN319" s="304"/>
      <c r="CO319" s="304"/>
      <c r="CP319" s="304"/>
      <c r="CQ319" s="304"/>
      <c r="CR319" s="304"/>
      <c r="CS319" s="304"/>
      <c r="CT319" s="304"/>
      <c r="CU319" s="304"/>
      <c r="CV319" s="304"/>
      <c r="CW319" s="304"/>
      <c r="CX319" s="304"/>
      <c r="CY319" s="304"/>
      <c r="CZ319" s="304"/>
    </row>
    <row r="320" s="433" customFormat="true" ht="15" customHeight="true" x14ac:dyDescent="0.2">
      <c r="B320" s="411"/>
      <c r="AK320" s="305"/>
      <c r="AL320" s="305"/>
      <c r="AM320" s="305"/>
      <c r="AN320" s="305"/>
      <c r="AO320" s="305"/>
      <c r="AP320" s="305"/>
      <c r="AQ320" s="305"/>
      <c r="AR320" s="305"/>
      <c r="AS320" s="305"/>
      <c r="AT320" s="305"/>
      <c r="AU320" s="305"/>
      <c r="AV320" s="305"/>
      <c r="AW320" s="305"/>
      <c r="AX320" s="305"/>
      <c r="AY320" s="305"/>
      <c r="AZ320" s="305"/>
      <c r="BA320" s="278"/>
      <c r="BB320" s="276"/>
      <c r="BC320" s="276"/>
      <c r="BD320" s="276"/>
      <c r="BE320" s="276"/>
      <c r="BF320" s="276"/>
      <c r="BG320" s="276"/>
      <c r="BH320" s="276"/>
      <c r="BI320" s="276"/>
      <c r="BJ320" s="276"/>
      <c r="BK320" s="276"/>
      <c r="BL320" s="276"/>
      <c r="BM320" s="276"/>
      <c r="BN320" s="276"/>
      <c r="BO320" s="276"/>
      <c r="BP320" s="276"/>
      <c r="BQ320" s="276"/>
      <c r="BR320" s="276"/>
      <c r="BS320" s="276"/>
      <c r="BT320" s="276"/>
      <c r="BU320" s="276"/>
      <c r="BV320" s="276"/>
      <c r="BW320" s="276"/>
      <c r="BX320" s="276"/>
      <c r="BY320" s="278"/>
      <c r="BZ320" s="304"/>
      <c r="CA320" s="304"/>
      <c r="CB320" s="304"/>
      <c r="CC320" s="304"/>
      <c r="CD320" s="304"/>
      <c r="CE320" s="304"/>
      <c r="CF320" s="304"/>
      <c r="CG320" s="304"/>
      <c r="CH320" s="304"/>
      <c r="CI320" s="304"/>
      <c r="CJ320" s="304"/>
      <c r="CK320" s="304"/>
      <c r="CL320" s="304"/>
      <c r="CM320" s="304"/>
      <c r="CN320" s="304"/>
      <c r="CO320" s="304"/>
      <c r="CP320" s="304"/>
      <c r="CQ320" s="304"/>
      <c r="CR320" s="304"/>
      <c r="CS320" s="304"/>
      <c r="CT320" s="304"/>
      <c r="CU320" s="304"/>
      <c r="CV320" s="304"/>
      <c r="CW320" s="304"/>
      <c r="CX320" s="304"/>
      <c r="CY320" s="304"/>
      <c r="CZ320" s="304"/>
    </row>
    <row r="321" s="433" customFormat="true" ht="15" customHeight="true" x14ac:dyDescent="0.2">
      <c r="B321" s="411"/>
      <c r="AK321" s="305"/>
      <c r="AL321" s="305"/>
      <c r="AM321" s="305"/>
      <c r="AN321" s="305"/>
      <c r="AO321" s="305"/>
      <c r="AP321" s="305"/>
      <c r="AQ321" s="305"/>
      <c r="AR321" s="305"/>
      <c r="AS321" s="305"/>
      <c r="AT321" s="305"/>
      <c r="AU321" s="305"/>
      <c r="AV321" s="305"/>
      <c r="AW321" s="305"/>
      <c r="AX321" s="305"/>
      <c r="AY321" s="305"/>
      <c r="AZ321" s="305"/>
      <c r="BA321" s="278"/>
      <c r="BB321" s="276"/>
      <c r="BC321" s="276"/>
      <c r="BD321" s="276"/>
      <c r="BE321" s="276"/>
      <c r="BF321" s="276"/>
      <c r="BG321" s="276"/>
      <c r="BH321" s="276"/>
      <c r="BI321" s="276"/>
      <c r="BJ321" s="276"/>
      <c r="BK321" s="276"/>
      <c r="BL321" s="276"/>
      <c r="BM321" s="276"/>
      <c r="BN321" s="276"/>
      <c r="BO321" s="276"/>
      <c r="BP321" s="276"/>
      <c r="BQ321" s="276"/>
      <c r="BR321" s="276"/>
      <c r="BS321" s="276"/>
      <c r="BT321" s="276"/>
      <c r="BU321" s="276"/>
      <c r="BV321" s="276"/>
      <c r="BW321" s="276"/>
      <c r="BX321" s="276"/>
      <c r="BY321" s="278"/>
      <c r="BZ321" s="304"/>
      <c r="CA321" s="304"/>
      <c r="CB321" s="304"/>
      <c r="CC321" s="304"/>
      <c r="CD321" s="304"/>
      <c r="CE321" s="304"/>
      <c r="CF321" s="304"/>
      <c r="CG321" s="304"/>
      <c r="CH321" s="304"/>
      <c r="CI321" s="304"/>
      <c r="CJ321" s="304"/>
      <c r="CK321" s="304"/>
      <c r="CL321" s="304"/>
      <c r="CM321" s="304"/>
      <c r="CN321" s="304"/>
      <c r="CO321" s="304"/>
      <c r="CP321" s="304"/>
      <c r="CQ321" s="304"/>
      <c r="CR321" s="304"/>
      <c r="CS321" s="304"/>
      <c r="CT321" s="304"/>
      <c r="CU321" s="304"/>
      <c r="CV321" s="304"/>
      <c r="CW321" s="304"/>
      <c r="CX321" s="304"/>
      <c r="CY321" s="304"/>
      <c r="CZ321" s="304"/>
    </row>
    <row r="322" s="433" customFormat="true" ht="15" customHeight="true" x14ac:dyDescent="0.2">
      <c r="B322" s="411"/>
      <c r="AK322" s="305"/>
      <c r="AL322" s="305"/>
      <c r="AM322" s="305"/>
      <c r="AN322" s="305"/>
      <c r="AO322" s="305"/>
      <c r="AP322" s="305"/>
      <c r="AQ322" s="305"/>
      <c r="AR322" s="305"/>
      <c r="AS322" s="305"/>
      <c r="AT322" s="305"/>
      <c r="AU322" s="305"/>
      <c r="AV322" s="305"/>
      <c r="AW322" s="305"/>
      <c r="AX322" s="305"/>
      <c r="AY322" s="305"/>
      <c r="AZ322" s="305"/>
      <c r="BA322" s="278"/>
      <c r="BB322" s="276"/>
      <c r="BC322" s="276"/>
      <c r="BD322" s="276"/>
      <c r="BE322" s="276"/>
      <c r="BF322" s="276"/>
      <c r="BG322" s="276"/>
      <c r="BH322" s="276"/>
      <c r="BI322" s="276"/>
      <c r="BJ322" s="276"/>
      <c r="BK322" s="276"/>
      <c r="BL322" s="276"/>
      <c r="BM322" s="276"/>
      <c r="BN322" s="276"/>
      <c r="BO322" s="276"/>
      <c r="BP322" s="276"/>
      <c r="BQ322" s="276"/>
      <c r="BR322" s="276"/>
      <c r="BS322" s="276"/>
      <c r="BT322" s="276"/>
      <c r="BU322" s="276"/>
      <c r="BV322" s="276"/>
      <c r="BW322" s="276"/>
      <c r="BX322" s="276"/>
      <c r="BY322" s="278"/>
      <c r="BZ322" s="304"/>
      <c r="CA322" s="304"/>
      <c r="CB322" s="304"/>
      <c r="CC322" s="304"/>
      <c r="CD322" s="304"/>
      <c r="CE322" s="304"/>
      <c r="CF322" s="304"/>
      <c r="CG322" s="304"/>
      <c r="CH322" s="304"/>
      <c r="CI322" s="304"/>
      <c r="CJ322" s="304"/>
      <c r="CK322" s="304"/>
      <c r="CL322" s="304"/>
      <c r="CM322" s="304"/>
      <c r="CN322" s="304"/>
      <c r="CO322" s="304"/>
      <c r="CP322" s="304"/>
      <c r="CQ322" s="304"/>
      <c r="CR322" s="304"/>
      <c r="CS322" s="304"/>
      <c r="CT322" s="304"/>
      <c r="CU322" s="304"/>
      <c r="CV322" s="304"/>
      <c r="CW322" s="304"/>
      <c r="CX322" s="304"/>
      <c r="CY322" s="304"/>
      <c r="CZ322" s="304"/>
    </row>
    <row r="323" s="433" customFormat="true" ht="15" customHeight="true" x14ac:dyDescent="0.2">
      <c r="B323" s="411"/>
      <c r="AK323" s="305"/>
      <c r="AL323" s="305"/>
      <c r="AM323" s="305"/>
      <c r="AN323" s="305"/>
      <c r="AO323" s="305"/>
      <c r="AP323" s="305"/>
      <c r="AQ323" s="305"/>
      <c r="AR323" s="305"/>
      <c r="AS323" s="305"/>
      <c r="AT323" s="305"/>
      <c r="AU323" s="305"/>
      <c r="AV323" s="305"/>
      <c r="AW323" s="305"/>
      <c r="AX323" s="305"/>
      <c r="AY323" s="305"/>
      <c r="AZ323" s="305"/>
      <c r="BA323" s="278"/>
      <c r="BB323" s="276"/>
      <c r="BC323" s="276"/>
      <c r="BD323" s="276"/>
      <c r="BE323" s="276"/>
      <c r="BF323" s="276"/>
      <c r="BG323" s="276"/>
      <c r="BH323" s="276"/>
      <c r="BI323" s="276"/>
      <c r="BJ323" s="276"/>
      <c r="BK323" s="276"/>
      <c r="BL323" s="276"/>
      <c r="BM323" s="276"/>
      <c r="BN323" s="276"/>
      <c r="BO323" s="276"/>
      <c r="BP323" s="276"/>
      <c r="BQ323" s="276"/>
      <c r="BR323" s="276"/>
      <c r="BS323" s="276"/>
      <c r="BT323" s="276"/>
      <c r="BU323" s="276"/>
      <c r="BV323" s="276"/>
      <c r="BW323" s="276"/>
      <c r="BX323" s="276"/>
      <c r="BY323" s="278"/>
      <c r="BZ323" s="304"/>
      <c r="CA323" s="304"/>
      <c r="CB323" s="304"/>
      <c r="CC323" s="304"/>
      <c r="CD323" s="304"/>
      <c r="CE323" s="304"/>
      <c r="CF323" s="304"/>
      <c r="CG323" s="304"/>
      <c r="CH323" s="304"/>
      <c r="CI323" s="304"/>
      <c r="CJ323" s="304"/>
      <c r="CK323" s="304"/>
      <c r="CL323" s="304"/>
      <c r="CM323" s="304"/>
      <c r="CN323" s="304"/>
      <c r="CO323" s="304"/>
      <c r="CP323" s="304"/>
      <c r="CQ323" s="304"/>
      <c r="CR323" s="304"/>
      <c r="CS323" s="304"/>
      <c r="CT323" s="304"/>
      <c r="CU323" s="304"/>
      <c r="CV323" s="304"/>
      <c r="CW323" s="304"/>
      <c r="CX323" s="304"/>
      <c r="CY323" s="304"/>
      <c r="CZ323" s="304"/>
    </row>
    <row r="324" s="433" customFormat="true" ht="15" customHeight="true" x14ac:dyDescent="0.2">
      <c r="B324" s="411"/>
      <c r="AK324" s="305"/>
      <c r="AL324" s="305"/>
      <c r="AM324" s="305"/>
      <c r="AN324" s="305"/>
      <c r="AO324" s="305"/>
      <c r="AP324" s="305"/>
      <c r="AQ324" s="305"/>
      <c r="AR324" s="305"/>
      <c r="AS324" s="305"/>
      <c r="AT324" s="305"/>
      <c r="AU324" s="305"/>
      <c r="AV324" s="305"/>
      <c r="AW324" s="305"/>
      <c r="AX324" s="305"/>
      <c r="AY324" s="305"/>
      <c r="AZ324" s="305"/>
      <c r="BA324" s="278"/>
      <c r="BB324" s="276"/>
      <c r="BC324" s="276"/>
      <c r="BD324" s="276"/>
      <c r="BE324" s="276"/>
      <c r="BF324" s="276"/>
      <c r="BG324" s="276"/>
      <c r="BH324" s="276"/>
      <c r="BI324" s="276"/>
      <c r="BJ324" s="276"/>
      <c r="BK324" s="276"/>
      <c r="BL324" s="276"/>
      <c r="BM324" s="276"/>
      <c r="BN324" s="276"/>
      <c r="BO324" s="276"/>
      <c r="BP324" s="276"/>
      <c r="BQ324" s="276"/>
      <c r="BR324" s="276"/>
      <c r="BS324" s="276"/>
      <c r="BT324" s="276"/>
      <c r="BU324" s="276"/>
      <c r="BV324" s="276"/>
      <c r="BW324" s="276"/>
      <c r="BX324" s="276"/>
      <c r="BY324" s="278"/>
      <c r="BZ324" s="304"/>
      <c r="CA324" s="304"/>
      <c r="CB324" s="304"/>
      <c r="CC324" s="304"/>
      <c r="CD324" s="304"/>
      <c r="CE324" s="304"/>
      <c r="CF324" s="304"/>
      <c r="CG324" s="304"/>
      <c r="CH324" s="304"/>
      <c r="CI324" s="304"/>
      <c r="CJ324" s="304"/>
      <c r="CK324" s="304"/>
      <c r="CL324" s="304"/>
      <c r="CM324" s="304"/>
      <c r="CN324" s="304"/>
      <c r="CO324" s="304"/>
      <c r="CP324" s="304"/>
      <c r="CQ324" s="304"/>
      <c r="CR324" s="304"/>
      <c r="CS324" s="304"/>
      <c r="CT324" s="304"/>
      <c r="CU324" s="304"/>
      <c r="CV324" s="304"/>
      <c r="CW324" s="304"/>
      <c r="CX324" s="304"/>
      <c r="CY324" s="304"/>
      <c r="CZ324" s="304"/>
    </row>
    <row r="325" s="433" customFormat="true" ht="15" customHeight="true" x14ac:dyDescent="0.2">
      <c r="B325" s="411"/>
      <c r="AK325" s="305"/>
      <c r="AL325" s="305"/>
      <c r="AM325" s="305"/>
      <c r="AN325" s="305"/>
      <c r="AO325" s="305"/>
      <c r="AP325" s="305"/>
      <c r="AQ325" s="305"/>
      <c r="AR325" s="305"/>
      <c r="AS325" s="305"/>
      <c r="AT325" s="305"/>
      <c r="AU325" s="305"/>
      <c r="AV325" s="305"/>
      <c r="AW325" s="305"/>
      <c r="AX325" s="305"/>
      <c r="AY325" s="305"/>
      <c r="AZ325" s="305"/>
      <c r="BA325" s="278"/>
      <c r="BB325" s="276"/>
      <c r="BC325" s="276"/>
      <c r="BD325" s="276"/>
      <c r="BE325" s="276"/>
      <c r="BF325" s="276"/>
      <c r="BG325" s="276"/>
      <c r="BH325" s="276"/>
      <c r="BI325" s="276"/>
      <c r="BJ325" s="276"/>
      <c r="BK325" s="276"/>
      <c r="BL325" s="276"/>
      <c r="BM325" s="276"/>
      <c r="BN325" s="276"/>
      <c r="BO325" s="276"/>
      <c r="BP325" s="276"/>
      <c r="BQ325" s="276"/>
      <c r="BR325" s="276"/>
      <c r="BS325" s="276"/>
      <c r="BT325" s="276"/>
      <c r="BU325" s="276"/>
      <c r="BV325" s="276"/>
      <c r="BW325" s="276"/>
      <c r="BX325" s="276"/>
      <c r="BY325" s="278"/>
      <c r="BZ325" s="304"/>
      <c r="CA325" s="304"/>
      <c r="CB325" s="304"/>
      <c r="CC325" s="304"/>
      <c r="CD325" s="304"/>
      <c r="CE325" s="304"/>
      <c r="CF325" s="304"/>
      <c r="CG325" s="304"/>
      <c r="CH325" s="304"/>
      <c r="CI325" s="304"/>
      <c r="CJ325" s="304"/>
      <c r="CK325" s="304"/>
      <c r="CL325" s="304"/>
      <c r="CM325" s="304"/>
      <c r="CN325" s="304"/>
      <c r="CO325" s="304"/>
      <c r="CP325" s="304"/>
      <c r="CQ325" s="304"/>
      <c r="CR325" s="304"/>
      <c r="CS325" s="304"/>
      <c r="CT325" s="304"/>
      <c r="CU325" s="304"/>
      <c r="CV325" s="304"/>
      <c r="CW325" s="304"/>
      <c r="CX325" s="304"/>
      <c r="CY325" s="304"/>
      <c r="CZ325" s="304"/>
    </row>
    <row r="326" s="433" customFormat="true" ht="15" customHeight="true" x14ac:dyDescent="0.2">
      <c r="B326" s="411"/>
      <c r="AK326" s="305"/>
      <c r="AL326" s="305"/>
      <c r="AM326" s="305"/>
      <c r="AN326" s="305"/>
      <c r="AO326" s="305"/>
      <c r="AP326" s="305"/>
      <c r="AQ326" s="305"/>
      <c r="AR326" s="305"/>
      <c r="AS326" s="305"/>
      <c r="AT326" s="305"/>
      <c r="AU326" s="305"/>
      <c r="AV326" s="305"/>
      <c r="AW326" s="305"/>
      <c r="AX326" s="305"/>
      <c r="AY326" s="305"/>
      <c r="AZ326" s="305"/>
      <c r="BA326" s="278"/>
      <c r="BB326" s="276"/>
      <c r="BC326" s="276"/>
      <c r="BD326" s="276"/>
      <c r="BE326" s="276"/>
      <c r="BF326" s="276"/>
      <c r="BG326" s="276"/>
      <c r="BH326" s="276"/>
      <c r="BI326" s="276"/>
      <c r="BJ326" s="276"/>
      <c r="BK326" s="276"/>
      <c r="BL326" s="276"/>
      <c r="BM326" s="276"/>
      <c r="BN326" s="276"/>
      <c r="BO326" s="276"/>
      <c r="BP326" s="276"/>
      <c r="BQ326" s="276"/>
      <c r="BR326" s="276"/>
      <c r="BS326" s="276"/>
      <c r="BT326" s="276"/>
      <c r="BU326" s="276"/>
      <c r="BV326" s="276"/>
      <c r="BW326" s="276"/>
      <c r="BX326" s="276"/>
      <c r="BY326" s="278"/>
      <c r="BZ326" s="304"/>
      <c r="CA326" s="304"/>
      <c r="CB326" s="304"/>
      <c r="CC326" s="304"/>
      <c r="CD326" s="304"/>
      <c r="CE326" s="304"/>
      <c r="CF326" s="304"/>
      <c r="CG326" s="304"/>
      <c r="CH326" s="304"/>
      <c r="CI326" s="304"/>
      <c r="CJ326" s="304"/>
      <c r="CK326" s="304"/>
      <c r="CL326" s="304"/>
      <c r="CM326" s="304"/>
      <c r="CN326" s="304"/>
      <c r="CO326" s="304"/>
      <c r="CP326" s="304"/>
      <c r="CQ326" s="304"/>
      <c r="CR326" s="304"/>
      <c r="CS326" s="304"/>
      <c r="CT326" s="304"/>
      <c r="CU326" s="304"/>
      <c r="CV326" s="304"/>
      <c r="CW326" s="304"/>
      <c r="CX326" s="304"/>
      <c r="CY326" s="304"/>
      <c r="CZ326" s="304"/>
    </row>
    <row r="327" s="433" customFormat="true" ht="15" customHeight="true" x14ac:dyDescent="0.2">
      <c r="B327" s="411"/>
      <c r="AK327" s="305"/>
      <c r="AL327" s="305"/>
      <c r="AM327" s="305"/>
      <c r="AN327" s="305"/>
      <c r="AO327" s="305"/>
      <c r="AP327" s="305"/>
      <c r="AQ327" s="305"/>
      <c r="AR327" s="305"/>
      <c r="AS327" s="305"/>
      <c r="AT327" s="305"/>
      <c r="AU327" s="305"/>
      <c r="AV327" s="305"/>
      <c r="AW327" s="305"/>
      <c r="AX327" s="305"/>
      <c r="AY327" s="305"/>
      <c r="AZ327" s="305"/>
      <c r="BA327" s="278"/>
      <c r="BB327" s="276"/>
      <c r="BC327" s="276"/>
      <c r="BD327" s="276"/>
      <c r="BE327" s="276"/>
      <c r="BF327" s="276"/>
      <c r="BG327" s="276"/>
      <c r="BH327" s="276"/>
      <c r="BI327" s="276"/>
      <c r="BJ327" s="276"/>
      <c r="BK327" s="276"/>
      <c r="BL327" s="276"/>
      <c r="BM327" s="276"/>
      <c r="BN327" s="276"/>
      <c r="BO327" s="276"/>
      <c r="BP327" s="276"/>
      <c r="BQ327" s="276"/>
      <c r="BR327" s="276"/>
      <c r="BS327" s="276"/>
      <c r="BT327" s="276"/>
      <c r="BU327" s="276"/>
      <c r="BV327" s="276"/>
      <c r="BW327" s="276"/>
      <c r="BX327" s="276"/>
      <c r="BY327" s="278"/>
      <c r="BZ327" s="304"/>
      <c r="CA327" s="304"/>
      <c r="CB327" s="304"/>
      <c r="CC327" s="304"/>
      <c r="CD327" s="304"/>
      <c r="CE327" s="304"/>
      <c r="CF327" s="304"/>
      <c r="CG327" s="304"/>
      <c r="CH327" s="304"/>
      <c r="CI327" s="304"/>
      <c r="CJ327" s="304"/>
      <c r="CK327" s="304"/>
      <c r="CL327" s="304"/>
      <c r="CM327" s="304"/>
      <c r="CN327" s="304"/>
      <c r="CO327" s="304"/>
      <c r="CP327" s="304"/>
      <c r="CQ327" s="304"/>
      <c r="CR327" s="304"/>
      <c r="CS327" s="304"/>
      <c r="CT327" s="304"/>
      <c r="CU327" s="304"/>
      <c r="CV327" s="304"/>
      <c r="CW327" s="304"/>
      <c r="CX327" s="304"/>
      <c r="CY327" s="304"/>
      <c r="CZ327" s="304"/>
    </row>
    <row r="328" s="433" customFormat="true" ht="15" customHeight="true" x14ac:dyDescent="0.2">
      <c r="B328" s="411"/>
      <c r="AK328" s="305"/>
      <c r="AL328" s="305"/>
      <c r="AM328" s="305"/>
      <c r="AN328" s="305"/>
      <c r="AO328" s="305"/>
      <c r="AP328" s="305"/>
      <c r="AQ328" s="305"/>
      <c r="AR328" s="305"/>
      <c r="AS328" s="305"/>
      <c r="AT328" s="305"/>
      <c r="AU328" s="305"/>
      <c r="AV328" s="305"/>
      <c r="AW328" s="305"/>
      <c r="AX328" s="305"/>
      <c r="AY328" s="305"/>
      <c r="AZ328" s="305"/>
      <c r="BA328" s="278"/>
      <c r="BB328" s="276"/>
      <c r="BC328" s="276"/>
      <c r="BD328" s="276"/>
      <c r="BE328" s="276"/>
      <c r="BF328" s="276"/>
      <c r="BG328" s="276"/>
      <c r="BH328" s="276"/>
      <c r="BI328" s="276"/>
      <c r="BJ328" s="276"/>
      <c r="BK328" s="276"/>
      <c r="BL328" s="276"/>
      <c r="BM328" s="276"/>
      <c r="BN328" s="276"/>
      <c r="BO328" s="276"/>
      <c r="BP328" s="276"/>
      <c r="BQ328" s="276"/>
      <c r="BR328" s="276"/>
      <c r="BS328" s="276"/>
      <c r="BT328" s="276"/>
      <c r="BU328" s="276"/>
      <c r="BV328" s="276"/>
      <c r="BW328" s="276"/>
      <c r="BX328" s="276"/>
      <c r="BY328" s="278"/>
      <c r="BZ328" s="304"/>
      <c r="CA328" s="304"/>
      <c r="CB328" s="304"/>
      <c r="CC328" s="304"/>
      <c r="CD328" s="304"/>
      <c r="CE328" s="304"/>
      <c r="CF328" s="304"/>
      <c r="CG328" s="304"/>
      <c r="CH328" s="304"/>
      <c r="CI328" s="304"/>
      <c r="CJ328" s="304"/>
      <c r="CK328" s="304"/>
      <c r="CL328" s="304"/>
      <c r="CM328" s="304"/>
      <c r="CN328" s="304"/>
      <c r="CO328" s="304"/>
      <c r="CP328" s="304"/>
      <c r="CQ328" s="304"/>
      <c r="CR328" s="304"/>
      <c r="CS328" s="304"/>
      <c r="CT328" s="304"/>
      <c r="CU328" s="304"/>
      <c r="CV328" s="304"/>
      <c r="CW328" s="304"/>
      <c r="CX328" s="304"/>
      <c r="CY328" s="304"/>
      <c r="CZ328" s="304"/>
    </row>
    <row r="329" s="433" customFormat="true" ht="250.15" customHeight="true" x14ac:dyDescent="0.2">
      <c r="B329" s="411"/>
      <c r="AK329" s="305"/>
      <c r="AL329" s="305"/>
      <c r="AM329" s="305"/>
      <c r="AN329" s="305"/>
      <c r="AO329" s="305"/>
      <c r="AP329" s="305"/>
      <c r="AQ329" s="305"/>
      <c r="AR329" s="305"/>
      <c r="AS329" s="305"/>
      <c r="AT329" s="305"/>
      <c r="AU329" s="305"/>
      <c r="AV329" s="305"/>
      <c r="AW329" s="305"/>
      <c r="AX329" s="305"/>
      <c r="AY329" s="305"/>
      <c r="AZ329" s="305"/>
      <c r="BA329" s="278"/>
      <c r="BB329" s="276"/>
      <c r="BC329" s="276"/>
      <c r="BD329" s="276"/>
      <c r="BE329" s="276"/>
      <c r="BF329" s="276"/>
      <c r="BG329" s="276"/>
      <c r="BH329" s="276"/>
      <c r="BI329" s="276"/>
      <c r="BJ329" s="276"/>
      <c r="BK329" s="276"/>
      <c r="BL329" s="276"/>
      <c r="BM329" s="276"/>
      <c r="BN329" s="276"/>
      <c r="BO329" s="276"/>
      <c r="BP329" s="276"/>
      <c r="BQ329" s="276"/>
      <c r="BR329" s="276"/>
      <c r="BS329" s="276"/>
      <c r="BT329" s="276"/>
      <c r="BU329" s="276"/>
      <c r="BV329" s="276"/>
      <c r="BW329" s="276"/>
      <c r="BX329" s="276"/>
      <c r="BY329" s="278"/>
      <c r="BZ329" s="304"/>
      <c r="CA329" s="304"/>
      <c r="CB329" s="304"/>
      <c r="CC329" s="304"/>
      <c r="CD329" s="304"/>
      <c r="CE329" s="304"/>
      <c r="CF329" s="304"/>
      <c r="CG329" s="304"/>
      <c r="CH329" s="304"/>
      <c r="CI329" s="304"/>
      <c r="CJ329" s="304"/>
      <c r="CK329" s="304"/>
      <c r="CL329" s="304"/>
      <c r="CM329" s="304"/>
      <c r="CN329" s="304"/>
      <c r="CO329" s="304"/>
      <c r="CP329" s="304"/>
      <c r="CQ329" s="304"/>
      <c r="CR329" s="304"/>
      <c r="CS329" s="304"/>
      <c r="CT329" s="304"/>
      <c r="CU329" s="304"/>
      <c r="CV329" s="304"/>
      <c r="CW329" s="304"/>
      <c r="CX329" s="304"/>
      <c r="CY329" s="304"/>
      <c r="CZ329" s="304"/>
    </row>
    <row r="330" s="307" customFormat="true" ht="19.15" customHeight="true" x14ac:dyDescent="0.2">
      <c r="B330" s="406"/>
      <c r="AK330" s="300"/>
      <c r="AL330" s="300"/>
      <c r="AM330" s="300"/>
      <c r="AN330" s="300"/>
      <c r="AO330" s="300"/>
      <c r="AP330" s="300"/>
      <c r="AQ330" s="300"/>
      <c r="AR330" s="300"/>
      <c r="AS330" s="300"/>
      <c r="AT330" s="300"/>
      <c r="AU330" s="300"/>
      <c r="AV330" s="300"/>
      <c r="AW330" s="300"/>
      <c r="AX330" s="300"/>
      <c r="AY330" s="300"/>
      <c r="AZ330" s="300"/>
      <c r="BA330" s="281"/>
      <c r="BB330" s="281"/>
      <c r="BC330" s="395"/>
      <c r="BD330" s="395"/>
      <c r="BE330" s="395"/>
      <c r="BF330" s="395"/>
      <c r="BG330" s="395"/>
      <c r="BH330" s="395"/>
      <c r="BI330" s="395"/>
      <c r="BJ330" s="395"/>
      <c r="BK330" s="395"/>
      <c r="BL330" s="395"/>
      <c r="BM330" s="395"/>
      <c r="BN330" s="395"/>
      <c r="BO330" s="395"/>
      <c r="BP330" s="395"/>
      <c r="BQ330" s="395"/>
      <c r="BR330" s="395"/>
      <c r="BS330" s="395"/>
      <c r="BT330" s="395"/>
      <c r="BU330" s="395"/>
      <c r="BV330" s="395"/>
      <c r="BW330" s="395"/>
      <c r="BX330" s="395"/>
      <c r="BY330" s="395"/>
      <c r="BZ330" s="300"/>
      <c r="CA330" s="300"/>
      <c r="CB330" s="300"/>
      <c r="CC330" s="300"/>
      <c r="CD330" s="300"/>
      <c r="CE330" s="300"/>
      <c r="CF330" s="300"/>
      <c r="CG330" s="300"/>
      <c r="CH330" s="300"/>
      <c r="CI330" s="300"/>
      <c r="CJ330" s="300"/>
      <c r="CK330" s="300"/>
      <c r="CL330" s="300"/>
      <c r="CM330" s="300"/>
      <c r="CN330" s="300"/>
      <c r="CO330" s="300"/>
      <c r="CP330" s="300"/>
      <c r="CQ330" s="300"/>
      <c r="CR330" s="300"/>
      <c r="CS330" s="300"/>
      <c r="CT330" s="300"/>
      <c r="CU330" s="300"/>
      <c r="CV330" s="300"/>
      <c r="CW330" s="300"/>
      <c r="CX330" s="300"/>
      <c r="CY330" s="300"/>
      <c r="CZ330" s="300"/>
    </row>
    <row r="331" s="307" customFormat="true" ht="15" customHeight="true" x14ac:dyDescent="0.2">
      <c r="B331" s="406"/>
      <c r="AK331" s="300"/>
      <c r="AL331" s="300"/>
      <c r="AM331" s="300"/>
      <c r="AN331" s="300"/>
      <c r="AO331" s="300"/>
      <c r="AP331" s="300"/>
      <c r="AQ331" s="300"/>
      <c r="AR331" s="300"/>
      <c r="AS331" s="300"/>
      <c r="AT331" s="300"/>
      <c r="AU331" s="300"/>
      <c r="AV331" s="300"/>
      <c r="AW331" s="300"/>
      <c r="AX331" s="300"/>
      <c r="AY331" s="300"/>
      <c r="AZ331" s="300"/>
      <c r="BA331" s="281"/>
      <c r="BB331" s="281"/>
      <c r="BC331" s="395"/>
      <c r="BD331" s="395"/>
      <c r="BE331" s="395"/>
      <c r="BF331" s="395"/>
      <c r="BG331" s="395"/>
      <c r="BH331" s="395"/>
      <c r="BI331" s="395"/>
      <c r="BJ331" s="395"/>
      <c r="BK331" s="395"/>
      <c r="BL331" s="395"/>
      <c r="BM331" s="395"/>
      <c r="BN331" s="395"/>
      <c r="BO331" s="395"/>
      <c r="BP331" s="395"/>
      <c r="BQ331" s="395"/>
      <c r="BR331" s="395"/>
      <c r="BS331" s="395"/>
      <c r="BT331" s="395"/>
      <c r="BU331" s="395"/>
      <c r="BV331" s="395"/>
      <c r="BW331" s="395"/>
      <c r="BX331" s="395"/>
      <c r="BY331" s="395"/>
      <c r="BZ331" s="300"/>
      <c r="CA331" s="300"/>
      <c r="CB331" s="300"/>
      <c r="CC331" s="300"/>
      <c r="CD331" s="300"/>
      <c r="CE331" s="300"/>
      <c r="CF331" s="300"/>
      <c r="CG331" s="300"/>
      <c r="CH331" s="300"/>
      <c r="CI331" s="300"/>
      <c r="CJ331" s="300"/>
      <c r="CK331" s="300"/>
      <c r="CL331" s="300"/>
      <c r="CM331" s="300"/>
      <c r="CN331" s="300"/>
      <c r="CO331" s="300"/>
      <c r="CP331" s="300"/>
      <c r="CQ331" s="300"/>
      <c r="CR331" s="300"/>
      <c r="CS331" s="300"/>
      <c r="CT331" s="300"/>
      <c r="CU331" s="300"/>
      <c r="CV331" s="300"/>
      <c r="CW331" s="300"/>
      <c r="CX331" s="300"/>
      <c r="CY331" s="300"/>
      <c r="CZ331" s="300"/>
    </row>
    <row r="332" s="307" customFormat="true" ht="15" customHeight="true" x14ac:dyDescent="0.2">
      <c r="B332" s="406"/>
      <c r="AK332" s="300"/>
      <c r="AL332" s="300"/>
      <c r="AM332" s="300"/>
      <c r="AN332" s="300"/>
      <c r="AO332" s="300"/>
      <c r="AP332" s="300"/>
      <c r="AQ332" s="300"/>
      <c r="AR332" s="300"/>
      <c r="AS332" s="300"/>
      <c r="AT332" s="300"/>
      <c r="AU332" s="300"/>
      <c r="AV332" s="300"/>
      <c r="AW332" s="300"/>
      <c r="AX332" s="300"/>
      <c r="AY332" s="300"/>
      <c r="AZ332" s="300"/>
      <c r="BA332" s="281"/>
      <c r="BB332" s="281"/>
      <c r="BC332" s="395"/>
      <c r="BD332" s="395"/>
      <c r="BE332" s="395"/>
      <c r="BF332" s="395"/>
      <c r="BG332" s="395"/>
      <c r="BH332" s="395"/>
      <c r="BI332" s="395"/>
      <c r="BJ332" s="395"/>
      <c r="BK332" s="395"/>
      <c r="BL332" s="395"/>
      <c r="BM332" s="395"/>
      <c r="BN332" s="395"/>
      <c r="BO332" s="395"/>
      <c r="BP332" s="395"/>
      <c r="BQ332" s="395"/>
      <c r="BR332" s="395"/>
      <c r="BS332" s="395"/>
      <c r="BT332" s="395"/>
      <c r="BU332" s="395"/>
      <c r="BV332" s="395"/>
      <c r="BW332" s="395"/>
      <c r="BX332" s="395"/>
      <c r="BY332" s="395"/>
      <c r="BZ332" s="300"/>
      <c r="CA332" s="300"/>
      <c r="CB332" s="300"/>
      <c r="CC332" s="300"/>
      <c r="CD332" s="300"/>
      <c r="CE332" s="300"/>
      <c r="CF332" s="300"/>
      <c r="CG332" s="300"/>
      <c r="CH332" s="300"/>
      <c r="CI332" s="300"/>
      <c r="CJ332" s="300"/>
      <c r="CK332" s="300"/>
      <c r="CL332" s="300"/>
      <c r="CM332" s="300"/>
      <c r="CN332" s="300"/>
      <c r="CO332" s="300"/>
      <c r="CP332" s="300"/>
      <c r="CQ332" s="300"/>
      <c r="CR332" s="300"/>
      <c r="CS332" s="300"/>
      <c r="CT332" s="300"/>
      <c r="CU332" s="300"/>
      <c r="CV332" s="300"/>
      <c r="CW332" s="300"/>
      <c r="CX332" s="300"/>
      <c r="CY332" s="300"/>
      <c r="CZ332" s="300"/>
    </row>
    <row r="333" s="307" customFormat="true" ht="15" customHeight="true" x14ac:dyDescent="0.2">
      <c r="B333" s="406"/>
      <c r="AK333" s="300"/>
      <c r="AL333" s="300"/>
      <c r="AM333" s="300"/>
      <c r="AN333" s="300"/>
      <c r="AO333" s="300"/>
      <c r="AP333" s="300"/>
      <c r="AQ333" s="300"/>
      <c r="AR333" s="300"/>
      <c r="AS333" s="300"/>
      <c r="AT333" s="300"/>
      <c r="AU333" s="300"/>
      <c r="AV333" s="300"/>
      <c r="AW333" s="300"/>
      <c r="AX333" s="300"/>
      <c r="AY333" s="300"/>
      <c r="AZ333" s="300"/>
      <c r="BA333" s="281"/>
      <c r="BB333" s="281"/>
      <c r="BC333" s="395"/>
      <c r="BD333" s="395"/>
      <c r="BE333" s="395"/>
      <c r="BF333" s="395"/>
      <c r="BG333" s="395"/>
      <c r="BH333" s="395"/>
      <c r="BI333" s="395"/>
      <c r="BJ333" s="395"/>
      <c r="BK333" s="395"/>
      <c r="BL333" s="395"/>
      <c r="BM333" s="395"/>
      <c r="BN333" s="395"/>
      <c r="BO333" s="395"/>
      <c r="BP333" s="395"/>
      <c r="BQ333" s="395"/>
      <c r="BR333" s="395"/>
      <c r="BS333" s="395"/>
      <c r="BT333" s="395"/>
      <c r="BU333" s="395"/>
      <c r="BV333" s="395"/>
      <c r="BW333" s="395"/>
      <c r="BX333" s="395"/>
      <c r="BY333" s="395"/>
      <c r="BZ333" s="300"/>
      <c r="CA333" s="300"/>
      <c r="CB333" s="300"/>
      <c r="CC333" s="300"/>
      <c r="CD333" s="300"/>
      <c r="CE333" s="300"/>
      <c r="CF333" s="300"/>
      <c r="CG333" s="300"/>
      <c r="CH333" s="300"/>
      <c r="CI333" s="300"/>
      <c r="CJ333" s="300"/>
      <c r="CK333" s="300"/>
      <c r="CL333" s="300"/>
      <c r="CM333" s="300"/>
      <c r="CN333" s="300"/>
      <c r="CO333" s="300"/>
      <c r="CP333" s="300"/>
      <c r="CQ333" s="300"/>
      <c r="CR333" s="300"/>
      <c r="CS333" s="300"/>
      <c r="CT333" s="300"/>
      <c r="CU333" s="300"/>
      <c r="CV333" s="300"/>
      <c r="CW333" s="300"/>
      <c r="CX333" s="300"/>
      <c r="CY333" s="300"/>
      <c r="CZ333" s="300"/>
    </row>
    <row r="334" s="307" customFormat="true" ht="15" customHeight="true" x14ac:dyDescent="0.2">
      <c r="B334" s="406"/>
      <c r="AK334" s="300"/>
      <c r="AL334" s="300"/>
      <c r="AM334" s="300"/>
      <c r="AN334" s="300"/>
      <c r="AO334" s="300"/>
      <c r="AP334" s="300"/>
      <c r="AQ334" s="300"/>
      <c r="AR334" s="300"/>
      <c r="AS334" s="300"/>
      <c r="AT334" s="300"/>
      <c r="AU334" s="300"/>
      <c r="AV334" s="300"/>
      <c r="AW334" s="300"/>
      <c r="AX334" s="300"/>
      <c r="AY334" s="300"/>
      <c r="AZ334" s="300"/>
      <c r="BA334" s="281"/>
      <c r="BB334" s="281"/>
      <c r="BC334" s="395"/>
      <c r="BD334" s="395"/>
      <c r="BE334" s="395"/>
      <c r="BF334" s="395"/>
      <c r="BG334" s="395"/>
      <c r="BH334" s="395"/>
      <c r="BI334" s="395"/>
      <c r="BJ334" s="395"/>
      <c r="BK334" s="395"/>
      <c r="BL334" s="395"/>
      <c r="BM334" s="395"/>
      <c r="BN334" s="395"/>
      <c r="BO334" s="395"/>
      <c r="BP334" s="395"/>
      <c r="BQ334" s="395"/>
      <c r="BR334" s="395"/>
      <c r="BS334" s="395"/>
      <c r="BT334" s="395"/>
      <c r="BU334" s="395"/>
      <c r="BV334" s="395"/>
      <c r="BW334" s="395"/>
      <c r="BX334" s="395"/>
      <c r="BY334" s="395"/>
      <c r="BZ334" s="300"/>
      <c r="CA334" s="300"/>
      <c r="CB334" s="300"/>
      <c r="CC334" s="300"/>
      <c r="CD334" s="300"/>
      <c r="CE334" s="300"/>
      <c r="CF334" s="300"/>
      <c r="CG334" s="300"/>
      <c r="CH334" s="300"/>
      <c r="CI334" s="300"/>
      <c r="CJ334" s="300"/>
      <c r="CK334" s="300"/>
      <c r="CL334" s="300"/>
      <c r="CM334" s="300"/>
      <c r="CN334" s="300"/>
      <c r="CO334" s="300"/>
      <c r="CP334" s="300"/>
      <c r="CQ334" s="300"/>
      <c r="CR334" s="300"/>
      <c r="CS334" s="300"/>
      <c r="CT334" s="300"/>
      <c r="CU334" s="300"/>
      <c r="CV334" s="300"/>
      <c r="CW334" s="300"/>
      <c r="CX334" s="300"/>
      <c r="CY334" s="300"/>
      <c r="CZ334" s="300"/>
    </row>
    <row r="335" s="307" customFormat="true" ht="15" customHeight="true" x14ac:dyDescent="0.2">
      <c r="B335" s="406"/>
      <c r="AK335" s="300"/>
      <c r="AL335" s="300"/>
      <c r="AM335" s="300"/>
      <c r="AN335" s="300"/>
      <c r="AO335" s="300"/>
      <c r="AP335" s="300"/>
      <c r="AQ335" s="300"/>
      <c r="AR335" s="300"/>
      <c r="AS335" s="300"/>
      <c r="AT335" s="300"/>
      <c r="AU335" s="300"/>
      <c r="AV335" s="300"/>
      <c r="AW335" s="300"/>
      <c r="AX335" s="300"/>
      <c r="AY335" s="300"/>
      <c r="AZ335" s="300"/>
      <c r="BA335" s="281"/>
      <c r="BB335" s="281"/>
      <c r="BC335" s="395"/>
      <c r="BD335" s="395"/>
      <c r="BE335" s="395"/>
      <c r="BF335" s="395"/>
      <c r="BG335" s="395"/>
      <c r="BH335" s="395"/>
      <c r="BI335" s="395"/>
      <c r="BJ335" s="395"/>
      <c r="BK335" s="395"/>
      <c r="BL335" s="395"/>
      <c r="BM335" s="395"/>
      <c r="BN335" s="395"/>
      <c r="BO335" s="395"/>
      <c r="BP335" s="395"/>
      <c r="BQ335" s="395"/>
      <c r="BR335" s="395"/>
      <c r="BS335" s="395"/>
      <c r="BT335" s="395"/>
      <c r="BU335" s="395"/>
      <c r="BV335" s="395"/>
      <c r="BW335" s="395"/>
      <c r="BX335" s="395"/>
      <c r="BY335" s="395"/>
      <c r="BZ335" s="300"/>
      <c r="CA335" s="300"/>
      <c r="CB335" s="300"/>
      <c r="CC335" s="300"/>
      <c r="CD335" s="300"/>
      <c r="CE335" s="300"/>
      <c r="CF335" s="300"/>
      <c r="CG335" s="300"/>
      <c r="CH335" s="300"/>
      <c r="CI335" s="300"/>
      <c r="CJ335" s="300"/>
      <c r="CK335" s="300"/>
      <c r="CL335" s="300"/>
      <c r="CM335" s="300"/>
      <c r="CN335" s="300"/>
      <c r="CO335" s="300"/>
      <c r="CP335" s="300"/>
      <c r="CQ335" s="300"/>
      <c r="CR335" s="300"/>
      <c r="CS335" s="300"/>
      <c r="CT335" s="300"/>
      <c r="CU335" s="300"/>
      <c r="CV335" s="300"/>
      <c r="CW335" s="300"/>
      <c r="CX335" s="300"/>
      <c r="CY335" s="300"/>
      <c r="CZ335" s="300"/>
    </row>
    <row r="336" s="307" customFormat="true" ht="15" customHeight="true" x14ac:dyDescent="0.2">
      <c r="B336" s="406"/>
      <c r="AK336" s="300"/>
      <c r="AL336" s="300"/>
      <c r="AM336" s="300"/>
      <c r="AN336" s="300"/>
      <c r="AO336" s="300"/>
      <c r="AP336" s="300"/>
      <c r="AQ336" s="300"/>
      <c r="AR336" s="300"/>
      <c r="AS336" s="300"/>
      <c r="AT336" s="300"/>
      <c r="AU336" s="300"/>
      <c r="AV336" s="300"/>
      <c r="AW336" s="300"/>
      <c r="AX336" s="300"/>
      <c r="AY336" s="300"/>
      <c r="AZ336" s="300"/>
      <c r="BA336" s="281"/>
      <c r="BB336" s="281"/>
      <c r="BC336" s="395"/>
      <c r="BD336" s="395"/>
      <c r="BE336" s="395"/>
      <c r="BF336" s="395"/>
      <c r="BG336" s="395"/>
      <c r="BH336" s="395"/>
      <c r="BI336" s="395"/>
      <c r="BJ336" s="395"/>
      <c r="BK336" s="395"/>
      <c r="BL336" s="395"/>
      <c r="BM336" s="395"/>
      <c r="BN336" s="395"/>
      <c r="BO336" s="395"/>
      <c r="BP336" s="395"/>
      <c r="BQ336" s="395"/>
      <c r="BR336" s="395"/>
      <c r="BS336" s="395"/>
      <c r="BT336" s="395"/>
      <c r="BU336" s="395"/>
      <c r="BV336" s="395"/>
      <c r="BW336" s="395"/>
      <c r="BX336" s="395"/>
      <c r="BY336" s="395"/>
      <c r="BZ336" s="300"/>
      <c r="CA336" s="300"/>
      <c r="CB336" s="300"/>
      <c r="CC336" s="300"/>
      <c r="CD336" s="300"/>
      <c r="CE336" s="300"/>
      <c r="CF336" s="300"/>
      <c r="CG336" s="300"/>
      <c r="CH336" s="300"/>
      <c r="CI336" s="300"/>
      <c r="CJ336" s="300"/>
      <c r="CK336" s="300"/>
      <c r="CL336" s="300"/>
      <c r="CM336" s="300"/>
      <c r="CN336" s="300"/>
      <c r="CO336" s="300"/>
      <c r="CP336" s="300"/>
      <c r="CQ336" s="300"/>
      <c r="CR336" s="300"/>
      <c r="CS336" s="300"/>
      <c r="CT336" s="300"/>
      <c r="CU336" s="300"/>
      <c r="CV336" s="300"/>
      <c r="CW336" s="300"/>
      <c r="CX336" s="300"/>
      <c r="CY336" s="300"/>
      <c r="CZ336" s="300"/>
    </row>
    <row r="337" s="307" customFormat="true" ht="18" customHeight="true" x14ac:dyDescent="0.2">
      <c r="B337" s="406"/>
      <c r="AK337" s="300"/>
      <c r="AL337" s="300"/>
      <c r="AM337" s="300"/>
      <c r="AN337" s="300"/>
      <c r="AO337" s="300"/>
      <c r="AP337" s="300"/>
      <c r="AQ337" s="300"/>
      <c r="AR337" s="300"/>
      <c r="AS337" s="300"/>
      <c r="AT337" s="300"/>
      <c r="AU337" s="300"/>
      <c r="AV337" s="300"/>
      <c r="AW337" s="300"/>
      <c r="AX337" s="300"/>
      <c r="AY337" s="300"/>
      <c r="AZ337" s="300"/>
      <c r="BA337" s="281"/>
      <c r="BB337" s="281"/>
      <c r="BC337" s="395"/>
      <c r="BD337" s="395"/>
      <c r="BE337" s="395"/>
      <c r="BF337" s="395"/>
      <c r="BG337" s="395"/>
      <c r="BH337" s="395"/>
      <c r="BI337" s="395"/>
      <c r="BJ337" s="395"/>
      <c r="BK337" s="395"/>
      <c r="BL337" s="395"/>
      <c r="BM337" s="395"/>
      <c r="BN337" s="395"/>
      <c r="BO337" s="395"/>
      <c r="BP337" s="395"/>
      <c r="BQ337" s="395"/>
      <c r="BR337" s="395"/>
      <c r="BS337" s="395"/>
      <c r="BT337" s="395"/>
      <c r="BU337" s="395"/>
      <c r="BV337" s="395"/>
      <c r="BW337" s="395"/>
      <c r="BX337" s="395"/>
      <c r="BY337" s="395"/>
      <c r="BZ337" s="300"/>
      <c r="CA337" s="300"/>
      <c r="CB337" s="300"/>
      <c r="CC337" s="300"/>
      <c r="CD337" s="300"/>
      <c r="CE337" s="300"/>
      <c r="CF337" s="300"/>
      <c r="CG337" s="300"/>
      <c r="CH337" s="300"/>
      <c r="CI337" s="300"/>
      <c r="CJ337" s="300"/>
      <c r="CK337" s="300"/>
      <c r="CL337" s="300"/>
      <c r="CM337" s="300"/>
      <c r="CN337" s="300"/>
      <c r="CO337" s="300"/>
      <c r="CP337" s="300"/>
      <c r="CQ337" s="300"/>
      <c r="CR337" s="300"/>
      <c r="CS337" s="300"/>
      <c r="CT337" s="300"/>
      <c r="CU337" s="300"/>
      <c r="CV337" s="300"/>
      <c r="CW337" s="300"/>
      <c r="CX337" s="300"/>
      <c r="CY337" s="300"/>
      <c r="CZ337" s="300"/>
    </row>
    <row r="338" s="307" customFormat="true" ht="18" customHeight="true" x14ac:dyDescent="0.2">
      <c r="B338" s="406"/>
      <c r="AK338" s="300"/>
      <c r="AL338" s="300"/>
      <c r="AM338" s="300"/>
      <c r="AN338" s="300"/>
      <c r="AO338" s="300"/>
      <c r="AP338" s="300"/>
      <c r="AQ338" s="300"/>
      <c r="AR338" s="300"/>
      <c r="AS338" s="300"/>
      <c r="AT338" s="300"/>
      <c r="AU338" s="300"/>
      <c r="AV338" s="300"/>
      <c r="AW338" s="300"/>
      <c r="AX338" s="300"/>
      <c r="AY338" s="300"/>
      <c r="AZ338" s="300"/>
      <c r="BA338" s="281"/>
      <c r="BB338" s="281"/>
      <c r="BC338" s="395"/>
      <c r="BD338" s="395"/>
      <c r="BE338" s="395"/>
      <c r="BF338" s="395"/>
      <c r="BG338" s="395"/>
      <c r="BH338" s="395"/>
      <c r="BI338" s="395"/>
      <c r="BJ338" s="395"/>
      <c r="BK338" s="395"/>
      <c r="BL338" s="395"/>
      <c r="BM338" s="395"/>
      <c r="BN338" s="395"/>
      <c r="BO338" s="395"/>
      <c r="BP338" s="395"/>
      <c r="BQ338" s="395"/>
      <c r="BR338" s="395"/>
      <c r="BS338" s="395"/>
      <c r="BT338" s="395"/>
      <c r="BU338" s="395"/>
      <c r="BV338" s="395"/>
      <c r="BW338" s="395"/>
      <c r="BX338" s="395"/>
      <c r="BY338" s="395"/>
      <c r="BZ338" s="300"/>
      <c r="CA338" s="300"/>
      <c r="CB338" s="300"/>
      <c r="CC338" s="300"/>
      <c r="CD338" s="300"/>
      <c r="CE338" s="300"/>
      <c r="CF338" s="300"/>
      <c r="CG338" s="300"/>
      <c r="CH338" s="300"/>
      <c r="CI338" s="300"/>
      <c r="CJ338" s="300"/>
      <c r="CK338" s="300"/>
      <c r="CL338" s="300"/>
      <c r="CM338" s="300"/>
      <c r="CN338" s="300"/>
      <c r="CO338" s="300"/>
      <c r="CP338" s="300"/>
      <c r="CQ338" s="300"/>
      <c r="CR338" s="300"/>
      <c r="CS338" s="300"/>
      <c r="CT338" s="300"/>
      <c r="CU338" s="300"/>
      <c r="CV338" s="300"/>
      <c r="CW338" s="300"/>
      <c r="CX338" s="300"/>
      <c r="CY338" s="300"/>
      <c r="CZ338" s="300"/>
    </row>
    <row r="339" s="433" customFormat="true" ht="15" customHeight="true" x14ac:dyDescent="0.2">
      <c r="B339" s="411"/>
      <c r="AK339" s="305"/>
      <c r="AL339" s="305"/>
      <c r="AM339" s="305"/>
      <c r="AN339" s="305"/>
      <c r="AO339" s="305"/>
      <c r="AP339" s="305"/>
      <c r="AQ339" s="305"/>
      <c r="AR339" s="305"/>
      <c r="AS339" s="305"/>
      <c r="AT339" s="305"/>
      <c r="AU339" s="305"/>
      <c r="AV339" s="305"/>
      <c r="AW339" s="305"/>
      <c r="AX339" s="305"/>
      <c r="AY339" s="305"/>
      <c r="AZ339" s="305"/>
      <c r="BA339" s="306" t="s">
        <v>128</v>
      </c>
      <c r="BB339" s="263" t="s">
        <v>127</v>
      </c>
      <c r="BC339" s="1815" t="s">
        <v>114</v>
      </c>
      <c r="BD339" s="1816"/>
      <c r="BE339" s="1816"/>
      <c r="BF339" s="1816"/>
      <c r="BG339" s="1838"/>
      <c r="BH339" s="1815" t="s">
        <v>38</v>
      </c>
      <c r="BI339" s="1816"/>
      <c r="BJ339" s="1816"/>
      <c r="BK339" s="1816"/>
      <c r="BL339" s="1838"/>
      <c r="BM339" s="1815" t="s">
        <v>37</v>
      </c>
      <c r="BN339" s="1816"/>
      <c r="BO339" s="1816"/>
      <c r="BP339" s="1816"/>
      <c r="BQ339" s="1817"/>
      <c r="BR339" s="14" t="s">
        <v>137</v>
      </c>
      <c r="BS339" s="359"/>
      <c r="BT339" s="359"/>
      <c r="BU339" s="359"/>
      <c r="BV339" s="359"/>
      <c r="BW339" s="359"/>
      <c r="BX339" s="359"/>
      <c r="BY339" s="359"/>
      <c r="BZ339" s="370"/>
      <c r="CA339" s="370"/>
      <c r="CB339" s="370"/>
      <c r="CC339" s="370"/>
      <c r="CD339" s="370"/>
      <c r="CE339" s="370"/>
      <c r="CF339" s="370"/>
      <c r="CG339" s="370"/>
      <c r="CH339" s="370"/>
      <c r="CI339" s="370"/>
      <c r="CJ339" s="370"/>
      <c r="CK339" s="304"/>
      <c r="CL339" s="304"/>
      <c r="CM339" s="304"/>
      <c r="CN339" s="304"/>
      <c r="CO339" s="304"/>
      <c r="CP339" s="304"/>
      <c r="CQ339" s="304"/>
      <c r="CR339" s="304"/>
      <c r="CS339" s="304"/>
      <c r="CT339" s="304"/>
      <c r="CU339" s="304"/>
      <c r="CV339" s="304"/>
      <c r="CW339" s="304"/>
      <c r="CX339" s="304"/>
      <c r="CY339" s="304"/>
      <c r="CZ339" s="304"/>
    </row>
    <row r="340" s="433" customFormat="true" ht="36" x14ac:dyDescent="0.2">
      <c r="B340" s="411"/>
      <c r="AK340" s="305"/>
      <c r="AL340" s="305"/>
      <c r="AM340" s="305"/>
      <c r="AN340" s="305"/>
      <c r="AO340" s="305"/>
      <c r="AP340" s="305"/>
      <c r="AQ340" s="305"/>
      <c r="AR340" s="305"/>
      <c r="AS340" s="305"/>
      <c r="AT340" s="305"/>
      <c r="AU340" s="305"/>
      <c r="AV340" s="305"/>
      <c r="AW340" s="305"/>
      <c r="AX340" s="305"/>
      <c r="AY340" s="305"/>
      <c r="AZ340" s="305"/>
      <c r="BA340" s="294" t="s">
        <v>126</v>
      </c>
      <c r="BB340" s="293"/>
      <c r="BC340" s="381" t="s">
        <v>0</v>
      </c>
      <c r="BD340" s="1464" t="s">
        <v>1</v>
      </c>
      <c r="BE340" s="1464" t="s">
        <v>2</v>
      </c>
      <c r="BF340" s="1464" t="s">
        <v>3</v>
      </c>
      <c r="BG340" s="382" t="s">
        <v>4</v>
      </c>
      <c r="BH340" s="381" t="s">
        <v>0</v>
      </c>
      <c r="BI340" s="1464" t="s">
        <v>1</v>
      </c>
      <c r="BJ340" s="1464" t="s">
        <v>2</v>
      </c>
      <c r="BK340" s="1464" t="s">
        <v>3</v>
      </c>
      <c r="BL340" s="382" t="s">
        <v>4</v>
      </c>
      <c r="BM340" s="381" t="s">
        <v>0</v>
      </c>
      <c r="BN340" s="1464" t="s">
        <v>1</v>
      </c>
      <c r="BO340" s="1464" t="s">
        <v>2</v>
      </c>
      <c r="BP340" s="1464" t="s">
        <v>3</v>
      </c>
      <c r="BQ340" s="382" t="s">
        <v>4</v>
      </c>
      <c r="BR340" s="381" t="s">
        <v>152</v>
      </c>
      <c r="BS340" s="1464" t="s">
        <v>310</v>
      </c>
      <c r="BT340" s="1464" t="s">
        <v>154</v>
      </c>
      <c r="BU340" s="1464" t="s">
        <v>155</v>
      </c>
      <c r="BV340" s="1464" t="s">
        <v>156</v>
      </c>
      <c r="BW340" s="1464" t="s">
        <v>157</v>
      </c>
      <c r="BX340" s="1464" t="s">
        <v>311</v>
      </c>
      <c r="BY340" s="1466" t="s">
        <v>159</v>
      </c>
      <c r="BZ340" s="1466" t="s">
        <v>160</v>
      </c>
      <c r="CA340" s="1466" t="s">
        <v>162</v>
      </c>
      <c r="CB340" s="1466" t="s">
        <v>163</v>
      </c>
      <c r="CC340" s="1466" t="s">
        <v>164</v>
      </c>
      <c r="CD340" s="1466" t="s">
        <v>312</v>
      </c>
      <c r="CE340" s="1466" t="s">
        <v>165</v>
      </c>
      <c r="CF340" s="1466" t="s">
        <v>166</v>
      </c>
      <c r="CG340" s="1466" t="s">
        <v>167</v>
      </c>
      <c r="CH340" s="1466" t="s">
        <v>168</v>
      </c>
      <c r="CI340" s="1466" t="s">
        <v>169</v>
      </c>
      <c r="CJ340" s="1466" t="s">
        <v>170</v>
      </c>
      <c r="CK340" s="1711"/>
      <c r="CL340" s="1711"/>
      <c r="CM340" s="1711"/>
      <c r="CN340" s="1711"/>
      <c r="CO340" s="1711"/>
      <c r="CP340" s="1711"/>
      <c r="CQ340" s="1711"/>
      <c r="CR340" s="1711"/>
      <c r="CS340" s="1711"/>
      <c r="CT340" s="1711"/>
      <c r="CU340" s="1711"/>
      <c r="CV340" s="1711"/>
      <c r="CW340" s="1711"/>
      <c r="CX340" s="1711"/>
      <c r="CY340" s="1711"/>
      <c r="CZ340" s="1711"/>
    </row>
    <row r="341" s="433" customFormat="true" ht="15" customHeight="true" x14ac:dyDescent="0.2">
      <c r="B341" s="411"/>
      <c r="AK341" s="305"/>
      <c r="AL341" s="305"/>
      <c r="AM341" s="305"/>
      <c r="AN341" s="305"/>
      <c r="AO341" s="305"/>
      <c r="AP341" s="305"/>
      <c r="AQ341" s="305"/>
      <c r="AR341" s="305"/>
      <c r="AS341" s="305"/>
      <c r="AT341" s="305"/>
      <c r="AU341" s="305"/>
      <c r="AV341" s="305"/>
      <c r="AW341" s="305"/>
      <c r="AX341" s="305"/>
      <c r="AY341" s="305"/>
      <c r="AZ341" s="305"/>
      <c r="BA341" s="1842" t="s">
        <v>144</v>
      </c>
      <c r="BB341" s="1543" t="s">
        <v>49</v>
      </c>
      <c r="BC341" s="34" t="s">
        <v>35</v>
      </c>
      <c r="BD341" s="30" t="s">
        <v>35</v>
      </c>
      <c r="BE341" s="30" t="s">
        <v>35</v>
      </c>
      <c r="BF341" s="30" t="s">
        <v>35</v>
      </c>
      <c r="BG341" s="25" t="s">
        <v>35</v>
      </c>
      <c r="BH341" s="34" t="s">
        <v>35</v>
      </c>
      <c r="BI341" s="30" t="s">
        <v>35</v>
      </c>
      <c r="BJ341" s="30" t="s">
        <v>35</v>
      </c>
      <c r="BK341" s="30" t="s">
        <v>35</v>
      </c>
      <c r="BL341" s="25" t="s">
        <v>35</v>
      </c>
      <c r="BM341" s="34" t="s">
        <v>35</v>
      </c>
      <c r="BN341" s="30" t="s">
        <v>35</v>
      </c>
      <c r="BO341" s="30" t="s">
        <v>35</v>
      </c>
      <c r="BP341" s="30" t="s">
        <v>35</v>
      </c>
      <c r="BQ341" s="25" t="s">
        <v>35</v>
      </c>
      <c r="BR341" s="34" t="s">
        <v>35</v>
      </c>
      <c r="BS341" s="30" t="s">
        <v>35</v>
      </c>
      <c r="BT341" s="30" t="s">
        <v>35</v>
      </c>
      <c r="BU341" s="30" t="s">
        <v>35</v>
      </c>
      <c r="BV341" s="30" t="s">
        <v>35</v>
      </c>
      <c r="BW341" s="30" t="s">
        <v>35</v>
      </c>
      <c r="BX341" s="30" t="s">
        <v>35</v>
      </c>
      <c r="BY341" s="19" t="s">
        <v>35</v>
      </c>
      <c r="BZ341" s="19" t="s">
        <v>35</v>
      </c>
      <c r="CA341" s="19" t="s">
        <v>35</v>
      </c>
      <c r="CB341" s="19" t="s">
        <v>35</v>
      </c>
      <c r="CC341" s="19" t="s">
        <v>35</v>
      </c>
      <c r="CD341" s="19" t="s">
        <v>35</v>
      </c>
      <c r="CE341" s="19" t="s">
        <v>35</v>
      </c>
      <c r="CF341" s="19" t="s">
        <v>35</v>
      </c>
      <c r="CG341" s="19" t="s">
        <v>35</v>
      </c>
      <c r="CH341" s="19" t="s">
        <v>35</v>
      </c>
      <c r="CI341" s="19" t="s">
        <v>35</v>
      </c>
      <c r="CJ341" s="19" t="s">
        <v>35</v>
      </c>
      <c r="CK341" s="3"/>
      <c r="CL341" s="3"/>
      <c r="CM341" s="3"/>
      <c r="CN341" s="3"/>
      <c r="CO341" s="3"/>
      <c r="CP341" s="3"/>
      <c r="CQ341" s="3"/>
      <c r="CR341" s="3"/>
      <c r="CS341" s="3"/>
      <c r="CT341" s="3"/>
      <c r="CU341" s="3"/>
      <c r="CV341" s="3"/>
      <c r="CW341" s="3"/>
      <c r="CX341" s="3"/>
      <c r="CY341" s="3"/>
      <c r="CZ341" s="3"/>
    </row>
    <row r="342" s="433" customFormat="true" ht="15" customHeight="true" x14ac:dyDescent="0.2">
      <c r="B342" s="411"/>
      <c r="AK342" s="305"/>
      <c r="AL342" s="305"/>
      <c r="AM342" s="305"/>
      <c r="AN342" s="305"/>
      <c r="AO342" s="305"/>
      <c r="AP342" s="305"/>
      <c r="AQ342" s="305"/>
      <c r="AR342" s="305"/>
      <c r="AS342" s="305"/>
      <c r="AT342" s="305"/>
      <c r="AU342" s="305"/>
      <c r="AV342" s="305"/>
      <c r="AW342" s="305"/>
      <c r="AX342" s="305"/>
      <c r="AY342" s="305"/>
      <c r="AZ342" s="305"/>
      <c r="BA342" s="1836"/>
      <c r="BB342" s="1542" t="s">
        <v>48</v>
      </c>
      <c r="BC342" s="33" t="s">
        <v>35</v>
      </c>
      <c r="BD342" s="29" t="s">
        <v>35</v>
      </c>
      <c r="BE342" s="29" t="s">
        <v>35</v>
      </c>
      <c r="BF342" s="29" t="s">
        <v>35</v>
      </c>
      <c r="BG342" s="24" t="s">
        <v>35</v>
      </c>
      <c r="BH342" s="33" t="s">
        <v>35</v>
      </c>
      <c r="BI342" s="29" t="s">
        <v>35</v>
      </c>
      <c r="BJ342" s="29" t="s">
        <v>35</v>
      </c>
      <c r="BK342" s="29" t="s">
        <v>35</v>
      </c>
      <c r="BL342" s="24" t="s">
        <v>35</v>
      </c>
      <c r="BM342" s="33" t="s">
        <v>35</v>
      </c>
      <c r="BN342" s="29" t="s">
        <v>35</v>
      </c>
      <c r="BO342" s="29" t="s">
        <v>35</v>
      </c>
      <c r="BP342" s="29" t="s">
        <v>35</v>
      </c>
      <c r="BQ342" s="24" t="s">
        <v>35</v>
      </c>
      <c r="BR342" s="33" t="s">
        <v>35</v>
      </c>
      <c r="BS342" s="29" t="s">
        <v>35</v>
      </c>
      <c r="BT342" s="29" t="s">
        <v>35</v>
      </c>
      <c r="BU342" s="29" t="s">
        <v>35</v>
      </c>
      <c r="BV342" s="29" t="s">
        <v>35</v>
      </c>
      <c r="BW342" s="29" t="s">
        <v>35</v>
      </c>
      <c r="BX342" s="29" t="s">
        <v>35</v>
      </c>
      <c r="BY342" s="18" t="s">
        <v>35</v>
      </c>
      <c r="BZ342" s="18" t="s">
        <v>35</v>
      </c>
      <c r="CA342" s="18" t="s">
        <v>35</v>
      </c>
      <c r="CB342" s="18" t="s">
        <v>35</v>
      </c>
      <c r="CC342" s="18" t="s">
        <v>35</v>
      </c>
      <c r="CD342" s="18" t="s">
        <v>35</v>
      </c>
      <c r="CE342" s="18" t="s">
        <v>35</v>
      </c>
      <c r="CF342" s="18" t="s">
        <v>35</v>
      </c>
      <c r="CG342" s="18" t="s">
        <v>35</v>
      </c>
      <c r="CH342" s="18" t="s">
        <v>35</v>
      </c>
      <c r="CI342" s="18" t="s">
        <v>35</v>
      </c>
      <c r="CJ342" s="18" t="s">
        <v>35</v>
      </c>
      <c r="CK342" s="3"/>
      <c r="CL342" s="3"/>
      <c r="CM342" s="3"/>
      <c r="CN342" s="3"/>
      <c r="CO342" s="3"/>
      <c r="CP342" s="3"/>
      <c r="CQ342" s="3"/>
      <c r="CR342" s="3"/>
      <c r="CS342" s="3"/>
      <c r="CT342" s="3"/>
      <c r="CU342" s="3"/>
      <c r="CV342" s="3"/>
      <c r="CW342" s="3"/>
      <c r="CX342" s="3"/>
      <c r="CY342" s="3"/>
      <c r="CZ342" s="3"/>
    </row>
    <row r="343" s="433" customFormat="true" ht="15" customHeight="true" x14ac:dyDescent="0.2">
      <c r="B343" s="411"/>
      <c r="AK343" s="305"/>
      <c r="AL343" s="305"/>
      <c r="AM343" s="305"/>
      <c r="AN343" s="305"/>
      <c r="AO343" s="305"/>
      <c r="AP343" s="305"/>
      <c r="AQ343" s="305"/>
      <c r="AR343" s="305"/>
      <c r="AS343" s="305"/>
      <c r="AT343" s="305"/>
      <c r="AU343" s="305"/>
      <c r="AV343" s="305"/>
      <c r="AW343" s="305"/>
      <c r="AX343" s="305"/>
      <c r="AY343" s="305"/>
      <c r="AZ343" s="305"/>
      <c r="BA343" s="1841" t="s">
        <v>139</v>
      </c>
      <c r="BB343" s="1542" t="s">
        <v>49</v>
      </c>
      <c r="BC343" s="33" t="s">
        <v>35</v>
      </c>
      <c r="BD343" s="29" t="s">
        <v>35</v>
      </c>
      <c r="BE343" s="29" t="s">
        <v>35</v>
      </c>
      <c r="BF343" s="29" t="s">
        <v>35</v>
      </c>
      <c r="BG343" s="24" t="s">
        <v>35</v>
      </c>
      <c r="BH343" s="33" t="s">
        <v>35</v>
      </c>
      <c r="BI343" s="29" t="s">
        <v>35</v>
      </c>
      <c r="BJ343" s="29" t="s">
        <v>35</v>
      </c>
      <c r="BK343" s="29" t="s">
        <v>35</v>
      </c>
      <c r="BL343" s="24" t="s">
        <v>35</v>
      </c>
      <c r="BM343" s="33" t="s">
        <v>35</v>
      </c>
      <c r="BN343" s="29" t="s">
        <v>35</v>
      </c>
      <c r="BO343" s="29" t="s">
        <v>35</v>
      </c>
      <c r="BP343" s="29" t="s">
        <v>35</v>
      </c>
      <c r="BQ343" s="24" t="s">
        <v>35</v>
      </c>
      <c r="BR343" s="33" t="s">
        <v>35</v>
      </c>
      <c r="BS343" s="29" t="s">
        <v>35</v>
      </c>
      <c r="BT343" s="29" t="s">
        <v>35</v>
      </c>
      <c r="BU343" s="29" t="s">
        <v>35</v>
      </c>
      <c r="BV343" s="29" t="s">
        <v>35</v>
      </c>
      <c r="BW343" s="29" t="s">
        <v>35</v>
      </c>
      <c r="BX343" s="29" t="s">
        <v>35</v>
      </c>
      <c r="BY343" s="18" t="s">
        <v>35</v>
      </c>
      <c r="BZ343" s="18" t="s">
        <v>35</v>
      </c>
      <c r="CA343" s="18" t="s">
        <v>35</v>
      </c>
      <c r="CB343" s="18" t="s">
        <v>35</v>
      </c>
      <c r="CC343" s="18" t="s">
        <v>35</v>
      </c>
      <c r="CD343" s="18" t="s">
        <v>35</v>
      </c>
      <c r="CE343" s="18" t="s">
        <v>35</v>
      </c>
      <c r="CF343" s="18" t="s">
        <v>35</v>
      </c>
      <c r="CG343" s="18" t="s">
        <v>35</v>
      </c>
      <c r="CH343" s="18" t="s">
        <v>35</v>
      </c>
      <c r="CI343" s="18" t="s">
        <v>35</v>
      </c>
      <c r="CJ343" s="18" t="s">
        <v>35</v>
      </c>
      <c r="CK343" s="3"/>
      <c r="CL343" s="3"/>
      <c r="CM343" s="3"/>
      <c r="CN343" s="3"/>
      <c r="CO343" s="3"/>
      <c r="CP343" s="3"/>
      <c r="CQ343" s="3"/>
      <c r="CR343" s="3"/>
      <c r="CS343" s="3"/>
      <c r="CT343" s="3"/>
      <c r="CU343" s="3"/>
      <c r="CV343" s="3"/>
      <c r="CW343" s="3"/>
      <c r="CX343" s="3"/>
      <c r="CY343" s="3"/>
      <c r="CZ343" s="3"/>
    </row>
    <row r="344" s="433" customFormat="true" ht="15" customHeight="true" x14ac:dyDescent="0.2">
      <c r="B344" s="411"/>
      <c r="AK344" s="305"/>
      <c r="AL344" s="305"/>
      <c r="AM344" s="305"/>
      <c r="AN344" s="305"/>
      <c r="AO344" s="305"/>
      <c r="AP344" s="305"/>
      <c r="AQ344" s="305"/>
      <c r="AR344" s="305"/>
      <c r="AS344" s="305"/>
      <c r="AT344" s="305"/>
      <c r="AU344" s="305"/>
      <c r="AV344" s="305"/>
      <c r="AW344" s="305"/>
      <c r="AX344" s="305"/>
      <c r="AY344" s="305"/>
      <c r="AZ344" s="305"/>
      <c r="BA344" s="1836"/>
      <c r="BB344" s="1542" t="s">
        <v>48</v>
      </c>
      <c r="BC344" s="33" t="s">
        <v>35</v>
      </c>
      <c r="BD344" s="29" t="s">
        <v>35</v>
      </c>
      <c r="BE344" s="29" t="s">
        <v>35</v>
      </c>
      <c r="BF344" s="29" t="s">
        <v>35</v>
      </c>
      <c r="BG344" s="24" t="s">
        <v>35</v>
      </c>
      <c r="BH344" s="33" t="s">
        <v>35</v>
      </c>
      <c r="BI344" s="29" t="s">
        <v>35</v>
      </c>
      <c r="BJ344" s="29" t="s">
        <v>35</v>
      </c>
      <c r="BK344" s="29" t="s">
        <v>35</v>
      </c>
      <c r="BL344" s="24" t="s">
        <v>35</v>
      </c>
      <c r="BM344" s="33" t="s">
        <v>35</v>
      </c>
      <c r="BN344" s="29" t="s">
        <v>35</v>
      </c>
      <c r="BO344" s="29" t="s">
        <v>35</v>
      </c>
      <c r="BP344" s="29" t="s">
        <v>35</v>
      </c>
      <c r="BQ344" s="24" t="s">
        <v>35</v>
      </c>
      <c r="BR344" s="33" t="s">
        <v>35</v>
      </c>
      <c r="BS344" s="29" t="s">
        <v>35</v>
      </c>
      <c r="BT344" s="29" t="s">
        <v>35</v>
      </c>
      <c r="BU344" s="29" t="s">
        <v>35</v>
      </c>
      <c r="BV344" s="29" t="s">
        <v>35</v>
      </c>
      <c r="BW344" s="29" t="s">
        <v>35</v>
      </c>
      <c r="BX344" s="29" t="s">
        <v>35</v>
      </c>
      <c r="BY344" s="18" t="s">
        <v>35</v>
      </c>
      <c r="BZ344" s="18" t="s">
        <v>35</v>
      </c>
      <c r="CA344" s="18" t="s">
        <v>35</v>
      </c>
      <c r="CB344" s="18" t="s">
        <v>35</v>
      </c>
      <c r="CC344" s="18" t="s">
        <v>35</v>
      </c>
      <c r="CD344" s="18" t="s">
        <v>35</v>
      </c>
      <c r="CE344" s="18" t="s">
        <v>35</v>
      </c>
      <c r="CF344" s="18" t="s">
        <v>35</v>
      </c>
      <c r="CG344" s="18" t="s">
        <v>35</v>
      </c>
      <c r="CH344" s="18" t="s">
        <v>35</v>
      </c>
      <c r="CI344" s="18" t="s">
        <v>35</v>
      </c>
      <c r="CJ344" s="18" t="s">
        <v>35</v>
      </c>
      <c r="CK344" s="3"/>
      <c r="CL344" s="3"/>
      <c r="CM344" s="3"/>
      <c r="CN344" s="3"/>
      <c r="CO344" s="3"/>
      <c r="CP344" s="3"/>
      <c r="CQ344" s="3"/>
      <c r="CR344" s="3"/>
      <c r="CS344" s="3"/>
      <c r="CT344" s="3"/>
      <c r="CU344" s="3"/>
      <c r="CV344" s="3"/>
      <c r="CW344" s="3"/>
      <c r="CX344" s="3"/>
      <c r="CY344" s="3"/>
      <c r="CZ344" s="3"/>
    </row>
    <row r="345" s="433" customFormat="true" ht="15" customHeight="true" x14ac:dyDescent="0.2">
      <c r="B345" s="411"/>
      <c r="AK345" s="305"/>
      <c r="AL345" s="305"/>
      <c r="AM345" s="305"/>
      <c r="AN345" s="305"/>
      <c r="AO345" s="305"/>
      <c r="AP345" s="305"/>
      <c r="AQ345" s="305"/>
      <c r="AR345" s="305"/>
      <c r="AS345" s="305"/>
      <c r="AT345" s="305"/>
      <c r="AU345" s="305"/>
      <c r="AV345" s="305"/>
      <c r="AW345" s="305"/>
      <c r="AX345" s="305"/>
      <c r="AY345" s="305"/>
      <c r="AZ345" s="305"/>
      <c r="BA345" s="1841" t="s">
        <v>140</v>
      </c>
      <c r="BB345" s="1542" t="s">
        <v>49</v>
      </c>
      <c r="BC345" s="33" t="s">
        <v>35</v>
      </c>
      <c r="BD345" s="29" t="s">
        <v>35</v>
      </c>
      <c r="BE345" s="29" t="s">
        <v>35</v>
      </c>
      <c r="BF345" s="29" t="s">
        <v>35</v>
      </c>
      <c r="BG345" s="24" t="s">
        <v>35</v>
      </c>
      <c r="BH345" s="33" t="s">
        <v>35</v>
      </c>
      <c r="BI345" s="29" t="s">
        <v>35</v>
      </c>
      <c r="BJ345" s="29" t="s">
        <v>35</v>
      </c>
      <c r="BK345" s="29" t="s">
        <v>35</v>
      </c>
      <c r="BL345" s="24" t="s">
        <v>35</v>
      </c>
      <c r="BM345" s="33" t="s">
        <v>35</v>
      </c>
      <c r="BN345" s="29" t="s">
        <v>35</v>
      </c>
      <c r="BO345" s="29" t="s">
        <v>35</v>
      </c>
      <c r="BP345" s="29" t="s">
        <v>35</v>
      </c>
      <c r="BQ345" s="24" t="s">
        <v>35</v>
      </c>
      <c r="BR345" s="33" t="s">
        <v>35</v>
      </c>
      <c r="BS345" s="29" t="s">
        <v>35</v>
      </c>
      <c r="BT345" s="29" t="s">
        <v>35</v>
      </c>
      <c r="BU345" s="29" t="s">
        <v>35</v>
      </c>
      <c r="BV345" s="29" t="s">
        <v>35</v>
      </c>
      <c r="BW345" s="29" t="s">
        <v>35</v>
      </c>
      <c r="BX345" s="29" t="s">
        <v>35</v>
      </c>
      <c r="BY345" s="18" t="s">
        <v>35</v>
      </c>
      <c r="BZ345" s="18" t="s">
        <v>35</v>
      </c>
      <c r="CA345" s="18" t="s">
        <v>35</v>
      </c>
      <c r="CB345" s="18" t="s">
        <v>35</v>
      </c>
      <c r="CC345" s="18" t="s">
        <v>35</v>
      </c>
      <c r="CD345" s="18" t="s">
        <v>35</v>
      </c>
      <c r="CE345" s="18" t="s">
        <v>35</v>
      </c>
      <c r="CF345" s="18" t="s">
        <v>35</v>
      </c>
      <c r="CG345" s="18" t="s">
        <v>35</v>
      </c>
      <c r="CH345" s="18" t="s">
        <v>35</v>
      </c>
      <c r="CI345" s="18" t="s">
        <v>35</v>
      </c>
      <c r="CJ345" s="18" t="s">
        <v>35</v>
      </c>
      <c r="CK345" s="3"/>
      <c r="CL345" s="3"/>
      <c r="CM345" s="3"/>
      <c r="CN345" s="3"/>
      <c r="CO345" s="3"/>
      <c r="CP345" s="3"/>
      <c r="CQ345" s="3"/>
      <c r="CR345" s="3"/>
      <c r="CS345" s="3"/>
      <c r="CT345" s="3"/>
      <c r="CU345" s="3"/>
      <c r="CV345" s="3"/>
      <c r="CW345" s="3"/>
      <c r="CX345" s="3"/>
      <c r="CY345" s="3"/>
      <c r="CZ345" s="3"/>
    </row>
    <row r="346" s="433" customFormat="true" ht="15" customHeight="true" x14ac:dyDescent="0.2">
      <c r="B346" s="411"/>
      <c r="AK346" s="305"/>
      <c r="AL346" s="305"/>
      <c r="AM346" s="305"/>
      <c r="AN346" s="305"/>
      <c r="AO346" s="305"/>
      <c r="AP346" s="305"/>
      <c r="AQ346" s="305"/>
      <c r="AR346" s="305"/>
      <c r="AS346" s="305"/>
      <c r="AT346" s="305"/>
      <c r="AU346" s="305"/>
      <c r="AV346" s="305"/>
      <c r="AW346" s="305"/>
      <c r="AX346" s="305"/>
      <c r="AY346" s="305"/>
      <c r="AZ346" s="305"/>
      <c r="BA346" s="1836"/>
      <c r="BB346" s="1542" t="s">
        <v>48</v>
      </c>
      <c r="BC346" s="33" t="s">
        <v>35</v>
      </c>
      <c r="BD346" s="29" t="s">
        <v>35</v>
      </c>
      <c r="BE346" s="29" t="s">
        <v>35</v>
      </c>
      <c r="BF346" s="29" t="s">
        <v>35</v>
      </c>
      <c r="BG346" s="24" t="s">
        <v>35</v>
      </c>
      <c r="BH346" s="33" t="s">
        <v>35</v>
      </c>
      <c r="BI346" s="29" t="s">
        <v>35</v>
      </c>
      <c r="BJ346" s="29" t="s">
        <v>35</v>
      </c>
      <c r="BK346" s="29" t="s">
        <v>35</v>
      </c>
      <c r="BL346" s="24" t="s">
        <v>35</v>
      </c>
      <c r="BM346" s="33" t="s">
        <v>35</v>
      </c>
      <c r="BN346" s="29" t="s">
        <v>35</v>
      </c>
      <c r="BO346" s="29" t="s">
        <v>35</v>
      </c>
      <c r="BP346" s="29" t="s">
        <v>35</v>
      </c>
      <c r="BQ346" s="24" t="s">
        <v>35</v>
      </c>
      <c r="BR346" s="33" t="s">
        <v>35</v>
      </c>
      <c r="BS346" s="29" t="s">
        <v>35</v>
      </c>
      <c r="BT346" s="29" t="s">
        <v>35</v>
      </c>
      <c r="BU346" s="29" t="s">
        <v>35</v>
      </c>
      <c r="BV346" s="29" t="s">
        <v>35</v>
      </c>
      <c r="BW346" s="29" t="s">
        <v>35</v>
      </c>
      <c r="BX346" s="29" t="s">
        <v>35</v>
      </c>
      <c r="BY346" s="18" t="s">
        <v>35</v>
      </c>
      <c r="BZ346" s="18" t="s">
        <v>35</v>
      </c>
      <c r="CA346" s="18" t="s">
        <v>35</v>
      </c>
      <c r="CB346" s="18" t="s">
        <v>35</v>
      </c>
      <c r="CC346" s="18" t="s">
        <v>35</v>
      </c>
      <c r="CD346" s="18" t="s">
        <v>35</v>
      </c>
      <c r="CE346" s="18" t="s">
        <v>35</v>
      </c>
      <c r="CF346" s="18" t="s">
        <v>35</v>
      </c>
      <c r="CG346" s="18" t="s">
        <v>35</v>
      </c>
      <c r="CH346" s="18" t="s">
        <v>35</v>
      </c>
      <c r="CI346" s="18" t="s">
        <v>35</v>
      </c>
      <c r="CJ346" s="18" t="s">
        <v>35</v>
      </c>
      <c r="CK346" s="3"/>
      <c r="CL346" s="3"/>
      <c r="CM346" s="3"/>
      <c r="CN346" s="3"/>
      <c r="CO346" s="3"/>
      <c r="CP346" s="3"/>
      <c r="CQ346" s="3"/>
      <c r="CR346" s="3"/>
      <c r="CS346" s="3"/>
      <c r="CT346" s="3"/>
      <c r="CU346" s="3"/>
      <c r="CV346" s="3"/>
      <c r="CW346" s="3"/>
      <c r="CX346" s="3"/>
      <c r="CY346" s="3"/>
      <c r="CZ346" s="3"/>
    </row>
    <row r="347" s="433" customFormat="true" ht="15" customHeight="true" x14ac:dyDescent="0.2">
      <c r="B347" s="411"/>
      <c r="AK347" s="305"/>
      <c r="AL347" s="305"/>
      <c r="AM347" s="305"/>
      <c r="AN347" s="305"/>
      <c r="AO347" s="305"/>
      <c r="AP347" s="305"/>
      <c r="AQ347" s="305"/>
      <c r="AR347" s="305"/>
      <c r="AS347" s="305"/>
      <c r="AT347" s="305"/>
      <c r="AU347" s="305"/>
      <c r="AV347" s="305"/>
      <c r="AW347" s="305"/>
      <c r="AX347" s="305"/>
      <c r="AY347" s="305"/>
      <c r="AZ347" s="305"/>
      <c r="BA347" s="1841" t="s">
        <v>141</v>
      </c>
      <c r="BB347" s="1542" t="s">
        <v>49</v>
      </c>
      <c r="BC347" s="33" t="s">
        <v>35</v>
      </c>
      <c r="BD347" s="29" t="s">
        <v>35</v>
      </c>
      <c r="BE347" s="29" t="s">
        <v>35</v>
      </c>
      <c r="BF347" s="29" t="s">
        <v>35</v>
      </c>
      <c r="BG347" s="24" t="s">
        <v>35</v>
      </c>
      <c r="BH347" s="33" t="s">
        <v>35</v>
      </c>
      <c r="BI347" s="29" t="s">
        <v>35</v>
      </c>
      <c r="BJ347" s="29" t="s">
        <v>35</v>
      </c>
      <c r="BK347" s="29" t="s">
        <v>35</v>
      </c>
      <c r="BL347" s="24" t="s">
        <v>35</v>
      </c>
      <c r="BM347" s="33" t="s">
        <v>35</v>
      </c>
      <c r="BN347" s="29" t="s">
        <v>35</v>
      </c>
      <c r="BO347" s="29" t="s">
        <v>35</v>
      </c>
      <c r="BP347" s="29" t="s">
        <v>35</v>
      </c>
      <c r="BQ347" s="24" t="s">
        <v>35</v>
      </c>
      <c r="BR347" s="33" t="s">
        <v>35</v>
      </c>
      <c r="BS347" s="29" t="s">
        <v>35</v>
      </c>
      <c r="BT347" s="29" t="s">
        <v>35</v>
      </c>
      <c r="BU347" s="29" t="s">
        <v>35</v>
      </c>
      <c r="BV347" s="29" t="s">
        <v>35</v>
      </c>
      <c r="BW347" s="29" t="s">
        <v>35</v>
      </c>
      <c r="BX347" s="29" t="s">
        <v>35</v>
      </c>
      <c r="BY347" s="18" t="s">
        <v>35</v>
      </c>
      <c r="BZ347" s="18" t="s">
        <v>35</v>
      </c>
      <c r="CA347" s="18" t="s">
        <v>35</v>
      </c>
      <c r="CB347" s="18" t="s">
        <v>35</v>
      </c>
      <c r="CC347" s="18" t="s">
        <v>35</v>
      </c>
      <c r="CD347" s="18" t="s">
        <v>35</v>
      </c>
      <c r="CE347" s="18" t="s">
        <v>35</v>
      </c>
      <c r="CF347" s="18" t="s">
        <v>35</v>
      </c>
      <c r="CG347" s="18" t="s">
        <v>35</v>
      </c>
      <c r="CH347" s="18" t="s">
        <v>35</v>
      </c>
      <c r="CI347" s="18" t="s">
        <v>35</v>
      </c>
      <c r="CJ347" s="18" t="s">
        <v>35</v>
      </c>
      <c r="CK347" s="3"/>
      <c r="CL347" s="3"/>
      <c r="CM347" s="3"/>
      <c r="CN347" s="3"/>
      <c r="CO347" s="3"/>
      <c r="CP347" s="3"/>
      <c r="CQ347" s="3"/>
      <c r="CR347" s="3"/>
      <c r="CS347" s="3"/>
      <c r="CT347" s="3"/>
      <c r="CU347" s="3"/>
      <c r="CV347" s="3"/>
      <c r="CW347" s="3"/>
      <c r="CX347" s="3"/>
      <c r="CY347" s="3"/>
      <c r="CZ347" s="3"/>
    </row>
    <row r="348" s="433" customFormat="true" ht="15" customHeight="true" x14ac:dyDescent="0.2">
      <c r="B348" s="411"/>
      <c r="AK348" s="305"/>
      <c r="AL348" s="305"/>
      <c r="AM348" s="305"/>
      <c r="AN348" s="305"/>
      <c r="AO348" s="305"/>
      <c r="AP348" s="305"/>
      <c r="AQ348" s="305"/>
      <c r="AR348" s="305"/>
      <c r="AS348" s="305"/>
      <c r="AT348" s="305"/>
      <c r="AU348" s="305"/>
      <c r="AV348" s="305"/>
      <c r="AW348" s="305"/>
      <c r="AX348" s="305"/>
      <c r="AY348" s="305"/>
      <c r="AZ348" s="305"/>
      <c r="BA348" s="1836"/>
      <c r="BB348" s="1542" t="s">
        <v>48</v>
      </c>
      <c r="BC348" s="33" t="s">
        <v>35</v>
      </c>
      <c r="BD348" s="29" t="s">
        <v>35</v>
      </c>
      <c r="BE348" s="29" t="s">
        <v>35</v>
      </c>
      <c r="BF348" s="29" t="s">
        <v>35</v>
      </c>
      <c r="BG348" s="24" t="s">
        <v>35</v>
      </c>
      <c r="BH348" s="33" t="s">
        <v>35</v>
      </c>
      <c r="BI348" s="29" t="s">
        <v>35</v>
      </c>
      <c r="BJ348" s="29" t="s">
        <v>35</v>
      </c>
      <c r="BK348" s="29" t="s">
        <v>35</v>
      </c>
      <c r="BL348" s="24" t="s">
        <v>35</v>
      </c>
      <c r="BM348" s="33" t="s">
        <v>35</v>
      </c>
      <c r="BN348" s="29" t="s">
        <v>35</v>
      </c>
      <c r="BO348" s="29" t="s">
        <v>35</v>
      </c>
      <c r="BP348" s="29" t="s">
        <v>35</v>
      </c>
      <c r="BQ348" s="24" t="s">
        <v>35</v>
      </c>
      <c r="BR348" s="33" t="s">
        <v>35</v>
      </c>
      <c r="BS348" s="29" t="s">
        <v>35</v>
      </c>
      <c r="BT348" s="29" t="s">
        <v>35</v>
      </c>
      <c r="BU348" s="29" t="s">
        <v>35</v>
      </c>
      <c r="BV348" s="29" t="s">
        <v>35</v>
      </c>
      <c r="BW348" s="29" t="s">
        <v>35</v>
      </c>
      <c r="BX348" s="29" t="s">
        <v>35</v>
      </c>
      <c r="BY348" s="18" t="s">
        <v>35</v>
      </c>
      <c r="BZ348" s="18" t="s">
        <v>35</v>
      </c>
      <c r="CA348" s="18" t="s">
        <v>35</v>
      </c>
      <c r="CB348" s="18" t="s">
        <v>35</v>
      </c>
      <c r="CC348" s="18" t="s">
        <v>35</v>
      </c>
      <c r="CD348" s="18" t="s">
        <v>35</v>
      </c>
      <c r="CE348" s="18" t="s">
        <v>35</v>
      </c>
      <c r="CF348" s="18" t="s">
        <v>35</v>
      </c>
      <c r="CG348" s="18" t="s">
        <v>35</v>
      </c>
      <c r="CH348" s="18" t="s">
        <v>35</v>
      </c>
      <c r="CI348" s="18" t="s">
        <v>35</v>
      </c>
      <c r="CJ348" s="18" t="s">
        <v>35</v>
      </c>
      <c r="CK348" s="3"/>
      <c r="CL348" s="3"/>
      <c r="CM348" s="3"/>
      <c r="CN348" s="3"/>
      <c r="CO348" s="3"/>
      <c r="CP348" s="3"/>
      <c r="CQ348" s="3"/>
      <c r="CR348" s="3"/>
      <c r="CS348" s="3"/>
      <c r="CT348" s="3"/>
      <c r="CU348" s="3"/>
      <c r="CV348" s="3"/>
      <c r="CW348" s="3"/>
      <c r="CX348" s="3"/>
      <c r="CY348" s="3"/>
      <c r="CZ348" s="3"/>
    </row>
    <row r="349" s="433" customFormat="true" ht="15" customHeight="true" x14ac:dyDescent="0.2">
      <c r="B349" s="411"/>
      <c r="AK349" s="305"/>
      <c r="AL349" s="305"/>
      <c r="AM349" s="305"/>
      <c r="AN349" s="305"/>
      <c r="AO349" s="305"/>
      <c r="AP349" s="305"/>
      <c r="AQ349" s="305"/>
      <c r="AR349" s="305"/>
      <c r="AS349" s="305"/>
      <c r="AT349" s="305"/>
      <c r="AU349" s="305"/>
      <c r="AV349" s="305"/>
      <c r="AW349" s="305"/>
      <c r="AX349" s="305"/>
      <c r="AY349" s="305"/>
      <c r="AZ349" s="305"/>
      <c r="BA349" s="1841" t="s">
        <v>142</v>
      </c>
      <c r="BB349" s="1542" t="s">
        <v>49</v>
      </c>
      <c r="BC349" s="33" t="s">
        <v>35</v>
      </c>
      <c r="BD349" s="29" t="s">
        <v>35</v>
      </c>
      <c r="BE349" s="29" t="s">
        <v>35</v>
      </c>
      <c r="BF349" s="29" t="s">
        <v>35</v>
      </c>
      <c r="BG349" s="24" t="s">
        <v>35</v>
      </c>
      <c r="BH349" s="33" t="s">
        <v>35</v>
      </c>
      <c r="BI349" s="29" t="s">
        <v>35</v>
      </c>
      <c r="BJ349" s="29" t="s">
        <v>35</v>
      </c>
      <c r="BK349" s="29" t="s">
        <v>35</v>
      </c>
      <c r="BL349" s="24" t="s">
        <v>35</v>
      </c>
      <c r="BM349" s="33" t="s">
        <v>35</v>
      </c>
      <c r="BN349" s="29" t="s">
        <v>35</v>
      </c>
      <c r="BO349" s="29" t="s">
        <v>35</v>
      </c>
      <c r="BP349" s="29" t="s">
        <v>35</v>
      </c>
      <c r="BQ349" s="24" t="s">
        <v>35</v>
      </c>
      <c r="BR349" s="33" t="s">
        <v>35</v>
      </c>
      <c r="BS349" s="29" t="s">
        <v>35</v>
      </c>
      <c r="BT349" s="29" t="s">
        <v>35</v>
      </c>
      <c r="BU349" s="29" t="s">
        <v>35</v>
      </c>
      <c r="BV349" s="29" t="s">
        <v>35</v>
      </c>
      <c r="BW349" s="29" t="s">
        <v>35</v>
      </c>
      <c r="BX349" s="29" t="s">
        <v>35</v>
      </c>
      <c r="BY349" s="18" t="s">
        <v>35</v>
      </c>
      <c r="BZ349" s="18" t="s">
        <v>35</v>
      </c>
      <c r="CA349" s="18" t="s">
        <v>35</v>
      </c>
      <c r="CB349" s="18" t="s">
        <v>35</v>
      </c>
      <c r="CC349" s="18" t="s">
        <v>35</v>
      </c>
      <c r="CD349" s="18" t="s">
        <v>35</v>
      </c>
      <c r="CE349" s="18" t="s">
        <v>35</v>
      </c>
      <c r="CF349" s="18" t="s">
        <v>35</v>
      </c>
      <c r="CG349" s="18" t="s">
        <v>35</v>
      </c>
      <c r="CH349" s="18" t="s">
        <v>35</v>
      </c>
      <c r="CI349" s="18" t="s">
        <v>35</v>
      </c>
      <c r="CJ349" s="18" t="s">
        <v>35</v>
      </c>
      <c r="CK349" s="3"/>
      <c r="CL349" s="3"/>
      <c r="CM349" s="3"/>
      <c r="CN349" s="3"/>
      <c r="CO349" s="3"/>
      <c r="CP349" s="3"/>
      <c r="CQ349" s="3"/>
      <c r="CR349" s="3"/>
      <c r="CS349" s="3"/>
      <c r="CT349" s="3"/>
      <c r="CU349" s="3"/>
      <c r="CV349" s="3"/>
      <c r="CW349" s="3"/>
      <c r="CX349" s="3"/>
      <c r="CY349" s="3"/>
      <c r="CZ349" s="3"/>
    </row>
    <row r="350" s="433" customFormat="true" ht="15" customHeight="true" x14ac:dyDescent="0.2">
      <c r="B350" s="411"/>
      <c r="AK350" s="305"/>
      <c r="AL350" s="305"/>
      <c r="AM350" s="305"/>
      <c r="AN350" s="305"/>
      <c r="AO350" s="305"/>
      <c r="AP350" s="305"/>
      <c r="AQ350" s="305"/>
      <c r="AR350" s="305"/>
      <c r="AS350" s="305"/>
      <c r="AT350" s="305"/>
      <c r="AU350" s="305"/>
      <c r="AV350" s="305"/>
      <c r="AW350" s="305"/>
      <c r="AX350" s="305"/>
      <c r="AY350" s="305"/>
      <c r="AZ350" s="305"/>
      <c r="BA350" s="1836"/>
      <c r="BB350" s="1542" t="s">
        <v>48</v>
      </c>
      <c r="BC350" s="33" t="s">
        <v>35</v>
      </c>
      <c r="BD350" s="29" t="s">
        <v>35</v>
      </c>
      <c r="BE350" s="29" t="s">
        <v>35</v>
      </c>
      <c r="BF350" s="29" t="s">
        <v>35</v>
      </c>
      <c r="BG350" s="24" t="s">
        <v>35</v>
      </c>
      <c r="BH350" s="33" t="s">
        <v>35</v>
      </c>
      <c r="BI350" s="29" t="s">
        <v>35</v>
      </c>
      <c r="BJ350" s="29" t="s">
        <v>35</v>
      </c>
      <c r="BK350" s="29" t="s">
        <v>35</v>
      </c>
      <c r="BL350" s="24" t="s">
        <v>35</v>
      </c>
      <c r="BM350" s="33" t="s">
        <v>35</v>
      </c>
      <c r="BN350" s="29" t="s">
        <v>35</v>
      </c>
      <c r="BO350" s="29" t="s">
        <v>35</v>
      </c>
      <c r="BP350" s="29" t="s">
        <v>35</v>
      </c>
      <c r="BQ350" s="24" t="s">
        <v>35</v>
      </c>
      <c r="BR350" s="33" t="s">
        <v>35</v>
      </c>
      <c r="BS350" s="29" t="s">
        <v>35</v>
      </c>
      <c r="BT350" s="29" t="s">
        <v>35</v>
      </c>
      <c r="BU350" s="29" t="s">
        <v>35</v>
      </c>
      <c r="BV350" s="29" t="s">
        <v>35</v>
      </c>
      <c r="BW350" s="29" t="s">
        <v>35</v>
      </c>
      <c r="BX350" s="29" t="s">
        <v>35</v>
      </c>
      <c r="BY350" s="18" t="s">
        <v>35</v>
      </c>
      <c r="BZ350" s="18" t="s">
        <v>35</v>
      </c>
      <c r="CA350" s="18" t="s">
        <v>35</v>
      </c>
      <c r="CB350" s="18" t="s">
        <v>35</v>
      </c>
      <c r="CC350" s="18" t="s">
        <v>35</v>
      </c>
      <c r="CD350" s="18" t="s">
        <v>35</v>
      </c>
      <c r="CE350" s="18" t="s">
        <v>35</v>
      </c>
      <c r="CF350" s="18" t="s">
        <v>35</v>
      </c>
      <c r="CG350" s="18" t="s">
        <v>35</v>
      </c>
      <c r="CH350" s="18" t="s">
        <v>35</v>
      </c>
      <c r="CI350" s="18" t="s">
        <v>35</v>
      </c>
      <c r="CJ350" s="18" t="s">
        <v>35</v>
      </c>
      <c r="CK350" s="3"/>
      <c r="CL350" s="3"/>
      <c r="CM350" s="3"/>
      <c r="CN350" s="3"/>
      <c r="CO350" s="3"/>
      <c r="CP350" s="3"/>
      <c r="CQ350" s="3"/>
      <c r="CR350" s="3"/>
      <c r="CS350" s="3"/>
      <c r="CT350" s="3"/>
      <c r="CU350" s="3"/>
      <c r="CV350" s="3"/>
      <c r="CW350" s="3"/>
      <c r="CX350" s="3"/>
      <c r="CY350" s="3"/>
      <c r="CZ350" s="3"/>
    </row>
    <row r="351" s="433" customFormat="true" ht="15" customHeight="true" x14ac:dyDescent="0.2">
      <c r="B351" s="411"/>
      <c r="AK351" s="305"/>
      <c r="AL351" s="305"/>
      <c r="AM351" s="305"/>
      <c r="AN351" s="305"/>
      <c r="AO351" s="305"/>
      <c r="AP351" s="305"/>
      <c r="AQ351" s="305"/>
      <c r="AR351" s="305"/>
      <c r="AS351" s="305"/>
      <c r="AT351" s="305"/>
      <c r="AU351" s="305"/>
      <c r="AV351" s="305"/>
      <c r="AW351" s="305"/>
      <c r="AX351" s="305"/>
      <c r="AY351" s="305"/>
      <c r="AZ351" s="305"/>
      <c r="BA351" s="1841" t="s">
        <v>143</v>
      </c>
      <c r="BB351" s="1542" t="s">
        <v>49</v>
      </c>
      <c r="BC351" s="33" t="s">
        <v>35</v>
      </c>
      <c r="BD351" s="29" t="s">
        <v>35</v>
      </c>
      <c r="BE351" s="29" t="s">
        <v>35</v>
      </c>
      <c r="BF351" s="29" t="s">
        <v>35</v>
      </c>
      <c r="BG351" s="24" t="s">
        <v>35</v>
      </c>
      <c r="BH351" s="33" t="s">
        <v>35</v>
      </c>
      <c r="BI351" s="29" t="s">
        <v>35</v>
      </c>
      <c r="BJ351" s="29" t="s">
        <v>35</v>
      </c>
      <c r="BK351" s="29" t="s">
        <v>35</v>
      </c>
      <c r="BL351" s="24" t="s">
        <v>35</v>
      </c>
      <c r="BM351" s="33" t="s">
        <v>35</v>
      </c>
      <c r="BN351" s="29" t="s">
        <v>35</v>
      </c>
      <c r="BO351" s="29" t="s">
        <v>35</v>
      </c>
      <c r="BP351" s="29" t="s">
        <v>35</v>
      </c>
      <c r="BQ351" s="24" t="s">
        <v>35</v>
      </c>
      <c r="BR351" s="33" t="s">
        <v>35</v>
      </c>
      <c r="BS351" s="29" t="s">
        <v>35</v>
      </c>
      <c r="BT351" s="29" t="s">
        <v>35</v>
      </c>
      <c r="BU351" s="29" t="s">
        <v>35</v>
      </c>
      <c r="BV351" s="29" t="s">
        <v>35</v>
      </c>
      <c r="BW351" s="29" t="s">
        <v>35</v>
      </c>
      <c r="BX351" s="29" t="s">
        <v>35</v>
      </c>
      <c r="BY351" s="18" t="s">
        <v>35</v>
      </c>
      <c r="BZ351" s="18" t="s">
        <v>35</v>
      </c>
      <c r="CA351" s="18" t="s">
        <v>35</v>
      </c>
      <c r="CB351" s="18" t="s">
        <v>35</v>
      </c>
      <c r="CC351" s="18" t="s">
        <v>35</v>
      </c>
      <c r="CD351" s="18" t="s">
        <v>35</v>
      </c>
      <c r="CE351" s="18" t="s">
        <v>35</v>
      </c>
      <c r="CF351" s="18" t="s">
        <v>35</v>
      </c>
      <c r="CG351" s="18" t="s">
        <v>35</v>
      </c>
      <c r="CH351" s="18" t="s">
        <v>35</v>
      </c>
      <c r="CI351" s="18" t="s">
        <v>35</v>
      </c>
      <c r="CJ351" s="18" t="s">
        <v>35</v>
      </c>
      <c r="CK351" s="3"/>
      <c r="CL351" s="3"/>
      <c r="CM351" s="3"/>
      <c r="CN351" s="3"/>
      <c r="CO351" s="3"/>
      <c r="CP351" s="3"/>
      <c r="CQ351" s="3"/>
      <c r="CR351" s="3"/>
      <c r="CS351" s="3"/>
      <c r="CT351" s="3"/>
      <c r="CU351" s="3"/>
      <c r="CV351" s="3"/>
      <c r="CW351" s="3"/>
      <c r="CX351" s="3"/>
      <c r="CY351" s="3"/>
      <c r="CZ351" s="3"/>
    </row>
    <row r="352" s="433" customFormat="true" ht="15" customHeight="true" x14ac:dyDescent="0.2">
      <c r="B352" s="411"/>
      <c r="AK352" s="305"/>
      <c r="AL352" s="305"/>
      <c r="AM352" s="305"/>
      <c r="AN352" s="305"/>
      <c r="AO352" s="305"/>
      <c r="AP352" s="305"/>
      <c r="AQ352" s="305"/>
      <c r="AR352" s="305"/>
      <c r="AS352" s="305"/>
      <c r="AT352" s="305"/>
      <c r="AU352" s="305"/>
      <c r="AV352" s="305"/>
      <c r="AW352" s="305"/>
      <c r="AX352" s="305"/>
      <c r="AY352" s="305"/>
      <c r="AZ352" s="305"/>
      <c r="BA352" s="1836"/>
      <c r="BB352" s="1542" t="s">
        <v>48</v>
      </c>
      <c r="BC352" s="33" t="s">
        <v>35</v>
      </c>
      <c r="BD352" s="29" t="s">
        <v>35</v>
      </c>
      <c r="BE352" s="29" t="s">
        <v>35</v>
      </c>
      <c r="BF352" s="29" t="s">
        <v>35</v>
      </c>
      <c r="BG352" s="24" t="s">
        <v>35</v>
      </c>
      <c r="BH352" s="33" t="s">
        <v>35</v>
      </c>
      <c r="BI352" s="29" t="s">
        <v>35</v>
      </c>
      <c r="BJ352" s="29" t="s">
        <v>35</v>
      </c>
      <c r="BK352" s="29" t="s">
        <v>35</v>
      </c>
      <c r="BL352" s="24" t="s">
        <v>35</v>
      </c>
      <c r="BM352" s="33" t="s">
        <v>35</v>
      </c>
      <c r="BN352" s="29" t="s">
        <v>35</v>
      </c>
      <c r="BO352" s="29" t="s">
        <v>35</v>
      </c>
      <c r="BP352" s="29" t="s">
        <v>35</v>
      </c>
      <c r="BQ352" s="24" t="s">
        <v>35</v>
      </c>
      <c r="BR352" s="33" t="s">
        <v>35</v>
      </c>
      <c r="BS352" s="29" t="s">
        <v>35</v>
      </c>
      <c r="BT352" s="29" t="s">
        <v>35</v>
      </c>
      <c r="BU352" s="29" t="s">
        <v>35</v>
      </c>
      <c r="BV352" s="29" t="s">
        <v>35</v>
      </c>
      <c r="BW352" s="29" t="s">
        <v>35</v>
      </c>
      <c r="BX352" s="29" t="s">
        <v>35</v>
      </c>
      <c r="BY352" s="18" t="s">
        <v>35</v>
      </c>
      <c r="BZ352" s="18" t="s">
        <v>35</v>
      </c>
      <c r="CA352" s="18" t="s">
        <v>35</v>
      </c>
      <c r="CB352" s="18" t="s">
        <v>35</v>
      </c>
      <c r="CC352" s="18" t="s">
        <v>35</v>
      </c>
      <c r="CD352" s="18" t="s">
        <v>35</v>
      </c>
      <c r="CE352" s="18" t="s">
        <v>35</v>
      </c>
      <c r="CF352" s="18" t="s">
        <v>35</v>
      </c>
      <c r="CG352" s="18" t="s">
        <v>35</v>
      </c>
      <c r="CH352" s="18" t="s">
        <v>35</v>
      </c>
      <c r="CI352" s="18" t="s">
        <v>35</v>
      </c>
      <c r="CJ352" s="18" t="s">
        <v>35</v>
      </c>
      <c r="CK352" s="3"/>
      <c r="CL352" s="3"/>
      <c r="CM352" s="3"/>
      <c r="CN352" s="3"/>
      <c r="CO352" s="3"/>
      <c r="CP352" s="3"/>
      <c r="CQ352" s="3"/>
      <c r="CR352" s="3"/>
      <c r="CS352" s="3"/>
      <c r="CT352" s="3"/>
      <c r="CU352" s="3"/>
      <c r="CV352" s="3"/>
      <c r="CW352" s="3"/>
      <c r="CX352" s="3"/>
      <c r="CY352" s="3"/>
      <c r="CZ352" s="3"/>
    </row>
    <row r="353" s="433" customFormat="true" ht="15" customHeight="true" x14ac:dyDescent="0.2">
      <c r="B353" s="411"/>
      <c r="AK353" s="305"/>
      <c r="AL353" s="305"/>
      <c r="AM353" s="305"/>
      <c r="AN353" s="305"/>
      <c r="AO353" s="305"/>
      <c r="AP353" s="305"/>
      <c r="AQ353" s="305"/>
      <c r="AR353" s="305"/>
      <c r="AS353" s="305"/>
      <c r="AT353" s="305"/>
      <c r="AU353" s="305"/>
      <c r="AV353" s="305"/>
      <c r="AW353" s="305"/>
      <c r="AX353" s="305"/>
      <c r="AY353" s="305"/>
      <c r="AZ353" s="305"/>
      <c r="BA353" s="1841" t="s">
        <v>138</v>
      </c>
      <c r="BB353" s="1542" t="s">
        <v>49</v>
      </c>
      <c r="BC353" s="33" t="s">
        <v>35</v>
      </c>
      <c r="BD353" s="29" t="s">
        <v>35</v>
      </c>
      <c r="BE353" s="29" t="s">
        <v>35</v>
      </c>
      <c r="BF353" s="29" t="s">
        <v>35</v>
      </c>
      <c r="BG353" s="24" t="s">
        <v>35</v>
      </c>
      <c r="BH353" s="33" t="s">
        <v>35</v>
      </c>
      <c r="BI353" s="29" t="s">
        <v>35</v>
      </c>
      <c r="BJ353" s="29" t="s">
        <v>35</v>
      </c>
      <c r="BK353" s="29" t="s">
        <v>35</v>
      </c>
      <c r="BL353" s="24" t="s">
        <v>35</v>
      </c>
      <c r="BM353" s="33" t="s">
        <v>35</v>
      </c>
      <c r="BN353" s="29" t="s">
        <v>35</v>
      </c>
      <c r="BO353" s="29" t="s">
        <v>35</v>
      </c>
      <c r="BP353" s="29" t="s">
        <v>35</v>
      </c>
      <c r="BQ353" s="24" t="s">
        <v>35</v>
      </c>
      <c r="BR353" s="33" t="s">
        <v>35</v>
      </c>
      <c r="BS353" s="29" t="s">
        <v>35</v>
      </c>
      <c r="BT353" s="29" t="s">
        <v>35</v>
      </c>
      <c r="BU353" s="29" t="s">
        <v>35</v>
      </c>
      <c r="BV353" s="29" t="s">
        <v>35</v>
      </c>
      <c r="BW353" s="29" t="s">
        <v>35</v>
      </c>
      <c r="BX353" s="29" t="s">
        <v>35</v>
      </c>
      <c r="BY353" s="18" t="s">
        <v>35</v>
      </c>
      <c r="BZ353" s="18" t="s">
        <v>35</v>
      </c>
      <c r="CA353" s="18" t="s">
        <v>35</v>
      </c>
      <c r="CB353" s="18" t="s">
        <v>35</v>
      </c>
      <c r="CC353" s="18" t="s">
        <v>35</v>
      </c>
      <c r="CD353" s="18" t="s">
        <v>35</v>
      </c>
      <c r="CE353" s="18" t="s">
        <v>35</v>
      </c>
      <c r="CF353" s="18" t="s">
        <v>35</v>
      </c>
      <c r="CG353" s="18" t="s">
        <v>35</v>
      </c>
      <c r="CH353" s="18" t="s">
        <v>35</v>
      </c>
      <c r="CI353" s="18" t="s">
        <v>35</v>
      </c>
      <c r="CJ353" s="18" t="s">
        <v>35</v>
      </c>
      <c r="CK353" s="3"/>
      <c r="CL353" s="3"/>
      <c r="CM353" s="3"/>
      <c r="CN353" s="3"/>
      <c r="CO353" s="3"/>
      <c r="CP353" s="3"/>
      <c r="CQ353" s="3"/>
      <c r="CR353" s="3"/>
      <c r="CS353" s="3"/>
      <c r="CT353" s="3"/>
      <c r="CU353" s="3"/>
      <c r="CV353" s="3"/>
      <c r="CW353" s="3"/>
      <c r="CX353" s="3"/>
      <c r="CY353" s="3"/>
      <c r="CZ353" s="3"/>
    </row>
    <row r="354" s="433" customFormat="true" ht="15" customHeight="true" x14ac:dyDescent="0.2">
      <c r="B354" s="411"/>
      <c r="AK354" s="305"/>
      <c r="AL354" s="305"/>
      <c r="AM354" s="305"/>
      <c r="AN354" s="305"/>
      <c r="AO354" s="305"/>
      <c r="AP354" s="305"/>
      <c r="AQ354" s="305"/>
      <c r="AR354" s="305"/>
      <c r="AS354" s="305"/>
      <c r="AT354" s="305"/>
      <c r="AU354" s="305"/>
      <c r="AV354" s="305"/>
      <c r="AW354" s="305"/>
      <c r="AX354" s="305"/>
      <c r="AY354" s="305"/>
      <c r="AZ354" s="305"/>
      <c r="BA354" s="1839"/>
      <c r="BB354" s="1544" t="s">
        <v>48</v>
      </c>
      <c r="BC354" s="32" t="s">
        <v>35</v>
      </c>
      <c r="BD354" s="28" t="s">
        <v>35</v>
      </c>
      <c r="BE354" s="28" t="s">
        <v>35</v>
      </c>
      <c r="BF354" s="28" t="s">
        <v>35</v>
      </c>
      <c r="BG354" s="23" t="s">
        <v>35</v>
      </c>
      <c r="BH354" s="32" t="s">
        <v>35</v>
      </c>
      <c r="BI354" s="28" t="s">
        <v>35</v>
      </c>
      <c r="BJ354" s="28" t="s">
        <v>35</v>
      </c>
      <c r="BK354" s="28" t="s">
        <v>35</v>
      </c>
      <c r="BL354" s="23" t="s">
        <v>35</v>
      </c>
      <c r="BM354" s="32" t="s">
        <v>35</v>
      </c>
      <c r="BN354" s="28" t="s">
        <v>35</v>
      </c>
      <c r="BO354" s="28" t="s">
        <v>35</v>
      </c>
      <c r="BP354" s="28" t="s">
        <v>35</v>
      </c>
      <c r="BQ354" s="23" t="s">
        <v>35</v>
      </c>
      <c r="BR354" s="32" t="s">
        <v>35</v>
      </c>
      <c r="BS354" s="28" t="s">
        <v>35</v>
      </c>
      <c r="BT354" s="28" t="s">
        <v>35</v>
      </c>
      <c r="BU354" s="28" t="s">
        <v>35</v>
      </c>
      <c r="BV354" s="28" t="s">
        <v>35</v>
      </c>
      <c r="BW354" s="28" t="s">
        <v>35</v>
      </c>
      <c r="BX354" s="28" t="s">
        <v>35</v>
      </c>
      <c r="BY354" s="17" t="s">
        <v>35</v>
      </c>
      <c r="BZ354" s="17" t="s">
        <v>35</v>
      </c>
      <c r="CA354" s="17" t="s">
        <v>35</v>
      </c>
      <c r="CB354" s="17" t="s">
        <v>35</v>
      </c>
      <c r="CC354" s="17" t="s">
        <v>35</v>
      </c>
      <c r="CD354" s="17" t="s">
        <v>35</v>
      </c>
      <c r="CE354" s="17" t="s">
        <v>35</v>
      </c>
      <c r="CF354" s="17" t="s">
        <v>35</v>
      </c>
      <c r="CG354" s="17" t="s">
        <v>35</v>
      </c>
      <c r="CH354" s="17" t="s">
        <v>35</v>
      </c>
      <c r="CI354" s="17" t="s">
        <v>35</v>
      </c>
      <c r="CJ354" s="17" t="s">
        <v>35</v>
      </c>
      <c r="CK354" s="3"/>
      <c r="CL354" s="3"/>
      <c r="CM354" s="3"/>
      <c r="CN354" s="3"/>
      <c r="CO354" s="3"/>
      <c r="CP354" s="3"/>
      <c r="CQ354" s="3"/>
      <c r="CR354" s="3"/>
      <c r="CS354" s="3"/>
      <c r="CT354" s="3"/>
      <c r="CU354" s="3"/>
      <c r="CV354" s="3"/>
      <c r="CW354" s="3"/>
      <c r="CX354" s="3"/>
      <c r="CY354" s="3"/>
      <c r="CZ354" s="3"/>
    </row>
    <row r="355" s="433" customFormat="true" ht="15" customHeight="true" x14ac:dyDescent="0.2">
      <c r="B355" s="411"/>
      <c r="AK355" s="305"/>
      <c r="AL355" s="305"/>
      <c r="AM355" s="305"/>
      <c r="AN355" s="305"/>
      <c r="AO355" s="305"/>
      <c r="AP355" s="305"/>
      <c r="AQ355" s="305"/>
      <c r="AR355" s="305"/>
      <c r="AS355" s="305"/>
      <c r="AT355" s="305"/>
      <c r="AU355" s="305"/>
      <c r="AV355" s="305"/>
      <c r="AW355" s="305"/>
      <c r="AX355" s="305"/>
      <c r="AY355" s="305"/>
      <c r="AZ355" s="305"/>
      <c r="BA355" s="325"/>
      <c r="BB355" s="281"/>
      <c r="BC355" s="368"/>
      <c r="BD355" s="368"/>
      <c r="BE355" s="368"/>
      <c r="BF355" s="368"/>
      <c r="BG355" s="368"/>
      <c r="BH355" s="368"/>
      <c r="BI355" s="368"/>
      <c r="BJ355" s="368"/>
      <c r="BK355" s="368"/>
      <c r="BL355" s="368"/>
      <c r="BM355" s="368"/>
      <c r="BN355" s="368"/>
      <c r="BO355" s="368"/>
      <c r="BP355" s="368"/>
      <c r="BQ355" s="368"/>
      <c r="BR355" s="368"/>
      <c r="BS355" s="368"/>
      <c r="BT355" s="368"/>
      <c r="BU355" s="368"/>
      <c r="BV355" s="368"/>
      <c r="BW355" s="368"/>
      <c r="BX355" s="368"/>
      <c r="BY355" s="368"/>
      <c r="BZ355" s="369"/>
      <c r="CA355" s="369"/>
      <c r="CB355" s="369"/>
      <c r="CC355" s="369"/>
      <c r="CD355" s="369"/>
      <c r="CE355" s="369"/>
      <c r="CF355" s="369"/>
      <c r="CG355" s="369"/>
      <c r="CH355" s="369"/>
      <c r="CI355" s="369"/>
      <c r="CJ355" s="369"/>
      <c r="CK355" s="369"/>
      <c r="CL355" s="369"/>
      <c r="CM355" s="369"/>
      <c r="CN355" s="369"/>
      <c r="CO355" s="369"/>
      <c r="CP355" s="369"/>
      <c r="CQ355" s="369"/>
      <c r="CR355" s="369"/>
      <c r="CS355" s="369"/>
      <c r="CT355" s="369"/>
      <c r="CU355" s="369"/>
      <c r="CV355" s="369"/>
      <c r="CW355" s="369"/>
      <c r="CX355" s="369"/>
      <c r="CY355" s="369"/>
      <c r="CZ355" s="369"/>
    </row>
    <row r="356" s="433" customFormat="true" ht="15" customHeight="true" x14ac:dyDescent="0.2">
      <c r="B356" s="411"/>
      <c r="AK356" s="305"/>
      <c r="AL356" s="305"/>
      <c r="AM356" s="305"/>
      <c r="AN356" s="305"/>
      <c r="AO356" s="305"/>
      <c r="AP356" s="305"/>
      <c r="AQ356" s="305"/>
      <c r="AR356" s="305"/>
      <c r="AS356" s="305"/>
      <c r="AT356" s="305"/>
      <c r="AU356" s="305"/>
      <c r="AV356" s="305"/>
      <c r="AW356" s="305"/>
      <c r="AX356" s="305"/>
      <c r="AY356" s="305"/>
      <c r="AZ356" s="305"/>
      <c r="BA356" s="325"/>
      <c r="BB356" s="281"/>
      <c r="BC356" s="325"/>
      <c r="BD356" s="325"/>
      <c r="BE356" s="325"/>
      <c r="BF356" s="325"/>
      <c r="BG356" s="325"/>
      <c r="BH356" s="325"/>
      <c r="BI356" s="325"/>
      <c r="BJ356" s="325"/>
      <c r="BK356" s="325"/>
      <c r="BL356" s="325"/>
      <c r="BM356" s="325"/>
      <c r="BN356" s="325"/>
      <c r="BO356" s="325"/>
      <c r="BP356" s="325"/>
      <c r="BQ356" s="325"/>
      <c r="BR356" s="325"/>
      <c r="BS356" s="325"/>
      <c r="BT356" s="325"/>
      <c r="BU356" s="325"/>
      <c r="BV356" s="325"/>
      <c r="BW356" s="325"/>
      <c r="BX356" s="325"/>
      <c r="BY356" s="325"/>
      <c r="BZ356" s="305"/>
      <c r="CA356" s="305"/>
      <c r="CB356" s="305"/>
      <c r="CC356" s="305"/>
      <c r="CD356" s="305"/>
      <c r="CE356" s="305"/>
      <c r="CF356" s="305"/>
      <c r="CG356" s="305"/>
      <c r="CH356" s="305"/>
      <c r="CI356" s="305"/>
      <c r="CJ356" s="305"/>
      <c r="CK356" s="305"/>
      <c r="CL356" s="305"/>
      <c r="CM356" s="305"/>
      <c r="CN356" s="305"/>
      <c r="CO356" s="305"/>
      <c r="CP356" s="305"/>
      <c r="CQ356" s="305"/>
      <c r="CR356" s="305"/>
      <c r="CS356" s="305"/>
      <c r="CT356" s="305"/>
      <c r="CU356" s="305"/>
      <c r="CV356" s="305"/>
      <c r="CW356" s="305"/>
      <c r="CX356" s="305"/>
      <c r="CY356" s="305"/>
      <c r="CZ356" s="305"/>
    </row>
    <row r="357" s="277" customFormat="true" ht="15" customHeight="true" x14ac:dyDescent="0.2">
      <c r="B357" s="279"/>
      <c r="AK357" s="305"/>
      <c r="AL357" s="305"/>
      <c r="AM357" s="305"/>
      <c r="AN357" s="305"/>
      <c r="AO357" s="305"/>
      <c r="AP357" s="305"/>
      <c r="AQ357" s="305"/>
      <c r="AR357" s="305"/>
      <c r="AS357" s="305"/>
      <c r="AT357" s="305"/>
      <c r="AU357" s="305"/>
      <c r="AV357" s="305"/>
      <c r="AW357" s="305"/>
      <c r="AX357" s="305"/>
      <c r="AY357" s="305"/>
      <c r="AZ357" s="305"/>
      <c r="BA357" s="325"/>
      <c r="BB357" s="281"/>
      <c r="BC357" s="325"/>
      <c r="BD357" s="325"/>
      <c r="BE357" s="325"/>
      <c r="BF357" s="325"/>
      <c r="BG357" s="325"/>
      <c r="BH357" s="325"/>
      <c r="BI357" s="325"/>
      <c r="BJ357" s="325"/>
      <c r="BK357" s="325"/>
      <c r="BL357" s="325"/>
      <c r="BM357" s="325"/>
      <c r="BN357" s="325"/>
      <c r="BO357" s="325"/>
      <c r="BP357" s="325"/>
      <c r="BQ357" s="325"/>
      <c r="BR357" s="325"/>
      <c r="BS357" s="325"/>
      <c r="BT357" s="325"/>
      <c r="BU357" s="325"/>
      <c r="BV357" s="325"/>
      <c r="BW357" s="325"/>
      <c r="BX357" s="325"/>
      <c r="BY357" s="325"/>
      <c r="BZ357" s="305"/>
      <c r="CA357" s="305"/>
      <c r="CB357" s="305"/>
      <c r="CC357" s="305"/>
      <c r="CD357" s="305"/>
      <c r="CE357" s="305"/>
      <c r="CF357" s="305"/>
      <c r="CG357" s="305"/>
      <c r="CH357" s="305"/>
      <c r="CI357" s="305"/>
      <c r="CJ357" s="305"/>
      <c r="CK357" s="305"/>
      <c r="CL357" s="305"/>
      <c r="CM357" s="305"/>
      <c r="CN357" s="305"/>
      <c r="CO357" s="305"/>
      <c r="CP357" s="305"/>
      <c r="CQ357" s="305"/>
      <c r="CR357" s="305"/>
      <c r="CS357" s="305"/>
      <c r="CT357" s="305"/>
      <c r="CU357" s="305"/>
      <c r="CV357" s="305"/>
      <c r="CW357" s="305"/>
      <c r="CX357" s="305"/>
      <c r="CY357" s="305"/>
      <c r="CZ357" s="305"/>
    </row>
    <row r="358" s="277" customFormat="true" ht="15" customHeight="true" x14ac:dyDescent="0.2">
      <c r="B358" s="279"/>
      <c r="AK358" s="305"/>
      <c r="AL358" s="305"/>
      <c r="AM358" s="305"/>
      <c r="AN358" s="305"/>
      <c r="AO358" s="305"/>
      <c r="AP358" s="305"/>
      <c r="AQ358" s="305"/>
      <c r="AR358" s="305"/>
      <c r="AS358" s="305"/>
      <c r="AT358" s="305"/>
      <c r="AU358" s="305"/>
      <c r="AV358" s="305"/>
      <c r="AW358" s="305"/>
      <c r="AX358" s="305"/>
      <c r="AY358" s="305"/>
      <c r="AZ358" s="305"/>
      <c r="BA358" s="325"/>
      <c r="BB358" s="281"/>
      <c r="BC358" s="325"/>
      <c r="BD358" s="325"/>
      <c r="BE358" s="325"/>
      <c r="BF358" s="325"/>
      <c r="BG358" s="325"/>
      <c r="BH358" s="325"/>
      <c r="BI358" s="325"/>
      <c r="BJ358" s="325"/>
      <c r="BK358" s="325"/>
      <c r="BL358" s="325"/>
      <c r="BM358" s="325"/>
      <c r="BN358" s="325"/>
      <c r="BO358" s="325"/>
      <c r="BP358" s="325"/>
      <c r="BQ358" s="325"/>
      <c r="BR358" s="325"/>
      <c r="BS358" s="325"/>
      <c r="BT358" s="325"/>
      <c r="BU358" s="325"/>
      <c r="BV358" s="325"/>
      <c r="BW358" s="325"/>
      <c r="BX358" s="325"/>
      <c r="BY358" s="325"/>
      <c r="BZ358" s="305"/>
      <c r="CA358" s="305"/>
      <c r="CB358" s="305"/>
      <c r="CC358" s="305"/>
      <c r="CD358" s="305"/>
      <c r="CE358" s="305"/>
      <c r="CF358" s="305"/>
      <c r="CG358" s="305"/>
      <c r="CH358" s="305"/>
      <c r="CI358" s="305"/>
      <c r="CJ358" s="305"/>
      <c r="CK358" s="305"/>
      <c r="CL358" s="305"/>
      <c r="CM358" s="305"/>
      <c r="CN358" s="305"/>
      <c r="CO358" s="305"/>
      <c r="CP358" s="305"/>
      <c r="CQ358" s="305"/>
      <c r="CR358" s="305"/>
      <c r="CS358" s="305"/>
      <c r="CT358" s="305"/>
      <c r="CU358" s="305"/>
      <c r="CV358" s="305"/>
      <c r="CW358" s="305"/>
      <c r="CX358" s="305"/>
      <c r="CY358" s="305"/>
      <c r="CZ358" s="305"/>
    </row>
    <row r="359" s="277" customFormat="true" ht="15" customHeight="true" x14ac:dyDescent="0.2">
      <c r="B359" s="279"/>
      <c r="AK359" s="305"/>
      <c r="AL359" s="305"/>
      <c r="AM359" s="305"/>
      <c r="AN359" s="305"/>
      <c r="AO359" s="305"/>
      <c r="AP359" s="305"/>
      <c r="AQ359" s="305"/>
      <c r="AR359" s="305"/>
      <c r="AS359" s="305"/>
      <c r="AT359" s="305"/>
      <c r="AU359" s="305"/>
      <c r="AV359" s="305"/>
      <c r="AW359" s="305"/>
      <c r="AX359" s="305"/>
      <c r="AY359" s="305"/>
      <c r="AZ359" s="305"/>
      <c r="BA359" s="325"/>
      <c r="BB359" s="281"/>
      <c r="BC359" s="325"/>
      <c r="BD359" s="325"/>
      <c r="BE359" s="325"/>
      <c r="BF359" s="325"/>
      <c r="BG359" s="325"/>
      <c r="BH359" s="325"/>
      <c r="BI359" s="325"/>
      <c r="BJ359" s="325"/>
      <c r="BK359" s="325"/>
      <c r="BL359" s="325"/>
      <c r="BM359" s="325"/>
      <c r="BN359" s="325"/>
      <c r="BO359" s="325"/>
      <c r="BP359" s="325"/>
      <c r="BQ359" s="325"/>
      <c r="BR359" s="325"/>
      <c r="BS359" s="325"/>
      <c r="BT359" s="325"/>
      <c r="BU359" s="325"/>
      <c r="BV359" s="325"/>
      <c r="BW359" s="325"/>
      <c r="BX359" s="325"/>
      <c r="BY359" s="325"/>
      <c r="BZ359" s="305"/>
      <c r="CA359" s="305"/>
      <c r="CB359" s="305"/>
      <c r="CC359" s="305"/>
      <c r="CD359" s="305"/>
      <c r="CE359" s="305"/>
      <c r="CF359" s="305"/>
      <c r="CG359" s="305"/>
      <c r="CH359" s="305"/>
      <c r="CI359" s="305"/>
      <c r="CJ359" s="305"/>
      <c r="CK359" s="305"/>
      <c r="CL359" s="305"/>
      <c r="CM359" s="305"/>
      <c r="CN359" s="305"/>
      <c r="CO359" s="305"/>
      <c r="CP359" s="305"/>
      <c r="CQ359" s="305"/>
      <c r="CR359" s="305"/>
      <c r="CS359" s="305"/>
      <c r="CT359" s="305"/>
      <c r="CU359" s="305"/>
      <c r="CV359" s="305"/>
      <c r="CW359" s="305"/>
      <c r="CX359" s="305"/>
      <c r="CY359" s="305"/>
      <c r="CZ359" s="305"/>
    </row>
    <row r="360" s="277" customFormat="true" ht="15" customHeight="true" x14ac:dyDescent="0.2">
      <c r="B360" s="279"/>
      <c r="AK360" s="305"/>
      <c r="AL360" s="305"/>
      <c r="AM360" s="305"/>
      <c r="AN360" s="305"/>
      <c r="AO360" s="305"/>
      <c r="AP360" s="305"/>
      <c r="AQ360" s="305"/>
      <c r="AR360" s="305"/>
      <c r="AS360" s="305"/>
      <c r="AT360" s="305"/>
      <c r="AU360" s="305"/>
      <c r="AV360" s="305"/>
      <c r="AW360" s="305"/>
      <c r="AX360" s="305"/>
      <c r="AY360" s="305"/>
      <c r="AZ360" s="305"/>
      <c r="BA360" s="325"/>
      <c r="BB360" s="281"/>
      <c r="BC360" s="325"/>
      <c r="BD360" s="325"/>
      <c r="BE360" s="325"/>
      <c r="BF360" s="325"/>
      <c r="BG360" s="325"/>
      <c r="BH360" s="325"/>
      <c r="BI360" s="325"/>
      <c r="BJ360" s="325"/>
      <c r="BK360" s="325"/>
      <c r="BL360" s="325"/>
      <c r="BM360" s="325"/>
      <c r="BN360" s="325"/>
      <c r="BO360" s="325"/>
      <c r="BP360" s="325"/>
      <c r="BQ360" s="325"/>
      <c r="BR360" s="325"/>
      <c r="BS360" s="325"/>
      <c r="BT360" s="325"/>
      <c r="BU360" s="325"/>
      <c r="BV360" s="325"/>
      <c r="BW360" s="325"/>
      <c r="BX360" s="325"/>
      <c r="BY360" s="325"/>
      <c r="BZ360" s="305"/>
      <c r="CA360" s="305"/>
      <c r="CB360" s="305"/>
      <c r="CC360" s="305"/>
      <c r="CD360" s="305"/>
      <c r="CE360" s="305"/>
      <c r="CF360" s="305"/>
      <c r="CG360" s="305"/>
      <c r="CH360" s="305"/>
      <c r="CI360" s="305"/>
      <c r="CJ360" s="305"/>
      <c r="CK360" s="305"/>
      <c r="CL360" s="305"/>
      <c r="CM360" s="305"/>
      <c r="CN360" s="305"/>
      <c r="CO360" s="305"/>
      <c r="CP360" s="305"/>
      <c r="CQ360" s="305"/>
      <c r="CR360" s="305"/>
      <c r="CS360" s="305"/>
      <c r="CT360" s="305"/>
      <c r="CU360" s="305"/>
      <c r="CV360" s="305"/>
      <c r="CW360" s="305"/>
      <c r="CX360" s="305"/>
      <c r="CY360" s="305"/>
      <c r="CZ360" s="305"/>
    </row>
    <row r="361" s="277" customFormat="true" ht="15" customHeight="true" x14ac:dyDescent="0.2">
      <c r="B361" s="279"/>
      <c r="AK361" s="305"/>
      <c r="AL361" s="305"/>
      <c r="AM361" s="305"/>
      <c r="AN361" s="305"/>
      <c r="AO361" s="305"/>
      <c r="AP361" s="305"/>
      <c r="AQ361" s="305"/>
      <c r="AR361" s="305"/>
      <c r="AS361" s="305"/>
      <c r="AT361" s="305"/>
      <c r="AU361" s="305"/>
      <c r="AV361" s="305"/>
      <c r="AW361" s="305"/>
      <c r="AX361" s="305"/>
      <c r="AY361" s="305"/>
      <c r="AZ361" s="305"/>
      <c r="BA361" s="325"/>
      <c r="BB361" s="281"/>
      <c r="BC361" s="325"/>
      <c r="BD361" s="325"/>
      <c r="BE361" s="325"/>
      <c r="BF361" s="325"/>
      <c r="BG361" s="325"/>
      <c r="BH361" s="325"/>
      <c r="BI361" s="325"/>
      <c r="BJ361" s="325"/>
      <c r="BK361" s="325"/>
      <c r="BL361" s="325"/>
      <c r="BM361" s="325"/>
      <c r="BN361" s="325"/>
      <c r="BO361" s="325"/>
      <c r="BP361" s="325"/>
      <c r="BQ361" s="325"/>
      <c r="BR361" s="325"/>
      <c r="BS361" s="325"/>
      <c r="BT361" s="325"/>
      <c r="BU361" s="325"/>
      <c r="BV361" s="325"/>
      <c r="BW361" s="325"/>
      <c r="BX361" s="325"/>
      <c r="BY361" s="325"/>
      <c r="BZ361" s="305"/>
      <c r="CA361" s="305"/>
      <c r="CB361" s="305"/>
      <c r="CC361" s="305"/>
      <c r="CD361" s="305"/>
      <c r="CE361" s="305"/>
      <c r="CF361" s="305"/>
      <c r="CG361" s="305"/>
      <c r="CH361" s="305"/>
      <c r="CI361" s="305"/>
      <c r="CJ361" s="305"/>
      <c r="CK361" s="305"/>
      <c r="CL361" s="305"/>
      <c r="CM361" s="305"/>
      <c r="CN361" s="305"/>
      <c r="CO361" s="305"/>
      <c r="CP361" s="305"/>
      <c r="CQ361" s="305"/>
      <c r="CR361" s="305"/>
      <c r="CS361" s="305"/>
      <c r="CT361" s="305"/>
      <c r="CU361" s="305"/>
      <c r="CV361" s="305"/>
      <c r="CW361" s="305"/>
      <c r="CX361" s="305"/>
      <c r="CY361" s="305"/>
      <c r="CZ361" s="305"/>
    </row>
    <row r="362" s="277" customFormat="true" ht="15" customHeight="true" x14ac:dyDescent="0.2">
      <c r="B362" s="279"/>
      <c r="AK362" s="305"/>
      <c r="AL362" s="305"/>
      <c r="AM362" s="305"/>
      <c r="AN362" s="305"/>
      <c r="AO362" s="305"/>
      <c r="AP362" s="305"/>
      <c r="AQ362" s="305"/>
      <c r="AR362" s="305"/>
      <c r="AS362" s="305"/>
      <c r="AT362" s="305"/>
      <c r="AU362" s="305"/>
      <c r="AV362" s="305"/>
      <c r="AW362" s="305"/>
      <c r="AX362" s="305"/>
      <c r="AY362" s="305"/>
      <c r="AZ362" s="305"/>
      <c r="BA362" s="325"/>
      <c r="BB362" s="281"/>
      <c r="BC362" s="325"/>
      <c r="BD362" s="325"/>
      <c r="BE362" s="325"/>
      <c r="BF362" s="325"/>
      <c r="BG362" s="325"/>
      <c r="BH362" s="325"/>
      <c r="BI362" s="325"/>
      <c r="BJ362" s="325"/>
      <c r="BK362" s="325"/>
      <c r="BL362" s="325"/>
      <c r="BM362" s="325"/>
      <c r="BN362" s="325"/>
      <c r="BO362" s="325"/>
      <c r="BP362" s="325"/>
      <c r="BQ362" s="325"/>
      <c r="BR362" s="325"/>
      <c r="BS362" s="325"/>
      <c r="BT362" s="325"/>
      <c r="BU362" s="325"/>
      <c r="BV362" s="325"/>
      <c r="BW362" s="325"/>
      <c r="BX362" s="325"/>
      <c r="BY362" s="325"/>
      <c r="BZ362" s="305"/>
      <c r="CA362" s="305"/>
      <c r="CB362" s="305"/>
      <c r="CC362" s="305"/>
      <c r="CD362" s="305"/>
      <c r="CE362" s="305"/>
      <c r="CF362" s="305"/>
      <c r="CG362" s="305"/>
      <c r="CH362" s="305"/>
      <c r="CI362" s="305"/>
      <c r="CJ362" s="305"/>
      <c r="CK362" s="305"/>
      <c r="CL362" s="305"/>
      <c r="CM362" s="305"/>
      <c r="CN362" s="305"/>
      <c r="CO362" s="305"/>
      <c r="CP362" s="305"/>
      <c r="CQ362" s="305"/>
      <c r="CR362" s="305"/>
      <c r="CS362" s="305"/>
      <c r="CT362" s="305"/>
      <c r="CU362" s="305"/>
      <c r="CV362" s="305"/>
      <c r="CW362" s="305"/>
      <c r="CX362" s="305"/>
      <c r="CY362" s="305"/>
      <c r="CZ362" s="305"/>
    </row>
    <row r="363" s="277" customFormat="true" ht="15" customHeight="true" x14ac:dyDescent="0.2">
      <c r="B363" s="279"/>
      <c r="AK363" s="305"/>
      <c r="AL363" s="305"/>
      <c r="AM363" s="305"/>
      <c r="AN363" s="305"/>
      <c r="AO363" s="305"/>
      <c r="AP363" s="305"/>
      <c r="AQ363" s="305"/>
      <c r="AR363" s="305"/>
      <c r="AS363" s="305"/>
      <c r="AT363" s="305"/>
      <c r="AU363" s="305"/>
      <c r="AV363" s="305"/>
      <c r="AW363" s="305"/>
      <c r="AX363" s="305"/>
      <c r="AY363" s="305"/>
      <c r="AZ363" s="305"/>
      <c r="BA363" s="325"/>
      <c r="BB363" s="281"/>
      <c r="BC363" s="325"/>
      <c r="BD363" s="325"/>
      <c r="BE363" s="325"/>
      <c r="BF363" s="325"/>
      <c r="BG363" s="325"/>
      <c r="BH363" s="325"/>
      <c r="BI363" s="325"/>
      <c r="BJ363" s="325"/>
      <c r="BK363" s="325"/>
      <c r="BL363" s="325"/>
      <c r="BM363" s="325"/>
      <c r="BN363" s="325"/>
      <c r="BO363" s="325"/>
      <c r="BP363" s="325"/>
      <c r="BQ363" s="325"/>
      <c r="BR363" s="325"/>
      <c r="BS363" s="325"/>
      <c r="BT363" s="325"/>
      <c r="BU363" s="325"/>
      <c r="BV363" s="325"/>
      <c r="BW363" s="325"/>
      <c r="BX363" s="325"/>
      <c r="BY363" s="325"/>
      <c r="BZ363" s="305"/>
      <c r="CA363" s="305"/>
      <c r="CB363" s="305"/>
      <c r="CC363" s="305"/>
      <c r="CD363" s="305"/>
      <c r="CE363" s="305"/>
      <c r="CF363" s="305"/>
      <c r="CG363" s="305"/>
      <c r="CH363" s="305"/>
      <c r="CI363" s="305"/>
      <c r="CJ363" s="305"/>
      <c r="CK363" s="305"/>
      <c r="CL363" s="305"/>
      <c r="CM363" s="305"/>
      <c r="CN363" s="305"/>
      <c r="CO363" s="305"/>
      <c r="CP363" s="305"/>
      <c r="CQ363" s="305"/>
      <c r="CR363" s="305"/>
      <c r="CS363" s="305"/>
      <c r="CT363" s="305"/>
      <c r="CU363" s="305"/>
      <c r="CV363" s="305"/>
      <c r="CW363" s="305"/>
      <c r="CX363" s="305"/>
      <c r="CY363" s="305"/>
      <c r="CZ363" s="305"/>
    </row>
    <row r="364" s="277" customFormat="true" ht="15" customHeight="true" x14ac:dyDescent="0.2">
      <c r="B364" s="279"/>
      <c r="AK364" s="305"/>
      <c r="AL364" s="305"/>
      <c r="AM364" s="305"/>
      <c r="AN364" s="305"/>
      <c r="AO364" s="305"/>
      <c r="AP364" s="305"/>
      <c r="AQ364" s="305"/>
      <c r="AR364" s="305"/>
      <c r="AS364" s="305"/>
      <c r="AT364" s="305"/>
      <c r="AU364" s="305"/>
      <c r="AV364" s="305"/>
      <c r="AW364" s="305"/>
      <c r="AX364" s="305"/>
      <c r="AY364" s="305"/>
      <c r="AZ364" s="305"/>
      <c r="BA364" s="325"/>
      <c r="BB364" s="281"/>
      <c r="BC364" s="325"/>
      <c r="BD364" s="325"/>
      <c r="BE364" s="325"/>
      <c r="BF364" s="325"/>
      <c r="BG364" s="325"/>
      <c r="BH364" s="325"/>
      <c r="BI364" s="325"/>
      <c r="BJ364" s="325"/>
      <c r="BK364" s="325"/>
      <c r="BL364" s="325"/>
      <c r="BM364" s="325"/>
      <c r="BN364" s="325"/>
      <c r="BO364" s="325"/>
      <c r="BP364" s="325"/>
      <c r="BQ364" s="325"/>
      <c r="BR364" s="325"/>
      <c r="BS364" s="325"/>
      <c r="BT364" s="325"/>
      <c r="BU364" s="325"/>
      <c r="BV364" s="325"/>
      <c r="BW364" s="325"/>
      <c r="BX364" s="325"/>
      <c r="BY364" s="325"/>
      <c r="BZ364" s="305"/>
      <c r="CA364" s="305"/>
      <c r="CB364" s="305"/>
      <c r="CC364" s="305"/>
      <c r="CD364" s="305"/>
      <c r="CE364" s="305"/>
      <c r="CF364" s="305"/>
      <c r="CG364" s="305"/>
      <c r="CH364" s="305"/>
      <c r="CI364" s="305"/>
      <c r="CJ364" s="305"/>
      <c r="CK364" s="305"/>
      <c r="CL364" s="305"/>
      <c r="CM364" s="305"/>
      <c r="CN364" s="305"/>
      <c r="CO364" s="305"/>
      <c r="CP364" s="305"/>
      <c r="CQ364" s="305"/>
      <c r="CR364" s="305"/>
      <c r="CS364" s="305"/>
      <c r="CT364" s="305"/>
      <c r="CU364" s="305"/>
      <c r="CV364" s="305"/>
      <c r="CW364" s="305"/>
      <c r="CX364" s="305"/>
      <c r="CY364" s="305"/>
      <c r="CZ364" s="305"/>
    </row>
    <row r="365" s="277" customFormat="true" ht="15" customHeight="true" x14ac:dyDescent="0.2">
      <c r="B365" s="279"/>
      <c r="AK365" s="305"/>
      <c r="AL365" s="305"/>
      <c r="AM365" s="305"/>
      <c r="AN365" s="305"/>
      <c r="AO365" s="305"/>
      <c r="AP365" s="305"/>
      <c r="AQ365" s="305"/>
      <c r="AR365" s="305"/>
      <c r="AS365" s="305"/>
      <c r="AT365" s="305"/>
      <c r="AU365" s="305"/>
      <c r="AV365" s="305"/>
      <c r="AW365" s="305"/>
      <c r="AX365" s="305"/>
      <c r="AY365" s="305"/>
      <c r="AZ365" s="305"/>
      <c r="BA365" s="325"/>
      <c r="BB365" s="281"/>
      <c r="BC365" s="325"/>
      <c r="BD365" s="325"/>
      <c r="BE365" s="325"/>
      <c r="BF365" s="325"/>
      <c r="BG365" s="325"/>
      <c r="BH365" s="325"/>
      <c r="BI365" s="325"/>
      <c r="BJ365" s="325"/>
      <c r="BK365" s="325"/>
      <c r="BL365" s="325"/>
      <c r="BM365" s="325"/>
      <c r="BN365" s="325"/>
      <c r="BO365" s="325"/>
      <c r="BP365" s="325"/>
      <c r="BQ365" s="325"/>
      <c r="BR365" s="325"/>
      <c r="BS365" s="325"/>
      <c r="BT365" s="325"/>
      <c r="BU365" s="325"/>
      <c r="BV365" s="325"/>
      <c r="BW365" s="325"/>
      <c r="BX365" s="325"/>
      <c r="BY365" s="325"/>
      <c r="BZ365" s="305"/>
      <c r="CA365" s="305"/>
      <c r="CB365" s="305"/>
      <c r="CC365" s="305"/>
      <c r="CD365" s="305"/>
      <c r="CE365" s="305"/>
      <c r="CF365" s="305"/>
      <c r="CG365" s="305"/>
      <c r="CH365" s="305"/>
      <c r="CI365" s="305"/>
      <c r="CJ365" s="305"/>
      <c r="CK365" s="305"/>
      <c r="CL365" s="305"/>
      <c r="CM365" s="305"/>
      <c r="CN365" s="305"/>
      <c r="CO365" s="305"/>
      <c r="CP365" s="305"/>
      <c r="CQ365" s="305"/>
      <c r="CR365" s="305"/>
      <c r="CS365" s="305"/>
      <c r="CT365" s="305"/>
      <c r="CU365" s="305"/>
      <c r="CV365" s="305"/>
      <c r="CW365" s="305"/>
      <c r="CX365" s="305"/>
      <c r="CY365" s="305"/>
      <c r="CZ365" s="305"/>
    </row>
    <row r="366" s="277" customFormat="true" ht="15" customHeight="true" x14ac:dyDescent="0.2">
      <c r="B366" s="279"/>
      <c r="AK366" s="305"/>
      <c r="AL366" s="305"/>
      <c r="AM366" s="305"/>
      <c r="AN366" s="305"/>
      <c r="AO366" s="305"/>
      <c r="AP366" s="305"/>
      <c r="AQ366" s="305"/>
      <c r="AR366" s="305"/>
      <c r="AS366" s="305"/>
      <c r="AT366" s="305"/>
      <c r="AU366" s="305"/>
      <c r="AV366" s="305"/>
      <c r="AW366" s="305"/>
      <c r="AX366" s="305"/>
      <c r="AY366" s="305"/>
      <c r="AZ366" s="305"/>
      <c r="BA366" s="325"/>
      <c r="BB366" s="281"/>
      <c r="BC366" s="325"/>
      <c r="BD366" s="325"/>
      <c r="BE366" s="325"/>
      <c r="BF366" s="325"/>
      <c r="BG366" s="325"/>
      <c r="BH366" s="325"/>
      <c r="BI366" s="325"/>
      <c r="BJ366" s="325"/>
      <c r="BK366" s="325"/>
      <c r="BL366" s="325"/>
      <c r="BM366" s="325"/>
      <c r="BN366" s="325"/>
      <c r="BO366" s="325"/>
      <c r="BP366" s="325"/>
      <c r="BQ366" s="325"/>
      <c r="BR366" s="325"/>
      <c r="BS366" s="325"/>
      <c r="BT366" s="325"/>
      <c r="BU366" s="325"/>
      <c r="BV366" s="325"/>
      <c r="BW366" s="325"/>
      <c r="BX366" s="325"/>
      <c r="BY366" s="325"/>
      <c r="BZ366" s="305"/>
      <c r="CA366" s="305"/>
      <c r="CB366" s="305"/>
      <c r="CC366" s="305"/>
      <c r="CD366" s="305"/>
      <c r="CE366" s="305"/>
      <c r="CF366" s="305"/>
      <c r="CG366" s="305"/>
      <c r="CH366" s="305"/>
      <c r="CI366" s="305"/>
      <c r="CJ366" s="305"/>
      <c r="CK366" s="305"/>
      <c r="CL366" s="305"/>
      <c r="CM366" s="305"/>
      <c r="CN366" s="305"/>
      <c r="CO366" s="305"/>
      <c r="CP366" s="305"/>
      <c r="CQ366" s="305"/>
      <c r="CR366" s="305"/>
      <c r="CS366" s="305"/>
      <c r="CT366" s="305"/>
      <c r="CU366" s="305"/>
      <c r="CV366" s="305"/>
      <c r="CW366" s="305"/>
      <c r="CX366" s="305"/>
      <c r="CY366" s="305"/>
      <c r="CZ366" s="305"/>
    </row>
    <row r="367" s="277" customFormat="true" ht="15" customHeight="true" x14ac:dyDescent="0.2">
      <c r="B367" s="279"/>
      <c r="AK367" s="305"/>
      <c r="AL367" s="305"/>
      <c r="AM367" s="305"/>
      <c r="AN367" s="305"/>
      <c r="AO367" s="305"/>
      <c r="AP367" s="305"/>
      <c r="AQ367" s="305"/>
      <c r="AR367" s="305"/>
      <c r="AS367" s="305"/>
      <c r="AT367" s="305"/>
      <c r="AU367" s="305"/>
      <c r="AV367" s="305"/>
      <c r="AW367" s="305"/>
      <c r="AX367" s="305"/>
      <c r="AY367" s="305"/>
      <c r="AZ367" s="305"/>
      <c r="BA367" s="325"/>
      <c r="BB367" s="281"/>
      <c r="BC367" s="325"/>
      <c r="BD367" s="325"/>
      <c r="BE367" s="325"/>
      <c r="BF367" s="325"/>
      <c r="BG367" s="325"/>
      <c r="BH367" s="325"/>
      <c r="BI367" s="325"/>
      <c r="BJ367" s="325"/>
      <c r="BK367" s="325"/>
      <c r="BL367" s="325"/>
      <c r="BM367" s="325"/>
      <c r="BN367" s="325"/>
      <c r="BO367" s="325"/>
      <c r="BP367" s="325"/>
      <c r="BQ367" s="325"/>
      <c r="BR367" s="325"/>
      <c r="BS367" s="325"/>
      <c r="BT367" s="325"/>
      <c r="BU367" s="325"/>
      <c r="BV367" s="325"/>
      <c r="BW367" s="325"/>
      <c r="BX367" s="325"/>
      <c r="BY367" s="325"/>
      <c r="BZ367" s="305"/>
      <c r="CA367" s="305"/>
      <c r="CB367" s="305"/>
      <c r="CC367" s="305"/>
      <c r="CD367" s="305"/>
      <c r="CE367" s="305"/>
      <c r="CF367" s="305"/>
      <c r="CG367" s="305"/>
      <c r="CH367" s="305"/>
      <c r="CI367" s="305"/>
      <c r="CJ367" s="305"/>
      <c r="CK367" s="305"/>
      <c r="CL367" s="305"/>
      <c r="CM367" s="305"/>
      <c r="CN367" s="305"/>
      <c r="CO367" s="305"/>
      <c r="CP367" s="305"/>
      <c r="CQ367" s="305"/>
      <c r="CR367" s="305"/>
      <c r="CS367" s="305"/>
      <c r="CT367" s="305"/>
      <c r="CU367" s="305"/>
      <c r="CV367" s="305"/>
      <c r="CW367" s="305"/>
      <c r="CX367" s="305"/>
      <c r="CY367" s="305"/>
      <c r="CZ367" s="305"/>
    </row>
    <row r="368" s="277" customFormat="true" ht="15" customHeight="true" x14ac:dyDescent="0.2">
      <c r="B368" s="279"/>
      <c r="AK368" s="305"/>
      <c r="AL368" s="305"/>
      <c r="AM368" s="305"/>
      <c r="AN368" s="305"/>
      <c r="AO368" s="305"/>
      <c r="AP368" s="305"/>
      <c r="AQ368" s="305"/>
      <c r="AR368" s="305"/>
      <c r="AS368" s="305"/>
      <c r="AT368" s="305"/>
      <c r="AU368" s="305"/>
      <c r="AV368" s="305"/>
      <c r="AW368" s="305"/>
      <c r="AX368" s="305"/>
      <c r="AY368" s="305"/>
      <c r="AZ368" s="305"/>
      <c r="BA368" s="325"/>
      <c r="BB368" s="281"/>
      <c r="BC368" s="325"/>
      <c r="BD368" s="325"/>
      <c r="BE368" s="325"/>
      <c r="BF368" s="325"/>
      <c r="BG368" s="325"/>
      <c r="BH368" s="325"/>
      <c r="BI368" s="325"/>
      <c r="BJ368" s="325"/>
      <c r="BK368" s="325"/>
      <c r="BL368" s="325"/>
      <c r="BM368" s="325"/>
      <c r="BN368" s="325"/>
      <c r="BO368" s="325"/>
      <c r="BP368" s="325"/>
      <c r="BQ368" s="325"/>
      <c r="BR368" s="325"/>
      <c r="BS368" s="325"/>
      <c r="BT368" s="325"/>
      <c r="BU368" s="325"/>
      <c r="BV368" s="325"/>
      <c r="BW368" s="325"/>
      <c r="BX368" s="325"/>
      <c r="BY368" s="325"/>
      <c r="BZ368" s="305"/>
      <c r="CA368" s="305"/>
      <c r="CB368" s="305"/>
      <c r="CC368" s="305"/>
      <c r="CD368" s="305"/>
      <c r="CE368" s="305"/>
      <c r="CF368" s="305"/>
      <c r="CG368" s="305"/>
      <c r="CH368" s="305"/>
      <c r="CI368" s="305"/>
      <c r="CJ368" s="305"/>
      <c r="CK368" s="305"/>
      <c r="CL368" s="305"/>
      <c r="CM368" s="305"/>
      <c r="CN368" s="305"/>
      <c r="CO368" s="305"/>
      <c r="CP368" s="305"/>
      <c r="CQ368" s="305"/>
      <c r="CR368" s="305"/>
      <c r="CS368" s="305"/>
      <c r="CT368" s="305"/>
      <c r="CU368" s="305"/>
      <c r="CV368" s="305"/>
      <c r="CW368" s="305"/>
      <c r="CX368" s="305"/>
      <c r="CY368" s="305"/>
      <c r="CZ368" s="305"/>
    </row>
    <row r="369" s="277" customFormat="true" ht="15" customHeight="true" x14ac:dyDescent="0.2">
      <c r="B369" s="279"/>
      <c r="AK369" s="305"/>
      <c r="AL369" s="305"/>
      <c r="AM369" s="305"/>
      <c r="AN369" s="305"/>
      <c r="AO369" s="305"/>
      <c r="AP369" s="305"/>
      <c r="AQ369" s="305"/>
      <c r="AR369" s="305"/>
      <c r="AS369" s="305"/>
      <c r="AT369" s="305"/>
      <c r="AU369" s="305"/>
      <c r="AV369" s="305"/>
      <c r="AW369" s="305"/>
      <c r="AX369" s="305"/>
      <c r="AY369" s="305"/>
      <c r="AZ369" s="305"/>
      <c r="BA369" s="325"/>
      <c r="BB369" s="281"/>
      <c r="BC369" s="325"/>
      <c r="BD369" s="325"/>
      <c r="BE369" s="325"/>
      <c r="BF369" s="325"/>
      <c r="BG369" s="325"/>
      <c r="BH369" s="325"/>
      <c r="BI369" s="325"/>
      <c r="BJ369" s="325"/>
      <c r="BK369" s="325"/>
      <c r="BL369" s="325"/>
      <c r="BM369" s="325"/>
      <c r="BN369" s="325"/>
      <c r="BO369" s="325"/>
      <c r="BP369" s="325"/>
      <c r="BQ369" s="325"/>
      <c r="BR369" s="325"/>
      <c r="BS369" s="325"/>
      <c r="BT369" s="325"/>
      <c r="BU369" s="325"/>
      <c r="BV369" s="325"/>
      <c r="BW369" s="325"/>
      <c r="BX369" s="325"/>
      <c r="BY369" s="325"/>
      <c r="BZ369" s="305"/>
      <c r="CA369" s="305"/>
      <c r="CB369" s="305"/>
      <c r="CC369" s="305"/>
      <c r="CD369" s="305"/>
      <c r="CE369" s="305"/>
      <c r="CF369" s="305"/>
      <c r="CG369" s="305"/>
      <c r="CH369" s="305"/>
      <c r="CI369" s="305"/>
      <c r="CJ369" s="305"/>
      <c r="CK369" s="305"/>
      <c r="CL369" s="305"/>
      <c r="CM369" s="305"/>
      <c r="CN369" s="305"/>
      <c r="CO369" s="305"/>
      <c r="CP369" s="305"/>
      <c r="CQ369" s="305"/>
      <c r="CR369" s="305"/>
      <c r="CS369" s="305"/>
      <c r="CT369" s="305"/>
      <c r="CU369" s="305"/>
      <c r="CV369" s="305"/>
      <c r="CW369" s="305"/>
      <c r="CX369" s="305"/>
      <c r="CY369" s="305"/>
      <c r="CZ369" s="305"/>
    </row>
    <row r="370" s="277" customFormat="true" ht="15" customHeight="true" x14ac:dyDescent="0.2">
      <c r="B370" s="279"/>
      <c r="AK370" s="305"/>
      <c r="AL370" s="305"/>
      <c r="AM370" s="305"/>
      <c r="AN370" s="305"/>
      <c r="AO370" s="305"/>
      <c r="AP370" s="305"/>
      <c r="AQ370" s="305"/>
      <c r="AR370" s="305"/>
      <c r="AS370" s="305"/>
      <c r="AT370" s="305"/>
      <c r="AU370" s="305"/>
      <c r="AV370" s="305"/>
      <c r="AW370" s="305"/>
      <c r="AX370" s="305"/>
      <c r="AY370" s="305"/>
      <c r="AZ370" s="305"/>
      <c r="BA370" s="325"/>
      <c r="BB370" s="281"/>
      <c r="BC370" s="325"/>
      <c r="BD370" s="325"/>
      <c r="BE370" s="325"/>
      <c r="BF370" s="325"/>
      <c r="BG370" s="325"/>
      <c r="BH370" s="325"/>
      <c r="BI370" s="325"/>
      <c r="BJ370" s="325"/>
      <c r="BK370" s="325"/>
      <c r="BL370" s="325"/>
      <c r="BM370" s="325"/>
      <c r="BN370" s="325"/>
      <c r="BO370" s="325"/>
      <c r="BP370" s="325"/>
      <c r="BQ370" s="325"/>
      <c r="BR370" s="325"/>
      <c r="BS370" s="325"/>
      <c r="BT370" s="325"/>
      <c r="BU370" s="325"/>
      <c r="BV370" s="325"/>
      <c r="BW370" s="325"/>
      <c r="BX370" s="325"/>
      <c r="BY370" s="325"/>
      <c r="BZ370" s="305"/>
      <c r="CA370" s="305"/>
      <c r="CB370" s="305"/>
      <c r="CC370" s="305"/>
      <c r="CD370" s="305"/>
      <c r="CE370" s="305"/>
      <c r="CF370" s="305"/>
      <c r="CG370" s="305"/>
      <c r="CH370" s="305"/>
      <c r="CI370" s="305"/>
      <c r="CJ370" s="305"/>
      <c r="CK370" s="305"/>
      <c r="CL370" s="305"/>
      <c r="CM370" s="305"/>
      <c r="CN370" s="305"/>
      <c r="CO370" s="305"/>
      <c r="CP370" s="305"/>
      <c r="CQ370" s="305"/>
      <c r="CR370" s="305"/>
      <c r="CS370" s="305"/>
      <c r="CT370" s="305"/>
      <c r="CU370" s="305"/>
      <c r="CV370" s="305"/>
      <c r="CW370" s="305"/>
      <c r="CX370" s="305"/>
      <c r="CY370" s="305"/>
      <c r="CZ370" s="305"/>
    </row>
    <row r="371" s="277" customFormat="true" ht="15" customHeight="true" x14ac:dyDescent="0.2">
      <c r="B371" s="279"/>
      <c r="AK371" s="305"/>
      <c r="AL371" s="305"/>
      <c r="AM371" s="305"/>
      <c r="AN371" s="305"/>
      <c r="AO371" s="305"/>
      <c r="AP371" s="305"/>
      <c r="AQ371" s="305"/>
      <c r="AR371" s="305"/>
      <c r="AS371" s="305"/>
      <c r="AT371" s="305"/>
      <c r="AU371" s="305"/>
      <c r="AV371" s="305"/>
      <c r="AW371" s="305"/>
      <c r="AX371" s="305"/>
      <c r="AY371" s="305"/>
      <c r="AZ371" s="305"/>
      <c r="BA371" s="325"/>
      <c r="BB371" s="281"/>
      <c r="BC371" s="325"/>
      <c r="BD371" s="325"/>
      <c r="BE371" s="325"/>
      <c r="BF371" s="325"/>
      <c r="BG371" s="325"/>
      <c r="BH371" s="325"/>
      <c r="BI371" s="325"/>
      <c r="BJ371" s="325"/>
      <c r="BK371" s="325"/>
      <c r="BL371" s="325"/>
      <c r="BM371" s="325"/>
      <c r="BN371" s="325"/>
      <c r="BO371" s="325"/>
      <c r="BP371" s="325"/>
      <c r="BQ371" s="325"/>
      <c r="BR371" s="325"/>
      <c r="BS371" s="325"/>
      <c r="BT371" s="325"/>
      <c r="BU371" s="325"/>
      <c r="BV371" s="325"/>
      <c r="BW371" s="325"/>
      <c r="BX371" s="325"/>
      <c r="BY371" s="325"/>
      <c r="BZ371" s="305"/>
      <c r="CA371" s="305"/>
      <c r="CB371" s="305"/>
      <c r="CC371" s="305"/>
      <c r="CD371" s="305"/>
      <c r="CE371" s="305"/>
      <c r="CF371" s="305"/>
      <c r="CG371" s="305"/>
      <c r="CH371" s="305"/>
      <c r="CI371" s="305"/>
      <c r="CJ371" s="305"/>
      <c r="CK371" s="305"/>
      <c r="CL371" s="305"/>
      <c r="CM371" s="305"/>
      <c r="CN371" s="305"/>
      <c r="CO371" s="305"/>
      <c r="CP371" s="305"/>
      <c r="CQ371" s="305"/>
      <c r="CR371" s="305"/>
      <c r="CS371" s="305"/>
      <c r="CT371" s="305"/>
      <c r="CU371" s="305"/>
      <c r="CV371" s="305"/>
      <c r="CW371" s="305"/>
      <c r="CX371" s="305"/>
      <c r="CY371" s="305"/>
      <c r="CZ371" s="305"/>
    </row>
    <row r="372" s="277" customFormat="true" ht="15" customHeight="true" x14ac:dyDescent="0.2">
      <c r="B372" s="279"/>
      <c r="AK372" s="305"/>
      <c r="AL372" s="305"/>
      <c r="AM372" s="305"/>
      <c r="AN372" s="305"/>
      <c r="AO372" s="305"/>
      <c r="AP372" s="305"/>
      <c r="AQ372" s="305"/>
      <c r="AR372" s="305"/>
      <c r="AS372" s="305"/>
      <c r="AT372" s="305"/>
      <c r="AU372" s="305"/>
      <c r="AV372" s="305"/>
      <c r="AW372" s="305"/>
      <c r="AX372" s="305"/>
      <c r="AY372" s="305"/>
      <c r="AZ372" s="305"/>
      <c r="BA372" s="325"/>
      <c r="BB372" s="281"/>
      <c r="BC372" s="325"/>
      <c r="BD372" s="325"/>
      <c r="BE372" s="325"/>
      <c r="BF372" s="325"/>
      <c r="BG372" s="325"/>
      <c r="BH372" s="325"/>
      <c r="BI372" s="325"/>
      <c r="BJ372" s="325"/>
      <c r="BK372" s="325"/>
      <c r="BL372" s="325"/>
      <c r="BM372" s="325"/>
      <c r="BN372" s="325"/>
      <c r="BO372" s="325"/>
      <c r="BP372" s="325"/>
      <c r="BQ372" s="325"/>
      <c r="BR372" s="325"/>
      <c r="BS372" s="325"/>
      <c r="BT372" s="325"/>
      <c r="BU372" s="325"/>
      <c r="BV372" s="325"/>
      <c r="BW372" s="325"/>
      <c r="BX372" s="325"/>
      <c r="BY372" s="325"/>
      <c r="BZ372" s="305"/>
      <c r="CA372" s="305"/>
      <c r="CB372" s="305"/>
      <c r="CC372" s="305"/>
      <c r="CD372" s="305"/>
      <c r="CE372" s="305"/>
      <c r="CF372" s="305"/>
      <c r="CG372" s="305"/>
      <c r="CH372" s="305"/>
      <c r="CI372" s="305"/>
      <c r="CJ372" s="305"/>
      <c r="CK372" s="305"/>
      <c r="CL372" s="305"/>
      <c r="CM372" s="305"/>
      <c r="CN372" s="305"/>
      <c r="CO372" s="305"/>
      <c r="CP372" s="305"/>
      <c r="CQ372" s="305"/>
      <c r="CR372" s="305"/>
      <c r="CS372" s="305"/>
      <c r="CT372" s="305"/>
      <c r="CU372" s="305"/>
      <c r="CV372" s="305"/>
      <c r="CW372" s="305"/>
      <c r="CX372" s="305"/>
      <c r="CY372" s="305"/>
      <c r="CZ372" s="305"/>
    </row>
    <row r="373" s="277" customFormat="true" ht="15" customHeight="true" x14ac:dyDescent="0.2">
      <c r="B373" s="279"/>
      <c r="AK373" s="305"/>
      <c r="AL373" s="305"/>
      <c r="AM373" s="305"/>
      <c r="AN373" s="305"/>
      <c r="AO373" s="305"/>
      <c r="AP373" s="305"/>
      <c r="AQ373" s="305"/>
      <c r="AR373" s="305"/>
      <c r="AS373" s="305"/>
      <c r="AT373" s="305"/>
      <c r="AU373" s="305"/>
      <c r="AV373" s="305"/>
      <c r="AW373" s="305"/>
      <c r="AX373" s="305"/>
      <c r="AY373" s="305"/>
      <c r="AZ373" s="305"/>
      <c r="BA373" s="325"/>
      <c r="BB373" s="281"/>
      <c r="BC373" s="325"/>
      <c r="BD373" s="325"/>
      <c r="BE373" s="325"/>
      <c r="BF373" s="325"/>
      <c r="BG373" s="325"/>
      <c r="BH373" s="325"/>
      <c r="BI373" s="325"/>
      <c r="BJ373" s="325"/>
      <c r="BK373" s="325"/>
      <c r="BL373" s="325"/>
      <c r="BM373" s="325"/>
      <c r="BN373" s="325"/>
      <c r="BO373" s="325"/>
      <c r="BP373" s="325"/>
      <c r="BQ373" s="325"/>
      <c r="BR373" s="325"/>
      <c r="BS373" s="325"/>
      <c r="BT373" s="325"/>
      <c r="BU373" s="325"/>
      <c r="BV373" s="325"/>
      <c r="BW373" s="325"/>
      <c r="BX373" s="325"/>
      <c r="BY373" s="325"/>
      <c r="BZ373" s="305"/>
      <c r="CA373" s="305"/>
      <c r="CB373" s="305"/>
      <c r="CC373" s="305"/>
      <c r="CD373" s="305"/>
      <c r="CE373" s="305"/>
      <c r="CF373" s="305"/>
      <c r="CG373" s="305"/>
      <c r="CH373" s="305"/>
      <c r="CI373" s="305"/>
      <c r="CJ373" s="305"/>
      <c r="CK373" s="305"/>
      <c r="CL373" s="305"/>
      <c r="CM373" s="305"/>
      <c r="CN373" s="305"/>
      <c r="CO373" s="305"/>
      <c r="CP373" s="305"/>
      <c r="CQ373" s="305"/>
      <c r="CR373" s="305"/>
      <c r="CS373" s="305"/>
      <c r="CT373" s="305"/>
      <c r="CU373" s="305"/>
      <c r="CV373" s="305"/>
      <c r="CW373" s="305"/>
      <c r="CX373" s="305"/>
      <c r="CY373" s="305"/>
      <c r="CZ373" s="305"/>
    </row>
    <row r="374" s="277" customFormat="true" ht="15" customHeight="true" x14ac:dyDescent="0.2">
      <c r="B374" s="279"/>
      <c r="AK374" s="305"/>
      <c r="AL374" s="305"/>
      <c r="AM374" s="305"/>
      <c r="AN374" s="305"/>
      <c r="AO374" s="305"/>
      <c r="AP374" s="305"/>
      <c r="AQ374" s="305"/>
      <c r="AR374" s="305"/>
      <c r="AS374" s="305"/>
      <c r="AT374" s="305"/>
      <c r="AU374" s="305"/>
      <c r="AV374" s="305"/>
      <c r="AW374" s="305"/>
      <c r="AX374" s="305"/>
      <c r="AY374" s="305"/>
      <c r="AZ374" s="305"/>
      <c r="BA374" s="325"/>
      <c r="BB374" s="281"/>
      <c r="BC374" s="325"/>
      <c r="BD374" s="325"/>
      <c r="BE374" s="325"/>
      <c r="BF374" s="325"/>
      <c r="BG374" s="325"/>
      <c r="BH374" s="325"/>
      <c r="BI374" s="325"/>
      <c r="BJ374" s="325"/>
      <c r="BK374" s="325"/>
      <c r="BL374" s="325"/>
      <c r="BM374" s="325"/>
      <c r="BN374" s="325"/>
      <c r="BO374" s="325"/>
      <c r="BP374" s="325"/>
      <c r="BQ374" s="325"/>
      <c r="BR374" s="325"/>
      <c r="BS374" s="325"/>
      <c r="BT374" s="325"/>
      <c r="BU374" s="325"/>
      <c r="BV374" s="325"/>
      <c r="BW374" s="325"/>
      <c r="BX374" s="325"/>
      <c r="BY374" s="325"/>
      <c r="BZ374" s="305"/>
      <c r="CA374" s="305"/>
      <c r="CB374" s="305"/>
      <c r="CC374" s="305"/>
      <c r="CD374" s="305"/>
      <c r="CE374" s="305"/>
      <c r="CF374" s="305"/>
      <c r="CG374" s="305"/>
      <c r="CH374" s="305"/>
      <c r="CI374" s="305"/>
      <c r="CJ374" s="305"/>
      <c r="CK374" s="305"/>
      <c r="CL374" s="305"/>
      <c r="CM374" s="305"/>
      <c r="CN374" s="305"/>
      <c r="CO374" s="305"/>
      <c r="CP374" s="305"/>
      <c r="CQ374" s="305"/>
      <c r="CR374" s="305"/>
      <c r="CS374" s="305"/>
      <c r="CT374" s="305"/>
      <c r="CU374" s="305"/>
      <c r="CV374" s="305"/>
      <c r="CW374" s="305"/>
      <c r="CX374" s="305"/>
      <c r="CY374" s="305"/>
      <c r="CZ374" s="305"/>
    </row>
    <row r="375" s="277" customFormat="true" ht="15" customHeight="true" x14ac:dyDescent="0.2">
      <c r="B375" s="279"/>
      <c r="AK375" s="305"/>
      <c r="AL375" s="305"/>
      <c r="AM375" s="305"/>
      <c r="AN375" s="305"/>
      <c r="AO375" s="305"/>
      <c r="AP375" s="305"/>
      <c r="AQ375" s="305"/>
      <c r="AR375" s="305"/>
      <c r="AS375" s="305"/>
      <c r="AT375" s="305"/>
      <c r="AU375" s="305"/>
      <c r="AV375" s="305"/>
      <c r="AW375" s="305"/>
      <c r="AX375" s="305"/>
      <c r="AY375" s="305"/>
      <c r="AZ375" s="305"/>
      <c r="BA375" s="278"/>
      <c r="BB375" s="276"/>
      <c r="BC375" s="276"/>
      <c r="BD375" s="276"/>
      <c r="BE375" s="276"/>
      <c r="BF375" s="276"/>
      <c r="BG375" s="276"/>
      <c r="BH375" s="276"/>
      <c r="BI375" s="276"/>
      <c r="BJ375" s="276"/>
      <c r="BK375" s="276"/>
      <c r="BL375" s="276"/>
      <c r="BM375" s="276"/>
      <c r="BN375" s="276"/>
      <c r="BO375" s="276"/>
      <c r="BP375" s="276"/>
      <c r="BQ375" s="276"/>
      <c r="BR375" s="276"/>
      <c r="BS375" s="276"/>
      <c r="BT375" s="276"/>
      <c r="BU375" s="276"/>
      <c r="BV375" s="276"/>
      <c r="BW375" s="276"/>
      <c r="BX375" s="276"/>
      <c r="BY375" s="278"/>
      <c r="BZ375" s="304"/>
      <c r="CA375" s="304"/>
      <c r="CB375" s="304"/>
      <c r="CC375" s="304"/>
      <c r="CD375" s="304"/>
      <c r="CE375" s="304"/>
      <c r="CF375" s="304"/>
      <c r="CG375" s="304"/>
      <c r="CH375" s="304"/>
      <c r="CI375" s="304"/>
      <c r="CJ375" s="304"/>
      <c r="CK375" s="304"/>
      <c r="CL375" s="304"/>
      <c r="CM375" s="304"/>
      <c r="CN375" s="304"/>
      <c r="CO375" s="304"/>
      <c r="CP375" s="304"/>
      <c r="CQ375" s="304"/>
      <c r="CR375" s="304"/>
      <c r="CS375" s="304"/>
      <c r="CT375" s="304"/>
      <c r="CU375" s="304"/>
      <c r="CV375" s="304"/>
      <c r="CW375" s="304"/>
      <c r="CX375" s="304"/>
      <c r="CY375" s="304"/>
      <c r="CZ375" s="304"/>
    </row>
    <row r="376" s="277" customFormat="true" ht="15" customHeight="true" x14ac:dyDescent="0.2">
      <c r="B376" s="279"/>
      <c r="AK376" s="305"/>
      <c r="AL376" s="305"/>
      <c r="AM376" s="305"/>
      <c r="AN376" s="305"/>
      <c r="AO376" s="305"/>
      <c r="AP376" s="305"/>
      <c r="AQ376" s="305"/>
      <c r="AR376" s="305"/>
      <c r="AS376" s="305"/>
      <c r="AT376" s="305"/>
      <c r="AU376" s="305"/>
      <c r="AV376" s="305"/>
      <c r="AW376" s="305"/>
      <c r="AX376" s="305"/>
      <c r="AY376" s="305"/>
      <c r="AZ376" s="305"/>
      <c r="BA376" s="278"/>
      <c r="BB376" s="276"/>
      <c r="BC376" s="276"/>
      <c r="BD376" s="276"/>
      <c r="BE376" s="276"/>
      <c r="BF376" s="276"/>
      <c r="BG376" s="276"/>
      <c r="BH376" s="276"/>
      <c r="BI376" s="276"/>
      <c r="BJ376" s="276"/>
      <c r="BK376" s="276"/>
      <c r="BL376" s="276"/>
      <c r="BM376" s="276"/>
      <c r="BN376" s="276"/>
      <c r="BO376" s="276"/>
      <c r="BP376" s="276"/>
      <c r="BQ376" s="276"/>
      <c r="BR376" s="276"/>
      <c r="BS376" s="276"/>
      <c r="BT376" s="276"/>
      <c r="BU376" s="276"/>
      <c r="BV376" s="276"/>
      <c r="BW376" s="276"/>
      <c r="BX376" s="276"/>
      <c r="BY376" s="278"/>
      <c r="BZ376" s="304"/>
      <c r="CA376" s="304"/>
      <c r="CB376" s="304"/>
      <c r="CC376" s="304"/>
      <c r="CD376" s="304"/>
      <c r="CE376" s="304"/>
      <c r="CF376" s="304"/>
      <c r="CG376" s="304"/>
      <c r="CH376" s="304"/>
      <c r="CI376" s="304"/>
      <c r="CJ376" s="304"/>
      <c r="CK376" s="304"/>
      <c r="CL376" s="304"/>
      <c r="CM376" s="304"/>
      <c r="CN376" s="304"/>
      <c r="CO376" s="304"/>
      <c r="CP376" s="304"/>
      <c r="CQ376" s="304"/>
      <c r="CR376" s="304"/>
      <c r="CS376" s="304"/>
      <c r="CT376" s="304"/>
      <c r="CU376" s="304"/>
      <c r="CV376" s="304"/>
      <c r="CW376" s="304"/>
      <c r="CX376" s="304"/>
      <c r="CY376" s="304"/>
      <c r="CZ376" s="304"/>
    </row>
    <row r="377" s="277" customFormat="true" ht="15" customHeight="true" x14ac:dyDescent="0.2">
      <c r="B377" s="279"/>
      <c r="AK377" s="305"/>
      <c r="AL377" s="305"/>
      <c r="AM377" s="305"/>
      <c r="AN377" s="305"/>
      <c r="AO377" s="305"/>
      <c r="AP377" s="305"/>
      <c r="AQ377" s="305"/>
      <c r="AR377" s="305"/>
      <c r="AS377" s="305"/>
      <c r="AT377" s="305"/>
      <c r="AU377" s="305"/>
      <c r="AV377" s="305"/>
      <c r="AW377" s="305"/>
      <c r="AX377" s="305"/>
      <c r="AY377" s="305"/>
      <c r="AZ377" s="305"/>
      <c r="BA377" s="278"/>
      <c r="BB377" s="276"/>
      <c r="BC377" s="276"/>
      <c r="BD377" s="276"/>
      <c r="BE377" s="276"/>
      <c r="BF377" s="276"/>
      <c r="BG377" s="276"/>
      <c r="BH377" s="276"/>
      <c r="BI377" s="276"/>
      <c r="BJ377" s="276"/>
      <c r="BK377" s="276"/>
      <c r="BL377" s="276"/>
      <c r="BM377" s="276"/>
      <c r="BN377" s="276"/>
      <c r="BO377" s="276"/>
      <c r="BP377" s="276"/>
      <c r="BQ377" s="276"/>
      <c r="BR377" s="276"/>
      <c r="BS377" s="276"/>
      <c r="BT377" s="276"/>
      <c r="BU377" s="276"/>
      <c r="BV377" s="276"/>
      <c r="BW377" s="276"/>
      <c r="BX377" s="276"/>
      <c r="BY377" s="278"/>
      <c r="BZ377" s="304"/>
      <c r="CA377" s="304"/>
      <c r="CB377" s="304"/>
      <c r="CC377" s="304"/>
      <c r="CD377" s="304"/>
      <c r="CE377" s="304"/>
      <c r="CF377" s="304"/>
      <c r="CG377" s="304"/>
      <c r="CH377" s="304"/>
      <c r="CI377" s="304"/>
      <c r="CJ377" s="304"/>
      <c r="CK377" s="304"/>
      <c r="CL377" s="304"/>
      <c r="CM377" s="304"/>
      <c r="CN377" s="304"/>
      <c r="CO377" s="304"/>
      <c r="CP377" s="304"/>
      <c r="CQ377" s="304"/>
      <c r="CR377" s="304"/>
      <c r="CS377" s="304"/>
      <c r="CT377" s="304"/>
      <c r="CU377" s="304"/>
      <c r="CV377" s="304"/>
      <c r="CW377" s="304"/>
      <c r="CX377" s="304"/>
      <c r="CY377" s="304"/>
      <c r="CZ377" s="304"/>
    </row>
    <row r="378" s="277" customFormat="true" ht="15" customHeight="true" x14ac:dyDescent="0.2">
      <c r="B378" s="279"/>
      <c r="AK378" s="305"/>
      <c r="AL378" s="305"/>
      <c r="AM378" s="305"/>
      <c r="AN378" s="305"/>
      <c r="AO378" s="305"/>
      <c r="AP378" s="305"/>
      <c r="AQ378" s="305"/>
      <c r="AR378" s="305"/>
      <c r="AS378" s="305"/>
      <c r="AT378" s="305"/>
      <c r="AU378" s="305"/>
      <c r="AV378" s="305"/>
      <c r="AW378" s="305"/>
      <c r="AX378" s="305"/>
      <c r="AY378" s="305"/>
      <c r="AZ378" s="305"/>
      <c r="BA378" s="278"/>
      <c r="BB378" s="276"/>
      <c r="BC378" s="276"/>
      <c r="BD378" s="276"/>
      <c r="BE378" s="276"/>
      <c r="BF378" s="276"/>
      <c r="BG378" s="276"/>
      <c r="BH378" s="276"/>
      <c r="BI378" s="276"/>
      <c r="BJ378" s="276"/>
      <c r="BK378" s="276"/>
      <c r="BL378" s="276"/>
      <c r="BM378" s="276"/>
      <c r="BN378" s="276"/>
      <c r="BO378" s="276"/>
      <c r="BP378" s="276"/>
      <c r="BQ378" s="276"/>
      <c r="BR378" s="276"/>
      <c r="BS378" s="276"/>
      <c r="BT378" s="276"/>
      <c r="BU378" s="276"/>
      <c r="BV378" s="276"/>
      <c r="BW378" s="276"/>
      <c r="BX378" s="276"/>
      <c r="BY378" s="278"/>
      <c r="BZ378" s="304"/>
      <c r="CA378" s="304"/>
      <c r="CB378" s="304"/>
      <c r="CC378" s="304"/>
      <c r="CD378" s="304"/>
      <c r="CE378" s="304"/>
      <c r="CF378" s="304"/>
      <c r="CG378" s="304"/>
      <c r="CH378" s="304"/>
      <c r="CI378" s="304"/>
      <c r="CJ378" s="304"/>
      <c r="CK378" s="304"/>
      <c r="CL378" s="304"/>
      <c r="CM378" s="304"/>
      <c r="CN378" s="304"/>
      <c r="CO378" s="304"/>
      <c r="CP378" s="304"/>
      <c r="CQ378" s="304"/>
      <c r="CR378" s="304"/>
      <c r="CS378" s="304"/>
      <c r="CT378" s="304"/>
      <c r="CU378" s="304"/>
      <c r="CV378" s="304"/>
      <c r="CW378" s="304"/>
      <c r="CX378" s="304"/>
      <c r="CY378" s="304"/>
      <c r="CZ378" s="304"/>
    </row>
    <row r="379" s="277" customFormat="true" ht="15" customHeight="true" x14ac:dyDescent="0.2">
      <c r="B379" s="279"/>
      <c r="AK379" s="305"/>
      <c r="AL379" s="305"/>
      <c r="AM379" s="305"/>
      <c r="AN379" s="305"/>
      <c r="AO379" s="305"/>
      <c r="AP379" s="305"/>
      <c r="AQ379" s="305"/>
      <c r="AR379" s="305"/>
      <c r="AS379" s="305"/>
      <c r="AT379" s="305"/>
      <c r="AU379" s="305"/>
      <c r="AV379" s="305"/>
      <c r="AW379" s="305"/>
      <c r="AX379" s="305"/>
      <c r="AY379" s="305"/>
      <c r="AZ379" s="305"/>
      <c r="BA379" s="278"/>
      <c r="BB379" s="276"/>
      <c r="BC379" s="276"/>
      <c r="BD379" s="276"/>
      <c r="BE379" s="276"/>
      <c r="BF379" s="276"/>
      <c r="BG379" s="276"/>
      <c r="BH379" s="276"/>
      <c r="BI379" s="276"/>
      <c r="BJ379" s="276"/>
      <c r="BK379" s="276"/>
      <c r="BL379" s="276"/>
      <c r="BM379" s="276"/>
      <c r="BN379" s="276"/>
      <c r="BO379" s="276"/>
      <c r="BP379" s="276"/>
      <c r="BQ379" s="276"/>
      <c r="BR379" s="276"/>
      <c r="BS379" s="276"/>
      <c r="BT379" s="276"/>
      <c r="BU379" s="276"/>
      <c r="BV379" s="276"/>
      <c r="BW379" s="276"/>
      <c r="BX379" s="276"/>
      <c r="BY379" s="278"/>
      <c r="BZ379" s="304"/>
      <c r="CA379" s="304"/>
      <c r="CB379" s="304"/>
      <c r="CC379" s="304"/>
      <c r="CD379" s="304"/>
      <c r="CE379" s="304"/>
      <c r="CF379" s="304"/>
      <c r="CG379" s="304"/>
      <c r="CH379" s="304"/>
      <c r="CI379" s="304"/>
      <c r="CJ379" s="304"/>
      <c r="CK379" s="304"/>
      <c r="CL379" s="304"/>
      <c r="CM379" s="304"/>
      <c r="CN379" s="304"/>
      <c r="CO379" s="304"/>
      <c r="CP379" s="304"/>
      <c r="CQ379" s="304"/>
      <c r="CR379" s="304"/>
      <c r="CS379" s="304"/>
      <c r="CT379" s="304"/>
      <c r="CU379" s="304"/>
      <c r="CV379" s="304"/>
      <c r="CW379" s="304"/>
      <c r="CX379" s="304"/>
      <c r="CY379" s="304"/>
      <c r="CZ379" s="304"/>
    </row>
    <row r="380" s="277" customFormat="true" ht="15" customHeight="true" x14ac:dyDescent="0.2">
      <c r="B380" s="279"/>
      <c r="AK380" s="305"/>
      <c r="AL380" s="305"/>
      <c r="AM380" s="305"/>
      <c r="AN380" s="305"/>
      <c r="AO380" s="305"/>
      <c r="AP380" s="305"/>
      <c r="AQ380" s="305"/>
      <c r="AR380" s="305"/>
      <c r="AS380" s="305"/>
      <c r="AT380" s="305"/>
      <c r="AU380" s="305"/>
      <c r="AV380" s="305"/>
      <c r="AW380" s="305"/>
      <c r="AX380" s="305"/>
      <c r="AY380" s="305"/>
      <c r="AZ380" s="305"/>
      <c r="BA380" s="278"/>
      <c r="BB380" s="276"/>
      <c r="BC380" s="276"/>
      <c r="BD380" s="276"/>
      <c r="BE380" s="276"/>
      <c r="BF380" s="276"/>
      <c r="BG380" s="276"/>
      <c r="BH380" s="276"/>
      <c r="BI380" s="276"/>
      <c r="BJ380" s="276"/>
      <c r="BK380" s="276"/>
      <c r="BL380" s="276"/>
      <c r="BM380" s="276"/>
      <c r="BN380" s="276"/>
      <c r="BO380" s="276"/>
      <c r="BP380" s="276"/>
      <c r="BQ380" s="276"/>
      <c r="BR380" s="276"/>
      <c r="BS380" s="276"/>
      <c r="BT380" s="276"/>
      <c r="BU380" s="276"/>
      <c r="BV380" s="276"/>
      <c r="BW380" s="276"/>
      <c r="BX380" s="276"/>
      <c r="BY380" s="278"/>
      <c r="BZ380" s="304"/>
      <c r="CA380" s="304"/>
      <c r="CB380" s="304"/>
      <c r="CC380" s="304"/>
      <c r="CD380" s="304"/>
      <c r="CE380" s="304"/>
      <c r="CF380" s="304"/>
      <c r="CG380" s="304"/>
      <c r="CH380" s="304"/>
      <c r="CI380" s="304"/>
      <c r="CJ380" s="304"/>
      <c r="CK380" s="304"/>
      <c r="CL380" s="304"/>
      <c r="CM380" s="304"/>
      <c r="CN380" s="304"/>
      <c r="CO380" s="304"/>
      <c r="CP380" s="304"/>
      <c r="CQ380" s="304"/>
      <c r="CR380" s="304"/>
      <c r="CS380" s="304"/>
      <c r="CT380" s="304"/>
      <c r="CU380" s="304"/>
      <c r="CV380" s="304"/>
      <c r="CW380" s="304"/>
      <c r="CX380" s="304"/>
      <c r="CY380" s="304"/>
      <c r="CZ380" s="304"/>
    </row>
    <row r="381" s="277" customFormat="true" ht="15" customHeight="true" x14ac:dyDescent="0.2">
      <c r="B381" s="279"/>
      <c r="AK381" s="305"/>
      <c r="AL381" s="305"/>
      <c r="AM381" s="305"/>
      <c r="AN381" s="305"/>
      <c r="AO381" s="305"/>
      <c r="AP381" s="305"/>
      <c r="AQ381" s="305"/>
      <c r="AR381" s="305"/>
      <c r="AS381" s="305"/>
      <c r="AT381" s="305"/>
      <c r="AU381" s="305"/>
      <c r="AV381" s="305"/>
      <c r="AW381" s="305"/>
      <c r="AX381" s="305"/>
      <c r="AY381" s="305"/>
      <c r="AZ381" s="305"/>
      <c r="BA381" s="278"/>
      <c r="BB381" s="276"/>
      <c r="BC381" s="276"/>
      <c r="BD381" s="276"/>
      <c r="BE381" s="276"/>
      <c r="BF381" s="276"/>
      <c r="BG381" s="276"/>
      <c r="BH381" s="276"/>
      <c r="BI381" s="276"/>
      <c r="BJ381" s="276"/>
      <c r="BK381" s="276"/>
      <c r="BL381" s="276"/>
      <c r="BM381" s="276"/>
      <c r="BN381" s="276"/>
      <c r="BO381" s="276"/>
      <c r="BP381" s="276"/>
      <c r="BQ381" s="276"/>
      <c r="BR381" s="276"/>
      <c r="BS381" s="276"/>
      <c r="BT381" s="276"/>
      <c r="BU381" s="276"/>
      <c r="BV381" s="276"/>
      <c r="BW381" s="276"/>
      <c r="BX381" s="276"/>
      <c r="BY381" s="278"/>
      <c r="BZ381" s="304"/>
      <c r="CA381" s="304"/>
      <c r="CB381" s="304"/>
      <c r="CC381" s="304"/>
      <c r="CD381" s="304"/>
      <c r="CE381" s="304"/>
      <c r="CF381" s="304"/>
      <c r="CG381" s="304"/>
      <c r="CH381" s="304"/>
      <c r="CI381" s="304"/>
      <c r="CJ381" s="304"/>
      <c r="CK381" s="304"/>
      <c r="CL381" s="304"/>
      <c r="CM381" s="304"/>
      <c r="CN381" s="304"/>
      <c r="CO381" s="304"/>
      <c r="CP381" s="304"/>
      <c r="CQ381" s="304"/>
      <c r="CR381" s="304"/>
      <c r="CS381" s="304"/>
      <c r="CT381" s="304"/>
      <c r="CU381" s="304"/>
      <c r="CV381" s="304"/>
      <c r="CW381" s="304"/>
      <c r="CX381" s="304"/>
      <c r="CY381" s="304"/>
      <c r="CZ381" s="304"/>
    </row>
    <row r="382" s="277" customFormat="true" ht="15" customHeight="true" x14ac:dyDescent="0.2">
      <c r="B382" s="279"/>
      <c r="AK382" s="305"/>
      <c r="AL382" s="305"/>
      <c r="AM382" s="305"/>
      <c r="AN382" s="305"/>
      <c r="AO382" s="305"/>
      <c r="AP382" s="305"/>
      <c r="AQ382" s="305"/>
      <c r="AR382" s="305"/>
      <c r="AS382" s="305"/>
      <c r="AT382" s="305"/>
      <c r="AU382" s="305"/>
      <c r="AV382" s="305"/>
      <c r="AW382" s="305"/>
      <c r="AX382" s="305"/>
      <c r="AY382" s="305"/>
      <c r="AZ382" s="305"/>
      <c r="BA382" s="278"/>
      <c r="BB382" s="276"/>
      <c r="BC382" s="276"/>
      <c r="BD382" s="276"/>
      <c r="BE382" s="276"/>
      <c r="BF382" s="276"/>
      <c r="BG382" s="276"/>
      <c r="BH382" s="276"/>
      <c r="BI382" s="276"/>
      <c r="BJ382" s="276"/>
      <c r="BK382" s="276"/>
      <c r="BL382" s="276"/>
      <c r="BM382" s="276"/>
      <c r="BN382" s="276"/>
      <c r="BO382" s="276"/>
      <c r="BP382" s="276"/>
      <c r="BQ382" s="276"/>
      <c r="BR382" s="276"/>
      <c r="BS382" s="276"/>
      <c r="BT382" s="276"/>
      <c r="BU382" s="276"/>
      <c r="BV382" s="276"/>
      <c r="BW382" s="276"/>
      <c r="BX382" s="276"/>
      <c r="BY382" s="278"/>
      <c r="BZ382" s="304"/>
      <c r="CA382" s="304"/>
      <c r="CB382" s="304"/>
      <c r="CC382" s="304"/>
      <c r="CD382" s="304"/>
      <c r="CE382" s="304"/>
      <c r="CF382" s="304"/>
      <c r="CG382" s="304"/>
      <c r="CH382" s="304"/>
      <c r="CI382" s="304"/>
      <c r="CJ382" s="304"/>
      <c r="CK382" s="304"/>
      <c r="CL382" s="304"/>
      <c r="CM382" s="304"/>
      <c r="CN382" s="304"/>
      <c r="CO382" s="304"/>
      <c r="CP382" s="304"/>
      <c r="CQ382" s="304"/>
      <c r="CR382" s="304"/>
      <c r="CS382" s="304"/>
      <c r="CT382" s="304"/>
      <c r="CU382" s="304"/>
      <c r="CV382" s="304"/>
      <c r="CW382" s="304"/>
      <c r="CX382" s="304"/>
      <c r="CY382" s="304"/>
      <c r="CZ382" s="304"/>
    </row>
    <row r="383" s="277" customFormat="true" ht="15" customHeight="true" x14ac:dyDescent="0.2">
      <c r="B383" s="279"/>
      <c r="AK383" s="305"/>
      <c r="AL383" s="305"/>
      <c r="AM383" s="305"/>
      <c r="AN383" s="305"/>
      <c r="AO383" s="305"/>
      <c r="AP383" s="305"/>
      <c r="AQ383" s="305"/>
      <c r="AR383" s="305"/>
      <c r="AS383" s="305"/>
      <c r="AT383" s="305"/>
      <c r="AU383" s="305"/>
      <c r="AV383" s="305"/>
      <c r="AW383" s="305"/>
      <c r="AX383" s="305"/>
      <c r="AY383" s="305"/>
      <c r="AZ383" s="305"/>
      <c r="BA383" s="278"/>
      <c r="BB383" s="276"/>
      <c r="BC383" s="276"/>
      <c r="BD383" s="276"/>
      <c r="BE383" s="276"/>
      <c r="BF383" s="276"/>
      <c r="BG383" s="276"/>
      <c r="BH383" s="276"/>
      <c r="BI383" s="276"/>
      <c r="BJ383" s="276"/>
      <c r="BK383" s="276"/>
      <c r="BL383" s="276"/>
      <c r="BM383" s="276"/>
      <c r="BN383" s="276"/>
      <c r="BO383" s="276"/>
      <c r="BP383" s="276"/>
      <c r="BQ383" s="276"/>
      <c r="BR383" s="276"/>
      <c r="BS383" s="276"/>
      <c r="BT383" s="276"/>
      <c r="BU383" s="276"/>
      <c r="BV383" s="276"/>
      <c r="BW383" s="276"/>
      <c r="BX383" s="276"/>
      <c r="BY383" s="278"/>
      <c r="BZ383" s="304"/>
      <c r="CA383" s="304"/>
      <c r="CB383" s="304"/>
      <c r="CC383" s="304"/>
      <c r="CD383" s="304"/>
      <c r="CE383" s="304"/>
      <c r="CF383" s="304"/>
      <c r="CG383" s="304"/>
      <c r="CH383" s="304"/>
      <c r="CI383" s="304"/>
      <c r="CJ383" s="304"/>
      <c r="CK383" s="304"/>
      <c r="CL383" s="304"/>
      <c r="CM383" s="304"/>
      <c r="CN383" s="304"/>
      <c r="CO383" s="304"/>
      <c r="CP383" s="304"/>
      <c r="CQ383" s="304"/>
      <c r="CR383" s="304"/>
      <c r="CS383" s="304"/>
      <c r="CT383" s="304"/>
      <c r="CU383" s="304"/>
      <c r="CV383" s="304"/>
      <c r="CW383" s="304"/>
      <c r="CX383" s="304"/>
      <c r="CY383" s="304"/>
      <c r="CZ383" s="304"/>
    </row>
    <row r="384" s="277" customFormat="true" ht="15" customHeight="true" x14ac:dyDescent="0.2">
      <c r="B384" s="279"/>
      <c r="AK384" s="305"/>
      <c r="AL384" s="305"/>
      <c r="AM384" s="305"/>
      <c r="AN384" s="305"/>
      <c r="AO384" s="305"/>
      <c r="AP384" s="305"/>
      <c r="AQ384" s="305"/>
      <c r="AR384" s="305"/>
      <c r="AS384" s="305"/>
      <c r="AT384" s="305"/>
      <c r="AU384" s="305"/>
      <c r="AV384" s="305"/>
      <c r="AW384" s="305"/>
      <c r="AX384" s="305"/>
      <c r="AY384" s="305"/>
      <c r="AZ384" s="305"/>
      <c r="BA384" s="278"/>
      <c r="BB384" s="276"/>
      <c r="BC384" s="276"/>
      <c r="BD384" s="276"/>
      <c r="BE384" s="276"/>
      <c r="BF384" s="276"/>
      <c r="BG384" s="276"/>
      <c r="BH384" s="276"/>
      <c r="BI384" s="276"/>
      <c r="BJ384" s="276"/>
      <c r="BK384" s="276"/>
      <c r="BL384" s="276"/>
      <c r="BM384" s="276"/>
      <c r="BN384" s="276"/>
      <c r="BO384" s="276"/>
      <c r="BP384" s="276"/>
      <c r="BQ384" s="276"/>
      <c r="BR384" s="276"/>
      <c r="BS384" s="276"/>
      <c r="BT384" s="276"/>
      <c r="BU384" s="276"/>
      <c r="BV384" s="276"/>
      <c r="BW384" s="276"/>
      <c r="BX384" s="276"/>
      <c r="BY384" s="278"/>
      <c r="BZ384" s="304"/>
      <c r="CA384" s="304"/>
      <c r="CB384" s="304"/>
      <c r="CC384" s="304"/>
      <c r="CD384" s="304"/>
      <c r="CE384" s="304"/>
      <c r="CF384" s="304"/>
      <c r="CG384" s="304"/>
      <c r="CH384" s="304"/>
      <c r="CI384" s="304"/>
      <c r="CJ384" s="304"/>
      <c r="CK384" s="304"/>
      <c r="CL384" s="304"/>
      <c r="CM384" s="304"/>
      <c r="CN384" s="304"/>
      <c r="CO384" s="304"/>
      <c r="CP384" s="304"/>
      <c r="CQ384" s="304"/>
      <c r="CR384" s="304"/>
      <c r="CS384" s="304"/>
      <c r="CT384" s="304"/>
      <c r="CU384" s="304"/>
      <c r="CV384" s="304"/>
      <c r="CW384" s="304"/>
      <c r="CX384" s="304"/>
      <c r="CY384" s="304"/>
      <c r="CZ384" s="304"/>
    </row>
    <row r="385" s="277" customFormat="true" ht="15" customHeight="true" x14ac:dyDescent="0.2">
      <c r="B385" s="279"/>
      <c r="AK385" s="305"/>
      <c r="AL385" s="305"/>
      <c r="AM385" s="305"/>
      <c r="AN385" s="305"/>
      <c r="AO385" s="305"/>
      <c r="AP385" s="305"/>
      <c r="AQ385" s="305"/>
      <c r="AR385" s="305"/>
      <c r="AS385" s="305"/>
      <c r="AT385" s="305"/>
      <c r="AU385" s="305"/>
      <c r="AV385" s="305"/>
      <c r="AW385" s="305"/>
      <c r="AX385" s="305"/>
      <c r="AY385" s="305"/>
      <c r="AZ385" s="305"/>
      <c r="BA385" s="278"/>
      <c r="BB385" s="276"/>
      <c r="BC385" s="276"/>
      <c r="BD385" s="276"/>
      <c r="BE385" s="276"/>
      <c r="BF385" s="276"/>
      <c r="BG385" s="276"/>
      <c r="BH385" s="276"/>
      <c r="BI385" s="276"/>
      <c r="BJ385" s="276"/>
      <c r="BK385" s="276"/>
      <c r="BL385" s="276"/>
      <c r="BM385" s="276"/>
      <c r="BN385" s="276"/>
      <c r="BO385" s="276"/>
      <c r="BP385" s="276"/>
      <c r="BQ385" s="276"/>
      <c r="BR385" s="276"/>
      <c r="BS385" s="276"/>
      <c r="BT385" s="276"/>
      <c r="BU385" s="276"/>
      <c r="BV385" s="276"/>
      <c r="BW385" s="276"/>
      <c r="BX385" s="276"/>
      <c r="BY385" s="278"/>
      <c r="BZ385" s="304"/>
      <c r="CA385" s="304"/>
      <c r="CB385" s="304"/>
      <c r="CC385" s="304"/>
      <c r="CD385" s="304"/>
      <c r="CE385" s="304"/>
      <c r="CF385" s="304"/>
      <c r="CG385" s="304"/>
      <c r="CH385" s="304"/>
      <c r="CI385" s="304"/>
      <c r="CJ385" s="304"/>
      <c r="CK385" s="304"/>
      <c r="CL385" s="304"/>
      <c r="CM385" s="304"/>
      <c r="CN385" s="304"/>
      <c r="CO385" s="304"/>
      <c r="CP385" s="304"/>
      <c r="CQ385" s="304"/>
      <c r="CR385" s="304"/>
      <c r="CS385" s="304"/>
      <c r="CT385" s="304"/>
      <c r="CU385" s="304"/>
      <c r="CV385" s="304"/>
      <c r="CW385" s="304"/>
      <c r="CX385" s="304"/>
      <c r="CY385" s="304"/>
      <c r="CZ385" s="304"/>
    </row>
    <row r="386" s="277" customFormat="true" ht="15" customHeight="true" x14ac:dyDescent="0.2">
      <c r="B386" s="279"/>
      <c r="AK386" s="305"/>
      <c r="AL386" s="305"/>
      <c r="AM386" s="305"/>
      <c r="AN386" s="305"/>
      <c r="AO386" s="305"/>
      <c r="AP386" s="305"/>
      <c r="AQ386" s="305"/>
      <c r="AR386" s="305"/>
      <c r="AS386" s="305"/>
      <c r="AT386" s="305"/>
      <c r="AU386" s="305"/>
      <c r="AV386" s="305"/>
      <c r="AW386" s="305"/>
      <c r="AX386" s="305"/>
      <c r="AY386" s="305"/>
      <c r="AZ386" s="305"/>
      <c r="BA386" s="278"/>
      <c r="BB386" s="276"/>
      <c r="BC386" s="276"/>
      <c r="BD386" s="276"/>
      <c r="BE386" s="276"/>
      <c r="BF386" s="276"/>
      <c r="BG386" s="276"/>
      <c r="BH386" s="276"/>
      <c r="BI386" s="276"/>
      <c r="BJ386" s="276"/>
      <c r="BK386" s="276"/>
      <c r="BL386" s="276"/>
      <c r="BM386" s="276"/>
      <c r="BN386" s="276"/>
      <c r="BO386" s="276"/>
      <c r="BP386" s="276"/>
      <c r="BQ386" s="276"/>
      <c r="BR386" s="276"/>
      <c r="BS386" s="276"/>
      <c r="BT386" s="276"/>
      <c r="BU386" s="276"/>
      <c r="BV386" s="276"/>
      <c r="BW386" s="276"/>
      <c r="BX386" s="276"/>
      <c r="BY386" s="278"/>
      <c r="BZ386" s="304"/>
      <c r="CA386" s="304"/>
      <c r="CB386" s="304"/>
      <c r="CC386" s="304"/>
      <c r="CD386" s="304"/>
      <c r="CE386" s="304"/>
      <c r="CF386" s="304"/>
      <c r="CG386" s="304"/>
      <c r="CH386" s="304"/>
      <c r="CI386" s="304"/>
      <c r="CJ386" s="304"/>
      <c r="CK386" s="304"/>
      <c r="CL386" s="304"/>
      <c r="CM386" s="304"/>
      <c r="CN386" s="304"/>
      <c r="CO386" s="304"/>
      <c r="CP386" s="304"/>
      <c r="CQ386" s="304"/>
      <c r="CR386" s="304"/>
      <c r="CS386" s="304"/>
      <c r="CT386" s="304"/>
      <c r="CU386" s="304"/>
      <c r="CV386" s="304"/>
      <c r="CW386" s="304"/>
      <c r="CX386" s="304"/>
      <c r="CY386" s="304"/>
      <c r="CZ386" s="304"/>
    </row>
    <row r="387" s="277" customFormat="true" ht="15" customHeight="true" x14ac:dyDescent="0.2">
      <c r="B387" s="279"/>
      <c r="AK387" s="305"/>
      <c r="AL387" s="305"/>
      <c r="AM387" s="305"/>
      <c r="AN387" s="305"/>
      <c r="AO387" s="305"/>
      <c r="AP387" s="305"/>
      <c r="AQ387" s="305"/>
      <c r="AR387" s="305"/>
      <c r="AS387" s="305"/>
      <c r="AT387" s="305"/>
      <c r="AU387" s="305"/>
      <c r="AV387" s="305"/>
      <c r="AW387" s="305"/>
      <c r="AX387" s="305"/>
      <c r="AY387" s="305"/>
      <c r="AZ387" s="305"/>
      <c r="BA387" s="278"/>
      <c r="BB387" s="276"/>
      <c r="BC387" s="276"/>
      <c r="BD387" s="276"/>
      <c r="BE387" s="276"/>
      <c r="BF387" s="276"/>
      <c r="BG387" s="276"/>
      <c r="BH387" s="276"/>
      <c r="BI387" s="276"/>
      <c r="BJ387" s="276"/>
      <c r="BK387" s="276"/>
      <c r="BL387" s="276"/>
      <c r="BM387" s="276"/>
      <c r="BN387" s="276"/>
      <c r="BO387" s="276"/>
      <c r="BP387" s="276"/>
      <c r="BQ387" s="276"/>
      <c r="BR387" s="276"/>
      <c r="BS387" s="276"/>
      <c r="BT387" s="276"/>
      <c r="BU387" s="276"/>
      <c r="BV387" s="276"/>
      <c r="BW387" s="276"/>
      <c r="BX387" s="276"/>
      <c r="BY387" s="278"/>
      <c r="BZ387" s="304"/>
      <c r="CA387" s="304"/>
      <c r="CB387" s="304"/>
      <c r="CC387" s="304"/>
      <c r="CD387" s="304"/>
      <c r="CE387" s="304"/>
      <c r="CF387" s="304"/>
      <c r="CG387" s="304"/>
      <c r="CH387" s="304"/>
      <c r="CI387" s="304"/>
      <c r="CJ387" s="304"/>
      <c r="CK387" s="304"/>
      <c r="CL387" s="304"/>
      <c r="CM387" s="304"/>
      <c r="CN387" s="304"/>
      <c r="CO387" s="304"/>
      <c r="CP387" s="304"/>
      <c r="CQ387" s="304"/>
      <c r="CR387" s="304"/>
      <c r="CS387" s="304"/>
      <c r="CT387" s="304"/>
      <c r="CU387" s="304"/>
      <c r="CV387" s="304"/>
      <c r="CW387" s="304"/>
      <c r="CX387" s="304"/>
      <c r="CY387" s="304"/>
      <c r="CZ387" s="304"/>
    </row>
    <row r="388" s="277" customFormat="true" ht="15" customHeight="true" x14ac:dyDescent="0.2">
      <c r="B388" s="279"/>
      <c r="AK388" s="305"/>
      <c r="AL388" s="305"/>
      <c r="AM388" s="305"/>
      <c r="AN388" s="305"/>
      <c r="AO388" s="305"/>
      <c r="AP388" s="305"/>
      <c r="AQ388" s="305"/>
      <c r="AR388" s="305"/>
      <c r="AS388" s="305"/>
      <c r="AT388" s="305"/>
      <c r="AU388" s="305"/>
      <c r="AV388" s="305"/>
      <c r="AW388" s="305"/>
      <c r="AX388" s="305"/>
      <c r="AY388" s="305"/>
      <c r="AZ388" s="305"/>
      <c r="BA388" s="278"/>
      <c r="BB388" s="276"/>
      <c r="BC388" s="276"/>
      <c r="BD388" s="276"/>
      <c r="BE388" s="276"/>
      <c r="BF388" s="276"/>
      <c r="BG388" s="276"/>
      <c r="BH388" s="276"/>
      <c r="BI388" s="276"/>
      <c r="BJ388" s="276"/>
      <c r="BK388" s="276"/>
      <c r="BL388" s="276"/>
      <c r="BM388" s="276"/>
      <c r="BN388" s="276"/>
      <c r="BO388" s="276"/>
      <c r="BP388" s="276"/>
      <c r="BQ388" s="276"/>
      <c r="BR388" s="276"/>
      <c r="BS388" s="276"/>
      <c r="BT388" s="276"/>
      <c r="BU388" s="276"/>
      <c r="BV388" s="276"/>
      <c r="BW388" s="276"/>
      <c r="BX388" s="276"/>
      <c r="BY388" s="278"/>
      <c r="BZ388" s="304"/>
      <c r="CA388" s="304"/>
      <c r="CB388" s="304"/>
      <c r="CC388" s="304"/>
      <c r="CD388" s="304"/>
      <c r="CE388" s="304"/>
      <c r="CF388" s="304"/>
      <c r="CG388" s="304"/>
      <c r="CH388" s="304"/>
      <c r="CI388" s="304"/>
      <c r="CJ388" s="304"/>
      <c r="CK388" s="304"/>
      <c r="CL388" s="304"/>
      <c r="CM388" s="304"/>
      <c r="CN388" s="304"/>
      <c r="CO388" s="304"/>
      <c r="CP388" s="304"/>
      <c r="CQ388" s="304"/>
      <c r="CR388" s="304"/>
      <c r="CS388" s="304"/>
      <c r="CT388" s="304"/>
      <c r="CU388" s="304"/>
      <c r="CV388" s="304"/>
      <c r="CW388" s="304"/>
      <c r="CX388" s="304"/>
      <c r="CY388" s="304"/>
      <c r="CZ388" s="304"/>
    </row>
    <row r="389" s="277" customFormat="true" ht="15" customHeight="true" x14ac:dyDescent="0.2">
      <c r="B389" s="279"/>
      <c r="AK389" s="305"/>
      <c r="AL389" s="305"/>
      <c r="AM389" s="305"/>
      <c r="AN389" s="305"/>
      <c r="AO389" s="305"/>
      <c r="AP389" s="305"/>
      <c r="AQ389" s="305"/>
      <c r="AR389" s="305"/>
      <c r="AS389" s="305"/>
      <c r="AT389" s="305"/>
      <c r="AU389" s="305"/>
      <c r="AV389" s="305"/>
      <c r="AW389" s="305"/>
      <c r="AX389" s="305"/>
      <c r="AY389" s="305"/>
      <c r="AZ389" s="305"/>
      <c r="BA389" s="278"/>
      <c r="BB389" s="276"/>
      <c r="BC389" s="276"/>
      <c r="BD389" s="276"/>
      <c r="BE389" s="276"/>
      <c r="BF389" s="276"/>
      <c r="BG389" s="276"/>
      <c r="BH389" s="276"/>
      <c r="BI389" s="276"/>
      <c r="BJ389" s="276"/>
      <c r="BK389" s="276"/>
      <c r="BL389" s="276"/>
      <c r="BM389" s="276"/>
      <c r="BN389" s="276"/>
      <c r="BO389" s="276"/>
      <c r="BP389" s="276"/>
      <c r="BQ389" s="276"/>
      <c r="BR389" s="276"/>
      <c r="BS389" s="276"/>
      <c r="BT389" s="276"/>
      <c r="BU389" s="276"/>
      <c r="BV389" s="276"/>
      <c r="BW389" s="276"/>
      <c r="BX389" s="276"/>
      <c r="BY389" s="278"/>
      <c r="BZ389" s="304"/>
      <c r="CA389" s="304"/>
      <c r="CB389" s="304"/>
      <c r="CC389" s="304"/>
      <c r="CD389" s="304"/>
      <c r="CE389" s="304"/>
      <c r="CF389" s="304"/>
      <c r="CG389" s="304"/>
      <c r="CH389" s="304"/>
      <c r="CI389" s="304"/>
      <c r="CJ389" s="304"/>
      <c r="CK389" s="304"/>
      <c r="CL389" s="304"/>
      <c r="CM389" s="304"/>
      <c r="CN389" s="304"/>
      <c r="CO389" s="304"/>
      <c r="CP389" s="304"/>
      <c r="CQ389" s="304"/>
      <c r="CR389" s="304"/>
      <c r="CS389" s="304"/>
      <c r="CT389" s="304"/>
      <c r="CU389" s="304"/>
      <c r="CV389" s="304"/>
      <c r="CW389" s="304"/>
      <c r="CX389" s="304"/>
      <c r="CY389" s="304"/>
      <c r="CZ389" s="304"/>
    </row>
    <row r="390" s="433" customFormat="true" ht="15" customHeight="true" x14ac:dyDescent="0.2">
      <c r="B390" s="411"/>
      <c r="AK390" s="305"/>
      <c r="AL390" s="305"/>
      <c r="AM390" s="305"/>
      <c r="AN390" s="305"/>
      <c r="AO390" s="305"/>
      <c r="AP390" s="305"/>
      <c r="AQ390" s="305"/>
      <c r="AR390" s="305"/>
      <c r="AS390" s="305"/>
      <c r="AT390" s="305"/>
      <c r="AU390" s="305"/>
      <c r="AV390" s="305"/>
      <c r="AW390" s="305"/>
      <c r="AX390" s="305"/>
      <c r="AY390" s="305"/>
      <c r="AZ390" s="305"/>
      <c r="BA390" s="278"/>
      <c r="BB390" s="276"/>
      <c r="BC390" s="276"/>
      <c r="BD390" s="276"/>
      <c r="BE390" s="276"/>
      <c r="BF390" s="276"/>
      <c r="BG390" s="276"/>
      <c r="BH390" s="276"/>
      <c r="BI390" s="276"/>
      <c r="BJ390" s="276"/>
      <c r="BK390" s="276"/>
      <c r="BL390" s="276"/>
      <c r="BM390" s="276"/>
      <c r="BN390" s="276"/>
      <c r="BO390" s="276"/>
      <c r="BP390" s="276"/>
      <c r="BQ390" s="276"/>
      <c r="BR390" s="276"/>
      <c r="BS390" s="276"/>
      <c r="BT390" s="276"/>
      <c r="BU390" s="276"/>
      <c r="BV390" s="276"/>
      <c r="BW390" s="276"/>
      <c r="BX390" s="276"/>
      <c r="BY390" s="278"/>
      <c r="BZ390" s="304"/>
      <c r="CA390" s="304"/>
      <c r="CB390" s="304"/>
      <c r="CC390" s="304"/>
      <c r="CD390" s="304"/>
      <c r="CE390" s="304"/>
      <c r="CF390" s="304"/>
      <c r="CG390" s="304"/>
      <c r="CH390" s="304"/>
      <c r="CI390" s="304"/>
      <c r="CJ390" s="304"/>
      <c r="CK390" s="304"/>
      <c r="CL390" s="304"/>
      <c r="CM390" s="304"/>
      <c r="CN390" s="304"/>
      <c r="CO390" s="304"/>
      <c r="CP390" s="304"/>
      <c r="CQ390" s="304"/>
      <c r="CR390" s="304"/>
      <c r="CS390" s="304"/>
      <c r="CT390" s="304"/>
      <c r="CU390" s="304"/>
      <c r="CV390" s="304"/>
      <c r="CW390" s="304"/>
      <c r="CX390" s="304"/>
      <c r="CY390" s="304"/>
      <c r="CZ390" s="304"/>
    </row>
    <row r="391" s="433" customFormat="true" ht="15" customHeight="true" x14ac:dyDescent="0.2">
      <c r="B391" s="411"/>
      <c r="AK391" s="305"/>
      <c r="AL391" s="305"/>
      <c r="AM391" s="305"/>
      <c r="AN391" s="305"/>
      <c r="AO391" s="305"/>
      <c r="AP391" s="305"/>
      <c r="AQ391" s="305"/>
      <c r="AR391" s="305"/>
      <c r="AS391" s="305"/>
      <c r="AT391" s="305"/>
      <c r="AU391" s="305"/>
      <c r="AV391" s="305"/>
      <c r="AW391" s="305"/>
      <c r="AX391" s="305"/>
      <c r="AY391" s="305"/>
      <c r="AZ391" s="305"/>
      <c r="BA391" s="278"/>
      <c r="BB391" s="276"/>
      <c r="BC391" s="276"/>
      <c r="BD391" s="276"/>
      <c r="BE391" s="276"/>
      <c r="BF391" s="276"/>
      <c r="BG391" s="276"/>
      <c r="BH391" s="276"/>
      <c r="BI391" s="276"/>
      <c r="BJ391" s="276"/>
      <c r="BK391" s="276"/>
      <c r="BL391" s="276"/>
      <c r="BM391" s="276"/>
      <c r="BN391" s="276"/>
      <c r="BO391" s="276"/>
      <c r="BP391" s="276"/>
      <c r="BQ391" s="276"/>
      <c r="BR391" s="276"/>
      <c r="BS391" s="276"/>
      <c r="BT391" s="276"/>
      <c r="BU391" s="276"/>
      <c r="BV391" s="276"/>
      <c r="BW391" s="276"/>
      <c r="BX391" s="276"/>
      <c r="BY391" s="278"/>
      <c r="BZ391" s="304"/>
      <c r="CA391" s="304"/>
      <c r="CB391" s="304"/>
      <c r="CC391" s="304"/>
      <c r="CD391" s="304"/>
      <c r="CE391" s="304"/>
      <c r="CF391" s="304"/>
      <c r="CG391" s="304"/>
      <c r="CH391" s="304"/>
      <c r="CI391" s="304"/>
      <c r="CJ391" s="304"/>
      <c r="CK391" s="304"/>
      <c r="CL391" s="304"/>
      <c r="CM391" s="304"/>
      <c r="CN391" s="304"/>
      <c r="CO391" s="304"/>
      <c r="CP391" s="304"/>
      <c r="CQ391" s="304"/>
      <c r="CR391" s="304"/>
      <c r="CS391" s="304"/>
      <c r="CT391" s="304"/>
      <c r="CU391" s="304"/>
      <c r="CV391" s="304"/>
      <c r="CW391" s="304"/>
      <c r="CX391" s="304"/>
      <c r="CY391" s="304"/>
      <c r="CZ391" s="304"/>
    </row>
    <row r="392" s="433" customFormat="true" ht="15" customHeight="true" x14ac:dyDescent="0.2">
      <c r="AK392" s="305"/>
      <c r="AL392" s="305"/>
      <c r="AM392" s="305"/>
      <c r="AN392" s="305"/>
      <c r="AO392" s="305"/>
      <c r="AP392" s="305"/>
      <c r="AQ392" s="305"/>
      <c r="AR392" s="305"/>
      <c r="AS392" s="305"/>
      <c r="AT392" s="305"/>
      <c r="AU392" s="305"/>
      <c r="AV392" s="305"/>
      <c r="AW392" s="305"/>
      <c r="AX392" s="305"/>
      <c r="AY392" s="305"/>
      <c r="AZ392" s="305"/>
      <c r="BA392" s="278"/>
      <c r="BB392" s="276"/>
      <c r="BC392" s="276"/>
      <c r="BD392" s="276"/>
      <c r="BE392" s="276"/>
      <c r="BF392" s="276"/>
      <c r="BG392" s="276"/>
      <c r="BH392" s="276"/>
      <c r="BI392" s="276"/>
      <c r="BJ392" s="276"/>
      <c r="BK392" s="276"/>
      <c r="BL392" s="276"/>
      <c r="BM392" s="276"/>
      <c r="BN392" s="276"/>
      <c r="BO392" s="276"/>
      <c r="BP392" s="276"/>
      <c r="BQ392" s="276"/>
      <c r="BR392" s="276"/>
      <c r="BS392" s="276"/>
      <c r="BT392" s="276"/>
      <c r="BU392" s="276"/>
      <c r="BV392" s="276"/>
      <c r="BW392" s="276"/>
      <c r="BX392" s="276"/>
      <c r="BY392" s="278"/>
      <c r="BZ392" s="304"/>
      <c r="CA392" s="304"/>
      <c r="CB392" s="304"/>
      <c r="CC392" s="304"/>
      <c r="CD392" s="304"/>
      <c r="CE392" s="304"/>
      <c r="CF392" s="304"/>
      <c r="CG392" s="304"/>
      <c r="CH392" s="304"/>
      <c r="CI392" s="304"/>
      <c r="CJ392" s="304"/>
      <c r="CK392" s="304"/>
      <c r="CL392" s="304"/>
      <c r="CM392" s="304"/>
      <c r="CN392" s="304"/>
      <c r="CO392" s="304"/>
      <c r="CP392" s="304"/>
      <c r="CQ392" s="304"/>
      <c r="CR392" s="304"/>
      <c r="CS392" s="304"/>
      <c r="CT392" s="304"/>
      <c r="CU392" s="304"/>
      <c r="CV392" s="304"/>
      <c r="CW392" s="304"/>
      <c r="CX392" s="304"/>
      <c r="CY392" s="304"/>
      <c r="CZ392" s="304"/>
    </row>
    <row r="393" s="433" customFormat="true" ht="15" customHeight="true" x14ac:dyDescent="0.2">
      <c r="AK393" s="305"/>
      <c r="AL393" s="305"/>
      <c r="AM393" s="305"/>
      <c r="AN393" s="305"/>
      <c r="AO393" s="305"/>
      <c r="AP393" s="305"/>
      <c r="AQ393" s="305"/>
      <c r="AR393" s="305"/>
      <c r="AS393" s="305"/>
      <c r="AT393" s="305"/>
      <c r="AU393" s="305"/>
      <c r="AV393" s="305"/>
      <c r="AW393" s="305"/>
      <c r="AX393" s="305"/>
      <c r="AY393" s="305"/>
      <c r="AZ393" s="305"/>
      <c r="BA393" s="278"/>
      <c r="BB393" s="276"/>
      <c r="BC393" s="276"/>
      <c r="BD393" s="276"/>
      <c r="BE393" s="276"/>
      <c r="BF393" s="276"/>
      <c r="BG393" s="276"/>
      <c r="BH393" s="276"/>
      <c r="BI393" s="276"/>
      <c r="BJ393" s="276"/>
      <c r="BK393" s="276"/>
      <c r="BL393" s="276"/>
      <c r="BM393" s="276"/>
      <c r="BN393" s="276"/>
      <c r="BO393" s="276"/>
      <c r="BP393" s="276"/>
      <c r="BQ393" s="276"/>
      <c r="BR393" s="276"/>
      <c r="BS393" s="276"/>
      <c r="BT393" s="276"/>
      <c r="BU393" s="276"/>
      <c r="BV393" s="276"/>
      <c r="BW393" s="276"/>
      <c r="BX393" s="276"/>
      <c r="BY393" s="278"/>
      <c r="BZ393" s="304"/>
      <c r="CA393" s="304"/>
      <c r="CB393" s="304"/>
      <c r="CC393" s="304"/>
      <c r="CD393" s="304"/>
      <c r="CE393" s="304"/>
      <c r="CF393" s="304"/>
      <c r="CG393" s="304"/>
      <c r="CH393" s="304"/>
      <c r="CI393" s="304"/>
      <c r="CJ393" s="304"/>
      <c r="CK393" s="304"/>
      <c r="CL393" s="304"/>
      <c r="CM393" s="304"/>
      <c r="CN393" s="304"/>
      <c r="CO393" s="304"/>
      <c r="CP393" s="304"/>
      <c r="CQ393" s="304"/>
      <c r="CR393" s="304"/>
      <c r="CS393" s="304"/>
      <c r="CT393" s="304"/>
      <c r="CU393" s="304"/>
      <c r="CV393" s="304"/>
      <c r="CW393" s="304"/>
      <c r="CX393" s="304"/>
      <c r="CY393" s="304"/>
      <c r="CZ393" s="304"/>
    </row>
    <row r="394" s="433" customFormat="true" ht="15" customHeight="true" x14ac:dyDescent="0.2">
      <c r="AK394" s="305"/>
      <c r="AL394" s="305"/>
      <c r="AM394" s="305"/>
      <c r="AN394" s="305"/>
      <c r="AO394" s="305"/>
      <c r="AP394" s="305"/>
      <c r="AQ394" s="305"/>
      <c r="AR394" s="305"/>
      <c r="AS394" s="305"/>
      <c r="AT394" s="305"/>
      <c r="AU394" s="305"/>
      <c r="AV394" s="305"/>
      <c r="AW394" s="305"/>
      <c r="AX394" s="305"/>
      <c r="AY394" s="305"/>
      <c r="AZ394" s="305"/>
      <c r="BA394" s="278"/>
      <c r="BB394" s="276"/>
      <c r="BC394" s="276"/>
      <c r="BD394" s="276"/>
      <c r="BE394" s="276"/>
      <c r="BF394" s="276"/>
      <c r="BG394" s="276"/>
      <c r="BH394" s="276"/>
      <c r="BI394" s="276"/>
      <c r="BJ394" s="276"/>
      <c r="BK394" s="276"/>
      <c r="BL394" s="276"/>
      <c r="BM394" s="276"/>
      <c r="BN394" s="276"/>
      <c r="BO394" s="276"/>
      <c r="BP394" s="276"/>
      <c r="BQ394" s="276"/>
      <c r="BR394" s="276"/>
      <c r="BS394" s="276"/>
      <c r="BT394" s="276"/>
      <c r="BU394" s="276"/>
      <c r="BV394" s="276"/>
      <c r="BW394" s="276"/>
      <c r="BX394" s="276"/>
      <c r="BY394" s="278"/>
      <c r="BZ394" s="304"/>
      <c r="CA394" s="304"/>
      <c r="CB394" s="304"/>
      <c r="CC394" s="304"/>
      <c r="CD394" s="304"/>
      <c r="CE394" s="304"/>
      <c r="CF394" s="304"/>
      <c r="CG394" s="304"/>
      <c r="CH394" s="304"/>
      <c r="CI394" s="304"/>
      <c r="CJ394" s="304"/>
      <c r="CK394" s="304"/>
      <c r="CL394" s="304"/>
      <c r="CM394" s="304"/>
      <c r="CN394" s="304"/>
      <c r="CO394" s="304"/>
      <c r="CP394" s="304"/>
      <c r="CQ394" s="304"/>
      <c r="CR394" s="304"/>
      <c r="CS394" s="304"/>
      <c r="CT394" s="304"/>
      <c r="CU394" s="304"/>
      <c r="CV394" s="304"/>
      <c r="CW394" s="304"/>
      <c r="CX394" s="304"/>
      <c r="CY394" s="304"/>
      <c r="CZ394" s="304"/>
    </row>
    <row r="395" s="433" customFormat="true" ht="15" customHeight="true" x14ac:dyDescent="0.2">
      <c r="AK395" s="305"/>
      <c r="AL395" s="305"/>
      <c r="AM395" s="305"/>
      <c r="AN395" s="305"/>
      <c r="AO395" s="305"/>
      <c r="AP395" s="305"/>
      <c r="AQ395" s="305"/>
      <c r="AR395" s="305"/>
      <c r="AS395" s="305"/>
      <c r="AT395" s="305"/>
      <c r="AU395" s="305"/>
      <c r="AV395" s="305"/>
      <c r="AW395" s="305"/>
      <c r="AX395" s="305"/>
      <c r="AY395" s="305"/>
      <c r="AZ395" s="305"/>
      <c r="BA395" s="278"/>
      <c r="BB395" s="276"/>
      <c r="BC395" s="276"/>
      <c r="BD395" s="276"/>
      <c r="BE395" s="276"/>
      <c r="BF395" s="276"/>
      <c r="BG395" s="276"/>
      <c r="BH395" s="276"/>
      <c r="BI395" s="276"/>
      <c r="BJ395" s="276"/>
      <c r="BK395" s="276"/>
      <c r="BL395" s="276"/>
      <c r="BM395" s="276"/>
      <c r="BN395" s="276"/>
      <c r="BO395" s="276"/>
      <c r="BP395" s="276"/>
      <c r="BQ395" s="276"/>
      <c r="BR395" s="276"/>
      <c r="BS395" s="276"/>
      <c r="BT395" s="276"/>
      <c r="BU395" s="276"/>
      <c r="BV395" s="276"/>
      <c r="BW395" s="276"/>
      <c r="BX395" s="276"/>
      <c r="BY395" s="278"/>
      <c r="BZ395" s="304"/>
      <c r="CA395" s="304"/>
      <c r="CB395" s="304"/>
      <c r="CC395" s="304"/>
      <c r="CD395" s="304"/>
      <c r="CE395" s="304"/>
      <c r="CF395" s="304"/>
      <c r="CG395" s="304"/>
      <c r="CH395" s="304"/>
      <c r="CI395" s="304"/>
      <c r="CJ395" s="304"/>
      <c r="CK395" s="304"/>
      <c r="CL395" s="304"/>
      <c r="CM395" s="304"/>
      <c r="CN395" s="304"/>
      <c r="CO395" s="304"/>
      <c r="CP395" s="304"/>
      <c r="CQ395" s="304"/>
      <c r="CR395" s="304"/>
      <c r="CS395" s="304"/>
      <c r="CT395" s="304"/>
      <c r="CU395" s="304"/>
      <c r="CV395" s="304"/>
      <c r="CW395" s="304"/>
      <c r="CX395" s="304"/>
      <c r="CY395" s="304"/>
      <c r="CZ395" s="304"/>
    </row>
    <row r="396" s="433" customFormat="true" ht="15" customHeight="true" x14ac:dyDescent="0.2">
      <c r="AK396" s="305"/>
      <c r="AL396" s="305"/>
      <c r="AM396" s="305"/>
      <c r="AN396" s="305"/>
      <c r="AO396" s="305"/>
      <c r="AP396" s="305"/>
      <c r="AQ396" s="305"/>
      <c r="AR396" s="305"/>
      <c r="AS396" s="305"/>
      <c r="AT396" s="305"/>
      <c r="AU396" s="305"/>
      <c r="AV396" s="305"/>
      <c r="AW396" s="305"/>
      <c r="AX396" s="305"/>
      <c r="AY396" s="305"/>
      <c r="AZ396" s="305"/>
      <c r="BA396" s="278"/>
      <c r="BB396" s="276"/>
      <c r="BC396" s="276"/>
      <c r="BD396" s="276"/>
      <c r="BE396" s="276"/>
      <c r="BF396" s="276"/>
      <c r="BG396" s="276"/>
      <c r="BH396" s="276"/>
      <c r="BI396" s="276"/>
      <c r="BJ396" s="276"/>
      <c r="BK396" s="276"/>
      <c r="BL396" s="276"/>
      <c r="BM396" s="276"/>
      <c r="BN396" s="276"/>
      <c r="BO396" s="276"/>
      <c r="BP396" s="276"/>
      <c r="BQ396" s="276"/>
      <c r="BR396" s="276"/>
      <c r="BS396" s="276"/>
      <c r="BT396" s="276"/>
      <c r="BU396" s="276"/>
      <c r="BV396" s="276"/>
      <c r="BW396" s="276"/>
      <c r="BX396" s="276"/>
      <c r="BY396" s="278"/>
      <c r="BZ396" s="304"/>
      <c r="CA396" s="304"/>
      <c r="CB396" s="304"/>
      <c r="CC396" s="304"/>
      <c r="CD396" s="304"/>
      <c r="CE396" s="304"/>
      <c r="CF396" s="304"/>
      <c r="CG396" s="304"/>
      <c r="CH396" s="304"/>
      <c r="CI396" s="304"/>
      <c r="CJ396" s="304"/>
      <c r="CK396" s="304"/>
      <c r="CL396" s="304"/>
      <c r="CM396" s="304"/>
      <c r="CN396" s="304"/>
      <c r="CO396" s="304"/>
      <c r="CP396" s="304"/>
      <c r="CQ396" s="304"/>
      <c r="CR396" s="304"/>
      <c r="CS396" s="304"/>
      <c r="CT396" s="304"/>
      <c r="CU396" s="304"/>
      <c r="CV396" s="304"/>
      <c r="CW396" s="304"/>
      <c r="CX396" s="304"/>
      <c r="CY396" s="304"/>
      <c r="CZ396" s="304"/>
    </row>
    <row r="397" s="433" customFormat="true" ht="15" customHeight="true" x14ac:dyDescent="0.2">
      <c r="AK397" s="305"/>
      <c r="AL397" s="305"/>
      <c r="AM397" s="305"/>
      <c r="AN397" s="305"/>
      <c r="AO397" s="305"/>
      <c r="AP397" s="305"/>
      <c r="AQ397" s="305"/>
      <c r="AR397" s="305"/>
      <c r="AS397" s="305"/>
      <c r="AT397" s="305"/>
      <c r="AU397" s="305"/>
      <c r="AV397" s="305"/>
      <c r="AW397" s="305"/>
      <c r="AX397" s="305"/>
      <c r="AY397" s="305"/>
      <c r="AZ397" s="305"/>
      <c r="BA397" s="278"/>
      <c r="BB397" s="276"/>
      <c r="BC397" s="276"/>
      <c r="BD397" s="276"/>
      <c r="BE397" s="276"/>
      <c r="BF397" s="276"/>
      <c r="BG397" s="276"/>
      <c r="BH397" s="276"/>
      <c r="BI397" s="276"/>
      <c r="BJ397" s="276"/>
      <c r="BK397" s="276"/>
      <c r="BL397" s="276"/>
      <c r="BM397" s="276"/>
      <c r="BN397" s="276"/>
      <c r="BO397" s="276"/>
      <c r="BP397" s="276"/>
      <c r="BQ397" s="276"/>
      <c r="BR397" s="276"/>
      <c r="BS397" s="276"/>
      <c r="BT397" s="276"/>
      <c r="BU397" s="276"/>
      <c r="BV397" s="276"/>
      <c r="BW397" s="276"/>
      <c r="BX397" s="276"/>
      <c r="BY397" s="278"/>
      <c r="BZ397" s="304"/>
      <c r="CA397" s="304"/>
      <c r="CB397" s="304"/>
      <c r="CC397" s="304"/>
      <c r="CD397" s="304"/>
      <c r="CE397" s="304"/>
      <c r="CF397" s="304"/>
      <c r="CG397" s="304"/>
      <c r="CH397" s="304"/>
      <c r="CI397" s="304"/>
      <c r="CJ397" s="304"/>
      <c r="CK397" s="304"/>
      <c r="CL397" s="304"/>
      <c r="CM397" s="304"/>
      <c r="CN397" s="304"/>
      <c r="CO397" s="304"/>
      <c r="CP397" s="304"/>
      <c r="CQ397" s="304"/>
      <c r="CR397" s="304"/>
      <c r="CS397" s="304"/>
      <c r="CT397" s="304"/>
      <c r="CU397" s="304"/>
      <c r="CV397" s="304"/>
      <c r="CW397" s="304"/>
      <c r="CX397" s="304"/>
      <c r="CY397" s="304"/>
      <c r="CZ397" s="304"/>
    </row>
    <row r="398" s="433" customFormat="true" ht="15" customHeight="true" x14ac:dyDescent="0.2">
      <c r="AK398" s="305"/>
      <c r="AL398" s="305"/>
      <c r="AM398" s="305"/>
      <c r="AN398" s="305"/>
      <c r="AO398" s="305"/>
      <c r="AP398" s="305"/>
      <c r="AQ398" s="305"/>
      <c r="AR398" s="305"/>
      <c r="AS398" s="305"/>
      <c r="AT398" s="305"/>
      <c r="AU398" s="305"/>
      <c r="AV398" s="305"/>
      <c r="AW398" s="305"/>
      <c r="AX398" s="305"/>
      <c r="AY398" s="305"/>
      <c r="AZ398" s="305"/>
      <c r="BA398" s="278"/>
      <c r="BB398" s="276"/>
      <c r="BC398" s="276"/>
      <c r="BD398" s="276"/>
      <c r="BE398" s="276"/>
      <c r="BF398" s="276"/>
      <c r="BG398" s="276"/>
      <c r="BH398" s="276"/>
      <c r="BI398" s="276"/>
      <c r="BJ398" s="276"/>
      <c r="BK398" s="276"/>
      <c r="BL398" s="276"/>
      <c r="BM398" s="276"/>
      <c r="BN398" s="276"/>
      <c r="BO398" s="276"/>
      <c r="BP398" s="276"/>
      <c r="BQ398" s="276"/>
      <c r="BR398" s="276"/>
      <c r="BS398" s="276"/>
      <c r="BT398" s="276"/>
      <c r="BU398" s="276"/>
      <c r="BV398" s="276"/>
      <c r="BW398" s="276"/>
      <c r="BX398" s="276"/>
      <c r="BY398" s="278"/>
      <c r="BZ398" s="304"/>
      <c r="CA398" s="304"/>
      <c r="CB398" s="304"/>
      <c r="CC398" s="304"/>
      <c r="CD398" s="304"/>
      <c r="CE398" s="304"/>
      <c r="CF398" s="304"/>
      <c r="CG398" s="304"/>
      <c r="CH398" s="304"/>
      <c r="CI398" s="304"/>
      <c r="CJ398" s="304"/>
      <c r="CK398" s="304"/>
      <c r="CL398" s="304"/>
      <c r="CM398" s="304"/>
      <c r="CN398" s="304"/>
      <c r="CO398" s="304"/>
      <c r="CP398" s="304"/>
      <c r="CQ398" s="304"/>
      <c r="CR398" s="304"/>
      <c r="CS398" s="304"/>
      <c r="CT398" s="304"/>
      <c r="CU398" s="304"/>
      <c r="CV398" s="304"/>
      <c r="CW398" s="304"/>
      <c r="CX398" s="304"/>
      <c r="CY398" s="304"/>
      <c r="CZ398" s="304"/>
    </row>
    <row r="399" s="307" customFormat="true" ht="15" customHeight="true" x14ac:dyDescent="0.25">
      <c r="A399" s="282"/>
      <c r="B399" s="282"/>
      <c r="C399" s="1825" t="s">
        <v>129</v>
      </c>
      <c r="D399" s="1826"/>
      <c r="E399" s="1826"/>
      <c r="F399" s="1826"/>
      <c r="G399" s="282"/>
      <c r="H399" s="1827" t="s">
        <v>130</v>
      </c>
      <c r="I399" s="1828"/>
      <c r="J399" s="1828"/>
      <c r="K399" s="1828"/>
      <c r="M399" s="1827" t="s">
        <v>131</v>
      </c>
      <c r="N399" s="1828"/>
      <c r="O399" s="1828"/>
      <c r="P399" s="1828"/>
      <c r="Z399" s="300"/>
      <c r="AA399" s="300"/>
      <c r="AB399" s="300"/>
      <c r="AC399" s="300"/>
      <c r="AD399" s="300"/>
      <c r="AE399" s="300"/>
      <c r="AF399" s="300"/>
      <c r="AG399" s="300"/>
      <c r="AH399" s="300"/>
      <c r="AI399" s="300"/>
      <c r="AJ399" s="300"/>
      <c r="AK399" s="300"/>
      <c r="AL399" s="300"/>
      <c r="AM399" s="300"/>
      <c r="AN399" s="300"/>
      <c r="AO399" s="300"/>
      <c r="AP399" s="300"/>
      <c r="AQ399" s="300"/>
      <c r="AR399" s="300"/>
      <c r="AS399" s="300"/>
      <c r="AT399" s="300"/>
      <c r="AU399" s="300"/>
      <c r="AV399" s="300"/>
      <c r="AW399" s="300"/>
      <c r="AX399" s="300"/>
      <c r="AY399" s="300"/>
      <c r="AZ399" s="300"/>
      <c r="BB399" s="282"/>
      <c r="BZ399" s="300"/>
      <c r="CA399" s="300"/>
      <c r="CB399" s="300"/>
      <c r="CC399" s="300"/>
      <c r="CD399" s="300"/>
      <c r="CE399" s="300"/>
      <c r="CF399" s="300"/>
      <c r="CG399" s="300"/>
      <c r="CH399" s="300"/>
      <c r="CI399" s="300"/>
      <c r="CJ399" s="300"/>
      <c r="CK399" s="300"/>
      <c r="CL399" s="300"/>
      <c r="CM399" s="300"/>
      <c r="CN399" s="300"/>
      <c r="CO399" s="300"/>
      <c r="CP399" s="300"/>
      <c r="CQ399" s="300"/>
      <c r="CR399" s="300"/>
      <c r="CS399" s="300"/>
      <c r="CT399" s="300"/>
      <c r="CU399" s="300"/>
      <c r="CV399" s="300"/>
      <c r="CW399" s="300"/>
      <c r="CX399" s="300"/>
      <c r="CY399" s="300"/>
      <c r="CZ399" s="300"/>
    </row>
    <row r="400" s="623" customFormat="true" ht="24" customHeight="true" x14ac:dyDescent="0.2">
      <c r="C400" s="1820" t="s">
        <v>226</v>
      </c>
      <c r="D400" s="1718"/>
      <c r="E400" s="1718"/>
      <c r="H400" s="1820" t="s">
        <v>226</v>
      </c>
      <c r="I400" s="1718"/>
      <c r="J400" s="1718"/>
      <c r="M400" s="1820" t="s">
        <v>226</v>
      </c>
      <c r="N400" s="1718"/>
      <c r="O400" s="1718"/>
      <c r="AK400" s="300"/>
      <c r="AL400" s="300"/>
      <c r="AM400" s="300"/>
      <c r="AN400" s="300"/>
      <c r="AO400" s="300"/>
      <c r="AP400" s="300"/>
      <c r="AQ400" s="300"/>
      <c r="AR400" s="300"/>
      <c r="AS400" s="300"/>
      <c r="AT400" s="300"/>
      <c r="AU400" s="300"/>
      <c r="AV400" s="300"/>
      <c r="AW400" s="300"/>
      <c r="AX400" s="300"/>
      <c r="AY400" s="300"/>
      <c r="AZ400" s="300"/>
      <c r="BA400" s="307"/>
      <c r="BB400" s="282"/>
      <c r="BC400" s="307"/>
      <c r="BD400" s="307"/>
      <c r="BE400" s="307"/>
      <c r="BF400" s="307"/>
      <c r="BG400" s="307"/>
      <c r="BH400" s="307"/>
      <c r="BI400" s="307"/>
      <c r="BJ400" s="307"/>
      <c r="BK400" s="307"/>
      <c r="BL400" s="307"/>
      <c r="BM400" s="307"/>
      <c r="BN400" s="307"/>
      <c r="BO400" s="307"/>
      <c r="BP400" s="307"/>
      <c r="BQ400" s="307"/>
      <c r="BR400" s="307"/>
      <c r="BS400" s="307"/>
      <c r="BT400" s="307"/>
      <c r="BU400" s="307"/>
      <c r="BV400" s="307"/>
      <c r="BW400" s="307"/>
      <c r="BX400" s="307"/>
      <c r="BY400" s="307"/>
      <c r="BZ400" s="300"/>
      <c r="CA400" s="300"/>
      <c r="CB400" s="300"/>
      <c r="CC400" s="300"/>
      <c r="CD400" s="300"/>
      <c r="CE400" s="300"/>
      <c r="CF400" s="300"/>
      <c r="CG400" s="300"/>
      <c r="CH400" s="300"/>
      <c r="CI400" s="300"/>
      <c r="CJ400" s="300"/>
      <c r="CK400" s="300"/>
      <c r="CL400" s="300"/>
      <c r="CM400" s="300"/>
      <c r="CN400" s="300"/>
      <c r="CO400" s="300"/>
      <c r="CP400" s="300"/>
      <c r="CQ400" s="300"/>
      <c r="CR400" s="300"/>
      <c r="CS400" s="300"/>
      <c r="CT400" s="300"/>
      <c r="CU400" s="300"/>
      <c r="CV400" s="300"/>
      <c r="CW400" s="300"/>
      <c r="CX400" s="300"/>
      <c r="CY400" s="300"/>
      <c r="CZ400" s="300"/>
    </row>
    <row r="401" s="623" customFormat="true" ht="25.15" customHeight="true" x14ac:dyDescent="0.2">
      <c r="C401" s="1829"/>
      <c r="D401" s="1718"/>
      <c r="E401" s="973" t="s">
        <v>227</v>
      </c>
      <c r="H401" s="1829"/>
      <c r="I401" s="1718"/>
      <c r="J401" s="974" t="s">
        <v>227</v>
      </c>
      <c r="M401" s="1829"/>
      <c r="N401" s="1718"/>
      <c r="O401" s="975" t="s">
        <v>227</v>
      </c>
      <c r="AK401" s="300"/>
      <c r="AL401" s="300"/>
      <c r="AM401" s="300"/>
      <c r="AN401" s="300"/>
      <c r="AO401" s="300"/>
      <c r="AP401" s="300"/>
      <c r="AQ401" s="300"/>
      <c r="AR401" s="300"/>
      <c r="AS401" s="300"/>
      <c r="AT401" s="300"/>
      <c r="AU401" s="300"/>
      <c r="AV401" s="300"/>
      <c r="AW401" s="300"/>
      <c r="AX401" s="300"/>
      <c r="AY401" s="300"/>
      <c r="AZ401" s="300"/>
      <c r="BA401" s="307"/>
      <c r="BB401" s="282"/>
      <c r="BC401" s="307"/>
      <c r="BD401" s="307"/>
      <c r="BE401" s="307"/>
      <c r="BF401" s="307"/>
      <c r="BG401" s="307"/>
      <c r="BH401" s="307"/>
      <c r="BI401" s="307"/>
      <c r="BJ401" s="307"/>
      <c r="BK401" s="307"/>
      <c r="BL401" s="307"/>
      <c r="BM401" s="307"/>
      <c r="BN401" s="307"/>
      <c r="BO401" s="307"/>
      <c r="BP401" s="307"/>
      <c r="BQ401" s="307"/>
      <c r="BR401" s="307"/>
      <c r="BS401" s="307"/>
      <c r="BT401" s="307"/>
      <c r="BU401" s="307"/>
      <c r="BV401" s="307"/>
      <c r="BW401" s="307"/>
      <c r="BX401" s="307"/>
      <c r="BY401" s="307"/>
      <c r="BZ401" s="300"/>
      <c r="CA401" s="300"/>
      <c r="CB401" s="300"/>
      <c r="CC401" s="300"/>
      <c r="CD401" s="300"/>
      <c r="CE401" s="300"/>
      <c r="CF401" s="300"/>
      <c r="CG401" s="300"/>
      <c r="CH401" s="300"/>
      <c r="CI401" s="300"/>
      <c r="CJ401" s="300"/>
      <c r="CK401" s="300"/>
      <c r="CL401" s="300"/>
      <c r="CM401" s="300"/>
      <c r="CN401" s="300"/>
      <c r="CO401" s="300"/>
      <c r="CP401" s="300"/>
      <c r="CQ401" s="300"/>
      <c r="CR401" s="300"/>
      <c r="CS401" s="300"/>
      <c r="CT401" s="300"/>
      <c r="CU401" s="300"/>
      <c r="CV401" s="300"/>
      <c r="CW401" s="300"/>
      <c r="CX401" s="300"/>
      <c r="CY401" s="300"/>
      <c r="CZ401" s="300"/>
    </row>
    <row r="402" s="623" customFormat="true" ht="25.15" customHeight="true" x14ac:dyDescent="0.2">
      <c r="B402" s="1830" t="s">
        <v>135</v>
      </c>
      <c r="C402" s="1718"/>
      <c r="D402" s="1718"/>
      <c r="E402" s="976" t="s">
        <v>229</v>
      </c>
      <c r="H402" s="1718"/>
      <c r="I402" s="1718"/>
      <c r="J402" s="977" t="s">
        <v>229</v>
      </c>
      <c r="M402" s="1718"/>
      <c r="N402" s="1718"/>
      <c r="O402" s="978" t="s">
        <v>229</v>
      </c>
      <c r="AK402" s="300"/>
      <c r="AL402" s="300"/>
      <c r="AM402" s="300"/>
      <c r="AN402" s="300"/>
      <c r="AO402" s="300"/>
      <c r="AP402" s="300"/>
      <c r="AQ402" s="300"/>
      <c r="AR402" s="300"/>
      <c r="AS402" s="300"/>
      <c r="AT402" s="300"/>
      <c r="AU402" s="300"/>
      <c r="AV402" s="300"/>
      <c r="AW402" s="300"/>
      <c r="AX402" s="300"/>
      <c r="AY402" s="300"/>
      <c r="AZ402" s="300"/>
      <c r="BA402" s="307"/>
      <c r="BB402" s="282"/>
      <c r="BC402" s="307"/>
      <c r="BD402" s="307"/>
      <c r="BE402" s="307"/>
      <c r="BF402" s="307"/>
      <c r="BG402" s="307"/>
      <c r="BH402" s="307"/>
      <c r="BI402" s="307"/>
      <c r="BJ402" s="307"/>
      <c r="BK402" s="307"/>
      <c r="BL402" s="307"/>
      <c r="BM402" s="307"/>
      <c r="BN402" s="307"/>
      <c r="BO402" s="307"/>
      <c r="BP402" s="307"/>
      <c r="BQ402" s="307"/>
      <c r="BR402" s="307"/>
      <c r="BS402" s="307"/>
      <c r="BT402" s="307"/>
      <c r="BU402" s="307"/>
      <c r="BV402" s="307"/>
      <c r="BW402" s="307"/>
      <c r="BX402" s="307"/>
      <c r="BY402" s="307"/>
      <c r="BZ402" s="300"/>
      <c r="CA402" s="300"/>
      <c r="CB402" s="300"/>
      <c r="CC402" s="300"/>
      <c r="CD402" s="300"/>
      <c r="CE402" s="300"/>
      <c r="CF402" s="300"/>
      <c r="CG402" s="300"/>
      <c r="CH402" s="300"/>
      <c r="CI402" s="300"/>
      <c r="CJ402" s="300"/>
      <c r="CK402" s="300"/>
      <c r="CL402" s="300"/>
      <c r="CM402" s="300"/>
      <c r="CN402" s="300"/>
      <c r="CO402" s="300"/>
      <c r="CP402" s="300"/>
      <c r="CQ402" s="300"/>
      <c r="CR402" s="300"/>
      <c r="CS402" s="300"/>
      <c r="CT402" s="300"/>
      <c r="CU402" s="300"/>
      <c r="CV402" s="300"/>
      <c r="CW402" s="300"/>
      <c r="CX402" s="300"/>
      <c r="CY402" s="300"/>
      <c r="CZ402" s="300"/>
    </row>
    <row r="403" s="623" customFormat="true" ht="25.15" customHeight="true" x14ac:dyDescent="0.2">
      <c r="B403" s="1718"/>
      <c r="C403" s="1798" t="s">
        <v>329</v>
      </c>
      <c r="D403" s="1797"/>
      <c r="E403" s="1654">
        <v>-0.72922932660532747</v>
      </c>
      <c r="F403" s="1545"/>
      <c r="G403" s="1545"/>
      <c r="H403" s="1798" t="s">
        <v>333</v>
      </c>
      <c r="I403" s="1797"/>
      <c r="J403" s="1655">
        <v>0.68554303962823704</v>
      </c>
      <c r="K403" s="1545"/>
      <c r="L403" s="1545"/>
      <c r="M403" s="1798" t="s">
        <v>330</v>
      </c>
      <c r="N403" s="1797"/>
      <c r="O403" s="1656">
        <v>0.60234480698803683</v>
      </c>
      <c r="P403" s="1545"/>
      <c r="Q403" s="1545"/>
      <c r="AK403" s="300"/>
      <c r="AL403" s="300"/>
      <c r="AM403" s="300"/>
      <c r="AN403" s="300"/>
      <c r="AO403" s="300"/>
      <c r="AP403" s="300"/>
      <c r="AQ403" s="300"/>
      <c r="AR403" s="300"/>
      <c r="AS403" s="300"/>
      <c r="AT403" s="300"/>
      <c r="AU403" s="300"/>
      <c r="AV403" s="300"/>
      <c r="AW403" s="300"/>
      <c r="AX403" s="300"/>
      <c r="AY403" s="300"/>
      <c r="AZ403" s="300"/>
      <c r="BA403" s="302"/>
      <c r="BB403" s="352"/>
      <c r="BC403" s="302"/>
      <c r="BD403" s="302"/>
      <c r="BE403" s="302"/>
      <c r="BF403" s="302"/>
      <c r="BG403" s="302"/>
      <c r="BH403" s="302"/>
      <c r="BI403" s="302"/>
      <c r="BJ403" s="302"/>
      <c r="BK403" s="302"/>
      <c r="BL403" s="302"/>
      <c r="BM403" s="302"/>
      <c r="BN403" s="302"/>
      <c r="BO403" s="302"/>
      <c r="BP403" s="302"/>
      <c r="BQ403" s="302"/>
      <c r="BR403" s="302"/>
      <c r="BS403" s="302"/>
      <c r="BT403" s="302"/>
      <c r="BU403" s="302"/>
      <c r="BV403" s="302"/>
      <c r="BW403" s="302"/>
      <c r="BX403" s="302"/>
      <c r="BY403" s="302"/>
      <c r="BZ403" s="303"/>
      <c r="CA403" s="303"/>
      <c r="CB403" s="303"/>
      <c r="CC403" s="303"/>
      <c r="CD403" s="303"/>
      <c r="CE403" s="303"/>
      <c r="CF403" s="303"/>
      <c r="CG403" s="303"/>
      <c r="CH403" s="303"/>
      <c r="CI403" s="303"/>
      <c r="CJ403" s="303"/>
      <c r="CK403" s="303"/>
      <c r="CL403" s="303"/>
      <c r="CM403" s="303"/>
      <c r="CN403" s="303"/>
      <c r="CO403" s="303"/>
      <c r="CP403" s="303"/>
      <c r="CQ403" s="303"/>
      <c r="CR403" s="303"/>
      <c r="CS403" s="303"/>
      <c r="CT403" s="303"/>
      <c r="CU403" s="303"/>
      <c r="CV403" s="303"/>
      <c r="CW403" s="303"/>
      <c r="CX403" s="303"/>
      <c r="CY403" s="303"/>
      <c r="CZ403" s="303"/>
    </row>
    <row r="404" s="623" customFormat="true" ht="25.15" customHeight="true" x14ac:dyDescent="0.2">
      <c r="B404" s="1718"/>
      <c r="C404" s="1798" t="s">
        <v>335</v>
      </c>
      <c r="D404" s="1797"/>
      <c r="E404" s="1657">
        <v>0.67061092164515868</v>
      </c>
      <c r="F404" s="1545"/>
      <c r="G404" s="1545"/>
      <c r="H404" s="1798" t="s">
        <v>330</v>
      </c>
      <c r="I404" s="1797"/>
      <c r="J404" s="1658">
        <v>0.61799315484579687</v>
      </c>
      <c r="K404" s="1545"/>
      <c r="L404" s="1545"/>
      <c r="M404" s="1798" t="s">
        <v>329</v>
      </c>
      <c r="N404" s="1797"/>
      <c r="O404" s="1659">
        <v>-0.5913686613632666</v>
      </c>
      <c r="P404" s="1545"/>
      <c r="Q404" s="1545"/>
      <c r="AK404" s="300"/>
      <c r="AL404" s="300"/>
      <c r="AM404" s="300"/>
      <c r="AN404" s="300"/>
      <c r="AO404" s="300"/>
      <c r="AP404" s="300"/>
      <c r="AQ404" s="300"/>
      <c r="AR404" s="300"/>
      <c r="AS404" s="300"/>
      <c r="AT404" s="300"/>
      <c r="AU404" s="300"/>
      <c r="AV404" s="300"/>
      <c r="AW404" s="300"/>
      <c r="AX404" s="300"/>
      <c r="AY404" s="300"/>
      <c r="AZ404" s="300"/>
      <c r="BA404" s="302"/>
      <c r="BB404" s="352"/>
      <c r="BC404" s="302"/>
      <c r="BD404" s="302"/>
      <c r="BE404" s="302"/>
      <c r="BF404" s="302"/>
      <c r="BG404" s="302"/>
      <c r="BH404" s="302"/>
      <c r="BI404" s="302"/>
      <c r="BJ404" s="302"/>
      <c r="BK404" s="302"/>
      <c r="BL404" s="302"/>
      <c r="BM404" s="302"/>
      <c r="BN404" s="302"/>
      <c r="BO404" s="302"/>
      <c r="BP404" s="302"/>
      <c r="BQ404" s="302"/>
      <c r="BR404" s="302"/>
      <c r="BS404" s="302"/>
      <c r="BT404" s="302"/>
      <c r="BU404" s="302"/>
      <c r="BV404" s="302"/>
      <c r="BW404" s="302"/>
      <c r="BX404" s="302"/>
      <c r="BY404" s="302"/>
      <c r="BZ404" s="303"/>
      <c r="CA404" s="303"/>
      <c r="CB404" s="303"/>
      <c r="CC404" s="303"/>
      <c r="CD404" s="303"/>
      <c r="CE404" s="303"/>
      <c r="CF404" s="303"/>
      <c r="CG404" s="303"/>
      <c r="CH404" s="303"/>
      <c r="CI404" s="303"/>
      <c r="CJ404" s="303"/>
      <c r="CK404" s="303"/>
      <c r="CL404" s="303"/>
      <c r="CM404" s="303"/>
      <c r="CN404" s="303"/>
      <c r="CO404" s="303"/>
      <c r="CP404" s="303"/>
      <c r="CQ404" s="303"/>
      <c r="CR404" s="303"/>
      <c r="CS404" s="303"/>
      <c r="CT404" s="303"/>
      <c r="CU404" s="303"/>
      <c r="CV404" s="303"/>
      <c r="CW404" s="303"/>
      <c r="CX404" s="303"/>
      <c r="CY404" s="303"/>
      <c r="CZ404" s="303"/>
    </row>
    <row r="405" s="623" customFormat="true" ht="25.15" customHeight="true" x14ac:dyDescent="0.2">
      <c r="B405" s="1718"/>
      <c r="C405" s="1798" t="s">
        <v>333</v>
      </c>
      <c r="D405" s="1797"/>
      <c r="E405" s="1657">
        <v>0.66259746502849282</v>
      </c>
      <c r="F405" s="1545"/>
      <c r="G405" s="1545"/>
      <c r="H405" s="1798" t="s">
        <v>335</v>
      </c>
      <c r="I405" s="1797"/>
      <c r="J405" s="1658">
        <v>0.60674774571351042</v>
      </c>
      <c r="K405" s="1545"/>
      <c r="L405" s="1545"/>
      <c r="M405" s="1798" t="s">
        <v>332</v>
      </c>
      <c r="N405" s="1797"/>
      <c r="O405" s="1659">
        <v>0.58177321336919496</v>
      </c>
      <c r="P405" s="1545"/>
      <c r="Q405" s="1545"/>
      <c r="AK405" s="300"/>
      <c r="AL405" s="300"/>
      <c r="AM405" s="300"/>
      <c r="AN405" s="300"/>
      <c r="AO405" s="300"/>
      <c r="AP405" s="300"/>
      <c r="AQ405" s="300"/>
      <c r="AR405" s="300"/>
      <c r="AS405" s="300"/>
      <c r="AT405" s="300"/>
      <c r="AU405" s="300"/>
      <c r="AV405" s="300"/>
      <c r="AW405" s="300"/>
      <c r="AX405" s="300"/>
      <c r="AY405" s="300"/>
      <c r="AZ405" s="300"/>
      <c r="BA405" s="302"/>
      <c r="BB405" s="352"/>
      <c r="BC405" s="302"/>
      <c r="BD405" s="302"/>
      <c r="BE405" s="302"/>
      <c r="BF405" s="302"/>
      <c r="BG405" s="302"/>
      <c r="BH405" s="302"/>
      <c r="BI405" s="302"/>
      <c r="BJ405" s="302"/>
      <c r="BK405" s="302"/>
      <c r="BL405" s="302"/>
      <c r="BM405" s="302"/>
      <c r="BN405" s="302"/>
      <c r="BO405" s="302"/>
      <c r="BP405" s="302"/>
      <c r="BQ405" s="302"/>
      <c r="BR405" s="302"/>
      <c r="BS405" s="302"/>
      <c r="BT405" s="302"/>
      <c r="BU405" s="302"/>
      <c r="BV405" s="302"/>
      <c r="BW405" s="302"/>
      <c r="BX405" s="302"/>
      <c r="BY405" s="302"/>
      <c r="BZ405" s="303"/>
      <c r="CA405" s="303"/>
      <c r="CB405" s="303"/>
      <c r="CC405" s="303"/>
      <c r="CD405" s="303"/>
      <c r="CE405" s="303"/>
      <c r="CF405" s="303"/>
      <c r="CG405" s="303"/>
      <c r="CH405" s="303"/>
      <c r="CI405" s="303"/>
      <c r="CJ405" s="303"/>
      <c r="CK405" s="303"/>
      <c r="CL405" s="303"/>
      <c r="CM405" s="303"/>
      <c r="CN405" s="303"/>
      <c r="CO405" s="303"/>
      <c r="CP405" s="303"/>
      <c r="CQ405" s="303"/>
      <c r="CR405" s="303"/>
      <c r="CS405" s="303"/>
      <c r="CT405" s="303"/>
      <c r="CU405" s="303"/>
      <c r="CV405" s="303"/>
      <c r="CW405" s="303"/>
      <c r="CX405" s="303"/>
      <c r="CY405" s="303"/>
      <c r="CZ405" s="303"/>
    </row>
    <row r="406" s="623" customFormat="true" ht="25.15" customHeight="true" x14ac:dyDescent="0.2">
      <c r="B406" s="1718"/>
      <c r="C406" s="1798" t="s">
        <v>331</v>
      </c>
      <c r="D406" s="1797"/>
      <c r="E406" s="1657">
        <v>0.64346344949040979</v>
      </c>
      <c r="F406" s="1545"/>
      <c r="G406" s="1545"/>
      <c r="H406" s="1798" t="s">
        <v>329</v>
      </c>
      <c r="I406" s="1797"/>
      <c r="J406" s="1658">
        <v>-0.60605431477738281</v>
      </c>
      <c r="K406" s="1545"/>
      <c r="L406" s="1545"/>
      <c r="M406" s="1798" t="s">
        <v>331</v>
      </c>
      <c r="N406" s="1797"/>
      <c r="O406" s="1659">
        <v>0.57243287265262821</v>
      </c>
      <c r="P406" s="1545"/>
      <c r="Q406" s="1545"/>
      <c r="AK406" s="300"/>
      <c r="AL406" s="300"/>
      <c r="AM406" s="300"/>
      <c r="AN406" s="300"/>
      <c r="AO406" s="300"/>
      <c r="AP406" s="300"/>
      <c r="AQ406" s="300"/>
      <c r="AR406" s="300"/>
      <c r="AS406" s="300"/>
      <c r="AT406" s="300"/>
      <c r="AU406" s="300"/>
      <c r="AV406" s="300"/>
      <c r="AW406" s="300"/>
      <c r="AX406" s="300"/>
      <c r="AY406" s="300"/>
      <c r="AZ406" s="300"/>
      <c r="BA406" s="302"/>
      <c r="BB406" s="352"/>
      <c r="BC406" s="302"/>
      <c r="BD406" s="302"/>
      <c r="BE406" s="302"/>
      <c r="BF406" s="302"/>
      <c r="BG406" s="302"/>
      <c r="BH406" s="302"/>
      <c r="BI406" s="302"/>
      <c r="BJ406" s="302"/>
      <c r="BK406" s="302"/>
      <c r="BL406" s="302"/>
      <c r="BM406" s="302"/>
      <c r="BN406" s="302"/>
      <c r="BO406" s="302"/>
      <c r="BP406" s="302"/>
      <c r="BQ406" s="302"/>
      <c r="BR406" s="302"/>
      <c r="BS406" s="302"/>
      <c r="BT406" s="302"/>
      <c r="BU406" s="302"/>
      <c r="BV406" s="302"/>
      <c r="BW406" s="302"/>
      <c r="BX406" s="302"/>
      <c r="BY406" s="302"/>
      <c r="BZ406" s="303"/>
      <c r="CA406" s="303"/>
      <c r="CB406" s="303"/>
      <c r="CC406" s="303"/>
      <c r="CD406" s="303"/>
      <c r="CE406" s="303"/>
      <c r="CF406" s="303"/>
      <c r="CG406" s="303"/>
      <c r="CH406" s="303"/>
      <c r="CI406" s="303"/>
      <c r="CJ406" s="303"/>
      <c r="CK406" s="303"/>
      <c r="CL406" s="303"/>
      <c r="CM406" s="303"/>
      <c r="CN406" s="303"/>
      <c r="CO406" s="303"/>
      <c r="CP406" s="303"/>
      <c r="CQ406" s="303"/>
      <c r="CR406" s="303"/>
      <c r="CS406" s="303"/>
      <c r="CT406" s="303"/>
      <c r="CU406" s="303"/>
      <c r="CV406" s="303"/>
      <c r="CW406" s="303"/>
      <c r="CX406" s="303"/>
      <c r="CY406" s="303"/>
      <c r="CZ406" s="303"/>
    </row>
    <row r="407" s="623" customFormat="true" ht="25.15" customHeight="true" x14ac:dyDescent="0.2">
      <c r="B407" s="1718"/>
      <c r="C407" s="1798" t="s">
        <v>330</v>
      </c>
      <c r="D407" s="1797"/>
      <c r="E407" s="1657">
        <v>0.63087494583676718</v>
      </c>
      <c r="F407" s="1545"/>
      <c r="G407" s="1545"/>
      <c r="H407" s="1798" t="s">
        <v>336</v>
      </c>
      <c r="I407" s="1797"/>
      <c r="J407" s="1658">
        <v>0.57938073537669188</v>
      </c>
      <c r="K407" s="1545"/>
      <c r="L407" s="1545"/>
      <c r="M407" s="1798" t="s">
        <v>383</v>
      </c>
      <c r="N407" s="1797"/>
      <c r="O407" s="1659">
        <v>-0.50865021441559344</v>
      </c>
      <c r="P407" s="1545"/>
      <c r="Q407" s="1545"/>
      <c r="AK407" s="300"/>
      <c r="AL407" s="300"/>
      <c r="AM407" s="300"/>
      <c r="AN407" s="300"/>
      <c r="AO407" s="300"/>
      <c r="AP407" s="300"/>
      <c r="AQ407" s="300"/>
      <c r="AR407" s="300"/>
      <c r="AS407" s="300"/>
      <c r="AT407" s="300"/>
      <c r="AU407" s="300"/>
      <c r="AV407" s="300"/>
      <c r="AW407" s="300"/>
      <c r="AX407" s="300"/>
      <c r="AY407" s="300"/>
      <c r="AZ407" s="300"/>
      <c r="BA407" s="302"/>
      <c r="BB407" s="352"/>
      <c r="BC407" s="302"/>
      <c r="BD407" s="302"/>
      <c r="BE407" s="302"/>
      <c r="BF407" s="302"/>
      <c r="BG407" s="302"/>
      <c r="BH407" s="302"/>
      <c r="BI407" s="302"/>
      <c r="BJ407" s="302"/>
      <c r="BK407" s="302"/>
      <c r="BL407" s="302"/>
      <c r="BM407" s="302"/>
      <c r="BN407" s="302"/>
      <c r="BO407" s="302"/>
      <c r="BP407" s="302"/>
      <c r="BQ407" s="302"/>
      <c r="BR407" s="302"/>
      <c r="BS407" s="302"/>
      <c r="BT407" s="302"/>
      <c r="BU407" s="302"/>
      <c r="BV407" s="302"/>
      <c r="BW407" s="302"/>
      <c r="BX407" s="302"/>
      <c r="BY407" s="302"/>
      <c r="BZ407" s="303"/>
      <c r="CA407" s="303"/>
      <c r="CB407" s="303"/>
      <c r="CC407" s="303"/>
      <c r="CD407" s="303"/>
      <c r="CE407" s="303"/>
      <c r="CF407" s="303"/>
      <c r="CG407" s="303"/>
      <c r="CH407" s="303"/>
      <c r="CI407" s="303"/>
      <c r="CJ407" s="303"/>
      <c r="CK407" s="303"/>
      <c r="CL407" s="303"/>
      <c r="CM407" s="303"/>
      <c r="CN407" s="303"/>
      <c r="CO407" s="303"/>
      <c r="CP407" s="303"/>
      <c r="CQ407" s="303"/>
      <c r="CR407" s="303"/>
      <c r="CS407" s="303"/>
      <c r="CT407" s="303"/>
      <c r="CU407" s="303"/>
      <c r="CV407" s="303"/>
      <c r="CW407" s="303"/>
      <c r="CX407" s="303"/>
      <c r="CY407" s="303"/>
      <c r="CZ407" s="303"/>
    </row>
    <row r="408" s="623" customFormat="true" ht="25.15" customHeight="true" x14ac:dyDescent="0.2">
      <c r="B408" s="1718"/>
      <c r="C408" s="1798" t="s">
        <v>336</v>
      </c>
      <c r="D408" s="1797"/>
      <c r="E408" s="1657">
        <v>0.60028682352816232</v>
      </c>
      <c r="F408" s="1545"/>
      <c r="G408" s="1545"/>
      <c r="H408" s="1798" t="s">
        <v>341</v>
      </c>
      <c r="I408" s="1797"/>
      <c r="J408" s="1658">
        <v>0.55145351913755847</v>
      </c>
      <c r="K408" s="1545"/>
      <c r="L408" s="1545"/>
      <c r="M408" s="1798" t="s">
        <v>339</v>
      </c>
      <c r="N408" s="1797"/>
      <c r="O408" s="1659">
        <v>0.48504577963066109</v>
      </c>
      <c r="P408" s="1545"/>
      <c r="Q408" s="1545"/>
      <c r="AK408" s="300"/>
      <c r="AL408" s="300"/>
      <c r="AM408" s="300"/>
      <c r="AN408" s="300"/>
      <c r="AO408" s="300"/>
      <c r="AP408" s="300"/>
      <c r="AQ408" s="300"/>
      <c r="AR408" s="300"/>
      <c r="AS408" s="300"/>
      <c r="AT408" s="300"/>
      <c r="AU408" s="300"/>
      <c r="AV408" s="300"/>
      <c r="AW408" s="300"/>
      <c r="AX408" s="300"/>
      <c r="AY408" s="300"/>
      <c r="AZ408" s="300"/>
      <c r="BA408" s="302"/>
      <c r="BB408" s="352"/>
      <c r="BC408" s="302"/>
      <c r="BD408" s="302"/>
      <c r="BE408" s="302"/>
      <c r="BF408" s="302"/>
      <c r="BG408" s="302"/>
      <c r="BH408" s="302"/>
      <c r="BI408" s="302"/>
      <c r="BJ408" s="302"/>
      <c r="BK408" s="302"/>
      <c r="BL408" s="302"/>
      <c r="BM408" s="302"/>
      <c r="BN408" s="302"/>
      <c r="BO408" s="302"/>
      <c r="BP408" s="302"/>
      <c r="BQ408" s="302"/>
      <c r="BR408" s="302"/>
      <c r="BS408" s="302"/>
      <c r="BT408" s="302"/>
      <c r="BU408" s="302"/>
      <c r="BV408" s="302"/>
      <c r="BW408" s="302"/>
      <c r="BX408" s="302"/>
      <c r="BY408" s="302"/>
      <c r="BZ408" s="303"/>
      <c r="CA408" s="303"/>
      <c r="CB408" s="303"/>
      <c r="CC408" s="303"/>
      <c r="CD408" s="303"/>
      <c r="CE408" s="303"/>
      <c r="CF408" s="303"/>
      <c r="CG408" s="303"/>
      <c r="CH408" s="303"/>
      <c r="CI408" s="303"/>
      <c r="CJ408" s="303"/>
      <c r="CK408" s="303"/>
      <c r="CL408" s="303"/>
      <c r="CM408" s="303"/>
      <c r="CN408" s="303"/>
      <c r="CO408" s="303"/>
      <c r="CP408" s="303"/>
      <c r="CQ408" s="303"/>
      <c r="CR408" s="303"/>
      <c r="CS408" s="303"/>
      <c r="CT408" s="303"/>
      <c r="CU408" s="303"/>
      <c r="CV408" s="303"/>
      <c r="CW408" s="303"/>
      <c r="CX408" s="303"/>
      <c r="CY408" s="303"/>
      <c r="CZ408" s="303"/>
    </row>
    <row r="409" s="623" customFormat="true" ht="25.15" customHeight="true" x14ac:dyDescent="0.2">
      <c r="B409" s="1718"/>
      <c r="C409" s="1798" t="s">
        <v>332</v>
      </c>
      <c r="D409" s="1797"/>
      <c r="E409" s="1657">
        <v>0.58203410302230307</v>
      </c>
      <c r="F409" s="1545"/>
      <c r="G409" s="1545"/>
      <c r="H409" s="1798" t="s">
        <v>338</v>
      </c>
      <c r="I409" s="1797"/>
      <c r="J409" s="1658">
        <v>0.53017172982271721</v>
      </c>
      <c r="K409" s="1545"/>
      <c r="L409" s="1545"/>
      <c r="M409" s="1798" t="s">
        <v>335</v>
      </c>
      <c r="N409" s="1797"/>
      <c r="O409" s="1659">
        <v>0.4811076753329121</v>
      </c>
      <c r="P409" s="1545"/>
      <c r="Q409" s="1545"/>
      <c r="AK409" s="300"/>
      <c r="AL409" s="300"/>
      <c r="AM409" s="300"/>
      <c r="AN409" s="300"/>
      <c r="AO409" s="300"/>
      <c r="AP409" s="300"/>
      <c r="AQ409" s="300"/>
      <c r="AR409" s="300"/>
      <c r="AS409" s="300"/>
      <c r="AT409" s="300"/>
      <c r="AU409" s="300"/>
      <c r="AV409" s="300"/>
      <c r="AW409" s="300"/>
      <c r="AX409" s="300"/>
      <c r="AY409" s="300"/>
      <c r="AZ409" s="300"/>
      <c r="BA409" s="302"/>
      <c r="BB409" s="352"/>
      <c r="BC409" s="302"/>
      <c r="BD409" s="302"/>
      <c r="BE409" s="302"/>
      <c r="BF409" s="302"/>
      <c r="BG409" s="302"/>
      <c r="BH409" s="302"/>
      <c r="BI409" s="302"/>
      <c r="BJ409" s="302"/>
      <c r="BK409" s="302"/>
      <c r="BL409" s="302"/>
      <c r="BM409" s="302"/>
      <c r="BN409" s="302"/>
      <c r="BO409" s="302"/>
      <c r="BP409" s="302"/>
      <c r="BQ409" s="302"/>
      <c r="BR409" s="302"/>
      <c r="BS409" s="302"/>
      <c r="BT409" s="302"/>
      <c r="BU409" s="302"/>
      <c r="BV409" s="302"/>
      <c r="BW409" s="302"/>
      <c r="BX409" s="302"/>
      <c r="BY409" s="302"/>
      <c r="BZ409" s="303"/>
      <c r="CA409" s="303"/>
      <c r="CB409" s="303"/>
      <c r="CC409" s="303"/>
      <c r="CD409" s="303"/>
      <c r="CE409" s="303"/>
      <c r="CF409" s="303"/>
      <c r="CG409" s="303"/>
      <c r="CH409" s="303"/>
      <c r="CI409" s="303"/>
      <c r="CJ409" s="303"/>
      <c r="CK409" s="303"/>
      <c r="CL409" s="303"/>
      <c r="CM409" s="303"/>
      <c r="CN409" s="303"/>
      <c r="CO409" s="303"/>
      <c r="CP409" s="303"/>
      <c r="CQ409" s="303"/>
      <c r="CR409" s="303"/>
      <c r="CS409" s="303"/>
      <c r="CT409" s="303"/>
      <c r="CU409" s="303"/>
      <c r="CV409" s="303"/>
      <c r="CW409" s="303"/>
      <c r="CX409" s="303"/>
      <c r="CY409" s="303"/>
      <c r="CZ409" s="303"/>
    </row>
    <row r="410" s="623" customFormat="true" ht="25.15" customHeight="true" x14ac:dyDescent="0.2">
      <c r="B410" s="1718"/>
      <c r="C410" s="1798" t="s">
        <v>341</v>
      </c>
      <c r="D410" s="1797"/>
      <c r="E410" s="1657">
        <v>0.55508977005480331</v>
      </c>
      <c r="F410" s="1545"/>
      <c r="G410" s="1545"/>
      <c r="H410" s="1798" t="s">
        <v>332</v>
      </c>
      <c r="I410" s="1797"/>
      <c r="J410" s="1658">
        <v>0.49815927303081176</v>
      </c>
      <c r="K410" s="1545"/>
      <c r="L410" s="1545"/>
      <c r="M410" s="1798" t="s">
        <v>336</v>
      </c>
      <c r="N410" s="1797"/>
      <c r="O410" s="1659">
        <v>0.43369981532820101</v>
      </c>
      <c r="P410" s="1545"/>
      <c r="Q410" s="1545"/>
      <c r="AK410" s="300"/>
      <c r="AL410" s="300"/>
      <c r="AM410" s="300"/>
      <c r="AN410" s="300"/>
      <c r="AO410" s="300"/>
      <c r="AP410" s="300"/>
      <c r="AQ410" s="300"/>
      <c r="AR410" s="300"/>
      <c r="AS410" s="300"/>
      <c r="AT410" s="300"/>
      <c r="AU410" s="300"/>
      <c r="AV410" s="300"/>
      <c r="AW410" s="300"/>
      <c r="AX410" s="300"/>
      <c r="AY410" s="300"/>
      <c r="AZ410" s="300"/>
      <c r="BA410" s="302"/>
      <c r="BB410" s="352"/>
      <c r="BC410" s="302"/>
      <c r="BD410" s="302"/>
      <c r="BE410" s="302"/>
      <c r="BF410" s="302"/>
      <c r="BG410" s="302"/>
      <c r="BH410" s="302"/>
      <c r="BI410" s="302"/>
      <c r="BJ410" s="302"/>
      <c r="BK410" s="302"/>
      <c r="BL410" s="302"/>
      <c r="BM410" s="302"/>
      <c r="BN410" s="302"/>
      <c r="BO410" s="302"/>
      <c r="BP410" s="302"/>
      <c r="BQ410" s="302"/>
      <c r="BR410" s="302"/>
      <c r="BS410" s="302"/>
      <c r="BT410" s="302"/>
      <c r="BU410" s="302"/>
      <c r="BV410" s="302"/>
      <c r="BW410" s="302"/>
      <c r="BX410" s="302"/>
      <c r="BY410" s="302"/>
      <c r="BZ410" s="303"/>
      <c r="CA410" s="303"/>
      <c r="CB410" s="303"/>
      <c r="CC410" s="303"/>
      <c r="CD410" s="303"/>
      <c r="CE410" s="303"/>
      <c r="CF410" s="303"/>
      <c r="CG410" s="303"/>
      <c r="CH410" s="303"/>
      <c r="CI410" s="303"/>
      <c r="CJ410" s="303"/>
      <c r="CK410" s="303"/>
      <c r="CL410" s="303"/>
      <c r="CM410" s="303"/>
      <c r="CN410" s="303"/>
      <c r="CO410" s="303"/>
      <c r="CP410" s="303"/>
      <c r="CQ410" s="303"/>
      <c r="CR410" s="303"/>
      <c r="CS410" s="303"/>
      <c r="CT410" s="303"/>
      <c r="CU410" s="303"/>
      <c r="CV410" s="303"/>
      <c r="CW410" s="303"/>
      <c r="CX410" s="303"/>
      <c r="CY410" s="303"/>
      <c r="CZ410" s="303"/>
    </row>
    <row r="411" s="623" customFormat="true" ht="25.15" customHeight="true" x14ac:dyDescent="0.2">
      <c r="B411" s="1718"/>
      <c r="C411" s="1798" t="s">
        <v>344</v>
      </c>
      <c r="D411" s="1797"/>
      <c r="E411" s="1657">
        <v>0.47481725878885384</v>
      </c>
      <c r="F411" s="1545"/>
      <c r="G411" s="1545"/>
      <c r="H411" s="1798" t="s">
        <v>339</v>
      </c>
      <c r="I411" s="1797"/>
      <c r="J411" s="1658">
        <v>0.47702081870036861</v>
      </c>
      <c r="K411" s="1545"/>
      <c r="L411" s="1545"/>
      <c r="M411" s="1798" t="s">
        <v>334</v>
      </c>
      <c r="N411" s="1797"/>
      <c r="O411" s="1659">
        <v>0.4129005356192702</v>
      </c>
      <c r="P411" s="1545"/>
      <c r="Q411" s="1545"/>
      <c r="AK411" s="300"/>
      <c r="AL411" s="300"/>
      <c r="AM411" s="300"/>
      <c r="AN411" s="300"/>
      <c r="AO411" s="300"/>
      <c r="AP411" s="300"/>
      <c r="AQ411" s="300"/>
      <c r="AR411" s="300"/>
      <c r="AS411" s="300"/>
      <c r="AT411" s="300"/>
      <c r="AU411" s="300"/>
      <c r="AV411" s="300"/>
      <c r="AW411" s="300"/>
      <c r="AX411" s="300"/>
      <c r="AY411" s="300"/>
      <c r="AZ411" s="300"/>
      <c r="BA411" s="302"/>
      <c r="BB411" s="352"/>
      <c r="BC411" s="302"/>
      <c r="BD411" s="302"/>
      <c r="BE411" s="302"/>
      <c r="BF411" s="302"/>
      <c r="BG411" s="302"/>
      <c r="BH411" s="302"/>
      <c r="BI411" s="302"/>
      <c r="BJ411" s="302"/>
      <c r="BK411" s="302"/>
      <c r="BL411" s="302"/>
      <c r="BM411" s="302"/>
      <c r="BN411" s="302"/>
      <c r="BO411" s="302"/>
      <c r="BP411" s="302"/>
      <c r="BQ411" s="302"/>
      <c r="BR411" s="302"/>
      <c r="BS411" s="302"/>
      <c r="BT411" s="302"/>
      <c r="BU411" s="302"/>
      <c r="BV411" s="302"/>
      <c r="BW411" s="302"/>
      <c r="BX411" s="302"/>
      <c r="BY411" s="302"/>
      <c r="BZ411" s="303"/>
      <c r="CA411" s="303"/>
      <c r="CB411" s="303"/>
      <c r="CC411" s="303"/>
      <c r="CD411" s="303"/>
      <c r="CE411" s="303"/>
      <c r="CF411" s="303"/>
      <c r="CG411" s="303"/>
      <c r="CH411" s="303"/>
      <c r="CI411" s="303"/>
      <c r="CJ411" s="303"/>
      <c r="CK411" s="303"/>
      <c r="CL411" s="303"/>
      <c r="CM411" s="303"/>
      <c r="CN411" s="303"/>
      <c r="CO411" s="303"/>
      <c r="CP411" s="303"/>
      <c r="CQ411" s="303"/>
      <c r="CR411" s="303"/>
      <c r="CS411" s="303"/>
      <c r="CT411" s="303"/>
      <c r="CU411" s="303"/>
      <c r="CV411" s="303"/>
      <c r="CW411" s="303"/>
      <c r="CX411" s="303"/>
      <c r="CY411" s="303"/>
      <c r="CZ411" s="303"/>
    </row>
    <row r="412" s="623" customFormat="true" ht="25.15" customHeight="true" x14ac:dyDescent="0.2">
      <c r="B412" s="1718"/>
      <c r="C412" s="1798" t="s">
        <v>339</v>
      </c>
      <c r="D412" s="1797"/>
      <c r="E412" s="1657">
        <v>0.43740672017071985</v>
      </c>
      <c r="F412" s="1545"/>
      <c r="G412" s="1545"/>
      <c r="H412" s="1798" t="s">
        <v>344</v>
      </c>
      <c r="I412" s="1797"/>
      <c r="J412" s="1658">
        <v>0.47437922783719805</v>
      </c>
      <c r="K412" s="1545"/>
      <c r="L412" s="1545"/>
      <c r="M412" s="1798" t="s">
        <v>337</v>
      </c>
      <c r="N412" s="1797"/>
      <c r="O412" s="1659">
        <v>0.39123935385456304</v>
      </c>
      <c r="P412" s="1545"/>
      <c r="Q412" s="1545"/>
      <c r="AK412" s="300"/>
      <c r="AL412" s="300"/>
      <c r="AM412" s="300"/>
      <c r="AN412" s="300"/>
      <c r="AO412" s="300"/>
      <c r="AP412" s="300"/>
      <c r="AQ412" s="300"/>
      <c r="AR412" s="300"/>
      <c r="AS412" s="300"/>
      <c r="AT412" s="300"/>
      <c r="AU412" s="300"/>
      <c r="AV412" s="300"/>
      <c r="AW412" s="300"/>
      <c r="AX412" s="300"/>
      <c r="AY412" s="300"/>
      <c r="AZ412" s="300"/>
      <c r="BA412" s="302"/>
      <c r="BB412" s="352"/>
      <c r="BC412" s="302"/>
      <c r="BD412" s="302"/>
      <c r="BE412" s="302"/>
      <c r="BF412" s="302"/>
      <c r="BG412" s="302"/>
      <c r="BH412" s="302"/>
      <c r="BI412" s="302"/>
      <c r="BJ412" s="302"/>
      <c r="BK412" s="302"/>
      <c r="BL412" s="302"/>
      <c r="BM412" s="302"/>
      <c r="BN412" s="302"/>
      <c r="BO412" s="302"/>
      <c r="BP412" s="302"/>
      <c r="BQ412" s="302"/>
      <c r="BR412" s="302"/>
      <c r="BS412" s="302"/>
      <c r="BT412" s="302"/>
      <c r="BU412" s="302"/>
      <c r="BV412" s="302"/>
      <c r="BW412" s="302"/>
      <c r="BX412" s="302"/>
      <c r="BY412" s="302"/>
      <c r="BZ412" s="303"/>
      <c r="CA412" s="303"/>
      <c r="CB412" s="303"/>
      <c r="CC412" s="303"/>
      <c r="CD412" s="303"/>
      <c r="CE412" s="303"/>
      <c r="CF412" s="303"/>
      <c r="CG412" s="303"/>
      <c r="CH412" s="303"/>
      <c r="CI412" s="303"/>
      <c r="CJ412" s="303"/>
      <c r="CK412" s="303"/>
      <c r="CL412" s="303"/>
      <c r="CM412" s="303"/>
      <c r="CN412" s="303"/>
      <c r="CO412" s="303"/>
      <c r="CP412" s="303"/>
      <c r="CQ412" s="303"/>
      <c r="CR412" s="303"/>
      <c r="CS412" s="303"/>
      <c r="CT412" s="303"/>
      <c r="CU412" s="303"/>
      <c r="CV412" s="303"/>
      <c r="CW412" s="303"/>
      <c r="CX412" s="303"/>
      <c r="CY412" s="303"/>
      <c r="CZ412" s="303"/>
    </row>
    <row r="413" s="623" customFormat="true" ht="25.15" customHeight="true" x14ac:dyDescent="0.2">
      <c r="B413" s="1718"/>
      <c r="C413" s="1798" t="s">
        <v>334</v>
      </c>
      <c r="D413" s="1797"/>
      <c r="E413" s="1657">
        <v>0.41483426889051839</v>
      </c>
      <c r="F413" s="1545"/>
      <c r="G413" s="1545"/>
      <c r="H413" s="1798" t="s">
        <v>331</v>
      </c>
      <c r="I413" s="1797"/>
      <c r="J413" s="1658">
        <v>0.45707709573755168</v>
      </c>
      <c r="K413" s="1545"/>
      <c r="L413" s="1545"/>
      <c r="M413" s="1798" t="s">
        <v>333</v>
      </c>
      <c r="N413" s="1797"/>
      <c r="O413" s="1659">
        <v>0.39100586094352496</v>
      </c>
      <c r="P413" s="1545"/>
      <c r="Q413" s="1545"/>
      <c r="AK413" s="300"/>
      <c r="AL413" s="300"/>
      <c r="AM413" s="300"/>
      <c r="AN413" s="300"/>
      <c r="AO413" s="300"/>
      <c r="AP413" s="300"/>
      <c r="AQ413" s="300"/>
      <c r="AR413" s="300"/>
      <c r="AS413" s="300"/>
      <c r="AT413" s="300"/>
      <c r="AU413" s="300"/>
      <c r="AV413" s="300"/>
      <c r="AW413" s="300"/>
      <c r="AX413" s="300"/>
      <c r="AY413" s="300"/>
      <c r="AZ413" s="300"/>
      <c r="BA413" s="302"/>
      <c r="BB413" s="352"/>
      <c r="BC413" s="302"/>
      <c r="BD413" s="302"/>
      <c r="BE413" s="302"/>
      <c r="BF413" s="302"/>
      <c r="BG413" s="302"/>
      <c r="BH413" s="302"/>
      <c r="BI413" s="302"/>
      <c r="BJ413" s="302"/>
      <c r="BK413" s="302"/>
      <c r="BL413" s="302"/>
      <c r="BM413" s="302"/>
      <c r="BN413" s="302"/>
      <c r="BO413" s="302"/>
      <c r="BP413" s="302"/>
      <c r="BQ413" s="302"/>
      <c r="BR413" s="302"/>
      <c r="BS413" s="302"/>
      <c r="BT413" s="302"/>
      <c r="BU413" s="302"/>
      <c r="BV413" s="302"/>
      <c r="BW413" s="302"/>
      <c r="BX413" s="302"/>
      <c r="BY413" s="302"/>
      <c r="BZ413" s="303"/>
      <c r="CA413" s="303"/>
      <c r="CB413" s="303"/>
      <c r="CC413" s="303"/>
      <c r="CD413" s="303"/>
      <c r="CE413" s="303"/>
      <c r="CF413" s="303"/>
      <c r="CG413" s="303"/>
      <c r="CH413" s="303"/>
      <c r="CI413" s="303"/>
      <c r="CJ413" s="303"/>
      <c r="CK413" s="303"/>
      <c r="CL413" s="303"/>
      <c r="CM413" s="303"/>
      <c r="CN413" s="303"/>
      <c r="CO413" s="303"/>
      <c r="CP413" s="303"/>
      <c r="CQ413" s="303"/>
      <c r="CR413" s="303"/>
      <c r="CS413" s="303"/>
      <c r="CT413" s="303"/>
      <c r="CU413" s="303"/>
      <c r="CV413" s="303"/>
      <c r="CW413" s="303"/>
      <c r="CX413" s="303"/>
      <c r="CY413" s="303"/>
      <c r="CZ413" s="303"/>
    </row>
    <row r="414" s="623" customFormat="true" ht="25.15" customHeight="true" x14ac:dyDescent="0.2">
      <c r="B414" s="1718"/>
      <c r="C414" s="1798" t="s">
        <v>383</v>
      </c>
      <c r="D414" s="1797"/>
      <c r="E414" s="1657">
        <v>-0.40944260540996974</v>
      </c>
      <c r="F414" s="1545"/>
      <c r="G414" s="1545"/>
      <c r="H414" s="1798" t="s">
        <v>349</v>
      </c>
      <c r="I414" s="1797"/>
      <c r="J414" s="1658">
        <v>-0.43073995303716262</v>
      </c>
      <c r="K414" s="1545"/>
      <c r="L414" s="1545"/>
      <c r="M414" s="1798" t="s">
        <v>341</v>
      </c>
      <c r="N414" s="1797"/>
      <c r="O414" s="1659">
        <v>0.3718531642148214</v>
      </c>
      <c r="P414" s="1545"/>
      <c r="Q414" s="1545"/>
      <c r="AK414" s="300"/>
      <c r="AL414" s="300"/>
      <c r="AM414" s="300"/>
      <c r="AN414" s="300"/>
      <c r="AO414" s="300"/>
      <c r="AP414" s="300"/>
      <c r="AQ414" s="300"/>
      <c r="AR414" s="300"/>
      <c r="AS414" s="300"/>
      <c r="AT414" s="300"/>
      <c r="AU414" s="300"/>
      <c r="AV414" s="300"/>
      <c r="AW414" s="300"/>
      <c r="AX414" s="300"/>
      <c r="AY414" s="300"/>
      <c r="AZ414" s="300"/>
      <c r="BA414" s="302"/>
      <c r="BB414" s="352"/>
      <c r="BC414" s="302"/>
      <c r="BD414" s="302"/>
      <c r="BE414" s="302"/>
      <c r="BF414" s="302"/>
      <c r="BG414" s="302"/>
      <c r="BH414" s="302"/>
      <c r="BI414" s="302"/>
      <c r="BJ414" s="302"/>
      <c r="BK414" s="302"/>
      <c r="BL414" s="302"/>
      <c r="BM414" s="302"/>
      <c r="BN414" s="302"/>
      <c r="BO414" s="302"/>
      <c r="BP414" s="302"/>
      <c r="BQ414" s="302"/>
      <c r="BR414" s="302"/>
      <c r="BS414" s="302"/>
      <c r="BT414" s="302"/>
      <c r="BU414" s="302"/>
      <c r="BV414" s="302"/>
      <c r="BW414" s="302"/>
      <c r="BX414" s="302"/>
      <c r="BY414" s="302"/>
      <c r="BZ414" s="303"/>
      <c r="CA414" s="303"/>
      <c r="CB414" s="303"/>
      <c r="CC414" s="303"/>
      <c r="CD414" s="303"/>
      <c r="CE414" s="303"/>
      <c r="CF414" s="303"/>
      <c r="CG414" s="303"/>
      <c r="CH414" s="303"/>
      <c r="CI414" s="303"/>
      <c r="CJ414" s="303"/>
      <c r="CK414" s="303"/>
      <c r="CL414" s="303"/>
      <c r="CM414" s="303"/>
      <c r="CN414" s="303"/>
      <c r="CO414" s="303"/>
      <c r="CP414" s="303"/>
      <c r="CQ414" s="303"/>
      <c r="CR414" s="303"/>
      <c r="CS414" s="303"/>
      <c r="CT414" s="303"/>
      <c r="CU414" s="303"/>
      <c r="CV414" s="303"/>
      <c r="CW414" s="303"/>
      <c r="CX414" s="303"/>
      <c r="CY414" s="303"/>
      <c r="CZ414" s="303"/>
    </row>
    <row r="415" s="623" customFormat="true" ht="25.15" customHeight="true" x14ac:dyDescent="0.2">
      <c r="B415" s="1718"/>
      <c r="C415" s="1798" t="s">
        <v>384</v>
      </c>
      <c r="D415" s="1797"/>
      <c r="E415" s="1657">
        <v>0.38912115603128844</v>
      </c>
      <c r="F415" s="1545"/>
      <c r="G415" s="1545"/>
      <c r="H415" s="1798" t="s">
        <v>334</v>
      </c>
      <c r="I415" s="1797"/>
      <c r="J415" s="1658">
        <v>0.4039822634479609</v>
      </c>
      <c r="K415" s="1545"/>
      <c r="L415" s="1545"/>
      <c r="M415" s="1798" t="s">
        <v>342</v>
      </c>
      <c r="N415" s="1797"/>
      <c r="O415" s="1659">
        <v>-0.3458260024463421</v>
      </c>
      <c r="P415" s="1545"/>
      <c r="Q415" s="1545"/>
      <c r="AK415" s="300"/>
      <c r="AL415" s="300"/>
      <c r="AM415" s="300"/>
      <c r="AN415" s="300"/>
      <c r="AO415" s="300"/>
      <c r="AP415" s="300"/>
      <c r="AQ415" s="300"/>
      <c r="AR415" s="300"/>
      <c r="AS415" s="300"/>
      <c r="AT415" s="300"/>
      <c r="AU415" s="300"/>
      <c r="AV415" s="300"/>
      <c r="AW415" s="300"/>
      <c r="AX415" s="300"/>
      <c r="AY415" s="300"/>
      <c r="AZ415" s="300"/>
      <c r="BA415" s="302"/>
      <c r="BB415" s="352"/>
      <c r="BC415" s="302"/>
      <c r="BD415" s="302"/>
      <c r="BE415" s="302"/>
      <c r="BF415" s="302"/>
      <c r="BG415" s="302"/>
      <c r="BH415" s="302"/>
      <c r="BI415" s="302"/>
      <c r="BJ415" s="302"/>
      <c r="BK415" s="302"/>
      <c r="BL415" s="302"/>
      <c r="BM415" s="302"/>
      <c r="BN415" s="302"/>
      <c r="BO415" s="302"/>
      <c r="BP415" s="302"/>
      <c r="BQ415" s="302"/>
      <c r="BR415" s="302"/>
      <c r="BS415" s="302"/>
      <c r="BT415" s="302"/>
      <c r="BU415" s="302"/>
      <c r="BV415" s="302"/>
      <c r="BW415" s="302"/>
      <c r="BX415" s="302"/>
      <c r="BY415" s="302"/>
      <c r="BZ415" s="303"/>
      <c r="CA415" s="303"/>
      <c r="CB415" s="303"/>
      <c r="CC415" s="303"/>
      <c r="CD415" s="303"/>
      <c r="CE415" s="303"/>
      <c r="CF415" s="303"/>
      <c r="CG415" s="303"/>
      <c r="CH415" s="303"/>
      <c r="CI415" s="303"/>
      <c r="CJ415" s="303"/>
      <c r="CK415" s="303"/>
      <c r="CL415" s="303"/>
      <c r="CM415" s="303"/>
      <c r="CN415" s="303"/>
      <c r="CO415" s="303"/>
      <c r="CP415" s="303"/>
      <c r="CQ415" s="303"/>
      <c r="CR415" s="303"/>
      <c r="CS415" s="303"/>
      <c r="CT415" s="303"/>
      <c r="CU415" s="303"/>
      <c r="CV415" s="303"/>
      <c r="CW415" s="303"/>
      <c r="CX415" s="303"/>
      <c r="CY415" s="303"/>
      <c r="CZ415" s="303"/>
    </row>
    <row r="416" s="623" customFormat="true" ht="25.15" customHeight="true" x14ac:dyDescent="0.2">
      <c r="B416" s="1718"/>
      <c r="C416" s="1798" t="s">
        <v>346</v>
      </c>
      <c r="D416" s="1797"/>
      <c r="E416" s="1657">
        <v>0.36546502530134156</v>
      </c>
      <c r="F416" s="1545"/>
      <c r="G416" s="1545"/>
      <c r="H416" s="1798" t="s">
        <v>345</v>
      </c>
      <c r="I416" s="1797"/>
      <c r="J416" s="1658">
        <v>-0.39912434864240631</v>
      </c>
      <c r="K416" s="1545"/>
      <c r="L416" s="1545"/>
      <c r="M416" s="1798" t="s">
        <v>344</v>
      </c>
      <c r="N416" s="1797"/>
      <c r="O416" s="1659">
        <v>0.32962457708893406</v>
      </c>
      <c r="P416" s="1545"/>
      <c r="Q416" s="1545"/>
      <c r="AK416" s="300"/>
      <c r="AL416" s="300"/>
      <c r="AM416" s="300"/>
      <c r="AN416" s="300"/>
      <c r="AO416" s="300"/>
      <c r="AP416" s="300"/>
      <c r="AQ416" s="300"/>
      <c r="AR416" s="300"/>
      <c r="AS416" s="300"/>
      <c r="AT416" s="300"/>
      <c r="AU416" s="300"/>
      <c r="AV416" s="300"/>
      <c r="AW416" s="300"/>
      <c r="AX416" s="300"/>
      <c r="AY416" s="300"/>
      <c r="AZ416" s="300"/>
      <c r="BA416" s="302"/>
      <c r="BB416" s="352"/>
      <c r="BC416" s="302"/>
      <c r="BD416" s="302"/>
      <c r="BE416" s="302"/>
      <c r="BF416" s="302"/>
      <c r="BG416" s="302"/>
      <c r="BH416" s="302"/>
      <c r="BI416" s="302"/>
      <c r="BJ416" s="302"/>
      <c r="BK416" s="302"/>
      <c r="BL416" s="302"/>
      <c r="BM416" s="302"/>
      <c r="BN416" s="302"/>
      <c r="BO416" s="302"/>
      <c r="BP416" s="302"/>
      <c r="BQ416" s="302"/>
      <c r="BR416" s="302"/>
      <c r="BS416" s="302"/>
      <c r="BT416" s="302"/>
      <c r="BU416" s="302"/>
      <c r="BV416" s="302"/>
      <c r="BW416" s="302"/>
      <c r="BX416" s="302"/>
      <c r="BY416" s="302"/>
      <c r="BZ416" s="303"/>
      <c r="CA416" s="303"/>
      <c r="CB416" s="303"/>
      <c r="CC416" s="303"/>
      <c r="CD416" s="303"/>
      <c r="CE416" s="303"/>
      <c r="CF416" s="303"/>
      <c r="CG416" s="303"/>
      <c r="CH416" s="303"/>
      <c r="CI416" s="303"/>
      <c r="CJ416" s="303"/>
      <c r="CK416" s="303"/>
      <c r="CL416" s="303"/>
      <c r="CM416" s="303"/>
      <c r="CN416" s="303"/>
      <c r="CO416" s="303"/>
      <c r="CP416" s="303"/>
      <c r="CQ416" s="303"/>
      <c r="CR416" s="303"/>
      <c r="CS416" s="303"/>
      <c r="CT416" s="303"/>
      <c r="CU416" s="303"/>
      <c r="CV416" s="303"/>
      <c r="CW416" s="303"/>
      <c r="CX416" s="303"/>
      <c r="CY416" s="303"/>
      <c r="CZ416" s="303"/>
    </row>
    <row r="417" s="623" customFormat="true" ht="25.15" customHeight="true" x14ac:dyDescent="0.2">
      <c r="B417" s="1718"/>
      <c r="C417" s="1798" t="s">
        <v>360</v>
      </c>
      <c r="D417" s="1797"/>
      <c r="E417" s="1657">
        <v>-0.36482454921761398</v>
      </c>
      <c r="F417" s="1545"/>
      <c r="G417" s="1545"/>
      <c r="H417" s="1798" t="s">
        <v>346</v>
      </c>
      <c r="I417" s="1797"/>
      <c r="J417" s="1658">
        <v>0.37319199333816699</v>
      </c>
      <c r="K417" s="1545"/>
      <c r="L417" s="1545"/>
      <c r="M417" s="1798" t="s">
        <v>343</v>
      </c>
      <c r="N417" s="1797"/>
      <c r="O417" s="1659">
        <v>0.30928092028623988</v>
      </c>
      <c r="P417" s="1545"/>
      <c r="Q417" s="1545"/>
      <c r="AK417" s="300"/>
      <c r="AL417" s="300"/>
      <c r="AM417" s="300"/>
      <c r="AN417" s="300"/>
      <c r="AO417" s="300"/>
      <c r="AP417" s="300"/>
      <c r="AQ417" s="300"/>
      <c r="AR417" s="300"/>
      <c r="AS417" s="300"/>
      <c r="AT417" s="300"/>
      <c r="AU417" s="300"/>
      <c r="AV417" s="300"/>
      <c r="AW417" s="300"/>
      <c r="AX417" s="300"/>
      <c r="AY417" s="300"/>
      <c r="AZ417" s="300"/>
      <c r="BA417" s="302"/>
      <c r="BB417" s="352"/>
      <c r="BC417" s="302"/>
      <c r="BD417" s="302"/>
      <c r="BE417" s="302"/>
      <c r="BF417" s="302"/>
      <c r="BG417" s="302"/>
      <c r="BH417" s="302"/>
      <c r="BI417" s="302"/>
      <c r="BJ417" s="302"/>
      <c r="BK417" s="302"/>
      <c r="BL417" s="302"/>
      <c r="BM417" s="302"/>
      <c r="BN417" s="302"/>
      <c r="BO417" s="302"/>
      <c r="BP417" s="302"/>
      <c r="BQ417" s="302"/>
      <c r="BR417" s="302"/>
      <c r="BS417" s="302"/>
      <c r="BT417" s="302"/>
      <c r="BU417" s="302"/>
      <c r="BV417" s="302"/>
      <c r="BW417" s="302"/>
      <c r="BX417" s="302"/>
      <c r="BY417" s="302"/>
      <c r="BZ417" s="303"/>
      <c r="CA417" s="303"/>
      <c r="CB417" s="303"/>
      <c r="CC417" s="303"/>
      <c r="CD417" s="303"/>
      <c r="CE417" s="303"/>
      <c r="CF417" s="303"/>
      <c r="CG417" s="303"/>
      <c r="CH417" s="303"/>
      <c r="CI417" s="303"/>
      <c r="CJ417" s="303"/>
      <c r="CK417" s="303"/>
      <c r="CL417" s="303"/>
      <c r="CM417" s="303"/>
      <c r="CN417" s="303"/>
      <c r="CO417" s="303"/>
      <c r="CP417" s="303"/>
      <c r="CQ417" s="303"/>
      <c r="CR417" s="303"/>
      <c r="CS417" s="303"/>
      <c r="CT417" s="303"/>
      <c r="CU417" s="303"/>
      <c r="CV417" s="303"/>
      <c r="CW417" s="303"/>
      <c r="CX417" s="303"/>
      <c r="CY417" s="303"/>
      <c r="CZ417" s="303"/>
    </row>
    <row r="418" s="623" customFormat="true" ht="25.15" customHeight="true" x14ac:dyDescent="0.2">
      <c r="B418" s="1718"/>
      <c r="C418" s="1798" t="s">
        <v>345</v>
      </c>
      <c r="D418" s="1797"/>
      <c r="E418" s="1657">
        <v>-0.3541258934343301</v>
      </c>
      <c r="F418" s="1545"/>
      <c r="G418" s="1545"/>
      <c r="H418" s="1798" t="s">
        <v>385</v>
      </c>
      <c r="I418" s="1797"/>
      <c r="J418" s="1658">
        <v>-0.36588678015146414</v>
      </c>
      <c r="K418" s="1545"/>
      <c r="L418" s="1545"/>
      <c r="M418" s="1798" t="s">
        <v>350</v>
      </c>
      <c r="N418" s="1797"/>
      <c r="O418" s="1659">
        <v>-0.29712130511947027</v>
      </c>
      <c r="P418" s="1545"/>
      <c r="Q418" s="1545"/>
      <c r="AK418" s="300"/>
      <c r="AL418" s="300"/>
      <c r="AM418" s="300"/>
      <c r="AN418" s="300"/>
      <c r="AO418" s="300"/>
      <c r="AP418" s="300"/>
      <c r="AQ418" s="300"/>
      <c r="AR418" s="300"/>
      <c r="AS418" s="300"/>
      <c r="AT418" s="300"/>
      <c r="AU418" s="300"/>
      <c r="AV418" s="300"/>
      <c r="AW418" s="300"/>
      <c r="AX418" s="300"/>
      <c r="AY418" s="300"/>
      <c r="AZ418" s="300"/>
      <c r="BA418" s="302"/>
      <c r="BB418" s="352"/>
      <c r="BC418" s="302"/>
      <c r="BD418" s="302"/>
      <c r="BE418" s="302"/>
      <c r="BF418" s="302"/>
      <c r="BG418" s="302"/>
      <c r="BH418" s="302"/>
      <c r="BI418" s="302"/>
      <c r="BJ418" s="302"/>
      <c r="BK418" s="302"/>
      <c r="BL418" s="302"/>
      <c r="BM418" s="302"/>
      <c r="BN418" s="302"/>
      <c r="BO418" s="302"/>
      <c r="BP418" s="302"/>
      <c r="BQ418" s="302"/>
      <c r="BR418" s="302"/>
      <c r="BS418" s="302"/>
      <c r="BT418" s="302"/>
      <c r="BU418" s="302"/>
      <c r="BV418" s="302"/>
      <c r="BW418" s="302"/>
      <c r="BX418" s="302"/>
      <c r="BY418" s="302"/>
      <c r="BZ418" s="303"/>
      <c r="CA418" s="303"/>
      <c r="CB418" s="303"/>
      <c r="CC418" s="303"/>
      <c r="CD418" s="303"/>
      <c r="CE418" s="303"/>
      <c r="CF418" s="303"/>
      <c r="CG418" s="303"/>
      <c r="CH418" s="303"/>
      <c r="CI418" s="303"/>
      <c r="CJ418" s="303"/>
      <c r="CK418" s="303"/>
      <c r="CL418" s="303"/>
      <c r="CM418" s="303"/>
      <c r="CN418" s="303"/>
      <c r="CO418" s="303"/>
      <c r="CP418" s="303"/>
      <c r="CQ418" s="303"/>
      <c r="CR418" s="303"/>
      <c r="CS418" s="303"/>
      <c r="CT418" s="303"/>
      <c r="CU418" s="303"/>
      <c r="CV418" s="303"/>
      <c r="CW418" s="303"/>
      <c r="CX418" s="303"/>
      <c r="CY418" s="303"/>
      <c r="CZ418" s="303"/>
    </row>
    <row r="419" s="623" customFormat="true" ht="25.15" customHeight="true" x14ac:dyDescent="0.2">
      <c r="B419" s="1718"/>
      <c r="C419" s="1798" t="s">
        <v>338</v>
      </c>
      <c r="D419" s="1797"/>
      <c r="E419" s="1657">
        <v>0.34716840428901469</v>
      </c>
      <c r="F419" s="1545"/>
      <c r="G419" s="1545"/>
      <c r="H419" s="1798" t="s">
        <v>354</v>
      </c>
      <c r="I419" s="1797"/>
      <c r="J419" s="1658">
        <v>-0.36483208166859521</v>
      </c>
      <c r="K419" s="1545"/>
      <c r="L419" s="1545"/>
      <c r="M419" s="1798" t="s">
        <v>345</v>
      </c>
      <c r="N419" s="1797"/>
      <c r="O419" s="1659">
        <v>-0.27875867740140847</v>
      </c>
      <c r="P419" s="1545"/>
      <c r="Q419" s="1545"/>
      <c r="AK419" s="300"/>
      <c r="AL419" s="300"/>
      <c r="AM419" s="300"/>
      <c r="AN419" s="300"/>
      <c r="AO419" s="300"/>
      <c r="AP419" s="300"/>
      <c r="AQ419" s="300"/>
      <c r="AR419" s="300"/>
      <c r="AS419" s="300"/>
      <c r="AT419" s="300"/>
      <c r="AU419" s="300"/>
      <c r="AV419" s="300"/>
      <c r="AW419" s="300"/>
      <c r="AX419" s="300"/>
      <c r="AY419" s="300"/>
      <c r="AZ419" s="300"/>
      <c r="BA419" s="302"/>
      <c r="BB419" s="352"/>
      <c r="BC419" s="302"/>
      <c r="BD419" s="302"/>
      <c r="BE419" s="302"/>
      <c r="BF419" s="302"/>
      <c r="BG419" s="302"/>
      <c r="BH419" s="302"/>
      <c r="BI419" s="302"/>
      <c r="BJ419" s="302"/>
      <c r="BK419" s="302"/>
      <c r="BL419" s="302"/>
      <c r="BM419" s="302"/>
      <c r="BN419" s="302"/>
      <c r="BO419" s="302"/>
      <c r="BP419" s="302"/>
      <c r="BQ419" s="302"/>
      <c r="BR419" s="302"/>
      <c r="BS419" s="302"/>
      <c r="BT419" s="302"/>
      <c r="BU419" s="302"/>
      <c r="BV419" s="302"/>
      <c r="BW419" s="302"/>
      <c r="BX419" s="302"/>
      <c r="BY419" s="302"/>
      <c r="BZ419" s="303"/>
      <c r="CA419" s="303"/>
      <c r="CB419" s="303"/>
      <c r="CC419" s="303"/>
      <c r="CD419" s="303"/>
      <c r="CE419" s="303"/>
      <c r="CF419" s="303"/>
      <c r="CG419" s="303"/>
      <c r="CH419" s="303"/>
      <c r="CI419" s="303"/>
      <c r="CJ419" s="303"/>
      <c r="CK419" s="303"/>
      <c r="CL419" s="303"/>
      <c r="CM419" s="303"/>
      <c r="CN419" s="303"/>
      <c r="CO419" s="303"/>
      <c r="CP419" s="303"/>
      <c r="CQ419" s="303"/>
      <c r="CR419" s="303"/>
      <c r="CS419" s="303"/>
      <c r="CT419" s="303"/>
      <c r="CU419" s="303"/>
      <c r="CV419" s="303"/>
      <c r="CW419" s="303"/>
      <c r="CX419" s="303"/>
      <c r="CY419" s="303"/>
      <c r="CZ419" s="303"/>
    </row>
    <row r="420" s="623" customFormat="true" ht="25.15" customHeight="true" x14ac:dyDescent="0.2">
      <c r="B420" s="1718"/>
      <c r="C420" s="1798" t="s">
        <v>337</v>
      </c>
      <c r="D420" s="1797"/>
      <c r="E420" s="1657">
        <v>0.3454756843547333</v>
      </c>
      <c r="F420" s="1545"/>
      <c r="G420" s="1545"/>
      <c r="H420" s="1798" t="s">
        <v>384</v>
      </c>
      <c r="I420" s="1797"/>
      <c r="J420" s="1658">
        <v>0.36285932239131263</v>
      </c>
      <c r="K420" s="1545"/>
      <c r="L420" s="1545"/>
      <c r="M420" s="1798" t="s">
        <v>384</v>
      </c>
      <c r="N420" s="1797"/>
      <c r="O420" s="1659">
        <v>0.25201170860929067</v>
      </c>
      <c r="P420" s="1545"/>
      <c r="Q420" s="1545"/>
      <c r="AK420" s="300"/>
      <c r="AL420" s="300"/>
      <c r="AM420" s="300"/>
      <c r="AN420" s="300"/>
      <c r="AO420" s="300"/>
      <c r="AP420" s="300"/>
      <c r="AQ420" s="300"/>
      <c r="AR420" s="300"/>
      <c r="AS420" s="300"/>
      <c r="AT420" s="300"/>
      <c r="AU420" s="300"/>
      <c r="AV420" s="300"/>
      <c r="AW420" s="300"/>
      <c r="AX420" s="300"/>
      <c r="AY420" s="300"/>
      <c r="AZ420" s="300"/>
      <c r="BA420" s="302"/>
      <c r="BB420" s="352"/>
      <c r="BC420" s="302"/>
      <c r="BD420" s="302"/>
      <c r="BE420" s="302"/>
      <c r="BF420" s="302"/>
      <c r="BG420" s="302"/>
      <c r="BH420" s="302"/>
      <c r="BI420" s="302"/>
      <c r="BJ420" s="302"/>
      <c r="BK420" s="302"/>
      <c r="BL420" s="302"/>
      <c r="BM420" s="302"/>
      <c r="BN420" s="302"/>
      <c r="BO420" s="302"/>
      <c r="BP420" s="302"/>
      <c r="BQ420" s="302"/>
      <c r="BR420" s="302"/>
      <c r="BS420" s="302"/>
      <c r="BT420" s="302"/>
      <c r="BU420" s="302"/>
      <c r="BV420" s="302"/>
      <c r="BW420" s="302"/>
      <c r="BX420" s="302"/>
      <c r="BY420" s="302"/>
      <c r="BZ420" s="303"/>
      <c r="CA420" s="303"/>
      <c r="CB420" s="303"/>
      <c r="CC420" s="303"/>
      <c r="CD420" s="303"/>
      <c r="CE420" s="303"/>
      <c r="CF420" s="303"/>
      <c r="CG420" s="303"/>
      <c r="CH420" s="303"/>
      <c r="CI420" s="303"/>
      <c r="CJ420" s="303"/>
      <c r="CK420" s="303"/>
      <c r="CL420" s="303"/>
      <c r="CM420" s="303"/>
      <c r="CN420" s="303"/>
      <c r="CO420" s="303"/>
      <c r="CP420" s="303"/>
      <c r="CQ420" s="303"/>
      <c r="CR420" s="303"/>
      <c r="CS420" s="303"/>
      <c r="CT420" s="303"/>
      <c r="CU420" s="303"/>
      <c r="CV420" s="303"/>
      <c r="CW420" s="303"/>
      <c r="CX420" s="303"/>
      <c r="CY420" s="303"/>
      <c r="CZ420" s="303"/>
    </row>
    <row r="421" s="623" customFormat="true" ht="25.15" customHeight="true" x14ac:dyDescent="0.2">
      <c r="B421" s="1718"/>
      <c r="C421" s="1798" t="s">
        <v>349</v>
      </c>
      <c r="D421" s="1797"/>
      <c r="E421" s="1657">
        <v>-0.34536706586795335</v>
      </c>
      <c r="F421" s="1545"/>
      <c r="G421" s="1545"/>
      <c r="H421" s="1798" t="s">
        <v>352</v>
      </c>
      <c r="I421" s="1797"/>
      <c r="J421" s="1658">
        <v>0.36065376321858789</v>
      </c>
      <c r="K421" s="1545"/>
      <c r="L421" s="1545"/>
      <c r="M421" s="1798" t="s">
        <v>347</v>
      </c>
      <c r="N421" s="1797"/>
      <c r="O421" s="1659">
        <v>0.25179784940243866</v>
      </c>
      <c r="P421" s="1545"/>
      <c r="Q421" s="1545"/>
      <c r="AK421" s="300"/>
      <c r="AL421" s="300"/>
      <c r="AM421" s="300"/>
      <c r="AN421" s="300"/>
      <c r="AO421" s="300"/>
      <c r="AP421" s="300"/>
      <c r="AQ421" s="300"/>
      <c r="AR421" s="300"/>
      <c r="AS421" s="300"/>
      <c r="AT421" s="300"/>
      <c r="AU421" s="300"/>
      <c r="AV421" s="300"/>
      <c r="AW421" s="300"/>
      <c r="AX421" s="300"/>
      <c r="AY421" s="300"/>
      <c r="AZ421" s="300"/>
      <c r="BA421" s="302"/>
      <c r="BB421" s="352"/>
      <c r="BC421" s="302"/>
      <c r="BD421" s="302"/>
      <c r="BE421" s="302"/>
      <c r="BF421" s="302"/>
      <c r="BG421" s="302"/>
      <c r="BH421" s="302"/>
      <c r="BI421" s="302"/>
      <c r="BJ421" s="302"/>
      <c r="BK421" s="302"/>
      <c r="BL421" s="302"/>
      <c r="BM421" s="302"/>
      <c r="BN421" s="302"/>
      <c r="BO421" s="302"/>
      <c r="BP421" s="302"/>
      <c r="BQ421" s="302"/>
      <c r="BR421" s="302"/>
      <c r="BS421" s="302"/>
      <c r="BT421" s="302"/>
      <c r="BU421" s="302"/>
      <c r="BV421" s="302"/>
      <c r="BW421" s="302"/>
      <c r="BX421" s="302"/>
      <c r="BY421" s="302"/>
      <c r="BZ421" s="303"/>
      <c r="CA421" s="303"/>
      <c r="CB421" s="303"/>
      <c r="CC421" s="303"/>
      <c r="CD421" s="303"/>
      <c r="CE421" s="303"/>
      <c r="CF421" s="303"/>
      <c r="CG421" s="303"/>
      <c r="CH421" s="303"/>
      <c r="CI421" s="303"/>
      <c r="CJ421" s="303"/>
      <c r="CK421" s="303"/>
      <c r="CL421" s="303"/>
      <c r="CM421" s="303"/>
      <c r="CN421" s="303"/>
      <c r="CO421" s="303"/>
      <c r="CP421" s="303"/>
      <c r="CQ421" s="303"/>
      <c r="CR421" s="303"/>
      <c r="CS421" s="303"/>
      <c r="CT421" s="303"/>
      <c r="CU421" s="303"/>
      <c r="CV421" s="303"/>
      <c r="CW421" s="303"/>
      <c r="CX421" s="303"/>
      <c r="CY421" s="303"/>
      <c r="CZ421" s="303"/>
    </row>
    <row r="422" s="623" customFormat="true" ht="25.15" customHeight="true" x14ac:dyDescent="0.2">
      <c r="B422" s="1718"/>
      <c r="C422" s="1798" t="s">
        <v>356</v>
      </c>
      <c r="D422" s="1797"/>
      <c r="E422" s="1657">
        <v>0.3190129841654859</v>
      </c>
      <c r="F422" s="1545"/>
      <c r="G422" s="1545"/>
      <c r="H422" s="1798" t="s">
        <v>337</v>
      </c>
      <c r="I422" s="1797"/>
      <c r="J422" s="1658">
        <v>0.35375754826918254</v>
      </c>
      <c r="K422" s="1545"/>
      <c r="L422" s="1545"/>
      <c r="M422" s="1798" t="s">
        <v>338</v>
      </c>
      <c r="N422" s="1797"/>
      <c r="O422" s="1659">
        <v>0.23900151534390152</v>
      </c>
      <c r="P422" s="1545"/>
      <c r="Q422" s="1545"/>
      <c r="AK422" s="300"/>
      <c r="AL422" s="300"/>
      <c r="AM422" s="300"/>
      <c r="AN422" s="300"/>
      <c r="AO422" s="300"/>
      <c r="AP422" s="300"/>
      <c r="AQ422" s="300"/>
      <c r="AR422" s="300"/>
      <c r="AS422" s="300"/>
      <c r="AT422" s="300"/>
      <c r="AU422" s="300"/>
      <c r="AV422" s="300"/>
      <c r="AW422" s="300"/>
      <c r="AX422" s="300"/>
      <c r="AY422" s="300"/>
      <c r="AZ422" s="300"/>
      <c r="BA422" s="302"/>
      <c r="BB422" s="352"/>
      <c r="BC422" s="302"/>
      <c r="BD422" s="302"/>
      <c r="BE422" s="302"/>
      <c r="BF422" s="302"/>
      <c r="BG422" s="302"/>
      <c r="BH422" s="302"/>
      <c r="BI422" s="302"/>
      <c r="BJ422" s="302"/>
      <c r="BK422" s="302"/>
      <c r="BL422" s="302"/>
      <c r="BM422" s="302"/>
      <c r="BN422" s="302"/>
      <c r="BO422" s="302"/>
      <c r="BP422" s="302"/>
      <c r="BQ422" s="302"/>
      <c r="BR422" s="302"/>
      <c r="BS422" s="302"/>
      <c r="BT422" s="302"/>
      <c r="BU422" s="302"/>
      <c r="BV422" s="302"/>
      <c r="BW422" s="302"/>
      <c r="BX422" s="302"/>
      <c r="BY422" s="302"/>
      <c r="BZ422" s="303"/>
      <c r="CA422" s="303"/>
      <c r="CB422" s="303"/>
      <c r="CC422" s="303"/>
      <c r="CD422" s="303"/>
      <c r="CE422" s="303"/>
      <c r="CF422" s="303"/>
      <c r="CG422" s="303"/>
      <c r="CH422" s="303"/>
      <c r="CI422" s="303"/>
      <c r="CJ422" s="303"/>
      <c r="CK422" s="303"/>
      <c r="CL422" s="303"/>
      <c r="CM422" s="303"/>
      <c r="CN422" s="303"/>
      <c r="CO422" s="303"/>
      <c r="CP422" s="303"/>
      <c r="CQ422" s="303"/>
      <c r="CR422" s="303"/>
      <c r="CS422" s="303"/>
      <c r="CT422" s="303"/>
      <c r="CU422" s="303"/>
      <c r="CV422" s="303"/>
      <c r="CW422" s="303"/>
      <c r="CX422" s="303"/>
      <c r="CY422" s="303"/>
      <c r="CZ422" s="303"/>
    </row>
    <row r="423" s="623" customFormat="true" ht="25.15" customHeight="true" x14ac:dyDescent="0.2">
      <c r="B423" s="1718"/>
      <c r="C423" s="1798" t="s">
        <v>352</v>
      </c>
      <c r="D423" s="1797"/>
      <c r="E423" s="1657">
        <v>0.29913669192429787</v>
      </c>
      <c r="F423" s="1545"/>
      <c r="G423" s="1545"/>
      <c r="H423" s="1798" t="s">
        <v>383</v>
      </c>
      <c r="I423" s="1797"/>
      <c r="J423" s="1658">
        <v>-0.33080558805689209</v>
      </c>
      <c r="K423" s="1545"/>
      <c r="L423" s="1545"/>
      <c r="M423" s="1798" t="s">
        <v>348</v>
      </c>
      <c r="N423" s="1797"/>
      <c r="O423" s="1659">
        <v>0.2352415054494699</v>
      </c>
      <c r="P423" s="1545"/>
      <c r="Q423" s="1545"/>
      <c r="AK423" s="300"/>
      <c r="AL423" s="300"/>
      <c r="AM423" s="300"/>
      <c r="AN423" s="300"/>
      <c r="AO423" s="300"/>
      <c r="AP423" s="300"/>
      <c r="AQ423" s="300"/>
      <c r="AR423" s="300"/>
      <c r="AS423" s="300"/>
      <c r="AT423" s="300"/>
      <c r="AU423" s="300"/>
      <c r="AV423" s="300"/>
      <c r="AW423" s="300"/>
      <c r="AX423" s="300"/>
      <c r="AY423" s="300"/>
      <c r="AZ423" s="300"/>
      <c r="BA423" s="302"/>
      <c r="BB423" s="352"/>
      <c r="BC423" s="302"/>
      <c r="BD423" s="302"/>
      <c r="BE423" s="302"/>
      <c r="BF423" s="302"/>
      <c r="BG423" s="302"/>
      <c r="BH423" s="302"/>
      <c r="BI423" s="302"/>
      <c r="BJ423" s="302"/>
      <c r="BK423" s="302"/>
      <c r="BL423" s="302"/>
      <c r="BM423" s="302"/>
      <c r="BN423" s="302"/>
      <c r="BO423" s="302"/>
      <c r="BP423" s="302"/>
      <c r="BQ423" s="302"/>
      <c r="BR423" s="302"/>
      <c r="BS423" s="302"/>
      <c r="BT423" s="302"/>
      <c r="BU423" s="302"/>
      <c r="BV423" s="302"/>
      <c r="BW423" s="302"/>
      <c r="BX423" s="302"/>
      <c r="BY423" s="302"/>
      <c r="BZ423" s="303"/>
      <c r="CA423" s="303"/>
      <c r="CB423" s="303"/>
      <c r="CC423" s="303"/>
      <c r="CD423" s="303"/>
      <c r="CE423" s="303"/>
      <c r="CF423" s="303"/>
      <c r="CG423" s="303"/>
      <c r="CH423" s="303"/>
      <c r="CI423" s="303"/>
      <c r="CJ423" s="303"/>
      <c r="CK423" s="303"/>
      <c r="CL423" s="303"/>
      <c r="CM423" s="303"/>
      <c r="CN423" s="303"/>
      <c r="CO423" s="303"/>
      <c r="CP423" s="303"/>
      <c r="CQ423" s="303"/>
      <c r="CR423" s="303"/>
      <c r="CS423" s="303"/>
      <c r="CT423" s="303"/>
      <c r="CU423" s="303"/>
      <c r="CV423" s="303"/>
      <c r="CW423" s="303"/>
      <c r="CX423" s="303"/>
      <c r="CY423" s="303"/>
      <c r="CZ423" s="303"/>
    </row>
    <row r="424" s="623" customFormat="true" ht="25.15" customHeight="true" x14ac:dyDescent="0.2">
      <c r="B424" s="1718"/>
      <c r="C424" s="1798" t="s">
        <v>347</v>
      </c>
      <c r="D424" s="1797"/>
      <c r="E424" s="1657">
        <v>0.29353842438806332</v>
      </c>
      <c r="F424" s="1545"/>
      <c r="G424" s="1545"/>
      <c r="H424" s="1798" t="s">
        <v>348</v>
      </c>
      <c r="I424" s="1797"/>
      <c r="J424" s="1658">
        <v>0.28248944209721005</v>
      </c>
      <c r="K424" s="1545"/>
      <c r="L424" s="1545"/>
      <c r="M424" s="1798" t="s">
        <v>356</v>
      </c>
      <c r="N424" s="1797"/>
      <c r="O424" s="1659">
        <v>0.23172341910832089</v>
      </c>
      <c r="P424" s="1545"/>
      <c r="Q424" s="1545"/>
      <c r="AK424" s="300"/>
      <c r="AL424" s="300"/>
      <c r="AM424" s="300"/>
      <c r="AN424" s="300"/>
      <c r="AO424" s="300"/>
      <c r="AP424" s="300"/>
      <c r="AQ424" s="300"/>
      <c r="AR424" s="300"/>
      <c r="AS424" s="300"/>
      <c r="AT424" s="300"/>
      <c r="AU424" s="300"/>
      <c r="AV424" s="300"/>
      <c r="AW424" s="300"/>
      <c r="AX424" s="300"/>
      <c r="AY424" s="300"/>
      <c r="AZ424" s="300"/>
      <c r="BA424" s="302"/>
      <c r="BB424" s="352"/>
      <c r="BC424" s="302"/>
      <c r="BD424" s="302"/>
      <c r="BE424" s="302"/>
      <c r="BF424" s="302"/>
      <c r="BG424" s="302"/>
      <c r="BH424" s="302"/>
      <c r="BI424" s="302"/>
      <c r="BJ424" s="302"/>
      <c r="BK424" s="302"/>
      <c r="BL424" s="302"/>
      <c r="BM424" s="302"/>
      <c r="BN424" s="302"/>
      <c r="BO424" s="302"/>
      <c r="BP424" s="302"/>
      <c r="BQ424" s="302"/>
      <c r="BR424" s="302"/>
      <c r="BS424" s="302"/>
      <c r="BT424" s="302"/>
      <c r="BU424" s="302"/>
      <c r="BV424" s="302"/>
      <c r="BW424" s="302"/>
      <c r="BX424" s="302"/>
      <c r="BY424" s="302"/>
      <c r="BZ424" s="303"/>
      <c r="CA424" s="303"/>
      <c r="CB424" s="303"/>
      <c r="CC424" s="303"/>
      <c r="CD424" s="303"/>
      <c r="CE424" s="303"/>
      <c r="CF424" s="303"/>
      <c r="CG424" s="303"/>
      <c r="CH424" s="303"/>
      <c r="CI424" s="303"/>
      <c r="CJ424" s="303"/>
      <c r="CK424" s="303"/>
      <c r="CL424" s="303"/>
      <c r="CM424" s="303"/>
      <c r="CN424" s="303"/>
      <c r="CO424" s="303"/>
      <c r="CP424" s="303"/>
      <c r="CQ424" s="303"/>
      <c r="CR424" s="303"/>
      <c r="CS424" s="303"/>
      <c r="CT424" s="303"/>
      <c r="CU424" s="303"/>
      <c r="CV424" s="303"/>
      <c r="CW424" s="303"/>
      <c r="CX424" s="303"/>
      <c r="CY424" s="303"/>
      <c r="CZ424" s="303"/>
    </row>
    <row r="425" s="623" customFormat="true" ht="25.15" customHeight="true" x14ac:dyDescent="0.2">
      <c r="B425" s="1718"/>
      <c r="C425" s="1798" t="s">
        <v>350</v>
      </c>
      <c r="D425" s="1797"/>
      <c r="E425" s="1657">
        <v>-0.28524315442298737</v>
      </c>
      <c r="F425" s="1545"/>
      <c r="G425" s="1545"/>
      <c r="H425" s="1798" t="s">
        <v>350</v>
      </c>
      <c r="I425" s="1797"/>
      <c r="J425" s="1658">
        <v>-0.28058745306526045</v>
      </c>
      <c r="K425" s="1545"/>
      <c r="L425" s="1545"/>
      <c r="M425" s="1798" t="s">
        <v>360</v>
      </c>
      <c r="N425" s="1797"/>
      <c r="O425" s="1659">
        <v>-0.22496197214636188</v>
      </c>
      <c r="P425" s="1545"/>
      <c r="Q425" s="1545"/>
      <c r="AK425" s="300"/>
      <c r="AL425" s="300"/>
      <c r="AM425" s="300"/>
      <c r="AN425" s="300"/>
      <c r="AO425" s="300"/>
      <c r="AP425" s="300"/>
      <c r="AQ425" s="300"/>
      <c r="AR425" s="300"/>
      <c r="AS425" s="300"/>
      <c r="AT425" s="300"/>
      <c r="AU425" s="300"/>
      <c r="AV425" s="300"/>
      <c r="AW425" s="300"/>
      <c r="AX425" s="300"/>
      <c r="AY425" s="300"/>
      <c r="AZ425" s="300"/>
      <c r="BA425" s="302"/>
      <c r="BB425" s="352"/>
      <c r="BC425" s="302"/>
      <c r="BD425" s="302"/>
      <c r="BE425" s="302"/>
      <c r="BF425" s="302"/>
      <c r="BG425" s="302"/>
      <c r="BH425" s="302"/>
      <c r="BI425" s="302"/>
      <c r="BJ425" s="302"/>
      <c r="BK425" s="302"/>
      <c r="BL425" s="302"/>
      <c r="BM425" s="302"/>
      <c r="BN425" s="302"/>
      <c r="BO425" s="302"/>
      <c r="BP425" s="302"/>
      <c r="BQ425" s="302"/>
      <c r="BR425" s="302"/>
      <c r="BS425" s="302"/>
      <c r="BT425" s="302"/>
      <c r="BU425" s="302"/>
      <c r="BV425" s="302"/>
      <c r="BW425" s="302"/>
      <c r="BX425" s="302"/>
      <c r="BY425" s="302"/>
      <c r="BZ425" s="303"/>
      <c r="CA425" s="303"/>
      <c r="CB425" s="303"/>
      <c r="CC425" s="303"/>
      <c r="CD425" s="303"/>
      <c r="CE425" s="303"/>
      <c r="CF425" s="303"/>
      <c r="CG425" s="303"/>
      <c r="CH425" s="303"/>
      <c r="CI425" s="303"/>
      <c r="CJ425" s="303"/>
      <c r="CK425" s="303"/>
      <c r="CL425" s="303"/>
      <c r="CM425" s="303"/>
      <c r="CN425" s="303"/>
      <c r="CO425" s="303"/>
      <c r="CP425" s="303"/>
      <c r="CQ425" s="303"/>
      <c r="CR425" s="303"/>
      <c r="CS425" s="303"/>
      <c r="CT425" s="303"/>
      <c r="CU425" s="303"/>
      <c r="CV425" s="303"/>
      <c r="CW425" s="303"/>
      <c r="CX425" s="303"/>
      <c r="CY425" s="303"/>
      <c r="CZ425" s="303"/>
    </row>
    <row r="426" s="623" customFormat="true" ht="25.15" customHeight="true" x14ac:dyDescent="0.2">
      <c r="B426" s="1718"/>
      <c r="C426" s="1798" t="s">
        <v>342</v>
      </c>
      <c r="D426" s="1797"/>
      <c r="E426" s="1657">
        <v>-0.27298679770932116</v>
      </c>
      <c r="F426" s="1545"/>
      <c r="G426" s="1545"/>
      <c r="H426" s="1798" t="s">
        <v>386</v>
      </c>
      <c r="I426" s="1797"/>
      <c r="J426" s="1658">
        <v>-0.27781560582155973</v>
      </c>
      <c r="K426" s="1545"/>
      <c r="L426" s="1545"/>
      <c r="M426" s="1798" t="s">
        <v>385</v>
      </c>
      <c r="N426" s="1797"/>
      <c r="O426" s="1659">
        <v>0.22425353775127455</v>
      </c>
      <c r="P426" s="1545"/>
      <c r="Q426" s="1545"/>
      <c r="AK426" s="300"/>
      <c r="AL426" s="300"/>
      <c r="AM426" s="300"/>
      <c r="AN426" s="300"/>
      <c r="AO426" s="300"/>
      <c r="AP426" s="300"/>
      <c r="AQ426" s="300"/>
      <c r="AR426" s="300"/>
      <c r="AS426" s="300"/>
      <c r="AT426" s="300"/>
      <c r="AU426" s="300"/>
      <c r="AV426" s="300"/>
      <c r="AW426" s="300"/>
      <c r="AX426" s="300"/>
      <c r="AY426" s="300"/>
      <c r="AZ426" s="300"/>
      <c r="BA426" s="302"/>
      <c r="BB426" s="352"/>
      <c r="BC426" s="302"/>
      <c r="BD426" s="302"/>
      <c r="BE426" s="302"/>
      <c r="BF426" s="302"/>
      <c r="BG426" s="302"/>
      <c r="BH426" s="302"/>
      <c r="BI426" s="302"/>
      <c r="BJ426" s="302"/>
      <c r="BK426" s="302"/>
      <c r="BL426" s="302"/>
      <c r="BM426" s="302"/>
      <c r="BN426" s="302"/>
      <c r="BO426" s="302"/>
      <c r="BP426" s="302"/>
      <c r="BQ426" s="302"/>
      <c r="BR426" s="302"/>
      <c r="BS426" s="302"/>
      <c r="BT426" s="302"/>
      <c r="BU426" s="302"/>
      <c r="BV426" s="302"/>
      <c r="BW426" s="302"/>
      <c r="BX426" s="302"/>
      <c r="BY426" s="302"/>
      <c r="BZ426" s="303"/>
      <c r="CA426" s="303"/>
      <c r="CB426" s="303"/>
      <c r="CC426" s="303"/>
      <c r="CD426" s="303"/>
      <c r="CE426" s="303"/>
      <c r="CF426" s="303"/>
      <c r="CG426" s="303"/>
      <c r="CH426" s="303"/>
      <c r="CI426" s="303"/>
      <c r="CJ426" s="303"/>
      <c r="CK426" s="303"/>
      <c r="CL426" s="303"/>
      <c r="CM426" s="303"/>
      <c r="CN426" s="303"/>
      <c r="CO426" s="303"/>
      <c r="CP426" s="303"/>
      <c r="CQ426" s="303"/>
      <c r="CR426" s="303"/>
      <c r="CS426" s="303"/>
      <c r="CT426" s="303"/>
      <c r="CU426" s="303"/>
      <c r="CV426" s="303"/>
      <c r="CW426" s="303"/>
      <c r="CX426" s="303"/>
      <c r="CY426" s="303"/>
      <c r="CZ426" s="303"/>
    </row>
    <row r="427" s="623" customFormat="true" ht="25.15" customHeight="true" x14ac:dyDescent="0.2">
      <c r="B427" s="1718"/>
      <c r="C427" s="1798" t="s">
        <v>340</v>
      </c>
      <c r="D427" s="1797"/>
      <c r="E427" s="1657">
        <v>0.26501792576281608</v>
      </c>
      <c r="F427" s="1545"/>
      <c r="G427" s="1545"/>
      <c r="H427" s="1798" t="s">
        <v>351</v>
      </c>
      <c r="I427" s="1797"/>
      <c r="J427" s="1658">
        <v>0.26548884542062384</v>
      </c>
      <c r="K427" s="1545"/>
      <c r="L427" s="1545"/>
      <c r="M427" s="1798" t="s">
        <v>340</v>
      </c>
      <c r="N427" s="1797"/>
      <c r="O427" s="1659">
        <v>0.22065329519813243</v>
      </c>
      <c r="P427" s="1545"/>
      <c r="Q427" s="1545"/>
      <c r="AK427" s="300"/>
      <c r="AL427" s="300"/>
      <c r="AM427" s="300"/>
      <c r="AN427" s="300"/>
      <c r="AO427" s="300"/>
      <c r="AP427" s="300"/>
      <c r="AQ427" s="300"/>
      <c r="AR427" s="300"/>
      <c r="AS427" s="300"/>
      <c r="AT427" s="300"/>
      <c r="AU427" s="300"/>
      <c r="AV427" s="300"/>
      <c r="AW427" s="300"/>
      <c r="AX427" s="300"/>
      <c r="AY427" s="300"/>
      <c r="AZ427" s="300"/>
      <c r="BA427" s="302"/>
      <c r="BB427" s="352"/>
      <c r="BC427" s="302"/>
      <c r="BD427" s="302"/>
      <c r="BE427" s="302"/>
      <c r="BF427" s="302"/>
      <c r="BG427" s="302"/>
      <c r="BH427" s="302"/>
      <c r="BI427" s="302"/>
      <c r="BJ427" s="302"/>
      <c r="BK427" s="302"/>
      <c r="BL427" s="302"/>
      <c r="BM427" s="302"/>
      <c r="BN427" s="302"/>
      <c r="BO427" s="302"/>
      <c r="BP427" s="302"/>
      <c r="BQ427" s="302"/>
      <c r="BR427" s="302"/>
      <c r="BS427" s="302"/>
      <c r="BT427" s="302"/>
      <c r="BU427" s="302"/>
      <c r="BV427" s="302"/>
      <c r="BW427" s="302"/>
      <c r="BX427" s="302"/>
      <c r="BY427" s="302"/>
      <c r="BZ427" s="303"/>
      <c r="CA427" s="303"/>
      <c r="CB427" s="303"/>
      <c r="CC427" s="303"/>
      <c r="CD427" s="303"/>
      <c r="CE427" s="303"/>
      <c r="CF427" s="303"/>
      <c r="CG427" s="303"/>
      <c r="CH427" s="303"/>
      <c r="CI427" s="303"/>
      <c r="CJ427" s="303"/>
      <c r="CK427" s="303"/>
      <c r="CL427" s="303"/>
      <c r="CM427" s="303"/>
      <c r="CN427" s="303"/>
      <c r="CO427" s="303"/>
      <c r="CP427" s="303"/>
      <c r="CQ427" s="303"/>
      <c r="CR427" s="303"/>
      <c r="CS427" s="303"/>
      <c r="CT427" s="303"/>
      <c r="CU427" s="303"/>
      <c r="CV427" s="303"/>
      <c r="CW427" s="303"/>
      <c r="CX427" s="303"/>
      <c r="CY427" s="303"/>
      <c r="CZ427" s="303"/>
    </row>
    <row r="428" s="623" customFormat="true" ht="25.15" customHeight="true" x14ac:dyDescent="0.2">
      <c r="B428" s="1718"/>
      <c r="C428" s="1798" t="s">
        <v>348</v>
      </c>
      <c r="D428" s="1797"/>
      <c r="E428" s="1657">
        <v>0.2452562803451809</v>
      </c>
      <c r="F428" s="1545"/>
      <c r="G428" s="1545"/>
      <c r="H428" s="1798" t="s">
        <v>347</v>
      </c>
      <c r="I428" s="1797"/>
      <c r="J428" s="1658">
        <v>0.26452067159500925</v>
      </c>
      <c r="K428" s="1545"/>
      <c r="L428" s="1545"/>
      <c r="M428" s="1798" t="s">
        <v>351</v>
      </c>
      <c r="N428" s="1797"/>
      <c r="O428" s="1659">
        <v>0.21257393117793311</v>
      </c>
      <c r="P428" s="1545"/>
      <c r="Q428" s="1545"/>
      <c r="AK428" s="300"/>
      <c r="AL428" s="300"/>
      <c r="AM428" s="300"/>
      <c r="AN428" s="300"/>
      <c r="AO428" s="300"/>
      <c r="AP428" s="300"/>
      <c r="AQ428" s="300"/>
      <c r="AR428" s="300"/>
      <c r="AS428" s="300"/>
      <c r="AT428" s="300"/>
      <c r="AU428" s="300"/>
      <c r="AV428" s="300"/>
      <c r="AW428" s="300"/>
      <c r="AX428" s="300"/>
      <c r="AY428" s="300"/>
      <c r="AZ428" s="300"/>
      <c r="BA428" s="302"/>
      <c r="BB428" s="352"/>
      <c r="BC428" s="302"/>
      <c r="BD428" s="302"/>
      <c r="BE428" s="302"/>
      <c r="BF428" s="302"/>
      <c r="BG428" s="302"/>
      <c r="BH428" s="302"/>
      <c r="BI428" s="302"/>
      <c r="BJ428" s="302"/>
      <c r="BK428" s="302"/>
      <c r="BL428" s="302"/>
      <c r="BM428" s="302"/>
      <c r="BN428" s="302"/>
      <c r="BO428" s="302"/>
      <c r="BP428" s="302"/>
      <c r="BQ428" s="302"/>
      <c r="BR428" s="302"/>
      <c r="BS428" s="302"/>
      <c r="BT428" s="302"/>
      <c r="BU428" s="302"/>
      <c r="BV428" s="302"/>
      <c r="BW428" s="302"/>
      <c r="BX428" s="302"/>
      <c r="BY428" s="302"/>
      <c r="BZ428" s="303"/>
      <c r="CA428" s="303"/>
      <c r="CB428" s="303"/>
      <c r="CC428" s="303"/>
      <c r="CD428" s="303"/>
      <c r="CE428" s="303"/>
      <c r="CF428" s="303"/>
      <c r="CG428" s="303"/>
      <c r="CH428" s="303"/>
      <c r="CI428" s="303"/>
      <c r="CJ428" s="303"/>
      <c r="CK428" s="303"/>
      <c r="CL428" s="303"/>
      <c r="CM428" s="303"/>
      <c r="CN428" s="303"/>
      <c r="CO428" s="303"/>
      <c r="CP428" s="303"/>
      <c r="CQ428" s="303"/>
      <c r="CR428" s="303"/>
      <c r="CS428" s="303"/>
      <c r="CT428" s="303"/>
      <c r="CU428" s="303"/>
      <c r="CV428" s="303"/>
      <c r="CW428" s="303"/>
      <c r="CX428" s="303"/>
      <c r="CY428" s="303"/>
      <c r="CZ428" s="303"/>
    </row>
    <row r="429" s="623" customFormat="true" ht="25.15" customHeight="true" x14ac:dyDescent="0.2">
      <c r="B429" s="1718"/>
      <c r="C429" s="1798" t="s">
        <v>351</v>
      </c>
      <c r="D429" s="1797"/>
      <c r="E429" s="1657">
        <v>0.2199044965416449</v>
      </c>
      <c r="F429" s="1545"/>
      <c r="G429" s="1545"/>
      <c r="H429" s="1798" t="s">
        <v>340</v>
      </c>
      <c r="I429" s="1797"/>
      <c r="J429" s="1658">
        <v>0.25704392181587737</v>
      </c>
      <c r="K429" s="1545"/>
      <c r="L429" s="1545"/>
      <c r="M429" s="1798" t="s">
        <v>355</v>
      </c>
      <c r="N429" s="1797"/>
      <c r="O429" s="1659">
        <v>0.20521063998730443</v>
      </c>
      <c r="P429" s="1545"/>
      <c r="Q429" s="1545"/>
      <c r="AK429" s="300"/>
      <c r="AL429" s="300"/>
      <c r="AM429" s="300"/>
      <c r="AN429" s="300"/>
      <c r="AO429" s="300"/>
      <c r="AP429" s="300"/>
      <c r="AQ429" s="300"/>
      <c r="AR429" s="300"/>
      <c r="AS429" s="300"/>
      <c r="AT429" s="300"/>
      <c r="AU429" s="300"/>
      <c r="AV429" s="300"/>
      <c r="AW429" s="300"/>
      <c r="AX429" s="300"/>
      <c r="AY429" s="300"/>
      <c r="AZ429" s="300"/>
      <c r="BA429" s="302"/>
      <c r="BB429" s="352"/>
      <c r="BC429" s="302"/>
      <c r="BD429" s="302"/>
      <c r="BE429" s="302"/>
      <c r="BF429" s="302"/>
      <c r="BG429" s="302"/>
      <c r="BH429" s="302"/>
      <c r="BI429" s="302"/>
      <c r="BJ429" s="302"/>
      <c r="BK429" s="302"/>
      <c r="BL429" s="302"/>
      <c r="BM429" s="302"/>
      <c r="BN429" s="302"/>
      <c r="BO429" s="302"/>
      <c r="BP429" s="302"/>
      <c r="BQ429" s="302"/>
      <c r="BR429" s="302"/>
      <c r="BS429" s="302"/>
      <c r="BT429" s="302"/>
      <c r="BU429" s="302"/>
      <c r="BV429" s="302"/>
      <c r="BW429" s="302"/>
      <c r="BX429" s="302"/>
      <c r="BY429" s="302"/>
      <c r="BZ429" s="303"/>
      <c r="CA429" s="303"/>
      <c r="CB429" s="303"/>
      <c r="CC429" s="303"/>
      <c r="CD429" s="303"/>
      <c r="CE429" s="303"/>
      <c r="CF429" s="303"/>
      <c r="CG429" s="303"/>
      <c r="CH429" s="303"/>
      <c r="CI429" s="303"/>
      <c r="CJ429" s="303"/>
      <c r="CK429" s="303"/>
      <c r="CL429" s="303"/>
      <c r="CM429" s="303"/>
      <c r="CN429" s="303"/>
      <c r="CO429" s="303"/>
      <c r="CP429" s="303"/>
      <c r="CQ429" s="303"/>
      <c r="CR429" s="303"/>
      <c r="CS429" s="303"/>
      <c r="CT429" s="303"/>
      <c r="CU429" s="303"/>
      <c r="CV429" s="303"/>
      <c r="CW429" s="303"/>
      <c r="CX429" s="303"/>
      <c r="CY429" s="303"/>
      <c r="CZ429" s="303"/>
    </row>
    <row r="430" s="623" customFormat="true" ht="25.15" customHeight="true" x14ac:dyDescent="0.2">
      <c r="B430" s="1718"/>
      <c r="C430" s="1798" t="s">
        <v>343</v>
      </c>
      <c r="D430" s="1797"/>
      <c r="E430" s="1657">
        <v>0.19825586277036417</v>
      </c>
      <c r="F430" s="1545"/>
      <c r="G430" s="1545"/>
      <c r="H430" s="1798" t="s">
        <v>358</v>
      </c>
      <c r="I430" s="1797"/>
      <c r="J430" s="1658">
        <v>-0.25014396209076495</v>
      </c>
      <c r="K430" s="1545"/>
      <c r="L430" s="1545"/>
      <c r="M430" s="1798" t="s">
        <v>353</v>
      </c>
      <c r="N430" s="1797"/>
      <c r="O430" s="1659">
        <v>0.19969325087580594</v>
      </c>
      <c r="P430" s="1545"/>
      <c r="Q430" s="1545"/>
      <c r="AK430" s="300"/>
      <c r="AL430" s="300"/>
      <c r="AM430" s="300"/>
      <c r="AN430" s="300"/>
      <c r="AO430" s="300"/>
      <c r="AP430" s="300"/>
      <c r="AQ430" s="300"/>
      <c r="AR430" s="300"/>
      <c r="AS430" s="300"/>
      <c r="AT430" s="300"/>
      <c r="AU430" s="300"/>
      <c r="AV430" s="300"/>
      <c r="AW430" s="300"/>
      <c r="AX430" s="300"/>
      <c r="AY430" s="300"/>
      <c r="AZ430" s="300"/>
      <c r="BA430" s="302"/>
      <c r="BB430" s="352"/>
      <c r="BC430" s="302"/>
      <c r="BD430" s="302"/>
      <c r="BE430" s="302"/>
      <c r="BF430" s="302"/>
      <c r="BG430" s="302"/>
      <c r="BH430" s="302"/>
      <c r="BI430" s="302"/>
      <c r="BJ430" s="302"/>
      <c r="BK430" s="302"/>
      <c r="BL430" s="302"/>
      <c r="BM430" s="302"/>
      <c r="BN430" s="302"/>
      <c r="BO430" s="302"/>
      <c r="BP430" s="302"/>
      <c r="BQ430" s="302"/>
      <c r="BR430" s="302"/>
      <c r="BS430" s="302"/>
      <c r="BT430" s="302"/>
      <c r="BU430" s="302"/>
      <c r="BV430" s="302"/>
      <c r="BW430" s="302"/>
      <c r="BX430" s="302"/>
      <c r="BY430" s="302"/>
      <c r="BZ430" s="303"/>
      <c r="CA430" s="303"/>
      <c r="CB430" s="303"/>
      <c r="CC430" s="303"/>
      <c r="CD430" s="303"/>
      <c r="CE430" s="303"/>
      <c r="CF430" s="303"/>
      <c r="CG430" s="303"/>
      <c r="CH430" s="303"/>
      <c r="CI430" s="303"/>
      <c r="CJ430" s="303"/>
      <c r="CK430" s="303"/>
      <c r="CL430" s="303"/>
      <c r="CM430" s="303"/>
      <c r="CN430" s="303"/>
      <c r="CO430" s="303"/>
      <c r="CP430" s="303"/>
      <c r="CQ430" s="303"/>
      <c r="CR430" s="303"/>
      <c r="CS430" s="303"/>
      <c r="CT430" s="303"/>
      <c r="CU430" s="303"/>
      <c r="CV430" s="303"/>
      <c r="CW430" s="303"/>
      <c r="CX430" s="303"/>
      <c r="CY430" s="303"/>
      <c r="CZ430" s="303"/>
    </row>
    <row r="431" s="623" customFormat="true" ht="25.15" customHeight="true" x14ac:dyDescent="0.2">
      <c r="B431" s="1718"/>
      <c r="C431" s="1798" t="s">
        <v>357</v>
      </c>
      <c r="D431" s="1797"/>
      <c r="E431" s="1657">
        <v>-0.18362414884812717</v>
      </c>
      <c r="F431" s="1545"/>
      <c r="G431" s="1545"/>
      <c r="H431" s="1798" t="s">
        <v>356</v>
      </c>
      <c r="I431" s="1797"/>
      <c r="J431" s="1658">
        <v>0.22643545492731101</v>
      </c>
      <c r="K431" s="1545"/>
      <c r="L431" s="1545"/>
      <c r="M431" s="1798" t="s">
        <v>346</v>
      </c>
      <c r="N431" s="1797"/>
      <c r="O431" s="1659">
        <v>0.18138359291309014</v>
      </c>
      <c r="P431" s="1545"/>
      <c r="Q431" s="1545"/>
      <c r="AK431" s="300"/>
      <c r="AL431" s="300"/>
      <c r="AM431" s="300"/>
      <c r="AN431" s="300"/>
      <c r="AO431" s="300"/>
      <c r="AP431" s="300"/>
      <c r="AQ431" s="300"/>
      <c r="AR431" s="300"/>
      <c r="AS431" s="300"/>
      <c r="AT431" s="300"/>
      <c r="AU431" s="300"/>
      <c r="AV431" s="300"/>
      <c r="AW431" s="300"/>
      <c r="AX431" s="300"/>
      <c r="AY431" s="300"/>
      <c r="AZ431" s="300"/>
      <c r="BA431" s="302"/>
      <c r="BB431" s="352"/>
      <c r="BC431" s="302"/>
      <c r="BD431" s="302"/>
      <c r="BE431" s="302"/>
      <c r="BF431" s="302"/>
      <c r="BG431" s="302"/>
      <c r="BH431" s="302"/>
      <c r="BI431" s="302"/>
      <c r="BJ431" s="302"/>
      <c r="BK431" s="302"/>
      <c r="BL431" s="302"/>
      <c r="BM431" s="302"/>
      <c r="BN431" s="302"/>
      <c r="BO431" s="302"/>
      <c r="BP431" s="302"/>
      <c r="BQ431" s="302"/>
      <c r="BR431" s="302"/>
      <c r="BS431" s="302"/>
      <c r="BT431" s="302"/>
      <c r="BU431" s="302"/>
      <c r="BV431" s="302"/>
      <c r="BW431" s="302"/>
      <c r="BX431" s="302"/>
      <c r="BY431" s="302"/>
      <c r="BZ431" s="303"/>
      <c r="CA431" s="303"/>
      <c r="CB431" s="303"/>
      <c r="CC431" s="303"/>
      <c r="CD431" s="303"/>
      <c r="CE431" s="303"/>
      <c r="CF431" s="303"/>
      <c r="CG431" s="303"/>
      <c r="CH431" s="303"/>
      <c r="CI431" s="303"/>
      <c r="CJ431" s="303"/>
      <c r="CK431" s="303"/>
      <c r="CL431" s="303"/>
      <c r="CM431" s="303"/>
      <c r="CN431" s="303"/>
      <c r="CO431" s="303"/>
      <c r="CP431" s="303"/>
      <c r="CQ431" s="303"/>
      <c r="CR431" s="303"/>
      <c r="CS431" s="303"/>
      <c r="CT431" s="303"/>
      <c r="CU431" s="303"/>
      <c r="CV431" s="303"/>
      <c r="CW431" s="303"/>
      <c r="CX431" s="303"/>
      <c r="CY431" s="303"/>
      <c r="CZ431" s="303"/>
    </row>
    <row r="432" s="623" customFormat="true" ht="25.15" customHeight="true" x14ac:dyDescent="0.2">
      <c r="B432" s="1718"/>
      <c r="C432" s="1798" t="s">
        <v>362</v>
      </c>
      <c r="D432" s="1797"/>
      <c r="E432" s="1657">
        <v>0.14690769000039691</v>
      </c>
      <c r="F432" s="1545"/>
      <c r="G432" s="1545"/>
      <c r="H432" s="1798" t="s">
        <v>342</v>
      </c>
      <c r="I432" s="1797"/>
      <c r="J432" s="1658">
        <v>-0.19999345245641464</v>
      </c>
      <c r="K432" s="1545"/>
      <c r="L432" s="1545"/>
      <c r="M432" s="1798" t="s">
        <v>361</v>
      </c>
      <c r="N432" s="1797"/>
      <c r="O432" s="1659">
        <v>0.1809083660023057</v>
      </c>
      <c r="P432" s="1545"/>
      <c r="Q432" s="1545"/>
      <c r="AK432" s="300"/>
      <c r="AL432" s="300"/>
      <c r="AM432" s="300"/>
      <c r="AN432" s="300"/>
      <c r="AO432" s="300"/>
      <c r="AP432" s="300"/>
      <c r="AQ432" s="300"/>
      <c r="AR432" s="300"/>
      <c r="AS432" s="300"/>
      <c r="AT432" s="300"/>
      <c r="AU432" s="300"/>
      <c r="AV432" s="300"/>
      <c r="AW432" s="300"/>
      <c r="AX432" s="300"/>
      <c r="AY432" s="300"/>
      <c r="AZ432" s="300"/>
      <c r="BA432" s="302"/>
      <c r="BB432" s="352"/>
      <c r="BC432" s="302"/>
      <c r="BD432" s="302"/>
      <c r="BE432" s="302"/>
      <c r="BF432" s="302"/>
      <c r="BG432" s="302"/>
      <c r="BH432" s="302"/>
      <c r="BI432" s="302"/>
      <c r="BJ432" s="302"/>
      <c r="BK432" s="302"/>
      <c r="BL432" s="302"/>
      <c r="BM432" s="302"/>
      <c r="BN432" s="302"/>
      <c r="BO432" s="302"/>
      <c r="BP432" s="302"/>
      <c r="BQ432" s="302"/>
      <c r="BR432" s="302"/>
      <c r="BS432" s="302"/>
      <c r="BT432" s="302"/>
      <c r="BU432" s="302"/>
      <c r="BV432" s="302"/>
      <c r="BW432" s="302"/>
      <c r="BX432" s="302"/>
      <c r="BY432" s="302"/>
      <c r="BZ432" s="303"/>
      <c r="CA432" s="303"/>
      <c r="CB432" s="303"/>
      <c r="CC432" s="303"/>
      <c r="CD432" s="303"/>
      <c r="CE432" s="303"/>
      <c r="CF432" s="303"/>
      <c r="CG432" s="303"/>
      <c r="CH432" s="303"/>
      <c r="CI432" s="303"/>
      <c r="CJ432" s="303"/>
      <c r="CK432" s="303"/>
      <c r="CL432" s="303"/>
      <c r="CM432" s="303"/>
      <c r="CN432" s="303"/>
      <c r="CO432" s="303"/>
      <c r="CP432" s="303"/>
      <c r="CQ432" s="303"/>
      <c r="CR432" s="303"/>
      <c r="CS432" s="303"/>
      <c r="CT432" s="303"/>
      <c r="CU432" s="303"/>
      <c r="CV432" s="303"/>
      <c r="CW432" s="303"/>
      <c r="CX432" s="303"/>
      <c r="CY432" s="303"/>
      <c r="CZ432" s="303"/>
    </row>
    <row r="433" s="623" customFormat="true" ht="25.15" customHeight="true" x14ac:dyDescent="0.2">
      <c r="B433" s="1718"/>
      <c r="C433" s="1798" t="s">
        <v>385</v>
      </c>
      <c r="D433" s="1797"/>
      <c r="E433" s="1657">
        <v>-0.1425424702258789</v>
      </c>
      <c r="F433" s="1545"/>
      <c r="G433" s="1545"/>
      <c r="H433" s="1798" t="s">
        <v>267</v>
      </c>
      <c r="I433" s="1797"/>
      <c r="J433" s="1658">
        <v>-0.15880205396228778</v>
      </c>
      <c r="K433" s="1545"/>
      <c r="L433" s="1545"/>
      <c r="M433" s="1798" t="s">
        <v>366</v>
      </c>
      <c r="N433" s="1797"/>
      <c r="O433" s="1659">
        <v>0.16314867883821257</v>
      </c>
      <c r="P433" s="1545"/>
      <c r="Q433" s="1545"/>
      <c r="AK433" s="300"/>
      <c r="AL433" s="300"/>
      <c r="AM433" s="300"/>
      <c r="AN433" s="300"/>
      <c r="AO433" s="300"/>
      <c r="AP433" s="300"/>
      <c r="AQ433" s="300"/>
      <c r="AR433" s="300"/>
      <c r="AS433" s="300"/>
      <c r="AT433" s="300"/>
      <c r="AU433" s="300"/>
      <c r="AV433" s="300"/>
      <c r="AW433" s="300"/>
      <c r="AX433" s="300"/>
      <c r="AY433" s="300"/>
      <c r="AZ433" s="300"/>
      <c r="BA433" s="302"/>
      <c r="BB433" s="352"/>
      <c r="BC433" s="302"/>
      <c r="BD433" s="302"/>
      <c r="BE433" s="302"/>
      <c r="BF433" s="302"/>
      <c r="BG433" s="302"/>
      <c r="BH433" s="302"/>
      <c r="BI433" s="302"/>
      <c r="BJ433" s="302"/>
      <c r="BK433" s="302"/>
      <c r="BL433" s="302"/>
      <c r="BM433" s="302"/>
      <c r="BN433" s="302"/>
      <c r="BO433" s="302"/>
      <c r="BP433" s="302"/>
      <c r="BQ433" s="302"/>
      <c r="BR433" s="302"/>
      <c r="BS433" s="302"/>
      <c r="BT433" s="302"/>
      <c r="BU433" s="302"/>
      <c r="BV433" s="302"/>
      <c r="BW433" s="302"/>
      <c r="BX433" s="302"/>
      <c r="BY433" s="302"/>
      <c r="BZ433" s="303"/>
      <c r="CA433" s="303"/>
      <c r="CB433" s="303"/>
      <c r="CC433" s="303"/>
      <c r="CD433" s="303"/>
      <c r="CE433" s="303"/>
      <c r="CF433" s="303"/>
      <c r="CG433" s="303"/>
      <c r="CH433" s="303"/>
      <c r="CI433" s="303"/>
      <c r="CJ433" s="303"/>
      <c r="CK433" s="303"/>
      <c r="CL433" s="303"/>
      <c r="CM433" s="303"/>
      <c r="CN433" s="303"/>
      <c r="CO433" s="303"/>
      <c r="CP433" s="303"/>
      <c r="CQ433" s="303"/>
      <c r="CR433" s="303"/>
      <c r="CS433" s="303"/>
      <c r="CT433" s="303"/>
      <c r="CU433" s="303"/>
      <c r="CV433" s="303"/>
      <c r="CW433" s="303"/>
      <c r="CX433" s="303"/>
      <c r="CY433" s="303"/>
      <c r="CZ433" s="303"/>
    </row>
    <row r="434" s="623" customFormat="true" ht="25.15" customHeight="true" x14ac:dyDescent="0.2">
      <c r="B434" s="1718"/>
      <c r="C434" s="1798" t="s">
        <v>366</v>
      </c>
      <c r="D434" s="1797"/>
      <c r="E434" s="1657">
        <v>0.1390075843640495</v>
      </c>
      <c r="F434" s="1545"/>
      <c r="G434" s="1545"/>
      <c r="H434" s="1798" t="s">
        <v>269</v>
      </c>
      <c r="I434" s="1797"/>
      <c r="J434" s="1658">
        <v>-0.12948906092241</v>
      </c>
      <c r="K434" s="1545"/>
      <c r="L434" s="1545"/>
      <c r="M434" s="1798" t="s">
        <v>352</v>
      </c>
      <c r="N434" s="1797"/>
      <c r="O434" s="1659">
        <v>0.16042914773681169</v>
      </c>
      <c r="P434" s="1545"/>
      <c r="Q434" s="1545"/>
      <c r="AK434" s="300"/>
      <c r="AL434" s="300"/>
      <c r="AM434" s="300"/>
      <c r="AN434" s="300"/>
      <c r="AO434" s="300"/>
      <c r="AP434" s="300"/>
      <c r="AQ434" s="300"/>
      <c r="AR434" s="300"/>
      <c r="AS434" s="300"/>
      <c r="AT434" s="300"/>
      <c r="AU434" s="300"/>
      <c r="AV434" s="300"/>
      <c r="AW434" s="300"/>
      <c r="AX434" s="300"/>
      <c r="AY434" s="300"/>
      <c r="AZ434" s="300"/>
      <c r="BA434" s="302"/>
      <c r="BB434" s="352"/>
      <c r="BC434" s="302"/>
      <c r="BD434" s="302"/>
      <c r="BE434" s="302"/>
      <c r="BF434" s="302"/>
      <c r="BG434" s="302"/>
      <c r="BH434" s="302"/>
      <c r="BI434" s="302"/>
      <c r="BJ434" s="302"/>
      <c r="BK434" s="302"/>
      <c r="BL434" s="302"/>
      <c r="BM434" s="302"/>
      <c r="BN434" s="302"/>
      <c r="BO434" s="302"/>
      <c r="BP434" s="302"/>
      <c r="BQ434" s="302"/>
      <c r="BR434" s="302"/>
      <c r="BS434" s="302"/>
      <c r="BT434" s="302"/>
      <c r="BU434" s="302"/>
      <c r="BV434" s="302"/>
      <c r="BW434" s="302"/>
      <c r="BX434" s="302"/>
      <c r="BY434" s="302"/>
      <c r="BZ434" s="303"/>
      <c r="CA434" s="303"/>
      <c r="CB434" s="303"/>
      <c r="CC434" s="303"/>
      <c r="CD434" s="303"/>
      <c r="CE434" s="303"/>
      <c r="CF434" s="303"/>
      <c r="CG434" s="303"/>
      <c r="CH434" s="303"/>
      <c r="CI434" s="303"/>
      <c r="CJ434" s="303"/>
      <c r="CK434" s="303"/>
      <c r="CL434" s="303"/>
      <c r="CM434" s="303"/>
      <c r="CN434" s="303"/>
      <c r="CO434" s="303"/>
      <c r="CP434" s="303"/>
      <c r="CQ434" s="303"/>
      <c r="CR434" s="303"/>
      <c r="CS434" s="303"/>
      <c r="CT434" s="303"/>
      <c r="CU434" s="303"/>
      <c r="CV434" s="303"/>
      <c r="CW434" s="303"/>
      <c r="CX434" s="303"/>
      <c r="CY434" s="303"/>
      <c r="CZ434" s="303"/>
    </row>
    <row r="435" s="623" customFormat="true" ht="25.15" customHeight="true" x14ac:dyDescent="0.2">
      <c r="B435" s="1718"/>
      <c r="C435" s="1798" t="s">
        <v>358</v>
      </c>
      <c r="D435" s="1797"/>
      <c r="E435" s="1657">
        <v>-0.13494781080667931</v>
      </c>
      <c r="F435" s="1545"/>
      <c r="G435" s="1545"/>
      <c r="H435" s="1798" t="s">
        <v>355</v>
      </c>
      <c r="I435" s="1797"/>
      <c r="J435" s="1658">
        <v>-0.10916795190256694</v>
      </c>
      <c r="K435" s="1545"/>
      <c r="L435" s="1545"/>
      <c r="M435" s="1798" t="s">
        <v>354</v>
      </c>
      <c r="N435" s="1797"/>
      <c r="O435" s="1659">
        <v>-0.15186984681950197</v>
      </c>
      <c r="P435" s="1545"/>
      <c r="Q435" s="1545"/>
      <c r="AK435" s="300"/>
      <c r="AL435" s="300"/>
      <c r="AM435" s="300"/>
      <c r="AN435" s="300"/>
      <c r="AO435" s="300"/>
      <c r="AP435" s="300"/>
      <c r="AQ435" s="300"/>
      <c r="AR435" s="300"/>
      <c r="AS435" s="300"/>
      <c r="AT435" s="300"/>
      <c r="AU435" s="300"/>
      <c r="AV435" s="300"/>
      <c r="AW435" s="300"/>
      <c r="AX435" s="300"/>
      <c r="AY435" s="300"/>
      <c r="AZ435" s="300"/>
      <c r="BA435" s="302"/>
      <c r="BB435" s="352"/>
      <c r="BC435" s="302"/>
      <c r="BD435" s="302"/>
      <c r="BE435" s="302"/>
      <c r="BF435" s="302"/>
      <c r="BG435" s="302"/>
      <c r="BH435" s="302"/>
      <c r="BI435" s="302"/>
      <c r="BJ435" s="302"/>
      <c r="BK435" s="302"/>
      <c r="BL435" s="302"/>
      <c r="BM435" s="302"/>
      <c r="BN435" s="302"/>
      <c r="BO435" s="302"/>
      <c r="BP435" s="302"/>
      <c r="BQ435" s="302"/>
      <c r="BR435" s="302"/>
      <c r="BS435" s="302"/>
      <c r="BT435" s="302"/>
      <c r="BU435" s="302"/>
      <c r="BV435" s="302"/>
      <c r="BW435" s="302"/>
      <c r="BX435" s="302"/>
      <c r="BY435" s="302"/>
      <c r="BZ435" s="303"/>
      <c r="CA435" s="303"/>
      <c r="CB435" s="303"/>
      <c r="CC435" s="303"/>
      <c r="CD435" s="303"/>
      <c r="CE435" s="303"/>
      <c r="CF435" s="303"/>
      <c r="CG435" s="303"/>
      <c r="CH435" s="303"/>
      <c r="CI435" s="303"/>
      <c r="CJ435" s="303"/>
      <c r="CK435" s="303"/>
      <c r="CL435" s="303"/>
      <c r="CM435" s="303"/>
      <c r="CN435" s="303"/>
      <c r="CO435" s="303"/>
      <c r="CP435" s="303"/>
      <c r="CQ435" s="303"/>
      <c r="CR435" s="303"/>
      <c r="CS435" s="303"/>
      <c r="CT435" s="303"/>
      <c r="CU435" s="303"/>
      <c r="CV435" s="303"/>
      <c r="CW435" s="303"/>
      <c r="CX435" s="303"/>
      <c r="CY435" s="303"/>
      <c r="CZ435" s="303"/>
    </row>
    <row r="436" s="623" customFormat="true" ht="25.15" customHeight="true" x14ac:dyDescent="0.2">
      <c r="B436" s="1718"/>
      <c r="C436" s="1798" t="s">
        <v>355</v>
      </c>
      <c r="D436" s="1797"/>
      <c r="E436" s="1657">
        <v>0.13414588291935539</v>
      </c>
      <c r="F436" s="1545"/>
      <c r="G436" s="1545"/>
      <c r="H436" s="1798" t="s">
        <v>357</v>
      </c>
      <c r="I436" s="1797"/>
      <c r="J436" s="1658">
        <v>-9.675691930773761E-2</v>
      </c>
      <c r="K436" s="1545"/>
      <c r="L436" s="1545"/>
      <c r="M436" s="1798" t="s">
        <v>362</v>
      </c>
      <c r="N436" s="1797"/>
      <c r="O436" s="1659">
        <v>0.14280270936627154</v>
      </c>
      <c r="P436" s="1545"/>
      <c r="Q436" s="1545"/>
      <c r="AK436" s="300"/>
      <c r="AL436" s="300"/>
      <c r="AM436" s="300"/>
      <c r="AN436" s="300"/>
      <c r="AO436" s="300"/>
      <c r="AP436" s="300"/>
      <c r="AQ436" s="300"/>
      <c r="AR436" s="300"/>
      <c r="AS436" s="300"/>
      <c r="AT436" s="300"/>
      <c r="AU436" s="300"/>
      <c r="AV436" s="300"/>
      <c r="AW436" s="300"/>
      <c r="AX436" s="300"/>
      <c r="AY436" s="300"/>
      <c r="AZ436" s="300"/>
      <c r="BA436" s="302"/>
      <c r="BB436" s="352"/>
      <c r="BC436" s="302"/>
      <c r="BD436" s="302"/>
      <c r="BE436" s="302"/>
      <c r="BF436" s="302"/>
      <c r="BG436" s="302"/>
      <c r="BH436" s="302"/>
      <c r="BI436" s="302"/>
      <c r="BJ436" s="302"/>
      <c r="BK436" s="302"/>
      <c r="BL436" s="302"/>
      <c r="BM436" s="302"/>
      <c r="BN436" s="302"/>
      <c r="BO436" s="302"/>
      <c r="BP436" s="302"/>
      <c r="BQ436" s="302"/>
      <c r="BR436" s="302"/>
      <c r="BS436" s="302"/>
      <c r="BT436" s="302"/>
      <c r="BU436" s="302"/>
      <c r="BV436" s="302"/>
      <c r="BW436" s="302"/>
      <c r="BX436" s="302"/>
      <c r="BY436" s="302"/>
      <c r="BZ436" s="303"/>
      <c r="CA436" s="303"/>
      <c r="CB436" s="303"/>
      <c r="CC436" s="303"/>
      <c r="CD436" s="303"/>
      <c r="CE436" s="303"/>
      <c r="CF436" s="303"/>
      <c r="CG436" s="303"/>
      <c r="CH436" s="303"/>
      <c r="CI436" s="303"/>
      <c r="CJ436" s="303"/>
      <c r="CK436" s="303"/>
      <c r="CL436" s="303"/>
      <c r="CM436" s="303"/>
      <c r="CN436" s="303"/>
      <c r="CO436" s="303"/>
      <c r="CP436" s="303"/>
      <c r="CQ436" s="303"/>
      <c r="CR436" s="303"/>
      <c r="CS436" s="303"/>
      <c r="CT436" s="303"/>
      <c r="CU436" s="303"/>
      <c r="CV436" s="303"/>
      <c r="CW436" s="303"/>
      <c r="CX436" s="303"/>
      <c r="CY436" s="303"/>
      <c r="CZ436" s="303"/>
    </row>
    <row r="437" s="623" customFormat="true" ht="25.15" customHeight="true" x14ac:dyDescent="0.2">
      <c r="B437" s="1718"/>
      <c r="C437" s="1798" t="s">
        <v>386</v>
      </c>
      <c r="D437" s="1797"/>
      <c r="E437" s="1657">
        <v>-0.11968631014574975</v>
      </c>
      <c r="F437" s="1545"/>
      <c r="G437" s="1545"/>
      <c r="H437" s="1798" t="s">
        <v>343</v>
      </c>
      <c r="I437" s="1797"/>
      <c r="J437" s="1658">
        <v>-9.6316228050867286E-2</v>
      </c>
      <c r="K437" s="1545"/>
      <c r="L437" s="1545"/>
      <c r="M437" s="1798" t="s">
        <v>267</v>
      </c>
      <c r="N437" s="1797"/>
      <c r="O437" s="1659">
        <v>0.13890910128226552</v>
      </c>
      <c r="P437" s="1545"/>
      <c r="Q437" s="1545"/>
      <c r="AK437" s="300"/>
      <c r="AL437" s="300"/>
      <c r="AM437" s="300"/>
      <c r="AN437" s="300"/>
      <c r="AO437" s="300"/>
      <c r="AP437" s="300"/>
      <c r="AQ437" s="300"/>
      <c r="AR437" s="300"/>
      <c r="AS437" s="300"/>
      <c r="AT437" s="300"/>
      <c r="AU437" s="300"/>
      <c r="AV437" s="300"/>
      <c r="AW437" s="300"/>
      <c r="AX437" s="300"/>
      <c r="AY437" s="300"/>
      <c r="AZ437" s="300"/>
      <c r="BA437" s="302"/>
      <c r="BB437" s="352"/>
      <c r="BC437" s="302"/>
      <c r="BD437" s="302"/>
      <c r="BE437" s="302"/>
      <c r="BF437" s="302"/>
      <c r="BG437" s="302"/>
      <c r="BH437" s="302"/>
      <c r="BI437" s="302"/>
      <c r="BJ437" s="302"/>
      <c r="BK437" s="302"/>
      <c r="BL437" s="302"/>
      <c r="BM437" s="302"/>
      <c r="BN437" s="302"/>
      <c r="BO437" s="302"/>
      <c r="BP437" s="302"/>
      <c r="BQ437" s="302"/>
      <c r="BR437" s="302"/>
      <c r="BS437" s="302"/>
      <c r="BT437" s="302"/>
      <c r="BU437" s="302"/>
      <c r="BV437" s="302"/>
      <c r="BW437" s="302"/>
      <c r="BX437" s="302"/>
      <c r="BY437" s="302"/>
      <c r="BZ437" s="303"/>
      <c r="CA437" s="303"/>
      <c r="CB437" s="303"/>
      <c r="CC437" s="303"/>
      <c r="CD437" s="303"/>
      <c r="CE437" s="303"/>
      <c r="CF437" s="303"/>
      <c r="CG437" s="303"/>
      <c r="CH437" s="303"/>
      <c r="CI437" s="303"/>
      <c r="CJ437" s="303"/>
      <c r="CK437" s="303"/>
      <c r="CL437" s="303"/>
      <c r="CM437" s="303"/>
      <c r="CN437" s="303"/>
      <c r="CO437" s="303"/>
      <c r="CP437" s="303"/>
      <c r="CQ437" s="303"/>
      <c r="CR437" s="303"/>
      <c r="CS437" s="303"/>
      <c r="CT437" s="303"/>
      <c r="CU437" s="303"/>
      <c r="CV437" s="303"/>
      <c r="CW437" s="303"/>
      <c r="CX437" s="303"/>
      <c r="CY437" s="303"/>
      <c r="CZ437" s="303"/>
    </row>
    <row r="438" s="623" customFormat="true" ht="25.15" customHeight="true" x14ac:dyDescent="0.2">
      <c r="B438" s="1718"/>
      <c r="C438" s="1798" t="s">
        <v>365</v>
      </c>
      <c r="D438" s="1797"/>
      <c r="E438" s="1657">
        <v>-0.1061781359498248</v>
      </c>
      <c r="F438" s="1545"/>
      <c r="G438" s="1545"/>
      <c r="H438" s="1798" t="s">
        <v>365</v>
      </c>
      <c r="I438" s="1797"/>
      <c r="J438" s="1658">
        <v>-9.1588866158831939E-2</v>
      </c>
      <c r="K438" s="1545"/>
      <c r="L438" s="1545"/>
      <c r="M438" s="1798" t="s">
        <v>268</v>
      </c>
      <c r="N438" s="1797"/>
      <c r="O438" s="1659">
        <v>0.13226518708479371</v>
      </c>
      <c r="P438" s="1545"/>
      <c r="Q438" s="1545"/>
      <c r="AK438" s="300"/>
      <c r="AL438" s="300"/>
      <c r="AM438" s="300"/>
      <c r="AN438" s="300"/>
      <c r="AO438" s="300"/>
      <c r="AP438" s="300"/>
      <c r="AQ438" s="300"/>
      <c r="AR438" s="300"/>
      <c r="AS438" s="300"/>
      <c r="AT438" s="300"/>
      <c r="AU438" s="300"/>
      <c r="AV438" s="300"/>
      <c r="AW438" s="300"/>
      <c r="AX438" s="300"/>
      <c r="AY438" s="300"/>
      <c r="AZ438" s="300"/>
      <c r="BA438" s="302"/>
      <c r="BB438" s="352"/>
      <c r="BC438" s="302"/>
      <c r="BD438" s="302"/>
      <c r="BE438" s="302"/>
      <c r="BF438" s="302"/>
      <c r="BG438" s="302"/>
      <c r="BH438" s="302"/>
      <c r="BI438" s="302"/>
      <c r="BJ438" s="302"/>
      <c r="BK438" s="302"/>
      <c r="BL438" s="302"/>
      <c r="BM438" s="302"/>
      <c r="BN438" s="302"/>
      <c r="BO438" s="302"/>
      <c r="BP438" s="302"/>
      <c r="BQ438" s="302"/>
      <c r="BR438" s="302"/>
      <c r="BS438" s="302"/>
      <c r="BT438" s="302"/>
      <c r="BU438" s="302"/>
      <c r="BV438" s="302"/>
      <c r="BW438" s="302"/>
      <c r="BX438" s="302"/>
      <c r="BY438" s="302"/>
      <c r="BZ438" s="303"/>
      <c r="CA438" s="303"/>
      <c r="CB438" s="303"/>
      <c r="CC438" s="303"/>
      <c r="CD438" s="303"/>
      <c r="CE438" s="303"/>
      <c r="CF438" s="303"/>
      <c r="CG438" s="303"/>
      <c r="CH438" s="303"/>
      <c r="CI438" s="303"/>
      <c r="CJ438" s="303"/>
      <c r="CK438" s="303"/>
      <c r="CL438" s="303"/>
      <c r="CM438" s="303"/>
      <c r="CN438" s="303"/>
      <c r="CO438" s="303"/>
      <c r="CP438" s="303"/>
      <c r="CQ438" s="303"/>
      <c r="CR438" s="303"/>
      <c r="CS438" s="303"/>
      <c r="CT438" s="303"/>
      <c r="CU438" s="303"/>
      <c r="CV438" s="303"/>
      <c r="CW438" s="303"/>
      <c r="CX438" s="303"/>
      <c r="CY438" s="303"/>
      <c r="CZ438" s="303"/>
    </row>
    <row r="439" s="623" customFormat="true" ht="25.15" customHeight="true" x14ac:dyDescent="0.2">
      <c r="B439" s="1718"/>
      <c r="C439" s="1798" t="s">
        <v>354</v>
      </c>
      <c r="D439" s="1797"/>
      <c r="E439" s="1657">
        <v>-9.23750886898764E-2</v>
      </c>
      <c r="F439" s="1545"/>
      <c r="G439" s="1545"/>
      <c r="H439" s="1798" t="s">
        <v>363</v>
      </c>
      <c r="I439" s="1797"/>
      <c r="J439" s="1658">
        <v>8.4980407221494109E-2</v>
      </c>
      <c r="K439" s="1545"/>
      <c r="L439" s="1545"/>
      <c r="M439" s="1798" t="s">
        <v>363</v>
      </c>
      <c r="N439" s="1797"/>
      <c r="O439" s="1659">
        <v>0.11937999275793371</v>
      </c>
      <c r="P439" s="1545"/>
      <c r="Q439" s="1545"/>
      <c r="AK439" s="300"/>
      <c r="AL439" s="300"/>
      <c r="AM439" s="300"/>
      <c r="AN439" s="300"/>
      <c r="AO439" s="300"/>
      <c r="AP439" s="300"/>
      <c r="AQ439" s="300"/>
      <c r="AR439" s="300"/>
      <c r="AS439" s="300"/>
      <c r="AT439" s="300"/>
      <c r="AU439" s="300"/>
      <c r="AV439" s="300"/>
      <c r="AW439" s="300"/>
      <c r="AX439" s="300"/>
      <c r="AY439" s="300"/>
      <c r="AZ439" s="300"/>
      <c r="BA439" s="302"/>
      <c r="BB439" s="352"/>
      <c r="BC439" s="302"/>
      <c r="BD439" s="302"/>
      <c r="BE439" s="302"/>
      <c r="BF439" s="302"/>
      <c r="BG439" s="302"/>
      <c r="BH439" s="302"/>
      <c r="BI439" s="302"/>
      <c r="BJ439" s="302"/>
      <c r="BK439" s="302"/>
      <c r="BL439" s="302"/>
      <c r="BM439" s="302"/>
      <c r="BN439" s="302"/>
      <c r="BO439" s="302"/>
      <c r="BP439" s="302"/>
      <c r="BQ439" s="302"/>
      <c r="BR439" s="302"/>
      <c r="BS439" s="302"/>
      <c r="BT439" s="302"/>
      <c r="BU439" s="302"/>
      <c r="BV439" s="302"/>
      <c r="BW439" s="302"/>
      <c r="BX439" s="302"/>
      <c r="BY439" s="302"/>
      <c r="BZ439" s="303"/>
      <c r="CA439" s="303"/>
      <c r="CB439" s="303"/>
      <c r="CC439" s="303"/>
      <c r="CD439" s="303"/>
      <c r="CE439" s="303"/>
      <c r="CF439" s="303"/>
      <c r="CG439" s="303"/>
      <c r="CH439" s="303"/>
      <c r="CI439" s="303"/>
      <c r="CJ439" s="303"/>
      <c r="CK439" s="303"/>
      <c r="CL439" s="303"/>
      <c r="CM439" s="303"/>
      <c r="CN439" s="303"/>
      <c r="CO439" s="303"/>
      <c r="CP439" s="303"/>
      <c r="CQ439" s="303"/>
      <c r="CR439" s="303"/>
      <c r="CS439" s="303"/>
      <c r="CT439" s="303"/>
      <c r="CU439" s="303"/>
      <c r="CV439" s="303"/>
      <c r="CW439" s="303"/>
      <c r="CX439" s="303"/>
      <c r="CY439" s="303"/>
      <c r="CZ439" s="303"/>
    </row>
    <row r="440" s="623" customFormat="true" ht="25.15" customHeight="true" x14ac:dyDescent="0.2">
      <c r="B440" s="1718"/>
      <c r="C440" s="1798" t="s">
        <v>368</v>
      </c>
      <c r="D440" s="1797"/>
      <c r="E440" s="1657">
        <v>-7.8341285788252002E-2</v>
      </c>
      <c r="F440" s="1545"/>
      <c r="G440" s="1545"/>
      <c r="H440" s="1798" t="s">
        <v>368</v>
      </c>
      <c r="I440" s="1797"/>
      <c r="J440" s="1658">
        <v>-7.36389805053001E-2</v>
      </c>
      <c r="K440" s="1545"/>
      <c r="L440" s="1545"/>
      <c r="M440" s="1798" t="s">
        <v>358</v>
      </c>
      <c r="N440" s="1797"/>
      <c r="O440" s="1659">
        <v>-0.11726604319628142</v>
      </c>
      <c r="P440" s="1545"/>
      <c r="Q440" s="1545"/>
      <c r="AK440" s="300"/>
      <c r="AL440" s="300"/>
      <c r="AM440" s="300"/>
      <c r="AN440" s="300"/>
      <c r="AO440" s="300"/>
      <c r="AP440" s="300"/>
      <c r="AQ440" s="300"/>
      <c r="AR440" s="300"/>
      <c r="AS440" s="300"/>
      <c r="AT440" s="300"/>
      <c r="AU440" s="300"/>
      <c r="AV440" s="300"/>
      <c r="AW440" s="300"/>
      <c r="AX440" s="300"/>
      <c r="AY440" s="300"/>
      <c r="AZ440" s="300"/>
      <c r="BA440" s="302"/>
      <c r="BB440" s="352"/>
      <c r="BC440" s="302"/>
      <c r="BD440" s="302"/>
      <c r="BE440" s="302"/>
      <c r="BF440" s="302"/>
      <c r="BG440" s="302"/>
      <c r="BH440" s="302"/>
      <c r="BI440" s="302"/>
      <c r="BJ440" s="302"/>
      <c r="BK440" s="302"/>
      <c r="BL440" s="302"/>
      <c r="BM440" s="302"/>
      <c r="BN440" s="302"/>
      <c r="BO440" s="302"/>
      <c r="BP440" s="302"/>
      <c r="BQ440" s="302"/>
      <c r="BR440" s="302"/>
      <c r="BS440" s="302"/>
      <c r="BT440" s="302"/>
      <c r="BU440" s="302"/>
      <c r="BV440" s="302"/>
      <c r="BW440" s="302"/>
      <c r="BX440" s="302"/>
      <c r="BY440" s="302"/>
      <c r="BZ440" s="303"/>
      <c r="CA440" s="303"/>
      <c r="CB440" s="303"/>
      <c r="CC440" s="303"/>
      <c r="CD440" s="303"/>
      <c r="CE440" s="303"/>
      <c r="CF440" s="303"/>
      <c r="CG440" s="303"/>
      <c r="CH440" s="303"/>
      <c r="CI440" s="303"/>
      <c r="CJ440" s="303"/>
      <c r="CK440" s="303"/>
      <c r="CL440" s="303"/>
      <c r="CM440" s="303"/>
      <c r="CN440" s="303"/>
      <c r="CO440" s="303"/>
      <c r="CP440" s="303"/>
      <c r="CQ440" s="303"/>
      <c r="CR440" s="303"/>
      <c r="CS440" s="303"/>
      <c r="CT440" s="303"/>
      <c r="CU440" s="303"/>
      <c r="CV440" s="303"/>
      <c r="CW440" s="303"/>
      <c r="CX440" s="303"/>
      <c r="CY440" s="303"/>
      <c r="CZ440" s="303"/>
    </row>
    <row r="441" s="623" customFormat="true" ht="25.15" customHeight="true" x14ac:dyDescent="0.2">
      <c r="B441" s="1718"/>
      <c r="C441" s="1798" t="s">
        <v>387</v>
      </c>
      <c r="D441" s="1797"/>
      <c r="E441" s="1657">
        <v>7.4766099696866498E-2</v>
      </c>
      <c r="F441" s="1545"/>
      <c r="G441" s="1545"/>
      <c r="H441" s="1798" t="s">
        <v>362</v>
      </c>
      <c r="I441" s="1797"/>
      <c r="J441" s="1658">
        <v>6.7892522382705281E-2</v>
      </c>
      <c r="K441" s="1545"/>
      <c r="L441" s="1545"/>
      <c r="M441" s="1798" t="s">
        <v>365</v>
      </c>
      <c r="N441" s="1797"/>
      <c r="O441" s="1659">
        <v>-7.8721578730289316E-2</v>
      </c>
      <c r="P441" s="1545"/>
      <c r="Q441" s="1545"/>
      <c r="AK441" s="300"/>
      <c r="AL441" s="300"/>
      <c r="AM441" s="300"/>
      <c r="AN441" s="300"/>
      <c r="AO441" s="300"/>
      <c r="AP441" s="300"/>
      <c r="AQ441" s="300"/>
      <c r="AR441" s="300"/>
      <c r="AS441" s="300"/>
      <c r="AT441" s="300"/>
      <c r="AU441" s="300"/>
      <c r="AV441" s="300"/>
      <c r="AW441" s="300"/>
      <c r="AX441" s="300"/>
      <c r="AY441" s="300"/>
      <c r="AZ441" s="300"/>
      <c r="BA441" s="302"/>
      <c r="BB441" s="352"/>
      <c r="BC441" s="302"/>
      <c r="BD441" s="302"/>
      <c r="BE441" s="302"/>
      <c r="BF441" s="302"/>
      <c r="BG441" s="302"/>
      <c r="BH441" s="302"/>
      <c r="BI441" s="302"/>
      <c r="BJ441" s="302"/>
      <c r="BK441" s="302"/>
      <c r="BL441" s="302"/>
      <c r="BM441" s="302"/>
      <c r="BN441" s="302"/>
      <c r="BO441" s="302"/>
      <c r="BP441" s="302"/>
      <c r="BQ441" s="302"/>
      <c r="BR441" s="302"/>
      <c r="BS441" s="302"/>
      <c r="BT441" s="302"/>
      <c r="BU441" s="302"/>
      <c r="BV441" s="302"/>
      <c r="BW441" s="302"/>
      <c r="BX441" s="302"/>
      <c r="BY441" s="302"/>
      <c r="BZ441" s="303"/>
      <c r="CA441" s="303"/>
      <c r="CB441" s="303"/>
      <c r="CC441" s="303"/>
      <c r="CD441" s="303"/>
      <c r="CE441" s="303"/>
      <c r="CF441" s="303"/>
      <c r="CG441" s="303"/>
      <c r="CH441" s="303"/>
      <c r="CI441" s="303"/>
      <c r="CJ441" s="303"/>
      <c r="CK441" s="303"/>
      <c r="CL441" s="303"/>
      <c r="CM441" s="303"/>
      <c r="CN441" s="303"/>
      <c r="CO441" s="303"/>
      <c r="CP441" s="303"/>
      <c r="CQ441" s="303"/>
      <c r="CR441" s="303"/>
      <c r="CS441" s="303"/>
      <c r="CT441" s="303"/>
      <c r="CU441" s="303"/>
      <c r="CV441" s="303"/>
      <c r="CW441" s="303"/>
      <c r="CX441" s="303"/>
      <c r="CY441" s="303"/>
      <c r="CZ441" s="303"/>
    </row>
    <row r="442" s="623" customFormat="true" ht="25.15" customHeight="true" x14ac:dyDescent="0.2">
      <c r="B442" s="1718"/>
      <c r="C442" s="1798" t="s">
        <v>353</v>
      </c>
      <c r="D442" s="1797"/>
      <c r="E442" s="1657">
        <v>6.7874660099225576E-2</v>
      </c>
      <c r="F442" s="1545"/>
      <c r="G442" s="1545"/>
      <c r="H442" s="1798" t="s">
        <v>388</v>
      </c>
      <c r="I442" s="1797"/>
      <c r="J442" s="1658">
        <v>-6.7731815750457627E-2</v>
      </c>
      <c r="K442" s="1545"/>
      <c r="L442" s="1545"/>
      <c r="M442" s="1798" t="s">
        <v>349</v>
      </c>
      <c r="N442" s="1797"/>
      <c r="O442" s="1659">
        <v>-7.1804944272012686E-2</v>
      </c>
      <c r="P442" s="1545"/>
      <c r="Q442" s="1545"/>
      <c r="AK442" s="300"/>
      <c r="AL442" s="300"/>
      <c r="AM442" s="300"/>
      <c r="AN442" s="300"/>
      <c r="AO442" s="300"/>
      <c r="AP442" s="300"/>
      <c r="AQ442" s="300"/>
      <c r="AR442" s="300"/>
      <c r="AS442" s="300"/>
      <c r="AT442" s="300"/>
      <c r="AU442" s="300"/>
      <c r="AV442" s="300"/>
      <c r="AW442" s="300"/>
      <c r="AX442" s="300"/>
      <c r="AY442" s="300"/>
      <c r="AZ442" s="300"/>
      <c r="BA442" s="302"/>
      <c r="BB442" s="352"/>
      <c r="BC442" s="302"/>
      <c r="BD442" s="302"/>
      <c r="BE442" s="302"/>
      <c r="BF442" s="302"/>
      <c r="BG442" s="302"/>
      <c r="BH442" s="302"/>
      <c r="BI442" s="302"/>
      <c r="BJ442" s="302"/>
      <c r="BK442" s="302"/>
      <c r="BL442" s="302"/>
      <c r="BM442" s="302"/>
      <c r="BN442" s="302"/>
      <c r="BO442" s="302"/>
      <c r="BP442" s="302"/>
      <c r="BQ442" s="302"/>
      <c r="BR442" s="302"/>
      <c r="BS442" s="302"/>
      <c r="BT442" s="302"/>
      <c r="BU442" s="302"/>
      <c r="BV442" s="302"/>
      <c r="BW442" s="302"/>
      <c r="BX442" s="302"/>
      <c r="BY442" s="302"/>
      <c r="BZ442" s="303"/>
      <c r="CA442" s="303"/>
      <c r="CB442" s="303"/>
      <c r="CC442" s="303"/>
      <c r="CD442" s="303"/>
      <c r="CE442" s="303"/>
      <c r="CF442" s="303"/>
      <c r="CG442" s="303"/>
      <c r="CH442" s="303"/>
      <c r="CI442" s="303"/>
      <c r="CJ442" s="303"/>
      <c r="CK442" s="303"/>
      <c r="CL442" s="303"/>
      <c r="CM442" s="303"/>
      <c r="CN442" s="303"/>
      <c r="CO442" s="303"/>
      <c r="CP442" s="303"/>
      <c r="CQ442" s="303"/>
      <c r="CR442" s="303"/>
      <c r="CS442" s="303"/>
      <c r="CT442" s="303"/>
      <c r="CU442" s="303"/>
      <c r="CV442" s="303"/>
      <c r="CW442" s="303"/>
      <c r="CX442" s="303"/>
      <c r="CY442" s="303"/>
      <c r="CZ442" s="303"/>
    </row>
    <row r="443" s="623" customFormat="true" ht="25.15" customHeight="true" x14ac:dyDescent="0.2">
      <c r="B443" s="1718"/>
      <c r="C443" s="1798" t="s">
        <v>363</v>
      </c>
      <c r="D443" s="1797"/>
      <c r="E443" s="1657">
        <v>5.6431416532764025E-2</v>
      </c>
      <c r="F443" s="1545"/>
      <c r="G443" s="1545"/>
      <c r="H443" s="1798" t="s">
        <v>366</v>
      </c>
      <c r="I443" s="1797"/>
      <c r="J443" s="1658">
        <v>6.2016745178455485E-2</v>
      </c>
      <c r="K443" s="1545"/>
      <c r="L443" s="1545"/>
      <c r="M443" s="1798" t="s">
        <v>387</v>
      </c>
      <c r="N443" s="1797"/>
      <c r="O443" s="1659">
        <v>6.9804234701519322E-2</v>
      </c>
      <c r="P443" s="1545"/>
      <c r="Q443" s="1545"/>
      <c r="AK443" s="300"/>
      <c r="AL443" s="300"/>
      <c r="AM443" s="300"/>
      <c r="AN443" s="300"/>
      <c r="AO443" s="300"/>
      <c r="AP443" s="300"/>
      <c r="AQ443" s="300"/>
      <c r="AR443" s="300"/>
      <c r="AS443" s="300"/>
      <c r="AT443" s="300"/>
      <c r="AU443" s="300"/>
      <c r="AV443" s="300"/>
      <c r="AW443" s="300"/>
      <c r="AX443" s="300"/>
      <c r="AY443" s="300"/>
      <c r="AZ443" s="300"/>
      <c r="BA443" s="302"/>
      <c r="BB443" s="352"/>
      <c r="BC443" s="302"/>
      <c r="BD443" s="302"/>
      <c r="BE443" s="302"/>
      <c r="BF443" s="302"/>
      <c r="BG443" s="302"/>
      <c r="BH443" s="302"/>
      <c r="BI443" s="302"/>
      <c r="BJ443" s="302"/>
      <c r="BK443" s="302"/>
      <c r="BL443" s="302"/>
      <c r="BM443" s="302"/>
      <c r="BN443" s="302"/>
      <c r="BO443" s="302"/>
      <c r="BP443" s="302"/>
      <c r="BQ443" s="302"/>
      <c r="BR443" s="302"/>
      <c r="BS443" s="302"/>
      <c r="BT443" s="302"/>
      <c r="BU443" s="302"/>
      <c r="BV443" s="302"/>
      <c r="BW443" s="302"/>
      <c r="BX443" s="302"/>
      <c r="BY443" s="302"/>
      <c r="BZ443" s="303"/>
      <c r="CA443" s="303"/>
      <c r="CB443" s="303"/>
      <c r="CC443" s="303"/>
      <c r="CD443" s="303"/>
      <c r="CE443" s="303"/>
      <c r="CF443" s="303"/>
      <c r="CG443" s="303"/>
      <c r="CH443" s="303"/>
      <c r="CI443" s="303"/>
      <c r="CJ443" s="303"/>
      <c r="CK443" s="303"/>
      <c r="CL443" s="303"/>
      <c r="CM443" s="303"/>
      <c r="CN443" s="303"/>
      <c r="CO443" s="303"/>
      <c r="CP443" s="303"/>
      <c r="CQ443" s="303"/>
      <c r="CR443" s="303"/>
      <c r="CS443" s="303"/>
      <c r="CT443" s="303"/>
      <c r="CU443" s="303"/>
      <c r="CV443" s="303"/>
      <c r="CW443" s="303"/>
      <c r="CX443" s="303"/>
      <c r="CY443" s="303"/>
      <c r="CZ443" s="303"/>
    </row>
    <row r="444" s="623" customFormat="true" ht="25.15" customHeight="true" x14ac:dyDescent="0.2">
      <c r="B444" s="1718"/>
      <c r="C444" s="1798" t="s">
        <v>388</v>
      </c>
      <c r="D444" s="1797"/>
      <c r="E444" s="1657">
        <v>-4.1112600192805548E-2</v>
      </c>
      <c r="F444" s="1545"/>
      <c r="G444" s="1545"/>
      <c r="H444" s="1798" t="s">
        <v>271</v>
      </c>
      <c r="I444" s="1797"/>
      <c r="J444" s="1658">
        <v>-6.0509222563483914E-2</v>
      </c>
      <c r="K444" s="1545"/>
      <c r="L444" s="1545"/>
      <c r="M444" s="1798" t="s">
        <v>386</v>
      </c>
      <c r="N444" s="1797"/>
      <c r="O444" s="1659">
        <v>-6.9744437693638459E-2</v>
      </c>
      <c r="P444" s="1545"/>
      <c r="Q444" s="1545"/>
      <c r="AK444" s="300"/>
      <c r="AL444" s="300"/>
      <c r="AM444" s="300"/>
      <c r="AN444" s="300"/>
      <c r="AO444" s="300"/>
      <c r="AP444" s="300"/>
      <c r="AQ444" s="300"/>
      <c r="AR444" s="300"/>
      <c r="AS444" s="300"/>
      <c r="AT444" s="300"/>
      <c r="AU444" s="300"/>
      <c r="AV444" s="300"/>
      <c r="AW444" s="300"/>
      <c r="AX444" s="300"/>
      <c r="AY444" s="300"/>
      <c r="AZ444" s="300"/>
      <c r="BA444" s="302"/>
      <c r="BB444" s="352"/>
      <c r="BC444" s="302"/>
      <c r="BD444" s="302"/>
      <c r="BE444" s="302"/>
      <c r="BF444" s="302"/>
      <c r="BG444" s="302"/>
      <c r="BH444" s="302"/>
      <c r="BI444" s="302"/>
      <c r="BJ444" s="302"/>
      <c r="BK444" s="302"/>
      <c r="BL444" s="302"/>
      <c r="BM444" s="302"/>
      <c r="BN444" s="302"/>
      <c r="BO444" s="302"/>
      <c r="BP444" s="302"/>
      <c r="BQ444" s="302"/>
      <c r="BR444" s="302"/>
      <c r="BS444" s="302"/>
      <c r="BT444" s="302"/>
      <c r="BU444" s="302"/>
      <c r="BV444" s="302"/>
      <c r="BW444" s="302"/>
      <c r="BX444" s="302"/>
      <c r="BY444" s="302"/>
      <c r="BZ444" s="303"/>
      <c r="CA444" s="303"/>
      <c r="CB444" s="303"/>
      <c r="CC444" s="303"/>
      <c r="CD444" s="303"/>
      <c r="CE444" s="303"/>
      <c r="CF444" s="303"/>
      <c r="CG444" s="303"/>
      <c r="CH444" s="303"/>
      <c r="CI444" s="303"/>
      <c r="CJ444" s="303"/>
      <c r="CK444" s="303"/>
      <c r="CL444" s="303"/>
      <c r="CM444" s="303"/>
      <c r="CN444" s="303"/>
      <c r="CO444" s="303"/>
      <c r="CP444" s="303"/>
      <c r="CQ444" s="303"/>
      <c r="CR444" s="303"/>
      <c r="CS444" s="303"/>
      <c r="CT444" s="303"/>
      <c r="CU444" s="303"/>
      <c r="CV444" s="303"/>
      <c r="CW444" s="303"/>
      <c r="CX444" s="303"/>
      <c r="CY444" s="303"/>
      <c r="CZ444" s="303"/>
    </row>
    <row r="445" s="623" customFormat="true" ht="25.15" customHeight="true" x14ac:dyDescent="0.2">
      <c r="B445" s="1718"/>
      <c r="C445" s="1798" t="s">
        <v>389</v>
      </c>
      <c r="D445" s="1797"/>
      <c r="E445" s="1657">
        <v>-4.0539543615312396E-2</v>
      </c>
      <c r="F445" s="1545"/>
      <c r="G445" s="1545"/>
      <c r="H445" s="1798" t="s">
        <v>360</v>
      </c>
      <c r="I445" s="1797"/>
      <c r="J445" s="1658">
        <v>-5.5883954694979768E-2</v>
      </c>
      <c r="K445" s="1545"/>
      <c r="L445" s="1545"/>
      <c r="M445" s="1798" t="s">
        <v>389</v>
      </c>
      <c r="N445" s="1797"/>
      <c r="O445" s="1659">
        <v>-5.1452812272307732E-2</v>
      </c>
      <c r="P445" s="1545"/>
      <c r="Q445" s="1545"/>
      <c r="AK445" s="300"/>
      <c r="AL445" s="300"/>
      <c r="AM445" s="300"/>
      <c r="AN445" s="300"/>
      <c r="AO445" s="300"/>
      <c r="AP445" s="300"/>
      <c r="AQ445" s="300"/>
      <c r="AR445" s="300"/>
      <c r="AS445" s="300"/>
      <c r="AT445" s="300"/>
      <c r="AU445" s="300"/>
      <c r="AV445" s="300"/>
      <c r="AW445" s="300"/>
      <c r="AX445" s="300"/>
      <c r="AY445" s="300"/>
      <c r="AZ445" s="300"/>
      <c r="BA445" s="302"/>
      <c r="BB445" s="352"/>
      <c r="BC445" s="302"/>
      <c r="BD445" s="302"/>
      <c r="BE445" s="302"/>
      <c r="BF445" s="302"/>
      <c r="BG445" s="302"/>
      <c r="BH445" s="302"/>
      <c r="BI445" s="302"/>
      <c r="BJ445" s="302"/>
      <c r="BK445" s="302"/>
      <c r="BL445" s="302"/>
      <c r="BM445" s="302"/>
      <c r="BN445" s="302"/>
      <c r="BO445" s="302"/>
      <c r="BP445" s="302"/>
      <c r="BQ445" s="302"/>
      <c r="BR445" s="302"/>
      <c r="BS445" s="302"/>
      <c r="BT445" s="302"/>
      <c r="BU445" s="302"/>
      <c r="BV445" s="302"/>
      <c r="BW445" s="302"/>
      <c r="BX445" s="302"/>
      <c r="BY445" s="302"/>
      <c r="BZ445" s="303"/>
      <c r="CA445" s="303"/>
      <c r="CB445" s="303"/>
      <c r="CC445" s="303"/>
      <c r="CD445" s="303"/>
      <c r="CE445" s="303"/>
      <c r="CF445" s="303"/>
      <c r="CG445" s="303"/>
      <c r="CH445" s="303"/>
      <c r="CI445" s="303"/>
      <c r="CJ445" s="303"/>
      <c r="CK445" s="303"/>
      <c r="CL445" s="303"/>
      <c r="CM445" s="303"/>
      <c r="CN445" s="303"/>
      <c r="CO445" s="303"/>
      <c r="CP445" s="303"/>
      <c r="CQ445" s="303"/>
      <c r="CR445" s="303"/>
      <c r="CS445" s="303"/>
      <c r="CT445" s="303"/>
      <c r="CU445" s="303"/>
      <c r="CV445" s="303"/>
      <c r="CW445" s="303"/>
      <c r="CX445" s="303"/>
      <c r="CY445" s="303"/>
      <c r="CZ445" s="303"/>
    </row>
    <row r="446" s="623" customFormat="true" ht="25.15" customHeight="true" x14ac:dyDescent="0.2">
      <c r="C446" s="1798" t="s">
        <v>361</v>
      </c>
      <c r="D446" s="1797"/>
      <c r="E446" s="1657">
        <v>-2.9940166845242824E-2</v>
      </c>
      <c r="F446" s="1545"/>
      <c r="G446" s="1545"/>
      <c r="H446" s="1798" t="s">
        <v>390</v>
      </c>
      <c r="I446" s="1797"/>
      <c r="J446" s="1658">
        <v>-5.3728288042221836E-2</v>
      </c>
      <c r="K446" s="1545"/>
      <c r="L446" s="1545"/>
      <c r="M446" s="1798" t="s">
        <v>388</v>
      </c>
      <c r="N446" s="1797"/>
      <c r="O446" s="1659">
        <v>-4.4920105130709327E-2</v>
      </c>
      <c r="P446" s="1545"/>
      <c r="Q446" s="1545"/>
      <c r="AK446" s="300"/>
      <c r="AL446" s="300"/>
      <c r="AM446" s="300"/>
      <c r="AN446" s="300"/>
      <c r="AO446" s="300"/>
      <c r="AP446" s="300"/>
      <c r="AQ446" s="300"/>
      <c r="AR446" s="300"/>
      <c r="AS446" s="300"/>
      <c r="AT446" s="300"/>
      <c r="AU446" s="300"/>
      <c r="AV446" s="300"/>
      <c r="AW446" s="300"/>
      <c r="AX446" s="300"/>
      <c r="AY446" s="300"/>
      <c r="AZ446" s="300"/>
      <c r="BA446" s="302"/>
      <c r="BB446" s="352"/>
      <c r="BC446" s="302"/>
      <c r="BD446" s="302"/>
      <c r="BE446" s="302"/>
      <c r="BF446" s="302"/>
      <c r="BG446" s="302"/>
      <c r="BH446" s="302"/>
      <c r="BI446" s="302"/>
      <c r="BJ446" s="302"/>
      <c r="BK446" s="302"/>
      <c r="BL446" s="302"/>
      <c r="BM446" s="302"/>
      <c r="BN446" s="302"/>
      <c r="BO446" s="302"/>
      <c r="BP446" s="302"/>
      <c r="BQ446" s="302"/>
      <c r="BR446" s="302"/>
      <c r="BS446" s="302"/>
      <c r="BT446" s="302"/>
      <c r="BU446" s="302"/>
      <c r="BV446" s="302"/>
      <c r="BW446" s="302"/>
      <c r="BX446" s="302"/>
      <c r="BY446" s="302"/>
      <c r="BZ446" s="303"/>
      <c r="CA446" s="303"/>
      <c r="CB446" s="303"/>
      <c r="CC446" s="303"/>
      <c r="CD446" s="303"/>
      <c r="CE446" s="303"/>
      <c r="CF446" s="303"/>
      <c r="CG446" s="303"/>
      <c r="CH446" s="303"/>
      <c r="CI446" s="303"/>
      <c r="CJ446" s="303"/>
      <c r="CK446" s="303"/>
      <c r="CL446" s="303"/>
      <c r="CM446" s="303"/>
      <c r="CN446" s="303"/>
      <c r="CO446" s="303"/>
      <c r="CP446" s="303"/>
      <c r="CQ446" s="303"/>
      <c r="CR446" s="303"/>
      <c r="CS446" s="303"/>
      <c r="CT446" s="303"/>
      <c r="CU446" s="303"/>
      <c r="CV446" s="303"/>
      <c r="CW446" s="303"/>
      <c r="CX446" s="303"/>
      <c r="CY446" s="303"/>
      <c r="CZ446" s="303"/>
    </row>
    <row r="447" s="623" customFormat="true" ht="25.15" customHeight="true" x14ac:dyDescent="0.2">
      <c r="C447" s="1798" t="s">
        <v>390</v>
      </c>
      <c r="D447" s="1797"/>
      <c r="E447" s="1657">
        <v>-2.2716129436215444E-2</v>
      </c>
      <c r="F447" s="1545"/>
      <c r="G447" s="1545"/>
      <c r="H447" s="1798" t="s">
        <v>391</v>
      </c>
      <c r="I447" s="1797"/>
      <c r="J447" s="1658">
        <v>-5.3165162063713474E-2</v>
      </c>
      <c r="K447" s="1545"/>
      <c r="L447" s="1545"/>
      <c r="M447" s="1798" t="s">
        <v>271</v>
      </c>
      <c r="N447" s="1797"/>
      <c r="O447" s="1659">
        <v>-4.3425955460640611E-2</v>
      </c>
      <c r="P447" s="1545"/>
      <c r="Q447" s="1545"/>
      <c r="AK447" s="300"/>
      <c r="AL447" s="300"/>
      <c r="AM447" s="300"/>
      <c r="AN447" s="300"/>
      <c r="AO447" s="300"/>
      <c r="AP447" s="300"/>
      <c r="AQ447" s="300"/>
      <c r="AR447" s="300"/>
      <c r="AS447" s="300"/>
      <c r="AT447" s="300"/>
      <c r="AU447" s="300"/>
      <c r="AV447" s="300"/>
      <c r="AW447" s="300"/>
      <c r="AX447" s="300"/>
      <c r="AY447" s="300"/>
      <c r="AZ447" s="300"/>
      <c r="BA447" s="302"/>
      <c r="BB447" s="352"/>
      <c r="BC447" s="302"/>
      <c r="BD447" s="302"/>
      <c r="BE447" s="302"/>
      <c r="BF447" s="302"/>
      <c r="BG447" s="302"/>
      <c r="BH447" s="302"/>
      <c r="BI447" s="302"/>
      <c r="BJ447" s="302"/>
      <c r="BK447" s="302"/>
      <c r="BL447" s="302"/>
      <c r="BM447" s="302"/>
      <c r="BN447" s="302"/>
      <c r="BO447" s="302"/>
      <c r="BP447" s="302"/>
      <c r="BQ447" s="302"/>
      <c r="BR447" s="302"/>
      <c r="BS447" s="302"/>
      <c r="BT447" s="302"/>
      <c r="BU447" s="302"/>
      <c r="BV447" s="302"/>
      <c r="BW447" s="302"/>
      <c r="BX447" s="302"/>
      <c r="BY447" s="302"/>
      <c r="BZ447" s="303"/>
      <c r="CA447" s="303"/>
      <c r="CB447" s="303"/>
      <c r="CC447" s="303"/>
      <c r="CD447" s="303"/>
      <c r="CE447" s="303"/>
      <c r="CF447" s="303"/>
      <c r="CG447" s="303"/>
      <c r="CH447" s="303"/>
      <c r="CI447" s="303"/>
      <c r="CJ447" s="303"/>
      <c r="CK447" s="303"/>
      <c r="CL447" s="303"/>
      <c r="CM447" s="303"/>
      <c r="CN447" s="303"/>
      <c r="CO447" s="303"/>
      <c r="CP447" s="303"/>
      <c r="CQ447" s="303"/>
      <c r="CR447" s="303"/>
      <c r="CS447" s="303"/>
      <c r="CT447" s="303"/>
      <c r="CU447" s="303"/>
      <c r="CV447" s="303"/>
      <c r="CW447" s="303"/>
      <c r="CX447" s="303"/>
      <c r="CY447" s="303"/>
      <c r="CZ447" s="303"/>
    </row>
    <row r="448" s="623" customFormat="true" ht="25.15" customHeight="true" x14ac:dyDescent="0.2">
      <c r="C448" s="1798" t="s">
        <v>392</v>
      </c>
      <c r="D448" s="1797"/>
      <c r="E448" s="1657">
        <v>-1.1897919636382811E-2</v>
      </c>
      <c r="F448" s="1545"/>
      <c r="G448" s="1545"/>
      <c r="H448" s="1798" t="s">
        <v>392</v>
      </c>
      <c r="I448" s="1797"/>
      <c r="J448" s="1658">
        <v>-4.1163264392543114E-2</v>
      </c>
      <c r="K448" s="1545"/>
      <c r="L448" s="1545"/>
      <c r="M448" s="1798" t="s">
        <v>357</v>
      </c>
      <c r="N448" s="1797"/>
      <c r="O448" s="1659">
        <v>-3.7513753700960203E-2</v>
      </c>
      <c r="P448" s="1545"/>
      <c r="Q448" s="1545"/>
      <c r="AK448" s="300"/>
      <c r="AL448" s="300"/>
      <c r="AM448" s="300"/>
      <c r="AN448" s="300"/>
      <c r="AO448" s="300"/>
      <c r="AP448" s="300"/>
      <c r="AQ448" s="300"/>
      <c r="AR448" s="300"/>
      <c r="AS448" s="300"/>
      <c r="AT448" s="300"/>
      <c r="AU448" s="300"/>
      <c r="AV448" s="300"/>
      <c r="AW448" s="300"/>
      <c r="AX448" s="300"/>
      <c r="AY448" s="300"/>
      <c r="AZ448" s="300"/>
      <c r="BA448" s="302"/>
      <c r="BB448" s="352"/>
      <c r="BC448" s="302"/>
      <c r="BD448" s="302"/>
      <c r="BE448" s="302"/>
      <c r="BF448" s="302"/>
      <c r="BG448" s="302"/>
      <c r="BH448" s="302"/>
      <c r="BI448" s="302"/>
      <c r="BJ448" s="302"/>
      <c r="BK448" s="302"/>
      <c r="BL448" s="302"/>
      <c r="BM448" s="302"/>
      <c r="BN448" s="302"/>
      <c r="BO448" s="302"/>
      <c r="BP448" s="302"/>
      <c r="BQ448" s="302"/>
      <c r="BR448" s="302"/>
      <c r="BS448" s="302"/>
      <c r="BT448" s="302"/>
      <c r="BU448" s="302"/>
      <c r="BV448" s="302"/>
      <c r="BW448" s="302"/>
      <c r="BX448" s="302"/>
      <c r="BY448" s="302"/>
      <c r="BZ448" s="303"/>
      <c r="CA448" s="303"/>
      <c r="CB448" s="303"/>
      <c r="CC448" s="303"/>
      <c r="CD448" s="303"/>
      <c r="CE448" s="303"/>
      <c r="CF448" s="303"/>
      <c r="CG448" s="303"/>
      <c r="CH448" s="303"/>
      <c r="CI448" s="303"/>
      <c r="CJ448" s="303"/>
      <c r="CK448" s="303"/>
      <c r="CL448" s="303"/>
      <c r="CM448" s="303"/>
      <c r="CN448" s="303"/>
      <c r="CO448" s="303"/>
      <c r="CP448" s="303"/>
      <c r="CQ448" s="303"/>
      <c r="CR448" s="303"/>
      <c r="CS448" s="303"/>
      <c r="CT448" s="303"/>
      <c r="CU448" s="303"/>
      <c r="CV448" s="303"/>
      <c r="CW448" s="303"/>
      <c r="CX448" s="303"/>
      <c r="CY448" s="303"/>
      <c r="CZ448" s="303"/>
    </row>
    <row r="449" s="623" customFormat="true" ht="25.15" customHeight="true" x14ac:dyDescent="0.2">
      <c r="C449" s="1798" t="s">
        <v>370</v>
      </c>
      <c r="D449" s="1797"/>
      <c r="E449" s="1657">
        <v>1.0136969259615772E-2</v>
      </c>
      <c r="F449" s="1545"/>
      <c r="G449" s="1545"/>
      <c r="H449" s="1798" t="s">
        <v>387</v>
      </c>
      <c r="I449" s="1797"/>
      <c r="J449" s="1658">
        <v>4.0062998188441896E-2</v>
      </c>
      <c r="K449" s="1545"/>
      <c r="L449" s="1545"/>
      <c r="M449" s="1798" t="s">
        <v>269</v>
      </c>
      <c r="N449" s="1797"/>
      <c r="O449" s="1659">
        <v>3.3069352208617182E-2</v>
      </c>
      <c r="P449" s="1545"/>
      <c r="Q449" s="1545"/>
      <c r="AK449" s="300"/>
      <c r="AL449" s="300"/>
      <c r="AM449" s="300"/>
      <c r="AN449" s="300"/>
      <c r="AO449" s="300"/>
      <c r="AP449" s="300"/>
      <c r="AQ449" s="300"/>
      <c r="AR449" s="300"/>
      <c r="AS449" s="300"/>
      <c r="AT449" s="300"/>
      <c r="AU449" s="300"/>
      <c r="AV449" s="300"/>
      <c r="AW449" s="300"/>
      <c r="AX449" s="300"/>
      <c r="AY449" s="300"/>
      <c r="AZ449" s="300"/>
      <c r="BA449" s="302"/>
      <c r="BB449" s="352"/>
      <c r="BC449" s="302"/>
      <c r="BD449" s="302"/>
      <c r="BE449" s="302"/>
      <c r="BF449" s="302"/>
      <c r="BG449" s="302"/>
      <c r="BH449" s="302"/>
      <c r="BI449" s="302"/>
      <c r="BJ449" s="302"/>
      <c r="BK449" s="302"/>
      <c r="BL449" s="302"/>
      <c r="BM449" s="302"/>
      <c r="BN449" s="302"/>
      <c r="BO449" s="302"/>
      <c r="BP449" s="302"/>
      <c r="BQ449" s="302"/>
      <c r="BR449" s="302"/>
      <c r="BS449" s="302"/>
      <c r="BT449" s="302"/>
      <c r="BU449" s="302"/>
      <c r="BV449" s="302"/>
      <c r="BW449" s="302"/>
      <c r="BX449" s="302"/>
      <c r="BY449" s="302"/>
      <c r="BZ449" s="303"/>
      <c r="CA449" s="303"/>
      <c r="CB449" s="303"/>
      <c r="CC449" s="303"/>
      <c r="CD449" s="303"/>
      <c r="CE449" s="303"/>
      <c r="CF449" s="303"/>
      <c r="CG449" s="303"/>
      <c r="CH449" s="303"/>
      <c r="CI449" s="303"/>
      <c r="CJ449" s="303"/>
      <c r="CK449" s="303"/>
      <c r="CL449" s="303"/>
      <c r="CM449" s="303"/>
      <c r="CN449" s="303"/>
      <c r="CO449" s="303"/>
      <c r="CP449" s="303"/>
      <c r="CQ449" s="303"/>
      <c r="CR449" s="303"/>
      <c r="CS449" s="303"/>
      <c r="CT449" s="303"/>
      <c r="CU449" s="303"/>
      <c r="CV449" s="303"/>
      <c r="CW449" s="303"/>
      <c r="CX449" s="303"/>
      <c r="CY449" s="303"/>
      <c r="CZ449" s="303"/>
    </row>
    <row r="450" s="623" customFormat="true" ht="25.15" customHeight="true" x14ac:dyDescent="0.2">
      <c r="C450" s="1798" t="s">
        <v>393</v>
      </c>
      <c r="D450" s="1797"/>
      <c r="E450" s="1657">
        <v>5.4620249385772873E-3</v>
      </c>
      <c r="F450" s="1545"/>
      <c r="G450" s="1545"/>
      <c r="H450" s="1798" t="s">
        <v>286</v>
      </c>
      <c r="I450" s="1797"/>
      <c r="J450" s="1658">
        <v>-3.6484824219322039E-2</v>
      </c>
      <c r="K450" s="1545"/>
      <c r="L450" s="1545"/>
      <c r="M450" s="1798" t="s">
        <v>391</v>
      </c>
      <c r="N450" s="1797"/>
      <c r="O450" s="1659">
        <v>-2.5026105975755133E-2</v>
      </c>
      <c r="P450" s="1545"/>
      <c r="Q450" s="1545"/>
      <c r="AK450" s="300"/>
      <c r="AL450" s="300"/>
      <c r="AM450" s="300"/>
      <c r="AN450" s="300"/>
      <c r="AO450" s="300"/>
      <c r="AP450" s="300"/>
      <c r="AQ450" s="300"/>
      <c r="AR450" s="300"/>
      <c r="AS450" s="300"/>
      <c r="AT450" s="300"/>
      <c r="AU450" s="300"/>
      <c r="AV450" s="300"/>
      <c r="AW450" s="300"/>
      <c r="AX450" s="300"/>
      <c r="AY450" s="300"/>
      <c r="AZ450" s="300"/>
      <c r="BA450" s="302"/>
      <c r="BB450" s="352"/>
      <c r="BC450" s="302"/>
      <c r="BD450" s="302"/>
      <c r="BE450" s="302"/>
      <c r="BF450" s="302"/>
      <c r="BG450" s="302"/>
      <c r="BH450" s="302"/>
      <c r="BI450" s="302"/>
      <c r="BJ450" s="302"/>
      <c r="BK450" s="302"/>
      <c r="BL450" s="302"/>
      <c r="BM450" s="302"/>
      <c r="BN450" s="302"/>
      <c r="BO450" s="302"/>
      <c r="BP450" s="302"/>
      <c r="BQ450" s="302"/>
      <c r="BR450" s="302"/>
      <c r="BS450" s="302"/>
      <c r="BT450" s="302"/>
      <c r="BU450" s="302"/>
      <c r="BV450" s="302"/>
      <c r="BW450" s="302"/>
      <c r="BX450" s="302"/>
      <c r="BY450" s="302"/>
      <c r="BZ450" s="303"/>
      <c r="CA450" s="303"/>
      <c r="CB450" s="303"/>
      <c r="CC450" s="303"/>
      <c r="CD450" s="303"/>
      <c r="CE450" s="303"/>
      <c r="CF450" s="303"/>
      <c r="CG450" s="303"/>
      <c r="CH450" s="303"/>
      <c r="CI450" s="303"/>
      <c r="CJ450" s="303"/>
      <c r="CK450" s="303"/>
      <c r="CL450" s="303"/>
      <c r="CM450" s="303"/>
      <c r="CN450" s="303"/>
      <c r="CO450" s="303"/>
      <c r="CP450" s="303"/>
      <c r="CQ450" s="303"/>
      <c r="CR450" s="303"/>
      <c r="CS450" s="303"/>
      <c r="CT450" s="303"/>
      <c r="CU450" s="303"/>
      <c r="CV450" s="303"/>
      <c r="CW450" s="303"/>
      <c r="CX450" s="303"/>
      <c r="CY450" s="303"/>
      <c r="CZ450" s="303"/>
    </row>
    <row r="451" s="623" customFormat="true" ht="25.15" customHeight="true" x14ac:dyDescent="0.2">
      <c r="C451" s="1798" t="s">
        <v>394</v>
      </c>
      <c r="D451" s="1797"/>
      <c r="E451" s="1657">
        <v>3.1977519196077276E-3</v>
      </c>
      <c r="F451" s="1545"/>
      <c r="G451" s="1545"/>
      <c r="H451" s="1798" t="s">
        <v>389</v>
      </c>
      <c r="I451" s="1797"/>
      <c r="J451" s="1658">
        <v>-3.5962770940232126E-2</v>
      </c>
      <c r="K451" s="1545"/>
      <c r="L451" s="1545"/>
      <c r="M451" s="1798" t="s">
        <v>368</v>
      </c>
      <c r="N451" s="1797"/>
      <c r="O451" s="1659">
        <v>-2.3998220211349123E-2</v>
      </c>
      <c r="P451" s="1545"/>
      <c r="Q451" s="1545"/>
      <c r="AK451" s="300"/>
      <c r="AL451" s="300"/>
      <c r="AM451" s="300"/>
      <c r="AN451" s="300"/>
      <c r="AO451" s="300"/>
      <c r="AP451" s="300"/>
      <c r="AQ451" s="300"/>
      <c r="AR451" s="300"/>
      <c r="AS451" s="300"/>
      <c r="AT451" s="300"/>
      <c r="AU451" s="300"/>
      <c r="AV451" s="300"/>
      <c r="AW451" s="300"/>
      <c r="AX451" s="300"/>
      <c r="AY451" s="300"/>
      <c r="AZ451" s="300"/>
      <c r="BA451" s="302"/>
      <c r="BB451" s="352"/>
      <c r="BC451" s="302"/>
      <c r="BD451" s="302"/>
      <c r="BE451" s="302"/>
      <c r="BF451" s="302"/>
      <c r="BG451" s="302"/>
      <c r="BH451" s="302"/>
      <c r="BI451" s="302"/>
      <c r="BJ451" s="302"/>
      <c r="BK451" s="302"/>
      <c r="BL451" s="302"/>
      <c r="BM451" s="302"/>
      <c r="BN451" s="302"/>
      <c r="BO451" s="302"/>
      <c r="BP451" s="302"/>
      <c r="BQ451" s="302"/>
      <c r="BR451" s="302"/>
      <c r="BS451" s="302"/>
      <c r="BT451" s="302"/>
      <c r="BU451" s="302"/>
      <c r="BV451" s="302"/>
      <c r="BW451" s="302"/>
      <c r="BX451" s="302"/>
      <c r="BY451" s="302"/>
      <c r="BZ451" s="303"/>
      <c r="CA451" s="303"/>
      <c r="CB451" s="303"/>
      <c r="CC451" s="303"/>
      <c r="CD451" s="303"/>
      <c r="CE451" s="303"/>
      <c r="CF451" s="303"/>
      <c r="CG451" s="303"/>
      <c r="CH451" s="303"/>
      <c r="CI451" s="303"/>
      <c r="CJ451" s="303"/>
      <c r="CK451" s="303"/>
      <c r="CL451" s="303"/>
      <c r="CM451" s="303"/>
      <c r="CN451" s="303"/>
      <c r="CO451" s="303"/>
      <c r="CP451" s="303"/>
      <c r="CQ451" s="303"/>
      <c r="CR451" s="303"/>
      <c r="CS451" s="303"/>
      <c r="CT451" s="303"/>
      <c r="CU451" s="303"/>
      <c r="CV451" s="303"/>
      <c r="CW451" s="303"/>
      <c r="CX451" s="303"/>
      <c r="CY451" s="303"/>
      <c r="CZ451" s="303"/>
    </row>
    <row r="452" s="623" customFormat="true" ht="25.15" customHeight="true" x14ac:dyDescent="0.2">
      <c r="C452" s="1798" t="s">
        <v>395</v>
      </c>
      <c r="D452" s="1797"/>
      <c r="E452" s="1660">
        <v>1.4748660940061013E-3</v>
      </c>
      <c r="F452" s="1545"/>
      <c r="G452" s="1545"/>
      <c r="H452" s="1798" t="s">
        <v>361</v>
      </c>
      <c r="I452" s="1797"/>
      <c r="J452" s="1658">
        <v>3.0058485091643855E-2</v>
      </c>
      <c r="K452" s="1545"/>
      <c r="L452" s="1545"/>
      <c r="M452" s="1798" t="s">
        <v>370</v>
      </c>
      <c r="N452" s="1797"/>
      <c r="O452" s="1659">
        <v>2.2602671134260045E-2</v>
      </c>
      <c r="P452" s="1545"/>
      <c r="Q452" s="1545"/>
      <c r="AK452" s="300"/>
      <c r="AL452" s="300"/>
      <c r="AM452" s="300"/>
      <c r="AN452" s="300"/>
      <c r="AO452" s="300"/>
      <c r="AP452" s="300"/>
      <c r="AQ452" s="300"/>
      <c r="AR452" s="300"/>
      <c r="AS452" s="300"/>
      <c r="AT452" s="300"/>
      <c r="AU452" s="300"/>
      <c r="AV452" s="300"/>
      <c r="AW452" s="300"/>
      <c r="AX452" s="300"/>
      <c r="AY452" s="300"/>
      <c r="AZ452" s="300"/>
      <c r="BA452" s="302"/>
      <c r="BB452" s="352"/>
      <c r="BC452" s="302"/>
      <c r="BD452" s="302"/>
      <c r="BE452" s="302"/>
      <c r="BF452" s="302"/>
      <c r="BG452" s="302"/>
      <c r="BH452" s="302"/>
      <c r="BI452" s="302"/>
      <c r="BJ452" s="302"/>
      <c r="BK452" s="302"/>
      <c r="BL452" s="302"/>
      <c r="BM452" s="302"/>
      <c r="BN452" s="302"/>
      <c r="BO452" s="302"/>
      <c r="BP452" s="302"/>
      <c r="BQ452" s="302"/>
      <c r="BR452" s="302"/>
      <c r="BS452" s="302"/>
      <c r="BT452" s="302"/>
      <c r="BU452" s="302"/>
      <c r="BV452" s="302"/>
      <c r="BW452" s="302"/>
      <c r="BX452" s="302"/>
      <c r="BY452" s="302"/>
      <c r="BZ452" s="303"/>
      <c r="CA452" s="303"/>
      <c r="CB452" s="303"/>
      <c r="CC452" s="303"/>
      <c r="CD452" s="303"/>
      <c r="CE452" s="303"/>
      <c r="CF452" s="303"/>
      <c r="CG452" s="303"/>
      <c r="CH452" s="303"/>
      <c r="CI452" s="303"/>
      <c r="CJ452" s="303"/>
      <c r="CK452" s="303"/>
      <c r="CL452" s="303"/>
      <c r="CM452" s="303"/>
      <c r="CN452" s="303"/>
      <c r="CO452" s="303"/>
      <c r="CP452" s="303"/>
      <c r="CQ452" s="303"/>
      <c r="CR452" s="303"/>
      <c r="CS452" s="303"/>
      <c r="CT452" s="303"/>
      <c r="CU452" s="303"/>
      <c r="CV452" s="303"/>
      <c r="CW452" s="303"/>
      <c r="CX452" s="303"/>
      <c r="CY452" s="303"/>
      <c r="CZ452" s="303"/>
    </row>
    <row r="453" s="623" customFormat="true" ht="25.15" customHeight="true" x14ac:dyDescent="0.2">
      <c r="C453" s="1796"/>
      <c r="D453" s="1797"/>
      <c r="E453" s="1570"/>
      <c r="F453" s="1545"/>
      <c r="G453" s="1545"/>
      <c r="H453" s="1798" t="s">
        <v>268</v>
      </c>
      <c r="I453" s="1797"/>
      <c r="J453" s="1658">
        <v>-2.6553996670651968E-2</v>
      </c>
      <c r="K453" s="1545"/>
      <c r="L453" s="1545"/>
      <c r="M453" s="1798" t="s">
        <v>394</v>
      </c>
      <c r="N453" s="1797"/>
      <c r="O453" s="1659">
        <v>-2.0085354110692403E-2</v>
      </c>
      <c r="P453" s="1545"/>
      <c r="Q453" s="1545"/>
      <c r="AK453" s="300"/>
      <c r="AL453" s="300"/>
      <c r="AM453" s="300"/>
      <c r="AN453" s="300"/>
      <c r="AO453" s="300"/>
      <c r="AP453" s="300"/>
      <c r="AQ453" s="300"/>
      <c r="AR453" s="300"/>
      <c r="AS453" s="300"/>
      <c r="AT453" s="300"/>
      <c r="AU453" s="300"/>
      <c r="AV453" s="300"/>
      <c r="AW453" s="300"/>
      <c r="AX453" s="300"/>
      <c r="AY453" s="300"/>
      <c r="AZ453" s="300"/>
      <c r="BA453" s="302"/>
      <c r="BB453" s="352"/>
      <c r="BC453" s="302"/>
      <c r="BD453" s="302"/>
      <c r="BE453" s="302"/>
      <c r="BF453" s="302"/>
      <c r="BG453" s="302"/>
      <c r="BH453" s="302"/>
      <c r="BI453" s="302"/>
      <c r="BJ453" s="302"/>
      <c r="BK453" s="302"/>
      <c r="BL453" s="302"/>
      <c r="BM453" s="302"/>
      <c r="BN453" s="302"/>
      <c r="BO453" s="302"/>
      <c r="BP453" s="302"/>
      <c r="BQ453" s="302"/>
      <c r="BR453" s="302"/>
      <c r="BS453" s="302"/>
      <c r="BT453" s="302"/>
      <c r="BU453" s="302"/>
      <c r="BV453" s="302"/>
      <c r="BW453" s="302"/>
      <c r="BX453" s="302"/>
      <c r="BY453" s="302"/>
      <c r="BZ453" s="303"/>
      <c r="CA453" s="303"/>
      <c r="CB453" s="303"/>
      <c r="CC453" s="303"/>
      <c r="CD453" s="303"/>
      <c r="CE453" s="303"/>
      <c r="CF453" s="303"/>
      <c r="CG453" s="303"/>
      <c r="CH453" s="303"/>
      <c r="CI453" s="303"/>
      <c r="CJ453" s="303"/>
      <c r="CK453" s="303"/>
      <c r="CL453" s="303"/>
      <c r="CM453" s="303"/>
      <c r="CN453" s="303"/>
      <c r="CO453" s="303"/>
      <c r="CP453" s="303"/>
      <c r="CQ453" s="303"/>
      <c r="CR453" s="303"/>
      <c r="CS453" s="303"/>
      <c r="CT453" s="303"/>
      <c r="CU453" s="303"/>
      <c r="CV453" s="303"/>
      <c r="CW453" s="303"/>
      <c r="CX453" s="303"/>
      <c r="CY453" s="303"/>
      <c r="CZ453" s="303"/>
    </row>
    <row r="454" s="623" customFormat="true" ht="25.15" customHeight="true" x14ac:dyDescent="0.2">
      <c r="C454" s="1796"/>
      <c r="D454" s="1797"/>
      <c r="E454" s="1570"/>
      <c r="F454" s="1545"/>
      <c r="G454" s="1545"/>
      <c r="H454" s="1798" t="s">
        <v>394</v>
      </c>
      <c r="I454" s="1797"/>
      <c r="J454" s="1658">
        <v>-1.4226326251639412E-2</v>
      </c>
      <c r="K454" s="1545"/>
      <c r="L454" s="1545"/>
      <c r="M454" s="1798" t="s">
        <v>396</v>
      </c>
      <c r="N454" s="1797"/>
      <c r="O454" s="1659">
        <v>-1.8331475516133837E-2</v>
      </c>
      <c r="P454" s="1545"/>
      <c r="Q454" s="1545"/>
      <c r="AK454" s="300"/>
      <c r="AL454" s="300"/>
      <c r="AM454" s="300"/>
      <c r="AN454" s="300"/>
      <c r="AO454" s="300"/>
      <c r="AP454" s="300"/>
      <c r="AQ454" s="300"/>
      <c r="AR454" s="300"/>
      <c r="AS454" s="300"/>
      <c r="AT454" s="300"/>
      <c r="AU454" s="300"/>
      <c r="AV454" s="300"/>
      <c r="AW454" s="300"/>
      <c r="AX454" s="300"/>
      <c r="AY454" s="300"/>
      <c r="AZ454" s="300"/>
      <c r="BA454" s="302"/>
      <c r="BB454" s="352"/>
      <c r="BC454" s="302"/>
      <c r="BD454" s="302"/>
      <c r="BE454" s="302"/>
      <c r="BF454" s="302"/>
      <c r="BG454" s="302"/>
      <c r="BH454" s="302"/>
      <c r="BI454" s="302"/>
      <c r="BJ454" s="302"/>
      <c r="BK454" s="302"/>
      <c r="BL454" s="302"/>
      <c r="BM454" s="302"/>
      <c r="BN454" s="302"/>
      <c r="BO454" s="302"/>
      <c r="BP454" s="302"/>
      <c r="BQ454" s="302"/>
      <c r="BR454" s="302"/>
      <c r="BS454" s="302"/>
      <c r="BT454" s="302"/>
      <c r="BU454" s="302"/>
      <c r="BV454" s="302"/>
      <c r="BW454" s="302"/>
      <c r="BX454" s="302"/>
      <c r="BY454" s="302"/>
      <c r="BZ454" s="303"/>
      <c r="CA454" s="303"/>
      <c r="CB454" s="303"/>
      <c r="CC454" s="303"/>
      <c r="CD454" s="303"/>
      <c r="CE454" s="303"/>
      <c r="CF454" s="303"/>
      <c r="CG454" s="303"/>
      <c r="CH454" s="303"/>
      <c r="CI454" s="303"/>
      <c r="CJ454" s="303"/>
      <c r="CK454" s="303"/>
      <c r="CL454" s="303"/>
      <c r="CM454" s="303"/>
      <c r="CN454" s="303"/>
      <c r="CO454" s="303"/>
      <c r="CP454" s="303"/>
      <c r="CQ454" s="303"/>
      <c r="CR454" s="303"/>
      <c r="CS454" s="303"/>
      <c r="CT454" s="303"/>
      <c r="CU454" s="303"/>
      <c r="CV454" s="303"/>
      <c r="CW454" s="303"/>
      <c r="CX454" s="303"/>
      <c r="CY454" s="303"/>
      <c r="CZ454" s="303"/>
    </row>
    <row r="455" s="623" customFormat="true" ht="25.15" customHeight="true" x14ac:dyDescent="0.2">
      <c r="C455" s="1796"/>
      <c r="D455" s="1797"/>
      <c r="E455" s="1545"/>
      <c r="F455" s="1545"/>
      <c r="G455" s="1545"/>
      <c r="H455" s="1798" t="s">
        <v>370</v>
      </c>
      <c r="I455" s="1797"/>
      <c r="J455" s="1658">
        <v>1.4131875508120508E-2</v>
      </c>
      <c r="K455" s="1545"/>
      <c r="L455" s="1545"/>
      <c r="M455" s="1798" t="s">
        <v>288</v>
      </c>
      <c r="N455" s="1797"/>
      <c r="O455" s="1659">
        <v>1.2773373502639082E-2</v>
      </c>
      <c r="P455" s="1545"/>
      <c r="Q455" s="1545"/>
      <c r="AK455" s="300"/>
      <c r="AL455" s="300"/>
      <c r="AM455" s="300"/>
      <c r="AN455" s="300"/>
      <c r="AO455" s="300"/>
      <c r="AP455" s="300"/>
      <c r="AQ455" s="300"/>
      <c r="AR455" s="300"/>
      <c r="AS455" s="300"/>
      <c r="AT455" s="300"/>
      <c r="AU455" s="300"/>
      <c r="AV455" s="300"/>
      <c r="AW455" s="300"/>
      <c r="AX455" s="300"/>
      <c r="AY455" s="300"/>
      <c r="AZ455" s="300"/>
      <c r="BA455" s="302"/>
      <c r="BB455" s="352"/>
      <c r="BC455" s="302"/>
      <c r="BD455" s="302"/>
      <c r="BE455" s="302"/>
      <c r="BF455" s="302"/>
      <c r="BG455" s="302"/>
      <c r="BH455" s="302"/>
      <c r="BI455" s="302"/>
      <c r="BJ455" s="302"/>
      <c r="BK455" s="302"/>
      <c r="BL455" s="302"/>
      <c r="BM455" s="302"/>
      <c r="BN455" s="302"/>
      <c r="BO455" s="302"/>
      <c r="BP455" s="302"/>
      <c r="BQ455" s="302"/>
      <c r="BR455" s="302"/>
      <c r="BS455" s="302"/>
      <c r="BT455" s="302"/>
      <c r="BU455" s="302"/>
      <c r="BV455" s="302"/>
      <c r="BW455" s="302"/>
      <c r="BX455" s="302"/>
      <c r="BY455" s="302"/>
      <c r="BZ455" s="303"/>
      <c r="CA455" s="303"/>
      <c r="CB455" s="303"/>
      <c r="CC455" s="303"/>
      <c r="CD455" s="303"/>
      <c r="CE455" s="303"/>
      <c r="CF455" s="303"/>
      <c r="CG455" s="303"/>
      <c r="CH455" s="303"/>
      <c r="CI455" s="303"/>
      <c r="CJ455" s="303"/>
      <c r="CK455" s="303"/>
      <c r="CL455" s="303"/>
      <c r="CM455" s="303"/>
      <c r="CN455" s="303"/>
      <c r="CO455" s="303"/>
      <c r="CP455" s="303"/>
      <c r="CQ455" s="303"/>
      <c r="CR455" s="303"/>
      <c r="CS455" s="303"/>
      <c r="CT455" s="303"/>
      <c r="CU455" s="303"/>
      <c r="CV455" s="303"/>
      <c r="CW455" s="303"/>
      <c r="CX455" s="303"/>
      <c r="CY455" s="303"/>
      <c r="CZ455" s="303"/>
    </row>
    <row r="456" s="623" customFormat="true" ht="25.15" customHeight="true" x14ac:dyDescent="0.2">
      <c r="C456" s="1799" t="s">
        <v>301</v>
      </c>
      <c r="D456" s="1797"/>
      <c r="E456" s="1797"/>
      <c r="F456" s="1545"/>
      <c r="G456" s="1545"/>
      <c r="H456" s="1798" t="s">
        <v>395</v>
      </c>
      <c r="I456" s="1797"/>
      <c r="J456" s="1658">
        <v>-1.3582872774276002E-2</v>
      </c>
      <c r="K456" s="1545"/>
      <c r="L456" s="1545"/>
      <c r="M456" s="1798" t="s">
        <v>392</v>
      </c>
      <c r="N456" s="1797"/>
      <c r="O456" s="1659">
        <v>-9.8139887771615843E-3</v>
      </c>
      <c r="P456" s="1545"/>
      <c r="Q456" s="1545"/>
      <c r="AK456" s="300"/>
      <c r="AL456" s="300"/>
      <c r="AM456" s="300"/>
      <c r="AN456" s="300"/>
      <c r="AO456" s="300"/>
      <c r="AP456" s="300"/>
      <c r="AQ456" s="300"/>
      <c r="AR456" s="300"/>
      <c r="AS456" s="300"/>
      <c r="AT456" s="300"/>
      <c r="AU456" s="300"/>
      <c r="AV456" s="300"/>
      <c r="AW456" s="300"/>
      <c r="AX456" s="300"/>
      <c r="AY456" s="300"/>
      <c r="AZ456" s="300"/>
      <c r="BA456" s="302"/>
      <c r="BB456" s="352"/>
      <c r="BC456" s="302"/>
      <c r="BD456" s="302"/>
      <c r="BE456" s="302"/>
      <c r="BF456" s="302"/>
      <c r="BG456" s="302"/>
      <c r="BH456" s="302"/>
      <c r="BI456" s="302"/>
      <c r="BJ456" s="302"/>
      <c r="BK456" s="302"/>
      <c r="BL456" s="302"/>
      <c r="BM456" s="302"/>
      <c r="BN456" s="302"/>
      <c r="BO456" s="302"/>
      <c r="BP456" s="302"/>
      <c r="BQ456" s="302"/>
      <c r="BR456" s="302"/>
      <c r="BS456" s="302"/>
      <c r="BT456" s="302"/>
      <c r="BU456" s="302"/>
      <c r="BV456" s="302"/>
      <c r="BW456" s="302"/>
      <c r="BX456" s="302"/>
      <c r="BY456" s="302"/>
      <c r="BZ456" s="303"/>
      <c r="CA456" s="303"/>
      <c r="CB456" s="303"/>
      <c r="CC456" s="303"/>
      <c r="CD456" s="303"/>
      <c r="CE456" s="303"/>
      <c r="CF456" s="303"/>
      <c r="CG456" s="303"/>
      <c r="CH456" s="303"/>
      <c r="CI456" s="303"/>
      <c r="CJ456" s="303"/>
      <c r="CK456" s="303"/>
      <c r="CL456" s="303"/>
      <c r="CM456" s="303"/>
      <c r="CN456" s="303"/>
      <c r="CO456" s="303"/>
      <c r="CP456" s="303"/>
      <c r="CQ456" s="303"/>
      <c r="CR456" s="303"/>
      <c r="CS456" s="303"/>
      <c r="CT456" s="303"/>
      <c r="CU456" s="303"/>
      <c r="CV456" s="303"/>
      <c r="CW456" s="303"/>
      <c r="CX456" s="303"/>
      <c r="CY456" s="303"/>
      <c r="CZ456" s="303"/>
    </row>
    <row r="457" s="623" customFormat="true" ht="25.15" customHeight="true" x14ac:dyDescent="0.2">
      <c r="C457" s="1796"/>
      <c r="D457" s="1797"/>
      <c r="E457" s="1639" t="s">
        <v>302</v>
      </c>
      <c r="F457" s="1545"/>
      <c r="G457" s="1545"/>
      <c r="H457" s="1798" t="s">
        <v>393</v>
      </c>
      <c r="I457" s="1797"/>
      <c r="J457" s="1658">
        <v>9.7260935262388076E-3</v>
      </c>
      <c r="K457" s="1545"/>
      <c r="L457" s="1545"/>
      <c r="M457" s="1798" t="s">
        <v>390</v>
      </c>
      <c r="N457" s="1797"/>
      <c r="O457" s="1659">
        <v>-8.6320456328346992E-3</v>
      </c>
      <c r="P457" s="1545"/>
      <c r="Q457" s="1545"/>
      <c r="AK457" s="300"/>
      <c r="AL457" s="300"/>
      <c r="AM457" s="300"/>
      <c r="AN457" s="300"/>
      <c r="AO457" s="300"/>
      <c r="AP457" s="300"/>
      <c r="AQ457" s="300"/>
      <c r="AR457" s="300"/>
      <c r="AS457" s="300"/>
      <c r="AT457" s="300"/>
      <c r="AU457" s="300"/>
      <c r="AV457" s="300"/>
      <c r="AW457" s="300"/>
      <c r="AX457" s="300"/>
      <c r="AY457" s="300"/>
      <c r="AZ457" s="300"/>
      <c r="BA457" s="302"/>
      <c r="BB457" s="352"/>
      <c r="BC457" s="302"/>
      <c r="BD457" s="302"/>
      <c r="BE457" s="302"/>
      <c r="BF457" s="302"/>
      <c r="BG457" s="302"/>
      <c r="BH457" s="302"/>
      <c r="BI457" s="302"/>
      <c r="BJ457" s="302"/>
      <c r="BK457" s="302"/>
      <c r="BL457" s="302"/>
      <c r="BM457" s="302"/>
      <c r="BN457" s="302"/>
      <c r="BO457" s="302"/>
      <c r="BP457" s="302"/>
      <c r="BQ457" s="302"/>
      <c r="BR457" s="302"/>
      <c r="BS457" s="302"/>
      <c r="BT457" s="302"/>
      <c r="BU457" s="302"/>
      <c r="BV457" s="302"/>
      <c r="BW457" s="302"/>
      <c r="BX457" s="302"/>
      <c r="BY457" s="302"/>
      <c r="BZ457" s="303"/>
      <c r="CA457" s="303"/>
      <c r="CB457" s="303"/>
      <c r="CC457" s="303"/>
      <c r="CD457" s="303"/>
      <c r="CE457" s="303"/>
      <c r="CF457" s="303"/>
      <c r="CG457" s="303"/>
      <c r="CH457" s="303"/>
      <c r="CI457" s="303"/>
      <c r="CJ457" s="303"/>
      <c r="CK457" s="303"/>
      <c r="CL457" s="303"/>
      <c r="CM457" s="303"/>
      <c r="CN457" s="303"/>
      <c r="CO457" s="303"/>
      <c r="CP457" s="303"/>
      <c r="CQ457" s="303"/>
      <c r="CR457" s="303"/>
      <c r="CS457" s="303"/>
      <c r="CT457" s="303"/>
      <c r="CU457" s="303"/>
      <c r="CV457" s="303"/>
      <c r="CW457" s="303"/>
      <c r="CX457" s="303"/>
      <c r="CY457" s="303"/>
      <c r="CZ457" s="303"/>
    </row>
    <row r="458" s="623" customFormat="true" ht="25.15" customHeight="true" x14ac:dyDescent="0.2">
      <c r="C458" s="1798" t="s">
        <v>331</v>
      </c>
      <c r="D458" s="1797"/>
      <c r="E458" s="1654">
        <v>0.41404521083009715</v>
      </c>
      <c r="F458" s="1545"/>
      <c r="G458" s="1545"/>
      <c r="H458" s="1798" t="s">
        <v>396</v>
      </c>
      <c r="I458" s="1797"/>
      <c r="J458" s="1658">
        <v>-9.6727230672874649E-3</v>
      </c>
      <c r="K458" s="1545"/>
      <c r="L458" s="1545"/>
      <c r="M458" s="1798" t="s">
        <v>393</v>
      </c>
      <c r="N458" s="1797"/>
      <c r="O458" s="1659">
        <v>-6.0346165664115822E-3</v>
      </c>
      <c r="P458" s="1545"/>
      <c r="Q458" s="1545"/>
      <c r="AK458" s="300"/>
      <c r="AL458" s="300"/>
      <c r="AM458" s="300"/>
      <c r="AN458" s="300"/>
      <c r="AO458" s="300"/>
      <c r="AP458" s="300"/>
      <c r="AQ458" s="300"/>
      <c r="AR458" s="300"/>
      <c r="AS458" s="300"/>
      <c r="AT458" s="300"/>
      <c r="AU458" s="300"/>
      <c r="AV458" s="300"/>
      <c r="AW458" s="300"/>
      <c r="AX458" s="300"/>
      <c r="AY458" s="300"/>
      <c r="AZ458" s="300"/>
      <c r="BA458" s="302"/>
      <c r="BB458" s="352"/>
      <c r="BC458" s="302"/>
      <c r="BD458" s="302"/>
      <c r="BE458" s="302"/>
      <c r="BF458" s="302"/>
      <c r="BG458" s="302"/>
      <c r="BH458" s="302"/>
      <c r="BI458" s="302"/>
      <c r="BJ458" s="302"/>
      <c r="BK458" s="302"/>
      <c r="BL458" s="302"/>
      <c r="BM458" s="302"/>
      <c r="BN458" s="302"/>
      <c r="BO458" s="302"/>
      <c r="BP458" s="302"/>
      <c r="BQ458" s="302"/>
      <c r="BR458" s="302"/>
      <c r="BS458" s="302"/>
      <c r="BT458" s="302"/>
      <c r="BU458" s="302"/>
      <c r="BV458" s="302"/>
      <c r="BW458" s="302"/>
      <c r="BX458" s="302"/>
      <c r="BY458" s="302"/>
      <c r="BZ458" s="303"/>
      <c r="CA458" s="303"/>
      <c r="CB458" s="303"/>
      <c r="CC458" s="303"/>
      <c r="CD458" s="303"/>
      <c r="CE458" s="303"/>
      <c r="CF458" s="303"/>
      <c r="CG458" s="303"/>
      <c r="CH458" s="303"/>
      <c r="CI458" s="303"/>
      <c r="CJ458" s="303"/>
      <c r="CK458" s="303"/>
      <c r="CL458" s="303"/>
      <c r="CM458" s="303"/>
      <c r="CN458" s="303"/>
      <c r="CO458" s="303"/>
      <c r="CP458" s="303"/>
      <c r="CQ458" s="303"/>
      <c r="CR458" s="303"/>
      <c r="CS458" s="303"/>
      <c r="CT458" s="303"/>
      <c r="CU458" s="303"/>
      <c r="CV458" s="303"/>
      <c r="CW458" s="303"/>
      <c r="CX458" s="303"/>
      <c r="CY458" s="303"/>
      <c r="CZ458" s="303"/>
    </row>
    <row r="459" s="623" customFormat="true" ht="25.15" customHeight="true" x14ac:dyDescent="0.2">
      <c r="C459" s="1798" t="s">
        <v>348</v>
      </c>
      <c r="D459" s="1797"/>
      <c r="E459" s="1657">
        <v>6.015064304875397E-2</v>
      </c>
      <c r="F459" s="1545"/>
      <c r="G459" s="1545"/>
      <c r="H459" s="1798" t="s">
        <v>353</v>
      </c>
      <c r="I459" s="1797"/>
      <c r="J459" s="1658">
        <v>6.5839148892978504E-3</v>
      </c>
      <c r="K459" s="1545"/>
      <c r="L459" s="1545"/>
      <c r="M459" s="1798" t="s">
        <v>286</v>
      </c>
      <c r="N459" s="1797"/>
      <c r="O459" s="1661">
        <v>5.8469174653025847E-3</v>
      </c>
      <c r="P459" s="1545"/>
      <c r="Q459" s="1545"/>
      <c r="AK459" s="300"/>
      <c r="AL459" s="300"/>
      <c r="AM459" s="300"/>
      <c r="AN459" s="300"/>
      <c r="AO459" s="300"/>
      <c r="AP459" s="300"/>
      <c r="AQ459" s="300"/>
      <c r="AR459" s="300"/>
      <c r="AS459" s="300"/>
      <c r="AT459" s="300"/>
      <c r="AU459" s="300"/>
      <c r="AV459" s="300"/>
      <c r="AW459" s="300"/>
      <c r="AX459" s="300"/>
      <c r="AY459" s="300"/>
      <c r="AZ459" s="300"/>
      <c r="BA459" s="302"/>
      <c r="BB459" s="352"/>
      <c r="BC459" s="302"/>
      <c r="BD459" s="302"/>
      <c r="BE459" s="302"/>
      <c r="BF459" s="302"/>
      <c r="BG459" s="302"/>
      <c r="BH459" s="302"/>
      <c r="BI459" s="302"/>
      <c r="BJ459" s="302"/>
      <c r="BK459" s="302"/>
      <c r="BL459" s="302"/>
      <c r="BM459" s="302"/>
      <c r="BN459" s="302"/>
      <c r="BO459" s="302"/>
      <c r="BP459" s="302"/>
      <c r="BQ459" s="302"/>
      <c r="BR459" s="302"/>
      <c r="BS459" s="302"/>
      <c r="BT459" s="302"/>
      <c r="BU459" s="302"/>
      <c r="BV459" s="302"/>
      <c r="BW459" s="302"/>
      <c r="BX459" s="302"/>
      <c r="BY459" s="302"/>
      <c r="BZ459" s="303"/>
      <c r="CA459" s="303"/>
      <c r="CB459" s="303"/>
      <c r="CC459" s="303"/>
      <c r="CD459" s="303"/>
      <c r="CE459" s="303"/>
      <c r="CF459" s="303"/>
      <c r="CG459" s="303"/>
      <c r="CH459" s="303"/>
      <c r="CI459" s="303"/>
      <c r="CJ459" s="303"/>
      <c r="CK459" s="303"/>
      <c r="CL459" s="303"/>
      <c r="CM459" s="303"/>
      <c r="CN459" s="303"/>
      <c r="CO459" s="303"/>
      <c r="CP459" s="303"/>
      <c r="CQ459" s="303"/>
      <c r="CR459" s="303"/>
      <c r="CS459" s="303"/>
      <c r="CT459" s="303"/>
      <c r="CU459" s="303"/>
      <c r="CV459" s="303"/>
      <c r="CW459" s="303"/>
      <c r="CX459" s="303"/>
      <c r="CY459" s="303"/>
      <c r="CZ459" s="303"/>
    </row>
    <row r="460" s="623" customFormat="true" ht="25.15" customHeight="true" x14ac:dyDescent="0.2">
      <c r="C460" s="1798" t="s">
        <v>332</v>
      </c>
      <c r="D460" s="1797"/>
      <c r="E460" s="1657">
        <v>0.33876369708097692</v>
      </c>
      <c r="F460" s="1545"/>
      <c r="G460" s="1545"/>
      <c r="H460" s="1798" t="s">
        <v>288</v>
      </c>
      <c r="I460" s="1797"/>
      <c r="J460" s="1662">
        <v>-5.3076500978924716E-3</v>
      </c>
      <c r="K460" s="1545"/>
      <c r="L460" s="1545"/>
      <c r="M460" s="1796"/>
      <c r="N460" s="1797"/>
      <c r="O460" s="1570"/>
      <c r="P460" s="1545"/>
      <c r="Q460" s="1545"/>
      <c r="AK460" s="300"/>
      <c r="AL460" s="300"/>
      <c r="AM460" s="300"/>
      <c r="AN460" s="300"/>
      <c r="AO460" s="300"/>
      <c r="AP460" s="300"/>
      <c r="AQ460" s="300"/>
      <c r="AR460" s="300"/>
      <c r="AS460" s="300"/>
      <c r="AT460" s="300"/>
      <c r="AU460" s="300"/>
      <c r="AV460" s="300"/>
      <c r="AW460" s="300"/>
      <c r="AX460" s="300"/>
      <c r="AY460" s="300"/>
      <c r="AZ460" s="300"/>
      <c r="BA460" s="302"/>
      <c r="BB460" s="352"/>
      <c r="BC460" s="302"/>
      <c r="BD460" s="302"/>
      <c r="BE460" s="302"/>
      <c r="BF460" s="302"/>
      <c r="BG460" s="302"/>
      <c r="BH460" s="302"/>
      <c r="BI460" s="302"/>
      <c r="BJ460" s="302"/>
      <c r="BK460" s="302"/>
      <c r="BL460" s="302"/>
      <c r="BM460" s="302"/>
      <c r="BN460" s="302"/>
      <c r="BO460" s="302"/>
      <c r="BP460" s="302"/>
      <c r="BQ460" s="302"/>
      <c r="BR460" s="302"/>
      <c r="BS460" s="302"/>
      <c r="BT460" s="302"/>
      <c r="BU460" s="302"/>
      <c r="BV460" s="302"/>
      <c r="BW460" s="302"/>
      <c r="BX460" s="302"/>
      <c r="BY460" s="302"/>
      <c r="BZ460" s="303"/>
      <c r="CA460" s="303"/>
      <c r="CB460" s="303"/>
      <c r="CC460" s="303"/>
      <c r="CD460" s="303"/>
      <c r="CE460" s="303"/>
      <c r="CF460" s="303"/>
      <c r="CG460" s="303"/>
      <c r="CH460" s="303"/>
      <c r="CI460" s="303"/>
      <c r="CJ460" s="303"/>
      <c r="CK460" s="303"/>
      <c r="CL460" s="303"/>
      <c r="CM460" s="303"/>
      <c r="CN460" s="303"/>
      <c r="CO460" s="303"/>
      <c r="CP460" s="303"/>
      <c r="CQ460" s="303"/>
      <c r="CR460" s="303"/>
      <c r="CS460" s="303"/>
      <c r="CT460" s="303"/>
      <c r="CU460" s="303"/>
      <c r="CV460" s="303"/>
      <c r="CW460" s="303"/>
      <c r="CX460" s="303"/>
      <c r="CY460" s="303"/>
      <c r="CZ460" s="303"/>
    </row>
    <row r="461" s="623" customFormat="true" ht="25.15" customHeight="true" x14ac:dyDescent="0.2">
      <c r="C461" s="1798" t="s">
        <v>333</v>
      </c>
      <c r="D461" s="1797"/>
      <c r="E461" s="1657">
        <v>0.43903540066218477</v>
      </c>
      <c r="F461" s="1545"/>
      <c r="G461" s="1545"/>
      <c r="H461" s="1796"/>
      <c r="I461" s="1797"/>
      <c r="J461" s="1570"/>
      <c r="K461" s="1545"/>
      <c r="L461" s="1545"/>
      <c r="M461" s="1796"/>
      <c r="N461" s="1797"/>
      <c r="O461" s="1570"/>
      <c r="P461" s="1545"/>
      <c r="Q461" s="1545"/>
      <c r="AK461" s="300"/>
      <c r="AL461" s="300"/>
      <c r="AM461" s="300"/>
      <c r="AN461" s="300"/>
      <c r="AO461" s="300"/>
      <c r="AP461" s="300"/>
      <c r="AQ461" s="300"/>
      <c r="AR461" s="300"/>
      <c r="AS461" s="300"/>
      <c r="AT461" s="300"/>
      <c r="AU461" s="300"/>
      <c r="AV461" s="300"/>
      <c r="AW461" s="300"/>
      <c r="AX461" s="300"/>
      <c r="AY461" s="300"/>
      <c r="AZ461" s="300"/>
      <c r="BA461" s="302"/>
      <c r="BB461" s="352"/>
      <c r="BC461" s="302"/>
      <c r="BD461" s="302"/>
      <c r="BE461" s="302"/>
      <c r="BF461" s="302"/>
      <c r="BG461" s="302"/>
      <c r="BH461" s="302"/>
      <c r="BI461" s="302"/>
      <c r="BJ461" s="302"/>
      <c r="BK461" s="302"/>
      <c r="BL461" s="302"/>
      <c r="BM461" s="302"/>
      <c r="BN461" s="302"/>
      <c r="BO461" s="302"/>
      <c r="BP461" s="302"/>
      <c r="BQ461" s="302"/>
      <c r="BR461" s="302"/>
      <c r="BS461" s="302"/>
      <c r="BT461" s="302"/>
      <c r="BU461" s="302"/>
      <c r="BV461" s="302"/>
      <c r="BW461" s="302"/>
      <c r="BX461" s="302"/>
      <c r="BY461" s="302"/>
      <c r="BZ461" s="303"/>
      <c r="CA461" s="303"/>
      <c r="CB461" s="303"/>
      <c r="CC461" s="303"/>
      <c r="CD461" s="303"/>
      <c r="CE461" s="303"/>
      <c r="CF461" s="303"/>
      <c r="CG461" s="303"/>
      <c r="CH461" s="303"/>
      <c r="CI461" s="303"/>
      <c r="CJ461" s="303"/>
      <c r="CK461" s="303"/>
      <c r="CL461" s="303"/>
      <c r="CM461" s="303"/>
      <c r="CN461" s="303"/>
      <c r="CO461" s="303"/>
      <c r="CP461" s="303"/>
      <c r="CQ461" s="303"/>
      <c r="CR461" s="303"/>
      <c r="CS461" s="303"/>
      <c r="CT461" s="303"/>
      <c r="CU461" s="303"/>
      <c r="CV461" s="303"/>
      <c r="CW461" s="303"/>
      <c r="CX461" s="303"/>
      <c r="CY461" s="303"/>
      <c r="CZ461" s="303"/>
    </row>
    <row r="462" s="623" customFormat="true" ht="25.15" customHeight="true" x14ac:dyDescent="0.2">
      <c r="C462" s="1798" t="s">
        <v>353</v>
      </c>
      <c r="D462" s="1797"/>
      <c r="E462" s="1657">
        <v>4.6069694835854042E-3</v>
      </c>
      <c r="F462" s="1545"/>
      <c r="G462" s="1545"/>
      <c r="H462" s="1796"/>
      <c r="I462" s="1797"/>
      <c r="J462" s="1570"/>
      <c r="K462" s="1545"/>
      <c r="L462" s="1545"/>
      <c r="M462" s="1796"/>
      <c r="N462" s="1797"/>
      <c r="O462" s="1545"/>
      <c r="P462" s="1545"/>
      <c r="Q462" s="1545"/>
      <c r="AK462" s="300"/>
      <c r="AL462" s="300"/>
      <c r="AM462" s="300"/>
      <c r="AN462" s="300"/>
      <c r="AO462" s="300"/>
      <c r="AP462" s="300"/>
      <c r="AQ462" s="300"/>
      <c r="AR462" s="300"/>
      <c r="AS462" s="300"/>
      <c r="AT462" s="300"/>
      <c r="AU462" s="300"/>
      <c r="AV462" s="300"/>
      <c r="AW462" s="300"/>
      <c r="AX462" s="300"/>
      <c r="AY462" s="300"/>
      <c r="AZ462" s="300"/>
      <c r="BA462" s="302"/>
      <c r="BB462" s="352"/>
      <c r="BC462" s="302"/>
      <c r="BD462" s="302"/>
      <c r="BE462" s="302"/>
      <c r="BF462" s="302"/>
      <c r="BG462" s="302"/>
      <c r="BH462" s="302"/>
      <c r="BI462" s="302"/>
      <c r="BJ462" s="302"/>
      <c r="BK462" s="302"/>
      <c r="BL462" s="302"/>
      <c r="BM462" s="302"/>
      <c r="BN462" s="302"/>
      <c r="BO462" s="302"/>
      <c r="BP462" s="302"/>
      <c r="BQ462" s="302"/>
      <c r="BR462" s="302"/>
      <c r="BS462" s="302"/>
      <c r="BT462" s="302"/>
      <c r="BU462" s="302"/>
      <c r="BV462" s="302"/>
      <c r="BW462" s="302"/>
      <c r="BX462" s="302"/>
      <c r="BY462" s="302"/>
      <c r="BZ462" s="303"/>
      <c r="CA462" s="303"/>
      <c r="CB462" s="303"/>
      <c r="CC462" s="303"/>
      <c r="CD462" s="303"/>
      <c r="CE462" s="303"/>
      <c r="CF462" s="303"/>
      <c r="CG462" s="303"/>
      <c r="CH462" s="303"/>
      <c r="CI462" s="303"/>
      <c r="CJ462" s="303"/>
      <c r="CK462" s="303"/>
      <c r="CL462" s="303"/>
      <c r="CM462" s="303"/>
      <c r="CN462" s="303"/>
      <c r="CO462" s="303"/>
      <c r="CP462" s="303"/>
      <c r="CQ462" s="303"/>
      <c r="CR462" s="303"/>
      <c r="CS462" s="303"/>
      <c r="CT462" s="303"/>
      <c r="CU462" s="303"/>
      <c r="CV462" s="303"/>
      <c r="CW462" s="303"/>
      <c r="CX462" s="303"/>
      <c r="CY462" s="303"/>
      <c r="CZ462" s="303"/>
    </row>
    <row r="463" s="623" customFormat="true" ht="25.15" customHeight="true" x14ac:dyDescent="0.2">
      <c r="C463" s="1798" t="s">
        <v>339</v>
      </c>
      <c r="D463" s="1797"/>
      <c r="E463" s="1657">
        <v>0.19132463885050643</v>
      </c>
      <c r="F463" s="1545"/>
      <c r="G463" s="1545"/>
      <c r="H463" s="1796"/>
      <c r="I463" s="1797"/>
      <c r="J463" s="1545"/>
      <c r="K463" s="1545"/>
      <c r="L463" s="1545"/>
      <c r="M463" s="1799" t="s">
        <v>301</v>
      </c>
      <c r="N463" s="1797"/>
      <c r="O463" s="1797"/>
      <c r="P463" s="1545"/>
      <c r="Q463" s="1545"/>
      <c r="AK463" s="300"/>
      <c r="AL463" s="300"/>
      <c r="AM463" s="300"/>
      <c r="AN463" s="300"/>
      <c r="AO463" s="300"/>
      <c r="AP463" s="300"/>
      <c r="AQ463" s="300"/>
      <c r="AR463" s="300"/>
      <c r="AS463" s="300"/>
      <c r="AT463" s="300"/>
      <c r="AU463" s="300"/>
      <c r="AV463" s="300"/>
      <c r="AW463" s="300"/>
      <c r="AX463" s="300"/>
      <c r="AY463" s="300"/>
      <c r="AZ463" s="300"/>
      <c r="BA463" s="302"/>
      <c r="BB463" s="352"/>
      <c r="BC463" s="302"/>
      <c r="BD463" s="302"/>
      <c r="BE463" s="302"/>
      <c r="BF463" s="302"/>
      <c r="BG463" s="302"/>
      <c r="BH463" s="302"/>
      <c r="BI463" s="302"/>
      <c r="BJ463" s="302"/>
      <c r="BK463" s="302"/>
      <c r="BL463" s="302"/>
      <c r="BM463" s="302"/>
      <c r="BN463" s="302"/>
      <c r="BO463" s="302"/>
      <c r="BP463" s="302"/>
      <c r="BQ463" s="302"/>
      <c r="BR463" s="302"/>
      <c r="BS463" s="302"/>
      <c r="BT463" s="302"/>
      <c r="BU463" s="302"/>
      <c r="BV463" s="302"/>
      <c r="BW463" s="302"/>
      <c r="BX463" s="302"/>
      <c r="BY463" s="302"/>
      <c r="BZ463" s="303"/>
      <c r="CA463" s="303"/>
      <c r="CB463" s="303"/>
      <c r="CC463" s="303"/>
      <c r="CD463" s="303"/>
      <c r="CE463" s="303"/>
      <c r="CF463" s="303"/>
      <c r="CG463" s="303"/>
      <c r="CH463" s="303"/>
      <c r="CI463" s="303"/>
      <c r="CJ463" s="303"/>
      <c r="CK463" s="303"/>
      <c r="CL463" s="303"/>
      <c r="CM463" s="303"/>
      <c r="CN463" s="303"/>
      <c r="CO463" s="303"/>
      <c r="CP463" s="303"/>
      <c r="CQ463" s="303"/>
      <c r="CR463" s="303"/>
      <c r="CS463" s="303"/>
      <c r="CT463" s="303"/>
      <c r="CU463" s="303"/>
      <c r="CV463" s="303"/>
      <c r="CW463" s="303"/>
      <c r="CX463" s="303"/>
      <c r="CY463" s="303"/>
      <c r="CZ463" s="303"/>
    </row>
    <row r="464" s="623" customFormat="true" ht="25.15" customHeight="true" x14ac:dyDescent="0.2">
      <c r="C464" s="1798" t="s">
        <v>338</v>
      </c>
      <c r="D464" s="1797"/>
      <c r="E464" s="1657">
        <v>0.12052590093658075</v>
      </c>
      <c r="F464" s="1545"/>
      <c r="G464" s="1545"/>
      <c r="H464" s="1799" t="s">
        <v>301</v>
      </c>
      <c r="I464" s="1797"/>
      <c r="J464" s="1797"/>
      <c r="K464" s="1545"/>
      <c r="L464" s="1545"/>
      <c r="M464" s="1796"/>
      <c r="N464" s="1797"/>
      <c r="O464" s="1640" t="s">
        <v>302</v>
      </c>
      <c r="P464" s="1545"/>
      <c r="Q464" s="1545"/>
      <c r="AK464" s="300"/>
      <c r="AL464" s="300"/>
      <c r="AM464" s="300"/>
      <c r="AN464" s="300"/>
      <c r="AO464" s="300"/>
      <c r="AP464" s="300"/>
      <c r="AQ464" s="300"/>
      <c r="AR464" s="300"/>
      <c r="AS464" s="300"/>
      <c r="AT464" s="300"/>
      <c r="AU464" s="300"/>
      <c r="AV464" s="300"/>
      <c r="AW464" s="300"/>
      <c r="AX464" s="300"/>
      <c r="AY464" s="300"/>
      <c r="AZ464" s="300"/>
      <c r="BA464" s="302"/>
      <c r="BB464" s="352"/>
      <c r="BC464" s="302"/>
      <c r="BD464" s="302"/>
      <c r="BE464" s="302"/>
      <c r="BF464" s="302"/>
      <c r="BG464" s="302"/>
      <c r="BH464" s="302"/>
      <c r="BI464" s="302"/>
      <c r="BJ464" s="302"/>
      <c r="BK464" s="302"/>
      <c r="BL464" s="302"/>
      <c r="BM464" s="302"/>
      <c r="BN464" s="302"/>
      <c r="BO464" s="302"/>
      <c r="BP464" s="302"/>
      <c r="BQ464" s="302"/>
      <c r="BR464" s="302"/>
      <c r="BS464" s="302"/>
      <c r="BT464" s="302"/>
      <c r="BU464" s="302"/>
      <c r="BV464" s="302"/>
      <c r="BW464" s="302"/>
      <c r="BX464" s="302"/>
      <c r="BY464" s="302"/>
      <c r="BZ464" s="303"/>
      <c r="CA464" s="303"/>
      <c r="CB464" s="303"/>
      <c r="CC464" s="303"/>
      <c r="CD464" s="303"/>
      <c r="CE464" s="303"/>
      <c r="CF464" s="303"/>
      <c r="CG464" s="303"/>
      <c r="CH464" s="303"/>
      <c r="CI464" s="303"/>
      <c r="CJ464" s="303"/>
      <c r="CK464" s="303"/>
      <c r="CL464" s="303"/>
      <c r="CM464" s="303"/>
      <c r="CN464" s="303"/>
      <c r="CO464" s="303"/>
      <c r="CP464" s="303"/>
      <c r="CQ464" s="303"/>
      <c r="CR464" s="303"/>
      <c r="CS464" s="303"/>
      <c r="CT464" s="303"/>
      <c r="CU464" s="303"/>
      <c r="CV464" s="303"/>
      <c r="CW464" s="303"/>
      <c r="CX464" s="303"/>
      <c r="CY464" s="303"/>
      <c r="CZ464" s="303"/>
    </row>
    <row r="465" s="623" customFormat="true" ht="25.15" customHeight="true" x14ac:dyDescent="0.2">
      <c r="C465" s="1798" t="s">
        <v>340</v>
      </c>
      <c r="D465" s="1797"/>
      <c r="E465" s="1657">
        <v>7.0234500975625488E-2</v>
      </c>
      <c r="F465" s="1545"/>
      <c r="G465" s="1545"/>
      <c r="H465" s="1796"/>
      <c r="I465" s="1797"/>
      <c r="J465" s="1641" t="s">
        <v>302</v>
      </c>
      <c r="K465" s="1545"/>
      <c r="L465" s="1545"/>
      <c r="M465" s="1798" t="s">
        <v>331</v>
      </c>
      <c r="N465" s="1797"/>
      <c r="O465" s="1656">
        <v>0.32767939369334009</v>
      </c>
      <c r="P465" s="1545"/>
      <c r="Q465" s="1545"/>
      <c r="AK465" s="300"/>
      <c r="AL465" s="300"/>
      <c r="AM465" s="300"/>
      <c r="AN465" s="300"/>
      <c r="AO465" s="300"/>
      <c r="AP465" s="300"/>
      <c r="AQ465" s="300"/>
      <c r="AR465" s="300"/>
      <c r="AS465" s="300"/>
      <c r="AT465" s="300"/>
      <c r="AU465" s="300"/>
      <c r="AV465" s="300"/>
      <c r="AW465" s="300"/>
      <c r="AX465" s="300"/>
      <c r="AY465" s="300"/>
      <c r="AZ465" s="300"/>
      <c r="BA465" s="302"/>
      <c r="BB465" s="352"/>
      <c r="BC465" s="302"/>
      <c r="BD465" s="302"/>
      <c r="BE465" s="302"/>
      <c r="BF465" s="302"/>
      <c r="BG465" s="302"/>
      <c r="BH465" s="302"/>
      <c r="BI465" s="302"/>
      <c r="BJ465" s="302"/>
      <c r="BK465" s="302"/>
      <c r="BL465" s="302"/>
      <c r="BM465" s="302"/>
      <c r="BN465" s="302"/>
      <c r="BO465" s="302"/>
      <c r="BP465" s="302"/>
      <c r="BQ465" s="302"/>
      <c r="BR465" s="302"/>
      <c r="BS465" s="302"/>
      <c r="BT465" s="302"/>
      <c r="BU465" s="302"/>
      <c r="BV465" s="302"/>
      <c r="BW465" s="302"/>
      <c r="BX465" s="302"/>
      <c r="BY465" s="302"/>
      <c r="BZ465" s="303"/>
      <c r="CA465" s="303"/>
      <c r="CB465" s="303"/>
      <c r="CC465" s="303"/>
      <c r="CD465" s="303"/>
      <c r="CE465" s="303"/>
      <c r="CF465" s="303"/>
      <c r="CG465" s="303"/>
      <c r="CH465" s="303"/>
      <c r="CI465" s="303"/>
      <c r="CJ465" s="303"/>
      <c r="CK465" s="303"/>
      <c r="CL465" s="303"/>
      <c r="CM465" s="303"/>
      <c r="CN465" s="303"/>
      <c r="CO465" s="303"/>
      <c r="CP465" s="303"/>
      <c r="CQ465" s="303"/>
      <c r="CR465" s="303"/>
      <c r="CS465" s="303"/>
      <c r="CT465" s="303"/>
      <c r="CU465" s="303"/>
      <c r="CV465" s="303"/>
      <c r="CW465" s="303"/>
      <c r="CX465" s="303"/>
      <c r="CY465" s="303"/>
      <c r="CZ465" s="303"/>
    </row>
    <row r="466" s="623" customFormat="true" ht="25.15" customHeight="true" x14ac:dyDescent="0.2">
      <c r="C466" s="1798" t="s">
        <v>352</v>
      </c>
      <c r="D466" s="1797"/>
      <c r="E466" s="1657">
        <v>8.94827604554123E-2</v>
      </c>
      <c r="F466" s="1545"/>
      <c r="G466" s="1545"/>
      <c r="H466" s="1798" t="s">
        <v>331</v>
      </c>
      <c r="I466" s="1797"/>
      <c r="J466" s="1655">
        <v>0.20891947144787498</v>
      </c>
      <c r="K466" s="1545"/>
      <c r="L466" s="1545"/>
      <c r="M466" s="1798" t="s">
        <v>348</v>
      </c>
      <c r="N466" s="1797"/>
      <c r="O466" s="1659">
        <v>5.5338565886132972E-2</v>
      </c>
      <c r="P466" s="1545"/>
      <c r="Q466" s="1545"/>
      <c r="AK466" s="300"/>
      <c r="AL466" s="300"/>
      <c r="AM466" s="300"/>
      <c r="AN466" s="300"/>
      <c r="AO466" s="300"/>
      <c r="AP466" s="300"/>
      <c r="AQ466" s="300"/>
      <c r="AR466" s="300"/>
      <c r="AS466" s="300"/>
      <c r="AT466" s="300"/>
      <c r="AU466" s="300"/>
      <c r="AV466" s="300"/>
      <c r="AW466" s="300"/>
      <c r="AX466" s="300"/>
      <c r="AY466" s="300"/>
      <c r="AZ466" s="300"/>
      <c r="BA466" s="302"/>
      <c r="BB466" s="352"/>
      <c r="BC466" s="302"/>
      <c r="BD466" s="302"/>
      <c r="BE466" s="302"/>
      <c r="BF466" s="302"/>
      <c r="BG466" s="302"/>
      <c r="BH466" s="302"/>
      <c r="BI466" s="302"/>
      <c r="BJ466" s="302"/>
      <c r="BK466" s="302"/>
      <c r="BL466" s="302"/>
      <c r="BM466" s="302"/>
      <c r="BN466" s="302"/>
      <c r="BO466" s="302"/>
      <c r="BP466" s="302"/>
      <c r="BQ466" s="302"/>
      <c r="BR466" s="302"/>
      <c r="BS466" s="302"/>
      <c r="BT466" s="302"/>
      <c r="BU466" s="302"/>
      <c r="BV466" s="302"/>
      <c r="BW466" s="302"/>
      <c r="BX466" s="302"/>
      <c r="BY466" s="302"/>
      <c r="BZ466" s="303"/>
      <c r="CA466" s="303"/>
      <c r="CB466" s="303"/>
      <c r="CC466" s="303"/>
      <c r="CD466" s="303"/>
      <c r="CE466" s="303"/>
      <c r="CF466" s="303"/>
      <c r="CG466" s="303"/>
      <c r="CH466" s="303"/>
      <c r="CI466" s="303"/>
      <c r="CJ466" s="303"/>
      <c r="CK466" s="303"/>
      <c r="CL466" s="303"/>
      <c r="CM466" s="303"/>
      <c r="CN466" s="303"/>
      <c r="CO466" s="303"/>
      <c r="CP466" s="303"/>
      <c r="CQ466" s="303"/>
      <c r="CR466" s="303"/>
      <c r="CS466" s="303"/>
      <c r="CT466" s="303"/>
      <c r="CU466" s="303"/>
      <c r="CV466" s="303"/>
      <c r="CW466" s="303"/>
      <c r="CX466" s="303"/>
      <c r="CY466" s="303"/>
      <c r="CZ466" s="303"/>
    </row>
    <row r="467" s="623" customFormat="true" ht="25.15" customHeight="true" x14ac:dyDescent="0.2">
      <c r="C467" s="1798" t="s">
        <v>337</v>
      </c>
      <c r="D467" s="1797"/>
      <c r="E467" s="1657">
        <v>0.11935344848037131</v>
      </c>
      <c r="F467" s="1545"/>
      <c r="G467" s="1545"/>
      <c r="H467" s="1798" t="s">
        <v>348</v>
      </c>
      <c r="I467" s="1797"/>
      <c r="J467" s="1658">
        <v>7.9800284896392987E-2</v>
      </c>
      <c r="K467" s="1545"/>
      <c r="L467" s="1545"/>
      <c r="M467" s="1798" t="s">
        <v>332</v>
      </c>
      <c r="N467" s="1797"/>
      <c r="O467" s="1659">
        <v>0.33846007179391885</v>
      </c>
      <c r="P467" s="1545"/>
      <c r="Q467" s="1545"/>
      <c r="AK467" s="300"/>
      <c r="AL467" s="300"/>
      <c r="AM467" s="300"/>
      <c r="AN467" s="300"/>
      <c r="AO467" s="300"/>
      <c r="AP467" s="300"/>
      <c r="AQ467" s="300"/>
      <c r="AR467" s="300"/>
      <c r="AS467" s="300"/>
      <c r="AT467" s="300"/>
      <c r="AU467" s="300"/>
      <c r="AV467" s="300"/>
      <c r="AW467" s="300"/>
      <c r="AX467" s="300"/>
      <c r="AY467" s="300"/>
      <c r="AZ467" s="300"/>
      <c r="BA467" s="302"/>
      <c r="BB467" s="352"/>
      <c r="BC467" s="302"/>
      <c r="BD467" s="302"/>
      <c r="BE467" s="302"/>
      <c r="BF467" s="302"/>
      <c r="BG467" s="302"/>
      <c r="BH467" s="302"/>
      <c r="BI467" s="302"/>
      <c r="BJ467" s="302"/>
      <c r="BK467" s="302"/>
      <c r="BL467" s="302"/>
      <c r="BM467" s="302"/>
      <c r="BN467" s="302"/>
      <c r="BO467" s="302"/>
      <c r="BP467" s="302"/>
      <c r="BQ467" s="302"/>
      <c r="BR467" s="302"/>
      <c r="BS467" s="302"/>
      <c r="BT467" s="302"/>
      <c r="BU467" s="302"/>
      <c r="BV467" s="302"/>
      <c r="BW467" s="302"/>
      <c r="BX467" s="302"/>
      <c r="BY467" s="302"/>
      <c r="BZ467" s="303"/>
      <c r="CA467" s="303"/>
      <c r="CB467" s="303"/>
      <c r="CC467" s="303"/>
      <c r="CD467" s="303"/>
      <c r="CE467" s="303"/>
      <c r="CF467" s="303"/>
      <c r="CG467" s="303"/>
      <c r="CH467" s="303"/>
      <c r="CI467" s="303"/>
      <c r="CJ467" s="303"/>
      <c r="CK467" s="303"/>
      <c r="CL467" s="303"/>
      <c r="CM467" s="303"/>
      <c r="CN467" s="303"/>
      <c r="CO467" s="303"/>
      <c r="CP467" s="303"/>
      <c r="CQ467" s="303"/>
      <c r="CR467" s="303"/>
      <c r="CS467" s="303"/>
      <c r="CT467" s="303"/>
      <c r="CU467" s="303"/>
      <c r="CV467" s="303"/>
      <c r="CW467" s="303"/>
      <c r="CX467" s="303"/>
      <c r="CY467" s="303"/>
      <c r="CZ467" s="303"/>
    </row>
    <row r="468" s="623" customFormat="true" ht="25.15" customHeight="true" x14ac:dyDescent="0.2">
      <c r="C468" s="1798" t="s">
        <v>344</v>
      </c>
      <c r="D468" s="1797"/>
      <c r="E468" s="1657">
        <v>0.22545142924376138</v>
      </c>
      <c r="F468" s="1545"/>
      <c r="G468" s="1545"/>
      <c r="H468" s="1798" t="s">
        <v>332</v>
      </c>
      <c r="I468" s="1797"/>
      <c r="J468" s="1658">
        <v>0.24816266130658685</v>
      </c>
      <c r="K468" s="1545"/>
      <c r="L468" s="1545"/>
      <c r="M468" s="1798" t="s">
        <v>333</v>
      </c>
      <c r="N468" s="1797"/>
      <c r="O468" s="1659">
        <v>0.15288558329218718</v>
      </c>
      <c r="P468" s="1545"/>
      <c r="Q468" s="1545"/>
      <c r="AK468" s="300"/>
      <c r="AL468" s="300"/>
      <c r="AM468" s="300"/>
      <c r="AN468" s="300"/>
      <c r="AO468" s="300"/>
      <c r="AP468" s="300"/>
      <c r="AQ468" s="300"/>
      <c r="AR468" s="300"/>
      <c r="AS468" s="300"/>
      <c r="AT468" s="300"/>
      <c r="AU468" s="300"/>
      <c r="AV468" s="300"/>
      <c r="AW468" s="300"/>
      <c r="AX468" s="300"/>
      <c r="AY468" s="300"/>
      <c r="AZ468" s="300"/>
      <c r="BA468" s="302"/>
      <c r="BB468" s="352"/>
      <c r="BC468" s="302"/>
      <c r="BD468" s="302"/>
      <c r="BE468" s="302"/>
      <c r="BF468" s="302"/>
      <c r="BG468" s="302"/>
      <c r="BH468" s="302"/>
      <c r="BI468" s="302"/>
      <c r="BJ468" s="302"/>
      <c r="BK468" s="302"/>
      <c r="BL468" s="302"/>
      <c r="BM468" s="302"/>
      <c r="BN468" s="302"/>
      <c r="BO468" s="302"/>
      <c r="BP468" s="302"/>
      <c r="BQ468" s="302"/>
      <c r="BR468" s="302"/>
      <c r="BS468" s="302"/>
      <c r="BT468" s="302"/>
      <c r="BU468" s="302"/>
      <c r="BV468" s="302"/>
      <c r="BW468" s="302"/>
      <c r="BX468" s="302"/>
      <c r="BY468" s="302"/>
      <c r="BZ468" s="303"/>
      <c r="CA468" s="303"/>
      <c r="CB468" s="303"/>
      <c r="CC468" s="303"/>
      <c r="CD468" s="303"/>
      <c r="CE468" s="303"/>
      <c r="CF468" s="303"/>
      <c r="CG468" s="303"/>
      <c r="CH468" s="303"/>
      <c r="CI468" s="303"/>
      <c r="CJ468" s="303"/>
      <c r="CK468" s="303"/>
      <c r="CL468" s="303"/>
      <c r="CM468" s="303"/>
      <c r="CN468" s="303"/>
      <c r="CO468" s="303"/>
      <c r="CP468" s="303"/>
      <c r="CQ468" s="303"/>
      <c r="CR468" s="303"/>
      <c r="CS468" s="303"/>
      <c r="CT468" s="303"/>
      <c r="CU468" s="303"/>
      <c r="CV468" s="303"/>
      <c r="CW468" s="303"/>
      <c r="CX468" s="303"/>
      <c r="CY468" s="303"/>
      <c r="CZ468" s="303"/>
    </row>
    <row r="469" s="623" customFormat="true" ht="25.15" customHeight="true" x14ac:dyDescent="0.2">
      <c r="C469" s="1798" t="s">
        <v>357</v>
      </c>
      <c r="D469" s="1797"/>
      <c r="E469" s="1657">
        <v>3.3717828040199162E-2</v>
      </c>
      <c r="F469" s="1545"/>
      <c r="G469" s="1545"/>
      <c r="H469" s="1798" t="s">
        <v>333</v>
      </c>
      <c r="I469" s="1797"/>
      <c r="J469" s="1658">
        <v>0.46996925918272259</v>
      </c>
      <c r="K469" s="1545"/>
      <c r="L469" s="1545"/>
      <c r="M469" s="1798" t="s">
        <v>353</v>
      </c>
      <c r="N469" s="1797"/>
      <c r="O469" s="1659">
        <v>3.9877394445347575E-2</v>
      </c>
      <c r="P469" s="1545"/>
      <c r="Q469" s="1545"/>
      <c r="AK469" s="300"/>
      <c r="AL469" s="300"/>
      <c r="AM469" s="300"/>
      <c r="AN469" s="300"/>
      <c r="AO469" s="300"/>
      <c r="AP469" s="300"/>
      <c r="AQ469" s="300"/>
      <c r="AR469" s="300"/>
      <c r="AS469" s="300"/>
      <c r="AT469" s="300"/>
      <c r="AU469" s="300"/>
      <c r="AV469" s="300"/>
      <c r="AW469" s="300"/>
      <c r="AX469" s="300"/>
      <c r="AY469" s="300"/>
      <c r="AZ469" s="300"/>
      <c r="BA469" s="302"/>
      <c r="BB469" s="352"/>
      <c r="BC469" s="302"/>
      <c r="BD469" s="302"/>
      <c r="BE469" s="302"/>
      <c r="BF469" s="302"/>
      <c r="BG469" s="302"/>
      <c r="BH469" s="302"/>
      <c r="BI469" s="302"/>
      <c r="BJ469" s="302"/>
      <c r="BK469" s="302"/>
      <c r="BL469" s="302"/>
      <c r="BM469" s="302"/>
      <c r="BN469" s="302"/>
      <c r="BO469" s="302"/>
      <c r="BP469" s="302"/>
      <c r="BQ469" s="302"/>
      <c r="BR469" s="302"/>
      <c r="BS469" s="302"/>
      <c r="BT469" s="302"/>
      <c r="BU469" s="302"/>
      <c r="BV469" s="302"/>
      <c r="BW469" s="302"/>
      <c r="BX469" s="302"/>
      <c r="BY469" s="302"/>
      <c r="BZ469" s="303"/>
      <c r="CA469" s="303"/>
      <c r="CB469" s="303"/>
      <c r="CC469" s="303"/>
      <c r="CD469" s="303"/>
      <c r="CE469" s="303"/>
      <c r="CF469" s="303"/>
      <c r="CG469" s="303"/>
      <c r="CH469" s="303"/>
      <c r="CI469" s="303"/>
      <c r="CJ469" s="303"/>
      <c r="CK469" s="303"/>
      <c r="CL469" s="303"/>
      <c r="CM469" s="303"/>
      <c r="CN469" s="303"/>
      <c r="CO469" s="303"/>
      <c r="CP469" s="303"/>
      <c r="CQ469" s="303"/>
      <c r="CR469" s="303"/>
      <c r="CS469" s="303"/>
      <c r="CT469" s="303"/>
      <c r="CU469" s="303"/>
      <c r="CV469" s="303"/>
      <c r="CW469" s="303"/>
      <c r="CX469" s="303"/>
      <c r="CY469" s="303"/>
      <c r="CZ469" s="303"/>
    </row>
    <row r="470" s="623" customFormat="true" ht="25.15" customHeight="true" x14ac:dyDescent="0.2">
      <c r="C470" s="1798" t="s">
        <v>368</v>
      </c>
      <c r="D470" s="1797"/>
      <c r="E470" s="1657">
        <v>6.1373570589565753E-3</v>
      </c>
      <c r="F470" s="1545"/>
      <c r="G470" s="1545"/>
      <c r="H470" s="1798" t="s">
        <v>353</v>
      </c>
      <c r="I470" s="1797"/>
      <c r="J470" s="1663">
        <v>4.3347935269517923E-5</v>
      </c>
      <c r="K470" s="1545"/>
      <c r="L470" s="1545"/>
      <c r="M470" s="1798" t="s">
        <v>339</v>
      </c>
      <c r="N470" s="1797"/>
      <c r="O470" s="1659">
        <v>0.23526940833751583</v>
      </c>
      <c r="P470" s="1545"/>
      <c r="Q470" s="1545"/>
      <c r="AK470" s="300"/>
      <c r="AL470" s="300"/>
      <c r="AM470" s="300"/>
      <c r="AN470" s="300"/>
      <c r="AO470" s="300"/>
      <c r="AP470" s="300"/>
      <c r="AQ470" s="300"/>
      <c r="AR470" s="300"/>
      <c r="AS470" s="300"/>
      <c r="AT470" s="300"/>
      <c r="AU470" s="300"/>
      <c r="AV470" s="300"/>
      <c r="AW470" s="300"/>
      <c r="AX470" s="300"/>
      <c r="AY470" s="300"/>
      <c r="AZ470" s="300"/>
      <c r="BA470" s="302"/>
      <c r="BB470" s="352"/>
      <c r="BC470" s="302"/>
      <c r="BD470" s="302"/>
      <c r="BE470" s="302"/>
      <c r="BF470" s="302"/>
      <c r="BG470" s="302"/>
      <c r="BH470" s="302"/>
      <c r="BI470" s="302"/>
      <c r="BJ470" s="302"/>
      <c r="BK470" s="302"/>
      <c r="BL470" s="302"/>
      <c r="BM470" s="302"/>
      <c r="BN470" s="302"/>
      <c r="BO470" s="302"/>
      <c r="BP470" s="302"/>
      <c r="BQ470" s="302"/>
      <c r="BR470" s="302"/>
      <c r="BS470" s="302"/>
      <c r="BT470" s="302"/>
      <c r="BU470" s="302"/>
      <c r="BV470" s="302"/>
      <c r="BW470" s="302"/>
      <c r="BX470" s="302"/>
      <c r="BY470" s="302"/>
      <c r="BZ470" s="303"/>
      <c r="CA470" s="303"/>
      <c r="CB470" s="303"/>
      <c r="CC470" s="303"/>
      <c r="CD470" s="303"/>
      <c r="CE470" s="303"/>
      <c r="CF470" s="303"/>
      <c r="CG470" s="303"/>
      <c r="CH470" s="303"/>
      <c r="CI470" s="303"/>
      <c r="CJ470" s="303"/>
      <c r="CK470" s="303"/>
      <c r="CL470" s="303"/>
      <c r="CM470" s="303"/>
      <c r="CN470" s="303"/>
      <c r="CO470" s="303"/>
      <c r="CP470" s="303"/>
      <c r="CQ470" s="303"/>
      <c r="CR470" s="303"/>
      <c r="CS470" s="303"/>
      <c r="CT470" s="303"/>
      <c r="CU470" s="303"/>
      <c r="CV470" s="303"/>
      <c r="CW470" s="303"/>
      <c r="CX470" s="303"/>
      <c r="CY470" s="303"/>
      <c r="CZ470" s="303"/>
    </row>
    <row r="471" s="623" customFormat="true" ht="25.15" customHeight="true" x14ac:dyDescent="0.2">
      <c r="C471" s="1798" t="s">
        <v>341</v>
      </c>
      <c r="D471" s="1797"/>
      <c r="E471" s="1657">
        <v>0.30812465281949442</v>
      </c>
      <c r="F471" s="1545"/>
      <c r="G471" s="1545"/>
      <c r="H471" s="1798" t="s">
        <v>339</v>
      </c>
      <c r="I471" s="1797"/>
      <c r="J471" s="1658">
        <v>0.22754886147356995</v>
      </c>
      <c r="K471" s="1545"/>
      <c r="L471" s="1545"/>
      <c r="M471" s="1798" t="s">
        <v>338</v>
      </c>
      <c r="N471" s="1797"/>
      <c r="O471" s="1659">
        <v>5.7121724336681189E-2</v>
      </c>
      <c r="P471" s="1545"/>
      <c r="Q471" s="1545"/>
      <c r="AK471" s="300"/>
      <c r="AL471" s="300"/>
      <c r="AM471" s="300"/>
      <c r="AN471" s="300"/>
      <c r="AO471" s="300"/>
      <c r="AP471" s="300"/>
      <c r="AQ471" s="300"/>
      <c r="AR471" s="300"/>
      <c r="AS471" s="300"/>
      <c r="AT471" s="300"/>
      <c r="AU471" s="300"/>
      <c r="AV471" s="300"/>
      <c r="AW471" s="300"/>
      <c r="AX471" s="300"/>
      <c r="AY471" s="300"/>
      <c r="AZ471" s="300"/>
      <c r="BA471" s="302"/>
      <c r="BB471" s="352"/>
      <c r="BC471" s="302"/>
      <c r="BD471" s="302"/>
      <c r="BE471" s="302"/>
      <c r="BF471" s="302"/>
      <c r="BG471" s="302"/>
      <c r="BH471" s="302"/>
      <c r="BI471" s="302"/>
      <c r="BJ471" s="302"/>
      <c r="BK471" s="302"/>
      <c r="BL471" s="302"/>
      <c r="BM471" s="302"/>
      <c r="BN471" s="302"/>
      <c r="BO471" s="302"/>
      <c r="BP471" s="302"/>
      <c r="BQ471" s="302"/>
      <c r="BR471" s="302"/>
      <c r="BS471" s="302"/>
      <c r="BT471" s="302"/>
      <c r="BU471" s="302"/>
      <c r="BV471" s="302"/>
      <c r="BW471" s="302"/>
      <c r="BX471" s="302"/>
      <c r="BY471" s="302"/>
      <c r="BZ471" s="303"/>
      <c r="CA471" s="303"/>
      <c r="CB471" s="303"/>
      <c r="CC471" s="303"/>
      <c r="CD471" s="303"/>
      <c r="CE471" s="303"/>
      <c r="CF471" s="303"/>
      <c r="CG471" s="303"/>
      <c r="CH471" s="303"/>
      <c r="CI471" s="303"/>
      <c r="CJ471" s="303"/>
      <c r="CK471" s="303"/>
      <c r="CL471" s="303"/>
      <c r="CM471" s="303"/>
      <c r="CN471" s="303"/>
      <c r="CO471" s="303"/>
      <c r="CP471" s="303"/>
      <c r="CQ471" s="303"/>
      <c r="CR471" s="303"/>
      <c r="CS471" s="303"/>
      <c r="CT471" s="303"/>
      <c r="CU471" s="303"/>
      <c r="CV471" s="303"/>
      <c r="CW471" s="303"/>
      <c r="CX471" s="303"/>
      <c r="CY471" s="303"/>
      <c r="CZ471" s="303"/>
    </row>
    <row r="472" s="623" customFormat="true" ht="25.15" customHeight="true" x14ac:dyDescent="0.2">
      <c r="C472" s="1798" t="s">
        <v>330</v>
      </c>
      <c r="D472" s="1797"/>
      <c r="E472" s="1657">
        <v>0.39800319728454392</v>
      </c>
      <c r="F472" s="1545"/>
      <c r="G472" s="1545"/>
      <c r="H472" s="1798" t="s">
        <v>338</v>
      </c>
      <c r="I472" s="1797"/>
      <c r="J472" s="1658">
        <v>0.28108206310321227</v>
      </c>
      <c r="K472" s="1545"/>
      <c r="L472" s="1545"/>
      <c r="M472" s="1798" t="s">
        <v>340</v>
      </c>
      <c r="N472" s="1797"/>
      <c r="O472" s="1659">
        <v>4.8687876681794168E-2</v>
      </c>
      <c r="P472" s="1545"/>
      <c r="Q472" s="1545"/>
      <c r="AK472" s="300"/>
      <c r="AL472" s="300"/>
      <c r="AM472" s="300"/>
      <c r="AN472" s="300"/>
      <c r="AO472" s="300"/>
      <c r="AP472" s="300"/>
      <c r="AQ472" s="300"/>
      <c r="AR472" s="300"/>
      <c r="AS472" s="300"/>
      <c r="AT472" s="300"/>
      <c r="AU472" s="300"/>
      <c r="AV472" s="300"/>
      <c r="AW472" s="300"/>
      <c r="AX472" s="300"/>
      <c r="AY472" s="300"/>
      <c r="AZ472" s="300"/>
      <c r="BA472" s="302"/>
      <c r="BB472" s="352"/>
      <c r="BC472" s="302"/>
      <c r="BD472" s="302"/>
      <c r="BE472" s="302"/>
      <c r="BF472" s="302"/>
      <c r="BG472" s="302"/>
      <c r="BH472" s="302"/>
      <c r="BI472" s="302"/>
      <c r="BJ472" s="302"/>
      <c r="BK472" s="302"/>
      <c r="BL472" s="302"/>
      <c r="BM472" s="302"/>
      <c r="BN472" s="302"/>
      <c r="BO472" s="302"/>
      <c r="BP472" s="302"/>
      <c r="BQ472" s="302"/>
      <c r="BR472" s="302"/>
      <c r="BS472" s="302"/>
      <c r="BT472" s="302"/>
      <c r="BU472" s="302"/>
      <c r="BV472" s="302"/>
      <c r="BW472" s="302"/>
      <c r="BX472" s="302"/>
      <c r="BY472" s="302"/>
      <c r="BZ472" s="303"/>
      <c r="CA472" s="303"/>
      <c r="CB472" s="303"/>
      <c r="CC472" s="303"/>
      <c r="CD472" s="303"/>
      <c r="CE472" s="303"/>
      <c r="CF472" s="303"/>
      <c r="CG472" s="303"/>
      <c r="CH472" s="303"/>
      <c r="CI472" s="303"/>
      <c r="CJ472" s="303"/>
      <c r="CK472" s="303"/>
      <c r="CL472" s="303"/>
      <c r="CM472" s="303"/>
      <c r="CN472" s="303"/>
      <c r="CO472" s="303"/>
      <c r="CP472" s="303"/>
      <c r="CQ472" s="303"/>
      <c r="CR472" s="303"/>
      <c r="CS472" s="303"/>
      <c r="CT472" s="303"/>
      <c r="CU472" s="303"/>
      <c r="CV472" s="303"/>
      <c r="CW472" s="303"/>
      <c r="CX472" s="303"/>
      <c r="CY472" s="303"/>
      <c r="CZ472" s="303"/>
    </row>
    <row r="473" s="623" customFormat="true" ht="25.15" customHeight="true" x14ac:dyDescent="0.2">
      <c r="C473" s="1798" t="s">
        <v>347</v>
      </c>
      <c r="D473" s="1797"/>
      <c r="E473" s="1657">
        <v>8.6164806592226764E-2</v>
      </c>
      <c r="F473" s="1545"/>
      <c r="G473" s="1545"/>
      <c r="H473" s="1798" t="s">
        <v>340</v>
      </c>
      <c r="I473" s="1797"/>
      <c r="J473" s="1658">
        <v>6.6071577742486884E-2</v>
      </c>
      <c r="K473" s="1545"/>
      <c r="L473" s="1545"/>
      <c r="M473" s="1798" t="s">
        <v>352</v>
      </c>
      <c r="N473" s="1797"/>
      <c r="O473" s="1659">
        <v>2.5737511443559753E-2</v>
      </c>
      <c r="P473" s="1545"/>
      <c r="Q473" s="1545"/>
      <c r="AK473" s="300"/>
      <c r="AL473" s="300"/>
      <c r="AM473" s="300"/>
      <c r="AN473" s="300"/>
      <c r="AO473" s="300"/>
      <c r="AP473" s="300"/>
      <c r="AQ473" s="300"/>
      <c r="AR473" s="300"/>
      <c r="AS473" s="300"/>
      <c r="AT473" s="300"/>
      <c r="AU473" s="300"/>
      <c r="AV473" s="300"/>
      <c r="AW473" s="300"/>
      <c r="AX473" s="300"/>
      <c r="AY473" s="300"/>
      <c r="AZ473" s="300"/>
      <c r="BA473" s="302"/>
      <c r="BB473" s="352"/>
      <c r="BC473" s="302"/>
      <c r="BD473" s="302"/>
      <c r="BE473" s="302"/>
      <c r="BF473" s="302"/>
      <c r="BG473" s="302"/>
      <c r="BH473" s="302"/>
      <c r="BI473" s="302"/>
      <c r="BJ473" s="302"/>
      <c r="BK473" s="302"/>
      <c r="BL473" s="302"/>
      <c r="BM473" s="302"/>
      <c r="BN473" s="302"/>
      <c r="BO473" s="302"/>
      <c r="BP473" s="302"/>
      <c r="BQ473" s="302"/>
      <c r="BR473" s="302"/>
      <c r="BS473" s="302"/>
      <c r="BT473" s="302"/>
      <c r="BU473" s="302"/>
      <c r="BV473" s="302"/>
      <c r="BW473" s="302"/>
      <c r="BX473" s="302"/>
      <c r="BY473" s="302"/>
      <c r="BZ473" s="303"/>
      <c r="CA473" s="303"/>
      <c r="CB473" s="303"/>
      <c r="CC473" s="303"/>
      <c r="CD473" s="303"/>
      <c r="CE473" s="303"/>
      <c r="CF473" s="303"/>
      <c r="CG473" s="303"/>
      <c r="CH473" s="303"/>
      <c r="CI473" s="303"/>
      <c r="CJ473" s="303"/>
      <c r="CK473" s="303"/>
      <c r="CL473" s="303"/>
      <c r="CM473" s="303"/>
      <c r="CN473" s="303"/>
      <c r="CO473" s="303"/>
      <c r="CP473" s="303"/>
      <c r="CQ473" s="303"/>
      <c r="CR473" s="303"/>
      <c r="CS473" s="303"/>
      <c r="CT473" s="303"/>
      <c r="CU473" s="303"/>
      <c r="CV473" s="303"/>
      <c r="CW473" s="303"/>
      <c r="CX473" s="303"/>
      <c r="CY473" s="303"/>
      <c r="CZ473" s="303"/>
    </row>
    <row r="474" s="623" customFormat="true" ht="25.15" customHeight="true" x14ac:dyDescent="0.2">
      <c r="C474" s="1798" t="s">
        <v>334</v>
      </c>
      <c r="D474" s="1797"/>
      <c r="E474" s="1657">
        <v>0.17208747064593091</v>
      </c>
      <c r="F474" s="1545"/>
      <c r="G474" s="1545"/>
      <c r="H474" s="1798" t="s">
        <v>352</v>
      </c>
      <c r="I474" s="1797"/>
      <c r="J474" s="1658">
        <v>0.13007113692372926</v>
      </c>
      <c r="K474" s="1545"/>
      <c r="L474" s="1545"/>
      <c r="M474" s="1798" t="s">
        <v>337</v>
      </c>
      <c r="N474" s="1797"/>
      <c r="O474" s="1659">
        <v>0.15306823200453598</v>
      </c>
      <c r="P474" s="1545"/>
      <c r="Q474" s="1545"/>
      <c r="AK474" s="300"/>
      <c r="AL474" s="300"/>
      <c r="AM474" s="300"/>
      <c r="AN474" s="300"/>
      <c r="AO474" s="300"/>
      <c r="AP474" s="300"/>
      <c r="AQ474" s="300"/>
      <c r="AR474" s="300"/>
      <c r="AS474" s="300"/>
      <c r="AT474" s="300"/>
      <c r="AU474" s="300"/>
      <c r="AV474" s="300"/>
      <c r="AW474" s="300"/>
      <c r="AX474" s="300"/>
      <c r="AY474" s="300"/>
      <c r="AZ474" s="300"/>
      <c r="BA474" s="302"/>
      <c r="BB474" s="352"/>
      <c r="BC474" s="302"/>
      <c r="BD474" s="302"/>
      <c r="BE474" s="302"/>
      <c r="BF474" s="302"/>
      <c r="BG474" s="302"/>
      <c r="BH474" s="302"/>
      <c r="BI474" s="302"/>
      <c r="BJ474" s="302"/>
      <c r="BK474" s="302"/>
      <c r="BL474" s="302"/>
      <c r="BM474" s="302"/>
      <c r="BN474" s="302"/>
      <c r="BO474" s="302"/>
      <c r="BP474" s="302"/>
      <c r="BQ474" s="302"/>
      <c r="BR474" s="302"/>
      <c r="BS474" s="302"/>
      <c r="BT474" s="302"/>
      <c r="BU474" s="302"/>
      <c r="BV474" s="302"/>
      <c r="BW474" s="302"/>
      <c r="BX474" s="302"/>
      <c r="BY474" s="302"/>
      <c r="BZ474" s="303"/>
      <c r="CA474" s="303"/>
      <c r="CB474" s="303"/>
      <c r="CC474" s="303"/>
      <c r="CD474" s="303"/>
      <c r="CE474" s="303"/>
      <c r="CF474" s="303"/>
      <c r="CG474" s="303"/>
      <c r="CH474" s="303"/>
      <c r="CI474" s="303"/>
      <c r="CJ474" s="303"/>
      <c r="CK474" s="303"/>
      <c r="CL474" s="303"/>
      <c r="CM474" s="303"/>
      <c r="CN474" s="303"/>
      <c r="CO474" s="303"/>
      <c r="CP474" s="303"/>
      <c r="CQ474" s="303"/>
      <c r="CR474" s="303"/>
      <c r="CS474" s="303"/>
      <c r="CT474" s="303"/>
      <c r="CU474" s="303"/>
      <c r="CV474" s="303"/>
      <c r="CW474" s="303"/>
      <c r="CX474" s="303"/>
      <c r="CY474" s="303"/>
      <c r="CZ474" s="303"/>
    </row>
    <row r="475" s="623" customFormat="true" ht="25.15" customHeight="true" x14ac:dyDescent="0.2">
      <c r="C475" s="1798" t="s">
        <v>360</v>
      </c>
      <c r="D475" s="1797"/>
      <c r="E475" s="1657">
        <v>0.13309695171183525</v>
      </c>
      <c r="F475" s="1545"/>
      <c r="G475" s="1545"/>
      <c r="H475" s="1798" t="s">
        <v>337</v>
      </c>
      <c r="I475" s="1797"/>
      <c r="J475" s="1658">
        <v>0.12514440295742302</v>
      </c>
      <c r="K475" s="1545"/>
      <c r="L475" s="1545"/>
      <c r="M475" s="1798" t="s">
        <v>344</v>
      </c>
      <c r="N475" s="1797"/>
      <c r="O475" s="1659">
        <v>0.10865236182105863</v>
      </c>
      <c r="P475" s="1545"/>
      <c r="Q475" s="1545"/>
      <c r="AK475" s="300"/>
      <c r="AL475" s="300"/>
      <c r="AM475" s="300"/>
      <c r="AN475" s="300"/>
      <c r="AO475" s="300"/>
      <c r="AP475" s="300"/>
      <c r="AQ475" s="300"/>
      <c r="AR475" s="300"/>
      <c r="AS475" s="300"/>
      <c r="AT475" s="300"/>
      <c r="AU475" s="300"/>
      <c r="AV475" s="300"/>
      <c r="AW475" s="300"/>
      <c r="AX475" s="300"/>
      <c r="AY475" s="300"/>
      <c r="AZ475" s="300"/>
      <c r="BA475" s="302"/>
      <c r="BB475" s="352"/>
      <c r="BC475" s="302"/>
      <c r="BD475" s="302"/>
      <c r="BE475" s="302"/>
      <c r="BF475" s="302"/>
      <c r="BG475" s="302"/>
      <c r="BH475" s="302"/>
      <c r="BI475" s="302"/>
      <c r="BJ475" s="302"/>
      <c r="BK475" s="302"/>
      <c r="BL475" s="302"/>
      <c r="BM475" s="302"/>
      <c r="BN475" s="302"/>
      <c r="BO475" s="302"/>
      <c r="BP475" s="302"/>
      <c r="BQ475" s="302"/>
      <c r="BR475" s="302"/>
      <c r="BS475" s="302"/>
      <c r="BT475" s="302"/>
      <c r="BU475" s="302"/>
      <c r="BV475" s="302"/>
      <c r="BW475" s="302"/>
      <c r="BX475" s="302"/>
      <c r="BY475" s="302"/>
      <c r="BZ475" s="303"/>
      <c r="CA475" s="303"/>
      <c r="CB475" s="303"/>
      <c r="CC475" s="303"/>
      <c r="CD475" s="303"/>
      <c r="CE475" s="303"/>
      <c r="CF475" s="303"/>
      <c r="CG475" s="303"/>
      <c r="CH475" s="303"/>
      <c r="CI475" s="303"/>
      <c r="CJ475" s="303"/>
      <c r="CK475" s="303"/>
      <c r="CL475" s="303"/>
      <c r="CM475" s="303"/>
      <c r="CN475" s="303"/>
      <c r="CO475" s="303"/>
      <c r="CP475" s="303"/>
      <c r="CQ475" s="303"/>
      <c r="CR475" s="303"/>
      <c r="CS475" s="303"/>
      <c r="CT475" s="303"/>
      <c r="CU475" s="303"/>
      <c r="CV475" s="303"/>
      <c r="CW475" s="303"/>
      <c r="CX475" s="303"/>
      <c r="CY475" s="303"/>
      <c r="CZ475" s="303"/>
    </row>
    <row r="476" s="623" customFormat="true" ht="25.15" customHeight="true" x14ac:dyDescent="0.2">
      <c r="C476" s="1798" t="s">
        <v>366</v>
      </c>
      <c r="D476" s="1797"/>
      <c r="E476" s="1657">
        <v>1.932310851072834E-2</v>
      </c>
      <c r="F476" s="1545"/>
      <c r="G476" s="1545"/>
      <c r="H476" s="1798" t="s">
        <v>344</v>
      </c>
      <c r="I476" s="1797"/>
      <c r="J476" s="1658">
        <v>0.22503565180341625</v>
      </c>
      <c r="K476" s="1545"/>
      <c r="L476" s="1545"/>
      <c r="M476" s="1798" t="s">
        <v>357</v>
      </c>
      <c r="N476" s="1797"/>
      <c r="O476" s="1659">
        <v>1.4072817167363053E-3</v>
      </c>
      <c r="P476" s="1545"/>
      <c r="Q476" s="1545"/>
      <c r="AK476" s="300"/>
      <c r="AL476" s="300"/>
      <c r="AM476" s="300"/>
      <c r="AN476" s="300"/>
      <c r="AO476" s="300"/>
      <c r="AP476" s="300"/>
      <c r="AQ476" s="300"/>
      <c r="AR476" s="300"/>
      <c r="AS476" s="300"/>
      <c r="AT476" s="300"/>
      <c r="AU476" s="300"/>
      <c r="AV476" s="300"/>
      <c r="AW476" s="300"/>
      <c r="AX476" s="300"/>
      <c r="AY476" s="300"/>
      <c r="AZ476" s="300"/>
      <c r="BA476" s="302"/>
      <c r="BB476" s="352"/>
      <c r="BC476" s="302"/>
      <c r="BD476" s="302"/>
      <c r="BE476" s="302"/>
      <c r="BF476" s="302"/>
      <c r="BG476" s="302"/>
      <c r="BH476" s="302"/>
      <c r="BI476" s="302"/>
      <c r="BJ476" s="302"/>
      <c r="BK476" s="302"/>
      <c r="BL476" s="302"/>
      <c r="BM476" s="302"/>
      <c r="BN476" s="302"/>
      <c r="BO476" s="302"/>
      <c r="BP476" s="302"/>
      <c r="BQ476" s="302"/>
      <c r="BR476" s="302"/>
      <c r="BS476" s="302"/>
      <c r="BT476" s="302"/>
      <c r="BU476" s="302"/>
      <c r="BV476" s="302"/>
      <c r="BW476" s="302"/>
      <c r="BX476" s="302"/>
      <c r="BY476" s="302"/>
      <c r="BZ476" s="303"/>
      <c r="CA476" s="303"/>
      <c r="CB476" s="303"/>
      <c r="CC476" s="303"/>
      <c r="CD476" s="303"/>
      <c r="CE476" s="303"/>
      <c r="CF476" s="303"/>
      <c r="CG476" s="303"/>
      <c r="CH476" s="303"/>
      <c r="CI476" s="303"/>
      <c r="CJ476" s="303"/>
      <c r="CK476" s="303"/>
      <c r="CL476" s="303"/>
      <c r="CM476" s="303"/>
      <c r="CN476" s="303"/>
      <c r="CO476" s="303"/>
      <c r="CP476" s="303"/>
      <c r="CQ476" s="303"/>
      <c r="CR476" s="303"/>
      <c r="CS476" s="303"/>
      <c r="CT476" s="303"/>
      <c r="CU476" s="303"/>
      <c r="CV476" s="303"/>
      <c r="CW476" s="303"/>
      <c r="CX476" s="303"/>
      <c r="CY476" s="303"/>
      <c r="CZ476" s="303"/>
    </row>
    <row r="477" s="623" customFormat="true" ht="25.15" customHeight="true" x14ac:dyDescent="0.2">
      <c r="C477" s="1798" t="s">
        <v>365</v>
      </c>
      <c r="D477" s="1797"/>
      <c r="E477" s="1657">
        <v>1.1273796553779476E-2</v>
      </c>
      <c r="F477" s="1545"/>
      <c r="G477" s="1545"/>
      <c r="H477" s="1798" t="s">
        <v>357</v>
      </c>
      <c r="I477" s="1797"/>
      <c r="J477" s="1658">
        <v>9.3619014339240466E-3</v>
      </c>
      <c r="K477" s="1545"/>
      <c r="L477" s="1545"/>
      <c r="M477" s="1798" t="s">
        <v>368</v>
      </c>
      <c r="N477" s="1797"/>
      <c r="O477" s="1659">
        <v>5.7591457331240554E-4</v>
      </c>
      <c r="P477" s="1545"/>
      <c r="Q477" s="1545"/>
      <c r="AK477" s="300"/>
      <c r="AL477" s="300"/>
      <c r="AM477" s="300"/>
      <c r="AN477" s="300"/>
      <c r="AO477" s="300"/>
      <c r="AP477" s="300"/>
      <c r="AQ477" s="300"/>
      <c r="AR477" s="300"/>
      <c r="AS477" s="300"/>
      <c r="AT477" s="300"/>
      <c r="AU477" s="300"/>
      <c r="AV477" s="300"/>
      <c r="AW477" s="300"/>
      <c r="AX477" s="300"/>
      <c r="AY477" s="300"/>
      <c r="AZ477" s="300"/>
      <c r="BA477" s="302"/>
      <c r="BB477" s="352"/>
      <c r="BC477" s="302"/>
      <c r="BD477" s="302"/>
      <c r="BE477" s="302"/>
      <c r="BF477" s="302"/>
      <c r="BG477" s="302"/>
      <c r="BH477" s="302"/>
      <c r="BI477" s="302"/>
      <c r="BJ477" s="302"/>
      <c r="BK477" s="302"/>
      <c r="BL477" s="302"/>
      <c r="BM477" s="302"/>
      <c r="BN477" s="302"/>
      <c r="BO477" s="302"/>
      <c r="BP477" s="302"/>
      <c r="BQ477" s="302"/>
      <c r="BR477" s="302"/>
      <c r="BS477" s="302"/>
      <c r="BT477" s="302"/>
      <c r="BU477" s="302"/>
      <c r="BV477" s="302"/>
      <c r="BW477" s="302"/>
      <c r="BX477" s="302"/>
      <c r="BY477" s="302"/>
      <c r="BZ477" s="303"/>
      <c r="CA477" s="303"/>
      <c r="CB477" s="303"/>
      <c r="CC477" s="303"/>
      <c r="CD477" s="303"/>
      <c r="CE477" s="303"/>
      <c r="CF477" s="303"/>
      <c r="CG477" s="303"/>
      <c r="CH477" s="303"/>
      <c r="CI477" s="303"/>
      <c r="CJ477" s="303"/>
      <c r="CK477" s="303"/>
      <c r="CL477" s="303"/>
      <c r="CM477" s="303"/>
      <c r="CN477" s="303"/>
      <c r="CO477" s="303"/>
      <c r="CP477" s="303"/>
      <c r="CQ477" s="303"/>
      <c r="CR477" s="303"/>
      <c r="CS477" s="303"/>
      <c r="CT477" s="303"/>
      <c r="CU477" s="303"/>
      <c r="CV477" s="303"/>
      <c r="CW477" s="303"/>
      <c r="CX477" s="303"/>
      <c r="CY477" s="303"/>
      <c r="CZ477" s="303"/>
    </row>
    <row r="478" s="623" customFormat="true" ht="25.15" customHeight="true" x14ac:dyDescent="0.2">
      <c r="C478" s="1798" t="s">
        <v>370</v>
      </c>
      <c r="D478" s="1797"/>
      <c r="E478" s="1657">
        <v>1.0275814577039514E-4</v>
      </c>
      <c r="F478" s="1545"/>
      <c r="G478" s="1545"/>
      <c r="H478" s="1798" t="s">
        <v>368</v>
      </c>
      <c r="I478" s="1797"/>
      <c r="J478" s="1658">
        <v>5.4226994498599683E-3</v>
      </c>
      <c r="K478" s="1545"/>
      <c r="L478" s="1545"/>
      <c r="M478" s="1798" t="s">
        <v>341</v>
      </c>
      <c r="N478" s="1797"/>
      <c r="O478" s="1659">
        <v>0.13827477573657493</v>
      </c>
      <c r="P478" s="1545"/>
      <c r="Q478" s="1545"/>
      <c r="AK478" s="300"/>
      <c r="AL478" s="300"/>
      <c r="AM478" s="300"/>
      <c r="AN478" s="300"/>
      <c r="AO478" s="300"/>
      <c r="AP478" s="300"/>
      <c r="AQ478" s="300"/>
      <c r="AR478" s="300"/>
      <c r="AS478" s="300"/>
      <c r="AT478" s="300"/>
      <c r="AU478" s="300"/>
      <c r="AV478" s="300"/>
      <c r="AW478" s="300"/>
      <c r="AX478" s="300"/>
      <c r="AY478" s="300"/>
      <c r="AZ478" s="300"/>
      <c r="BA478" s="302"/>
      <c r="BB478" s="352"/>
      <c r="BC478" s="302"/>
      <c r="BD478" s="302"/>
      <c r="BE478" s="302"/>
      <c r="BF478" s="302"/>
      <c r="BG478" s="302"/>
      <c r="BH478" s="302"/>
      <c r="BI478" s="302"/>
      <c r="BJ478" s="302"/>
      <c r="BK478" s="302"/>
      <c r="BL478" s="302"/>
      <c r="BM478" s="302"/>
      <c r="BN478" s="302"/>
      <c r="BO478" s="302"/>
      <c r="BP478" s="302"/>
      <c r="BQ478" s="302"/>
      <c r="BR478" s="302"/>
      <c r="BS478" s="302"/>
      <c r="BT478" s="302"/>
      <c r="BU478" s="302"/>
      <c r="BV478" s="302"/>
      <c r="BW478" s="302"/>
      <c r="BX478" s="302"/>
      <c r="BY478" s="302"/>
      <c r="BZ478" s="303"/>
      <c r="CA478" s="303"/>
      <c r="CB478" s="303"/>
      <c r="CC478" s="303"/>
      <c r="CD478" s="303"/>
      <c r="CE478" s="303"/>
      <c r="CF478" s="303"/>
      <c r="CG478" s="303"/>
      <c r="CH478" s="303"/>
      <c r="CI478" s="303"/>
      <c r="CJ478" s="303"/>
      <c r="CK478" s="303"/>
      <c r="CL478" s="303"/>
      <c r="CM478" s="303"/>
      <c r="CN478" s="303"/>
      <c r="CO478" s="303"/>
      <c r="CP478" s="303"/>
      <c r="CQ478" s="303"/>
      <c r="CR478" s="303"/>
      <c r="CS478" s="303"/>
      <c r="CT478" s="303"/>
      <c r="CU478" s="303"/>
      <c r="CV478" s="303"/>
      <c r="CW478" s="303"/>
      <c r="CX478" s="303"/>
      <c r="CY478" s="303"/>
      <c r="CZ478" s="303"/>
    </row>
    <row r="479" s="623" customFormat="true" ht="25.15" customHeight="true" x14ac:dyDescent="0.2">
      <c r="C479" s="1798" t="s">
        <v>358</v>
      </c>
      <c r="D479" s="1797"/>
      <c r="E479" s="1657">
        <v>1.8210911641515313E-2</v>
      </c>
      <c r="F479" s="1545"/>
      <c r="G479" s="1545"/>
      <c r="H479" s="1798" t="s">
        <v>341</v>
      </c>
      <c r="I479" s="1797"/>
      <c r="J479" s="1658">
        <v>0.30410098376919759</v>
      </c>
      <c r="K479" s="1545"/>
      <c r="L479" s="1545"/>
      <c r="M479" s="1798" t="s">
        <v>330</v>
      </c>
      <c r="N479" s="1797"/>
      <c r="O479" s="1659">
        <v>0.36281926650545532</v>
      </c>
      <c r="P479" s="1545"/>
      <c r="Q479" s="1545"/>
      <c r="AK479" s="300"/>
      <c r="AL479" s="300"/>
      <c r="AM479" s="300"/>
      <c r="AN479" s="300"/>
      <c r="AO479" s="300"/>
      <c r="AP479" s="300"/>
      <c r="AQ479" s="300"/>
      <c r="AR479" s="300"/>
      <c r="AS479" s="300"/>
      <c r="AT479" s="300"/>
      <c r="AU479" s="300"/>
      <c r="AV479" s="300"/>
      <c r="AW479" s="300"/>
      <c r="AX479" s="300"/>
      <c r="AY479" s="300"/>
      <c r="AZ479" s="300"/>
      <c r="BA479" s="302"/>
      <c r="BB479" s="352"/>
      <c r="BC479" s="302"/>
      <c r="BD479" s="302"/>
      <c r="BE479" s="302"/>
      <c r="BF479" s="302"/>
      <c r="BG479" s="302"/>
      <c r="BH479" s="302"/>
      <c r="BI479" s="302"/>
      <c r="BJ479" s="302"/>
      <c r="BK479" s="302"/>
      <c r="BL479" s="302"/>
      <c r="BM479" s="302"/>
      <c r="BN479" s="302"/>
      <c r="BO479" s="302"/>
      <c r="BP479" s="302"/>
      <c r="BQ479" s="302"/>
      <c r="BR479" s="302"/>
      <c r="BS479" s="302"/>
      <c r="BT479" s="302"/>
      <c r="BU479" s="302"/>
      <c r="BV479" s="302"/>
      <c r="BW479" s="302"/>
      <c r="BX479" s="302"/>
      <c r="BY479" s="302"/>
      <c r="BZ479" s="303"/>
      <c r="CA479" s="303"/>
      <c r="CB479" s="303"/>
      <c r="CC479" s="303"/>
      <c r="CD479" s="303"/>
      <c r="CE479" s="303"/>
      <c r="CF479" s="303"/>
      <c r="CG479" s="303"/>
      <c r="CH479" s="303"/>
      <c r="CI479" s="303"/>
      <c r="CJ479" s="303"/>
      <c r="CK479" s="303"/>
      <c r="CL479" s="303"/>
      <c r="CM479" s="303"/>
      <c r="CN479" s="303"/>
      <c r="CO479" s="303"/>
      <c r="CP479" s="303"/>
      <c r="CQ479" s="303"/>
      <c r="CR479" s="303"/>
      <c r="CS479" s="303"/>
      <c r="CT479" s="303"/>
      <c r="CU479" s="303"/>
      <c r="CV479" s="303"/>
      <c r="CW479" s="303"/>
      <c r="CX479" s="303"/>
      <c r="CY479" s="303"/>
      <c r="CZ479" s="303"/>
    </row>
    <row r="480" s="623" customFormat="true" ht="25.15" customHeight="true" x14ac:dyDescent="0.2">
      <c r="C480" s="1798" t="s">
        <v>349</v>
      </c>
      <c r="D480" s="1797"/>
      <c r="E480" s="1657">
        <v>0.11927841018623923</v>
      </c>
      <c r="F480" s="1545"/>
      <c r="G480" s="1545"/>
      <c r="H480" s="1798" t="s">
        <v>330</v>
      </c>
      <c r="I480" s="1797"/>
      <c r="J480" s="1658">
        <v>0.38191553943626105</v>
      </c>
      <c r="K480" s="1545"/>
      <c r="L480" s="1545"/>
      <c r="M480" s="1798" t="s">
        <v>347</v>
      </c>
      <c r="N480" s="1797"/>
      <c r="O480" s="1659">
        <v>6.3402156963693182E-2</v>
      </c>
      <c r="P480" s="1545"/>
      <c r="Q480" s="1545"/>
      <c r="AK480" s="300"/>
      <c r="AL480" s="300"/>
      <c r="AM480" s="300"/>
      <c r="AN480" s="300"/>
      <c r="AO480" s="300"/>
      <c r="AP480" s="300"/>
      <c r="AQ480" s="300"/>
      <c r="AR480" s="300"/>
      <c r="AS480" s="300"/>
      <c r="AT480" s="300"/>
      <c r="AU480" s="300"/>
      <c r="AV480" s="300"/>
      <c r="AW480" s="300"/>
      <c r="AX480" s="300"/>
      <c r="AY480" s="300"/>
      <c r="AZ480" s="300"/>
      <c r="BA480" s="302"/>
      <c r="BB480" s="352"/>
      <c r="BC480" s="302"/>
      <c r="BD480" s="302"/>
      <c r="BE480" s="302"/>
      <c r="BF480" s="302"/>
      <c r="BG480" s="302"/>
      <c r="BH480" s="302"/>
      <c r="BI480" s="302"/>
      <c r="BJ480" s="302"/>
      <c r="BK480" s="302"/>
      <c r="BL480" s="302"/>
      <c r="BM480" s="302"/>
      <c r="BN480" s="302"/>
      <c r="BO480" s="302"/>
      <c r="BP480" s="302"/>
      <c r="BQ480" s="302"/>
      <c r="BR480" s="302"/>
      <c r="BS480" s="302"/>
      <c r="BT480" s="302"/>
      <c r="BU480" s="302"/>
      <c r="BV480" s="302"/>
      <c r="BW480" s="302"/>
      <c r="BX480" s="302"/>
      <c r="BY480" s="302"/>
      <c r="BZ480" s="303"/>
      <c r="CA480" s="303"/>
      <c r="CB480" s="303"/>
      <c r="CC480" s="303"/>
      <c r="CD480" s="303"/>
      <c r="CE480" s="303"/>
      <c r="CF480" s="303"/>
      <c r="CG480" s="303"/>
      <c r="CH480" s="303"/>
      <c r="CI480" s="303"/>
      <c r="CJ480" s="303"/>
      <c r="CK480" s="303"/>
      <c r="CL480" s="303"/>
      <c r="CM480" s="303"/>
      <c r="CN480" s="303"/>
      <c r="CO480" s="303"/>
      <c r="CP480" s="303"/>
      <c r="CQ480" s="303"/>
      <c r="CR480" s="303"/>
      <c r="CS480" s="303"/>
      <c r="CT480" s="303"/>
      <c r="CU480" s="303"/>
      <c r="CV480" s="303"/>
      <c r="CW480" s="303"/>
      <c r="CX480" s="303"/>
      <c r="CY480" s="303"/>
      <c r="CZ480" s="303"/>
    </row>
    <row r="481" s="623" customFormat="true" ht="25.15" customHeight="true" x14ac:dyDescent="0.2">
      <c r="C481" s="1798" t="s">
        <v>350</v>
      </c>
      <c r="D481" s="1797"/>
      <c r="E481" s="1657">
        <v>8.136365714517621E-2</v>
      </c>
      <c r="F481" s="1545"/>
      <c r="G481" s="1545"/>
      <c r="H481" s="1798" t="s">
        <v>347</v>
      </c>
      <c r="I481" s="1797"/>
      <c r="J481" s="1658">
        <v>6.9971185701074731E-2</v>
      </c>
      <c r="K481" s="1545"/>
      <c r="L481" s="1545"/>
      <c r="M481" s="1798" t="s">
        <v>334</v>
      </c>
      <c r="N481" s="1797"/>
      <c r="O481" s="1659">
        <v>0.17048685231468022</v>
      </c>
      <c r="P481" s="1545"/>
      <c r="Q481" s="1545"/>
      <c r="AK481" s="300"/>
      <c r="AL481" s="300"/>
      <c r="AM481" s="300"/>
      <c r="AN481" s="300"/>
      <c r="AO481" s="300"/>
      <c r="AP481" s="300"/>
      <c r="AQ481" s="300"/>
      <c r="AR481" s="300"/>
      <c r="AS481" s="300"/>
      <c r="AT481" s="300"/>
      <c r="AU481" s="300"/>
      <c r="AV481" s="300"/>
      <c r="AW481" s="300"/>
      <c r="AX481" s="300"/>
      <c r="AY481" s="300"/>
      <c r="AZ481" s="300"/>
      <c r="BA481" s="302"/>
      <c r="BB481" s="352"/>
      <c r="BC481" s="302"/>
      <c r="BD481" s="302"/>
      <c r="BE481" s="302"/>
      <c r="BF481" s="302"/>
      <c r="BG481" s="302"/>
      <c r="BH481" s="302"/>
      <c r="BI481" s="302"/>
      <c r="BJ481" s="302"/>
      <c r="BK481" s="302"/>
      <c r="BL481" s="302"/>
      <c r="BM481" s="302"/>
      <c r="BN481" s="302"/>
      <c r="BO481" s="302"/>
      <c r="BP481" s="302"/>
      <c r="BQ481" s="302"/>
      <c r="BR481" s="302"/>
      <c r="BS481" s="302"/>
      <c r="BT481" s="302"/>
      <c r="BU481" s="302"/>
      <c r="BV481" s="302"/>
      <c r="BW481" s="302"/>
      <c r="BX481" s="302"/>
      <c r="BY481" s="302"/>
      <c r="BZ481" s="303"/>
      <c r="CA481" s="303"/>
      <c r="CB481" s="303"/>
      <c r="CC481" s="303"/>
      <c r="CD481" s="303"/>
      <c r="CE481" s="303"/>
      <c r="CF481" s="303"/>
      <c r="CG481" s="303"/>
      <c r="CH481" s="303"/>
      <c r="CI481" s="303"/>
      <c r="CJ481" s="303"/>
      <c r="CK481" s="303"/>
      <c r="CL481" s="303"/>
      <c r="CM481" s="303"/>
      <c r="CN481" s="303"/>
      <c r="CO481" s="303"/>
      <c r="CP481" s="303"/>
      <c r="CQ481" s="303"/>
      <c r="CR481" s="303"/>
      <c r="CS481" s="303"/>
      <c r="CT481" s="303"/>
      <c r="CU481" s="303"/>
      <c r="CV481" s="303"/>
      <c r="CW481" s="303"/>
      <c r="CX481" s="303"/>
      <c r="CY481" s="303"/>
      <c r="CZ481" s="303"/>
    </row>
    <row r="482" s="623" customFormat="true" ht="25.15" customHeight="true" x14ac:dyDescent="0.2">
      <c r="C482" s="1798" t="s">
        <v>356</v>
      </c>
      <c r="D482" s="1797"/>
      <c r="E482" s="1657">
        <v>0.10176928406616856</v>
      </c>
      <c r="F482" s="1545"/>
      <c r="G482" s="1545"/>
      <c r="H482" s="1798" t="s">
        <v>334</v>
      </c>
      <c r="I482" s="1797"/>
      <c r="J482" s="1658">
        <v>0.16320166918053769</v>
      </c>
      <c r="K482" s="1545"/>
      <c r="L482" s="1545"/>
      <c r="M482" s="1798" t="s">
        <v>360</v>
      </c>
      <c r="N482" s="1797"/>
      <c r="O482" s="1659">
        <v>5.0607888911980495E-2</v>
      </c>
      <c r="P482" s="1545"/>
      <c r="Q482" s="1545"/>
      <c r="AK482" s="300"/>
      <c r="AL482" s="300"/>
      <c r="AM482" s="300"/>
      <c r="AN482" s="300"/>
      <c r="AO482" s="300"/>
      <c r="AP482" s="300"/>
      <c r="AQ482" s="300"/>
      <c r="AR482" s="300"/>
      <c r="AS482" s="300"/>
      <c r="AT482" s="300"/>
      <c r="AU482" s="300"/>
      <c r="AV482" s="300"/>
      <c r="AW482" s="300"/>
      <c r="AX482" s="300"/>
      <c r="AY482" s="300"/>
      <c r="AZ482" s="300"/>
      <c r="BA482" s="302"/>
      <c r="BB482" s="352"/>
      <c r="BC482" s="302"/>
      <c r="BD482" s="302"/>
      <c r="BE482" s="302"/>
      <c r="BF482" s="302"/>
      <c r="BG482" s="302"/>
      <c r="BH482" s="302"/>
      <c r="BI482" s="302"/>
      <c r="BJ482" s="302"/>
      <c r="BK482" s="302"/>
      <c r="BL482" s="302"/>
      <c r="BM482" s="302"/>
      <c r="BN482" s="302"/>
      <c r="BO482" s="302"/>
      <c r="BP482" s="302"/>
      <c r="BQ482" s="302"/>
      <c r="BR482" s="302"/>
      <c r="BS482" s="302"/>
      <c r="BT482" s="302"/>
      <c r="BU482" s="302"/>
      <c r="BV482" s="302"/>
      <c r="BW482" s="302"/>
      <c r="BX482" s="302"/>
      <c r="BY482" s="302"/>
      <c r="BZ482" s="303"/>
      <c r="CA482" s="303"/>
      <c r="CB482" s="303"/>
      <c r="CC482" s="303"/>
      <c r="CD482" s="303"/>
      <c r="CE482" s="303"/>
      <c r="CF482" s="303"/>
      <c r="CG482" s="303"/>
      <c r="CH482" s="303"/>
      <c r="CI482" s="303"/>
      <c r="CJ482" s="303"/>
      <c r="CK482" s="303"/>
      <c r="CL482" s="303"/>
      <c r="CM482" s="303"/>
      <c r="CN482" s="303"/>
      <c r="CO482" s="303"/>
      <c r="CP482" s="303"/>
      <c r="CQ482" s="303"/>
      <c r="CR482" s="303"/>
      <c r="CS482" s="303"/>
      <c r="CT482" s="303"/>
      <c r="CU482" s="303"/>
      <c r="CV482" s="303"/>
      <c r="CW482" s="303"/>
      <c r="CX482" s="303"/>
      <c r="CY482" s="303"/>
      <c r="CZ482" s="303"/>
    </row>
    <row r="483" s="623" customFormat="true" ht="25.15" customHeight="true" x14ac:dyDescent="0.2">
      <c r="C483" s="1798" t="s">
        <v>336</v>
      </c>
      <c r="D483" s="1797"/>
      <c r="E483" s="1657">
        <v>0.36034427050153106</v>
      </c>
      <c r="F483" s="1545"/>
      <c r="G483" s="1545"/>
      <c r="H483" s="1798" t="s">
        <v>360</v>
      </c>
      <c r="I483" s="1797"/>
      <c r="J483" s="1658">
        <v>3.1230163923505511E-3</v>
      </c>
      <c r="K483" s="1545"/>
      <c r="L483" s="1545"/>
      <c r="M483" s="1798" t="s">
        <v>366</v>
      </c>
      <c r="N483" s="1797"/>
      <c r="O483" s="1659">
        <v>2.6617491406654231E-2</v>
      </c>
      <c r="P483" s="1545"/>
      <c r="Q483" s="1545"/>
      <c r="AK483" s="300"/>
      <c r="AL483" s="300"/>
      <c r="AM483" s="300"/>
      <c r="AN483" s="300"/>
      <c r="AO483" s="300"/>
      <c r="AP483" s="300"/>
      <c r="AQ483" s="300"/>
      <c r="AR483" s="300"/>
      <c r="AS483" s="300"/>
      <c r="AT483" s="300"/>
      <c r="AU483" s="300"/>
      <c r="AV483" s="300"/>
      <c r="AW483" s="300"/>
      <c r="AX483" s="300"/>
      <c r="AY483" s="300"/>
      <c r="AZ483" s="300"/>
      <c r="BA483" s="302"/>
      <c r="BB483" s="352"/>
      <c r="BC483" s="302"/>
      <c r="BD483" s="302"/>
      <c r="BE483" s="302"/>
      <c r="BF483" s="302"/>
      <c r="BG483" s="302"/>
      <c r="BH483" s="302"/>
      <c r="BI483" s="302"/>
      <c r="BJ483" s="302"/>
      <c r="BK483" s="302"/>
      <c r="BL483" s="302"/>
      <c r="BM483" s="302"/>
      <c r="BN483" s="302"/>
      <c r="BO483" s="302"/>
      <c r="BP483" s="302"/>
      <c r="BQ483" s="302"/>
      <c r="BR483" s="302"/>
      <c r="BS483" s="302"/>
      <c r="BT483" s="302"/>
      <c r="BU483" s="302"/>
      <c r="BV483" s="302"/>
      <c r="BW483" s="302"/>
      <c r="BX483" s="302"/>
      <c r="BY483" s="302"/>
      <c r="BZ483" s="303"/>
      <c r="CA483" s="303"/>
      <c r="CB483" s="303"/>
      <c r="CC483" s="303"/>
      <c r="CD483" s="303"/>
      <c r="CE483" s="303"/>
      <c r="CF483" s="303"/>
      <c r="CG483" s="303"/>
      <c r="CH483" s="303"/>
      <c r="CI483" s="303"/>
      <c r="CJ483" s="303"/>
      <c r="CK483" s="303"/>
      <c r="CL483" s="303"/>
      <c r="CM483" s="303"/>
      <c r="CN483" s="303"/>
      <c r="CO483" s="303"/>
      <c r="CP483" s="303"/>
      <c r="CQ483" s="303"/>
      <c r="CR483" s="303"/>
      <c r="CS483" s="303"/>
      <c r="CT483" s="303"/>
      <c r="CU483" s="303"/>
      <c r="CV483" s="303"/>
      <c r="CW483" s="303"/>
      <c r="CX483" s="303"/>
      <c r="CY483" s="303"/>
      <c r="CZ483" s="303"/>
    </row>
    <row r="484" s="623" customFormat="true" ht="25.15" customHeight="true" x14ac:dyDescent="0.2">
      <c r="C484" s="1798" t="s">
        <v>355</v>
      </c>
      <c r="D484" s="1797"/>
      <c r="E484" s="1657">
        <v>1.7995117904213404E-2</v>
      </c>
      <c r="F484" s="1545"/>
      <c r="G484" s="1545"/>
      <c r="H484" s="1798" t="s">
        <v>366</v>
      </c>
      <c r="I484" s="1797"/>
      <c r="J484" s="1658">
        <v>3.8460766825294816E-3</v>
      </c>
      <c r="K484" s="1545"/>
      <c r="L484" s="1545"/>
      <c r="M484" s="1798" t="s">
        <v>365</v>
      </c>
      <c r="N484" s="1797"/>
      <c r="O484" s="1659">
        <v>6.1970869577891389E-3</v>
      </c>
      <c r="P484" s="1545"/>
      <c r="Q484" s="1545"/>
      <c r="AK484" s="300"/>
      <c r="AL484" s="300"/>
      <c r="AM484" s="300"/>
      <c r="AN484" s="300"/>
      <c r="AO484" s="300"/>
      <c r="AP484" s="300"/>
      <c r="AQ484" s="300"/>
      <c r="AR484" s="300"/>
      <c r="AS484" s="300"/>
      <c r="AT484" s="300"/>
      <c r="AU484" s="300"/>
      <c r="AV484" s="300"/>
      <c r="AW484" s="300"/>
      <c r="AX484" s="300"/>
      <c r="AY484" s="300"/>
      <c r="AZ484" s="300"/>
      <c r="BA484" s="302"/>
      <c r="BB484" s="352"/>
      <c r="BC484" s="302"/>
      <c r="BD484" s="302"/>
      <c r="BE484" s="302"/>
      <c r="BF484" s="302"/>
      <c r="BG484" s="302"/>
      <c r="BH484" s="302"/>
      <c r="BI484" s="302"/>
      <c r="BJ484" s="302"/>
      <c r="BK484" s="302"/>
      <c r="BL484" s="302"/>
      <c r="BM484" s="302"/>
      <c r="BN484" s="302"/>
      <c r="BO484" s="302"/>
      <c r="BP484" s="302"/>
      <c r="BQ484" s="302"/>
      <c r="BR484" s="302"/>
      <c r="BS484" s="302"/>
      <c r="BT484" s="302"/>
      <c r="BU484" s="302"/>
      <c r="BV484" s="302"/>
      <c r="BW484" s="302"/>
      <c r="BX484" s="302"/>
      <c r="BY484" s="302"/>
      <c r="BZ484" s="303"/>
      <c r="CA484" s="303"/>
      <c r="CB484" s="303"/>
      <c r="CC484" s="303"/>
      <c r="CD484" s="303"/>
      <c r="CE484" s="303"/>
      <c r="CF484" s="303"/>
      <c r="CG484" s="303"/>
      <c r="CH484" s="303"/>
      <c r="CI484" s="303"/>
      <c r="CJ484" s="303"/>
      <c r="CK484" s="303"/>
      <c r="CL484" s="303"/>
      <c r="CM484" s="303"/>
      <c r="CN484" s="303"/>
      <c r="CO484" s="303"/>
      <c r="CP484" s="303"/>
      <c r="CQ484" s="303"/>
      <c r="CR484" s="303"/>
      <c r="CS484" s="303"/>
      <c r="CT484" s="303"/>
      <c r="CU484" s="303"/>
      <c r="CV484" s="303"/>
      <c r="CW484" s="303"/>
      <c r="CX484" s="303"/>
      <c r="CY484" s="303"/>
      <c r="CZ484" s="303"/>
    </row>
    <row r="485" s="623" customFormat="true" ht="25.15" customHeight="true" x14ac:dyDescent="0.2">
      <c r="C485" s="1798" t="s">
        <v>389</v>
      </c>
      <c r="D485" s="1797"/>
      <c r="E485" s="1657">
        <v>1.643454596537816E-3</v>
      </c>
      <c r="F485" s="1545"/>
      <c r="G485" s="1545"/>
      <c r="H485" s="1798" t="s">
        <v>365</v>
      </c>
      <c r="I485" s="1797"/>
      <c r="J485" s="1658">
        <v>8.3885204042604307E-3</v>
      </c>
      <c r="K485" s="1545"/>
      <c r="L485" s="1545"/>
      <c r="M485" s="1798" t="s">
        <v>370</v>
      </c>
      <c r="N485" s="1797"/>
      <c r="O485" s="1659">
        <v>5.1088074240351227E-4</v>
      </c>
      <c r="P485" s="1545"/>
      <c r="Q485" s="1545"/>
      <c r="AK485" s="300"/>
      <c r="AL485" s="300"/>
      <c r="AM485" s="300"/>
      <c r="AN485" s="300"/>
      <c r="AO485" s="300"/>
      <c r="AP485" s="300"/>
      <c r="AQ485" s="300"/>
      <c r="AR485" s="300"/>
      <c r="AS485" s="300"/>
      <c r="AT485" s="300"/>
      <c r="AU485" s="300"/>
      <c r="AV485" s="300"/>
      <c r="AW485" s="300"/>
      <c r="AX485" s="300"/>
      <c r="AY485" s="300"/>
      <c r="AZ485" s="300"/>
      <c r="BA485" s="302"/>
      <c r="BB485" s="352"/>
      <c r="BC485" s="302"/>
      <c r="BD485" s="302"/>
      <c r="BE485" s="302"/>
      <c r="BF485" s="302"/>
      <c r="BG485" s="302"/>
      <c r="BH485" s="302"/>
      <c r="BI485" s="302"/>
      <c r="BJ485" s="302"/>
      <c r="BK485" s="302"/>
      <c r="BL485" s="302"/>
      <c r="BM485" s="302"/>
      <c r="BN485" s="302"/>
      <c r="BO485" s="302"/>
      <c r="BP485" s="302"/>
      <c r="BQ485" s="302"/>
      <c r="BR485" s="302"/>
      <c r="BS485" s="302"/>
      <c r="BT485" s="302"/>
      <c r="BU485" s="302"/>
      <c r="BV485" s="302"/>
      <c r="BW485" s="302"/>
      <c r="BX485" s="302"/>
      <c r="BY485" s="302"/>
      <c r="BZ485" s="303"/>
      <c r="CA485" s="303"/>
      <c r="CB485" s="303"/>
      <c r="CC485" s="303"/>
      <c r="CD485" s="303"/>
      <c r="CE485" s="303"/>
      <c r="CF485" s="303"/>
      <c r="CG485" s="303"/>
      <c r="CH485" s="303"/>
      <c r="CI485" s="303"/>
      <c r="CJ485" s="303"/>
      <c r="CK485" s="303"/>
      <c r="CL485" s="303"/>
      <c r="CM485" s="303"/>
      <c r="CN485" s="303"/>
      <c r="CO485" s="303"/>
      <c r="CP485" s="303"/>
      <c r="CQ485" s="303"/>
      <c r="CR485" s="303"/>
      <c r="CS485" s="303"/>
      <c r="CT485" s="303"/>
      <c r="CU485" s="303"/>
      <c r="CV485" s="303"/>
      <c r="CW485" s="303"/>
      <c r="CX485" s="303"/>
      <c r="CY485" s="303"/>
      <c r="CZ485" s="303"/>
    </row>
    <row r="486" s="623" customFormat="true" ht="25.15" customHeight="true" x14ac:dyDescent="0.2">
      <c r="C486" s="1798" t="s">
        <v>393</v>
      </c>
      <c r="D486" s="1797"/>
      <c r="E486" s="1664">
        <v>2.9833716429640219E-5</v>
      </c>
      <c r="F486" s="1545"/>
      <c r="G486" s="1545"/>
      <c r="H486" s="1798" t="s">
        <v>370</v>
      </c>
      <c r="I486" s="1797"/>
      <c r="J486" s="1658">
        <v>1.9970990537701626E-4</v>
      </c>
      <c r="K486" s="1545"/>
      <c r="L486" s="1545"/>
      <c r="M486" s="1798" t="s">
        <v>358</v>
      </c>
      <c r="N486" s="1797"/>
      <c r="O486" s="1659">
        <v>1.375132488691214E-2</v>
      </c>
      <c r="P486" s="1545"/>
      <c r="Q486" s="1545"/>
      <c r="AK486" s="300"/>
      <c r="AL486" s="300"/>
      <c r="AM486" s="300"/>
      <c r="AN486" s="300"/>
      <c r="AO486" s="300"/>
      <c r="AP486" s="300"/>
      <c r="AQ486" s="300"/>
      <c r="AR486" s="300"/>
      <c r="AS486" s="300"/>
      <c r="AT486" s="300"/>
      <c r="AU486" s="300"/>
      <c r="AV486" s="300"/>
      <c r="AW486" s="300"/>
      <c r="AX486" s="300"/>
      <c r="AY486" s="300"/>
      <c r="AZ486" s="300"/>
      <c r="BA486" s="302"/>
      <c r="BB486" s="352"/>
      <c r="BC486" s="302"/>
      <c r="BD486" s="302"/>
      <c r="BE486" s="302"/>
      <c r="BF486" s="302"/>
      <c r="BG486" s="302"/>
      <c r="BH486" s="302"/>
      <c r="BI486" s="302"/>
      <c r="BJ486" s="302"/>
      <c r="BK486" s="302"/>
      <c r="BL486" s="302"/>
      <c r="BM486" s="302"/>
      <c r="BN486" s="302"/>
      <c r="BO486" s="302"/>
      <c r="BP486" s="302"/>
      <c r="BQ486" s="302"/>
      <c r="BR486" s="302"/>
      <c r="BS486" s="302"/>
      <c r="BT486" s="302"/>
      <c r="BU486" s="302"/>
      <c r="BV486" s="302"/>
      <c r="BW486" s="302"/>
      <c r="BX486" s="302"/>
      <c r="BY486" s="302"/>
      <c r="BZ486" s="303"/>
      <c r="CA486" s="303"/>
      <c r="CB486" s="303"/>
      <c r="CC486" s="303"/>
      <c r="CD486" s="303"/>
      <c r="CE486" s="303"/>
      <c r="CF486" s="303"/>
      <c r="CG486" s="303"/>
      <c r="CH486" s="303"/>
      <c r="CI486" s="303"/>
      <c r="CJ486" s="303"/>
      <c r="CK486" s="303"/>
      <c r="CL486" s="303"/>
      <c r="CM486" s="303"/>
      <c r="CN486" s="303"/>
      <c r="CO486" s="303"/>
      <c r="CP486" s="303"/>
      <c r="CQ486" s="303"/>
      <c r="CR486" s="303"/>
      <c r="CS486" s="303"/>
      <c r="CT486" s="303"/>
      <c r="CU486" s="303"/>
      <c r="CV486" s="303"/>
      <c r="CW486" s="303"/>
      <c r="CX486" s="303"/>
      <c r="CY486" s="303"/>
      <c r="CZ486" s="303"/>
    </row>
    <row r="487" s="623" customFormat="true" ht="25.15" customHeight="true" x14ac:dyDescent="0.2">
      <c r="C487" s="1798" t="s">
        <v>383</v>
      </c>
      <c r="D487" s="1797"/>
      <c r="E487" s="1657">
        <v>0.16764324712490419</v>
      </c>
      <c r="F487" s="1545"/>
      <c r="G487" s="1545"/>
      <c r="H487" s="1798" t="s">
        <v>358</v>
      </c>
      <c r="I487" s="1797"/>
      <c r="J487" s="1658">
        <v>6.2572001770466054E-2</v>
      </c>
      <c r="K487" s="1545"/>
      <c r="L487" s="1545"/>
      <c r="M487" s="1798" t="s">
        <v>349</v>
      </c>
      <c r="N487" s="1797"/>
      <c r="O487" s="1659">
        <v>5.1559500219068473E-3</v>
      </c>
      <c r="P487" s="1545"/>
      <c r="Q487" s="1545"/>
      <c r="AK487" s="300"/>
      <c r="AL487" s="300"/>
      <c r="AM487" s="300"/>
      <c r="AN487" s="300"/>
      <c r="AO487" s="300"/>
      <c r="AP487" s="300"/>
      <c r="AQ487" s="300"/>
      <c r="AR487" s="300"/>
      <c r="AS487" s="300"/>
      <c r="AT487" s="300"/>
      <c r="AU487" s="300"/>
      <c r="AV487" s="300"/>
      <c r="AW487" s="300"/>
      <c r="AX487" s="300"/>
      <c r="AY487" s="300"/>
      <c r="AZ487" s="300"/>
      <c r="BA487" s="302"/>
      <c r="BB487" s="352"/>
      <c r="BC487" s="302"/>
      <c r="BD487" s="302"/>
      <c r="BE487" s="302"/>
      <c r="BF487" s="302"/>
      <c r="BG487" s="302"/>
      <c r="BH487" s="302"/>
      <c r="BI487" s="302"/>
      <c r="BJ487" s="302"/>
      <c r="BK487" s="302"/>
      <c r="BL487" s="302"/>
      <c r="BM487" s="302"/>
      <c r="BN487" s="302"/>
      <c r="BO487" s="302"/>
      <c r="BP487" s="302"/>
      <c r="BQ487" s="302"/>
      <c r="BR487" s="302"/>
      <c r="BS487" s="302"/>
      <c r="BT487" s="302"/>
      <c r="BU487" s="302"/>
      <c r="BV487" s="302"/>
      <c r="BW487" s="302"/>
      <c r="BX487" s="302"/>
      <c r="BY487" s="302"/>
      <c r="BZ487" s="303"/>
      <c r="CA487" s="303"/>
      <c r="CB487" s="303"/>
      <c r="CC487" s="303"/>
      <c r="CD487" s="303"/>
      <c r="CE487" s="303"/>
      <c r="CF487" s="303"/>
      <c r="CG487" s="303"/>
      <c r="CH487" s="303"/>
      <c r="CI487" s="303"/>
      <c r="CJ487" s="303"/>
      <c r="CK487" s="303"/>
      <c r="CL487" s="303"/>
      <c r="CM487" s="303"/>
      <c r="CN487" s="303"/>
      <c r="CO487" s="303"/>
      <c r="CP487" s="303"/>
      <c r="CQ487" s="303"/>
      <c r="CR487" s="303"/>
      <c r="CS487" s="303"/>
      <c r="CT487" s="303"/>
      <c r="CU487" s="303"/>
      <c r="CV487" s="303"/>
      <c r="CW487" s="303"/>
      <c r="CX487" s="303"/>
      <c r="CY487" s="303"/>
      <c r="CZ487" s="303"/>
    </row>
    <row r="488" s="623" customFormat="true" ht="25.15" customHeight="true" x14ac:dyDescent="0.2">
      <c r="C488" s="1798" t="s">
        <v>390</v>
      </c>
      <c r="D488" s="1797"/>
      <c r="E488" s="1657">
        <v>5.1602253656289382E-4</v>
      </c>
      <c r="F488" s="1545"/>
      <c r="G488" s="1545"/>
      <c r="H488" s="1798" t="s">
        <v>349</v>
      </c>
      <c r="I488" s="1797"/>
      <c r="J488" s="1658">
        <v>0.18553690714245705</v>
      </c>
      <c r="K488" s="1545"/>
      <c r="L488" s="1545"/>
      <c r="M488" s="1798" t="s">
        <v>350</v>
      </c>
      <c r="N488" s="1797"/>
      <c r="O488" s="1659">
        <v>8.8281069955897351E-2</v>
      </c>
      <c r="P488" s="1545"/>
      <c r="Q488" s="1545"/>
      <c r="AK488" s="300"/>
      <c r="AL488" s="300"/>
      <c r="AM488" s="300"/>
      <c r="AN488" s="300"/>
      <c r="AO488" s="300"/>
      <c r="AP488" s="300"/>
      <c r="AQ488" s="300"/>
      <c r="AR488" s="300"/>
      <c r="AS488" s="300"/>
      <c r="AT488" s="300"/>
      <c r="AU488" s="300"/>
      <c r="AV488" s="300"/>
      <c r="AW488" s="300"/>
      <c r="AX488" s="300"/>
      <c r="AY488" s="300"/>
      <c r="AZ488" s="300"/>
      <c r="BA488" s="302"/>
      <c r="BB488" s="352"/>
      <c r="BC488" s="302"/>
      <c r="BD488" s="302"/>
      <c r="BE488" s="302"/>
      <c r="BF488" s="302"/>
      <c r="BG488" s="302"/>
      <c r="BH488" s="302"/>
      <c r="BI488" s="302"/>
      <c r="BJ488" s="302"/>
      <c r="BK488" s="302"/>
      <c r="BL488" s="302"/>
      <c r="BM488" s="302"/>
      <c r="BN488" s="302"/>
      <c r="BO488" s="302"/>
      <c r="BP488" s="302"/>
      <c r="BQ488" s="302"/>
      <c r="BR488" s="302"/>
      <c r="BS488" s="302"/>
      <c r="BT488" s="302"/>
      <c r="BU488" s="302"/>
      <c r="BV488" s="302"/>
      <c r="BW488" s="302"/>
      <c r="BX488" s="302"/>
      <c r="BY488" s="302"/>
      <c r="BZ488" s="303"/>
      <c r="CA488" s="303"/>
      <c r="CB488" s="303"/>
      <c r="CC488" s="303"/>
      <c r="CD488" s="303"/>
      <c r="CE488" s="303"/>
      <c r="CF488" s="303"/>
      <c r="CG488" s="303"/>
      <c r="CH488" s="303"/>
      <c r="CI488" s="303"/>
      <c r="CJ488" s="303"/>
      <c r="CK488" s="303"/>
      <c r="CL488" s="303"/>
      <c r="CM488" s="303"/>
      <c r="CN488" s="303"/>
      <c r="CO488" s="303"/>
      <c r="CP488" s="303"/>
      <c r="CQ488" s="303"/>
      <c r="CR488" s="303"/>
      <c r="CS488" s="303"/>
      <c r="CT488" s="303"/>
      <c r="CU488" s="303"/>
      <c r="CV488" s="303"/>
      <c r="CW488" s="303"/>
      <c r="CX488" s="303"/>
      <c r="CY488" s="303"/>
      <c r="CZ488" s="303"/>
    </row>
    <row r="489" s="623" customFormat="true" ht="25.15" customHeight="true" x14ac:dyDescent="0.2">
      <c r="C489" s="1798" t="s">
        <v>386</v>
      </c>
      <c r="D489" s="1797"/>
      <c r="E489" s="1657">
        <v>1.4324812836304599E-2</v>
      </c>
      <c r="F489" s="1545"/>
      <c r="G489" s="1545"/>
      <c r="H489" s="1798" t="s">
        <v>350</v>
      </c>
      <c r="I489" s="1797"/>
      <c r="J489" s="1658">
        <v>7.8729318817649732E-2</v>
      </c>
      <c r="K489" s="1545"/>
      <c r="L489" s="1545"/>
      <c r="M489" s="1798" t="s">
        <v>356</v>
      </c>
      <c r="N489" s="1797"/>
      <c r="O489" s="1659">
        <v>5.369574296325054E-2</v>
      </c>
      <c r="P489" s="1545"/>
      <c r="Q489" s="1545"/>
      <c r="AK489" s="300"/>
      <c r="AL489" s="300"/>
      <c r="AM489" s="300"/>
      <c r="AN489" s="300"/>
      <c r="AO489" s="300"/>
      <c r="AP489" s="300"/>
      <c r="AQ489" s="300"/>
      <c r="AR489" s="300"/>
      <c r="AS489" s="300"/>
      <c r="AT489" s="300"/>
      <c r="AU489" s="300"/>
      <c r="AV489" s="300"/>
      <c r="AW489" s="300"/>
      <c r="AX489" s="300"/>
      <c r="AY489" s="300"/>
      <c r="AZ489" s="300"/>
      <c r="BA489" s="302"/>
      <c r="BB489" s="352"/>
      <c r="BC489" s="302"/>
      <c r="BD489" s="302"/>
      <c r="BE489" s="302"/>
      <c r="BF489" s="302"/>
      <c r="BG489" s="302"/>
      <c r="BH489" s="302"/>
      <c r="BI489" s="302"/>
      <c r="BJ489" s="302"/>
      <c r="BK489" s="302"/>
      <c r="BL489" s="302"/>
      <c r="BM489" s="302"/>
      <c r="BN489" s="302"/>
      <c r="BO489" s="302"/>
      <c r="BP489" s="302"/>
      <c r="BQ489" s="302"/>
      <c r="BR489" s="302"/>
      <c r="BS489" s="302"/>
      <c r="BT489" s="302"/>
      <c r="BU489" s="302"/>
      <c r="BV489" s="302"/>
      <c r="BW489" s="302"/>
      <c r="BX489" s="302"/>
      <c r="BY489" s="302"/>
      <c r="BZ489" s="303"/>
      <c r="CA489" s="303"/>
      <c r="CB489" s="303"/>
      <c r="CC489" s="303"/>
      <c r="CD489" s="303"/>
      <c r="CE489" s="303"/>
      <c r="CF489" s="303"/>
      <c r="CG489" s="303"/>
      <c r="CH489" s="303"/>
      <c r="CI489" s="303"/>
      <c r="CJ489" s="303"/>
      <c r="CK489" s="303"/>
      <c r="CL489" s="303"/>
      <c r="CM489" s="303"/>
      <c r="CN489" s="303"/>
      <c r="CO489" s="303"/>
      <c r="CP489" s="303"/>
      <c r="CQ489" s="303"/>
      <c r="CR489" s="303"/>
      <c r="CS489" s="303"/>
      <c r="CT489" s="303"/>
      <c r="CU489" s="303"/>
      <c r="CV489" s="303"/>
      <c r="CW489" s="303"/>
      <c r="CX489" s="303"/>
      <c r="CY489" s="303"/>
      <c r="CZ489" s="303"/>
    </row>
    <row r="490" s="623" customFormat="true" ht="25.15" customHeight="true" x14ac:dyDescent="0.2">
      <c r="C490" s="1798" t="s">
        <v>384</v>
      </c>
      <c r="D490" s="1797"/>
      <c r="E490" s="1657">
        <v>0.15141527407112632</v>
      </c>
      <c r="F490" s="1545"/>
      <c r="G490" s="1545"/>
      <c r="H490" s="1798" t="s">
        <v>356</v>
      </c>
      <c r="I490" s="1797"/>
      <c r="J490" s="1658">
        <v>5.12730152481383E-2</v>
      </c>
      <c r="K490" s="1545"/>
      <c r="L490" s="1545"/>
      <c r="M490" s="1798" t="s">
        <v>336</v>
      </c>
      <c r="N490" s="1797"/>
      <c r="O490" s="1659">
        <v>0.18809552981571567</v>
      </c>
      <c r="P490" s="1545"/>
      <c r="Q490" s="1545"/>
      <c r="AK490" s="300"/>
      <c r="AL490" s="300"/>
      <c r="AM490" s="300"/>
      <c r="AN490" s="300"/>
      <c r="AO490" s="300"/>
      <c r="AP490" s="300"/>
      <c r="AQ490" s="300"/>
      <c r="AR490" s="300"/>
      <c r="AS490" s="300"/>
      <c r="AT490" s="300"/>
      <c r="AU490" s="300"/>
      <c r="AV490" s="300"/>
      <c r="AW490" s="300"/>
      <c r="AX490" s="300"/>
      <c r="AY490" s="300"/>
      <c r="AZ490" s="300"/>
      <c r="BA490" s="302"/>
      <c r="BB490" s="352"/>
      <c r="BC490" s="302"/>
      <c r="BD490" s="302"/>
      <c r="BE490" s="302"/>
      <c r="BF490" s="302"/>
      <c r="BG490" s="302"/>
      <c r="BH490" s="302"/>
      <c r="BI490" s="302"/>
      <c r="BJ490" s="302"/>
      <c r="BK490" s="302"/>
      <c r="BL490" s="302"/>
      <c r="BM490" s="302"/>
      <c r="BN490" s="302"/>
      <c r="BO490" s="302"/>
      <c r="BP490" s="302"/>
      <c r="BQ490" s="302"/>
      <c r="BR490" s="302"/>
      <c r="BS490" s="302"/>
      <c r="BT490" s="302"/>
      <c r="BU490" s="302"/>
      <c r="BV490" s="302"/>
      <c r="BW490" s="302"/>
      <c r="BX490" s="302"/>
      <c r="BY490" s="302"/>
      <c r="BZ490" s="303"/>
      <c r="CA490" s="303"/>
      <c r="CB490" s="303"/>
      <c r="CC490" s="303"/>
      <c r="CD490" s="303"/>
      <c r="CE490" s="303"/>
      <c r="CF490" s="303"/>
      <c r="CG490" s="303"/>
      <c r="CH490" s="303"/>
      <c r="CI490" s="303"/>
      <c r="CJ490" s="303"/>
      <c r="CK490" s="303"/>
      <c r="CL490" s="303"/>
      <c r="CM490" s="303"/>
      <c r="CN490" s="303"/>
      <c r="CO490" s="303"/>
      <c r="CP490" s="303"/>
      <c r="CQ490" s="303"/>
      <c r="CR490" s="303"/>
      <c r="CS490" s="303"/>
      <c r="CT490" s="303"/>
      <c r="CU490" s="303"/>
      <c r="CV490" s="303"/>
      <c r="CW490" s="303"/>
      <c r="CX490" s="303"/>
      <c r="CY490" s="303"/>
      <c r="CZ490" s="303"/>
    </row>
    <row r="491" s="623" customFormat="true" ht="25.15" customHeight="true" x14ac:dyDescent="0.2">
      <c r="C491" s="1798" t="s">
        <v>387</v>
      </c>
      <c r="D491" s="1797"/>
      <c r="E491" s="1657">
        <v>5.5899696638817805E-3</v>
      </c>
      <c r="F491" s="1545"/>
      <c r="G491" s="1545"/>
      <c r="H491" s="1798" t="s">
        <v>336</v>
      </c>
      <c r="I491" s="1797"/>
      <c r="J491" s="1658">
        <v>0.33568203652563627</v>
      </c>
      <c r="K491" s="1545"/>
      <c r="L491" s="1545"/>
      <c r="M491" s="1798" t="s">
        <v>355</v>
      </c>
      <c r="N491" s="1797"/>
      <c r="O491" s="1659">
        <v>4.2111406763999069E-2</v>
      </c>
      <c r="P491" s="1545"/>
      <c r="Q491" s="1545"/>
      <c r="AK491" s="300"/>
      <c r="AL491" s="300"/>
      <c r="AM491" s="300"/>
      <c r="AN491" s="300"/>
      <c r="AO491" s="300"/>
      <c r="AP491" s="300"/>
      <c r="AQ491" s="300"/>
      <c r="AR491" s="300"/>
      <c r="AS491" s="300"/>
      <c r="AT491" s="300"/>
      <c r="AU491" s="300"/>
      <c r="AV491" s="300"/>
      <c r="AW491" s="300"/>
      <c r="AX491" s="300"/>
      <c r="AY491" s="300"/>
      <c r="AZ491" s="300"/>
      <c r="BA491" s="302"/>
      <c r="BB491" s="352"/>
      <c r="BC491" s="302"/>
      <c r="BD491" s="302"/>
      <c r="BE491" s="302"/>
      <c r="BF491" s="302"/>
      <c r="BG491" s="302"/>
      <c r="BH491" s="302"/>
      <c r="BI491" s="302"/>
      <c r="BJ491" s="302"/>
      <c r="BK491" s="302"/>
      <c r="BL491" s="302"/>
      <c r="BM491" s="302"/>
      <c r="BN491" s="302"/>
      <c r="BO491" s="302"/>
      <c r="BP491" s="302"/>
      <c r="BQ491" s="302"/>
      <c r="BR491" s="302"/>
      <c r="BS491" s="302"/>
      <c r="BT491" s="302"/>
      <c r="BU491" s="302"/>
      <c r="BV491" s="302"/>
      <c r="BW491" s="302"/>
      <c r="BX491" s="302"/>
      <c r="BY491" s="302"/>
      <c r="BZ491" s="303"/>
      <c r="CA491" s="303"/>
      <c r="CB491" s="303"/>
      <c r="CC491" s="303"/>
      <c r="CD491" s="303"/>
      <c r="CE491" s="303"/>
      <c r="CF491" s="303"/>
      <c r="CG491" s="303"/>
      <c r="CH491" s="303"/>
      <c r="CI491" s="303"/>
      <c r="CJ491" s="303"/>
      <c r="CK491" s="303"/>
      <c r="CL491" s="303"/>
      <c r="CM491" s="303"/>
      <c r="CN491" s="303"/>
      <c r="CO491" s="303"/>
      <c r="CP491" s="303"/>
      <c r="CQ491" s="303"/>
      <c r="CR491" s="303"/>
      <c r="CS491" s="303"/>
      <c r="CT491" s="303"/>
      <c r="CU491" s="303"/>
      <c r="CV491" s="303"/>
      <c r="CW491" s="303"/>
      <c r="CX491" s="303"/>
      <c r="CY491" s="303"/>
      <c r="CZ491" s="303"/>
    </row>
    <row r="492" s="623" customFormat="true" ht="25.15" customHeight="true" x14ac:dyDescent="0.2">
      <c r="C492" s="1798" t="s">
        <v>385</v>
      </c>
      <c r="D492" s="1797"/>
      <c r="E492" s="1657">
        <v>2.0318355818095574E-2</v>
      </c>
      <c r="F492" s="1545"/>
      <c r="G492" s="1545"/>
      <c r="H492" s="1798" t="s">
        <v>355</v>
      </c>
      <c r="I492" s="1797"/>
      <c r="J492" s="1658">
        <v>1.1917641722601168E-2</v>
      </c>
      <c r="K492" s="1545"/>
      <c r="L492" s="1545"/>
      <c r="M492" s="1798" t="s">
        <v>389</v>
      </c>
      <c r="N492" s="1797"/>
      <c r="O492" s="1659">
        <v>2.6473918907293412E-3</v>
      </c>
      <c r="P492" s="1545"/>
      <c r="Q492" s="1545"/>
      <c r="AK492" s="300"/>
      <c r="AL492" s="300"/>
      <c r="AM492" s="300"/>
      <c r="AN492" s="300"/>
      <c r="AO492" s="300"/>
      <c r="AP492" s="300"/>
      <c r="AQ492" s="300"/>
      <c r="AR492" s="300"/>
      <c r="AS492" s="300"/>
      <c r="AT492" s="300"/>
      <c r="AU492" s="300"/>
      <c r="AV492" s="300"/>
      <c r="AW492" s="300"/>
      <c r="AX492" s="300"/>
      <c r="AY492" s="300"/>
      <c r="AZ492" s="300"/>
      <c r="BA492" s="302"/>
      <c r="BB492" s="352"/>
      <c r="BC492" s="302"/>
      <c r="BD492" s="302"/>
      <c r="BE492" s="302"/>
      <c r="BF492" s="302"/>
      <c r="BG492" s="302"/>
      <c r="BH492" s="302"/>
      <c r="BI492" s="302"/>
      <c r="BJ492" s="302"/>
      <c r="BK492" s="302"/>
      <c r="BL492" s="302"/>
      <c r="BM492" s="302"/>
      <c r="BN492" s="302"/>
      <c r="BO492" s="302"/>
      <c r="BP492" s="302"/>
      <c r="BQ492" s="302"/>
      <c r="BR492" s="302"/>
      <c r="BS492" s="302"/>
      <c r="BT492" s="302"/>
      <c r="BU492" s="302"/>
      <c r="BV492" s="302"/>
      <c r="BW492" s="302"/>
      <c r="BX492" s="302"/>
      <c r="BY492" s="302"/>
      <c r="BZ492" s="303"/>
      <c r="CA492" s="303"/>
      <c r="CB492" s="303"/>
      <c r="CC492" s="303"/>
      <c r="CD492" s="303"/>
      <c r="CE492" s="303"/>
      <c r="CF492" s="303"/>
      <c r="CG492" s="303"/>
      <c r="CH492" s="303"/>
      <c r="CI492" s="303"/>
      <c r="CJ492" s="303"/>
      <c r="CK492" s="303"/>
      <c r="CL492" s="303"/>
      <c r="CM492" s="303"/>
      <c r="CN492" s="303"/>
      <c r="CO492" s="303"/>
      <c r="CP492" s="303"/>
      <c r="CQ492" s="303"/>
      <c r="CR492" s="303"/>
      <c r="CS492" s="303"/>
      <c r="CT492" s="303"/>
      <c r="CU492" s="303"/>
      <c r="CV492" s="303"/>
      <c r="CW492" s="303"/>
      <c r="CX492" s="303"/>
      <c r="CY492" s="303"/>
      <c r="CZ492" s="303"/>
    </row>
    <row r="493" s="623" customFormat="true" ht="25.15" customHeight="true" x14ac:dyDescent="0.2">
      <c r="C493" s="1798" t="s">
        <v>388</v>
      </c>
      <c r="D493" s="1797"/>
      <c r="E493" s="1657">
        <v>1.6902458946134748E-3</v>
      </c>
      <c r="F493" s="1545"/>
      <c r="G493" s="1545"/>
      <c r="H493" s="1798" t="s">
        <v>389</v>
      </c>
      <c r="I493" s="1797"/>
      <c r="J493" s="1658">
        <v>1.2933208936996043E-3</v>
      </c>
      <c r="K493" s="1545"/>
      <c r="L493" s="1545"/>
      <c r="M493" s="1798" t="s">
        <v>393</v>
      </c>
      <c r="N493" s="1797"/>
      <c r="O493" s="1665">
        <v>3.6416597103609116E-5</v>
      </c>
      <c r="P493" s="1545"/>
      <c r="Q493" s="1545"/>
      <c r="AK493" s="300"/>
      <c r="AL493" s="300"/>
      <c r="AM493" s="300"/>
      <c r="AN493" s="300"/>
      <c r="AO493" s="300"/>
      <c r="AP493" s="300"/>
      <c r="AQ493" s="300"/>
      <c r="AR493" s="300"/>
      <c r="AS493" s="300"/>
      <c r="AT493" s="300"/>
      <c r="AU493" s="300"/>
      <c r="AV493" s="300"/>
      <c r="AW493" s="300"/>
      <c r="AX493" s="300"/>
      <c r="AY493" s="300"/>
      <c r="AZ493" s="300"/>
      <c r="BA493" s="302"/>
      <c r="BB493" s="352"/>
      <c r="BC493" s="302"/>
      <c r="BD493" s="302"/>
      <c r="BE493" s="302"/>
      <c r="BF493" s="302"/>
      <c r="BG493" s="302"/>
      <c r="BH493" s="302"/>
      <c r="BI493" s="302"/>
      <c r="BJ493" s="302"/>
      <c r="BK493" s="302"/>
      <c r="BL493" s="302"/>
      <c r="BM493" s="302"/>
      <c r="BN493" s="302"/>
      <c r="BO493" s="302"/>
      <c r="BP493" s="302"/>
      <c r="BQ493" s="302"/>
      <c r="BR493" s="302"/>
      <c r="BS493" s="302"/>
      <c r="BT493" s="302"/>
      <c r="BU493" s="302"/>
      <c r="BV493" s="302"/>
      <c r="BW493" s="302"/>
      <c r="BX493" s="302"/>
      <c r="BY493" s="302"/>
      <c r="BZ493" s="303"/>
      <c r="CA493" s="303"/>
      <c r="CB493" s="303"/>
      <c r="CC493" s="303"/>
      <c r="CD493" s="303"/>
      <c r="CE493" s="303"/>
      <c r="CF493" s="303"/>
      <c r="CG493" s="303"/>
      <c r="CH493" s="303"/>
      <c r="CI493" s="303"/>
      <c r="CJ493" s="303"/>
      <c r="CK493" s="303"/>
      <c r="CL493" s="303"/>
      <c r="CM493" s="303"/>
      <c r="CN493" s="303"/>
      <c r="CO493" s="303"/>
      <c r="CP493" s="303"/>
      <c r="CQ493" s="303"/>
      <c r="CR493" s="303"/>
      <c r="CS493" s="303"/>
      <c r="CT493" s="303"/>
      <c r="CU493" s="303"/>
      <c r="CV493" s="303"/>
      <c r="CW493" s="303"/>
      <c r="CX493" s="303"/>
      <c r="CY493" s="303"/>
      <c r="CZ493" s="303"/>
    </row>
    <row r="494" s="623" customFormat="true" ht="25.15" customHeight="true" x14ac:dyDescent="0.2">
      <c r="C494" s="1798" t="s">
        <v>342</v>
      </c>
      <c r="D494" s="1797"/>
      <c r="E494" s="1657">
        <v>7.4521791723589831E-2</v>
      </c>
      <c r="F494" s="1545"/>
      <c r="G494" s="1545"/>
      <c r="H494" s="1798" t="s">
        <v>393</v>
      </c>
      <c r="I494" s="1797"/>
      <c r="J494" s="1663">
        <v>9.459689528114444E-5</v>
      </c>
      <c r="K494" s="1545"/>
      <c r="L494" s="1545"/>
      <c r="M494" s="1798" t="s">
        <v>383</v>
      </c>
      <c r="N494" s="1797"/>
      <c r="O494" s="1659">
        <v>0.25872504062502916</v>
      </c>
      <c r="P494" s="1545"/>
      <c r="Q494" s="1545"/>
      <c r="AK494" s="300"/>
      <c r="AL494" s="300"/>
      <c r="AM494" s="300"/>
      <c r="AN494" s="300"/>
      <c r="AO494" s="300"/>
      <c r="AP494" s="300"/>
      <c r="AQ494" s="300"/>
      <c r="AR494" s="300"/>
      <c r="AS494" s="300"/>
      <c r="AT494" s="300"/>
      <c r="AU494" s="300"/>
      <c r="AV494" s="300"/>
      <c r="AW494" s="300"/>
      <c r="AX494" s="300"/>
      <c r="AY494" s="300"/>
      <c r="AZ494" s="300"/>
      <c r="BA494" s="302"/>
      <c r="BB494" s="352"/>
      <c r="BC494" s="302"/>
      <c r="BD494" s="302"/>
      <c r="BE494" s="302"/>
      <c r="BF494" s="302"/>
      <c r="BG494" s="302"/>
      <c r="BH494" s="302"/>
      <c r="BI494" s="302"/>
      <c r="BJ494" s="302"/>
      <c r="BK494" s="302"/>
      <c r="BL494" s="302"/>
      <c r="BM494" s="302"/>
      <c r="BN494" s="302"/>
      <c r="BO494" s="302"/>
      <c r="BP494" s="302"/>
      <c r="BQ494" s="302"/>
      <c r="BR494" s="302"/>
      <c r="BS494" s="302"/>
      <c r="BT494" s="302"/>
      <c r="BU494" s="302"/>
      <c r="BV494" s="302"/>
      <c r="BW494" s="302"/>
      <c r="BX494" s="302"/>
      <c r="BY494" s="302"/>
      <c r="BZ494" s="303"/>
      <c r="CA494" s="303"/>
      <c r="CB494" s="303"/>
      <c r="CC494" s="303"/>
      <c r="CD494" s="303"/>
      <c r="CE494" s="303"/>
      <c r="CF494" s="303"/>
      <c r="CG494" s="303"/>
      <c r="CH494" s="303"/>
      <c r="CI494" s="303"/>
      <c r="CJ494" s="303"/>
      <c r="CK494" s="303"/>
      <c r="CL494" s="303"/>
      <c r="CM494" s="303"/>
      <c r="CN494" s="303"/>
      <c r="CO494" s="303"/>
      <c r="CP494" s="303"/>
      <c r="CQ494" s="303"/>
      <c r="CR494" s="303"/>
      <c r="CS494" s="303"/>
      <c r="CT494" s="303"/>
      <c r="CU494" s="303"/>
      <c r="CV494" s="303"/>
      <c r="CW494" s="303"/>
      <c r="CX494" s="303"/>
      <c r="CY494" s="303"/>
      <c r="CZ494" s="303"/>
    </row>
    <row r="495" s="623" customFormat="true" ht="25.15" customHeight="true" x14ac:dyDescent="0.2">
      <c r="C495" s="1798" t="s">
        <v>392</v>
      </c>
      <c r="D495" s="1797"/>
      <c r="E495" s="1657">
        <v>1.4156049167382369E-4</v>
      </c>
      <c r="F495" s="1545"/>
      <c r="G495" s="1545"/>
      <c r="H495" s="1798" t="s">
        <v>383</v>
      </c>
      <c r="I495" s="1797"/>
      <c r="J495" s="1658">
        <v>0.10943233708966618</v>
      </c>
      <c r="K495" s="1545"/>
      <c r="L495" s="1545"/>
      <c r="M495" s="1798" t="s">
        <v>390</v>
      </c>
      <c r="N495" s="1797"/>
      <c r="O495" s="1665">
        <v>7.4512211807340609E-5</v>
      </c>
      <c r="P495" s="1545"/>
      <c r="Q495" s="1545"/>
      <c r="AK495" s="300"/>
      <c r="AL495" s="300"/>
      <c r="AM495" s="300"/>
      <c r="AN495" s="300"/>
      <c r="AO495" s="300"/>
      <c r="AP495" s="300"/>
      <c r="AQ495" s="300"/>
      <c r="AR495" s="300"/>
      <c r="AS495" s="300"/>
      <c r="AT495" s="300"/>
      <c r="AU495" s="300"/>
      <c r="AV495" s="300"/>
      <c r="AW495" s="300"/>
      <c r="AX495" s="300"/>
      <c r="AY495" s="300"/>
      <c r="AZ495" s="300"/>
      <c r="BA495" s="302"/>
      <c r="BB495" s="352"/>
      <c r="BC495" s="302"/>
      <c r="BD495" s="302"/>
      <c r="BE495" s="302"/>
      <c r="BF495" s="302"/>
      <c r="BG495" s="302"/>
      <c r="BH495" s="302"/>
      <c r="BI495" s="302"/>
      <c r="BJ495" s="302"/>
      <c r="BK495" s="302"/>
      <c r="BL495" s="302"/>
      <c r="BM495" s="302"/>
      <c r="BN495" s="302"/>
      <c r="BO495" s="302"/>
      <c r="BP495" s="302"/>
      <c r="BQ495" s="302"/>
      <c r="BR495" s="302"/>
      <c r="BS495" s="302"/>
      <c r="BT495" s="302"/>
      <c r="BU495" s="302"/>
      <c r="BV495" s="302"/>
      <c r="BW495" s="302"/>
      <c r="BX495" s="302"/>
      <c r="BY495" s="302"/>
      <c r="BZ495" s="303"/>
      <c r="CA495" s="303"/>
      <c r="CB495" s="303"/>
      <c r="CC495" s="303"/>
      <c r="CD495" s="303"/>
      <c r="CE495" s="303"/>
      <c r="CF495" s="303"/>
      <c r="CG495" s="303"/>
      <c r="CH495" s="303"/>
      <c r="CI495" s="303"/>
      <c r="CJ495" s="303"/>
      <c r="CK495" s="303"/>
      <c r="CL495" s="303"/>
      <c r="CM495" s="303"/>
      <c r="CN495" s="303"/>
      <c r="CO495" s="303"/>
      <c r="CP495" s="303"/>
      <c r="CQ495" s="303"/>
      <c r="CR495" s="303"/>
      <c r="CS495" s="303"/>
      <c r="CT495" s="303"/>
      <c r="CU495" s="303"/>
      <c r="CV495" s="303"/>
      <c r="CW495" s="303"/>
      <c r="CX495" s="303"/>
      <c r="CY495" s="303"/>
      <c r="CZ495" s="303"/>
    </row>
    <row r="496" s="623" customFormat="true" ht="25.15" customHeight="true" x14ac:dyDescent="0.2">
      <c r="C496" s="1798" t="s">
        <v>354</v>
      </c>
      <c r="D496" s="1797"/>
      <c r="E496" s="1657">
        <v>8.5331570104625314E-3</v>
      </c>
      <c r="F496" s="1545"/>
      <c r="G496" s="1545"/>
      <c r="H496" s="1798" t="s">
        <v>390</v>
      </c>
      <c r="I496" s="1797"/>
      <c r="J496" s="1658">
        <v>2.8867289359479579E-3</v>
      </c>
      <c r="K496" s="1545"/>
      <c r="L496" s="1545"/>
      <c r="M496" s="1798" t="s">
        <v>386</v>
      </c>
      <c r="N496" s="1797"/>
      <c r="O496" s="1659">
        <v>4.8642865892018173E-3</v>
      </c>
      <c r="P496" s="1545"/>
      <c r="Q496" s="1545"/>
      <c r="AK496" s="300"/>
      <c r="AL496" s="300"/>
      <c r="AM496" s="300"/>
      <c r="AN496" s="300"/>
      <c r="AO496" s="300"/>
      <c r="AP496" s="300"/>
      <c r="AQ496" s="300"/>
      <c r="AR496" s="300"/>
      <c r="AS496" s="300"/>
      <c r="AT496" s="300"/>
      <c r="AU496" s="300"/>
      <c r="AV496" s="300"/>
      <c r="AW496" s="300"/>
      <c r="AX496" s="300"/>
      <c r="AY496" s="300"/>
      <c r="AZ496" s="300"/>
      <c r="BA496" s="302"/>
      <c r="BB496" s="352"/>
      <c r="BC496" s="302"/>
      <c r="BD496" s="302"/>
      <c r="BE496" s="302"/>
      <c r="BF496" s="302"/>
      <c r="BG496" s="302"/>
      <c r="BH496" s="302"/>
      <c r="BI496" s="302"/>
      <c r="BJ496" s="302"/>
      <c r="BK496" s="302"/>
      <c r="BL496" s="302"/>
      <c r="BM496" s="302"/>
      <c r="BN496" s="302"/>
      <c r="BO496" s="302"/>
      <c r="BP496" s="302"/>
      <c r="BQ496" s="302"/>
      <c r="BR496" s="302"/>
      <c r="BS496" s="302"/>
      <c r="BT496" s="302"/>
      <c r="BU496" s="302"/>
      <c r="BV496" s="302"/>
      <c r="BW496" s="302"/>
      <c r="BX496" s="302"/>
      <c r="BY496" s="302"/>
      <c r="BZ496" s="303"/>
      <c r="CA496" s="303"/>
      <c r="CB496" s="303"/>
      <c r="CC496" s="303"/>
      <c r="CD496" s="303"/>
      <c r="CE496" s="303"/>
      <c r="CF496" s="303"/>
      <c r="CG496" s="303"/>
      <c r="CH496" s="303"/>
      <c r="CI496" s="303"/>
      <c r="CJ496" s="303"/>
      <c r="CK496" s="303"/>
      <c r="CL496" s="303"/>
      <c r="CM496" s="303"/>
      <c r="CN496" s="303"/>
      <c r="CO496" s="303"/>
      <c r="CP496" s="303"/>
      <c r="CQ496" s="303"/>
      <c r="CR496" s="303"/>
      <c r="CS496" s="303"/>
      <c r="CT496" s="303"/>
      <c r="CU496" s="303"/>
      <c r="CV496" s="303"/>
      <c r="CW496" s="303"/>
      <c r="CX496" s="303"/>
      <c r="CY496" s="303"/>
      <c r="CZ496" s="303"/>
    </row>
    <row r="497" s="623" customFormat="true" ht="25.15" customHeight="true" x14ac:dyDescent="0.2">
      <c r="C497" s="1798" t="s">
        <v>363</v>
      </c>
      <c r="D497" s="1797"/>
      <c r="E497" s="1657">
        <v>3.1845047718943131E-3</v>
      </c>
      <c r="F497" s="1545"/>
      <c r="G497" s="1545"/>
      <c r="H497" s="1798" t="s">
        <v>386</v>
      </c>
      <c r="I497" s="1797"/>
      <c r="J497" s="1658">
        <v>7.7181510838000247E-2</v>
      </c>
      <c r="K497" s="1545"/>
      <c r="L497" s="1545"/>
      <c r="M497" s="1798" t="s">
        <v>384</v>
      </c>
      <c r="N497" s="1797"/>
      <c r="O497" s="1659">
        <v>6.3509901276174036E-2</v>
      </c>
      <c r="P497" s="1545"/>
      <c r="Q497" s="1545"/>
      <c r="AK497" s="300"/>
      <c r="AL497" s="300"/>
      <c r="AM497" s="300"/>
      <c r="AN497" s="300"/>
      <c r="AO497" s="300"/>
      <c r="AP497" s="300"/>
      <c r="AQ497" s="300"/>
      <c r="AR497" s="300"/>
      <c r="AS497" s="300"/>
      <c r="AT497" s="300"/>
      <c r="AU497" s="300"/>
      <c r="AV497" s="300"/>
      <c r="AW497" s="300"/>
      <c r="AX497" s="300"/>
      <c r="AY497" s="300"/>
      <c r="AZ497" s="300"/>
      <c r="BA497" s="302"/>
      <c r="BB497" s="352"/>
      <c r="BC497" s="302"/>
      <c r="BD497" s="302"/>
      <c r="BE497" s="302"/>
      <c r="BF497" s="302"/>
      <c r="BG497" s="302"/>
      <c r="BH497" s="302"/>
      <c r="BI497" s="302"/>
      <c r="BJ497" s="302"/>
      <c r="BK497" s="302"/>
      <c r="BL497" s="302"/>
      <c r="BM497" s="302"/>
      <c r="BN497" s="302"/>
      <c r="BO497" s="302"/>
      <c r="BP497" s="302"/>
      <c r="BQ497" s="302"/>
      <c r="BR497" s="302"/>
      <c r="BS497" s="302"/>
      <c r="BT497" s="302"/>
      <c r="BU497" s="302"/>
      <c r="BV497" s="302"/>
      <c r="BW497" s="302"/>
      <c r="BX497" s="302"/>
      <c r="BY497" s="302"/>
      <c r="BZ497" s="303"/>
      <c r="CA497" s="303"/>
      <c r="CB497" s="303"/>
      <c r="CC497" s="303"/>
      <c r="CD497" s="303"/>
      <c r="CE497" s="303"/>
      <c r="CF497" s="303"/>
      <c r="CG497" s="303"/>
      <c r="CH497" s="303"/>
      <c r="CI497" s="303"/>
      <c r="CJ497" s="303"/>
      <c r="CK497" s="303"/>
      <c r="CL497" s="303"/>
      <c r="CM497" s="303"/>
      <c r="CN497" s="303"/>
      <c r="CO497" s="303"/>
      <c r="CP497" s="303"/>
      <c r="CQ497" s="303"/>
      <c r="CR497" s="303"/>
      <c r="CS497" s="303"/>
      <c r="CT497" s="303"/>
      <c r="CU497" s="303"/>
      <c r="CV497" s="303"/>
      <c r="CW497" s="303"/>
      <c r="CX497" s="303"/>
      <c r="CY497" s="303"/>
      <c r="CZ497" s="303"/>
    </row>
    <row r="498" s="623" customFormat="true" ht="25.15" customHeight="true" x14ac:dyDescent="0.2">
      <c r="C498" s="1798" t="s">
        <v>351</v>
      </c>
      <c r="D498" s="1797"/>
      <c r="E498" s="1657">
        <v>4.8357987599234313E-2</v>
      </c>
      <c r="F498" s="1545"/>
      <c r="G498" s="1545"/>
      <c r="H498" s="1798" t="s">
        <v>384</v>
      </c>
      <c r="I498" s="1797"/>
      <c r="J498" s="1658">
        <v>0.13166688784628255</v>
      </c>
      <c r="K498" s="1545"/>
      <c r="L498" s="1545"/>
      <c r="M498" s="1798" t="s">
        <v>387</v>
      </c>
      <c r="N498" s="1797"/>
      <c r="O498" s="1659">
        <v>4.8726311822647941E-3</v>
      </c>
      <c r="P498" s="1545"/>
      <c r="Q498" s="1545"/>
      <c r="AK498" s="300"/>
      <c r="AL498" s="300"/>
      <c r="AM498" s="300"/>
      <c r="AN498" s="300"/>
      <c r="AO498" s="300"/>
      <c r="AP498" s="300"/>
      <c r="AQ498" s="300"/>
      <c r="AR498" s="300"/>
      <c r="AS498" s="300"/>
      <c r="AT498" s="300"/>
      <c r="AU498" s="300"/>
      <c r="AV498" s="300"/>
      <c r="AW498" s="300"/>
      <c r="AX498" s="300"/>
      <c r="AY498" s="300"/>
      <c r="AZ498" s="300"/>
      <c r="BA498" s="302"/>
      <c r="BB498" s="352"/>
      <c r="BC498" s="302"/>
      <c r="BD498" s="302"/>
      <c r="BE498" s="302"/>
      <c r="BF498" s="302"/>
      <c r="BG498" s="302"/>
      <c r="BH498" s="302"/>
      <c r="BI498" s="302"/>
      <c r="BJ498" s="302"/>
      <c r="BK498" s="302"/>
      <c r="BL498" s="302"/>
      <c r="BM498" s="302"/>
      <c r="BN498" s="302"/>
      <c r="BO498" s="302"/>
      <c r="BP498" s="302"/>
      <c r="BQ498" s="302"/>
      <c r="BR498" s="302"/>
      <c r="BS498" s="302"/>
      <c r="BT498" s="302"/>
      <c r="BU498" s="302"/>
      <c r="BV498" s="302"/>
      <c r="BW498" s="302"/>
      <c r="BX498" s="302"/>
      <c r="BY498" s="302"/>
      <c r="BZ498" s="303"/>
      <c r="CA498" s="303"/>
      <c r="CB498" s="303"/>
      <c r="CC498" s="303"/>
      <c r="CD498" s="303"/>
      <c r="CE498" s="303"/>
      <c r="CF498" s="303"/>
      <c r="CG498" s="303"/>
      <c r="CH498" s="303"/>
      <c r="CI498" s="303"/>
      <c r="CJ498" s="303"/>
      <c r="CK498" s="303"/>
      <c r="CL498" s="303"/>
      <c r="CM498" s="303"/>
      <c r="CN498" s="303"/>
      <c r="CO498" s="303"/>
      <c r="CP498" s="303"/>
      <c r="CQ498" s="303"/>
      <c r="CR498" s="303"/>
      <c r="CS498" s="303"/>
      <c r="CT498" s="303"/>
      <c r="CU498" s="303"/>
      <c r="CV498" s="303"/>
      <c r="CW498" s="303"/>
      <c r="CX498" s="303"/>
      <c r="CY498" s="303"/>
      <c r="CZ498" s="303"/>
    </row>
    <row r="499" s="623" customFormat="true" ht="25.15" customHeight="true" x14ac:dyDescent="0.2">
      <c r="C499" s="1798" t="s">
        <v>361</v>
      </c>
      <c r="D499" s="1797"/>
      <c r="E499" s="1657">
        <v>8.9641359072097765E-4</v>
      </c>
      <c r="F499" s="1545"/>
      <c r="G499" s="1545"/>
      <c r="H499" s="1798" t="s">
        <v>387</v>
      </c>
      <c r="I499" s="1797"/>
      <c r="J499" s="1658">
        <v>1.6050438238470986E-3</v>
      </c>
      <c r="K499" s="1545"/>
      <c r="L499" s="1545"/>
      <c r="M499" s="1798" t="s">
        <v>385</v>
      </c>
      <c r="N499" s="1797"/>
      <c r="O499" s="1659">
        <v>5.0289649193962317E-2</v>
      </c>
      <c r="P499" s="1545"/>
      <c r="Q499" s="1545"/>
      <c r="AK499" s="300"/>
      <c r="AL499" s="300"/>
      <c r="AM499" s="300"/>
      <c r="AN499" s="300"/>
      <c r="AO499" s="300"/>
      <c r="AP499" s="300"/>
      <c r="AQ499" s="300"/>
      <c r="AR499" s="300"/>
      <c r="AS499" s="300"/>
      <c r="AT499" s="300"/>
      <c r="AU499" s="300"/>
      <c r="AV499" s="300"/>
      <c r="AW499" s="300"/>
      <c r="AX499" s="300"/>
      <c r="AY499" s="300"/>
      <c r="AZ499" s="300"/>
      <c r="BA499" s="302"/>
      <c r="BB499" s="352"/>
      <c r="BC499" s="302"/>
      <c r="BD499" s="302"/>
      <c r="BE499" s="302"/>
      <c r="BF499" s="302"/>
      <c r="BG499" s="302"/>
      <c r="BH499" s="302"/>
      <c r="BI499" s="302"/>
      <c r="BJ499" s="302"/>
      <c r="BK499" s="302"/>
      <c r="BL499" s="302"/>
      <c r="BM499" s="302"/>
      <c r="BN499" s="302"/>
      <c r="BO499" s="302"/>
      <c r="BP499" s="302"/>
      <c r="BQ499" s="302"/>
      <c r="BR499" s="302"/>
      <c r="BS499" s="302"/>
      <c r="BT499" s="302"/>
      <c r="BU499" s="302"/>
      <c r="BV499" s="302"/>
      <c r="BW499" s="302"/>
      <c r="BX499" s="302"/>
      <c r="BY499" s="302"/>
      <c r="BZ499" s="303"/>
      <c r="CA499" s="303"/>
      <c r="CB499" s="303"/>
      <c r="CC499" s="303"/>
      <c r="CD499" s="303"/>
      <c r="CE499" s="303"/>
      <c r="CF499" s="303"/>
      <c r="CG499" s="303"/>
      <c r="CH499" s="303"/>
      <c r="CI499" s="303"/>
      <c r="CJ499" s="303"/>
      <c r="CK499" s="303"/>
      <c r="CL499" s="303"/>
      <c r="CM499" s="303"/>
      <c r="CN499" s="303"/>
      <c r="CO499" s="303"/>
      <c r="CP499" s="303"/>
      <c r="CQ499" s="303"/>
      <c r="CR499" s="303"/>
      <c r="CS499" s="303"/>
      <c r="CT499" s="303"/>
      <c r="CU499" s="303"/>
      <c r="CV499" s="303"/>
      <c r="CW499" s="303"/>
      <c r="CX499" s="303"/>
      <c r="CY499" s="303"/>
      <c r="CZ499" s="303"/>
    </row>
    <row r="500" s="623" customFormat="true" ht="25.15" customHeight="true" x14ac:dyDescent="0.2">
      <c r="C500" s="1798" t="s">
        <v>346</v>
      </c>
      <c r="D500" s="1797"/>
      <c r="E500" s="1657">
        <v>0.13356468471851024</v>
      </c>
      <c r="F500" s="1545"/>
      <c r="G500" s="1545"/>
      <c r="H500" s="1798" t="s">
        <v>385</v>
      </c>
      <c r="I500" s="1797"/>
      <c r="J500" s="1658">
        <v>0.13387313588960587</v>
      </c>
      <c r="K500" s="1545"/>
      <c r="L500" s="1545"/>
      <c r="M500" s="1798" t="s">
        <v>388</v>
      </c>
      <c r="N500" s="1797"/>
      <c r="O500" s="1659">
        <v>2.0178158449539784E-3</v>
      </c>
      <c r="P500" s="1545"/>
      <c r="Q500" s="1545"/>
      <c r="AK500" s="300"/>
      <c r="AL500" s="300"/>
      <c r="AM500" s="300"/>
      <c r="AN500" s="300"/>
      <c r="AO500" s="300"/>
      <c r="AP500" s="300"/>
      <c r="AQ500" s="300"/>
      <c r="AR500" s="300"/>
      <c r="AS500" s="300"/>
      <c r="AT500" s="300"/>
      <c r="AU500" s="300"/>
      <c r="AV500" s="300"/>
      <c r="AW500" s="300"/>
      <c r="AX500" s="300"/>
      <c r="AY500" s="300"/>
      <c r="AZ500" s="300"/>
      <c r="BA500" s="302"/>
      <c r="BB500" s="352"/>
      <c r="BC500" s="302"/>
      <c r="BD500" s="302"/>
      <c r="BE500" s="302"/>
      <c r="BF500" s="302"/>
      <c r="BG500" s="302"/>
      <c r="BH500" s="302"/>
      <c r="BI500" s="302"/>
      <c r="BJ500" s="302"/>
      <c r="BK500" s="302"/>
      <c r="BL500" s="302"/>
      <c r="BM500" s="302"/>
      <c r="BN500" s="302"/>
      <c r="BO500" s="302"/>
      <c r="BP500" s="302"/>
      <c r="BQ500" s="302"/>
      <c r="BR500" s="302"/>
      <c r="BS500" s="302"/>
      <c r="BT500" s="302"/>
      <c r="BU500" s="302"/>
      <c r="BV500" s="302"/>
      <c r="BW500" s="302"/>
      <c r="BX500" s="302"/>
      <c r="BY500" s="302"/>
      <c r="BZ500" s="303"/>
      <c r="CA500" s="303"/>
      <c r="CB500" s="303"/>
      <c r="CC500" s="303"/>
      <c r="CD500" s="303"/>
      <c r="CE500" s="303"/>
      <c r="CF500" s="303"/>
      <c r="CG500" s="303"/>
      <c r="CH500" s="303"/>
      <c r="CI500" s="303"/>
      <c r="CJ500" s="303"/>
      <c r="CK500" s="303"/>
      <c r="CL500" s="303"/>
      <c r="CM500" s="303"/>
      <c r="CN500" s="303"/>
      <c r="CO500" s="303"/>
      <c r="CP500" s="303"/>
      <c r="CQ500" s="303"/>
      <c r="CR500" s="303"/>
      <c r="CS500" s="303"/>
      <c r="CT500" s="303"/>
      <c r="CU500" s="303"/>
      <c r="CV500" s="303"/>
      <c r="CW500" s="303"/>
      <c r="CX500" s="303"/>
      <c r="CY500" s="303"/>
      <c r="CZ500" s="303"/>
    </row>
    <row r="501" s="623" customFormat="true" ht="25.15" customHeight="true" x14ac:dyDescent="0.2">
      <c r="C501" s="1798" t="s">
        <v>362</v>
      </c>
      <c r="D501" s="1797"/>
      <c r="E501" s="1657">
        <v>2.158186938125272E-2</v>
      </c>
      <c r="F501" s="1545"/>
      <c r="G501" s="1545"/>
      <c r="H501" s="1798" t="s">
        <v>388</v>
      </c>
      <c r="I501" s="1797"/>
      <c r="J501" s="1658">
        <v>4.5875988648539402E-3</v>
      </c>
      <c r="K501" s="1545"/>
      <c r="L501" s="1545"/>
      <c r="M501" s="1798" t="s">
        <v>342</v>
      </c>
      <c r="N501" s="1797"/>
      <c r="O501" s="1659">
        <v>0.11959562396801741</v>
      </c>
      <c r="P501" s="1545"/>
      <c r="Q501" s="1545"/>
      <c r="AK501" s="300"/>
      <c r="AL501" s="300"/>
      <c r="AM501" s="300"/>
      <c r="AN501" s="300"/>
      <c r="AO501" s="300"/>
      <c r="AP501" s="300"/>
      <c r="AQ501" s="300"/>
      <c r="AR501" s="300"/>
      <c r="AS501" s="300"/>
      <c r="AT501" s="300"/>
      <c r="AU501" s="300"/>
      <c r="AV501" s="300"/>
      <c r="AW501" s="300"/>
      <c r="AX501" s="300"/>
      <c r="AY501" s="300"/>
      <c r="AZ501" s="300"/>
      <c r="BA501" s="302"/>
      <c r="BB501" s="352"/>
      <c r="BC501" s="302"/>
      <c r="BD501" s="302"/>
      <c r="BE501" s="302"/>
      <c r="BF501" s="302"/>
      <c r="BG501" s="302"/>
      <c r="BH501" s="302"/>
      <c r="BI501" s="302"/>
      <c r="BJ501" s="302"/>
      <c r="BK501" s="302"/>
      <c r="BL501" s="302"/>
      <c r="BM501" s="302"/>
      <c r="BN501" s="302"/>
      <c r="BO501" s="302"/>
      <c r="BP501" s="302"/>
      <c r="BQ501" s="302"/>
      <c r="BR501" s="302"/>
      <c r="BS501" s="302"/>
      <c r="BT501" s="302"/>
      <c r="BU501" s="302"/>
      <c r="BV501" s="302"/>
      <c r="BW501" s="302"/>
      <c r="BX501" s="302"/>
      <c r="BY501" s="302"/>
      <c r="BZ501" s="303"/>
      <c r="CA501" s="303"/>
      <c r="CB501" s="303"/>
      <c r="CC501" s="303"/>
      <c r="CD501" s="303"/>
      <c r="CE501" s="303"/>
      <c r="CF501" s="303"/>
      <c r="CG501" s="303"/>
      <c r="CH501" s="303"/>
      <c r="CI501" s="303"/>
      <c r="CJ501" s="303"/>
      <c r="CK501" s="303"/>
      <c r="CL501" s="303"/>
      <c r="CM501" s="303"/>
      <c r="CN501" s="303"/>
      <c r="CO501" s="303"/>
      <c r="CP501" s="303"/>
      <c r="CQ501" s="303"/>
      <c r="CR501" s="303"/>
      <c r="CS501" s="303"/>
      <c r="CT501" s="303"/>
      <c r="CU501" s="303"/>
      <c r="CV501" s="303"/>
      <c r="CW501" s="303"/>
      <c r="CX501" s="303"/>
      <c r="CY501" s="303"/>
      <c r="CZ501" s="303"/>
    </row>
    <row r="502" s="623" customFormat="true" ht="25.15" customHeight="true" x14ac:dyDescent="0.2">
      <c r="C502" s="1798" t="s">
        <v>335</v>
      </c>
      <c r="D502" s="1797"/>
      <c r="E502" s="1657">
        <v>0.44971900822976912</v>
      </c>
      <c r="F502" s="1545"/>
      <c r="G502" s="1545"/>
      <c r="H502" s="1798" t="s">
        <v>342</v>
      </c>
      <c r="I502" s="1797"/>
      <c r="J502" s="1658">
        <v>3.9997381025436186E-2</v>
      </c>
      <c r="K502" s="1545"/>
      <c r="L502" s="1545"/>
      <c r="M502" s="1798" t="s">
        <v>392</v>
      </c>
      <c r="N502" s="1797"/>
      <c r="O502" s="1665">
        <v>9.6314375718253533E-5</v>
      </c>
      <c r="P502" s="1545"/>
      <c r="Q502" s="1545"/>
      <c r="AK502" s="300"/>
      <c r="AL502" s="300"/>
      <c r="AM502" s="300"/>
      <c r="AN502" s="300"/>
      <c r="AO502" s="300"/>
      <c r="AP502" s="300"/>
      <c r="AQ502" s="300"/>
      <c r="AR502" s="300"/>
      <c r="AS502" s="300"/>
      <c r="AT502" s="300"/>
      <c r="AU502" s="300"/>
      <c r="AV502" s="300"/>
      <c r="AW502" s="300"/>
      <c r="AX502" s="300"/>
      <c r="AY502" s="300"/>
      <c r="AZ502" s="300"/>
      <c r="BA502" s="302"/>
      <c r="BB502" s="352"/>
      <c r="BC502" s="302"/>
      <c r="BD502" s="302"/>
      <c r="BE502" s="302"/>
      <c r="BF502" s="302"/>
      <c r="BG502" s="302"/>
      <c r="BH502" s="302"/>
      <c r="BI502" s="302"/>
      <c r="BJ502" s="302"/>
      <c r="BK502" s="302"/>
      <c r="BL502" s="302"/>
      <c r="BM502" s="302"/>
      <c r="BN502" s="302"/>
      <c r="BO502" s="302"/>
      <c r="BP502" s="302"/>
      <c r="BQ502" s="302"/>
      <c r="BR502" s="302"/>
      <c r="BS502" s="302"/>
      <c r="BT502" s="302"/>
      <c r="BU502" s="302"/>
      <c r="BV502" s="302"/>
      <c r="BW502" s="302"/>
      <c r="BX502" s="302"/>
      <c r="BY502" s="302"/>
      <c r="BZ502" s="303"/>
      <c r="CA502" s="303"/>
      <c r="CB502" s="303"/>
      <c r="CC502" s="303"/>
      <c r="CD502" s="303"/>
      <c r="CE502" s="303"/>
      <c r="CF502" s="303"/>
      <c r="CG502" s="303"/>
      <c r="CH502" s="303"/>
      <c r="CI502" s="303"/>
      <c r="CJ502" s="303"/>
      <c r="CK502" s="303"/>
      <c r="CL502" s="303"/>
      <c r="CM502" s="303"/>
      <c r="CN502" s="303"/>
      <c r="CO502" s="303"/>
      <c r="CP502" s="303"/>
      <c r="CQ502" s="303"/>
      <c r="CR502" s="303"/>
      <c r="CS502" s="303"/>
      <c r="CT502" s="303"/>
      <c r="CU502" s="303"/>
      <c r="CV502" s="303"/>
      <c r="CW502" s="303"/>
      <c r="CX502" s="303"/>
      <c r="CY502" s="303"/>
      <c r="CZ502" s="303"/>
    </row>
    <row r="503" s="623" customFormat="true" ht="25.15" customHeight="true" x14ac:dyDescent="0.2">
      <c r="C503" s="1798" t="s">
        <v>343</v>
      </c>
      <c r="D503" s="1797"/>
      <c r="E503" s="1657">
        <v>3.9305387122821465E-2</v>
      </c>
      <c r="F503" s="1545"/>
      <c r="G503" s="1545"/>
      <c r="H503" s="1798" t="s">
        <v>392</v>
      </c>
      <c r="I503" s="1797"/>
      <c r="J503" s="1658">
        <v>1.6944143354504079E-3</v>
      </c>
      <c r="K503" s="1545"/>
      <c r="L503" s="1545"/>
      <c r="M503" s="1798" t="s">
        <v>354</v>
      </c>
      <c r="N503" s="1797"/>
      <c r="O503" s="1659">
        <v>2.3064450372978992E-2</v>
      </c>
      <c r="P503" s="1545"/>
      <c r="Q503" s="1545"/>
      <c r="AK503" s="300"/>
      <c r="AL503" s="300"/>
      <c r="AM503" s="300"/>
      <c r="AN503" s="300"/>
      <c r="AO503" s="300"/>
      <c r="AP503" s="300"/>
      <c r="AQ503" s="300"/>
      <c r="AR503" s="300"/>
      <c r="AS503" s="300"/>
      <c r="AT503" s="300"/>
      <c r="AU503" s="300"/>
      <c r="AV503" s="300"/>
      <c r="AW503" s="300"/>
      <c r="AX503" s="300"/>
      <c r="AY503" s="300"/>
      <c r="AZ503" s="300"/>
      <c r="BA503" s="302"/>
      <c r="BB503" s="352"/>
      <c r="BC503" s="302"/>
      <c r="BD503" s="302"/>
      <c r="BE503" s="302"/>
      <c r="BF503" s="302"/>
      <c r="BG503" s="302"/>
      <c r="BH503" s="302"/>
      <c r="BI503" s="302"/>
      <c r="BJ503" s="302"/>
      <c r="BK503" s="302"/>
      <c r="BL503" s="302"/>
      <c r="BM503" s="302"/>
      <c r="BN503" s="302"/>
      <c r="BO503" s="302"/>
      <c r="BP503" s="302"/>
      <c r="BQ503" s="302"/>
      <c r="BR503" s="302"/>
      <c r="BS503" s="302"/>
      <c r="BT503" s="302"/>
      <c r="BU503" s="302"/>
      <c r="BV503" s="302"/>
      <c r="BW503" s="302"/>
      <c r="BX503" s="302"/>
      <c r="BY503" s="302"/>
      <c r="BZ503" s="303"/>
      <c r="CA503" s="303"/>
      <c r="CB503" s="303"/>
      <c r="CC503" s="303"/>
      <c r="CD503" s="303"/>
      <c r="CE503" s="303"/>
      <c r="CF503" s="303"/>
      <c r="CG503" s="303"/>
      <c r="CH503" s="303"/>
      <c r="CI503" s="303"/>
      <c r="CJ503" s="303"/>
      <c r="CK503" s="303"/>
      <c r="CL503" s="303"/>
      <c r="CM503" s="303"/>
      <c r="CN503" s="303"/>
      <c r="CO503" s="303"/>
      <c r="CP503" s="303"/>
      <c r="CQ503" s="303"/>
      <c r="CR503" s="303"/>
      <c r="CS503" s="303"/>
      <c r="CT503" s="303"/>
      <c r="CU503" s="303"/>
      <c r="CV503" s="303"/>
      <c r="CW503" s="303"/>
      <c r="CX503" s="303"/>
      <c r="CY503" s="303"/>
      <c r="CZ503" s="303"/>
    </row>
    <row r="504" s="623" customFormat="true" ht="25.15" customHeight="true" x14ac:dyDescent="0.2">
      <c r="C504" s="1798" t="s">
        <v>329</v>
      </c>
      <c r="D504" s="1797"/>
      <c r="E504" s="1657">
        <v>0.53177541078125934</v>
      </c>
      <c r="F504" s="1545"/>
      <c r="G504" s="1545"/>
      <c r="H504" s="1798" t="s">
        <v>354</v>
      </c>
      <c r="I504" s="1797"/>
      <c r="J504" s="1658">
        <v>0.13310244781464053</v>
      </c>
      <c r="K504" s="1545"/>
      <c r="L504" s="1545"/>
      <c r="M504" s="1798" t="s">
        <v>363</v>
      </c>
      <c r="N504" s="1797"/>
      <c r="O504" s="1659">
        <v>1.4251582670884303E-2</v>
      </c>
      <c r="P504" s="1545"/>
      <c r="Q504" s="1545"/>
      <c r="AK504" s="300"/>
      <c r="AL504" s="300"/>
      <c r="AM504" s="300"/>
      <c r="AN504" s="300"/>
      <c r="AO504" s="300"/>
      <c r="AP504" s="300"/>
      <c r="AQ504" s="300"/>
      <c r="AR504" s="300"/>
      <c r="AS504" s="300"/>
      <c r="AT504" s="300"/>
      <c r="AU504" s="300"/>
      <c r="AV504" s="300"/>
      <c r="AW504" s="300"/>
      <c r="AX504" s="300"/>
      <c r="AY504" s="300"/>
      <c r="AZ504" s="300"/>
      <c r="BA504" s="302"/>
      <c r="BB504" s="352"/>
      <c r="BC504" s="302"/>
      <c r="BD504" s="302"/>
      <c r="BE504" s="302"/>
      <c r="BF504" s="302"/>
      <c r="BG504" s="302"/>
      <c r="BH504" s="302"/>
      <c r="BI504" s="302"/>
      <c r="BJ504" s="302"/>
      <c r="BK504" s="302"/>
      <c r="BL504" s="302"/>
      <c r="BM504" s="302"/>
      <c r="BN504" s="302"/>
      <c r="BO504" s="302"/>
      <c r="BP504" s="302"/>
      <c r="BQ504" s="302"/>
      <c r="BR504" s="302"/>
      <c r="BS504" s="302"/>
      <c r="BT504" s="302"/>
      <c r="BU504" s="302"/>
      <c r="BV504" s="302"/>
      <c r="BW504" s="302"/>
      <c r="BX504" s="302"/>
      <c r="BY504" s="302"/>
      <c r="BZ504" s="303"/>
      <c r="CA504" s="303"/>
      <c r="CB504" s="303"/>
      <c r="CC504" s="303"/>
      <c r="CD504" s="303"/>
      <c r="CE504" s="303"/>
      <c r="CF504" s="303"/>
      <c r="CG504" s="303"/>
      <c r="CH504" s="303"/>
      <c r="CI504" s="303"/>
      <c r="CJ504" s="303"/>
      <c r="CK504" s="303"/>
      <c r="CL504" s="303"/>
      <c r="CM504" s="303"/>
      <c r="CN504" s="303"/>
      <c r="CO504" s="303"/>
      <c r="CP504" s="303"/>
      <c r="CQ504" s="303"/>
      <c r="CR504" s="303"/>
      <c r="CS504" s="303"/>
      <c r="CT504" s="303"/>
      <c r="CU504" s="303"/>
      <c r="CV504" s="303"/>
      <c r="CW504" s="303"/>
      <c r="CX504" s="303"/>
      <c r="CY504" s="303"/>
      <c r="CZ504" s="303"/>
    </row>
    <row r="505" s="623" customFormat="true" ht="25.15" customHeight="true" x14ac:dyDescent="0.2">
      <c r="C505" s="1798" t="s">
        <v>394</v>
      </c>
      <c r="D505" s="1797"/>
      <c r="E505" s="1664">
        <v>1.0225617339354906E-5</v>
      </c>
      <c r="F505" s="1545"/>
      <c r="G505" s="1545"/>
      <c r="H505" s="1798" t="s">
        <v>363</v>
      </c>
      <c r="I505" s="1797"/>
      <c r="J505" s="1658">
        <v>7.2216696115309682E-3</v>
      </c>
      <c r="K505" s="1545"/>
      <c r="L505" s="1545"/>
      <c r="M505" s="1798" t="s">
        <v>351</v>
      </c>
      <c r="N505" s="1797"/>
      <c r="O505" s="1659">
        <v>4.5187676216440639E-2</v>
      </c>
      <c r="P505" s="1545"/>
      <c r="Q505" s="1545"/>
      <c r="AK505" s="300"/>
      <c r="AL505" s="300"/>
      <c r="AM505" s="300"/>
      <c r="AN505" s="300"/>
      <c r="AO505" s="300"/>
      <c r="AP505" s="300"/>
      <c r="AQ505" s="300"/>
      <c r="AR505" s="300"/>
      <c r="AS505" s="300"/>
      <c r="AT505" s="300"/>
      <c r="AU505" s="300"/>
      <c r="AV505" s="300"/>
      <c r="AW505" s="300"/>
      <c r="AX505" s="300"/>
      <c r="AY505" s="300"/>
      <c r="AZ505" s="300"/>
      <c r="BA505" s="302"/>
      <c r="BB505" s="352"/>
      <c r="BC505" s="302"/>
      <c r="BD505" s="302"/>
      <c r="BE505" s="302"/>
      <c r="BF505" s="302"/>
      <c r="BG505" s="302"/>
      <c r="BH505" s="302"/>
      <c r="BI505" s="302"/>
      <c r="BJ505" s="302"/>
      <c r="BK505" s="302"/>
      <c r="BL505" s="302"/>
      <c r="BM505" s="302"/>
      <c r="BN505" s="302"/>
      <c r="BO505" s="302"/>
      <c r="BP505" s="302"/>
      <c r="BQ505" s="302"/>
      <c r="BR505" s="302"/>
      <c r="BS505" s="302"/>
      <c r="BT505" s="302"/>
      <c r="BU505" s="302"/>
      <c r="BV505" s="302"/>
      <c r="BW505" s="302"/>
      <c r="BX505" s="302"/>
      <c r="BY505" s="302"/>
      <c r="BZ505" s="303"/>
      <c r="CA505" s="303"/>
      <c r="CB505" s="303"/>
      <c r="CC505" s="303"/>
      <c r="CD505" s="303"/>
      <c r="CE505" s="303"/>
      <c r="CF505" s="303"/>
      <c r="CG505" s="303"/>
      <c r="CH505" s="303"/>
      <c r="CI505" s="303"/>
      <c r="CJ505" s="303"/>
      <c r="CK505" s="303"/>
      <c r="CL505" s="303"/>
      <c r="CM505" s="303"/>
      <c r="CN505" s="303"/>
      <c r="CO505" s="303"/>
      <c r="CP505" s="303"/>
      <c r="CQ505" s="303"/>
      <c r="CR505" s="303"/>
      <c r="CS505" s="303"/>
      <c r="CT505" s="303"/>
      <c r="CU505" s="303"/>
      <c r="CV505" s="303"/>
      <c r="CW505" s="303"/>
      <c r="CX505" s="303"/>
      <c r="CY505" s="303"/>
      <c r="CZ505" s="303"/>
    </row>
    <row r="506" s="623" customFormat="true" ht="25.15" customHeight="true" x14ac:dyDescent="0.2">
      <c r="C506" s="1798" t="s">
        <v>395</v>
      </c>
      <c r="D506" s="1797"/>
      <c r="E506" s="1664">
        <v>2.1752299952488142E-6</v>
      </c>
      <c r="F506" s="1545"/>
      <c r="G506" s="1545"/>
      <c r="H506" s="1798" t="s">
        <v>351</v>
      </c>
      <c r="I506" s="1797"/>
      <c r="J506" s="1658">
        <v>7.0484327042775907E-2</v>
      </c>
      <c r="K506" s="1545"/>
      <c r="L506" s="1545"/>
      <c r="M506" s="1798" t="s">
        <v>361</v>
      </c>
      <c r="N506" s="1797"/>
      <c r="O506" s="1659">
        <v>3.2727836889624197E-2</v>
      </c>
      <c r="P506" s="1545"/>
      <c r="Q506" s="1545"/>
      <c r="AK506" s="300"/>
      <c r="AL506" s="300"/>
      <c r="AM506" s="300"/>
      <c r="AN506" s="300"/>
      <c r="AO506" s="300"/>
      <c r="AP506" s="300"/>
      <c r="AQ506" s="300"/>
      <c r="AR506" s="300"/>
      <c r="AS506" s="300"/>
      <c r="AT506" s="300"/>
      <c r="AU506" s="300"/>
      <c r="AV506" s="300"/>
      <c r="AW506" s="300"/>
      <c r="AX506" s="300"/>
      <c r="AY506" s="300"/>
      <c r="AZ506" s="300"/>
      <c r="BA506" s="302"/>
      <c r="BB506" s="352"/>
      <c r="BC506" s="302"/>
      <c r="BD506" s="302"/>
      <c r="BE506" s="302"/>
      <c r="BF506" s="302"/>
      <c r="BG506" s="302"/>
      <c r="BH506" s="302"/>
      <c r="BI506" s="302"/>
      <c r="BJ506" s="302"/>
      <c r="BK506" s="302"/>
      <c r="BL506" s="302"/>
      <c r="BM506" s="302"/>
      <c r="BN506" s="302"/>
      <c r="BO506" s="302"/>
      <c r="BP506" s="302"/>
      <c r="BQ506" s="302"/>
      <c r="BR506" s="302"/>
      <c r="BS506" s="302"/>
      <c r="BT506" s="302"/>
      <c r="BU506" s="302"/>
      <c r="BV506" s="302"/>
      <c r="BW506" s="302"/>
      <c r="BX506" s="302"/>
      <c r="BY506" s="302"/>
      <c r="BZ506" s="303"/>
      <c r="CA506" s="303"/>
      <c r="CB506" s="303"/>
      <c r="CC506" s="303"/>
      <c r="CD506" s="303"/>
      <c r="CE506" s="303"/>
      <c r="CF506" s="303"/>
      <c r="CG506" s="303"/>
      <c r="CH506" s="303"/>
      <c r="CI506" s="303"/>
      <c r="CJ506" s="303"/>
      <c r="CK506" s="303"/>
      <c r="CL506" s="303"/>
      <c r="CM506" s="303"/>
      <c r="CN506" s="303"/>
      <c r="CO506" s="303"/>
      <c r="CP506" s="303"/>
      <c r="CQ506" s="303"/>
      <c r="CR506" s="303"/>
      <c r="CS506" s="303"/>
      <c r="CT506" s="303"/>
      <c r="CU506" s="303"/>
      <c r="CV506" s="303"/>
      <c r="CW506" s="303"/>
      <c r="CX506" s="303"/>
      <c r="CY506" s="303"/>
      <c r="CZ506" s="303"/>
    </row>
    <row r="507" s="623" customFormat="true" ht="25.15" customHeight="true" x14ac:dyDescent="0.2">
      <c r="C507" s="1798" t="s">
        <v>345</v>
      </c>
      <c r="D507" s="1797"/>
      <c r="E507" s="1660">
        <v>0.12540514840066252</v>
      </c>
      <c r="F507" s="1545"/>
      <c r="G507" s="1545"/>
      <c r="H507" s="1798" t="s">
        <v>361</v>
      </c>
      <c r="I507" s="1797"/>
      <c r="J507" s="1658">
        <v>9.0351252600457592E-4</v>
      </c>
      <c r="K507" s="1545"/>
      <c r="L507" s="1545"/>
      <c r="M507" s="1798" t="s">
        <v>346</v>
      </c>
      <c r="N507" s="1797"/>
      <c r="O507" s="1659">
        <v>3.2900007778061603E-2</v>
      </c>
      <c r="P507" s="1545"/>
      <c r="Q507" s="1545"/>
      <c r="AK507" s="300"/>
      <c r="AL507" s="300"/>
      <c r="AM507" s="300"/>
      <c r="AN507" s="300"/>
      <c r="AO507" s="300"/>
      <c r="AP507" s="300"/>
      <c r="AQ507" s="300"/>
      <c r="AR507" s="300"/>
      <c r="AS507" s="300"/>
      <c r="AT507" s="300"/>
      <c r="AU507" s="300"/>
      <c r="AV507" s="300"/>
      <c r="AW507" s="300"/>
      <c r="AX507" s="300"/>
      <c r="AY507" s="300"/>
      <c r="AZ507" s="300"/>
      <c r="BA507" s="302"/>
      <c r="BB507" s="352"/>
      <c r="BC507" s="302"/>
      <c r="BD507" s="302"/>
      <c r="BE507" s="302"/>
      <c r="BF507" s="302"/>
      <c r="BG507" s="302"/>
      <c r="BH507" s="302"/>
      <c r="BI507" s="302"/>
      <c r="BJ507" s="302"/>
      <c r="BK507" s="302"/>
      <c r="BL507" s="302"/>
      <c r="BM507" s="302"/>
      <c r="BN507" s="302"/>
      <c r="BO507" s="302"/>
      <c r="BP507" s="302"/>
      <c r="BQ507" s="302"/>
      <c r="BR507" s="302"/>
      <c r="BS507" s="302"/>
      <c r="BT507" s="302"/>
      <c r="BU507" s="302"/>
      <c r="BV507" s="302"/>
      <c r="BW507" s="302"/>
      <c r="BX507" s="302"/>
      <c r="BY507" s="302"/>
      <c r="BZ507" s="303"/>
      <c r="CA507" s="303"/>
      <c r="CB507" s="303"/>
      <c r="CC507" s="303"/>
      <c r="CD507" s="303"/>
      <c r="CE507" s="303"/>
      <c r="CF507" s="303"/>
      <c r="CG507" s="303"/>
      <c r="CH507" s="303"/>
      <c r="CI507" s="303"/>
      <c r="CJ507" s="303"/>
      <c r="CK507" s="303"/>
      <c r="CL507" s="303"/>
      <c r="CM507" s="303"/>
      <c r="CN507" s="303"/>
      <c r="CO507" s="303"/>
      <c r="CP507" s="303"/>
      <c r="CQ507" s="303"/>
      <c r="CR507" s="303"/>
      <c r="CS507" s="303"/>
      <c r="CT507" s="303"/>
      <c r="CU507" s="303"/>
      <c r="CV507" s="303"/>
      <c r="CW507" s="303"/>
      <c r="CX507" s="303"/>
      <c r="CY507" s="303"/>
      <c r="CZ507" s="303"/>
    </row>
    <row r="508" s="623" customFormat="true" ht="25.15" customHeight="true" x14ac:dyDescent="0.2">
      <c r="C508" s="1796"/>
      <c r="D508" s="1797"/>
      <c r="E508" s="1570"/>
      <c r="F508" s="1545"/>
      <c r="G508" s="1545"/>
      <c r="H508" s="1798" t="s">
        <v>346</v>
      </c>
      <c r="I508" s="1797"/>
      <c r="J508" s="1658">
        <v>0.13927226389171449</v>
      </c>
      <c r="K508" s="1545"/>
      <c r="L508" s="1545"/>
      <c r="M508" s="1798" t="s">
        <v>362</v>
      </c>
      <c r="N508" s="1797"/>
      <c r="O508" s="1659">
        <v>2.0392613802347817E-2</v>
      </c>
      <c r="P508" s="1545"/>
      <c r="Q508" s="1545"/>
      <c r="AK508" s="300"/>
      <c r="AL508" s="300"/>
      <c r="AM508" s="300"/>
      <c r="AN508" s="300"/>
      <c r="AO508" s="300"/>
      <c r="AP508" s="300"/>
      <c r="AQ508" s="300"/>
      <c r="AR508" s="300"/>
      <c r="AS508" s="300"/>
      <c r="AT508" s="300"/>
      <c r="AU508" s="300"/>
      <c r="AV508" s="300"/>
      <c r="AW508" s="300"/>
      <c r="AX508" s="300"/>
      <c r="AY508" s="300"/>
      <c r="AZ508" s="300"/>
      <c r="BA508" s="302"/>
      <c r="BB508" s="352"/>
      <c r="BC508" s="302"/>
      <c r="BD508" s="302"/>
      <c r="BE508" s="302"/>
      <c r="BF508" s="302"/>
      <c r="BG508" s="302"/>
      <c r="BH508" s="302"/>
      <c r="BI508" s="302"/>
      <c r="BJ508" s="302"/>
      <c r="BK508" s="302"/>
      <c r="BL508" s="302"/>
      <c r="BM508" s="302"/>
      <c r="BN508" s="302"/>
      <c r="BO508" s="302"/>
      <c r="BP508" s="302"/>
      <c r="BQ508" s="302"/>
      <c r="BR508" s="302"/>
      <c r="BS508" s="302"/>
      <c r="BT508" s="302"/>
      <c r="BU508" s="302"/>
      <c r="BV508" s="302"/>
      <c r="BW508" s="302"/>
      <c r="BX508" s="302"/>
      <c r="BY508" s="302"/>
      <c r="BZ508" s="303"/>
      <c r="CA508" s="303"/>
      <c r="CB508" s="303"/>
      <c r="CC508" s="303"/>
      <c r="CD508" s="303"/>
      <c r="CE508" s="303"/>
      <c r="CF508" s="303"/>
      <c r="CG508" s="303"/>
      <c r="CH508" s="303"/>
      <c r="CI508" s="303"/>
      <c r="CJ508" s="303"/>
      <c r="CK508" s="303"/>
      <c r="CL508" s="303"/>
      <c r="CM508" s="303"/>
      <c r="CN508" s="303"/>
      <c r="CO508" s="303"/>
      <c r="CP508" s="303"/>
      <c r="CQ508" s="303"/>
      <c r="CR508" s="303"/>
      <c r="CS508" s="303"/>
      <c r="CT508" s="303"/>
      <c r="CU508" s="303"/>
      <c r="CV508" s="303"/>
      <c r="CW508" s="303"/>
      <c r="CX508" s="303"/>
      <c r="CY508" s="303"/>
      <c r="CZ508" s="303"/>
    </row>
    <row r="509" s="623" customFormat="true" ht="25.15" customHeight="true" x14ac:dyDescent="0.2">
      <c r="C509" s="1796"/>
      <c r="D509" s="1797"/>
      <c r="E509" s="1545"/>
      <c r="F509" s="1545"/>
      <c r="G509" s="1545"/>
      <c r="H509" s="1798" t="s">
        <v>362</v>
      </c>
      <c r="I509" s="1797"/>
      <c r="J509" s="1658">
        <v>4.6093945954861371E-3</v>
      </c>
      <c r="K509" s="1545"/>
      <c r="L509" s="1545"/>
      <c r="M509" s="1798" t="s">
        <v>335</v>
      </c>
      <c r="N509" s="1797"/>
      <c r="O509" s="1659">
        <v>0.23146459526423876</v>
      </c>
      <c r="P509" s="1545"/>
      <c r="Q509" s="1545"/>
      <c r="AK509" s="300"/>
      <c r="AL509" s="300"/>
      <c r="AM509" s="300"/>
      <c r="AN509" s="300"/>
      <c r="AO509" s="300"/>
      <c r="AP509" s="300"/>
      <c r="AQ509" s="300"/>
      <c r="AR509" s="300"/>
      <c r="AS509" s="300"/>
      <c r="AT509" s="300"/>
      <c r="AU509" s="300"/>
      <c r="AV509" s="300"/>
      <c r="AW509" s="300"/>
      <c r="AX509" s="300"/>
      <c r="AY509" s="300"/>
      <c r="AZ509" s="300"/>
      <c r="BA509" s="302"/>
      <c r="BB509" s="352"/>
      <c r="BC509" s="302"/>
      <c r="BD509" s="302"/>
      <c r="BE509" s="302"/>
      <c r="BF509" s="302"/>
      <c r="BG509" s="302"/>
      <c r="BH509" s="302"/>
      <c r="BI509" s="302"/>
      <c r="BJ509" s="302"/>
      <c r="BK509" s="302"/>
      <c r="BL509" s="302"/>
      <c r="BM509" s="302"/>
      <c r="BN509" s="302"/>
      <c r="BO509" s="302"/>
      <c r="BP509" s="302"/>
      <c r="BQ509" s="302"/>
      <c r="BR509" s="302"/>
      <c r="BS509" s="302"/>
      <c r="BT509" s="302"/>
      <c r="BU509" s="302"/>
      <c r="BV509" s="302"/>
      <c r="BW509" s="302"/>
      <c r="BX509" s="302"/>
      <c r="BY509" s="302"/>
      <c r="BZ509" s="303"/>
      <c r="CA509" s="303"/>
      <c r="CB509" s="303"/>
      <c r="CC509" s="303"/>
      <c r="CD509" s="303"/>
      <c r="CE509" s="303"/>
      <c r="CF509" s="303"/>
      <c r="CG509" s="303"/>
      <c r="CH509" s="303"/>
      <c r="CI509" s="303"/>
      <c r="CJ509" s="303"/>
      <c r="CK509" s="303"/>
      <c r="CL509" s="303"/>
      <c r="CM509" s="303"/>
      <c r="CN509" s="303"/>
      <c r="CO509" s="303"/>
      <c r="CP509" s="303"/>
      <c r="CQ509" s="303"/>
      <c r="CR509" s="303"/>
      <c r="CS509" s="303"/>
      <c r="CT509" s="303"/>
      <c r="CU509" s="303"/>
      <c r="CV509" s="303"/>
      <c r="CW509" s="303"/>
      <c r="CX509" s="303"/>
      <c r="CY509" s="303"/>
      <c r="CZ509" s="303"/>
    </row>
    <row r="510" s="623" customFormat="true" ht="25.15" customHeight="true" x14ac:dyDescent="0.2">
      <c r="C510" s="1799" t="s">
        <v>303</v>
      </c>
      <c r="D510" s="1797"/>
      <c r="E510" s="1797"/>
      <c r="F510" s="1797"/>
      <c r="G510" s="1797"/>
      <c r="H510" s="1798" t="s">
        <v>335</v>
      </c>
      <c r="I510" s="1797"/>
      <c r="J510" s="1658">
        <v>0.3681428269284267</v>
      </c>
      <c r="K510" s="1545"/>
      <c r="L510" s="1545"/>
      <c r="M510" s="1798" t="s">
        <v>343</v>
      </c>
      <c r="N510" s="1797"/>
      <c r="O510" s="1659">
        <v>9.5654687653103462E-2</v>
      </c>
      <c r="P510" s="1545"/>
      <c r="Q510" s="1545"/>
      <c r="AK510" s="300"/>
      <c r="AL510" s="300"/>
      <c r="AM510" s="300"/>
      <c r="AN510" s="300"/>
      <c r="AO510" s="300"/>
      <c r="AP510" s="300"/>
      <c r="AQ510" s="300"/>
      <c r="AR510" s="300"/>
      <c r="AS510" s="300"/>
      <c r="AT510" s="300"/>
      <c r="AU510" s="300"/>
      <c r="AV510" s="300"/>
      <c r="AW510" s="300"/>
      <c r="AX510" s="300"/>
      <c r="AY510" s="300"/>
      <c r="AZ510" s="300"/>
      <c r="BA510" s="302"/>
      <c r="BB510" s="352"/>
      <c r="BC510" s="302"/>
      <c r="BD510" s="302"/>
      <c r="BE510" s="302"/>
      <c r="BF510" s="302"/>
      <c r="BG510" s="302"/>
      <c r="BH510" s="302"/>
      <c r="BI510" s="302"/>
      <c r="BJ510" s="302"/>
      <c r="BK510" s="302"/>
      <c r="BL510" s="302"/>
      <c r="BM510" s="302"/>
      <c r="BN510" s="302"/>
      <c r="BO510" s="302"/>
      <c r="BP510" s="302"/>
      <c r="BQ510" s="302"/>
      <c r="BR510" s="302"/>
      <c r="BS510" s="302"/>
      <c r="BT510" s="302"/>
      <c r="BU510" s="302"/>
      <c r="BV510" s="302"/>
      <c r="BW510" s="302"/>
      <c r="BX510" s="302"/>
      <c r="BY510" s="302"/>
      <c r="BZ510" s="303"/>
      <c r="CA510" s="303"/>
      <c r="CB510" s="303"/>
      <c r="CC510" s="303"/>
      <c r="CD510" s="303"/>
      <c r="CE510" s="303"/>
      <c r="CF510" s="303"/>
      <c r="CG510" s="303"/>
      <c r="CH510" s="303"/>
      <c r="CI510" s="303"/>
      <c r="CJ510" s="303"/>
      <c r="CK510" s="303"/>
      <c r="CL510" s="303"/>
      <c r="CM510" s="303"/>
      <c r="CN510" s="303"/>
      <c r="CO510" s="303"/>
      <c r="CP510" s="303"/>
      <c r="CQ510" s="303"/>
      <c r="CR510" s="303"/>
      <c r="CS510" s="303"/>
      <c r="CT510" s="303"/>
      <c r="CU510" s="303"/>
      <c r="CV510" s="303"/>
      <c r="CW510" s="303"/>
      <c r="CX510" s="303"/>
      <c r="CY510" s="303"/>
      <c r="CZ510" s="303"/>
    </row>
    <row r="511" s="623" customFormat="true" ht="25.15" customHeight="true" x14ac:dyDescent="0.2">
      <c r="C511" s="1800" t="s">
        <v>227</v>
      </c>
      <c r="D511" s="1797"/>
      <c r="E511" s="1800" t="s">
        <v>304</v>
      </c>
      <c r="F511" s="1801"/>
      <c r="G511" s="1802"/>
      <c r="H511" s="1798" t="s">
        <v>343</v>
      </c>
      <c r="I511" s="1797"/>
      <c r="J511" s="1658">
        <v>9.2768157859466748E-3</v>
      </c>
      <c r="K511" s="1545"/>
      <c r="L511" s="1545"/>
      <c r="M511" s="1798" t="s">
        <v>329</v>
      </c>
      <c r="N511" s="1797"/>
      <c r="O511" s="1659">
        <v>0.34971689364258191</v>
      </c>
      <c r="P511" s="1545"/>
      <c r="Q511" s="1545"/>
      <c r="AK511" s="300"/>
      <c r="AL511" s="300"/>
      <c r="AM511" s="300"/>
      <c r="AN511" s="300"/>
      <c r="AO511" s="300"/>
      <c r="AP511" s="300"/>
      <c r="AQ511" s="300"/>
      <c r="AR511" s="300"/>
      <c r="AS511" s="300"/>
      <c r="AT511" s="300"/>
      <c r="AU511" s="300"/>
      <c r="AV511" s="300"/>
      <c r="AW511" s="300"/>
      <c r="AX511" s="300"/>
      <c r="AY511" s="300"/>
      <c r="AZ511" s="300"/>
      <c r="BA511" s="302"/>
      <c r="BB511" s="352"/>
      <c r="BC511" s="302"/>
      <c r="BD511" s="302"/>
      <c r="BE511" s="302"/>
      <c r="BF511" s="302"/>
      <c r="BG511" s="302"/>
      <c r="BH511" s="302"/>
      <c r="BI511" s="302"/>
      <c r="BJ511" s="302"/>
      <c r="BK511" s="302"/>
      <c r="BL511" s="302"/>
      <c r="BM511" s="302"/>
      <c r="BN511" s="302"/>
      <c r="BO511" s="302"/>
      <c r="BP511" s="302"/>
      <c r="BQ511" s="302"/>
      <c r="BR511" s="302"/>
      <c r="BS511" s="302"/>
      <c r="BT511" s="302"/>
      <c r="BU511" s="302"/>
      <c r="BV511" s="302"/>
      <c r="BW511" s="302"/>
      <c r="BX511" s="302"/>
      <c r="BY511" s="302"/>
      <c r="BZ511" s="303"/>
      <c r="CA511" s="303"/>
      <c r="CB511" s="303"/>
      <c r="CC511" s="303"/>
      <c r="CD511" s="303"/>
      <c r="CE511" s="303"/>
      <c r="CF511" s="303"/>
      <c r="CG511" s="303"/>
      <c r="CH511" s="303"/>
      <c r="CI511" s="303"/>
      <c r="CJ511" s="303"/>
      <c r="CK511" s="303"/>
      <c r="CL511" s="303"/>
      <c r="CM511" s="303"/>
      <c r="CN511" s="303"/>
      <c r="CO511" s="303"/>
      <c r="CP511" s="303"/>
      <c r="CQ511" s="303"/>
      <c r="CR511" s="303"/>
      <c r="CS511" s="303"/>
      <c r="CT511" s="303"/>
      <c r="CU511" s="303"/>
      <c r="CV511" s="303"/>
      <c r="CW511" s="303"/>
      <c r="CX511" s="303"/>
      <c r="CY511" s="303"/>
      <c r="CZ511" s="303"/>
    </row>
    <row r="512" s="623" customFormat="true" ht="25.15" customHeight="true" x14ac:dyDescent="0.2">
      <c r="C512" s="1797"/>
      <c r="D512" s="1797"/>
      <c r="E512" s="1642" t="s">
        <v>208</v>
      </c>
      <c r="F512" s="1643" t="s">
        <v>305</v>
      </c>
      <c r="G512" s="1644" t="s">
        <v>306</v>
      </c>
      <c r="H512" s="1798" t="s">
        <v>329</v>
      </c>
      <c r="I512" s="1797"/>
      <c r="J512" s="1658">
        <v>0.36730183246028303</v>
      </c>
      <c r="K512" s="1545"/>
      <c r="L512" s="1545"/>
      <c r="M512" s="1798" t="s">
        <v>394</v>
      </c>
      <c r="N512" s="1797"/>
      <c r="O512" s="1659">
        <v>4.0342144975190819E-4</v>
      </c>
      <c r="P512" s="1545"/>
      <c r="Q512" s="1545"/>
      <c r="AK512" s="300"/>
      <c r="AL512" s="300"/>
      <c r="AM512" s="300"/>
      <c r="AN512" s="300"/>
      <c r="AO512" s="300"/>
      <c r="AP512" s="300"/>
      <c r="AQ512" s="300"/>
      <c r="AR512" s="300"/>
      <c r="AS512" s="300"/>
      <c r="AT512" s="300"/>
      <c r="AU512" s="300"/>
      <c r="AV512" s="300"/>
      <c r="AW512" s="300"/>
      <c r="AX512" s="300"/>
      <c r="AY512" s="300"/>
      <c r="AZ512" s="300"/>
      <c r="BA512" s="302"/>
      <c r="BB512" s="352"/>
      <c r="BC512" s="302"/>
      <c r="BD512" s="302"/>
      <c r="BE512" s="302"/>
      <c r="BF512" s="302"/>
      <c r="BG512" s="302"/>
      <c r="BH512" s="302"/>
      <c r="BI512" s="302"/>
      <c r="BJ512" s="302"/>
      <c r="BK512" s="302"/>
      <c r="BL512" s="302"/>
      <c r="BM512" s="302"/>
      <c r="BN512" s="302"/>
      <c r="BO512" s="302"/>
      <c r="BP512" s="302"/>
      <c r="BQ512" s="302"/>
      <c r="BR512" s="302"/>
      <c r="BS512" s="302"/>
      <c r="BT512" s="302"/>
      <c r="BU512" s="302"/>
      <c r="BV512" s="302"/>
      <c r="BW512" s="302"/>
      <c r="BX512" s="302"/>
      <c r="BY512" s="302"/>
      <c r="BZ512" s="303"/>
      <c r="CA512" s="303"/>
      <c r="CB512" s="303"/>
      <c r="CC512" s="303"/>
      <c r="CD512" s="303"/>
      <c r="CE512" s="303"/>
      <c r="CF512" s="303"/>
      <c r="CG512" s="303"/>
      <c r="CH512" s="303"/>
      <c r="CI512" s="303"/>
      <c r="CJ512" s="303"/>
      <c r="CK512" s="303"/>
      <c r="CL512" s="303"/>
      <c r="CM512" s="303"/>
      <c r="CN512" s="303"/>
      <c r="CO512" s="303"/>
      <c r="CP512" s="303"/>
      <c r="CQ512" s="303"/>
      <c r="CR512" s="303"/>
      <c r="CS512" s="303"/>
      <c r="CT512" s="303"/>
      <c r="CU512" s="303"/>
      <c r="CV512" s="303"/>
      <c r="CW512" s="303"/>
      <c r="CX512" s="303"/>
      <c r="CY512" s="303"/>
      <c r="CZ512" s="303"/>
    </row>
    <row r="513" s="623" customFormat="true" ht="25.15" customHeight="true" x14ac:dyDescent="0.2">
      <c r="C513" s="1798" t="s">
        <v>229</v>
      </c>
      <c r="D513" s="1797"/>
      <c r="E513" s="1666">
        <v>5.7401387197838067</v>
      </c>
      <c r="F513" s="1667">
        <v>11.480277439567613</v>
      </c>
      <c r="G513" s="1668">
        <v>11.480277439567613</v>
      </c>
      <c r="H513" s="1798" t="s">
        <v>394</v>
      </c>
      <c r="I513" s="1797"/>
      <c r="J513" s="1658">
        <v>2.0238835861808468E-4</v>
      </c>
      <c r="K513" s="1545"/>
      <c r="L513" s="1545"/>
      <c r="M513" s="1798" t="s">
        <v>345</v>
      </c>
      <c r="N513" s="1797"/>
      <c r="O513" s="1659">
        <v>7.7706400226582525E-2</v>
      </c>
      <c r="P513" s="1545"/>
      <c r="Q513" s="1545"/>
      <c r="AK513" s="300"/>
      <c r="AL513" s="300"/>
      <c r="AM513" s="300"/>
      <c r="AN513" s="300"/>
      <c r="AO513" s="300"/>
      <c r="AP513" s="300"/>
      <c r="AQ513" s="300"/>
      <c r="AR513" s="300"/>
      <c r="AS513" s="300"/>
      <c r="AT513" s="300"/>
      <c r="AU513" s="300"/>
      <c r="AV513" s="300"/>
      <c r="AW513" s="300"/>
      <c r="AX513" s="300"/>
      <c r="AY513" s="300"/>
      <c r="AZ513" s="300"/>
      <c r="BA513" s="302"/>
      <c r="BB513" s="352"/>
      <c r="BC513" s="302"/>
      <c r="BD513" s="302"/>
      <c r="BE513" s="302"/>
      <c r="BF513" s="302"/>
      <c r="BG513" s="302"/>
      <c r="BH513" s="302"/>
      <c r="BI513" s="302"/>
      <c r="BJ513" s="302"/>
      <c r="BK513" s="302"/>
      <c r="BL513" s="302"/>
      <c r="BM513" s="302"/>
      <c r="BN513" s="302"/>
      <c r="BO513" s="302"/>
      <c r="BP513" s="302"/>
      <c r="BQ513" s="302"/>
      <c r="BR513" s="302"/>
      <c r="BS513" s="302"/>
      <c r="BT513" s="302"/>
      <c r="BU513" s="302"/>
      <c r="BV513" s="302"/>
      <c r="BW513" s="302"/>
      <c r="BX513" s="302"/>
      <c r="BY513" s="302"/>
      <c r="BZ513" s="303"/>
      <c r="CA513" s="303"/>
      <c r="CB513" s="303"/>
      <c r="CC513" s="303"/>
      <c r="CD513" s="303"/>
      <c r="CE513" s="303"/>
      <c r="CF513" s="303"/>
      <c r="CG513" s="303"/>
      <c r="CH513" s="303"/>
      <c r="CI513" s="303"/>
      <c r="CJ513" s="303"/>
      <c r="CK513" s="303"/>
      <c r="CL513" s="303"/>
      <c r="CM513" s="303"/>
      <c r="CN513" s="303"/>
      <c r="CO513" s="303"/>
      <c r="CP513" s="303"/>
      <c r="CQ513" s="303"/>
      <c r="CR513" s="303"/>
      <c r="CS513" s="303"/>
      <c r="CT513" s="303"/>
      <c r="CU513" s="303"/>
      <c r="CV513" s="303"/>
      <c r="CW513" s="303"/>
      <c r="CX513" s="303"/>
      <c r="CY513" s="303"/>
      <c r="CZ513" s="303"/>
    </row>
    <row r="514" s="623" customFormat="true" ht="25.15" customHeight="true" x14ac:dyDescent="0.2">
      <c r="C514" s="1796"/>
      <c r="D514" s="1797"/>
      <c r="E514" s="1570"/>
      <c r="F514" s="1570"/>
      <c r="G514" s="1570"/>
      <c r="H514" s="1798" t="s">
        <v>395</v>
      </c>
      <c r="I514" s="1797"/>
      <c r="J514" s="1658">
        <v>1.8449443280216826E-4</v>
      </c>
      <c r="K514" s="1545"/>
      <c r="L514" s="1545"/>
      <c r="M514" s="1798" t="s">
        <v>269</v>
      </c>
      <c r="N514" s="1797"/>
      <c r="O514" s="1659">
        <v>1.093582055497574E-3</v>
      </c>
      <c r="P514" s="1545"/>
      <c r="Q514" s="1545"/>
      <c r="AK514" s="300"/>
      <c r="AL514" s="300"/>
      <c r="AM514" s="300"/>
      <c r="AN514" s="300"/>
      <c r="AO514" s="300"/>
      <c r="AP514" s="300"/>
      <c r="AQ514" s="300"/>
      <c r="AR514" s="300"/>
      <c r="AS514" s="300"/>
      <c r="AT514" s="300"/>
      <c r="AU514" s="300"/>
      <c r="AV514" s="300"/>
      <c r="AW514" s="300"/>
      <c r="AX514" s="300"/>
      <c r="AY514" s="300"/>
      <c r="AZ514" s="300"/>
      <c r="BA514" s="302"/>
      <c r="BB514" s="352"/>
      <c r="BC514" s="302"/>
      <c r="BD514" s="302"/>
      <c r="BE514" s="302"/>
      <c r="BF514" s="302"/>
      <c r="BG514" s="302"/>
      <c r="BH514" s="302"/>
      <c r="BI514" s="302"/>
      <c r="BJ514" s="302"/>
      <c r="BK514" s="302"/>
      <c r="BL514" s="302"/>
      <c r="BM514" s="302"/>
      <c r="BN514" s="302"/>
      <c r="BO514" s="302"/>
      <c r="BP514" s="302"/>
      <c r="BQ514" s="302"/>
      <c r="BR514" s="302"/>
      <c r="BS514" s="302"/>
      <c r="BT514" s="302"/>
      <c r="BU514" s="302"/>
      <c r="BV514" s="302"/>
      <c r="BW514" s="302"/>
      <c r="BX514" s="302"/>
      <c r="BY514" s="302"/>
      <c r="BZ514" s="303"/>
      <c r="CA514" s="303"/>
      <c r="CB514" s="303"/>
      <c r="CC514" s="303"/>
      <c r="CD514" s="303"/>
      <c r="CE514" s="303"/>
      <c r="CF514" s="303"/>
      <c r="CG514" s="303"/>
      <c r="CH514" s="303"/>
      <c r="CI514" s="303"/>
      <c r="CJ514" s="303"/>
      <c r="CK514" s="303"/>
      <c r="CL514" s="303"/>
      <c r="CM514" s="303"/>
      <c r="CN514" s="303"/>
      <c r="CO514" s="303"/>
      <c r="CP514" s="303"/>
      <c r="CQ514" s="303"/>
      <c r="CR514" s="303"/>
      <c r="CS514" s="303"/>
      <c r="CT514" s="303"/>
      <c r="CU514" s="303"/>
      <c r="CV514" s="303"/>
      <c r="CW514" s="303"/>
      <c r="CX514" s="303"/>
      <c r="CY514" s="303"/>
      <c r="CZ514" s="303"/>
    </row>
    <row r="515" s="623" customFormat="true" ht="25.15" customHeight="true" x14ac:dyDescent="0.2">
      <c r="C515" s="1796"/>
      <c r="D515" s="1797"/>
      <c r="E515" s="1545"/>
      <c r="F515" s="1545"/>
      <c r="G515" s="1545"/>
      <c r="H515" s="1798" t="s">
        <v>345</v>
      </c>
      <c r="I515" s="1797"/>
      <c r="J515" s="1658">
        <v>0.1593002456792251</v>
      </c>
      <c r="K515" s="1545"/>
      <c r="L515" s="1545"/>
      <c r="M515" s="1798" t="s">
        <v>286</v>
      </c>
      <c r="N515" s="1797"/>
      <c r="O515" s="1665">
        <v>3.4186443846060404E-5</v>
      </c>
      <c r="P515" s="1545"/>
      <c r="Q515" s="1545"/>
      <c r="AK515" s="300"/>
      <c r="AL515" s="300"/>
      <c r="AM515" s="300"/>
      <c r="AN515" s="300"/>
      <c r="AO515" s="300"/>
      <c r="AP515" s="300"/>
      <c r="AQ515" s="300"/>
      <c r="AR515" s="300"/>
      <c r="AS515" s="300"/>
      <c r="AT515" s="300"/>
      <c r="AU515" s="300"/>
      <c r="AV515" s="300"/>
      <c r="AW515" s="300"/>
      <c r="AX515" s="300"/>
      <c r="AY515" s="300"/>
      <c r="AZ515" s="300"/>
      <c r="BA515" s="302"/>
      <c r="BB515" s="352"/>
      <c r="BC515" s="302"/>
      <c r="BD515" s="302"/>
      <c r="BE515" s="302"/>
      <c r="BF515" s="302"/>
      <c r="BG515" s="302"/>
      <c r="BH515" s="302"/>
      <c r="BI515" s="302"/>
      <c r="BJ515" s="302"/>
      <c r="BK515" s="302"/>
      <c r="BL515" s="302"/>
      <c r="BM515" s="302"/>
      <c r="BN515" s="302"/>
      <c r="BO515" s="302"/>
      <c r="BP515" s="302"/>
      <c r="BQ515" s="302"/>
      <c r="BR515" s="302"/>
      <c r="BS515" s="302"/>
      <c r="BT515" s="302"/>
      <c r="BU515" s="302"/>
      <c r="BV515" s="302"/>
      <c r="BW515" s="302"/>
      <c r="BX515" s="302"/>
      <c r="BY515" s="302"/>
      <c r="BZ515" s="303"/>
      <c r="CA515" s="303"/>
      <c r="CB515" s="303"/>
      <c r="CC515" s="303"/>
      <c r="CD515" s="303"/>
      <c r="CE515" s="303"/>
      <c r="CF515" s="303"/>
      <c r="CG515" s="303"/>
      <c r="CH515" s="303"/>
      <c r="CI515" s="303"/>
      <c r="CJ515" s="303"/>
      <c r="CK515" s="303"/>
      <c r="CL515" s="303"/>
      <c r="CM515" s="303"/>
      <c r="CN515" s="303"/>
      <c r="CO515" s="303"/>
      <c r="CP515" s="303"/>
      <c r="CQ515" s="303"/>
      <c r="CR515" s="303"/>
      <c r="CS515" s="303"/>
      <c r="CT515" s="303"/>
      <c r="CU515" s="303"/>
      <c r="CV515" s="303"/>
      <c r="CW515" s="303"/>
      <c r="CX515" s="303"/>
      <c r="CY515" s="303"/>
      <c r="CZ515" s="303"/>
    </row>
    <row r="516" s="623" customFormat="true" ht="25.15" customHeight="true" x14ac:dyDescent="0.2">
      <c r="C516" s="1799" t="s">
        <v>307</v>
      </c>
      <c r="D516" s="1797"/>
      <c r="E516" s="1797"/>
      <c r="F516" s="1545"/>
      <c r="G516" s="1545"/>
      <c r="H516" s="1798" t="s">
        <v>269</v>
      </c>
      <c r="I516" s="1797"/>
      <c r="J516" s="1658">
        <v>1.6767416898567609E-2</v>
      </c>
      <c r="K516" s="1545"/>
      <c r="L516" s="1545"/>
      <c r="M516" s="1798" t="s">
        <v>288</v>
      </c>
      <c r="N516" s="1797"/>
      <c r="O516" s="1659">
        <v>1.6315907063792223E-4</v>
      </c>
      <c r="P516" s="1545"/>
      <c r="Q516" s="1545"/>
      <c r="AK516" s="300"/>
      <c r="AL516" s="300"/>
      <c r="AM516" s="300"/>
      <c r="AN516" s="300"/>
      <c r="AO516" s="300"/>
      <c r="AP516" s="300"/>
      <c r="AQ516" s="300"/>
      <c r="AR516" s="300"/>
      <c r="AS516" s="300"/>
      <c r="AT516" s="300"/>
      <c r="AU516" s="300"/>
      <c r="AV516" s="300"/>
      <c r="AW516" s="300"/>
      <c r="AX516" s="300"/>
      <c r="AY516" s="300"/>
      <c r="AZ516" s="300"/>
      <c r="BA516" s="302"/>
      <c r="BB516" s="352"/>
      <c r="BC516" s="302"/>
      <c r="BD516" s="302"/>
      <c r="BE516" s="302"/>
      <c r="BF516" s="302"/>
      <c r="BG516" s="302"/>
      <c r="BH516" s="302"/>
      <c r="BI516" s="302"/>
      <c r="BJ516" s="302"/>
      <c r="BK516" s="302"/>
      <c r="BL516" s="302"/>
      <c r="BM516" s="302"/>
      <c r="BN516" s="302"/>
      <c r="BO516" s="302"/>
      <c r="BP516" s="302"/>
      <c r="BQ516" s="302"/>
      <c r="BR516" s="302"/>
      <c r="BS516" s="302"/>
      <c r="BT516" s="302"/>
      <c r="BU516" s="302"/>
      <c r="BV516" s="302"/>
      <c r="BW516" s="302"/>
      <c r="BX516" s="302"/>
      <c r="BY516" s="302"/>
      <c r="BZ516" s="303"/>
      <c r="CA516" s="303"/>
      <c r="CB516" s="303"/>
      <c r="CC516" s="303"/>
      <c r="CD516" s="303"/>
      <c r="CE516" s="303"/>
      <c r="CF516" s="303"/>
      <c r="CG516" s="303"/>
      <c r="CH516" s="303"/>
      <c r="CI516" s="303"/>
      <c r="CJ516" s="303"/>
      <c r="CK516" s="303"/>
      <c r="CL516" s="303"/>
      <c r="CM516" s="303"/>
      <c r="CN516" s="303"/>
      <c r="CO516" s="303"/>
      <c r="CP516" s="303"/>
      <c r="CQ516" s="303"/>
      <c r="CR516" s="303"/>
      <c r="CS516" s="303"/>
      <c r="CT516" s="303"/>
      <c r="CU516" s="303"/>
      <c r="CV516" s="303"/>
      <c r="CW516" s="303"/>
      <c r="CX516" s="303"/>
      <c r="CY516" s="303"/>
      <c r="CZ516" s="303"/>
    </row>
    <row r="517" s="623" customFormat="true" ht="25.15" customHeight="true" x14ac:dyDescent="0.2">
      <c r="C517" s="1796"/>
      <c r="D517" s="1797"/>
      <c r="E517" s="1645" t="s">
        <v>227</v>
      </c>
      <c r="F517" s="1545"/>
      <c r="G517" s="1545"/>
      <c r="H517" s="1798" t="s">
        <v>286</v>
      </c>
      <c r="I517" s="1797"/>
      <c r="J517" s="1658">
        <v>1.331142398314828E-3</v>
      </c>
      <c r="K517" s="1545"/>
      <c r="L517" s="1545"/>
      <c r="M517" s="1798" t="s">
        <v>267</v>
      </c>
      <c r="N517" s="1797"/>
      <c r="O517" s="1659">
        <v>1.92957384190467E-2</v>
      </c>
      <c r="P517" s="1545"/>
      <c r="Q517" s="1545"/>
      <c r="AK517" s="300"/>
      <c r="AL517" s="300"/>
      <c r="AM517" s="300"/>
      <c r="AN517" s="300"/>
      <c r="AO517" s="300"/>
      <c r="AP517" s="300"/>
      <c r="AQ517" s="300"/>
      <c r="AR517" s="300"/>
      <c r="AS517" s="300"/>
      <c r="AT517" s="300"/>
      <c r="AU517" s="300"/>
      <c r="AV517" s="300"/>
      <c r="AW517" s="300"/>
      <c r="AX517" s="300"/>
      <c r="AY517" s="300"/>
      <c r="AZ517" s="300"/>
      <c r="BA517" s="302"/>
      <c r="BB517" s="352"/>
      <c r="BC517" s="302"/>
      <c r="BD517" s="302"/>
      <c r="BE517" s="302"/>
      <c r="BF517" s="302"/>
      <c r="BG517" s="302"/>
      <c r="BH517" s="302"/>
      <c r="BI517" s="302"/>
      <c r="BJ517" s="302"/>
      <c r="BK517" s="302"/>
      <c r="BL517" s="302"/>
      <c r="BM517" s="302"/>
      <c r="BN517" s="302"/>
      <c r="BO517" s="302"/>
      <c r="BP517" s="302"/>
      <c r="BQ517" s="302"/>
      <c r="BR517" s="302"/>
      <c r="BS517" s="302"/>
      <c r="BT517" s="302"/>
      <c r="BU517" s="302"/>
      <c r="BV517" s="302"/>
      <c r="BW517" s="302"/>
      <c r="BX517" s="302"/>
      <c r="BY517" s="302"/>
      <c r="BZ517" s="303"/>
      <c r="CA517" s="303"/>
      <c r="CB517" s="303"/>
      <c r="CC517" s="303"/>
      <c r="CD517" s="303"/>
      <c r="CE517" s="303"/>
      <c r="CF517" s="303"/>
      <c r="CG517" s="303"/>
      <c r="CH517" s="303"/>
      <c r="CI517" s="303"/>
      <c r="CJ517" s="303"/>
      <c r="CK517" s="303"/>
      <c r="CL517" s="303"/>
      <c r="CM517" s="303"/>
      <c r="CN517" s="303"/>
      <c r="CO517" s="303"/>
      <c r="CP517" s="303"/>
      <c r="CQ517" s="303"/>
      <c r="CR517" s="303"/>
      <c r="CS517" s="303"/>
      <c r="CT517" s="303"/>
      <c r="CU517" s="303"/>
      <c r="CV517" s="303"/>
      <c r="CW517" s="303"/>
      <c r="CX517" s="303"/>
      <c r="CY517" s="303"/>
      <c r="CZ517" s="303"/>
    </row>
    <row r="518" s="623" customFormat="true" ht="25.15" customHeight="true" x14ac:dyDescent="0.2">
      <c r="C518" s="1797"/>
      <c r="D518" s="1797"/>
      <c r="E518" s="1669" t="s">
        <v>229</v>
      </c>
      <c r="F518" s="1545"/>
      <c r="G518" s="1545"/>
      <c r="H518" s="1798" t="s">
        <v>288</v>
      </c>
      <c r="I518" s="1797"/>
      <c r="J518" s="1663">
        <v>2.8171149561657962E-5</v>
      </c>
      <c r="K518" s="1545"/>
      <c r="L518" s="1545"/>
      <c r="M518" s="1798" t="s">
        <v>271</v>
      </c>
      <c r="N518" s="1797"/>
      <c r="O518" s="1659">
        <v>1.8858136076695421E-3</v>
      </c>
      <c r="P518" s="1545"/>
      <c r="Q518" s="1545"/>
      <c r="AK518" s="300"/>
      <c r="AL518" s="300"/>
      <c r="AM518" s="300"/>
      <c r="AN518" s="300"/>
      <c r="AO518" s="300"/>
      <c r="AP518" s="300"/>
      <c r="AQ518" s="300"/>
      <c r="AR518" s="300"/>
      <c r="AS518" s="300"/>
      <c r="AT518" s="300"/>
      <c r="AU518" s="300"/>
      <c r="AV518" s="300"/>
      <c r="AW518" s="300"/>
      <c r="AX518" s="300"/>
      <c r="AY518" s="300"/>
      <c r="AZ518" s="300"/>
      <c r="BA518" s="302"/>
      <c r="BB518" s="352"/>
      <c r="BC518" s="302"/>
      <c r="BD518" s="302"/>
      <c r="BE518" s="302"/>
      <c r="BF518" s="302"/>
      <c r="BG518" s="302"/>
      <c r="BH518" s="302"/>
      <c r="BI518" s="302"/>
      <c r="BJ518" s="302"/>
      <c r="BK518" s="302"/>
      <c r="BL518" s="302"/>
      <c r="BM518" s="302"/>
      <c r="BN518" s="302"/>
      <c r="BO518" s="302"/>
      <c r="BP518" s="302"/>
      <c r="BQ518" s="302"/>
      <c r="BR518" s="302"/>
      <c r="BS518" s="302"/>
      <c r="BT518" s="302"/>
      <c r="BU518" s="302"/>
      <c r="BV518" s="302"/>
      <c r="BW518" s="302"/>
      <c r="BX518" s="302"/>
      <c r="BY518" s="302"/>
      <c r="BZ518" s="303"/>
      <c r="CA518" s="303"/>
      <c r="CB518" s="303"/>
      <c r="CC518" s="303"/>
      <c r="CD518" s="303"/>
      <c r="CE518" s="303"/>
      <c r="CF518" s="303"/>
      <c r="CG518" s="303"/>
      <c r="CH518" s="303"/>
      <c r="CI518" s="303"/>
      <c r="CJ518" s="303"/>
      <c r="CK518" s="303"/>
      <c r="CL518" s="303"/>
      <c r="CM518" s="303"/>
      <c r="CN518" s="303"/>
      <c r="CO518" s="303"/>
      <c r="CP518" s="303"/>
      <c r="CQ518" s="303"/>
      <c r="CR518" s="303"/>
      <c r="CS518" s="303"/>
      <c r="CT518" s="303"/>
      <c r="CU518" s="303"/>
      <c r="CV518" s="303"/>
      <c r="CW518" s="303"/>
      <c r="CX518" s="303"/>
      <c r="CY518" s="303"/>
      <c r="CZ518" s="303"/>
    </row>
    <row r="519" s="623" customFormat="true" ht="25.15" customHeight="true" x14ac:dyDescent="0.2">
      <c r="C519" s="1798" t="s">
        <v>331</v>
      </c>
      <c r="D519" s="1797"/>
      <c r="E519" s="1654">
        <v>0.11209893713416126</v>
      </c>
      <c r="F519" s="1545"/>
      <c r="G519" s="1545"/>
      <c r="H519" s="1798" t="s">
        <v>267</v>
      </c>
      <c r="I519" s="1797"/>
      <c r="J519" s="1658">
        <v>2.5218092342641357E-2</v>
      </c>
      <c r="K519" s="1545"/>
      <c r="L519" s="1545"/>
      <c r="M519" s="1798" t="s">
        <v>268</v>
      </c>
      <c r="N519" s="1797"/>
      <c r="O519" s="1659">
        <v>1.7494079714575481E-2</v>
      </c>
      <c r="P519" s="1545"/>
      <c r="Q519" s="1545"/>
      <c r="AK519" s="300"/>
      <c r="AL519" s="300"/>
      <c r="AM519" s="300"/>
      <c r="AN519" s="300"/>
      <c r="AO519" s="300"/>
      <c r="AP519" s="300"/>
      <c r="AQ519" s="300"/>
      <c r="AR519" s="300"/>
      <c r="AS519" s="300"/>
      <c r="AT519" s="300"/>
      <c r="AU519" s="300"/>
      <c r="AV519" s="300"/>
      <c r="AW519" s="300"/>
      <c r="AX519" s="300"/>
      <c r="AY519" s="300"/>
      <c r="AZ519" s="300"/>
      <c r="BA519" s="302"/>
      <c r="BB519" s="352"/>
      <c r="BC519" s="302"/>
      <c r="BD519" s="302"/>
      <c r="BE519" s="302"/>
      <c r="BF519" s="302"/>
      <c r="BG519" s="302"/>
      <c r="BH519" s="302"/>
      <c r="BI519" s="302"/>
      <c r="BJ519" s="302"/>
      <c r="BK519" s="302"/>
      <c r="BL519" s="302"/>
      <c r="BM519" s="302"/>
      <c r="BN519" s="302"/>
      <c r="BO519" s="302"/>
      <c r="BP519" s="302"/>
      <c r="BQ519" s="302"/>
      <c r="BR519" s="302"/>
      <c r="BS519" s="302"/>
      <c r="BT519" s="302"/>
      <c r="BU519" s="302"/>
      <c r="BV519" s="302"/>
      <c r="BW519" s="302"/>
      <c r="BX519" s="302"/>
      <c r="BY519" s="302"/>
      <c r="BZ519" s="303"/>
      <c r="CA519" s="303"/>
      <c r="CB519" s="303"/>
      <c r="CC519" s="303"/>
      <c r="CD519" s="303"/>
      <c r="CE519" s="303"/>
      <c r="CF519" s="303"/>
      <c r="CG519" s="303"/>
      <c r="CH519" s="303"/>
      <c r="CI519" s="303"/>
      <c r="CJ519" s="303"/>
      <c r="CK519" s="303"/>
      <c r="CL519" s="303"/>
      <c r="CM519" s="303"/>
      <c r="CN519" s="303"/>
      <c r="CO519" s="303"/>
      <c r="CP519" s="303"/>
      <c r="CQ519" s="303"/>
      <c r="CR519" s="303"/>
      <c r="CS519" s="303"/>
      <c r="CT519" s="303"/>
      <c r="CU519" s="303"/>
      <c r="CV519" s="303"/>
      <c r="CW519" s="303"/>
      <c r="CX519" s="303"/>
      <c r="CY519" s="303"/>
      <c r="CZ519" s="303"/>
    </row>
    <row r="520" s="623" customFormat="true" ht="25.15" customHeight="true" x14ac:dyDescent="0.2">
      <c r="C520" s="1798" t="s">
        <v>348</v>
      </c>
      <c r="D520" s="1797"/>
      <c r="E520" s="1657">
        <v>4.2726542391717345E-2</v>
      </c>
      <c r="F520" s="1545"/>
      <c r="G520" s="1545"/>
      <c r="H520" s="1798" t="s">
        <v>271</v>
      </c>
      <c r="I520" s="1797"/>
      <c r="J520" s="1658">
        <v>3.6613660152372308E-3</v>
      </c>
      <c r="K520" s="1545"/>
      <c r="L520" s="1545"/>
      <c r="M520" s="1798" t="s">
        <v>396</v>
      </c>
      <c r="N520" s="1797"/>
      <c r="O520" s="1659">
        <v>3.3604299459861434E-4</v>
      </c>
      <c r="P520" s="1545"/>
      <c r="Q520" s="1545"/>
      <c r="AK520" s="300"/>
      <c r="AL520" s="300"/>
      <c r="AM520" s="300"/>
      <c r="AN520" s="300"/>
      <c r="AO520" s="300"/>
      <c r="AP520" s="300"/>
      <c r="AQ520" s="300"/>
      <c r="AR520" s="300"/>
      <c r="AS520" s="300"/>
      <c r="AT520" s="300"/>
      <c r="AU520" s="300"/>
      <c r="AV520" s="300"/>
      <c r="AW520" s="300"/>
      <c r="AX520" s="300"/>
      <c r="AY520" s="300"/>
      <c r="AZ520" s="300"/>
      <c r="BA520" s="302"/>
      <c r="BB520" s="352"/>
      <c r="BC520" s="302"/>
      <c r="BD520" s="302"/>
      <c r="BE520" s="302"/>
      <c r="BF520" s="302"/>
      <c r="BG520" s="302"/>
      <c r="BH520" s="302"/>
      <c r="BI520" s="302"/>
      <c r="BJ520" s="302"/>
      <c r="BK520" s="302"/>
      <c r="BL520" s="302"/>
      <c r="BM520" s="302"/>
      <c r="BN520" s="302"/>
      <c r="BO520" s="302"/>
      <c r="BP520" s="302"/>
      <c r="BQ520" s="302"/>
      <c r="BR520" s="302"/>
      <c r="BS520" s="302"/>
      <c r="BT520" s="302"/>
      <c r="BU520" s="302"/>
      <c r="BV520" s="302"/>
      <c r="BW520" s="302"/>
      <c r="BX520" s="302"/>
      <c r="BY520" s="302"/>
      <c r="BZ520" s="303"/>
      <c r="CA520" s="303"/>
      <c r="CB520" s="303"/>
      <c r="CC520" s="303"/>
      <c r="CD520" s="303"/>
      <c r="CE520" s="303"/>
      <c r="CF520" s="303"/>
      <c r="CG520" s="303"/>
      <c r="CH520" s="303"/>
      <c r="CI520" s="303"/>
      <c r="CJ520" s="303"/>
      <c r="CK520" s="303"/>
      <c r="CL520" s="303"/>
      <c r="CM520" s="303"/>
      <c r="CN520" s="303"/>
      <c r="CO520" s="303"/>
      <c r="CP520" s="303"/>
      <c r="CQ520" s="303"/>
      <c r="CR520" s="303"/>
      <c r="CS520" s="303"/>
      <c r="CT520" s="303"/>
      <c r="CU520" s="303"/>
      <c r="CV520" s="303"/>
      <c r="CW520" s="303"/>
      <c r="CX520" s="303"/>
      <c r="CY520" s="303"/>
      <c r="CZ520" s="303"/>
    </row>
    <row r="521" s="623" customFormat="true" ht="25.15" customHeight="true" x14ac:dyDescent="0.2">
      <c r="C521" s="1798" t="s">
        <v>332</v>
      </c>
      <c r="D521" s="1797"/>
      <c r="E521" s="1657">
        <v>0.10139721902822316</v>
      </c>
      <c r="F521" s="1545"/>
      <c r="G521" s="1545"/>
      <c r="H521" s="1798" t="s">
        <v>268</v>
      </c>
      <c r="I521" s="1797"/>
      <c r="J521" s="1658">
        <v>7.0511473918499583E-4</v>
      </c>
      <c r="K521" s="1545"/>
      <c r="L521" s="1545"/>
      <c r="M521" s="1798" t="s">
        <v>391</v>
      </c>
      <c r="N521" s="1797"/>
      <c r="O521" s="1661">
        <v>6.263059803097268E-4</v>
      </c>
      <c r="P521" s="1545"/>
      <c r="Q521" s="1545"/>
      <c r="AK521" s="300"/>
      <c r="AL521" s="300"/>
      <c r="AM521" s="300"/>
      <c r="AN521" s="300"/>
      <c r="AO521" s="300"/>
      <c r="AP521" s="300"/>
      <c r="AQ521" s="300"/>
      <c r="AR521" s="300"/>
      <c r="AS521" s="300"/>
      <c r="AT521" s="300"/>
      <c r="AU521" s="300"/>
      <c r="AV521" s="300"/>
      <c r="AW521" s="300"/>
      <c r="AX521" s="300"/>
      <c r="AY521" s="300"/>
      <c r="AZ521" s="300"/>
      <c r="BA521" s="302"/>
      <c r="BB521" s="352"/>
      <c r="BC521" s="302"/>
      <c r="BD521" s="302"/>
      <c r="BE521" s="302"/>
      <c r="BF521" s="302"/>
      <c r="BG521" s="302"/>
      <c r="BH521" s="302"/>
      <c r="BI521" s="302"/>
      <c r="BJ521" s="302"/>
      <c r="BK521" s="302"/>
      <c r="BL521" s="302"/>
      <c r="BM521" s="302"/>
      <c r="BN521" s="302"/>
      <c r="BO521" s="302"/>
      <c r="BP521" s="302"/>
      <c r="BQ521" s="302"/>
      <c r="BR521" s="302"/>
      <c r="BS521" s="302"/>
      <c r="BT521" s="302"/>
      <c r="BU521" s="302"/>
      <c r="BV521" s="302"/>
      <c r="BW521" s="302"/>
      <c r="BX521" s="302"/>
      <c r="BY521" s="302"/>
      <c r="BZ521" s="303"/>
      <c r="CA521" s="303"/>
      <c r="CB521" s="303"/>
      <c r="CC521" s="303"/>
      <c r="CD521" s="303"/>
      <c r="CE521" s="303"/>
      <c r="CF521" s="303"/>
      <c r="CG521" s="303"/>
      <c r="CH521" s="303"/>
      <c r="CI521" s="303"/>
      <c r="CJ521" s="303"/>
      <c r="CK521" s="303"/>
      <c r="CL521" s="303"/>
      <c r="CM521" s="303"/>
      <c r="CN521" s="303"/>
      <c r="CO521" s="303"/>
      <c r="CP521" s="303"/>
      <c r="CQ521" s="303"/>
      <c r="CR521" s="303"/>
      <c r="CS521" s="303"/>
      <c r="CT521" s="303"/>
      <c r="CU521" s="303"/>
      <c r="CV521" s="303"/>
      <c r="CW521" s="303"/>
      <c r="CX521" s="303"/>
      <c r="CY521" s="303"/>
      <c r="CZ521" s="303"/>
    </row>
    <row r="522" s="623" customFormat="true" ht="25.15" customHeight="true" x14ac:dyDescent="0.2">
      <c r="C522" s="1798" t="s">
        <v>333</v>
      </c>
      <c r="D522" s="1797"/>
      <c r="E522" s="1657">
        <v>0.11543230876020512</v>
      </c>
      <c r="F522" s="1545"/>
      <c r="G522" s="1545"/>
      <c r="H522" s="1798" t="s">
        <v>396</v>
      </c>
      <c r="I522" s="1797"/>
      <c r="J522" s="1663">
        <v>9.3561571536435021E-5</v>
      </c>
      <c r="K522" s="1545"/>
      <c r="L522" s="1545"/>
      <c r="M522" s="1796"/>
      <c r="N522" s="1797"/>
      <c r="O522" s="1570"/>
      <c r="P522" s="1545"/>
      <c r="Q522" s="1545"/>
      <c r="AK522" s="300"/>
      <c r="AL522" s="300"/>
      <c r="AM522" s="300"/>
      <c r="AN522" s="300"/>
      <c r="AO522" s="300"/>
      <c r="AP522" s="300"/>
      <c r="AQ522" s="300"/>
      <c r="AR522" s="300"/>
      <c r="AS522" s="300"/>
      <c r="AT522" s="300"/>
      <c r="AU522" s="300"/>
      <c r="AV522" s="300"/>
      <c r="AW522" s="300"/>
      <c r="AX522" s="300"/>
      <c r="AY522" s="300"/>
      <c r="AZ522" s="300"/>
      <c r="BA522" s="302"/>
      <c r="BB522" s="352"/>
      <c r="BC522" s="302"/>
      <c r="BD522" s="302"/>
      <c r="BE522" s="302"/>
      <c r="BF522" s="302"/>
      <c r="BG522" s="302"/>
      <c r="BH522" s="302"/>
      <c r="BI522" s="302"/>
      <c r="BJ522" s="302"/>
      <c r="BK522" s="302"/>
      <c r="BL522" s="302"/>
      <c r="BM522" s="302"/>
      <c r="BN522" s="302"/>
      <c r="BO522" s="302"/>
      <c r="BP522" s="302"/>
      <c r="BQ522" s="302"/>
      <c r="BR522" s="302"/>
      <c r="BS522" s="302"/>
      <c r="BT522" s="302"/>
      <c r="BU522" s="302"/>
      <c r="BV522" s="302"/>
      <c r="BW522" s="302"/>
      <c r="BX522" s="302"/>
      <c r="BY522" s="302"/>
      <c r="BZ522" s="303"/>
      <c r="CA522" s="303"/>
      <c r="CB522" s="303"/>
      <c r="CC522" s="303"/>
      <c r="CD522" s="303"/>
      <c r="CE522" s="303"/>
      <c r="CF522" s="303"/>
      <c r="CG522" s="303"/>
      <c r="CH522" s="303"/>
      <c r="CI522" s="303"/>
      <c r="CJ522" s="303"/>
      <c r="CK522" s="303"/>
      <c r="CL522" s="303"/>
      <c r="CM522" s="303"/>
      <c r="CN522" s="303"/>
      <c r="CO522" s="303"/>
      <c r="CP522" s="303"/>
      <c r="CQ522" s="303"/>
      <c r="CR522" s="303"/>
      <c r="CS522" s="303"/>
      <c r="CT522" s="303"/>
      <c r="CU522" s="303"/>
      <c r="CV522" s="303"/>
      <c r="CW522" s="303"/>
      <c r="CX522" s="303"/>
      <c r="CY522" s="303"/>
      <c r="CZ522" s="303"/>
    </row>
    <row r="523" s="623" customFormat="true" ht="25.15" customHeight="true" x14ac:dyDescent="0.2">
      <c r="C523" s="1798" t="s">
        <v>353</v>
      </c>
      <c r="D523" s="1797"/>
      <c r="E523" s="1657">
        <v>1.1824567909010738E-2</v>
      </c>
      <c r="F523" s="1545"/>
      <c r="G523" s="1545"/>
      <c r="H523" s="1798" t="s">
        <v>391</v>
      </c>
      <c r="I523" s="1797"/>
      <c r="J523" s="1662">
        <v>2.8265344572609183E-3</v>
      </c>
      <c r="K523" s="1545"/>
      <c r="L523" s="1545"/>
      <c r="M523" s="1796"/>
      <c r="N523" s="1797"/>
      <c r="O523" s="1545"/>
      <c r="P523" s="1545"/>
      <c r="Q523" s="1545"/>
      <c r="AK523" s="300"/>
      <c r="AL523" s="300"/>
      <c r="AM523" s="300"/>
      <c r="AN523" s="300"/>
      <c r="AO523" s="300"/>
      <c r="AP523" s="300"/>
      <c r="AQ523" s="300"/>
      <c r="AR523" s="300"/>
      <c r="AS523" s="300"/>
      <c r="AT523" s="300"/>
      <c r="AU523" s="300"/>
      <c r="AV523" s="300"/>
      <c r="AW523" s="300"/>
      <c r="AX523" s="300"/>
      <c r="AY523" s="300"/>
      <c r="AZ523" s="300"/>
      <c r="BA523" s="302"/>
      <c r="BB523" s="352"/>
      <c r="BC523" s="302"/>
      <c r="BD523" s="302"/>
      <c r="BE523" s="302"/>
      <c r="BF523" s="302"/>
      <c r="BG523" s="302"/>
      <c r="BH523" s="302"/>
      <c r="BI523" s="302"/>
      <c r="BJ523" s="302"/>
      <c r="BK523" s="302"/>
      <c r="BL523" s="302"/>
      <c r="BM523" s="302"/>
      <c r="BN523" s="302"/>
      <c r="BO523" s="302"/>
      <c r="BP523" s="302"/>
      <c r="BQ523" s="302"/>
      <c r="BR523" s="302"/>
      <c r="BS523" s="302"/>
      <c r="BT523" s="302"/>
      <c r="BU523" s="302"/>
      <c r="BV523" s="302"/>
      <c r="BW523" s="302"/>
      <c r="BX523" s="302"/>
      <c r="BY523" s="302"/>
      <c r="BZ523" s="303"/>
      <c r="CA523" s="303"/>
      <c r="CB523" s="303"/>
      <c r="CC523" s="303"/>
      <c r="CD523" s="303"/>
      <c r="CE523" s="303"/>
      <c r="CF523" s="303"/>
      <c r="CG523" s="303"/>
      <c r="CH523" s="303"/>
      <c r="CI523" s="303"/>
      <c r="CJ523" s="303"/>
      <c r="CK523" s="303"/>
      <c r="CL523" s="303"/>
      <c r="CM523" s="303"/>
      <c r="CN523" s="303"/>
      <c r="CO523" s="303"/>
      <c r="CP523" s="303"/>
      <c r="CQ523" s="303"/>
      <c r="CR523" s="303"/>
      <c r="CS523" s="303"/>
      <c r="CT523" s="303"/>
      <c r="CU523" s="303"/>
      <c r="CV523" s="303"/>
      <c r="CW523" s="303"/>
      <c r="CX523" s="303"/>
      <c r="CY523" s="303"/>
      <c r="CZ523" s="303"/>
    </row>
    <row r="524" s="623" customFormat="true" ht="25.15" customHeight="true" x14ac:dyDescent="0.2">
      <c r="C524" s="1798" t="s">
        <v>339</v>
      </c>
      <c r="D524" s="1797"/>
      <c r="E524" s="1657">
        <v>7.6201419778091029E-2</v>
      </c>
      <c r="F524" s="1545"/>
      <c r="G524" s="1545"/>
      <c r="H524" s="1796"/>
      <c r="I524" s="1797"/>
      <c r="J524" s="1570"/>
      <c r="K524" s="1545"/>
      <c r="L524" s="1545"/>
      <c r="M524" s="1799" t="s">
        <v>303</v>
      </c>
      <c r="N524" s="1797"/>
      <c r="O524" s="1797"/>
      <c r="P524" s="1797"/>
      <c r="Q524" s="1797"/>
      <c r="AK524" s="300"/>
      <c r="AL524" s="300"/>
      <c r="AM524" s="300"/>
      <c r="AN524" s="300"/>
      <c r="AO524" s="300"/>
      <c r="AP524" s="300"/>
      <c r="AQ524" s="300"/>
      <c r="AR524" s="300"/>
      <c r="AS524" s="300"/>
      <c r="AT524" s="300"/>
      <c r="AU524" s="300"/>
      <c r="AV524" s="300"/>
      <c r="AW524" s="300"/>
      <c r="AX524" s="300"/>
      <c r="AY524" s="300"/>
      <c r="AZ524" s="300"/>
      <c r="BA524" s="302"/>
      <c r="BB524" s="352"/>
      <c r="BC524" s="302"/>
      <c r="BD524" s="302"/>
      <c r="BE524" s="302"/>
      <c r="BF524" s="302"/>
      <c r="BG524" s="302"/>
      <c r="BH524" s="302"/>
      <c r="BI524" s="302"/>
      <c r="BJ524" s="302"/>
      <c r="BK524" s="302"/>
      <c r="BL524" s="302"/>
      <c r="BM524" s="302"/>
      <c r="BN524" s="302"/>
      <c r="BO524" s="302"/>
      <c r="BP524" s="302"/>
      <c r="BQ524" s="302"/>
      <c r="BR524" s="302"/>
      <c r="BS524" s="302"/>
      <c r="BT524" s="302"/>
      <c r="BU524" s="302"/>
      <c r="BV524" s="302"/>
      <c r="BW524" s="302"/>
      <c r="BX524" s="302"/>
      <c r="BY524" s="302"/>
      <c r="BZ524" s="303"/>
      <c r="CA524" s="303"/>
      <c r="CB524" s="303"/>
      <c r="CC524" s="303"/>
      <c r="CD524" s="303"/>
      <c r="CE524" s="303"/>
      <c r="CF524" s="303"/>
      <c r="CG524" s="303"/>
      <c r="CH524" s="303"/>
      <c r="CI524" s="303"/>
      <c r="CJ524" s="303"/>
      <c r="CK524" s="303"/>
      <c r="CL524" s="303"/>
      <c r="CM524" s="303"/>
      <c r="CN524" s="303"/>
      <c r="CO524" s="303"/>
      <c r="CP524" s="303"/>
      <c r="CQ524" s="303"/>
      <c r="CR524" s="303"/>
      <c r="CS524" s="303"/>
      <c r="CT524" s="303"/>
      <c r="CU524" s="303"/>
      <c r="CV524" s="303"/>
      <c r="CW524" s="303"/>
      <c r="CX524" s="303"/>
      <c r="CY524" s="303"/>
      <c r="CZ524" s="303"/>
    </row>
    <row r="525" s="623" customFormat="true" ht="25.15" customHeight="true" x14ac:dyDescent="0.2">
      <c r="C525" s="1798" t="s">
        <v>338</v>
      </c>
      <c r="D525" s="1797"/>
      <c r="E525" s="1657">
        <v>6.0480838745668897E-2</v>
      </c>
      <c r="F525" s="1545"/>
      <c r="G525" s="1545"/>
      <c r="H525" s="1796"/>
      <c r="I525" s="1797"/>
      <c r="J525" s="1545"/>
      <c r="K525" s="1545"/>
      <c r="L525" s="1545"/>
      <c r="M525" s="1800" t="s">
        <v>227</v>
      </c>
      <c r="N525" s="1797"/>
      <c r="O525" s="1800" t="s">
        <v>304</v>
      </c>
      <c r="P525" s="1801"/>
      <c r="Q525" s="1802"/>
      <c r="AK525" s="300"/>
      <c r="AL525" s="300"/>
      <c r="AM525" s="300"/>
      <c r="AN525" s="300"/>
      <c r="AO525" s="300"/>
      <c r="AP525" s="300"/>
      <c r="AQ525" s="300"/>
      <c r="AR525" s="300"/>
      <c r="AS525" s="300"/>
      <c r="AT525" s="300"/>
      <c r="AU525" s="300"/>
      <c r="AV525" s="300"/>
      <c r="AW525" s="300"/>
      <c r="AX525" s="300"/>
      <c r="AY525" s="300"/>
      <c r="AZ525" s="300"/>
      <c r="BA525" s="302"/>
      <c r="BB525" s="352"/>
      <c r="BC525" s="302"/>
      <c r="BD525" s="302"/>
      <c r="BE525" s="302"/>
      <c r="BF525" s="302"/>
      <c r="BG525" s="302"/>
      <c r="BH525" s="302"/>
      <c r="BI525" s="302"/>
      <c r="BJ525" s="302"/>
      <c r="BK525" s="302"/>
      <c r="BL525" s="302"/>
      <c r="BM525" s="302"/>
      <c r="BN525" s="302"/>
      <c r="BO525" s="302"/>
      <c r="BP525" s="302"/>
      <c r="BQ525" s="302"/>
      <c r="BR525" s="302"/>
      <c r="BS525" s="302"/>
      <c r="BT525" s="302"/>
      <c r="BU525" s="302"/>
      <c r="BV525" s="302"/>
      <c r="BW525" s="302"/>
      <c r="BX525" s="302"/>
      <c r="BY525" s="302"/>
      <c r="BZ525" s="303"/>
      <c r="CA525" s="303"/>
      <c r="CB525" s="303"/>
      <c r="CC525" s="303"/>
      <c r="CD525" s="303"/>
      <c r="CE525" s="303"/>
      <c r="CF525" s="303"/>
      <c r="CG525" s="303"/>
      <c r="CH525" s="303"/>
      <c r="CI525" s="303"/>
      <c r="CJ525" s="303"/>
      <c r="CK525" s="303"/>
      <c r="CL525" s="303"/>
      <c r="CM525" s="303"/>
      <c r="CN525" s="303"/>
      <c r="CO525" s="303"/>
      <c r="CP525" s="303"/>
      <c r="CQ525" s="303"/>
      <c r="CR525" s="303"/>
      <c r="CS525" s="303"/>
      <c r="CT525" s="303"/>
      <c r="CU525" s="303"/>
      <c r="CV525" s="303"/>
      <c r="CW525" s="303"/>
      <c r="CX525" s="303"/>
      <c r="CY525" s="303"/>
      <c r="CZ525" s="303"/>
    </row>
    <row r="526" s="623" customFormat="true" ht="25.15" customHeight="true" x14ac:dyDescent="0.2">
      <c r="C526" s="1798" t="s">
        <v>340</v>
      </c>
      <c r="D526" s="1797"/>
      <c r="E526" s="1657">
        <v>4.6169254559896351E-2</v>
      </c>
      <c r="F526" s="1545"/>
      <c r="G526" s="1545"/>
      <c r="H526" s="1799" t="s">
        <v>303</v>
      </c>
      <c r="I526" s="1797"/>
      <c r="J526" s="1797"/>
      <c r="K526" s="1797"/>
      <c r="L526" s="1797"/>
      <c r="M526" s="1797"/>
      <c r="N526" s="1797"/>
      <c r="O526" s="1646" t="s">
        <v>208</v>
      </c>
      <c r="P526" s="1647" t="s">
        <v>305</v>
      </c>
      <c r="Q526" s="1648" t="s">
        <v>306</v>
      </c>
      <c r="AK526" s="300"/>
      <c r="AL526" s="300"/>
      <c r="AM526" s="300"/>
      <c r="AN526" s="300"/>
      <c r="AO526" s="300"/>
      <c r="AP526" s="300"/>
      <c r="AQ526" s="300"/>
      <c r="AR526" s="300"/>
      <c r="AS526" s="300"/>
      <c r="AT526" s="300"/>
      <c r="AU526" s="300"/>
      <c r="AV526" s="300"/>
      <c r="AW526" s="300"/>
      <c r="AX526" s="300"/>
      <c r="AY526" s="300"/>
      <c r="AZ526" s="300"/>
      <c r="BA526" s="302"/>
      <c r="BB526" s="352"/>
      <c r="BC526" s="302"/>
      <c r="BD526" s="302"/>
      <c r="BE526" s="302"/>
      <c r="BF526" s="302"/>
      <c r="BG526" s="302"/>
      <c r="BH526" s="302"/>
      <c r="BI526" s="302"/>
      <c r="BJ526" s="302"/>
      <c r="BK526" s="302"/>
      <c r="BL526" s="302"/>
      <c r="BM526" s="302"/>
      <c r="BN526" s="302"/>
      <c r="BO526" s="302"/>
      <c r="BP526" s="302"/>
      <c r="BQ526" s="302"/>
      <c r="BR526" s="302"/>
      <c r="BS526" s="302"/>
      <c r="BT526" s="302"/>
      <c r="BU526" s="302"/>
      <c r="BV526" s="302"/>
      <c r="BW526" s="302"/>
      <c r="BX526" s="302"/>
      <c r="BY526" s="302"/>
      <c r="BZ526" s="303"/>
      <c r="CA526" s="303"/>
      <c r="CB526" s="303"/>
      <c r="CC526" s="303"/>
      <c r="CD526" s="303"/>
      <c r="CE526" s="303"/>
      <c r="CF526" s="303"/>
      <c r="CG526" s="303"/>
      <c r="CH526" s="303"/>
      <c r="CI526" s="303"/>
      <c r="CJ526" s="303"/>
      <c r="CK526" s="303"/>
      <c r="CL526" s="303"/>
      <c r="CM526" s="303"/>
      <c r="CN526" s="303"/>
      <c r="CO526" s="303"/>
      <c r="CP526" s="303"/>
      <c r="CQ526" s="303"/>
      <c r="CR526" s="303"/>
      <c r="CS526" s="303"/>
      <c r="CT526" s="303"/>
      <c r="CU526" s="303"/>
      <c r="CV526" s="303"/>
      <c r="CW526" s="303"/>
      <c r="CX526" s="303"/>
      <c r="CY526" s="303"/>
      <c r="CZ526" s="303"/>
    </row>
    <row r="527" s="623" customFormat="true" ht="25.15" customHeight="true" x14ac:dyDescent="0.2">
      <c r="C527" s="1798" t="s">
        <v>352</v>
      </c>
      <c r="D527" s="1797"/>
      <c r="E527" s="1657">
        <v>5.2113146829239766E-2</v>
      </c>
      <c r="F527" s="1545"/>
      <c r="G527" s="1545"/>
      <c r="H527" s="1800" t="s">
        <v>227</v>
      </c>
      <c r="I527" s="1797"/>
      <c r="J527" s="1800" t="s">
        <v>304</v>
      </c>
      <c r="K527" s="1801"/>
      <c r="L527" s="1802"/>
      <c r="M527" s="1798" t="s">
        <v>229</v>
      </c>
      <c r="N527" s="1797"/>
      <c r="O527" s="1670">
        <v>4.2258974019807738</v>
      </c>
      <c r="P527" s="1671">
        <v>7.4138550911943391</v>
      </c>
      <c r="Q527" s="1672">
        <v>7.4138550911943391</v>
      </c>
      <c r="AK527" s="300"/>
      <c r="AL527" s="300"/>
      <c r="AM527" s="300"/>
      <c r="AN527" s="300"/>
      <c r="AO527" s="300"/>
      <c r="AP527" s="300"/>
      <c r="AQ527" s="300"/>
      <c r="AR527" s="300"/>
      <c r="AS527" s="300"/>
      <c r="AT527" s="300"/>
      <c r="AU527" s="300"/>
      <c r="AV527" s="300"/>
      <c r="AW527" s="300"/>
      <c r="AX527" s="300"/>
      <c r="AY527" s="300"/>
      <c r="AZ527" s="300"/>
      <c r="BA527" s="302"/>
      <c r="BB527" s="352"/>
      <c r="BC527" s="302"/>
      <c r="BD527" s="302"/>
      <c r="BE527" s="302"/>
      <c r="BF527" s="302"/>
      <c r="BG527" s="302"/>
      <c r="BH527" s="302"/>
      <c r="BI527" s="302"/>
      <c r="BJ527" s="302"/>
      <c r="BK527" s="302"/>
      <c r="BL527" s="302"/>
      <c r="BM527" s="302"/>
      <c r="BN527" s="302"/>
      <c r="BO527" s="302"/>
      <c r="BP527" s="302"/>
      <c r="BQ527" s="302"/>
      <c r="BR527" s="302"/>
      <c r="BS527" s="302"/>
      <c r="BT527" s="302"/>
      <c r="BU527" s="302"/>
      <c r="BV527" s="302"/>
      <c r="BW527" s="302"/>
      <c r="BX527" s="302"/>
      <c r="BY527" s="302"/>
      <c r="BZ527" s="303"/>
      <c r="CA527" s="303"/>
      <c r="CB527" s="303"/>
      <c r="CC527" s="303"/>
      <c r="CD527" s="303"/>
      <c r="CE527" s="303"/>
      <c r="CF527" s="303"/>
      <c r="CG527" s="303"/>
      <c r="CH527" s="303"/>
      <c r="CI527" s="303"/>
      <c r="CJ527" s="303"/>
      <c r="CK527" s="303"/>
      <c r="CL527" s="303"/>
      <c r="CM527" s="303"/>
      <c r="CN527" s="303"/>
      <c r="CO527" s="303"/>
      <c r="CP527" s="303"/>
      <c r="CQ527" s="303"/>
      <c r="CR527" s="303"/>
      <c r="CS527" s="303"/>
      <c r="CT527" s="303"/>
      <c r="CU527" s="303"/>
      <c r="CV527" s="303"/>
      <c r="CW527" s="303"/>
      <c r="CX527" s="303"/>
      <c r="CY527" s="303"/>
      <c r="CZ527" s="303"/>
    </row>
    <row r="528" s="623" customFormat="true" ht="25.15" customHeight="true" x14ac:dyDescent="0.2">
      <c r="C528" s="1798" t="s">
        <v>337</v>
      </c>
      <c r="D528" s="1797"/>
      <c r="E528" s="1657">
        <v>6.0185946929126675E-2</v>
      </c>
      <c r="F528" s="1545"/>
      <c r="G528" s="1545"/>
      <c r="H528" s="1797"/>
      <c r="I528" s="1797"/>
      <c r="J528" s="1649" t="s">
        <v>208</v>
      </c>
      <c r="K528" s="1650" t="s">
        <v>305</v>
      </c>
      <c r="L528" s="1651" t="s">
        <v>306</v>
      </c>
      <c r="M528" s="1796"/>
      <c r="N528" s="1797"/>
      <c r="O528" s="1570"/>
      <c r="P528" s="1570"/>
      <c r="Q528" s="1570"/>
      <c r="AK528" s="300"/>
      <c r="AL528" s="300"/>
      <c r="AM528" s="300"/>
      <c r="AN528" s="300"/>
      <c r="AO528" s="300"/>
      <c r="AP528" s="300"/>
      <c r="AQ528" s="300"/>
      <c r="AR528" s="300"/>
      <c r="AS528" s="300"/>
      <c r="AT528" s="300"/>
      <c r="AU528" s="300"/>
      <c r="AV528" s="300"/>
      <c r="AW528" s="300"/>
      <c r="AX528" s="300"/>
      <c r="AY528" s="300"/>
      <c r="AZ528" s="300"/>
      <c r="BA528" s="302"/>
      <c r="BB528" s="352"/>
      <c r="BC528" s="302"/>
      <c r="BD528" s="302"/>
      <c r="BE528" s="302"/>
      <c r="BF528" s="302"/>
      <c r="BG528" s="302"/>
      <c r="BH528" s="302"/>
      <c r="BI528" s="302"/>
      <c r="BJ528" s="302"/>
      <c r="BK528" s="302"/>
      <c r="BL528" s="302"/>
      <c r="BM528" s="302"/>
      <c r="BN528" s="302"/>
      <c r="BO528" s="302"/>
      <c r="BP528" s="302"/>
      <c r="BQ528" s="302"/>
      <c r="BR528" s="302"/>
      <c r="BS528" s="302"/>
      <c r="BT528" s="302"/>
      <c r="BU528" s="302"/>
      <c r="BV528" s="302"/>
      <c r="BW528" s="302"/>
      <c r="BX528" s="302"/>
      <c r="BY528" s="302"/>
      <c r="BZ528" s="303"/>
      <c r="CA528" s="303"/>
      <c r="CB528" s="303"/>
      <c r="CC528" s="303"/>
      <c r="CD528" s="303"/>
      <c r="CE528" s="303"/>
      <c r="CF528" s="303"/>
      <c r="CG528" s="303"/>
      <c r="CH528" s="303"/>
      <c r="CI528" s="303"/>
      <c r="CJ528" s="303"/>
      <c r="CK528" s="303"/>
      <c r="CL528" s="303"/>
      <c r="CM528" s="303"/>
      <c r="CN528" s="303"/>
      <c r="CO528" s="303"/>
      <c r="CP528" s="303"/>
      <c r="CQ528" s="303"/>
      <c r="CR528" s="303"/>
      <c r="CS528" s="303"/>
      <c r="CT528" s="303"/>
      <c r="CU528" s="303"/>
      <c r="CV528" s="303"/>
      <c r="CW528" s="303"/>
      <c r="CX528" s="303"/>
      <c r="CY528" s="303"/>
      <c r="CZ528" s="303"/>
    </row>
    <row r="529" s="623" customFormat="true" ht="25.15" customHeight="true" x14ac:dyDescent="0.2">
      <c r="C529" s="1798" t="s">
        <v>344</v>
      </c>
      <c r="D529" s="1797"/>
      <c r="E529" s="1657">
        <v>8.2718777710434344E-2</v>
      </c>
      <c r="F529" s="1545"/>
      <c r="G529" s="1545"/>
      <c r="H529" s="1798" t="s">
        <v>229</v>
      </c>
      <c r="I529" s="1797"/>
      <c r="J529" s="1673">
        <v>5.5520375174928374</v>
      </c>
      <c r="K529" s="1674">
        <v>9.5724784784359258</v>
      </c>
      <c r="L529" s="1675">
        <v>9.5724784784359258</v>
      </c>
      <c r="M529" s="1796"/>
      <c r="N529" s="1797"/>
      <c r="O529" s="1545"/>
      <c r="P529" s="1545"/>
      <c r="Q529" s="1545"/>
      <c r="AK529" s="300"/>
      <c r="AL529" s="300"/>
      <c r="AM529" s="300"/>
      <c r="AN529" s="300"/>
      <c r="AO529" s="300"/>
      <c r="AP529" s="300"/>
      <c r="AQ529" s="300"/>
      <c r="AR529" s="300"/>
      <c r="AS529" s="300"/>
      <c r="AT529" s="300"/>
      <c r="AU529" s="300"/>
      <c r="AV529" s="300"/>
      <c r="AW529" s="300"/>
      <c r="AX529" s="300"/>
      <c r="AY529" s="300"/>
      <c r="AZ529" s="300"/>
      <c r="BA529" s="302"/>
      <c r="BB529" s="352"/>
      <c r="BC529" s="302"/>
      <c r="BD529" s="302"/>
      <c r="BE529" s="302"/>
      <c r="BF529" s="302"/>
      <c r="BG529" s="302"/>
      <c r="BH529" s="302"/>
      <c r="BI529" s="302"/>
      <c r="BJ529" s="302"/>
      <c r="BK529" s="302"/>
      <c r="BL529" s="302"/>
      <c r="BM529" s="302"/>
      <c r="BN529" s="302"/>
      <c r="BO529" s="302"/>
      <c r="BP529" s="302"/>
      <c r="BQ529" s="302"/>
      <c r="BR529" s="302"/>
      <c r="BS529" s="302"/>
      <c r="BT529" s="302"/>
      <c r="BU529" s="302"/>
      <c r="BV529" s="302"/>
      <c r="BW529" s="302"/>
      <c r="BX529" s="302"/>
      <c r="BY529" s="302"/>
      <c r="BZ529" s="303"/>
      <c r="CA529" s="303"/>
      <c r="CB529" s="303"/>
      <c r="CC529" s="303"/>
      <c r="CD529" s="303"/>
      <c r="CE529" s="303"/>
      <c r="CF529" s="303"/>
      <c r="CG529" s="303"/>
      <c r="CH529" s="303"/>
      <c r="CI529" s="303"/>
      <c r="CJ529" s="303"/>
      <c r="CK529" s="303"/>
      <c r="CL529" s="303"/>
      <c r="CM529" s="303"/>
      <c r="CN529" s="303"/>
      <c r="CO529" s="303"/>
      <c r="CP529" s="303"/>
      <c r="CQ529" s="303"/>
      <c r="CR529" s="303"/>
      <c r="CS529" s="303"/>
      <c r="CT529" s="303"/>
      <c r="CU529" s="303"/>
      <c r="CV529" s="303"/>
      <c r="CW529" s="303"/>
      <c r="CX529" s="303"/>
      <c r="CY529" s="303"/>
      <c r="CZ529" s="303"/>
    </row>
    <row r="530" s="623" customFormat="true" ht="25.15" customHeight="true" x14ac:dyDescent="0.2">
      <c r="C530" s="1798" t="s">
        <v>357</v>
      </c>
      <c r="D530" s="1797"/>
      <c r="E530" s="1657">
        <v>-3.1989496737291935E-2</v>
      </c>
      <c r="F530" s="1545"/>
      <c r="G530" s="1545"/>
      <c r="H530" s="1796"/>
      <c r="I530" s="1797"/>
      <c r="J530" s="1570"/>
      <c r="K530" s="1570"/>
      <c r="L530" s="1570"/>
      <c r="M530" s="1799" t="s">
        <v>307</v>
      </c>
      <c r="N530" s="1797"/>
      <c r="O530" s="1797"/>
      <c r="P530" s="1545"/>
      <c r="Q530" s="1545"/>
      <c r="AK530" s="300"/>
      <c r="AL530" s="300"/>
      <c r="AM530" s="300"/>
      <c r="AN530" s="300"/>
      <c r="AO530" s="300"/>
      <c r="AP530" s="300"/>
      <c r="AQ530" s="300"/>
      <c r="AR530" s="300"/>
      <c r="AS530" s="300"/>
      <c r="AT530" s="300"/>
      <c r="AU530" s="300"/>
      <c r="AV530" s="300"/>
      <c r="AW530" s="300"/>
      <c r="AX530" s="300"/>
      <c r="AY530" s="300"/>
      <c r="AZ530" s="300"/>
      <c r="BA530" s="302"/>
      <c r="BB530" s="352"/>
      <c r="BC530" s="302"/>
      <c r="BD530" s="302"/>
      <c r="BE530" s="302"/>
      <c r="BF530" s="302"/>
      <c r="BG530" s="302"/>
      <c r="BH530" s="302"/>
      <c r="BI530" s="302"/>
      <c r="BJ530" s="302"/>
      <c r="BK530" s="302"/>
      <c r="BL530" s="302"/>
      <c r="BM530" s="302"/>
      <c r="BN530" s="302"/>
      <c r="BO530" s="302"/>
      <c r="BP530" s="302"/>
      <c r="BQ530" s="302"/>
      <c r="BR530" s="302"/>
      <c r="BS530" s="302"/>
      <c r="BT530" s="302"/>
      <c r="BU530" s="302"/>
      <c r="BV530" s="302"/>
      <c r="BW530" s="302"/>
      <c r="BX530" s="302"/>
      <c r="BY530" s="302"/>
      <c r="BZ530" s="303"/>
      <c r="CA530" s="303"/>
      <c r="CB530" s="303"/>
      <c r="CC530" s="303"/>
      <c r="CD530" s="303"/>
      <c r="CE530" s="303"/>
      <c r="CF530" s="303"/>
      <c r="CG530" s="303"/>
      <c r="CH530" s="303"/>
      <c r="CI530" s="303"/>
      <c r="CJ530" s="303"/>
      <c r="CK530" s="303"/>
      <c r="CL530" s="303"/>
      <c r="CM530" s="303"/>
      <c r="CN530" s="303"/>
      <c r="CO530" s="303"/>
      <c r="CP530" s="303"/>
      <c r="CQ530" s="303"/>
      <c r="CR530" s="303"/>
      <c r="CS530" s="303"/>
      <c r="CT530" s="303"/>
      <c r="CU530" s="303"/>
      <c r="CV530" s="303"/>
      <c r="CW530" s="303"/>
      <c r="CX530" s="303"/>
      <c r="CY530" s="303"/>
      <c r="CZ530" s="303"/>
    </row>
    <row r="531" s="623" customFormat="true" ht="25.15" customHeight="true" x14ac:dyDescent="0.2">
      <c r="C531" s="1798" t="s">
        <v>368</v>
      </c>
      <c r="D531" s="1797"/>
      <c r="E531" s="1657">
        <v>-1.3647977795073672E-2</v>
      </c>
      <c r="F531" s="1545"/>
      <c r="G531" s="1545"/>
      <c r="H531" s="1796"/>
      <c r="I531" s="1797"/>
      <c r="J531" s="1545"/>
      <c r="K531" s="1545"/>
      <c r="L531" s="1545"/>
      <c r="M531" s="1796"/>
      <c r="N531" s="1797"/>
      <c r="O531" s="1652" t="s">
        <v>227</v>
      </c>
      <c r="P531" s="1545"/>
      <c r="Q531" s="1545"/>
      <c r="AK531" s="300"/>
      <c r="AL531" s="300"/>
      <c r="AM531" s="300"/>
      <c r="AN531" s="300"/>
      <c r="AO531" s="300"/>
      <c r="AP531" s="300"/>
      <c r="AQ531" s="300"/>
      <c r="AR531" s="300"/>
      <c r="AS531" s="300"/>
      <c r="AT531" s="300"/>
      <c r="AU531" s="300"/>
      <c r="AV531" s="300"/>
      <c r="AW531" s="300"/>
      <c r="AX531" s="300"/>
      <c r="AY531" s="300"/>
      <c r="AZ531" s="300"/>
      <c r="BA531" s="302"/>
      <c r="BB531" s="352"/>
      <c r="BC531" s="302"/>
      <c r="BD531" s="302"/>
      <c r="BE531" s="302"/>
      <c r="BF531" s="302"/>
      <c r="BG531" s="302"/>
      <c r="BH531" s="302"/>
      <c r="BI531" s="302"/>
      <c r="BJ531" s="302"/>
      <c r="BK531" s="302"/>
      <c r="BL531" s="302"/>
      <c r="BM531" s="302"/>
      <c r="BN531" s="302"/>
      <c r="BO531" s="302"/>
      <c r="BP531" s="302"/>
      <c r="BQ531" s="302"/>
      <c r="BR531" s="302"/>
      <c r="BS531" s="302"/>
      <c r="BT531" s="302"/>
      <c r="BU531" s="302"/>
      <c r="BV531" s="302"/>
      <c r="BW531" s="302"/>
      <c r="BX531" s="302"/>
      <c r="BY531" s="302"/>
      <c r="BZ531" s="303"/>
      <c r="CA531" s="303"/>
      <c r="CB531" s="303"/>
      <c r="CC531" s="303"/>
      <c r="CD531" s="303"/>
      <c r="CE531" s="303"/>
      <c r="CF531" s="303"/>
      <c r="CG531" s="303"/>
      <c r="CH531" s="303"/>
      <c r="CI531" s="303"/>
      <c r="CJ531" s="303"/>
      <c r="CK531" s="303"/>
      <c r="CL531" s="303"/>
      <c r="CM531" s="303"/>
      <c r="CN531" s="303"/>
      <c r="CO531" s="303"/>
      <c r="CP531" s="303"/>
      <c r="CQ531" s="303"/>
      <c r="CR531" s="303"/>
      <c r="CS531" s="303"/>
      <c r="CT531" s="303"/>
      <c r="CU531" s="303"/>
      <c r="CV531" s="303"/>
      <c r="CW531" s="303"/>
      <c r="CX531" s="303"/>
      <c r="CY531" s="303"/>
      <c r="CZ531" s="303"/>
    </row>
    <row r="532" s="623" customFormat="true" ht="25.15" customHeight="true" x14ac:dyDescent="0.2">
      <c r="C532" s="1798" t="s">
        <v>341</v>
      </c>
      <c r="D532" s="1797"/>
      <c r="E532" s="1657">
        <v>9.6703197806290983E-2</v>
      </c>
      <c r="F532" s="1545"/>
      <c r="G532" s="1545"/>
      <c r="H532" s="1799" t="s">
        <v>307</v>
      </c>
      <c r="I532" s="1797"/>
      <c r="J532" s="1797"/>
      <c r="K532" s="1545"/>
      <c r="L532" s="1545"/>
      <c r="M532" s="1797"/>
      <c r="N532" s="1797"/>
      <c r="O532" s="1676" t="s">
        <v>229</v>
      </c>
      <c r="P532" s="1545"/>
      <c r="Q532" s="1545"/>
      <c r="AK532" s="300"/>
      <c r="AL532" s="300"/>
      <c r="AM532" s="300"/>
      <c r="AN532" s="300"/>
      <c r="AO532" s="300"/>
      <c r="AP532" s="300"/>
      <c r="AQ532" s="300"/>
      <c r="AR532" s="300"/>
      <c r="AS532" s="300"/>
      <c r="AT532" s="300"/>
      <c r="AU532" s="300"/>
      <c r="AV532" s="300"/>
      <c r="AW532" s="300"/>
      <c r="AX532" s="300"/>
      <c r="AY532" s="300"/>
      <c r="AZ532" s="300"/>
      <c r="BA532" s="302"/>
      <c r="BB532" s="352"/>
      <c r="BC532" s="302"/>
      <c r="BD532" s="302"/>
      <c r="BE532" s="302"/>
      <c r="BF532" s="302"/>
      <c r="BG532" s="302"/>
      <c r="BH532" s="302"/>
      <c r="BI532" s="302"/>
      <c r="BJ532" s="302"/>
      <c r="BK532" s="302"/>
      <c r="BL532" s="302"/>
      <c r="BM532" s="302"/>
      <c r="BN532" s="302"/>
      <c r="BO532" s="302"/>
      <c r="BP532" s="302"/>
      <c r="BQ532" s="302"/>
      <c r="BR532" s="302"/>
      <c r="BS532" s="302"/>
      <c r="BT532" s="302"/>
      <c r="BU532" s="302"/>
      <c r="BV532" s="302"/>
      <c r="BW532" s="302"/>
      <c r="BX532" s="302"/>
      <c r="BY532" s="302"/>
      <c r="BZ532" s="303"/>
      <c r="CA532" s="303"/>
      <c r="CB532" s="303"/>
      <c r="CC532" s="303"/>
      <c r="CD532" s="303"/>
      <c r="CE532" s="303"/>
      <c r="CF532" s="303"/>
      <c r="CG532" s="303"/>
      <c r="CH532" s="303"/>
      <c r="CI532" s="303"/>
      <c r="CJ532" s="303"/>
      <c r="CK532" s="303"/>
      <c r="CL532" s="303"/>
      <c r="CM532" s="303"/>
      <c r="CN532" s="303"/>
      <c r="CO532" s="303"/>
      <c r="CP532" s="303"/>
      <c r="CQ532" s="303"/>
      <c r="CR532" s="303"/>
      <c r="CS532" s="303"/>
      <c r="CT532" s="303"/>
      <c r="CU532" s="303"/>
      <c r="CV532" s="303"/>
      <c r="CW532" s="303"/>
      <c r="CX532" s="303"/>
      <c r="CY532" s="303"/>
      <c r="CZ532" s="303"/>
    </row>
    <row r="533" s="623" customFormat="true" ht="25.15" customHeight="true" x14ac:dyDescent="0.2">
      <c r="C533" s="1798" t="s">
        <v>330</v>
      </c>
      <c r="D533" s="1797"/>
      <c r="E533" s="1657">
        <v>0.10990587103102765</v>
      </c>
      <c r="F533" s="1545"/>
      <c r="G533" s="1545"/>
      <c r="H533" s="1796"/>
      <c r="I533" s="1797"/>
      <c r="J533" s="1653" t="s">
        <v>227</v>
      </c>
      <c r="K533" s="1545"/>
      <c r="L533" s="1545"/>
      <c r="M533" s="1798" t="s">
        <v>331</v>
      </c>
      <c r="N533" s="1797"/>
      <c r="O533" s="1656">
        <v>0.13545829872356011</v>
      </c>
      <c r="P533" s="1545"/>
      <c r="Q533" s="1545"/>
      <c r="AK533" s="300"/>
      <c r="AL533" s="300"/>
      <c r="AM533" s="300"/>
      <c r="AN533" s="300"/>
      <c r="AO533" s="300"/>
      <c r="AP533" s="300"/>
      <c r="AQ533" s="300"/>
      <c r="AR533" s="300"/>
      <c r="AS533" s="300"/>
      <c r="AT533" s="300"/>
      <c r="AU533" s="300"/>
      <c r="AV533" s="300"/>
      <c r="AW533" s="300"/>
      <c r="AX533" s="300"/>
      <c r="AY533" s="300"/>
      <c r="AZ533" s="300"/>
      <c r="BA533" s="302"/>
      <c r="BB533" s="352"/>
      <c r="BC533" s="302"/>
      <c r="BD533" s="302"/>
      <c r="BE533" s="302"/>
      <c r="BF533" s="302"/>
      <c r="BG533" s="302"/>
      <c r="BH533" s="302"/>
      <c r="BI533" s="302"/>
      <c r="BJ533" s="302"/>
      <c r="BK533" s="302"/>
      <c r="BL533" s="302"/>
      <c r="BM533" s="302"/>
      <c r="BN533" s="302"/>
      <c r="BO533" s="302"/>
      <c r="BP533" s="302"/>
      <c r="BQ533" s="302"/>
      <c r="BR533" s="302"/>
      <c r="BS533" s="302"/>
      <c r="BT533" s="302"/>
      <c r="BU533" s="302"/>
      <c r="BV533" s="302"/>
      <c r="BW533" s="302"/>
      <c r="BX533" s="302"/>
      <c r="BY533" s="302"/>
      <c r="BZ533" s="303"/>
      <c r="CA533" s="303"/>
      <c r="CB533" s="303"/>
      <c r="CC533" s="303"/>
      <c r="CD533" s="303"/>
      <c r="CE533" s="303"/>
      <c r="CF533" s="303"/>
      <c r="CG533" s="303"/>
      <c r="CH533" s="303"/>
      <c r="CI533" s="303"/>
      <c r="CJ533" s="303"/>
      <c r="CK533" s="303"/>
      <c r="CL533" s="303"/>
      <c r="CM533" s="303"/>
      <c r="CN533" s="303"/>
      <c r="CO533" s="303"/>
      <c r="CP533" s="303"/>
      <c r="CQ533" s="303"/>
      <c r="CR533" s="303"/>
      <c r="CS533" s="303"/>
      <c r="CT533" s="303"/>
      <c r="CU533" s="303"/>
      <c r="CV533" s="303"/>
      <c r="CW533" s="303"/>
      <c r="CX533" s="303"/>
      <c r="CY533" s="303"/>
      <c r="CZ533" s="303"/>
    </row>
    <row r="534" s="623" customFormat="true" ht="25.15" customHeight="true" x14ac:dyDescent="0.2">
      <c r="C534" s="1798" t="s">
        <v>347</v>
      </c>
      <c r="D534" s="1797"/>
      <c r="E534" s="1657">
        <v>5.1137862465999606E-2</v>
      </c>
      <c r="F534" s="1545"/>
      <c r="G534" s="1545"/>
      <c r="H534" s="1797"/>
      <c r="I534" s="1797"/>
      <c r="J534" s="1677" t="s">
        <v>229</v>
      </c>
      <c r="K534" s="1545"/>
      <c r="L534" s="1545"/>
      <c r="M534" s="1798" t="s">
        <v>348</v>
      </c>
      <c r="N534" s="1797"/>
      <c r="O534" s="1659">
        <v>5.5666639076283983E-2</v>
      </c>
      <c r="P534" s="1545"/>
      <c r="Q534" s="1545"/>
      <c r="AK534" s="300"/>
      <c r="AL534" s="300"/>
      <c r="AM534" s="300"/>
      <c r="AN534" s="300"/>
      <c r="AO534" s="300"/>
      <c r="AP534" s="300"/>
      <c r="AQ534" s="300"/>
      <c r="AR534" s="300"/>
      <c r="AS534" s="300"/>
      <c r="AT534" s="300"/>
      <c r="AU534" s="300"/>
      <c r="AV534" s="300"/>
      <c r="AW534" s="300"/>
      <c r="AX534" s="300"/>
      <c r="AY534" s="300"/>
      <c r="AZ534" s="300"/>
      <c r="BA534" s="302"/>
      <c r="BB534" s="352"/>
      <c r="BC534" s="302"/>
      <c r="BD534" s="302"/>
      <c r="BE534" s="302"/>
      <c r="BF534" s="302"/>
      <c r="BG534" s="302"/>
      <c r="BH534" s="302"/>
      <c r="BI534" s="302"/>
      <c r="BJ534" s="302"/>
      <c r="BK534" s="302"/>
      <c r="BL534" s="302"/>
      <c r="BM534" s="302"/>
      <c r="BN534" s="302"/>
      <c r="BO534" s="302"/>
      <c r="BP534" s="302"/>
      <c r="BQ534" s="302"/>
      <c r="BR534" s="302"/>
      <c r="BS534" s="302"/>
      <c r="BT534" s="302"/>
      <c r="BU534" s="302"/>
      <c r="BV534" s="302"/>
      <c r="BW534" s="302"/>
      <c r="BX534" s="302"/>
      <c r="BY534" s="302"/>
      <c r="BZ534" s="303"/>
      <c r="CA534" s="303"/>
      <c r="CB534" s="303"/>
      <c r="CC534" s="303"/>
      <c r="CD534" s="303"/>
      <c r="CE534" s="303"/>
      <c r="CF534" s="303"/>
      <c r="CG534" s="303"/>
      <c r="CH534" s="303"/>
      <c r="CI534" s="303"/>
      <c r="CJ534" s="303"/>
      <c r="CK534" s="303"/>
      <c r="CL534" s="303"/>
      <c r="CM534" s="303"/>
      <c r="CN534" s="303"/>
      <c r="CO534" s="303"/>
      <c r="CP534" s="303"/>
      <c r="CQ534" s="303"/>
      <c r="CR534" s="303"/>
      <c r="CS534" s="303"/>
      <c r="CT534" s="303"/>
      <c r="CU534" s="303"/>
      <c r="CV534" s="303"/>
      <c r="CW534" s="303"/>
      <c r="CX534" s="303"/>
      <c r="CY534" s="303"/>
      <c r="CZ534" s="303"/>
    </row>
    <row r="535" s="623" customFormat="true" ht="25.15" customHeight="true" x14ac:dyDescent="0.2">
      <c r="C535" s="1798" t="s">
        <v>334</v>
      </c>
      <c r="D535" s="1797"/>
      <c r="E535" s="1657">
        <v>7.2269032011502074E-2</v>
      </c>
      <c r="F535" s="1545"/>
      <c r="G535" s="1545"/>
      <c r="H535" s="1798" t="s">
        <v>331</v>
      </c>
      <c r="I535" s="1797"/>
      <c r="J535" s="1655">
        <v>8.2326009919319945E-2</v>
      </c>
      <c r="K535" s="1545"/>
      <c r="L535" s="1545"/>
      <c r="M535" s="1798" t="s">
        <v>332</v>
      </c>
      <c r="N535" s="1797"/>
      <c r="O535" s="1659">
        <v>0.13766856078817832</v>
      </c>
      <c r="P535" s="1545"/>
      <c r="Q535" s="1545"/>
      <c r="AK535" s="300"/>
      <c r="AL535" s="300"/>
      <c r="AM535" s="300"/>
      <c r="AN535" s="300"/>
      <c r="AO535" s="300"/>
      <c r="AP535" s="300"/>
      <c r="AQ535" s="300"/>
      <c r="AR535" s="300"/>
      <c r="AS535" s="300"/>
      <c r="AT535" s="300"/>
      <c r="AU535" s="300"/>
      <c r="AV535" s="300"/>
      <c r="AW535" s="300"/>
      <c r="AX535" s="300"/>
      <c r="AY535" s="300"/>
      <c r="AZ535" s="300"/>
      <c r="BA535" s="302"/>
      <c r="BB535" s="352"/>
      <c r="BC535" s="302"/>
      <c r="BD535" s="302"/>
      <c r="BE535" s="302"/>
      <c r="BF535" s="302"/>
      <c r="BG535" s="302"/>
      <c r="BH535" s="302"/>
      <c r="BI535" s="302"/>
      <c r="BJ535" s="302"/>
      <c r="BK535" s="302"/>
      <c r="BL535" s="302"/>
      <c r="BM535" s="302"/>
      <c r="BN535" s="302"/>
      <c r="BO535" s="302"/>
      <c r="BP535" s="302"/>
      <c r="BQ535" s="302"/>
      <c r="BR535" s="302"/>
      <c r="BS535" s="302"/>
      <c r="BT535" s="302"/>
      <c r="BU535" s="302"/>
      <c r="BV535" s="302"/>
      <c r="BW535" s="302"/>
      <c r="BX535" s="302"/>
      <c r="BY535" s="302"/>
      <c r="BZ535" s="303"/>
      <c r="CA535" s="303"/>
      <c r="CB535" s="303"/>
      <c r="CC535" s="303"/>
      <c r="CD535" s="303"/>
      <c r="CE535" s="303"/>
      <c r="CF535" s="303"/>
      <c r="CG535" s="303"/>
      <c r="CH535" s="303"/>
      <c r="CI535" s="303"/>
      <c r="CJ535" s="303"/>
      <c r="CK535" s="303"/>
      <c r="CL535" s="303"/>
      <c r="CM535" s="303"/>
      <c r="CN535" s="303"/>
      <c r="CO535" s="303"/>
      <c r="CP535" s="303"/>
      <c r="CQ535" s="303"/>
      <c r="CR535" s="303"/>
      <c r="CS535" s="303"/>
      <c r="CT535" s="303"/>
      <c r="CU535" s="303"/>
      <c r="CV535" s="303"/>
      <c r="CW535" s="303"/>
      <c r="CX535" s="303"/>
      <c r="CY535" s="303"/>
      <c r="CZ535" s="303"/>
    </row>
    <row r="536" s="623" customFormat="true" ht="25.15" customHeight="true" x14ac:dyDescent="0.2">
      <c r="C536" s="1798" t="s">
        <v>360</v>
      </c>
      <c r="D536" s="1797"/>
      <c r="E536" s="1657">
        <v>-6.3556747846566772E-2</v>
      </c>
      <c r="F536" s="1545"/>
      <c r="G536" s="1545"/>
      <c r="H536" s="1798" t="s">
        <v>348</v>
      </c>
      <c r="I536" s="1797"/>
      <c r="J536" s="1658">
        <v>5.0880319379537506E-2</v>
      </c>
      <c r="K536" s="1545"/>
      <c r="L536" s="1545"/>
      <c r="M536" s="1798" t="s">
        <v>333</v>
      </c>
      <c r="N536" s="1797"/>
      <c r="O536" s="1659">
        <v>9.2526113094996504E-2</v>
      </c>
      <c r="P536" s="1545"/>
      <c r="Q536" s="1545"/>
      <c r="AK536" s="300"/>
      <c r="AL536" s="300"/>
      <c r="AM536" s="300"/>
      <c r="AN536" s="300"/>
      <c r="AO536" s="300"/>
      <c r="AP536" s="300"/>
      <c r="AQ536" s="300"/>
      <c r="AR536" s="300"/>
      <c r="AS536" s="300"/>
      <c r="AT536" s="300"/>
      <c r="AU536" s="300"/>
      <c r="AV536" s="300"/>
      <c r="AW536" s="300"/>
      <c r="AX536" s="300"/>
      <c r="AY536" s="300"/>
      <c r="AZ536" s="300"/>
      <c r="BA536" s="302"/>
      <c r="BB536" s="352"/>
      <c r="BC536" s="302"/>
      <c r="BD536" s="302"/>
      <c r="BE536" s="302"/>
      <c r="BF536" s="302"/>
      <c r="BG536" s="302"/>
      <c r="BH536" s="302"/>
      <c r="BI536" s="302"/>
      <c r="BJ536" s="302"/>
      <c r="BK536" s="302"/>
      <c r="BL536" s="302"/>
      <c r="BM536" s="302"/>
      <c r="BN536" s="302"/>
      <c r="BO536" s="302"/>
      <c r="BP536" s="302"/>
      <c r="BQ536" s="302"/>
      <c r="BR536" s="302"/>
      <c r="BS536" s="302"/>
      <c r="BT536" s="302"/>
      <c r="BU536" s="302"/>
      <c r="BV536" s="302"/>
      <c r="BW536" s="302"/>
      <c r="BX536" s="302"/>
      <c r="BY536" s="302"/>
      <c r="BZ536" s="303"/>
      <c r="CA536" s="303"/>
      <c r="CB536" s="303"/>
      <c r="CC536" s="303"/>
      <c r="CD536" s="303"/>
      <c r="CE536" s="303"/>
      <c r="CF536" s="303"/>
      <c r="CG536" s="303"/>
      <c r="CH536" s="303"/>
      <c r="CI536" s="303"/>
      <c r="CJ536" s="303"/>
      <c r="CK536" s="303"/>
      <c r="CL536" s="303"/>
      <c r="CM536" s="303"/>
      <c r="CN536" s="303"/>
      <c r="CO536" s="303"/>
      <c r="CP536" s="303"/>
      <c r="CQ536" s="303"/>
      <c r="CR536" s="303"/>
      <c r="CS536" s="303"/>
      <c r="CT536" s="303"/>
      <c r="CU536" s="303"/>
      <c r="CV536" s="303"/>
      <c r="CW536" s="303"/>
      <c r="CX536" s="303"/>
      <c r="CY536" s="303"/>
      <c r="CZ536" s="303"/>
    </row>
    <row r="537" s="623" customFormat="true" ht="25.15" customHeight="true" x14ac:dyDescent="0.2">
      <c r="C537" s="1798" t="s">
        <v>366</v>
      </c>
      <c r="D537" s="1797"/>
      <c r="E537" s="1657">
        <v>2.4216763940730166E-2</v>
      </c>
      <c r="F537" s="1545"/>
      <c r="G537" s="1545"/>
      <c r="H537" s="1798" t="s">
        <v>332</v>
      </c>
      <c r="I537" s="1797"/>
      <c r="J537" s="1658">
        <v>8.9725487528003647E-2</v>
      </c>
      <c r="K537" s="1545"/>
      <c r="L537" s="1545"/>
      <c r="M537" s="1798" t="s">
        <v>353</v>
      </c>
      <c r="N537" s="1797"/>
      <c r="O537" s="1659">
        <v>4.725463774444813E-2</v>
      </c>
      <c r="P537" s="1545"/>
      <c r="Q537" s="1545"/>
      <c r="AK537" s="300"/>
      <c r="AL537" s="300"/>
      <c r="AM537" s="300"/>
      <c r="AN537" s="300"/>
      <c r="AO537" s="300"/>
      <c r="AP537" s="300"/>
      <c r="AQ537" s="300"/>
      <c r="AR537" s="300"/>
      <c r="AS537" s="300"/>
      <c r="AT537" s="300"/>
      <c r="AU537" s="300"/>
      <c r="AV537" s="300"/>
      <c r="AW537" s="300"/>
      <c r="AX537" s="300"/>
      <c r="AY537" s="300"/>
      <c r="AZ537" s="300"/>
      <c r="BA537" s="302"/>
      <c r="BB537" s="352"/>
      <c r="BC537" s="302"/>
      <c r="BD537" s="302"/>
      <c r="BE537" s="302"/>
      <c r="BF537" s="302"/>
      <c r="BG537" s="302"/>
      <c r="BH537" s="302"/>
      <c r="BI537" s="302"/>
      <c r="BJ537" s="302"/>
      <c r="BK537" s="302"/>
      <c r="BL537" s="302"/>
      <c r="BM537" s="302"/>
      <c r="BN537" s="302"/>
      <c r="BO537" s="302"/>
      <c r="BP537" s="302"/>
      <c r="BQ537" s="302"/>
      <c r="BR537" s="302"/>
      <c r="BS537" s="302"/>
      <c r="BT537" s="302"/>
      <c r="BU537" s="302"/>
      <c r="BV537" s="302"/>
      <c r="BW537" s="302"/>
      <c r="BX537" s="302"/>
      <c r="BY537" s="302"/>
      <c r="BZ537" s="303"/>
      <c r="CA537" s="303"/>
      <c r="CB537" s="303"/>
      <c r="CC537" s="303"/>
      <c r="CD537" s="303"/>
      <c r="CE537" s="303"/>
      <c r="CF537" s="303"/>
      <c r="CG537" s="303"/>
      <c r="CH537" s="303"/>
      <c r="CI537" s="303"/>
      <c r="CJ537" s="303"/>
      <c r="CK537" s="303"/>
      <c r="CL537" s="303"/>
      <c r="CM537" s="303"/>
      <c r="CN537" s="303"/>
      <c r="CO537" s="303"/>
      <c r="CP537" s="303"/>
      <c r="CQ537" s="303"/>
      <c r="CR537" s="303"/>
      <c r="CS537" s="303"/>
      <c r="CT537" s="303"/>
      <c r="CU537" s="303"/>
      <c r="CV537" s="303"/>
      <c r="CW537" s="303"/>
      <c r="CX537" s="303"/>
      <c r="CY537" s="303"/>
      <c r="CZ537" s="303"/>
    </row>
    <row r="538" s="623" customFormat="true" ht="25.15" customHeight="true" x14ac:dyDescent="0.2">
      <c r="C538" s="1798" t="s">
        <v>365</v>
      </c>
      <c r="D538" s="1797"/>
      <c r="E538" s="1657">
        <v>-1.8497486059679033E-2</v>
      </c>
      <c r="F538" s="1545"/>
      <c r="G538" s="1545"/>
      <c r="H538" s="1798" t="s">
        <v>333</v>
      </c>
      <c r="I538" s="1797"/>
      <c r="J538" s="1658">
        <v>0.12347593788195643</v>
      </c>
      <c r="K538" s="1545"/>
      <c r="L538" s="1545"/>
      <c r="M538" s="1798" t="s">
        <v>339</v>
      </c>
      <c r="N538" s="1797"/>
      <c r="O538" s="1659">
        <v>0.11477935536326773</v>
      </c>
      <c r="P538" s="1545"/>
      <c r="Q538" s="1545"/>
      <c r="AK538" s="300"/>
      <c r="AL538" s="300"/>
      <c r="AM538" s="300"/>
      <c r="AN538" s="300"/>
      <c r="AO538" s="300"/>
      <c r="AP538" s="300"/>
      <c r="AQ538" s="300"/>
      <c r="AR538" s="300"/>
      <c r="AS538" s="300"/>
      <c r="AT538" s="300"/>
      <c r="AU538" s="300"/>
      <c r="AV538" s="300"/>
      <c r="AW538" s="300"/>
      <c r="AX538" s="300"/>
      <c r="AY538" s="300"/>
      <c r="AZ538" s="300"/>
      <c r="BA538" s="302"/>
      <c r="BB538" s="352"/>
      <c r="BC538" s="302"/>
      <c r="BD538" s="302"/>
      <c r="BE538" s="302"/>
      <c r="BF538" s="302"/>
      <c r="BG538" s="302"/>
      <c r="BH538" s="302"/>
      <c r="BI538" s="302"/>
      <c r="BJ538" s="302"/>
      <c r="BK538" s="302"/>
      <c r="BL538" s="302"/>
      <c r="BM538" s="302"/>
      <c r="BN538" s="302"/>
      <c r="BO538" s="302"/>
      <c r="BP538" s="302"/>
      <c r="BQ538" s="302"/>
      <c r="BR538" s="302"/>
      <c r="BS538" s="302"/>
      <c r="BT538" s="302"/>
      <c r="BU538" s="302"/>
      <c r="BV538" s="302"/>
      <c r="BW538" s="302"/>
      <c r="BX538" s="302"/>
      <c r="BY538" s="302"/>
      <c r="BZ538" s="303"/>
      <c r="CA538" s="303"/>
      <c r="CB538" s="303"/>
      <c r="CC538" s="303"/>
      <c r="CD538" s="303"/>
      <c r="CE538" s="303"/>
      <c r="CF538" s="303"/>
      <c r="CG538" s="303"/>
      <c r="CH538" s="303"/>
      <c r="CI538" s="303"/>
      <c r="CJ538" s="303"/>
      <c r="CK538" s="303"/>
      <c r="CL538" s="303"/>
      <c r="CM538" s="303"/>
      <c r="CN538" s="303"/>
      <c r="CO538" s="303"/>
      <c r="CP538" s="303"/>
      <c r="CQ538" s="303"/>
      <c r="CR538" s="303"/>
      <c r="CS538" s="303"/>
      <c r="CT538" s="303"/>
      <c r="CU538" s="303"/>
      <c r="CV538" s="303"/>
      <c r="CW538" s="303"/>
      <c r="CX538" s="303"/>
      <c r="CY538" s="303"/>
      <c r="CZ538" s="303"/>
    </row>
    <row r="539" s="623" customFormat="true" ht="25.15" customHeight="true" x14ac:dyDescent="0.2">
      <c r="C539" s="1798" t="s">
        <v>370</v>
      </c>
      <c r="D539" s="1797"/>
      <c r="E539" s="1657">
        <v>1.7659798402916587E-3</v>
      </c>
      <c r="F539" s="1545"/>
      <c r="G539" s="1545"/>
      <c r="H539" s="1798" t="s">
        <v>353</v>
      </c>
      <c r="I539" s="1797"/>
      <c r="J539" s="1658">
        <v>1.185855619410689E-3</v>
      </c>
      <c r="K539" s="1545"/>
      <c r="L539" s="1545"/>
      <c r="M539" s="1798" t="s">
        <v>338</v>
      </c>
      <c r="N539" s="1797"/>
      <c r="O539" s="1659">
        <v>5.6556393260251921E-2</v>
      </c>
      <c r="P539" s="1545"/>
      <c r="Q539" s="1545"/>
      <c r="AK539" s="300"/>
      <c r="AL539" s="300"/>
      <c r="AM539" s="300"/>
      <c r="AN539" s="300"/>
      <c r="AO539" s="300"/>
      <c r="AP539" s="300"/>
      <c r="AQ539" s="300"/>
      <c r="AR539" s="300"/>
      <c r="AS539" s="300"/>
      <c r="AT539" s="300"/>
      <c r="AU539" s="300"/>
      <c r="AV539" s="300"/>
      <c r="AW539" s="300"/>
      <c r="AX539" s="300"/>
      <c r="AY539" s="300"/>
      <c r="AZ539" s="300"/>
      <c r="BA539" s="302"/>
      <c r="BB539" s="352"/>
      <c r="BC539" s="302"/>
      <c r="BD539" s="302"/>
      <c r="BE539" s="302"/>
      <c r="BF539" s="302"/>
      <c r="BG539" s="302"/>
      <c r="BH539" s="302"/>
      <c r="BI539" s="302"/>
      <c r="BJ539" s="302"/>
      <c r="BK539" s="302"/>
      <c r="BL539" s="302"/>
      <c r="BM539" s="302"/>
      <c r="BN539" s="302"/>
      <c r="BO539" s="302"/>
      <c r="BP539" s="302"/>
      <c r="BQ539" s="302"/>
      <c r="BR539" s="302"/>
      <c r="BS539" s="302"/>
      <c r="BT539" s="302"/>
      <c r="BU539" s="302"/>
      <c r="BV539" s="302"/>
      <c r="BW539" s="302"/>
      <c r="BX539" s="302"/>
      <c r="BY539" s="302"/>
      <c r="BZ539" s="303"/>
      <c r="CA539" s="303"/>
      <c r="CB539" s="303"/>
      <c r="CC539" s="303"/>
      <c r="CD539" s="303"/>
      <c r="CE539" s="303"/>
      <c r="CF539" s="303"/>
      <c r="CG539" s="303"/>
      <c r="CH539" s="303"/>
      <c r="CI539" s="303"/>
      <c r="CJ539" s="303"/>
      <c r="CK539" s="303"/>
      <c r="CL539" s="303"/>
      <c r="CM539" s="303"/>
      <c r="CN539" s="303"/>
      <c r="CO539" s="303"/>
      <c r="CP539" s="303"/>
      <c r="CQ539" s="303"/>
      <c r="CR539" s="303"/>
      <c r="CS539" s="303"/>
      <c r="CT539" s="303"/>
      <c r="CU539" s="303"/>
      <c r="CV539" s="303"/>
      <c r="CW539" s="303"/>
      <c r="CX539" s="303"/>
      <c r="CY539" s="303"/>
      <c r="CZ539" s="303"/>
    </row>
    <row r="540" s="623" customFormat="true" ht="25.15" customHeight="true" x14ac:dyDescent="0.2">
      <c r="C540" s="1798" t="s">
        <v>358</v>
      </c>
      <c r="D540" s="1797"/>
      <c r="E540" s="1657">
        <v>-2.3509503410008518E-2</v>
      </c>
      <c r="F540" s="1545"/>
      <c r="G540" s="1545"/>
      <c r="H540" s="1798" t="s">
        <v>339</v>
      </c>
      <c r="I540" s="1797"/>
      <c r="J540" s="1658">
        <v>8.5918154767041177E-2</v>
      </c>
      <c r="K540" s="1545"/>
      <c r="L540" s="1545"/>
      <c r="M540" s="1798" t="s">
        <v>340</v>
      </c>
      <c r="N540" s="1797"/>
      <c r="O540" s="1659">
        <v>5.2214541482882959E-2</v>
      </c>
      <c r="P540" s="1545"/>
      <c r="Q540" s="1545"/>
      <c r="AK540" s="300"/>
      <c r="AL540" s="300"/>
      <c r="AM540" s="300"/>
      <c r="AN540" s="300"/>
      <c r="AO540" s="300"/>
      <c r="AP540" s="300"/>
      <c r="AQ540" s="300"/>
      <c r="AR540" s="300"/>
      <c r="AS540" s="300"/>
      <c r="AT540" s="300"/>
      <c r="AU540" s="300"/>
      <c r="AV540" s="300"/>
      <c r="AW540" s="300"/>
      <c r="AX540" s="300"/>
      <c r="AY540" s="300"/>
      <c r="AZ540" s="300"/>
      <c r="BA540" s="302"/>
      <c r="BB540" s="352"/>
      <c r="BC540" s="302"/>
      <c r="BD540" s="302"/>
      <c r="BE540" s="302"/>
      <c r="BF540" s="302"/>
      <c r="BG540" s="302"/>
      <c r="BH540" s="302"/>
      <c r="BI540" s="302"/>
      <c r="BJ540" s="302"/>
      <c r="BK540" s="302"/>
      <c r="BL540" s="302"/>
      <c r="BM540" s="302"/>
      <c r="BN540" s="302"/>
      <c r="BO540" s="302"/>
      <c r="BP540" s="302"/>
      <c r="BQ540" s="302"/>
      <c r="BR540" s="302"/>
      <c r="BS540" s="302"/>
      <c r="BT540" s="302"/>
      <c r="BU540" s="302"/>
      <c r="BV540" s="302"/>
      <c r="BW540" s="302"/>
      <c r="BX540" s="302"/>
      <c r="BY540" s="302"/>
      <c r="BZ540" s="303"/>
      <c r="CA540" s="303"/>
      <c r="CB540" s="303"/>
      <c r="CC540" s="303"/>
      <c r="CD540" s="303"/>
      <c r="CE540" s="303"/>
      <c r="CF540" s="303"/>
      <c r="CG540" s="303"/>
      <c r="CH540" s="303"/>
      <c r="CI540" s="303"/>
      <c r="CJ540" s="303"/>
      <c r="CK540" s="303"/>
      <c r="CL540" s="303"/>
      <c r="CM540" s="303"/>
      <c r="CN540" s="303"/>
      <c r="CO540" s="303"/>
      <c r="CP540" s="303"/>
      <c r="CQ540" s="303"/>
      <c r="CR540" s="303"/>
      <c r="CS540" s="303"/>
      <c r="CT540" s="303"/>
      <c r="CU540" s="303"/>
      <c r="CV540" s="303"/>
      <c r="CW540" s="303"/>
      <c r="CX540" s="303"/>
      <c r="CY540" s="303"/>
      <c r="CZ540" s="303"/>
    </row>
    <row r="541" s="623" customFormat="true" ht="25.15" customHeight="true" x14ac:dyDescent="0.2">
      <c r="C541" s="1798" t="s">
        <v>349</v>
      </c>
      <c r="D541" s="1797"/>
      <c r="E541" s="1657">
        <v>-6.016702430511315E-2</v>
      </c>
      <c r="F541" s="1545"/>
      <c r="G541" s="1545"/>
      <c r="H541" s="1798" t="s">
        <v>338</v>
      </c>
      <c r="I541" s="1797"/>
      <c r="J541" s="1658">
        <v>9.5491380984422766E-2</v>
      </c>
      <c r="K541" s="1545"/>
      <c r="L541" s="1545"/>
      <c r="M541" s="1798" t="s">
        <v>352</v>
      </c>
      <c r="N541" s="1797"/>
      <c r="O541" s="1659">
        <v>3.7963332394585568E-2</v>
      </c>
      <c r="P541" s="1545"/>
      <c r="Q541" s="1545"/>
      <c r="AK541" s="300"/>
      <c r="AL541" s="300"/>
      <c r="AM541" s="300"/>
      <c r="AN541" s="300"/>
      <c r="AO541" s="300"/>
      <c r="AP541" s="300"/>
      <c r="AQ541" s="300"/>
      <c r="AR541" s="300"/>
      <c r="AS541" s="300"/>
      <c r="AT541" s="300"/>
      <c r="AU541" s="300"/>
      <c r="AV541" s="300"/>
      <c r="AW541" s="300"/>
      <c r="AX541" s="300"/>
      <c r="AY541" s="300"/>
      <c r="AZ541" s="300"/>
      <c r="BA541" s="302"/>
      <c r="BB541" s="352"/>
      <c r="BC541" s="302"/>
      <c r="BD541" s="302"/>
      <c r="BE541" s="302"/>
      <c r="BF541" s="302"/>
      <c r="BG541" s="302"/>
      <c r="BH541" s="302"/>
      <c r="BI541" s="302"/>
      <c r="BJ541" s="302"/>
      <c r="BK541" s="302"/>
      <c r="BL541" s="302"/>
      <c r="BM541" s="302"/>
      <c r="BN541" s="302"/>
      <c r="BO541" s="302"/>
      <c r="BP541" s="302"/>
      <c r="BQ541" s="302"/>
      <c r="BR541" s="302"/>
      <c r="BS541" s="302"/>
      <c r="BT541" s="302"/>
      <c r="BU541" s="302"/>
      <c r="BV541" s="302"/>
      <c r="BW541" s="302"/>
      <c r="BX541" s="302"/>
      <c r="BY541" s="302"/>
      <c r="BZ541" s="303"/>
      <c r="CA541" s="303"/>
      <c r="CB541" s="303"/>
      <c r="CC541" s="303"/>
      <c r="CD541" s="303"/>
      <c r="CE541" s="303"/>
      <c r="CF541" s="303"/>
      <c r="CG541" s="303"/>
      <c r="CH541" s="303"/>
      <c r="CI541" s="303"/>
      <c r="CJ541" s="303"/>
      <c r="CK541" s="303"/>
      <c r="CL541" s="303"/>
      <c r="CM541" s="303"/>
      <c r="CN541" s="303"/>
      <c r="CO541" s="303"/>
      <c r="CP541" s="303"/>
      <c r="CQ541" s="303"/>
      <c r="CR541" s="303"/>
      <c r="CS541" s="303"/>
      <c r="CT541" s="303"/>
      <c r="CU541" s="303"/>
      <c r="CV541" s="303"/>
      <c r="CW541" s="303"/>
      <c r="CX541" s="303"/>
      <c r="CY541" s="303"/>
      <c r="CZ541" s="303"/>
    </row>
    <row r="542" s="623" customFormat="true" ht="25.15" customHeight="true" x14ac:dyDescent="0.2">
      <c r="C542" s="1798" t="s">
        <v>350</v>
      </c>
      <c r="D542" s="1797"/>
      <c r="E542" s="1657">
        <v>-4.9692728407394769E-2</v>
      </c>
      <c r="F542" s="1545"/>
      <c r="G542" s="1545"/>
      <c r="H542" s="1798" t="s">
        <v>340</v>
      </c>
      <c r="I542" s="1797"/>
      <c r="J542" s="1658">
        <v>4.6297223497861396E-2</v>
      </c>
      <c r="K542" s="1545"/>
      <c r="L542" s="1545"/>
      <c r="M542" s="1798" t="s">
        <v>337</v>
      </c>
      <c r="N542" s="1797"/>
      <c r="O542" s="1659">
        <v>9.2581365953461225E-2</v>
      </c>
      <c r="P542" s="1545"/>
      <c r="Q542" s="1545"/>
      <c r="AK542" s="300"/>
      <c r="AL542" s="300"/>
      <c r="AM542" s="300"/>
      <c r="AN542" s="300"/>
      <c r="AO542" s="300"/>
      <c r="AP542" s="300"/>
      <c r="AQ542" s="300"/>
      <c r="AR542" s="300"/>
      <c r="AS542" s="300"/>
      <c r="AT542" s="300"/>
      <c r="AU542" s="300"/>
      <c r="AV542" s="300"/>
      <c r="AW542" s="300"/>
      <c r="AX542" s="300"/>
      <c r="AY542" s="300"/>
      <c r="AZ542" s="300"/>
      <c r="BA542" s="302"/>
      <c r="BB542" s="352"/>
      <c r="BC542" s="302"/>
      <c r="BD542" s="302"/>
      <c r="BE542" s="302"/>
      <c r="BF542" s="302"/>
      <c r="BG542" s="302"/>
      <c r="BH542" s="302"/>
      <c r="BI542" s="302"/>
      <c r="BJ542" s="302"/>
      <c r="BK542" s="302"/>
      <c r="BL542" s="302"/>
      <c r="BM542" s="302"/>
      <c r="BN542" s="302"/>
      <c r="BO542" s="302"/>
      <c r="BP542" s="302"/>
      <c r="BQ542" s="302"/>
      <c r="BR542" s="302"/>
      <c r="BS542" s="302"/>
      <c r="BT542" s="302"/>
      <c r="BU542" s="302"/>
      <c r="BV542" s="302"/>
      <c r="BW542" s="302"/>
      <c r="BX542" s="302"/>
      <c r="BY542" s="302"/>
      <c r="BZ542" s="303"/>
      <c r="CA542" s="303"/>
      <c r="CB542" s="303"/>
      <c r="CC542" s="303"/>
      <c r="CD542" s="303"/>
      <c r="CE542" s="303"/>
      <c r="CF542" s="303"/>
      <c r="CG542" s="303"/>
      <c r="CH542" s="303"/>
      <c r="CI542" s="303"/>
      <c r="CJ542" s="303"/>
      <c r="CK542" s="303"/>
      <c r="CL542" s="303"/>
      <c r="CM542" s="303"/>
      <c r="CN542" s="303"/>
      <c r="CO542" s="303"/>
      <c r="CP542" s="303"/>
      <c r="CQ542" s="303"/>
      <c r="CR542" s="303"/>
      <c r="CS542" s="303"/>
      <c r="CT542" s="303"/>
      <c r="CU542" s="303"/>
      <c r="CV542" s="303"/>
      <c r="CW542" s="303"/>
      <c r="CX542" s="303"/>
      <c r="CY542" s="303"/>
      <c r="CZ542" s="303"/>
    </row>
    <row r="543" s="623" customFormat="true" ht="25.15" customHeight="true" x14ac:dyDescent="0.2">
      <c r="C543" s="1798" t="s">
        <v>356</v>
      </c>
      <c r="D543" s="1797"/>
      <c r="E543" s="1657">
        <v>5.5575831828938979E-2</v>
      </c>
      <c r="F543" s="1545"/>
      <c r="G543" s="1545"/>
      <c r="H543" s="1798" t="s">
        <v>352</v>
      </c>
      <c r="I543" s="1797"/>
      <c r="J543" s="1658">
        <v>6.4958812342725353E-2</v>
      </c>
      <c r="K543" s="1545"/>
      <c r="L543" s="1545"/>
      <c r="M543" s="1798" t="s">
        <v>344</v>
      </c>
      <c r="N543" s="1797"/>
      <c r="O543" s="1659">
        <v>7.8001083730625254E-2</v>
      </c>
      <c r="P543" s="1545"/>
      <c r="Q543" s="1545"/>
      <c r="AK543" s="300"/>
      <c r="AL543" s="300"/>
      <c r="AM543" s="300"/>
      <c r="AN543" s="300"/>
      <c r="AO543" s="300"/>
      <c r="AP543" s="300"/>
      <c r="AQ543" s="300"/>
      <c r="AR543" s="300"/>
      <c r="AS543" s="300"/>
      <c r="AT543" s="300"/>
      <c r="AU543" s="300"/>
      <c r="AV543" s="300"/>
      <c r="AW543" s="300"/>
      <c r="AX543" s="300"/>
      <c r="AY543" s="300"/>
      <c r="AZ543" s="300"/>
      <c r="BA543" s="302"/>
      <c r="BB543" s="352"/>
      <c r="BC543" s="302"/>
      <c r="BD543" s="302"/>
      <c r="BE543" s="302"/>
      <c r="BF543" s="302"/>
      <c r="BG543" s="302"/>
      <c r="BH543" s="302"/>
      <c r="BI543" s="302"/>
      <c r="BJ543" s="302"/>
      <c r="BK543" s="302"/>
      <c r="BL543" s="302"/>
      <c r="BM543" s="302"/>
      <c r="BN543" s="302"/>
      <c r="BO543" s="302"/>
      <c r="BP543" s="302"/>
      <c r="BQ543" s="302"/>
      <c r="BR543" s="302"/>
      <c r="BS543" s="302"/>
      <c r="BT543" s="302"/>
      <c r="BU543" s="302"/>
      <c r="BV543" s="302"/>
      <c r="BW543" s="302"/>
      <c r="BX543" s="302"/>
      <c r="BY543" s="302"/>
      <c r="BZ543" s="303"/>
      <c r="CA543" s="303"/>
      <c r="CB543" s="303"/>
      <c r="CC543" s="303"/>
      <c r="CD543" s="303"/>
      <c r="CE543" s="303"/>
      <c r="CF543" s="303"/>
      <c r="CG543" s="303"/>
      <c r="CH543" s="303"/>
      <c r="CI543" s="303"/>
      <c r="CJ543" s="303"/>
      <c r="CK543" s="303"/>
      <c r="CL543" s="303"/>
      <c r="CM543" s="303"/>
      <c r="CN543" s="303"/>
      <c r="CO543" s="303"/>
      <c r="CP543" s="303"/>
      <c r="CQ543" s="303"/>
      <c r="CR543" s="303"/>
      <c r="CS543" s="303"/>
      <c r="CT543" s="303"/>
      <c r="CU543" s="303"/>
      <c r="CV543" s="303"/>
      <c r="CW543" s="303"/>
      <c r="CX543" s="303"/>
      <c r="CY543" s="303"/>
      <c r="CZ543" s="303"/>
    </row>
    <row r="544" s="623" customFormat="true" ht="25.15" customHeight="true" x14ac:dyDescent="0.2">
      <c r="C544" s="1798" t="s">
        <v>336</v>
      </c>
      <c r="D544" s="1797"/>
      <c r="E544" s="1657">
        <v>0.10457705864480767</v>
      </c>
      <c r="F544" s="1545"/>
      <c r="G544" s="1545"/>
      <c r="H544" s="1798" t="s">
        <v>337</v>
      </c>
      <c r="I544" s="1797"/>
      <c r="J544" s="1658">
        <v>6.3716707092593777E-2</v>
      </c>
      <c r="K544" s="1545"/>
      <c r="L544" s="1545"/>
      <c r="M544" s="1798" t="s">
        <v>357</v>
      </c>
      <c r="N544" s="1797"/>
      <c r="O544" s="1659">
        <v>-8.877109435590334E-3</v>
      </c>
      <c r="P544" s="1545"/>
      <c r="Q544" s="1545"/>
      <c r="AK544" s="300"/>
      <c r="AL544" s="300"/>
      <c r="AM544" s="300"/>
      <c r="AN544" s="300"/>
      <c r="AO544" s="300"/>
      <c r="AP544" s="300"/>
      <c r="AQ544" s="300"/>
      <c r="AR544" s="300"/>
      <c r="AS544" s="300"/>
      <c r="AT544" s="300"/>
      <c r="AU544" s="300"/>
      <c r="AV544" s="300"/>
      <c r="AW544" s="300"/>
      <c r="AX544" s="300"/>
      <c r="AY544" s="300"/>
      <c r="AZ544" s="300"/>
      <c r="BA544" s="302"/>
      <c r="BB544" s="352"/>
      <c r="BC544" s="302"/>
      <c r="BD544" s="302"/>
      <c r="BE544" s="302"/>
      <c r="BF544" s="302"/>
      <c r="BG544" s="302"/>
      <c r="BH544" s="302"/>
      <c r="BI544" s="302"/>
      <c r="BJ544" s="302"/>
      <c r="BK544" s="302"/>
      <c r="BL544" s="302"/>
      <c r="BM544" s="302"/>
      <c r="BN544" s="302"/>
      <c r="BO544" s="302"/>
      <c r="BP544" s="302"/>
      <c r="BQ544" s="302"/>
      <c r="BR544" s="302"/>
      <c r="BS544" s="302"/>
      <c r="BT544" s="302"/>
      <c r="BU544" s="302"/>
      <c r="BV544" s="302"/>
      <c r="BW544" s="302"/>
      <c r="BX544" s="302"/>
      <c r="BY544" s="302"/>
      <c r="BZ544" s="303"/>
      <c r="CA544" s="303"/>
      <c r="CB544" s="303"/>
      <c r="CC544" s="303"/>
      <c r="CD544" s="303"/>
      <c r="CE544" s="303"/>
      <c r="CF544" s="303"/>
      <c r="CG544" s="303"/>
      <c r="CH544" s="303"/>
      <c r="CI544" s="303"/>
      <c r="CJ544" s="303"/>
      <c r="CK544" s="303"/>
      <c r="CL544" s="303"/>
      <c r="CM544" s="303"/>
      <c r="CN544" s="303"/>
      <c r="CO544" s="303"/>
      <c r="CP544" s="303"/>
      <c r="CQ544" s="303"/>
      <c r="CR544" s="303"/>
      <c r="CS544" s="303"/>
      <c r="CT544" s="303"/>
      <c r="CU544" s="303"/>
      <c r="CV544" s="303"/>
      <c r="CW544" s="303"/>
      <c r="CX544" s="303"/>
      <c r="CY544" s="303"/>
      <c r="CZ544" s="303"/>
    </row>
    <row r="545" s="623" customFormat="true" ht="25.15" customHeight="true" x14ac:dyDescent="0.2">
      <c r="C545" s="1798" t="s">
        <v>355</v>
      </c>
      <c r="D545" s="1797"/>
      <c r="E545" s="1657">
        <v>2.3369798095124746E-2</v>
      </c>
      <c r="F545" s="1545"/>
      <c r="G545" s="1545"/>
      <c r="H545" s="1798" t="s">
        <v>344</v>
      </c>
      <c r="I545" s="1797"/>
      <c r="J545" s="1658">
        <v>8.5442367120641516E-2</v>
      </c>
      <c r="K545" s="1545"/>
      <c r="L545" s="1545"/>
      <c r="M545" s="1798" t="s">
        <v>368</v>
      </c>
      <c r="N545" s="1797"/>
      <c r="O545" s="1659">
        <v>-5.6788459180529592E-3</v>
      </c>
      <c r="P545" s="1545"/>
      <c r="Q545" s="1545"/>
      <c r="AK545" s="300"/>
      <c r="AL545" s="300"/>
      <c r="AM545" s="300"/>
      <c r="AN545" s="300"/>
      <c r="AO545" s="300"/>
      <c r="AP545" s="300"/>
      <c r="AQ545" s="300"/>
      <c r="AR545" s="300"/>
      <c r="AS545" s="300"/>
      <c r="AT545" s="300"/>
      <c r="AU545" s="300"/>
      <c r="AV545" s="300"/>
      <c r="AW545" s="300"/>
      <c r="AX545" s="300"/>
      <c r="AY545" s="300"/>
      <c r="AZ545" s="300"/>
      <c r="BA545" s="302"/>
      <c r="BB545" s="352"/>
      <c r="BC545" s="302"/>
      <c r="BD545" s="302"/>
      <c r="BE545" s="302"/>
      <c r="BF545" s="302"/>
      <c r="BG545" s="302"/>
      <c r="BH545" s="302"/>
      <c r="BI545" s="302"/>
      <c r="BJ545" s="302"/>
      <c r="BK545" s="302"/>
      <c r="BL545" s="302"/>
      <c r="BM545" s="302"/>
      <c r="BN545" s="302"/>
      <c r="BO545" s="302"/>
      <c r="BP545" s="302"/>
      <c r="BQ545" s="302"/>
      <c r="BR545" s="302"/>
      <c r="BS545" s="302"/>
      <c r="BT545" s="302"/>
      <c r="BU545" s="302"/>
      <c r="BV545" s="302"/>
      <c r="BW545" s="302"/>
      <c r="BX545" s="302"/>
      <c r="BY545" s="302"/>
      <c r="BZ545" s="303"/>
      <c r="CA545" s="303"/>
      <c r="CB545" s="303"/>
      <c r="CC545" s="303"/>
      <c r="CD545" s="303"/>
      <c r="CE545" s="303"/>
      <c r="CF545" s="303"/>
      <c r="CG545" s="303"/>
      <c r="CH545" s="303"/>
      <c r="CI545" s="303"/>
      <c r="CJ545" s="303"/>
      <c r="CK545" s="303"/>
      <c r="CL545" s="303"/>
      <c r="CM545" s="303"/>
      <c r="CN545" s="303"/>
      <c r="CO545" s="303"/>
      <c r="CP545" s="303"/>
      <c r="CQ545" s="303"/>
      <c r="CR545" s="303"/>
      <c r="CS545" s="303"/>
      <c r="CT545" s="303"/>
      <c r="CU545" s="303"/>
      <c r="CV545" s="303"/>
      <c r="CW545" s="303"/>
      <c r="CX545" s="303"/>
      <c r="CY545" s="303"/>
      <c r="CZ545" s="303"/>
    </row>
    <row r="546" s="623" customFormat="true" ht="25.15" customHeight="true" x14ac:dyDescent="0.2">
      <c r="C546" s="1798" t="s">
        <v>389</v>
      </c>
      <c r="D546" s="1797"/>
      <c r="E546" s="1657">
        <v>-7.0624675803722141E-3</v>
      </c>
      <c r="F546" s="1545"/>
      <c r="G546" s="1545"/>
      <c r="H546" s="1798" t="s">
        <v>357</v>
      </c>
      <c r="I546" s="1797"/>
      <c r="J546" s="1658">
        <v>-1.7427281246368571E-2</v>
      </c>
      <c r="K546" s="1545"/>
      <c r="L546" s="1545"/>
      <c r="M546" s="1798" t="s">
        <v>341</v>
      </c>
      <c r="N546" s="1797"/>
      <c r="O546" s="1659">
        <v>8.7993893093695416E-2</v>
      </c>
      <c r="P546" s="1545"/>
      <c r="Q546" s="1545"/>
      <c r="AK546" s="300"/>
      <c r="AL546" s="300"/>
      <c r="AM546" s="300"/>
      <c r="AN546" s="300"/>
      <c r="AO546" s="300"/>
      <c r="AP546" s="300"/>
      <c r="AQ546" s="300"/>
      <c r="AR546" s="300"/>
      <c r="AS546" s="300"/>
      <c r="AT546" s="300"/>
      <c r="AU546" s="300"/>
      <c r="AV546" s="300"/>
      <c r="AW546" s="300"/>
      <c r="AX546" s="300"/>
      <c r="AY546" s="300"/>
      <c r="AZ546" s="300"/>
      <c r="BA546" s="302"/>
      <c r="BB546" s="352"/>
      <c r="BC546" s="302"/>
      <c r="BD546" s="302"/>
      <c r="BE546" s="302"/>
      <c r="BF546" s="302"/>
      <c r="BG546" s="302"/>
      <c r="BH546" s="302"/>
      <c r="BI546" s="302"/>
      <c r="BJ546" s="302"/>
      <c r="BK546" s="302"/>
      <c r="BL546" s="302"/>
      <c r="BM546" s="302"/>
      <c r="BN546" s="302"/>
      <c r="BO546" s="302"/>
      <c r="BP546" s="302"/>
      <c r="BQ546" s="302"/>
      <c r="BR546" s="302"/>
      <c r="BS546" s="302"/>
      <c r="BT546" s="302"/>
      <c r="BU546" s="302"/>
      <c r="BV546" s="302"/>
      <c r="BW546" s="302"/>
      <c r="BX546" s="302"/>
      <c r="BY546" s="302"/>
      <c r="BZ546" s="303"/>
      <c r="CA546" s="303"/>
      <c r="CB546" s="303"/>
      <c r="CC546" s="303"/>
      <c r="CD546" s="303"/>
      <c r="CE546" s="303"/>
      <c r="CF546" s="303"/>
      <c r="CG546" s="303"/>
      <c r="CH546" s="303"/>
      <c r="CI546" s="303"/>
      <c r="CJ546" s="303"/>
      <c r="CK546" s="303"/>
      <c r="CL546" s="303"/>
      <c r="CM546" s="303"/>
      <c r="CN546" s="303"/>
      <c r="CO546" s="303"/>
      <c r="CP546" s="303"/>
      <c r="CQ546" s="303"/>
      <c r="CR546" s="303"/>
      <c r="CS546" s="303"/>
      <c r="CT546" s="303"/>
      <c r="CU546" s="303"/>
      <c r="CV546" s="303"/>
      <c r="CW546" s="303"/>
      <c r="CX546" s="303"/>
      <c r="CY546" s="303"/>
      <c r="CZ546" s="303"/>
    </row>
    <row r="547" s="623" customFormat="true" ht="25.15" customHeight="true" x14ac:dyDescent="0.2">
      <c r="C547" s="1798" t="s">
        <v>393</v>
      </c>
      <c r="D547" s="1797"/>
      <c r="E547" s="1657">
        <v>9.515492926594301E-4</v>
      </c>
      <c r="F547" s="1545"/>
      <c r="G547" s="1545"/>
      <c r="H547" s="1798" t="s">
        <v>368</v>
      </c>
      <c r="I547" s="1797"/>
      <c r="J547" s="1658">
        <v>-1.326341550706121E-2</v>
      </c>
      <c r="K547" s="1545"/>
      <c r="L547" s="1545"/>
      <c r="M547" s="1798" t="s">
        <v>330</v>
      </c>
      <c r="N547" s="1797"/>
      <c r="O547" s="1659">
        <v>0.14253654305608654</v>
      </c>
      <c r="P547" s="1545"/>
      <c r="Q547" s="1545"/>
      <c r="AK547" s="300"/>
      <c r="AL547" s="300"/>
      <c r="AM547" s="300"/>
      <c r="AN547" s="300"/>
      <c r="AO547" s="300"/>
      <c r="AP547" s="300"/>
      <c r="AQ547" s="300"/>
      <c r="AR547" s="300"/>
      <c r="AS547" s="300"/>
      <c r="AT547" s="300"/>
      <c r="AU547" s="300"/>
      <c r="AV547" s="300"/>
      <c r="AW547" s="300"/>
      <c r="AX547" s="300"/>
      <c r="AY547" s="300"/>
      <c r="AZ547" s="300"/>
      <c r="BA547" s="302"/>
      <c r="BB547" s="352"/>
      <c r="BC547" s="302"/>
      <c r="BD547" s="302"/>
      <c r="BE547" s="302"/>
      <c r="BF547" s="302"/>
      <c r="BG547" s="302"/>
      <c r="BH547" s="302"/>
      <c r="BI547" s="302"/>
      <c r="BJ547" s="302"/>
      <c r="BK547" s="302"/>
      <c r="BL547" s="302"/>
      <c r="BM547" s="302"/>
      <c r="BN547" s="302"/>
      <c r="BO547" s="302"/>
      <c r="BP547" s="302"/>
      <c r="BQ547" s="302"/>
      <c r="BR547" s="302"/>
      <c r="BS547" s="302"/>
      <c r="BT547" s="302"/>
      <c r="BU547" s="302"/>
      <c r="BV547" s="302"/>
      <c r="BW547" s="302"/>
      <c r="BX547" s="302"/>
      <c r="BY547" s="302"/>
      <c r="BZ547" s="303"/>
      <c r="CA547" s="303"/>
      <c r="CB547" s="303"/>
      <c r="CC547" s="303"/>
      <c r="CD547" s="303"/>
      <c r="CE547" s="303"/>
      <c r="CF547" s="303"/>
      <c r="CG547" s="303"/>
      <c r="CH547" s="303"/>
      <c r="CI547" s="303"/>
      <c r="CJ547" s="303"/>
      <c r="CK547" s="303"/>
      <c r="CL547" s="303"/>
      <c r="CM547" s="303"/>
      <c r="CN547" s="303"/>
      <c r="CO547" s="303"/>
      <c r="CP547" s="303"/>
      <c r="CQ547" s="303"/>
      <c r="CR547" s="303"/>
      <c r="CS547" s="303"/>
      <c r="CT547" s="303"/>
      <c r="CU547" s="303"/>
      <c r="CV547" s="303"/>
      <c r="CW547" s="303"/>
      <c r="CX547" s="303"/>
      <c r="CY547" s="303"/>
      <c r="CZ547" s="303"/>
    </row>
    <row r="548" s="623" customFormat="true" ht="25.15" customHeight="true" x14ac:dyDescent="0.2">
      <c r="C548" s="1798" t="s">
        <v>383</v>
      </c>
      <c r="D548" s="1797"/>
      <c r="E548" s="1657">
        <v>-7.1329740516339085E-2</v>
      </c>
      <c r="F548" s="1545"/>
      <c r="G548" s="1545"/>
      <c r="H548" s="1798" t="s">
        <v>341</v>
      </c>
      <c r="I548" s="1797"/>
      <c r="J548" s="1658">
        <v>9.9324530390886359E-2</v>
      </c>
      <c r="K548" s="1545"/>
      <c r="L548" s="1545"/>
      <c r="M548" s="1798" t="s">
        <v>347</v>
      </c>
      <c r="N548" s="1797"/>
      <c r="O548" s="1659">
        <v>5.9584468208909974E-2</v>
      </c>
      <c r="P548" s="1545"/>
      <c r="Q548" s="1545"/>
      <c r="AK548" s="300"/>
      <c r="AL548" s="300"/>
      <c r="AM548" s="300"/>
      <c r="AN548" s="300"/>
      <c r="AO548" s="300"/>
      <c r="AP548" s="300"/>
      <c r="AQ548" s="300"/>
      <c r="AR548" s="300"/>
      <c r="AS548" s="300"/>
      <c r="AT548" s="300"/>
      <c r="AU548" s="300"/>
      <c r="AV548" s="300"/>
      <c r="AW548" s="300"/>
      <c r="AX548" s="300"/>
      <c r="AY548" s="300"/>
      <c r="AZ548" s="300"/>
      <c r="BA548" s="302"/>
      <c r="BB548" s="352"/>
      <c r="BC548" s="302"/>
      <c r="BD548" s="302"/>
      <c r="BE548" s="302"/>
      <c r="BF548" s="302"/>
      <c r="BG548" s="302"/>
      <c r="BH548" s="302"/>
      <c r="BI548" s="302"/>
      <c r="BJ548" s="302"/>
      <c r="BK548" s="302"/>
      <c r="BL548" s="302"/>
      <c r="BM548" s="302"/>
      <c r="BN548" s="302"/>
      <c r="BO548" s="302"/>
      <c r="BP548" s="302"/>
      <c r="BQ548" s="302"/>
      <c r="BR548" s="302"/>
      <c r="BS548" s="302"/>
      <c r="BT548" s="302"/>
      <c r="BU548" s="302"/>
      <c r="BV548" s="302"/>
      <c r="BW548" s="302"/>
      <c r="BX548" s="302"/>
      <c r="BY548" s="302"/>
      <c r="BZ548" s="303"/>
      <c r="CA548" s="303"/>
      <c r="CB548" s="303"/>
      <c r="CC548" s="303"/>
      <c r="CD548" s="303"/>
      <c r="CE548" s="303"/>
      <c r="CF548" s="303"/>
      <c r="CG548" s="303"/>
      <c r="CH548" s="303"/>
      <c r="CI548" s="303"/>
      <c r="CJ548" s="303"/>
      <c r="CK548" s="303"/>
      <c r="CL548" s="303"/>
      <c r="CM548" s="303"/>
      <c r="CN548" s="303"/>
      <c r="CO548" s="303"/>
      <c r="CP548" s="303"/>
      <c r="CQ548" s="303"/>
      <c r="CR548" s="303"/>
      <c r="CS548" s="303"/>
      <c r="CT548" s="303"/>
      <c r="CU548" s="303"/>
      <c r="CV548" s="303"/>
      <c r="CW548" s="303"/>
      <c r="CX548" s="303"/>
      <c r="CY548" s="303"/>
      <c r="CZ548" s="303"/>
    </row>
    <row r="549" s="623" customFormat="true" ht="25.15" customHeight="true" x14ac:dyDescent="0.2">
      <c r="C549" s="1798" t="s">
        <v>390</v>
      </c>
      <c r="D549" s="1797"/>
      <c r="E549" s="1657">
        <v>-3.9574181993063421E-3</v>
      </c>
      <c r="F549" s="1545"/>
      <c r="G549" s="1545"/>
      <c r="H549" s="1798" t="s">
        <v>330</v>
      </c>
      <c r="I549" s="1797"/>
      <c r="J549" s="1658">
        <v>0.11130925410692603</v>
      </c>
      <c r="K549" s="1545"/>
      <c r="L549" s="1545"/>
      <c r="M549" s="1798" t="s">
        <v>334</v>
      </c>
      <c r="N549" s="1797"/>
      <c r="O549" s="1659">
        <v>9.7707184141700737E-2</v>
      </c>
      <c r="P549" s="1545"/>
      <c r="Q549" s="1545"/>
      <c r="AK549" s="300"/>
      <c r="AL549" s="300"/>
      <c r="AM549" s="300"/>
      <c r="AN549" s="300"/>
      <c r="AO549" s="300"/>
      <c r="AP549" s="300"/>
      <c r="AQ549" s="300"/>
      <c r="AR549" s="300"/>
      <c r="AS549" s="300"/>
      <c r="AT549" s="300"/>
      <c r="AU549" s="300"/>
      <c r="AV549" s="300"/>
      <c r="AW549" s="300"/>
      <c r="AX549" s="300"/>
      <c r="AY549" s="300"/>
      <c r="AZ549" s="300"/>
      <c r="BA549" s="302"/>
      <c r="BB549" s="352"/>
      <c r="BC549" s="302"/>
      <c r="BD549" s="302"/>
      <c r="BE549" s="302"/>
      <c r="BF549" s="302"/>
      <c r="BG549" s="302"/>
      <c r="BH549" s="302"/>
      <c r="BI549" s="302"/>
      <c r="BJ549" s="302"/>
      <c r="BK549" s="302"/>
      <c r="BL549" s="302"/>
      <c r="BM549" s="302"/>
      <c r="BN549" s="302"/>
      <c r="BO549" s="302"/>
      <c r="BP549" s="302"/>
      <c r="BQ549" s="302"/>
      <c r="BR549" s="302"/>
      <c r="BS549" s="302"/>
      <c r="BT549" s="302"/>
      <c r="BU549" s="302"/>
      <c r="BV549" s="302"/>
      <c r="BW549" s="302"/>
      <c r="BX549" s="302"/>
      <c r="BY549" s="302"/>
      <c r="BZ549" s="303"/>
      <c r="CA549" s="303"/>
      <c r="CB549" s="303"/>
      <c r="CC549" s="303"/>
      <c r="CD549" s="303"/>
      <c r="CE549" s="303"/>
      <c r="CF549" s="303"/>
      <c r="CG549" s="303"/>
      <c r="CH549" s="303"/>
      <c r="CI549" s="303"/>
      <c r="CJ549" s="303"/>
      <c r="CK549" s="303"/>
      <c r="CL549" s="303"/>
      <c r="CM549" s="303"/>
      <c r="CN549" s="303"/>
      <c r="CO549" s="303"/>
      <c r="CP549" s="303"/>
      <c r="CQ549" s="303"/>
      <c r="CR549" s="303"/>
      <c r="CS549" s="303"/>
      <c r="CT549" s="303"/>
      <c r="CU549" s="303"/>
      <c r="CV549" s="303"/>
      <c r="CW549" s="303"/>
      <c r="CX549" s="303"/>
      <c r="CY549" s="303"/>
      <c r="CZ549" s="303"/>
    </row>
    <row r="550" s="623" customFormat="true" ht="25.15" customHeight="true" x14ac:dyDescent="0.2">
      <c r="C550" s="1798" t="s">
        <v>386</v>
      </c>
      <c r="D550" s="1797"/>
      <c r="E550" s="1657">
        <v>-2.0850769639632952E-2</v>
      </c>
      <c r="F550" s="1545"/>
      <c r="G550" s="1545"/>
      <c r="H550" s="1798" t="s">
        <v>347</v>
      </c>
      <c r="I550" s="1797"/>
      <c r="J550" s="1658">
        <v>4.7643891231207006E-2</v>
      </c>
      <c r="K550" s="1545"/>
      <c r="L550" s="1545"/>
      <c r="M550" s="1798" t="s">
        <v>360</v>
      </c>
      <c r="N550" s="1797"/>
      <c r="O550" s="1659">
        <v>-5.3234130114213636E-2</v>
      </c>
      <c r="P550" s="1545"/>
      <c r="Q550" s="1545"/>
      <c r="AK550" s="300"/>
      <c r="AL550" s="300"/>
      <c r="AM550" s="300"/>
      <c r="AN550" s="300"/>
      <c r="AO550" s="300"/>
      <c r="AP550" s="300"/>
      <c r="AQ550" s="300"/>
      <c r="AR550" s="300"/>
      <c r="AS550" s="300"/>
      <c r="AT550" s="300"/>
      <c r="AU550" s="300"/>
      <c r="AV550" s="300"/>
      <c r="AW550" s="300"/>
      <c r="AX550" s="300"/>
      <c r="AY550" s="300"/>
      <c r="AZ550" s="300"/>
      <c r="BA550" s="302"/>
      <c r="BB550" s="352"/>
      <c r="BC550" s="302"/>
      <c r="BD550" s="302"/>
      <c r="BE550" s="302"/>
      <c r="BF550" s="302"/>
      <c r="BG550" s="302"/>
      <c r="BH550" s="302"/>
      <c r="BI550" s="302"/>
      <c r="BJ550" s="302"/>
      <c r="BK550" s="302"/>
      <c r="BL550" s="302"/>
      <c r="BM550" s="302"/>
      <c r="BN550" s="302"/>
      <c r="BO550" s="302"/>
      <c r="BP550" s="302"/>
      <c r="BQ550" s="302"/>
      <c r="BR550" s="302"/>
      <c r="BS550" s="302"/>
      <c r="BT550" s="302"/>
      <c r="BU550" s="302"/>
      <c r="BV550" s="302"/>
      <c r="BW550" s="302"/>
      <c r="BX550" s="302"/>
      <c r="BY550" s="302"/>
      <c r="BZ550" s="303"/>
      <c r="CA550" s="303"/>
      <c r="CB550" s="303"/>
      <c r="CC550" s="303"/>
      <c r="CD550" s="303"/>
      <c r="CE550" s="303"/>
      <c r="CF550" s="303"/>
      <c r="CG550" s="303"/>
      <c r="CH550" s="303"/>
      <c r="CI550" s="303"/>
      <c r="CJ550" s="303"/>
      <c r="CK550" s="303"/>
      <c r="CL550" s="303"/>
      <c r="CM550" s="303"/>
      <c r="CN550" s="303"/>
      <c r="CO550" s="303"/>
      <c r="CP550" s="303"/>
      <c r="CQ550" s="303"/>
      <c r="CR550" s="303"/>
      <c r="CS550" s="303"/>
      <c r="CT550" s="303"/>
      <c r="CU550" s="303"/>
      <c r="CV550" s="303"/>
      <c r="CW550" s="303"/>
      <c r="CX550" s="303"/>
      <c r="CY550" s="303"/>
      <c r="CZ550" s="303"/>
    </row>
    <row r="551" s="623" customFormat="true" ht="25.15" customHeight="true" x14ac:dyDescent="0.2">
      <c r="C551" s="1798" t="s">
        <v>384</v>
      </c>
      <c r="D551" s="1797"/>
      <c r="E551" s="1657">
        <v>6.7789503882572391E-2</v>
      </c>
      <c r="F551" s="1545"/>
      <c r="G551" s="1545"/>
      <c r="H551" s="1798" t="s">
        <v>334</v>
      </c>
      <c r="I551" s="1797"/>
      <c r="J551" s="1658">
        <v>7.2762884287999083E-2</v>
      </c>
      <c r="K551" s="1545"/>
      <c r="L551" s="1545"/>
      <c r="M551" s="1798" t="s">
        <v>366</v>
      </c>
      <c r="N551" s="1797"/>
      <c r="O551" s="1659">
        <v>3.860687170534266E-2</v>
      </c>
      <c r="P551" s="1545"/>
      <c r="Q551" s="1545"/>
      <c r="AK551" s="300"/>
      <c r="AL551" s="300"/>
      <c r="AM551" s="300"/>
      <c r="AN551" s="300"/>
      <c r="AO551" s="300"/>
      <c r="AP551" s="300"/>
      <c r="AQ551" s="300"/>
      <c r="AR551" s="300"/>
      <c r="AS551" s="300"/>
      <c r="AT551" s="300"/>
      <c r="AU551" s="300"/>
      <c r="AV551" s="300"/>
      <c r="AW551" s="300"/>
      <c r="AX551" s="300"/>
      <c r="AY551" s="300"/>
      <c r="AZ551" s="300"/>
      <c r="BA551" s="302"/>
      <c r="BB551" s="352"/>
      <c r="BC551" s="302"/>
      <c r="BD551" s="302"/>
      <c r="BE551" s="302"/>
      <c r="BF551" s="302"/>
      <c r="BG551" s="302"/>
      <c r="BH551" s="302"/>
      <c r="BI551" s="302"/>
      <c r="BJ551" s="302"/>
      <c r="BK551" s="302"/>
      <c r="BL551" s="302"/>
      <c r="BM551" s="302"/>
      <c r="BN551" s="302"/>
      <c r="BO551" s="302"/>
      <c r="BP551" s="302"/>
      <c r="BQ551" s="302"/>
      <c r="BR551" s="302"/>
      <c r="BS551" s="302"/>
      <c r="BT551" s="302"/>
      <c r="BU551" s="302"/>
      <c r="BV551" s="302"/>
      <c r="BW551" s="302"/>
      <c r="BX551" s="302"/>
      <c r="BY551" s="302"/>
      <c r="BZ551" s="303"/>
      <c r="CA551" s="303"/>
      <c r="CB551" s="303"/>
      <c r="CC551" s="303"/>
      <c r="CD551" s="303"/>
      <c r="CE551" s="303"/>
      <c r="CF551" s="303"/>
      <c r="CG551" s="303"/>
      <c r="CH551" s="303"/>
      <c r="CI551" s="303"/>
      <c r="CJ551" s="303"/>
      <c r="CK551" s="303"/>
      <c r="CL551" s="303"/>
      <c r="CM551" s="303"/>
      <c r="CN551" s="303"/>
      <c r="CO551" s="303"/>
      <c r="CP551" s="303"/>
      <c r="CQ551" s="303"/>
      <c r="CR551" s="303"/>
      <c r="CS551" s="303"/>
      <c r="CT551" s="303"/>
      <c r="CU551" s="303"/>
      <c r="CV551" s="303"/>
      <c r="CW551" s="303"/>
      <c r="CX551" s="303"/>
      <c r="CY551" s="303"/>
      <c r="CZ551" s="303"/>
    </row>
    <row r="552" s="623" customFormat="true" ht="25.15" customHeight="true" x14ac:dyDescent="0.2">
      <c r="C552" s="1798" t="s">
        <v>387</v>
      </c>
      <c r="D552" s="1797"/>
      <c r="E552" s="1657">
        <v>1.3025138127616968E-2</v>
      </c>
      <c r="F552" s="1545"/>
      <c r="G552" s="1545"/>
      <c r="H552" s="1798" t="s">
        <v>360</v>
      </c>
      <c r="I552" s="1797"/>
      <c r="J552" s="1658">
        <v>-1.0065485782274683E-2</v>
      </c>
      <c r="K552" s="1545"/>
      <c r="L552" s="1545"/>
      <c r="M552" s="1798" t="s">
        <v>365</v>
      </c>
      <c r="N552" s="1797"/>
      <c r="O552" s="1659">
        <v>-1.8628369608166714E-2</v>
      </c>
      <c r="P552" s="1545"/>
      <c r="Q552" s="1545"/>
      <c r="AK552" s="300"/>
      <c r="AL552" s="300"/>
      <c r="AM552" s="300"/>
      <c r="AN552" s="300"/>
      <c r="AO552" s="300"/>
      <c r="AP552" s="300"/>
      <c r="AQ552" s="300"/>
      <c r="AR552" s="300"/>
      <c r="AS552" s="300"/>
      <c r="AT552" s="300"/>
      <c r="AU552" s="300"/>
      <c r="AV552" s="300"/>
      <c r="AW552" s="300"/>
      <c r="AX552" s="300"/>
      <c r="AY552" s="300"/>
      <c r="AZ552" s="300"/>
      <c r="BA552" s="302"/>
      <c r="BB552" s="352"/>
      <c r="BC552" s="302"/>
      <c r="BD552" s="302"/>
      <c r="BE552" s="302"/>
      <c r="BF552" s="302"/>
      <c r="BG552" s="302"/>
      <c r="BH552" s="302"/>
      <c r="BI552" s="302"/>
      <c r="BJ552" s="302"/>
      <c r="BK552" s="302"/>
      <c r="BL552" s="302"/>
      <c r="BM552" s="302"/>
      <c r="BN552" s="302"/>
      <c r="BO552" s="302"/>
      <c r="BP552" s="302"/>
      <c r="BQ552" s="302"/>
      <c r="BR552" s="302"/>
      <c r="BS552" s="302"/>
      <c r="BT552" s="302"/>
      <c r="BU552" s="302"/>
      <c r="BV552" s="302"/>
      <c r="BW552" s="302"/>
      <c r="BX552" s="302"/>
      <c r="BY552" s="302"/>
      <c r="BZ552" s="303"/>
      <c r="CA552" s="303"/>
      <c r="CB552" s="303"/>
      <c r="CC552" s="303"/>
      <c r="CD552" s="303"/>
      <c r="CE552" s="303"/>
      <c r="CF552" s="303"/>
      <c r="CG552" s="303"/>
      <c r="CH552" s="303"/>
      <c r="CI552" s="303"/>
      <c r="CJ552" s="303"/>
      <c r="CK552" s="303"/>
      <c r="CL552" s="303"/>
      <c r="CM552" s="303"/>
      <c r="CN552" s="303"/>
      <c r="CO552" s="303"/>
      <c r="CP552" s="303"/>
      <c r="CQ552" s="303"/>
      <c r="CR552" s="303"/>
      <c r="CS552" s="303"/>
      <c r="CT552" s="303"/>
      <c r="CU552" s="303"/>
      <c r="CV552" s="303"/>
      <c r="CW552" s="303"/>
      <c r="CX552" s="303"/>
      <c r="CY552" s="303"/>
      <c r="CZ552" s="303"/>
    </row>
    <row r="553" s="623" customFormat="true" ht="25.15" customHeight="true" x14ac:dyDescent="0.2">
      <c r="C553" s="1798" t="s">
        <v>385</v>
      </c>
      <c r="D553" s="1797"/>
      <c r="E553" s="1657">
        <v>-2.4832582831943749E-2</v>
      </c>
      <c r="F553" s="1545"/>
      <c r="G553" s="1545"/>
      <c r="H553" s="1798" t="s">
        <v>366</v>
      </c>
      <c r="I553" s="1797"/>
      <c r="J553" s="1658">
        <v>1.1170087554894752E-2</v>
      </c>
      <c r="K553" s="1545"/>
      <c r="L553" s="1545"/>
      <c r="M553" s="1798" t="s">
        <v>370</v>
      </c>
      <c r="N553" s="1797"/>
      <c r="O553" s="1659">
        <v>5.3486085875311742E-3</v>
      </c>
      <c r="P553" s="1545"/>
      <c r="Q553" s="1545"/>
      <c r="AK553" s="300"/>
      <c r="AL553" s="300"/>
      <c r="AM553" s="300"/>
      <c r="AN553" s="300"/>
      <c r="AO553" s="300"/>
      <c r="AP553" s="300"/>
      <c r="AQ553" s="300"/>
      <c r="AR553" s="300"/>
      <c r="AS553" s="300"/>
      <c r="AT553" s="300"/>
      <c r="AU553" s="300"/>
      <c r="AV553" s="300"/>
      <c r="AW553" s="300"/>
      <c r="AX553" s="300"/>
      <c r="AY553" s="300"/>
      <c r="AZ553" s="300"/>
      <c r="BA553" s="302"/>
      <c r="BB553" s="352"/>
      <c r="BC553" s="302"/>
      <c r="BD553" s="302"/>
      <c r="BE553" s="302"/>
      <c r="BF553" s="302"/>
      <c r="BG553" s="302"/>
      <c r="BH553" s="302"/>
      <c r="BI553" s="302"/>
      <c r="BJ553" s="302"/>
      <c r="BK553" s="302"/>
      <c r="BL553" s="302"/>
      <c r="BM553" s="302"/>
      <c r="BN553" s="302"/>
      <c r="BO553" s="302"/>
      <c r="BP553" s="302"/>
      <c r="BQ553" s="302"/>
      <c r="BR553" s="302"/>
      <c r="BS553" s="302"/>
      <c r="BT553" s="302"/>
      <c r="BU553" s="302"/>
      <c r="BV553" s="302"/>
      <c r="BW553" s="302"/>
      <c r="BX553" s="302"/>
      <c r="BY553" s="302"/>
      <c r="BZ553" s="303"/>
      <c r="CA553" s="303"/>
      <c r="CB553" s="303"/>
      <c r="CC553" s="303"/>
      <c r="CD553" s="303"/>
      <c r="CE553" s="303"/>
      <c r="CF553" s="303"/>
      <c r="CG553" s="303"/>
      <c r="CH553" s="303"/>
      <c r="CI553" s="303"/>
      <c r="CJ553" s="303"/>
      <c r="CK553" s="303"/>
      <c r="CL553" s="303"/>
      <c r="CM553" s="303"/>
      <c r="CN553" s="303"/>
      <c r="CO553" s="303"/>
      <c r="CP553" s="303"/>
      <c r="CQ553" s="303"/>
      <c r="CR553" s="303"/>
      <c r="CS553" s="303"/>
      <c r="CT553" s="303"/>
      <c r="CU553" s="303"/>
      <c r="CV553" s="303"/>
      <c r="CW553" s="303"/>
      <c r="CX553" s="303"/>
      <c r="CY553" s="303"/>
      <c r="CZ553" s="303"/>
    </row>
    <row r="554" s="623" customFormat="true" ht="25.15" customHeight="true" x14ac:dyDescent="0.2">
      <c r="C554" s="1798" t="s">
        <v>388</v>
      </c>
      <c r="D554" s="1797"/>
      <c r="E554" s="1657">
        <v>-7.1623008083599058E-3</v>
      </c>
      <c r="F554" s="1545"/>
      <c r="G554" s="1545"/>
      <c r="H554" s="1798" t="s">
        <v>365</v>
      </c>
      <c r="I554" s="1797"/>
      <c r="J554" s="1658">
        <v>-1.6496442228688544E-2</v>
      </c>
      <c r="K554" s="1545"/>
      <c r="L554" s="1545"/>
      <c r="M554" s="1798" t="s">
        <v>358</v>
      </c>
      <c r="N554" s="1797"/>
      <c r="O554" s="1659">
        <v>-2.7749382448640655E-2</v>
      </c>
      <c r="P554" s="1545"/>
      <c r="Q554" s="1545"/>
      <c r="AK554" s="300"/>
      <c r="AL554" s="300"/>
      <c r="AM554" s="300"/>
      <c r="AN554" s="300"/>
      <c r="AO554" s="300"/>
      <c r="AP554" s="300"/>
      <c r="AQ554" s="300"/>
      <c r="AR554" s="300"/>
      <c r="AS554" s="300"/>
      <c r="AT554" s="300"/>
      <c r="AU554" s="300"/>
      <c r="AV554" s="300"/>
      <c r="AW554" s="300"/>
      <c r="AX554" s="300"/>
      <c r="AY554" s="300"/>
      <c r="AZ554" s="300"/>
      <c r="BA554" s="302"/>
      <c r="BB554" s="352"/>
      <c r="BC554" s="302"/>
      <c r="BD554" s="302"/>
      <c r="BE554" s="302"/>
      <c r="BF554" s="302"/>
      <c r="BG554" s="302"/>
      <c r="BH554" s="302"/>
      <c r="BI554" s="302"/>
      <c r="BJ554" s="302"/>
      <c r="BK554" s="302"/>
      <c r="BL554" s="302"/>
      <c r="BM554" s="302"/>
      <c r="BN554" s="302"/>
      <c r="BO554" s="302"/>
      <c r="BP554" s="302"/>
      <c r="BQ554" s="302"/>
      <c r="BR554" s="302"/>
      <c r="BS554" s="302"/>
      <c r="BT554" s="302"/>
      <c r="BU554" s="302"/>
      <c r="BV554" s="302"/>
      <c r="BW554" s="302"/>
      <c r="BX554" s="302"/>
      <c r="BY554" s="302"/>
      <c r="BZ554" s="303"/>
      <c r="CA554" s="303"/>
      <c r="CB554" s="303"/>
      <c r="CC554" s="303"/>
      <c r="CD554" s="303"/>
      <c r="CE554" s="303"/>
      <c r="CF554" s="303"/>
      <c r="CG554" s="303"/>
      <c r="CH554" s="303"/>
      <c r="CI554" s="303"/>
      <c r="CJ554" s="303"/>
      <c r="CK554" s="303"/>
      <c r="CL554" s="303"/>
      <c r="CM554" s="303"/>
      <c r="CN554" s="303"/>
      <c r="CO554" s="303"/>
      <c r="CP554" s="303"/>
      <c r="CQ554" s="303"/>
      <c r="CR554" s="303"/>
      <c r="CS554" s="303"/>
      <c r="CT554" s="303"/>
      <c r="CU554" s="303"/>
      <c r="CV554" s="303"/>
      <c r="CW554" s="303"/>
      <c r="CX554" s="303"/>
      <c r="CY554" s="303"/>
      <c r="CZ554" s="303"/>
    </row>
    <row r="555" s="623" customFormat="true" ht="25.15" customHeight="true" x14ac:dyDescent="0.2">
      <c r="C555" s="1798" t="s">
        <v>342</v>
      </c>
      <c r="D555" s="1797"/>
      <c r="E555" s="1657">
        <v>-4.7557526226404995E-2</v>
      </c>
      <c r="F555" s="1545"/>
      <c r="G555" s="1545"/>
      <c r="H555" s="1798" t="s">
        <v>370</v>
      </c>
      <c r="I555" s="1797"/>
      <c r="J555" s="1658">
        <v>2.5453494259711192E-3</v>
      </c>
      <c r="K555" s="1545"/>
      <c r="L555" s="1545"/>
      <c r="M555" s="1798" t="s">
        <v>349</v>
      </c>
      <c r="N555" s="1797"/>
      <c r="O555" s="1659">
        <v>-1.6991644008762751E-2</v>
      </c>
      <c r="P555" s="1545"/>
      <c r="Q555" s="1545"/>
      <c r="AK555" s="300"/>
      <c r="AL555" s="300"/>
      <c r="AM555" s="300"/>
      <c r="AN555" s="300"/>
      <c r="AO555" s="300"/>
      <c r="AP555" s="300"/>
      <c r="AQ555" s="300"/>
      <c r="AR555" s="300"/>
      <c r="AS555" s="300"/>
      <c r="AT555" s="300"/>
      <c r="AU555" s="300"/>
      <c r="AV555" s="300"/>
      <c r="AW555" s="300"/>
      <c r="AX555" s="300"/>
      <c r="AY555" s="300"/>
      <c r="AZ555" s="300"/>
      <c r="BA555" s="302"/>
      <c r="BB555" s="352"/>
      <c r="BC555" s="302"/>
      <c r="BD555" s="302"/>
      <c r="BE555" s="302"/>
      <c r="BF555" s="302"/>
      <c r="BG555" s="302"/>
      <c r="BH555" s="302"/>
      <c r="BI555" s="302"/>
      <c r="BJ555" s="302"/>
      <c r="BK555" s="302"/>
      <c r="BL555" s="302"/>
      <c r="BM555" s="302"/>
      <c r="BN555" s="302"/>
      <c r="BO555" s="302"/>
      <c r="BP555" s="302"/>
      <c r="BQ555" s="302"/>
      <c r="BR555" s="302"/>
      <c r="BS555" s="302"/>
      <c r="BT555" s="302"/>
      <c r="BU555" s="302"/>
      <c r="BV555" s="302"/>
      <c r="BW555" s="302"/>
      <c r="BX555" s="302"/>
      <c r="BY555" s="302"/>
      <c r="BZ555" s="303"/>
      <c r="CA555" s="303"/>
      <c r="CB555" s="303"/>
      <c r="CC555" s="303"/>
      <c r="CD555" s="303"/>
      <c r="CE555" s="303"/>
      <c r="CF555" s="303"/>
      <c r="CG555" s="303"/>
      <c r="CH555" s="303"/>
      <c r="CI555" s="303"/>
      <c r="CJ555" s="303"/>
      <c r="CK555" s="303"/>
      <c r="CL555" s="303"/>
      <c r="CM555" s="303"/>
      <c r="CN555" s="303"/>
      <c r="CO555" s="303"/>
      <c r="CP555" s="303"/>
      <c r="CQ555" s="303"/>
      <c r="CR555" s="303"/>
      <c r="CS555" s="303"/>
      <c r="CT555" s="303"/>
      <c r="CU555" s="303"/>
      <c r="CV555" s="303"/>
      <c r="CW555" s="303"/>
      <c r="CX555" s="303"/>
      <c r="CY555" s="303"/>
      <c r="CZ555" s="303"/>
    </row>
    <row r="556" s="623" customFormat="true" ht="25.15" customHeight="true" x14ac:dyDescent="0.2">
      <c r="C556" s="1798" t="s">
        <v>392</v>
      </c>
      <c r="D556" s="1797"/>
      <c r="E556" s="1657">
        <v>-2.0727582062391218E-3</v>
      </c>
      <c r="F556" s="1545"/>
      <c r="G556" s="1545"/>
      <c r="H556" s="1798" t="s">
        <v>358</v>
      </c>
      <c r="I556" s="1797"/>
      <c r="J556" s="1658">
        <v>-4.5054443760985934E-2</v>
      </c>
      <c r="K556" s="1545"/>
      <c r="L556" s="1545"/>
      <c r="M556" s="1798" t="s">
        <v>350</v>
      </c>
      <c r="N556" s="1797"/>
      <c r="O556" s="1659">
        <v>-7.0309635293133901E-2</v>
      </c>
      <c r="P556" s="1545"/>
      <c r="Q556" s="1545"/>
      <c r="AK556" s="300"/>
      <c r="AL556" s="300"/>
      <c r="AM556" s="300"/>
      <c r="AN556" s="300"/>
      <c r="AO556" s="300"/>
      <c r="AP556" s="300"/>
      <c r="AQ556" s="300"/>
      <c r="AR556" s="300"/>
      <c r="AS556" s="300"/>
      <c r="AT556" s="300"/>
      <c r="AU556" s="300"/>
      <c r="AV556" s="300"/>
      <c r="AW556" s="300"/>
      <c r="AX556" s="300"/>
      <c r="AY556" s="300"/>
      <c r="AZ556" s="300"/>
      <c r="BA556" s="302"/>
      <c r="BB556" s="352"/>
      <c r="BC556" s="302"/>
      <c r="BD556" s="302"/>
      <c r="BE556" s="302"/>
      <c r="BF556" s="302"/>
      <c r="BG556" s="302"/>
      <c r="BH556" s="302"/>
      <c r="BI556" s="302"/>
      <c r="BJ556" s="302"/>
      <c r="BK556" s="302"/>
      <c r="BL556" s="302"/>
      <c r="BM556" s="302"/>
      <c r="BN556" s="302"/>
      <c r="BO556" s="302"/>
      <c r="BP556" s="302"/>
      <c r="BQ556" s="302"/>
      <c r="BR556" s="302"/>
      <c r="BS556" s="302"/>
      <c r="BT556" s="302"/>
      <c r="BU556" s="302"/>
      <c r="BV556" s="302"/>
      <c r="BW556" s="302"/>
      <c r="BX556" s="302"/>
      <c r="BY556" s="302"/>
      <c r="BZ556" s="303"/>
      <c r="CA556" s="303"/>
      <c r="CB556" s="303"/>
      <c r="CC556" s="303"/>
      <c r="CD556" s="303"/>
      <c r="CE556" s="303"/>
      <c r="CF556" s="303"/>
      <c r="CG556" s="303"/>
      <c r="CH556" s="303"/>
      <c r="CI556" s="303"/>
      <c r="CJ556" s="303"/>
      <c r="CK556" s="303"/>
      <c r="CL556" s="303"/>
      <c r="CM556" s="303"/>
      <c r="CN556" s="303"/>
      <c r="CO556" s="303"/>
      <c r="CP556" s="303"/>
      <c r="CQ556" s="303"/>
      <c r="CR556" s="303"/>
      <c r="CS556" s="303"/>
      <c r="CT556" s="303"/>
      <c r="CU556" s="303"/>
      <c r="CV556" s="303"/>
      <c r="CW556" s="303"/>
      <c r="CX556" s="303"/>
      <c r="CY556" s="303"/>
      <c r="CZ556" s="303"/>
    </row>
    <row r="557" s="623" customFormat="true" ht="25.15" customHeight="true" x14ac:dyDescent="0.2">
      <c r="C557" s="1798" t="s">
        <v>354</v>
      </c>
      <c r="D557" s="1797"/>
      <c r="E557" s="1657">
        <v>-1.6092832107262308E-2</v>
      </c>
      <c r="F557" s="1545"/>
      <c r="G557" s="1545"/>
      <c r="H557" s="1798" t="s">
        <v>349</v>
      </c>
      <c r="I557" s="1797"/>
      <c r="J557" s="1658">
        <v>-7.7582320306739241E-2</v>
      </c>
      <c r="K557" s="1545"/>
      <c r="L557" s="1545"/>
      <c r="M557" s="1798" t="s">
        <v>356</v>
      </c>
      <c r="N557" s="1797"/>
      <c r="O557" s="1659">
        <v>5.4834132745321E-2</v>
      </c>
      <c r="P557" s="1545"/>
      <c r="Q557" s="1545"/>
      <c r="AK557" s="300"/>
      <c r="AL557" s="300"/>
      <c r="AM557" s="300"/>
      <c r="AN557" s="300"/>
      <c r="AO557" s="300"/>
      <c r="AP557" s="300"/>
      <c r="AQ557" s="300"/>
      <c r="AR557" s="300"/>
      <c r="AS557" s="300"/>
      <c r="AT557" s="300"/>
      <c r="AU557" s="300"/>
      <c r="AV557" s="300"/>
      <c r="AW557" s="300"/>
      <c r="AX557" s="300"/>
      <c r="AY557" s="300"/>
      <c r="AZ557" s="300"/>
      <c r="BA557" s="302"/>
      <c r="BB557" s="352"/>
      <c r="BC557" s="302"/>
      <c r="BD557" s="302"/>
      <c r="BE557" s="302"/>
      <c r="BF557" s="302"/>
      <c r="BG557" s="302"/>
      <c r="BH557" s="302"/>
      <c r="BI557" s="302"/>
      <c r="BJ557" s="302"/>
      <c r="BK557" s="302"/>
      <c r="BL557" s="302"/>
      <c r="BM557" s="302"/>
      <c r="BN557" s="302"/>
      <c r="BO557" s="302"/>
      <c r="BP557" s="302"/>
      <c r="BQ557" s="302"/>
      <c r="BR557" s="302"/>
      <c r="BS557" s="302"/>
      <c r="BT557" s="302"/>
      <c r="BU557" s="302"/>
      <c r="BV557" s="302"/>
      <c r="BW557" s="302"/>
      <c r="BX557" s="302"/>
      <c r="BY557" s="302"/>
      <c r="BZ557" s="303"/>
      <c r="CA557" s="303"/>
      <c r="CB557" s="303"/>
      <c r="CC557" s="303"/>
      <c r="CD557" s="303"/>
      <c r="CE557" s="303"/>
      <c r="CF557" s="303"/>
      <c r="CG557" s="303"/>
      <c r="CH557" s="303"/>
      <c r="CI557" s="303"/>
      <c r="CJ557" s="303"/>
      <c r="CK557" s="303"/>
      <c r="CL557" s="303"/>
      <c r="CM557" s="303"/>
      <c r="CN557" s="303"/>
      <c r="CO557" s="303"/>
      <c r="CP557" s="303"/>
      <c r="CQ557" s="303"/>
      <c r="CR557" s="303"/>
      <c r="CS557" s="303"/>
      <c r="CT557" s="303"/>
      <c r="CU557" s="303"/>
      <c r="CV557" s="303"/>
      <c r="CW557" s="303"/>
      <c r="CX557" s="303"/>
      <c r="CY557" s="303"/>
      <c r="CZ557" s="303"/>
    </row>
    <row r="558" s="623" customFormat="true" ht="25.15" customHeight="true" x14ac:dyDescent="0.2">
      <c r="C558" s="1798" t="s">
        <v>363</v>
      </c>
      <c r="D558" s="1797"/>
      <c r="E558" s="1657">
        <v>9.8310196473595738E-3</v>
      </c>
      <c r="F558" s="1545"/>
      <c r="G558" s="1545"/>
      <c r="H558" s="1798" t="s">
        <v>350</v>
      </c>
      <c r="I558" s="1797"/>
      <c r="J558" s="1658">
        <v>-5.0537744419271662E-2</v>
      </c>
      <c r="K558" s="1545"/>
      <c r="L558" s="1545"/>
      <c r="M558" s="1798" t="s">
        <v>336</v>
      </c>
      <c r="N558" s="1797"/>
      <c r="O558" s="1659">
        <v>0.10262904516444628</v>
      </c>
      <c r="P558" s="1545"/>
      <c r="Q558" s="1545"/>
      <c r="AK558" s="300"/>
      <c r="AL558" s="300"/>
      <c r="AM558" s="300"/>
      <c r="AN558" s="300"/>
      <c r="AO558" s="300"/>
      <c r="AP558" s="300"/>
      <c r="AQ558" s="300"/>
      <c r="AR558" s="300"/>
      <c r="AS558" s="300"/>
      <c r="AT558" s="300"/>
      <c r="AU558" s="300"/>
      <c r="AV558" s="300"/>
      <c r="AW558" s="300"/>
      <c r="AX558" s="300"/>
      <c r="AY558" s="300"/>
      <c r="AZ558" s="300"/>
      <c r="BA558" s="302"/>
      <c r="BB558" s="352"/>
      <c r="BC558" s="302"/>
      <c r="BD558" s="302"/>
      <c r="BE558" s="302"/>
      <c r="BF558" s="302"/>
      <c r="BG558" s="302"/>
      <c r="BH558" s="302"/>
      <c r="BI558" s="302"/>
      <c r="BJ558" s="302"/>
      <c r="BK558" s="302"/>
      <c r="BL558" s="302"/>
      <c r="BM558" s="302"/>
      <c r="BN558" s="302"/>
      <c r="BO558" s="302"/>
      <c r="BP558" s="302"/>
      <c r="BQ558" s="302"/>
      <c r="BR558" s="302"/>
      <c r="BS558" s="302"/>
      <c r="BT558" s="302"/>
      <c r="BU558" s="302"/>
      <c r="BV558" s="302"/>
      <c r="BW558" s="302"/>
      <c r="BX558" s="302"/>
      <c r="BY558" s="302"/>
      <c r="BZ558" s="303"/>
      <c r="CA558" s="303"/>
      <c r="CB558" s="303"/>
      <c r="CC558" s="303"/>
      <c r="CD558" s="303"/>
      <c r="CE558" s="303"/>
      <c r="CF558" s="303"/>
      <c r="CG558" s="303"/>
      <c r="CH558" s="303"/>
      <c r="CI558" s="303"/>
      <c r="CJ558" s="303"/>
      <c r="CK558" s="303"/>
      <c r="CL558" s="303"/>
      <c r="CM558" s="303"/>
      <c r="CN558" s="303"/>
      <c r="CO558" s="303"/>
      <c r="CP558" s="303"/>
      <c r="CQ558" s="303"/>
      <c r="CR558" s="303"/>
      <c r="CS558" s="303"/>
      <c r="CT558" s="303"/>
      <c r="CU558" s="303"/>
      <c r="CV558" s="303"/>
      <c r="CW558" s="303"/>
      <c r="CX558" s="303"/>
      <c r="CY558" s="303"/>
      <c r="CZ558" s="303"/>
    </row>
    <row r="559" s="623" customFormat="true" ht="25.15" customHeight="true" x14ac:dyDescent="0.2">
      <c r="C559" s="1798" t="s">
        <v>351</v>
      </c>
      <c r="D559" s="1797"/>
      <c r="E559" s="1657">
        <v>3.8309962054353851E-2</v>
      </c>
      <c r="F559" s="1545"/>
      <c r="G559" s="1545"/>
      <c r="H559" s="1798" t="s">
        <v>356</v>
      </c>
      <c r="I559" s="1797"/>
      <c r="J559" s="1658">
        <v>4.07842083584413E-2</v>
      </c>
      <c r="K559" s="1545"/>
      <c r="L559" s="1545"/>
      <c r="M559" s="1798" t="s">
        <v>355</v>
      </c>
      <c r="N559" s="1797"/>
      <c r="O559" s="1659">
        <v>4.8560251342381754E-2</v>
      </c>
      <c r="P559" s="1545"/>
      <c r="Q559" s="1545"/>
      <c r="AK559" s="300"/>
      <c r="AL559" s="300"/>
      <c r="AM559" s="300"/>
      <c r="AN559" s="300"/>
      <c r="AO559" s="300"/>
      <c r="AP559" s="300"/>
      <c r="AQ559" s="300"/>
      <c r="AR559" s="300"/>
      <c r="AS559" s="300"/>
      <c r="AT559" s="300"/>
      <c r="AU559" s="300"/>
      <c r="AV559" s="300"/>
      <c r="AW559" s="300"/>
      <c r="AX559" s="300"/>
      <c r="AY559" s="300"/>
      <c r="AZ559" s="300"/>
      <c r="BA559" s="302"/>
      <c r="BB559" s="352"/>
      <c r="BC559" s="302"/>
      <c r="BD559" s="302"/>
      <c r="BE559" s="302"/>
      <c r="BF559" s="302"/>
      <c r="BG559" s="302"/>
      <c r="BH559" s="302"/>
      <c r="BI559" s="302"/>
      <c r="BJ559" s="302"/>
      <c r="BK559" s="302"/>
      <c r="BL559" s="302"/>
      <c r="BM559" s="302"/>
      <c r="BN559" s="302"/>
      <c r="BO559" s="302"/>
      <c r="BP559" s="302"/>
      <c r="BQ559" s="302"/>
      <c r="BR559" s="302"/>
      <c r="BS559" s="302"/>
      <c r="BT559" s="302"/>
      <c r="BU559" s="302"/>
      <c r="BV559" s="302"/>
      <c r="BW559" s="302"/>
      <c r="BX559" s="302"/>
      <c r="BY559" s="302"/>
      <c r="BZ559" s="303"/>
      <c r="CA559" s="303"/>
      <c r="CB559" s="303"/>
      <c r="CC559" s="303"/>
      <c r="CD559" s="303"/>
      <c r="CE559" s="303"/>
      <c r="CF559" s="303"/>
      <c r="CG559" s="303"/>
      <c r="CH559" s="303"/>
      <c r="CI559" s="303"/>
      <c r="CJ559" s="303"/>
      <c r="CK559" s="303"/>
      <c r="CL559" s="303"/>
      <c r="CM559" s="303"/>
      <c r="CN559" s="303"/>
      <c r="CO559" s="303"/>
      <c r="CP559" s="303"/>
      <c r="CQ559" s="303"/>
      <c r="CR559" s="303"/>
      <c r="CS559" s="303"/>
      <c r="CT559" s="303"/>
      <c r="CU559" s="303"/>
      <c r="CV559" s="303"/>
      <c r="CW559" s="303"/>
      <c r="CX559" s="303"/>
      <c r="CY559" s="303"/>
      <c r="CZ559" s="303"/>
    </row>
    <row r="560" s="623" customFormat="true" ht="25.15" customHeight="true" x14ac:dyDescent="0.2">
      <c r="C560" s="1798" t="s">
        <v>361</v>
      </c>
      <c r="D560" s="1797"/>
      <c r="E560" s="1657">
        <v>-5.2159308871842867E-3</v>
      </c>
      <c r="F560" s="1545"/>
      <c r="G560" s="1545"/>
      <c r="H560" s="1798" t="s">
        <v>336</v>
      </c>
      <c r="I560" s="1797"/>
      <c r="J560" s="1658">
        <v>0.10435461459891683</v>
      </c>
      <c r="K560" s="1545"/>
      <c r="L560" s="1545"/>
      <c r="M560" s="1798" t="s">
        <v>389</v>
      </c>
      <c r="N560" s="1797"/>
      <c r="O560" s="1659">
        <v>-1.2175594288728031E-2</v>
      </c>
      <c r="P560" s="1545"/>
      <c r="Q560" s="1545"/>
      <c r="AK560" s="300"/>
      <c r="AL560" s="300"/>
      <c r="AM560" s="300"/>
      <c r="AN560" s="300"/>
      <c r="AO560" s="300"/>
      <c r="AP560" s="300"/>
      <c r="AQ560" s="300"/>
      <c r="AR560" s="300"/>
      <c r="AS560" s="300"/>
      <c r="AT560" s="300"/>
      <c r="AU560" s="300"/>
      <c r="AV560" s="300"/>
      <c r="AW560" s="300"/>
      <c r="AX560" s="300"/>
      <c r="AY560" s="300"/>
      <c r="AZ560" s="300"/>
      <c r="BA560" s="302"/>
      <c r="BB560" s="352"/>
      <c r="BC560" s="302"/>
      <c r="BD560" s="302"/>
      <c r="BE560" s="302"/>
      <c r="BF560" s="302"/>
      <c r="BG560" s="302"/>
      <c r="BH560" s="302"/>
      <c r="BI560" s="302"/>
      <c r="BJ560" s="302"/>
      <c r="BK560" s="302"/>
      <c r="BL560" s="302"/>
      <c r="BM560" s="302"/>
      <c r="BN560" s="302"/>
      <c r="BO560" s="302"/>
      <c r="BP560" s="302"/>
      <c r="BQ560" s="302"/>
      <c r="BR560" s="302"/>
      <c r="BS560" s="302"/>
      <c r="BT560" s="302"/>
      <c r="BU560" s="302"/>
      <c r="BV560" s="302"/>
      <c r="BW560" s="302"/>
      <c r="BX560" s="302"/>
      <c r="BY560" s="302"/>
      <c r="BZ560" s="303"/>
      <c r="CA560" s="303"/>
      <c r="CB560" s="303"/>
      <c r="CC560" s="303"/>
      <c r="CD560" s="303"/>
      <c r="CE560" s="303"/>
      <c r="CF560" s="303"/>
      <c r="CG560" s="303"/>
      <c r="CH560" s="303"/>
      <c r="CI560" s="303"/>
      <c r="CJ560" s="303"/>
      <c r="CK560" s="303"/>
      <c r="CL560" s="303"/>
      <c r="CM560" s="303"/>
      <c r="CN560" s="303"/>
      <c r="CO560" s="303"/>
      <c r="CP560" s="303"/>
      <c r="CQ560" s="303"/>
      <c r="CR560" s="303"/>
      <c r="CS560" s="303"/>
      <c r="CT560" s="303"/>
      <c r="CU560" s="303"/>
      <c r="CV560" s="303"/>
      <c r="CW560" s="303"/>
      <c r="CX560" s="303"/>
      <c r="CY560" s="303"/>
      <c r="CZ560" s="303"/>
    </row>
    <row r="561" s="623" customFormat="true" ht="25.15" customHeight="true" x14ac:dyDescent="0.2">
      <c r="C561" s="1798" t="s">
        <v>346</v>
      </c>
      <c r="D561" s="1797"/>
      <c r="E561" s="1657">
        <v>6.3668326349281379E-2</v>
      </c>
      <c r="F561" s="1545"/>
      <c r="G561" s="1545"/>
      <c r="H561" s="1798" t="s">
        <v>355</v>
      </c>
      <c r="I561" s="1797"/>
      <c r="J561" s="1658">
        <v>-1.9662682674353487E-2</v>
      </c>
      <c r="K561" s="1545"/>
      <c r="L561" s="1545"/>
      <c r="M561" s="1798" t="s">
        <v>393</v>
      </c>
      <c r="N561" s="1797"/>
      <c r="O561" s="1659">
        <v>-1.4280083003394785E-3</v>
      </c>
      <c r="P561" s="1545"/>
      <c r="Q561" s="1545"/>
      <c r="AK561" s="300"/>
      <c r="AL561" s="300"/>
      <c r="AM561" s="300"/>
      <c r="AN561" s="300"/>
      <c r="AO561" s="300"/>
      <c r="AP561" s="300"/>
      <c r="AQ561" s="300"/>
      <c r="AR561" s="300"/>
      <c r="AS561" s="300"/>
      <c r="AT561" s="300"/>
      <c r="AU561" s="300"/>
      <c r="AV561" s="300"/>
      <c r="AW561" s="300"/>
      <c r="AX561" s="300"/>
      <c r="AY561" s="300"/>
      <c r="AZ561" s="300"/>
      <c r="BA561" s="302"/>
      <c r="BB561" s="352"/>
      <c r="BC561" s="302"/>
      <c r="BD561" s="302"/>
      <c r="BE561" s="302"/>
      <c r="BF561" s="302"/>
      <c r="BG561" s="302"/>
      <c r="BH561" s="302"/>
      <c r="BI561" s="302"/>
      <c r="BJ561" s="302"/>
      <c r="BK561" s="302"/>
      <c r="BL561" s="302"/>
      <c r="BM561" s="302"/>
      <c r="BN561" s="302"/>
      <c r="BO561" s="302"/>
      <c r="BP561" s="302"/>
      <c r="BQ561" s="302"/>
      <c r="BR561" s="302"/>
      <c r="BS561" s="302"/>
      <c r="BT561" s="302"/>
      <c r="BU561" s="302"/>
      <c r="BV561" s="302"/>
      <c r="BW561" s="302"/>
      <c r="BX561" s="302"/>
      <c r="BY561" s="302"/>
      <c r="BZ561" s="303"/>
      <c r="CA561" s="303"/>
      <c r="CB561" s="303"/>
      <c r="CC561" s="303"/>
      <c r="CD561" s="303"/>
      <c r="CE561" s="303"/>
      <c r="CF561" s="303"/>
      <c r="CG561" s="303"/>
      <c r="CH561" s="303"/>
      <c r="CI561" s="303"/>
      <c r="CJ561" s="303"/>
      <c r="CK561" s="303"/>
      <c r="CL561" s="303"/>
      <c r="CM561" s="303"/>
      <c r="CN561" s="303"/>
      <c r="CO561" s="303"/>
      <c r="CP561" s="303"/>
      <c r="CQ561" s="303"/>
      <c r="CR561" s="303"/>
      <c r="CS561" s="303"/>
      <c r="CT561" s="303"/>
      <c r="CU561" s="303"/>
      <c r="CV561" s="303"/>
      <c r="CW561" s="303"/>
      <c r="CX561" s="303"/>
      <c r="CY561" s="303"/>
      <c r="CZ561" s="303"/>
    </row>
    <row r="562" s="623" customFormat="true" ht="25.15" customHeight="true" x14ac:dyDescent="0.2">
      <c r="C562" s="1798" t="s">
        <v>362</v>
      </c>
      <c r="D562" s="1797"/>
      <c r="E562" s="1657">
        <v>2.5593055703352404E-2</v>
      </c>
      <c r="F562" s="1545"/>
      <c r="G562" s="1545"/>
      <c r="H562" s="1798" t="s">
        <v>389</v>
      </c>
      <c r="I562" s="1797"/>
      <c r="J562" s="1658">
        <v>-6.4774005627526868E-3</v>
      </c>
      <c r="K562" s="1545"/>
      <c r="L562" s="1545"/>
      <c r="M562" s="1798" t="s">
        <v>383</v>
      </c>
      <c r="N562" s="1797"/>
      <c r="O562" s="1659">
        <v>-0.12036501742261362</v>
      </c>
      <c r="P562" s="1545"/>
      <c r="Q562" s="1545"/>
      <c r="AK562" s="300"/>
      <c r="AL562" s="300"/>
      <c r="AM562" s="300"/>
      <c r="AN562" s="300"/>
      <c r="AO562" s="300"/>
      <c r="AP562" s="300"/>
      <c r="AQ562" s="300"/>
      <c r="AR562" s="300"/>
      <c r="AS562" s="300"/>
      <c r="AT562" s="300"/>
      <c r="AU562" s="300"/>
      <c r="AV562" s="300"/>
      <c r="AW562" s="300"/>
      <c r="AX562" s="300"/>
      <c r="AY562" s="300"/>
      <c r="AZ562" s="300"/>
      <c r="BA562" s="302"/>
      <c r="BB562" s="352"/>
      <c r="BC562" s="302"/>
      <c r="BD562" s="302"/>
      <c r="BE562" s="302"/>
      <c r="BF562" s="302"/>
      <c r="BG562" s="302"/>
      <c r="BH562" s="302"/>
      <c r="BI562" s="302"/>
      <c r="BJ562" s="302"/>
      <c r="BK562" s="302"/>
      <c r="BL562" s="302"/>
      <c r="BM562" s="302"/>
      <c r="BN562" s="302"/>
      <c r="BO562" s="302"/>
      <c r="BP562" s="302"/>
      <c r="BQ562" s="302"/>
      <c r="BR562" s="302"/>
      <c r="BS562" s="302"/>
      <c r="BT562" s="302"/>
      <c r="BU562" s="302"/>
      <c r="BV562" s="302"/>
      <c r="BW562" s="302"/>
      <c r="BX562" s="302"/>
      <c r="BY562" s="302"/>
      <c r="BZ562" s="303"/>
      <c r="CA562" s="303"/>
      <c r="CB562" s="303"/>
      <c r="CC562" s="303"/>
      <c r="CD562" s="303"/>
      <c r="CE562" s="303"/>
      <c r="CF562" s="303"/>
      <c r="CG562" s="303"/>
      <c r="CH562" s="303"/>
      <c r="CI562" s="303"/>
      <c r="CJ562" s="303"/>
      <c r="CK562" s="303"/>
      <c r="CL562" s="303"/>
      <c r="CM562" s="303"/>
      <c r="CN562" s="303"/>
      <c r="CO562" s="303"/>
      <c r="CP562" s="303"/>
      <c r="CQ562" s="303"/>
      <c r="CR562" s="303"/>
      <c r="CS562" s="303"/>
      <c r="CT562" s="303"/>
      <c r="CU562" s="303"/>
      <c r="CV562" s="303"/>
      <c r="CW562" s="303"/>
      <c r="CX562" s="303"/>
      <c r="CY562" s="303"/>
      <c r="CZ562" s="303"/>
    </row>
    <row r="563" s="623" customFormat="true" ht="25.15" customHeight="true" x14ac:dyDescent="0.2">
      <c r="C563" s="1798" t="s">
        <v>335</v>
      </c>
      <c r="D563" s="1797"/>
      <c r="E563" s="1657">
        <v>0.1168283476031423</v>
      </c>
      <c r="F563" s="1545"/>
      <c r="G563" s="1545"/>
      <c r="H563" s="1798" t="s">
        <v>393</v>
      </c>
      <c r="I563" s="1797"/>
      <c r="J563" s="1658">
        <v>1.7518061604581651E-3</v>
      </c>
      <c r="K563" s="1545"/>
      <c r="L563" s="1545"/>
      <c r="M563" s="1798" t="s">
        <v>390</v>
      </c>
      <c r="N563" s="1797"/>
      <c r="O563" s="1659">
        <v>-2.0426538582760351E-3</v>
      </c>
      <c r="P563" s="1545"/>
      <c r="Q563" s="1545"/>
      <c r="AK563" s="300"/>
      <c r="AL563" s="300"/>
      <c r="AM563" s="300"/>
      <c r="AN563" s="300"/>
      <c r="AO563" s="300"/>
      <c r="AP563" s="300"/>
      <c r="AQ563" s="300"/>
      <c r="AR563" s="300"/>
      <c r="AS563" s="300"/>
      <c r="AT563" s="300"/>
      <c r="AU563" s="300"/>
      <c r="AV563" s="300"/>
      <c r="AW563" s="300"/>
      <c r="AX563" s="300"/>
      <c r="AY563" s="300"/>
      <c r="AZ563" s="300"/>
      <c r="BA563" s="302"/>
      <c r="BB563" s="352"/>
      <c r="BC563" s="302"/>
      <c r="BD563" s="302"/>
      <c r="BE563" s="302"/>
      <c r="BF563" s="302"/>
      <c r="BG563" s="302"/>
      <c r="BH563" s="302"/>
      <c r="BI563" s="302"/>
      <c r="BJ563" s="302"/>
      <c r="BK563" s="302"/>
      <c r="BL563" s="302"/>
      <c r="BM563" s="302"/>
      <c r="BN563" s="302"/>
      <c r="BO563" s="302"/>
      <c r="BP563" s="302"/>
      <c r="BQ563" s="302"/>
      <c r="BR563" s="302"/>
      <c r="BS563" s="302"/>
      <c r="BT563" s="302"/>
      <c r="BU563" s="302"/>
      <c r="BV563" s="302"/>
      <c r="BW563" s="302"/>
      <c r="BX563" s="302"/>
      <c r="BY563" s="302"/>
      <c r="BZ563" s="303"/>
      <c r="CA563" s="303"/>
      <c r="CB563" s="303"/>
      <c r="CC563" s="303"/>
      <c r="CD563" s="303"/>
      <c r="CE563" s="303"/>
      <c r="CF563" s="303"/>
      <c r="CG563" s="303"/>
      <c r="CH563" s="303"/>
      <c r="CI563" s="303"/>
      <c r="CJ563" s="303"/>
      <c r="CK563" s="303"/>
      <c r="CL563" s="303"/>
      <c r="CM563" s="303"/>
      <c r="CN563" s="303"/>
      <c r="CO563" s="303"/>
      <c r="CP563" s="303"/>
      <c r="CQ563" s="303"/>
      <c r="CR563" s="303"/>
      <c r="CS563" s="303"/>
      <c r="CT563" s="303"/>
      <c r="CU563" s="303"/>
      <c r="CV563" s="303"/>
      <c r="CW563" s="303"/>
      <c r="CX563" s="303"/>
      <c r="CY563" s="303"/>
      <c r="CZ563" s="303"/>
    </row>
    <row r="564" s="623" customFormat="true" ht="25.15" customHeight="true" x14ac:dyDescent="0.2">
      <c r="C564" s="1798" t="s">
        <v>343</v>
      </c>
      <c r="D564" s="1797"/>
      <c r="E564" s="1657">
        <v>3.4538514215181053E-2</v>
      </c>
      <c r="F564" s="1545"/>
      <c r="G564" s="1545"/>
      <c r="H564" s="1798" t="s">
        <v>383</v>
      </c>
      <c r="I564" s="1797"/>
      <c r="J564" s="1658">
        <v>-5.9582736430476388E-2</v>
      </c>
      <c r="K564" s="1545"/>
      <c r="L564" s="1545"/>
      <c r="M564" s="1798" t="s">
        <v>386</v>
      </c>
      <c r="N564" s="1797"/>
      <c r="O564" s="1659">
        <v>-1.6504053709620981E-2</v>
      </c>
      <c r="P564" s="1545"/>
      <c r="Q564" s="1545"/>
      <c r="AK564" s="300"/>
      <c r="AL564" s="300"/>
      <c r="AM564" s="300"/>
      <c r="AN564" s="300"/>
      <c r="AO564" s="300"/>
      <c r="AP564" s="300"/>
      <c r="AQ564" s="300"/>
      <c r="AR564" s="300"/>
      <c r="AS564" s="300"/>
      <c r="AT564" s="300"/>
      <c r="AU564" s="300"/>
      <c r="AV564" s="300"/>
      <c r="AW564" s="300"/>
      <c r="AX564" s="300"/>
      <c r="AY564" s="300"/>
      <c r="AZ564" s="300"/>
      <c r="BA564" s="302"/>
      <c r="BB564" s="352"/>
      <c r="BC564" s="302"/>
      <c r="BD564" s="302"/>
      <c r="BE564" s="302"/>
      <c r="BF564" s="302"/>
      <c r="BG564" s="302"/>
      <c r="BH564" s="302"/>
      <c r="BI564" s="302"/>
      <c r="BJ564" s="302"/>
      <c r="BK564" s="302"/>
      <c r="BL564" s="302"/>
      <c r="BM564" s="302"/>
      <c r="BN564" s="302"/>
      <c r="BO564" s="302"/>
      <c r="BP564" s="302"/>
      <c r="BQ564" s="302"/>
      <c r="BR564" s="302"/>
      <c r="BS564" s="302"/>
      <c r="BT564" s="302"/>
      <c r="BU564" s="302"/>
      <c r="BV564" s="302"/>
      <c r="BW564" s="302"/>
      <c r="BX564" s="302"/>
      <c r="BY564" s="302"/>
      <c r="BZ564" s="303"/>
      <c r="CA564" s="303"/>
      <c r="CB564" s="303"/>
      <c r="CC564" s="303"/>
      <c r="CD564" s="303"/>
      <c r="CE564" s="303"/>
      <c r="CF564" s="303"/>
      <c r="CG564" s="303"/>
      <c r="CH564" s="303"/>
      <c r="CI564" s="303"/>
      <c r="CJ564" s="303"/>
      <c r="CK564" s="303"/>
      <c r="CL564" s="303"/>
      <c r="CM564" s="303"/>
      <c r="CN564" s="303"/>
      <c r="CO564" s="303"/>
      <c r="CP564" s="303"/>
      <c r="CQ564" s="303"/>
      <c r="CR564" s="303"/>
      <c r="CS564" s="303"/>
      <c r="CT564" s="303"/>
      <c r="CU564" s="303"/>
      <c r="CV564" s="303"/>
      <c r="CW564" s="303"/>
      <c r="CX564" s="303"/>
      <c r="CY564" s="303"/>
      <c r="CZ564" s="303"/>
    </row>
    <row r="565" s="623" customFormat="true" ht="25.15" customHeight="true" x14ac:dyDescent="0.2">
      <c r="C565" s="1798" t="s">
        <v>329</v>
      </c>
      <c r="D565" s="1797"/>
      <c r="E565" s="1657">
        <v>-0.1270403664796437</v>
      </c>
      <c r="F565" s="1545"/>
      <c r="G565" s="1545"/>
      <c r="H565" s="1798" t="s">
        <v>390</v>
      </c>
      <c r="I565" s="1797"/>
      <c r="J565" s="1658">
        <v>-9.6772199166413799E-3</v>
      </c>
      <c r="K565" s="1545"/>
      <c r="L565" s="1545"/>
      <c r="M565" s="1798" t="s">
        <v>384</v>
      </c>
      <c r="N565" s="1797"/>
      <c r="O565" s="1659">
        <v>5.9635075023630982E-2</v>
      </c>
      <c r="P565" s="1545"/>
      <c r="Q565" s="1545"/>
      <c r="AK565" s="300"/>
      <c r="AL565" s="300"/>
      <c r="AM565" s="300"/>
      <c r="AN565" s="300"/>
      <c r="AO565" s="300"/>
      <c r="AP565" s="300"/>
      <c r="AQ565" s="300"/>
      <c r="AR565" s="300"/>
      <c r="AS565" s="300"/>
      <c r="AT565" s="300"/>
      <c r="AU565" s="300"/>
      <c r="AV565" s="300"/>
      <c r="AW565" s="300"/>
      <c r="AX565" s="300"/>
      <c r="AY565" s="300"/>
      <c r="AZ565" s="300"/>
      <c r="BA565" s="302"/>
      <c r="BB565" s="352"/>
      <c r="BC565" s="302"/>
      <c r="BD565" s="302"/>
      <c r="BE565" s="302"/>
      <c r="BF565" s="302"/>
      <c r="BG565" s="302"/>
      <c r="BH565" s="302"/>
      <c r="BI565" s="302"/>
      <c r="BJ565" s="302"/>
      <c r="BK565" s="302"/>
      <c r="BL565" s="302"/>
      <c r="BM565" s="302"/>
      <c r="BN565" s="302"/>
      <c r="BO565" s="302"/>
      <c r="BP565" s="302"/>
      <c r="BQ565" s="302"/>
      <c r="BR565" s="302"/>
      <c r="BS565" s="302"/>
      <c r="BT565" s="302"/>
      <c r="BU565" s="302"/>
      <c r="BV565" s="302"/>
      <c r="BW565" s="302"/>
      <c r="BX565" s="302"/>
      <c r="BY565" s="302"/>
      <c r="BZ565" s="303"/>
      <c r="CA565" s="303"/>
      <c r="CB565" s="303"/>
      <c r="CC565" s="303"/>
      <c r="CD565" s="303"/>
      <c r="CE565" s="303"/>
      <c r="CF565" s="303"/>
      <c r="CG565" s="303"/>
      <c r="CH565" s="303"/>
      <c r="CI565" s="303"/>
      <c r="CJ565" s="303"/>
      <c r="CK565" s="303"/>
      <c r="CL565" s="303"/>
      <c r="CM565" s="303"/>
      <c r="CN565" s="303"/>
      <c r="CO565" s="303"/>
      <c r="CP565" s="303"/>
      <c r="CQ565" s="303"/>
      <c r="CR565" s="303"/>
      <c r="CS565" s="303"/>
      <c r="CT565" s="303"/>
      <c r="CU565" s="303"/>
      <c r="CV565" s="303"/>
      <c r="CW565" s="303"/>
      <c r="CX565" s="303"/>
      <c r="CY565" s="303"/>
      <c r="CZ565" s="303"/>
    </row>
    <row r="566" s="623" customFormat="true" ht="25.15" customHeight="true" x14ac:dyDescent="0.2">
      <c r="C566" s="1798" t="s">
        <v>394</v>
      </c>
      <c r="D566" s="1797"/>
      <c r="E566" s="1657">
        <v>5.5708617434391315E-4</v>
      </c>
      <c r="F566" s="1545"/>
      <c r="G566" s="1545"/>
      <c r="H566" s="1798" t="s">
        <v>386</v>
      </c>
      <c r="I566" s="1797"/>
      <c r="J566" s="1658">
        <v>-5.0038495767768955E-2</v>
      </c>
      <c r="K566" s="1545"/>
      <c r="L566" s="1545"/>
      <c r="M566" s="1798" t="s">
        <v>387</v>
      </c>
      <c r="N566" s="1797"/>
      <c r="O566" s="1659">
        <v>1.6518203842052697E-2</v>
      </c>
      <c r="P566" s="1545"/>
      <c r="Q566" s="1545"/>
      <c r="AK566" s="300"/>
      <c r="AL566" s="300"/>
      <c r="AM566" s="300"/>
      <c r="AN566" s="300"/>
      <c r="AO566" s="300"/>
      <c r="AP566" s="300"/>
      <c r="AQ566" s="300"/>
      <c r="AR566" s="300"/>
      <c r="AS566" s="300"/>
      <c r="AT566" s="300"/>
      <c r="AU566" s="300"/>
      <c r="AV566" s="300"/>
      <c r="AW566" s="300"/>
      <c r="AX566" s="300"/>
      <c r="AY566" s="300"/>
      <c r="AZ566" s="300"/>
      <c r="BA566" s="302"/>
      <c r="BB566" s="352"/>
      <c r="BC566" s="302"/>
      <c r="BD566" s="302"/>
      <c r="BE566" s="302"/>
      <c r="BF566" s="302"/>
      <c r="BG566" s="302"/>
      <c r="BH566" s="302"/>
      <c r="BI566" s="302"/>
      <c r="BJ566" s="302"/>
      <c r="BK566" s="302"/>
      <c r="BL566" s="302"/>
      <c r="BM566" s="302"/>
      <c r="BN566" s="302"/>
      <c r="BO566" s="302"/>
      <c r="BP566" s="302"/>
      <c r="BQ566" s="302"/>
      <c r="BR566" s="302"/>
      <c r="BS566" s="302"/>
      <c r="BT566" s="302"/>
      <c r="BU566" s="302"/>
      <c r="BV566" s="302"/>
      <c r="BW566" s="302"/>
      <c r="BX566" s="302"/>
      <c r="BY566" s="302"/>
      <c r="BZ566" s="303"/>
      <c r="CA566" s="303"/>
      <c r="CB566" s="303"/>
      <c r="CC566" s="303"/>
      <c r="CD566" s="303"/>
      <c r="CE566" s="303"/>
      <c r="CF566" s="303"/>
      <c r="CG566" s="303"/>
      <c r="CH566" s="303"/>
      <c r="CI566" s="303"/>
      <c r="CJ566" s="303"/>
      <c r="CK566" s="303"/>
      <c r="CL566" s="303"/>
      <c r="CM566" s="303"/>
      <c r="CN566" s="303"/>
      <c r="CO566" s="303"/>
      <c r="CP566" s="303"/>
      <c r="CQ566" s="303"/>
      <c r="CR566" s="303"/>
      <c r="CS566" s="303"/>
      <c r="CT566" s="303"/>
      <c r="CU566" s="303"/>
      <c r="CV566" s="303"/>
      <c r="CW566" s="303"/>
      <c r="CX566" s="303"/>
      <c r="CY566" s="303"/>
      <c r="CZ566" s="303"/>
    </row>
    <row r="567" s="623" customFormat="true" ht="25.15" customHeight="true" x14ac:dyDescent="0.2">
      <c r="C567" s="1798" t="s">
        <v>395</v>
      </c>
      <c r="D567" s="1797"/>
      <c r="E567" s="1657">
        <v>2.5693910304342782E-4</v>
      </c>
      <c r="F567" s="1545"/>
      <c r="G567" s="1545"/>
      <c r="H567" s="1798" t="s">
        <v>384</v>
      </c>
      <c r="I567" s="1797"/>
      <c r="J567" s="1658">
        <v>6.5356064552526835E-2</v>
      </c>
      <c r="K567" s="1545"/>
      <c r="L567" s="1545"/>
      <c r="M567" s="1798" t="s">
        <v>385</v>
      </c>
      <c r="N567" s="1797"/>
      <c r="O567" s="1659">
        <v>5.3066488941771718E-2</v>
      </c>
      <c r="P567" s="1545"/>
      <c r="Q567" s="1545"/>
      <c r="AK567" s="300"/>
      <c r="AL567" s="300"/>
      <c r="AM567" s="300"/>
      <c r="AN567" s="300"/>
      <c r="AO567" s="300"/>
      <c r="AP567" s="300"/>
      <c r="AQ567" s="300"/>
      <c r="AR567" s="300"/>
      <c r="AS567" s="300"/>
      <c r="AT567" s="300"/>
      <c r="AU567" s="300"/>
      <c r="AV567" s="300"/>
      <c r="AW567" s="300"/>
      <c r="AX567" s="300"/>
      <c r="AY567" s="300"/>
      <c r="AZ567" s="300"/>
      <c r="BA567" s="302"/>
      <c r="BB567" s="352"/>
      <c r="BC567" s="302"/>
      <c r="BD567" s="302"/>
      <c r="BE567" s="302"/>
      <c r="BF567" s="302"/>
      <c r="BG567" s="302"/>
      <c r="BH567" s="302"/>
      <c r="BI567" s="302"/>
      <c r="BJ567" s="302"/>
      <c r="BK567" s="302"/>
      <c r="BL567" s="302"/>
      <c r="BM567" s="302"/>
      <c r="BN567" s="302"/>
      <c r="BO567" s="302"/>
      <c r="BP567" s="302"/>
      <c r="BQ567" s="302"/>
      <c r="BR567" s="302"/>
      <c r="BS567" s="302"/>
      <c r="BT567" s="302"/>
      <c r="BU567" s="302"/>
      <c r="BV567" s="302"/>
      <c r="BW567" s="302"/>
      <c r="BX567" s="302"/>
      <c r="BY567" s="302"/>
      <c r="BZ567" s="303"/>
      <c r="CA567" s="303"/>
      <c r="CB567" s="303"/>
      <c r="CC567" s="303"/>
      <c r="CD567" s="303"/>
      <c r="CE567" s="303"/>
      <c r="CF567" s="303"/>
      <c r="CG567" s="303"/>
      <c r="CH567" s="303"/>
      <c r="CI567" s="303"/>
      <c r="CJ567" s="303"/>
      <c r="CK567" s="303"/>
      <c r="CL567" s="303"/>
      <c r="CM567" s="303"/>
      <c r="CN567" s="303"/>
      <c r="CO567" s="303"/>
      <c r="CP567" s="303"/>
      <c r="CQ567" s="303"/>
      <c r="CR567" s="303"/>
      <c r="CS567" s="303"/>
      <c r="CT567" s="303"/>
      <c r="CU567" s="303"/>
      <c r="CV567" s="303"/>
      <c r="CW567" s="303"/>
      <c r="CX567" s="303"/>
      <c r="CY567" s="303"/>
      <c r="CZ567" s="303"/>
    </row>
    <row r="568" s="623" customFormat="true" ht="25.15" customHeight="true" x14ac:dyDescent="0.2">
      <c r="C568" s="1798" t="s">
        <v>345</v>
      </c>
      <c r="D568" s="1797"/>
      <c r="E568" s="1660">
        <v>-6.1692915576031189E-2</v>
      </c>
      <c r="F568" s="1545"/>
      <c r="G568" s="1545"/>
      <c r="H568" s="1798" t="s">
        <v>387</v>
      </c>
      <c r="I568" s="1797"/>
      <c r="J568" s="1658">
        <v>7.2159091256525521E-3</v>
      </c>
      <c r="K568" s="1545"/>
      <c r="L568" s="1545"/>
      <c r="M568" s="1798" t="s">
        <v>388</v>
      </c>
      <c r="N568" s="1797"/>
      <c r="O568" s="1659">
        <v>-1.0629719763109785E-2</v>
      </c>
      <c r="P568" s="1545"/>
      <c r="Q568" s="1545"/>
      <c r="AK568" s="300"/>
      <c r="AL568" s="300"/>
      <c r="AM568" s="300"/>
      <c r="AN568" s="300"/>
      <c r="AO568" s="300"/>
      <c r="AP568" s="300"/>
      <c r="AQ568" s="300"/>
      <c r="AR568" s="300"/>
      <c r="AS568" s="300"/>
      <c r="AT568" s="300"/>
      <c r="AU568" s="300"/>
      <c r="AV568" s="300"/>
      <c r="AW568" s="300"/>
      <c r="AX568" s="300"/>
      <c r="AY568" s="300"/>
      <c r="AZ568" s="300"/>
      <c r="BA568" s="302"/>
      <c r="BB568" s="352"/>
      <c r="BC568" s="302"/>
      <c r="BD568" s="302"/>
      <c r="BE568" s="302"/>
      <c r="BF568" s="302"/>
      <c r="BG568" s="302"/>
      <c r="BH568" s="302"/>
      <c r="BI568" s="302"/>
      <c r="BJ568" s="302"/>
      <c r="BK568" s="302"/>
      <c r="BL568" s="302"/>
      <c r="BM568" s="302"/>
      <c r="BN568" s="302"/>
      <c r="BO568" s="302"/>
      <c r="BP568" s="302"/>
      <c r="BQ568" s="302"/>
      <c r="BR568" s="302"/>
      <c r="BS568" s="302"/>
      <c r="BT568" s="302"/>
      <c r="BU568" s="302"/>
      <c r="BV568" s="302"/>
      <c r="BW568" s="302"/>
      <c r="BX568" s="302"/>
      <c r="BY568" s="302"/>
      <c r="BZ568" s="303"/>
      <c r="CA568" s="303"/>
      <c r="CB568" s="303"/>
      <c r="CC568" s="303"/>
      <c r="CD568" s="303"/>
      <c r="CE568" s="303"/>
      <c r="CF568" s="303"/>
      <c r="CG568" s="303"/>
      <c r="CH568" s="303"/>
      <c r="CI568" s="303"/>
      <c r="CJ568" s="303"/>
      <c r="CK568" s="303"/>
      <c r="CL568" s="303"/>
      <c r="CM568" s="303"/>
      <c r="CN568" s="303"/>
      <c r="CO568" s="303"/>
      <c r="CP568" s="303"/>
      <c r="CQ568" s="303"/>
      <c r="CR568" s="303"/>
      <c r="CS568" s="303"/>
      <c r="CT568" s="303"/>
      <c r="CU568" s="303"/>
      <c r="CV568" s="303"/>
      <c r="CW568" s="303"/>
      <c r="CX568" s="303"/>
      <c r="CY568" s="303"/>
      <c r="CZ568" s="303"/>
    </row>
    <row r="569" s="623" customFormat="true" ht="25.15" customHeight="true" x14ac:dyDescent="0.2">
      <c r="C569" s="1796"/>
      <c r="D569" s="1797"/>
      <c r="E569" s="1570"/>
      <c r="F569" s="1545"/>
      <c r="G569" s="1545"/>
      <c r="H569" s="1798" t="s">
        <v>385</v>
      </c>
      <c r="I569" s="1797"/>
      <c r="J569" s="1658">
        <v>-6.5901352251072257E-2</v>
      </c>
      <c r="K569" s="1545"/>
      <c r="L569" s="1545"/>
      <c r="M569" s="1798" t="s">
        <v>342</v>
      </c>
      <c r="N569" s="1797"/>
      <c r="O569" s="1659">
        <v>-8.1834926300919097E-2</v>
      </c>
      <c r="P569" s="1545"/>
      <c r="Q569" s="1545"/>
      <c r="AK569" s="300"/>
      <c r="AL569" s="300"/>
      <c r="AM569" s="300"/>
      <c r="AN569" s="300"/>
      <c r="AO569" s="300"/>
      <c r="AP569" s="300"/>
      <c r="AQ569" s="300"/>
      <c r="AR569" s="300"/>
      <c r="AS569" s="300"/>
      <c r="AT569" s="300"/>
      <c r="AU569" s="300"/>
      <c r="AV569" s="300"/>
      <c r="AW569" s="300"/>
      <c r="AX569" s="300"/>
      <c r="AY569" s="300"/>
      <c r="AZ569" s="300"/>
      <c r="BA569" s="302"/>
      <c r="BB569" s="352"/>
      <c r="BC569" s="302"/>
      <c r="BD569" s="302"/>
      <c r="BE569" s="302"/>
      <c r="BF569" s="302"/>
      <c r="BG569" s="302"/>
      <c r="BH569" s="302"/>
      <c r="BI569" s="302"/>
      <c r="BJ569" s="302"/>
      <c r="BK569" s="302"/>
      <c r="BL569" s="302"/>
      <c r="BM569" s="302"/>
      <c r="BN569" s="302"/>
      <c r="BO569" s="302"/>
      <c r="BP569" s="302"/>
      <c r="BQ569" s="302"/>
      <c r="BR569" s="302"/>
      <c r="BS569" s="302"/>
      <c r="BT569" s="302"/>
      <c r="BU569" s="302"/>
      <c r="BV569" s="302"/>
      <c r="BW569" s="302"/>
      <c r="BX569" s="302"/>
      <c r="BY569" s="302"/>
      <c r="BZ569" s="303"/>
      <c r="CA569" s="303"/>
      <c r="CB569" s="303"/>
      <c r="CC569" s="303"/>
      <c r="CD569" s="303"/>
      <c r="CE569" s="303"/>
      <c r="CF569" s="303"/>
      <c r="CG569" s="303"/>
      <c r="CH569" s="303"/>
      <c r="CI569" s="303"/>
      <c r="CJ569" s="303"/>
      <c r="CK569" s="303"/>
      <c r="CL569" s="303"/>
      <c r="CM569" s="303"/>
      <c r="CN569" s="303"/>
      <c r="CO569" s="303"/>
      <c r="CP569" s="303"/>
      <c r="CQ569" s="303"/>
      <c r="CR569" s="303"/>
      <c r="CS569" s="303"/>
      <c r="CT569" s="303"/>
      <c r="CU569" s="303"/>
      <c r="CV569" s="303"/>
      <c r="CW569" s="303"/>
      <c r="CX569" s="303"/>
      <c r="CY569" s="303"/>
      <c r="CZ569" s="303"/>
    </row>
    <row r="570" s="623" customFormat="true" ht="25.15" customHeight="true" x14ac:dyDescent="0.2">
      <c r="C570" s="1796"/>
      <c r="D570" s="1797"/>
      <c r="E570" s="1545"/>
      <c r="F570" s="1545"/>
      <c r="G570" s="1545"/>
      <c r="H570" s="1798" t="s">
        <v>388</v>
      </c>
      <c r="I570" s="1797"/>
      <c r="J570" s="1658">
        <v>-1.2199452099711973E-2</v>
      </c>
      <c r="K570" s="1545"/>
      <c r="L570" s="1545"/>
      <c r="M570" s="1798" t="s">
        <v>392</v>
      </c>
      <c r="N570" s="1797"/>
      <c r="O570" s="1659">
        <v>-2.3223443078768421E-3</v>
      </c>
      <c r="P570" s="1545"/>
      <c r="Q570" s="1545"/>
      <c r="AK570" s="300"/>
      <c r="AL570" s="300"/>
      <c r="AM570" s="300"/>
      <c r="AN570" s="300"/>
      <c r="AO570" s="300"/>
      <c r="AP570" s="300"/>
      <c r="AQ570" s="300"/>
      <c r="AR570" s="300"/>
      <c r="AS570" s="300"/>
      <c r="AT570" s="300"/>
      <c r="AU570" s="300"/>
      <c r="AV570" s="300"/>
      <c r="AW570" s="300"/>
      <c r="AX570" s="300"/>
      <c r="AY570" s="300"/>
      <c r="AZ570" s="300"/>
      <c r="BA570" s="302"/>
      <c r="BB570" s="352"/>
      <c r="BC570" s="302"/>
      <c r="BD570" s="302"/>
      <c r="BE570" s="302"/>
      <c r="BF570" s="302"/>
      <c r="BG570" s="302"/>
      <c r="BH570" s="302"/>
      <c r="BI570" s="302"/>
      <c r="BJ570" s="302"/>
      <c r="BK570" s="302"/>
      <c r="BL570" s="302"/>
      <c r="BM570" s="302"/>
      <c r="BN570" s="302"/>
      <c r="BO570" s="302"/>
      <c r="BP570" s="302"/>
      <c r="BQ570" s="302"/>
      <c r="BR570" s="302"/>
      <c r="BS570" s="302"/>
      <c r="BT570" s="302"/>
      <c r="BU570" s="302"/>
      <c r="BV570" s="302"/>
      <c r="BW570" s="302"/>
      <c r="BX570" s="302"/>
      <c r="BY570" s="302"/>
      <c r="BZ570" s="303"/>
      <c r="CA570" s="303"/>
      <c r="CB570" s="303"/>
      <c r="CC570" s="303"/>
      <c r="CD570" s="303"/>
      <c r="CE570" s="303"/>
      <c r="CF570" s="303"/>
      <c r="CG570" s="303"/>
      <c r="CH570" s="303"/>
      <c r="CI570" s="303"/>
      <c r="CJ570" s="303"/>
      <c r="CK570" s="303"/>
      <c r="CL570" s="303"/>
      <c r="CM570" s="303"/>
      <c r="CN570" s="303"/>
      <c r="CO570" s="303"/>
      <c r="CP570" s="303"/>
      <c r="CQ570" s="303"/>
      <c r="CR570" s="303"/>
      <c r="CS570" s="303"/>
      <c r="CT570" s="303"/>
      <c r="CU570" s="303"/>
      <c r="CV570" s="303"/>
      <c r="CW570" s="303"/>
      <c r="CX570" s="303"/>
      <c r="CY570" s="303"/>
      <c r="CZ570" s="303"/>
    </row>
    <row r="571" s="623" customFormat="true" ht="25.15" customHeight="true" x14ac:dyDescent="0.2">
      <c r="C571" s="1799" t="s">
        <v>308</v>
      </c>
      <c r="D571" s="1797"/>
      <c r="E571" s="1797"/>
      <c r="F571" s="1545"/>
      <c r="G571" s="1545"/>
      <c r="H571" s="1798" t="s">
        <v>342</v>
      </c>
      <c r="I571" s="1797"/>
      <c r="J571" s="1658">
        <v>-3.602163202721418E-2</v>
      </c>
      <c r="K571" s="1545"/>
      <c r="L571" s="1545"/>
      <c r="M571" s="1798" t="s">
        <v>354</v>
      </c>
      <c r="N571" s="1797"/>
      <c r="O571" s="1659">
        <v>-3.5937892564149129E-2</v>
      </c>
      <c r="P571" s="1545"/>
      <c r="Q571" s="1545"/>
      <c r="AK571" s="300"/>
      <c r="AL571" s="300"/>
      <c r="AM571" s="300"/>
      <c r="AN571" s="300"/>
      <c r="AO571" s="300"/>
      <c r="AP571" s="300"/>
      <c r="AQ571" s="300"/>
      <c r="AR571" s="300"/>
      <c r="AS571" s="300"/>
      <c r="AT571" s="300"/>
      <c r="AU571" s="300"/>
      <c r="AV571" s="300"/>
      <c r="AW571" s="300"/>
      <c r="AX571" s="300"/>
      <c r="AY571" s="300"/>
      <c r="AZ571" s="300"/>
      <c r="BA571" s="302"/>
      <c r="BB571" s="352"/>
      <c r="BC571" s="302"/>
      <c r="BD571" s="302"/>
      <c r="BE571" s="302"/>
      <c r="BF571" s="302"/>
      <c r="BG571" s="302"/>
      <c r="BH571" s="302"/>
      <c r="BI571" s="302"/>
      <c r="BJ571" s="302"/>
      <c r="BK571" s="302"/>
      <c r="BL571" s="302"/>
      <c r="BM571" s="302"/>
      <c r="BN571" s="302"/>
      <c r="BO571" s="302"/>
      <c r="BP571" s="302"/>
      <c r="BQ571" s="302"/>
      <c r="BR571" s="302"/>
      <c r="BS571" s="302"/>
      <c r="BT571" s="302"/>
      <c r="BU571" s="302"/>
      <c r="BV571" s="302"/>
      <c r="BW571" s="302"/>
      <c r="BX571" s="302"/>
      <c r="BY571" s="302"/>
      <c r="BZ571" s="303"/>
      <c r="CA571" s="303"/>
      <c r="CB571" s="303"/>
      <c r="CC571" s="303"/>
      <c r="CD571" s="303"/>
      <c r="CE571" s="303"/>
      <c r="CF571" s="303"/>
      <c r="CG571" s="303"/>
      <c r="CH571" s="303"/>
      <c r="CI571" s="303"/>
      <c r="CJ571" s="303"/>
      <c r="CK571" s="303"/>
      <c r="CL571" s="303"/>
      <c r="CM571" s="303"/>
      <c r="CN571" s="303"/>
      <c r="CO571" s="303"/>
      <c r="CP571" s="303"/>
      <c r="CQ571" s="303"/>
      <c r="CR571" s="303"/>
      <c r="CS571" s="303"/>
      <c r="CT571" s="303"/>
      <c r="CU571" s="303"/>
      <c r="CV571" s="303"/>
      <c r="CW571" s="303"/>
      <c r="CX571" s="303"/>
      <c r="CY571" s="303"/>
      <c r="CZ571" s="303"/>
    </row>
    <row r="572" s="623" customFormat="true" ht="25.15" customHeight="true" x14ac:dyDescent="0.2">
      <c r="C572" s="1800" t="s">
        <v>227</v>
      </c>
      <c r="D572" s="1797"/>
      <c r="E572" s="1678" t="s">
        <v>229</v>
      </c>
      <c r="F572" s="1545"/>
      <c r="G572" s="1545"/>
      <c r="H572" s="1798" t="s">
        <v>392</v>
      </c>
      <c r="I572" s="1797"/>
      <c r="J572" s="1658">
        <v>-7.4140825350782992E-3</v>
      </c>
      <c r="K572" s="1545"/>
      <c r="L572" s="1545"/>
      <c r="M572" s="1798" t="s">
        <v>363</v>
      </c>
      <c r="N572" s="1797"/>
      <c r="O572" s="1659">
        <v>2.8249619288432701E-2</v>
      </c>
      <c r="P572" s="1545"/>
      <c r="Q572" s="1545"/>
      <c r="AK572" s="300"/>
      <c r="AL572" s="300"/>
      <c r="AM572" s="300"/>
      <c r="AN572" s="300"/>
      <c r="AO572" s="300"/>
      <c r="AP572" s="300"/>
      <c r="AQ572" s="300"/>
      <c r="AR572" s="300"/>
      <c r="AS572" s="300"/>
      <c r="AT572" s="300"/>
      <c r="AU572" s="300"/>
      <c r="AV572" s="300"/>
      <c r="AW572" s="300"/>
      <c r="AX572" s="300"/>
      <c r="AY572" s="300"/>
      <c r="AZ572" s="300"/>
      <c r="BA572" s="302"/>
      <c r="BB572" s="352"/>
      <c r="BC572" s="302"/>
      <c r="BD572" s="302"/>
      <c r="BE572" s="302"/>
      <c r="BF572" s="302"/>
      <c r="BG572" s="302"/>
      <c r="BH572" s="302"/>
      <c r="BI572" s="302"/>
      <c r="BJ572" s="302"/>
      <c r="BK572" s="302"/>
      <c r="BL572" s="302"/>
      <c r="BM572" s="302"/>
      <c r="BN572" s="302"/>
      <c r="BO572" s="302"/>
      <c r="BP572" s="302"/>
      <c r="BQ572" s="302"/>
      <c r="BR572" s="302"/>
      <c r="BS572" s="302"/>
      <c r="BT572" s="302"/>
      <c r="BU572" s="302"/>
      <c r="BV572" s="302"/>
      <c r="BW572" s="302"/>
      <c r="BX572" s="302"/>
      <c r="BY572" s="302"/>
      <c r="BZ572" s="303"/>
      <c r="CA572" s="303"/>
      <c r="CB572" s="303"/>
      <c r="CC572" s="303"/>
      <c r="CD572" s="303"/>
      <c r="CE572" s="303"/>
      <c r="CF572" s="303"/>
      <c r="CG572" s="303"/>
      <c r="CH572" s="303"/>
      <c r="CI572" s="303"/>
      <c r="CJ572" s="303"/>
      <c r="CK572" s="303"/>
      <c r="CL572" s="303"/>
      <c r="CM572" s="303"/>
      <c r="CN572" s="303"/>
      <c r="CO572" s="303"/>
      <c r="CP572" s="303"/>
      <c r="CQ572" s="303"/>
      <c r="CR572" s="303"/>
      <c r="CS572" s="303"/>
      <c r="CT572" s="303"/>
      <c r="CU572" s="303"/>
      <c r="CV572" s="303"/>
      <c r="CW572" s="303"/>
      <c r="CX572" s="303"/>
      <c r="CY572" s="303"/>
      <c r="CZ572" s="303"/>
    </row>
    <row r="573" s="623" customFormat="true" ht="25.15" customHeight="true" x14ac:dyDescent="0.2">
      <c r="C573" s="1798" t="s">
        <v>229</v>
      </c>
      <c r="D573" s="1797"/>
      <c r="E573" s="1679">
        <v>1</v>
      </c>
      <c r="F573" s="1545"/>
      <c r="G573" s="1545"/>
      <c r="H573" s="1798" t="s">
        <v>354</v>
      </c>
      <c r="I573" s="1797"/>
      <c r="J573" s="1658">
        <v>-6.5711386228770374E-2</v>
      </c>
      <c r="K573" s="1545"/>
      <c r="L573" s="1545"/>
      <c r="M573" s="1798" t="s">
        <v>351</v>
      </c>
      <c r="N573" s="1797"/>
      <c r="O573" s="1659">
        <v>5.0302672061630013E-2</v>
      </c>
      <c r="P573" s="1545"/>
      <c r="Q573" s="1545"/>
      <c r="AK573" s="300"/>
      <c r="AL573" s="300"/>
      <c r="AM573" s="300"/>
      <c r="AN573" s="300"/>
      <c r="AO573" s="300"/>
      <c r="AP573" s="300"/>
      <c r="AQ573" s="300"/>
      <c r="AR573" s="300"/>
      <c r="AS573" s="300"/>
      <c r="AT573" s="300"/>
      <c r="AU573" s="300"/>
      <c r="AV573" s="300"/>
      <c r="AW573" s="300"/>
      <c r="AX573" s="300"/>
      <c r="AY573" s="300"/>
      <c r="AZ573" s="300"/>
      <c r="BA573" s="302"/>
      <c r="BB573" s="352"/>
      <c r="BC573" s="302"/>
      <c r="BD573" s="302"/>
      <c r="BE573" s="302"/>
      <c r="BF573" s="302"/>
      <c r="BG573" s="302"/>
      <c r="BH573" s="302"/>
      <c r="BI573" s="302"/>
      <c r="BJ573" s="302"/>
      <c r="BK573" s="302"/>
      <c r="BL573" s="302"/>
      <c r="BM573" s="302"/>
      <c r="BN573" s="302"/>
      <c r="BO573" s="302"/>
      <c r="BP573" s="302"/>
      <c r="BQ573" s="302"/>
      <c r="BR573" s="302"/>
      <c r="BS573" s="302"/>
      <c r="BT573" s="302"/>
      <c r="BU573" s="302"/>
      <c r="BV573" s="302"/>
      <c r="BW573" s="302"/>
      <c r="BX573" s="302"/>
      <c r="BY573" s="302"/>
      <c r="BZ573" s="303"/>
      <c r="CA573" s="303"/>
      <c r="CB573" s="303"/>
      <c r="CC573" s="303"/>
      <c r="CD573" s="303"/>
      <c r="CE573" s="303"/>
      <c r="CF573" s="303"/>
      <c r="CG573" s="303"/>
      <c r="CH573" s="303"/>
      <c r="CI573" s="303"/>
      <c r="CJ573" s="303"/>
      <c r="CK573" s="303"/>
      <c r="CL573" s="303"/>
      <c r="CM573" s="303"/>
      <c r="CN573" s="303"/>
      <c r="CO573" s="303"/>
      <c r="CP573" s="303"/>
      <c r="CQ573" s="303"/>
      <c r="CR573" s="303"/>
      <c r="CS573" s="303"/>
      <c r="CT573" s="303"/>
      <c r="CU573" s="303"/>
      <c r="CV573" s="303"/>
      <c r="CW573" s="303"/>
      <c r="CX573" s="303"/>
      <c r="CY573" s="303"/>
      <c r="CZ573" s="303"/>
    </row>
    <row r="574" s="623" customFormat="true" ht="25.15" customHeight="true" x14ac:dyDescent="0.2">
      <c r="C574" s="1796"/>
      <c r="D574" s="1797"/>
      <c r="E574" s="1570"/>
      <c r="F574" s="1545"/>
      <c r="G574" s="1545"/>
      <c r="H574" s="1798" t="s">
        <v>363</v>
      </c>
      <c r="I574" s="1797"/>
      <c r="J574" s="1658">
        <v>1.5306165881218536E-2</v>
      </c>
      <c r="K574" s="1545"/>
      <c r="L574" s="1545"/>
      <c r="M574" s="1798" t="s">
        <v>361</v>
      </c>
      <c r="N574" s="1797"/>
      <c r="O574" s="1659">
        <v>4.2809455316522797E-2</v>
      </c>
      <c r="P574" s="1545"/>
      <c r="Q574" s="1545"/>
      <c r="AK574" s="300"/>
      <c r="AL574" s="300"/>
      <c r="AM574" s="300"/>
      <c r="AN574" s="300"/>
      <c r="AO574" s="300"/>
      <c r="AP574" s="300"/>
      <c r="AQ574" s="300"/>
      <c r="AR574" s="300"/>
      <c r="AS574" s="300"/>
      <c r="AT574" s="300"/>
      <c r="AU574" s="300"/>
      <c r="AV574" s="300"/>
      <c r="AW574" s="300"/>
      <c r="AX574" s="300"/>
      <c r="AY574" s="300"/>
      <c r="AZ574" s="300"/>
      <c r="BA574" s="302"/>
      <c r="BB574" s="352"/>
      <c r="BC574" s="302"/>
      <c r="BD574" s="302"/>
      <c r="BE574" s="302"/>
      <c r="BF574" s="302"/>
      <c r="BG574" s="302"/>
      <c r="BH574" s="302"/>
      <c r="BI574" s="302"/>
      <c r="BJ574" s="302"/>
      <c r="BK574" s="302"/>
      <c r="BL574" s="302"/>
      <c r="BM574" s="302"/>
      <c r="BN574" s="302"/>
      <c r="BO574" s="302"/>
      <c r="BP574" s="302"/>
      <c r="BQ574" s="302"/>
      <c r="BR574" s="302"/>
      <c r="BS574" s="302"/>
      <c r="BT574" s="302"/>
      <c r="BU574" s="302"/>
      <c r="BV574" s="302"/>
      <c r="BW574" s="302"/>
      <c r="BX574" s="302"/>
      <c r="BY574" s="302"/>
      <c r="BZ574" s="303"/>
      <c r="CA574" s="303"/>
      <c r="CB574" s="303"/>
      <c r="CC574" s="303"/>
      <c r="CD574" s="303"/>
      <c r="CE574" s="303"/>
      <c r="CF574" s="303"/>
      <c r="CG574" s="303"/>
      <c r="CH574" s="303"/>
      <c r="CI574" s="303"/>
      <c r="CJ574" s="303"/>
      <c r="CK574" s="303"/>
      <c r="CL574" s="303"/>
      <c r="CM574" s="303"/>
      <c r="CN574" s="303"/>
      <c r="CO574" s="303"/>
      <c r="CP574" s="303"/>
      <c r="CQ574" s="303"/>
      <c r="CR574" s="303"/>
      <c r="CS574" s="303"/>
      <c r="CT574" s="303"/>
      <c r="CU574" s="303"/>
      <c r="CV574" s="303"/>
      <c r="CW574" s="303"/>
      <c r="CX574" s="303"/>
      <c r="CY574" s="303"/>
      <c r="CZ574" s="303"/>
    </row>
    <row r="575" s="623" customFormat="true" ht="25.15" customHeight="true" x14ac:dyDescent="0.2">
      <c r="C575" s="1796"/>
      <c r="D575" s="1797"/>
      <c r="E575" s="1545"/>
      <c r="F575" s="1545"/>
      <c r="G575" s="1545"/>
      <c r="H575" s="1798" t="s">
        <v>351</v>
      </c>
      <c r="I575" s="1797"/>
      <c r="J575" s="1658">
        <v>4.7818272946489757E-2</v>
      </c>
      <c r="K575" s="1545"/>
      <c r="L575" s="1545"/>
      <c r="M575" s="1798" t="s">
        <v>346</v>
      </c>
      <c r="N575" s="1797"/>
      <c r="O575" s="1659">
        <v>4.2921911172777535E-2</v>
      </c>
      <c r="P575" s="1545"/>
      <c r="Q575" s="1545"/>
      <c r="AK575" s="300"/>
      <c r="AL575" s="300"/>
      <c r="AM575" s="300"/>
      <c r="AN575" s="300"/>
      <c r="AO575" s="300"/>
      <c r="AP575" s="300"/>
      <c r="AQ575" s="300"/>
      <c r="AR575" s="300"/>
      <c r="AS575" s="300"/>
      <c r="AT575" s="300"/>
      <c r="AU575" s="300"/>
      <c r="AV575" s="300"/>
      <c r="AW575" s="300"/>
      <c r="AX575" s="300"/>
      <c r="AY575" s="300"/>
      <c r="AZ575" s="300"/>
      <c r="BA575" s="302"/>
      <c r="BB575" s="352"/>
      <c r="BC575" s="302"/>
      <c r="BD575" s="302"/>
      <c r="BE575" s="302"/>
      <c r="BF575" s="302"/>
      <c r="BG575" s="302"/>
      <c r="BH575" s="302"/>
      <c r="BI575" s="302"/>
      <c r="BJ575" s="302"/>
      <c r="BK575" s="302"/>
      <c r="BL575" s="302"/>
      <c r="BM575" s="302"/>
      <c r="BN575" s="302"/>
      <c r="BO575" s="302"/>
      <c r="BP575" s="302"/>
      <c r="BQ575" s="302"/>
      <c r="BR575" s="302"/>
      <c r="BS575" s="302"/>
      <c r="BT575" s="302"/>
      <c r="BU575" s="302"/>
      <c r="BV575" s="302"/>
      <c r="BW575" s="302"/>
      <c r="BX575" s="302"/>
      <c r="BY575" s="302"/>
      <c r="BZ575" s="303"/>
      <c r="CA575" s="303"/>
      <c r="CB575" s="303"/>
      <c r="CC575" s="303"/>
      <c r="CD575" s="303"/>
      <c r="CE575" s="303"/>
      <c r="CF575" s="303"/>
      <c r="CG575" s="303"/>
      <c r="CH575" s="303"/>
      <c r="CI575" s="303"/>
      <c r="CJ575" s="303"/>
      <c r="CK575" s="303"/>
      <c r="CL575" s="303"/>
      <c r="CM575" s="303"/>
      <c r="CN575" s="303"/>
      <c r="CO575" s="303"/>
      <c r="CP575" s="303"/>
      <c r="CQ575" s="303"/>
      <c r="CR575" s="303"/>
      <c r="CS575" s="303"/>
      <c r="CT575" s="303"/>
      <c r="CU575" s="303"/>
      <c r="CV575" s="303"/>
      <c r="CW575" s="303"/>
      <c r="CX575" s="303"/>
      <c r="CY575" s="303"/>
      <c r="CZ575" s="303"/>
    </row>
    <row r="576" s="623" customFormat="true" ht="25.15" customHeight="true" x14ac:dyDescent="0.2">
      <c r="C576" s="1796"/>
      <c r="D576" s="1797"/>
      <c r="E576" s="1545"/>
      <c r="F576" s="1545"/>
      <c r="G576" s="1545"/>
      <c r="H576" s="1798" t="s">
        <v>361</v>
      </c>
      <c r="I576" s="1797"/>
      <c r="J576" s="1658">
        <v>5.4139556868876369E-3</v>
      </c>
      <c r="K576" s="1545"/>
      <c r="L576" s="1545"/>
      <c r="M576" s="1798" t="s">
        <v>362</v>
      </c>
      <c r="N576" s="1797"/>
      <c r="O576" s="1659">
        <v>3.3792280262018831E-2</v>
      </c>
      <c r="P576" s="1545"/>
      <c r="Q576" s="1545"/>
      <c r="AK576" s="300"/>
      <c r="AL576" s="300"/>
      <c r="AM576" s="300"/>
      <c r="AN576" s="300"/>
      <c r="AO576" s="300"/>
      <c r="AP576" s="300"/>
      <c r="AQ576" s="300"/>
      <c r="AR576" s="300"/>
      <c r="AS576" s="300"/>
      <c r="AT576" s="300"/>
      <c r="AU576" s="300"/>
      <c r="AV576" s="300"/>
      <c r="AW576" s="300"/>
      <c r="AX576" s="300"/>
      <c r="AY576" s="300"/>
      <c r="AZ576" s="300"/>
      <c r="BA576" s="302"/>
      <c r="BB576" s="352"/>
      <c r="BC576" s="302"/>
      <c r="BD576" s="302"/>
      <c r="BE576" s="302"/>
      <c r="BF576" s="302"/>
      <c r="BG576" s="302"/>
      <c r="BH576" s="302"/>
      <c r="BI576" s="302"/>
      <c r="BJ576" s="302"/>
      <c r="BK576" s="302"/>
      <c r="BL576" s="302"/>
      <c r="BM576" s="302"/>
      <c r="BN576" s="302"/>
      <c r="BO576" s="302"/>
      <c r="BP576" s="302"/>
      <c r="BQ576" s="302"/>
      <c r="BR576" s="302"/>
      <c r="BS576" s="302"/>
      <c r="BT576" s="302"/>
      <c r="BU576" s="302"/>
      <c r="BV576" s="302"/>
      <c r="BW576" s="302"/>
      <c r="BX576" s="302"/>
      <c r="BY576" s="302"/>
      <c r="BZ576" s="303"/>
      <c r="CA576" s="303"/>
      <c r="CB576" s="303"/>
      <c r="CC576" s="303"/>
      <c r="CD576" s="303"/>
      <c r="CE576" s="303"/>
      <c r="CF576" s="303"/>
      <c r="CG576" s="303"/>
      <c r="CH576" s="303"/>
      <c r="CI576" s="303"/>
      <c r="CJ576" s="303"/>
      <c r="CK576" s="303"/>
      <c r="CL576" s="303"/>
      <c r="CM576" s="303"/>
      <c r="CN576" s="303"/>
      <c r="CO576" s="303"/>
      <c r="CP576" s="303"/>
      <c r="CQ576" s="303"/>
      <c r="CR576" s="303"/>
      <c r="CS576" s="303"/>
      <c r="CT576" s="303"/>
      <c r="CU576" s="303"/>
      <c r="CV576" s="303"/>
      <c r="CW576" s="303"/>
      <c r="CX576" s="303"/>
      <c r="CY576" s="303"/>
      <c r="CZ576" s="303"/>
    </row>
    <row r="577" s="623" customFormat="true" ht="25.15" customHeight="true" x14ac:dyDescent="0.2">
      <c r="C577" s="1796"/>
      <c r="D577" s="1797"/>
      <c r="E577" s="1545"/>
      <c r="F577" s="1545"/>
      <c r="G577" s="1545"/>
      <c r="H577" s="1798" t="s">
        <v>346</v>
      </c>
      <c r="I577" s="1797"/>
      <c r="J577" s="1658">
        <v>6.7217123832889969E-2</v>
      </c>
      <c r="K577" s="1545"/>
      <c r="L577" s="1545"/>
      <c r="M577" s="1798" t="s">
        <v>335</v>
      </c>
      <c r="N577" s="1797"/>
      <c r="O577" s="1659">
        <v>0.11384745760921836</v>
      </c>
      <c r="P577" s="1545"/>
      <c r="Q577" s="1545"/>
      <c r="AK577" s="300"/>
      <c r="AL577" s="300"/>
      <c r="AM577" s="300"/>
      <c r="AN577" s="300"/>
      <c r="AO577" s="300"/>
      <c r="AP577" s="300"/>
      <c r="AQ577" s="300"/>
      <c r="AR577" s="300"/>
      <c r="AS577" s="300"/>
      <c r="AT577" s="300"/>
      <c r="AU577" s="300"/>
      <c r="AV577" s="300"/>
      <c r="AW577" s="300"/>
      <c r="AX577" s="300"/>
      <c r="AY577" s="300"/>
      <c r="AZ577" s="300"/>
      <c r="BA577" s="302"/>
      <c r="BB577" s="352"/>
      <c r="BC577" s="302"/>
      <c r="BD577" s="302"/>
      <c r="BE577" s="302"/>
      <c r="BF577" s="302"/>
      <c r="BG577" s="302"/>
      <c r="BH577" s="302"/>
      <c r="BI577" s="302"/>
      <c r="BJ577" s="302"/>
      <c r="BK577" s="302"/>
      <c r="BL577" s="302"/>
      <c r="BM577" s="302"/>
      <c r="BN577" s="302"/>
      <c r="BO577" s="302"/>
      <c r="BP577" s="302"/>
      <c r="BQ577" s="302"/>
      <c r="BR577" s="302"/>
      <c r="BS577" s="302"/>
      <c r="BT577" s="302"/>
      <c r="BU577" s="302"/>
      <c r="BV577" s="302"/>
      <c r="BW577" s="302"/>
      <c r="BX577" s="302"/>
      <c r="BY577" s="302"/>
      <c r="BZ577" s="303"/>
      <c r="CA577" s="303"/>
      <c r="CB577" s="303"/>
      <c r="CC577" s="303"/>
      <c r="CD577" s="303"/>
      <c r="CE577" s="303"/>
      <c r="CF577" s="303"/>
      <c r="CG577" s="303"/>
      <c r="CH577" s="303"/>
      <c r="CI577" s="303"/>
      <c r="CJ577" s="303"/>
      <c r="CK577" s="303"/>
      <c r="CL577" s="303"/>
      <c r="CM577" s="303"/>
      <c r="CN577" s="303"/>
      <c r="CO577" s="303"/>
      <c r="CP577" s="303"/>
      <c r="CQ577" s="303"/>
      <c r="CR577" s="303"/>
      <c r="CS577" s="303"/>
      <c r="CT577" s="303"/>
      <c r="CU577" s="303"/>
      <c r="CV577" s="303"/>
      <c r="CW577" s="303"/>
      <c r="CX577" s="303"/>
      <c r="CY577" s="303"/>
      <c r="CZ577" s="303"/>
    </row>
    <row r="578" s="623" customFormat="true" ht="25.15" customHeight="true" x14ac:dyDescent="0.2">
      <c r="C578" s="1796"/>
      <c r="D578" s="1797"/>
      <c r="E578" s="1545"/>
      <c r="F578" s="1545"/>
      <c r="G578" s="1545"/>
      <c r="H578" s="1798" t="s">
        <v>362</v>
      </c>
      <c r="I578" s="1797"/>
      <c r="J578" s="1658">
        <v>1.2228397623178145E-2</v>
      </c>
      <c r="K578" s="1545"/>
      <c r="L578" s="1545"/>
      <c r="M578" s="1798" t="s">
        <v>343</v>
      </c>
      <c r="N578" s="1797"/>
      <c r="O578" s="1659">
        <v>7.3187039548398156E-2</v>
      </c>
      <c r="P578" s="1545"/>
      <c r="Q578" s="1545"/>
      <c r="AK578" s="300"/>
      <c r="AL578" s="300"/>
      <c r="AM578" s="300"/>
      <c r="AN578" s="300"/>
      <c r="AO578" s="300"/>
      <c r="AP578" s="300"/>
      <c r="AQ578" s="300"/>
      <c r="AR578" s="300"/>
      <c r="AS578" s="300"/>
      <c r="AT578" s="300"/>
      <c r="AU578" s="300"/>
      <c r="AV578" s="300"/>
      <c r="AW578" s="300"/>
      <c r="AX578" s="300"/>
      <c r="AY578" s="300"/>
      <c r="AZ578" s="300"/>
      <c r="BA578" s="302"/>
      <c r="BB578" s="352"/>
      <c r="BC578" s="302"/>
      <c r="BD578" s="302"/>
      <c r="BE578" s="302"/>
      <c r="BF578" s="302"/>
      <c r="BG578" s="302"/>
      <c r="BH578" s="302"/>
      <c r="BI578" s="302"/>
      <c r="BJ578" s="302"/>
      <c r="BK578" s="302"/>
      <c r="BL578" s="302"/>
      <c r="BM578" s="302"/>
      <c r="BN578" s="302"/>
      <c r="BO578" s="302"/>
      <c r="BP578" s="302"/>
      <c r="BQ578" s="302"/>
      <c r="BR578" s="302"/>
      <c r="BS578" s="302"/>
      <c r="BT578" s="302"/>
      <c r="BU578" s="302"/>
      <c r="BV578" s="302"/>
      <c r="BW578" s="302"/>
      <c r="BX578" s="302"/>
      <c r="BY578" s="302"/>
      <c r="BZ578" s="303"/>
      <c r="CA578" s="303"/>
      <c r="CB578" s="303"/>
      <c r="CC578" s="303"/>
      <c r="CD578" s="303"/>
      <c r="CE578" s="303"/>
      <c r="CF578" s="303"/>
      <c r="CG578" s="303"/>
      <c r="CH578" s="303"/>
      <c r="CI578" s="303"/>
      <c r="CJ578" s="303"/>
      <c r="CK578" s="303"/>
      <c r="CL578" s="303"/>
      <c r="CM578" s="303"/>
      <c r="CN578" s="303"/>
      <c r="CO578" s="303"/>
      <c r="CP578" s="303"/>
      <c r="CQ578" s="303"/>
      <c r="CR578" s="303"/>
      <c r="CS578" s="303"/>
      <c r="CT578" s="303"/>
      <c r="CU578" s="303"/>
      <c r="CV578" s="303"/>
      <c r="CW578" s="303"/>
      <c r="CX578" s="303"/>
      <c r="CY578" s="303"/>
      <c r="CZ578" s="303"/>
    </row>
    <row r="579" s="623" customFormat="true" ht="25.15" customHeight="true" x14ac:dyDescent="0.2">
      <c r="C579" s="1796"/>
      <c r="D579" s="1797"/>
      <c r="E579" s="1545"/>
      <c r="F579" s="1545"/>
      <c r="G579" s="1545"/>
      <c r="H579" s="1798" t="s">
        <v>335</v>
      </c>
      <c r="I579" s="1797"/>
      <c r="J579" s="1658">
        <v>0.10928379784931691</v>
      </c>
      <c r="K579" s="1545"/>
      <c r="L579" s="1545"/>
      <c r="M579" s="1798" t="s">
        <v>329</v>
      </c>
      <c r="N579" s="1797"/>
      <c r="O579" s="1659">
        <v>-0.13993919045125866</v>
      </c>
      <c r="P579" s="1545"/>
      <c r="Q579" s="1545"/>
      <c r="AK579" s="300"/>
      <c r="AL579" s="300"/>
      <c r="AM579" s="300"/>
      <c r="AN579" s="300"/>
      <c r="AO579" s="300"/>
      <c r="AP579" s="300"/>
      <c r="AQ579" s="300"/>
      <c r="AR579" s="300"/>
      <c r="AS579" s="300"/>
      <c r="AT579" s="300"/>
      <c r="AU579" s="300"/>
      <c r="AV579" s="300"/>
      <c r="AW579" s="300"/>
      <c r="AX579" s="300"/>
      <c r="AY579" s="300"/>
      <c r="AZ579" s="300"/>
      <c r="BA579" s="302"/>
      <c r="BB579" s="352"/>
      <c r="BC579" s="302"/>
      <c r="BD579" s="302"/>
      <c r="BE579" s="302"/>
      <c r="BF579" s="302"/>
      <c r="BG579" s="302"/>
      <c r="BH579" s="302"/>
      <c r="BI579" s="302"/>
      <c r="BJ579" s="302"/>
      <c r="BK579" s="302"/>
      <c r="BL579" s="302"/>
      <c r="BM579" s="302"/>
      <c r="BN579" s="302"/>
      <c r="BO579" s="302"/>
      <c r="BP579" s="302"/>
      <c r="BQ579" s="302"/>
      <c r="BR579" s="302"/>
      <c r="BS579" s="302"/>
      <c r="BT579" s="302"/>
      <c r="BU579" s="302"/>
      <c r="BV579" s="302"/>
      <c r="BW579" s="302"/>
      <c r="BX579" s="302"/>
      <c r="BY579" s="302"/>
      <c r="BZ579" s="303"/>
      <c r="CA579" s="303"/>
      <c r="CB579" s="303"/>
      <c r="CC579" s="303"/>
      <c r="CD579" s="303"/>
      <c r="CE579" s="303"/>
      <c r="CF579" s="303"/>
      <c r="CG579" s="303"/>
      <c r="CH579" s="303"/>
      <c r="CI579" s="303"/>
      <c r="CJ579" s="303"/>
      <c r="CK579" s="303"/>
      <c r="CL579" s="303"/>
      <c r="CM579" s="303"/>
      <c r="CN579" s="303"/>
      <c r="CO579" s="303"/>
      <c r="CP579" s="303"/>
      <c r="CQ579" s="303"/>
      <c r="CR579" s="303"/>
      <c r="CS579" s="303"/>
      <c r="CT579" s="303"/>
      <c r="CU579" s="303"/>
      <c r="CV579" s="303"/>
      <c r="CW579" s="303"/>
      <c r="CX579" s="303"/>
      <c r="CY579" s="303"/>
      <c r="CZ579" s="303"/>
    </row>
    <row r="580" s="623" customFormat="true" ht="25.15" customHeight="true" x14ac:dyDescent="0.2">
      <c r="C580" s="1796"/>
      <c r="D580" s="1797"/>
      <c r="E580" s="1545"/>
      <c r="F580" s="1545"/>
      <c r="G580" s="1545"/>
      <c r="H580" s="1798" t="s">
        <v>343</v>
      </c>
      <c r="I580" s="1797"/>
      <c r="J580" s="1658">
        <v>-1.7347906556359392E-2</v>
      </c>
      <c r="K580" s="1545"/>
      <c r="L580" s="1545"/>
      <c r="M580" s="1798" t="s">
        <v>394</v>
      </c>
      <c r="N580" s="1797"/>
      <c r="O580" s="1659">
        <v>-4.7529204332499748E-3</v>
      </c>
      <c r="P580" s="1545"/>
      <c r="Q580" s="1545"/>
      <c r="AK580" s="300"/>
      <c r="AL580" s="300"/>
      <c r="AM580" s="300"/>
      <c r="AN580" s="300"/>
      <c r="AO580" s="300"/>
      <c r="AP580" s="300"/>
      <c r="AQ580" s="300"/>
      <c r="AR580" s="300"/>
      <c r="AS580" s="300"/>
      <c r="AT580" s="300"/>
      <c r="AU580" s="300"/>
      <c r="AV580" s="300"/>
      <c r="AW580" s="300"/>
      <c r="AX580" s="300"/>
      <c r="AY580" s="300"/>
      <c r="AZ580" s="300"/>
      <c r="BA580" s="302"/>
      <c r="BB580" s="352"/>
      <c r="BC580" s="302"/>
      <c r="BD580" s="302"/>
      <c r="BE580" s="302"/>
      <c r="BF580" s="302"/>
      <c r="BG580" s="302"/>
      <c r="BH580" s="302"/>
      <c r="BI580" s="302"/>
      <c r="BJ580" s="302"/>
      <c r="BK580" s="302"/>
      <c r="BL580" s="302"/>
      <c r="BM580" s="302"/>
      <c r="BN580" s="302"/>
      <c r="BO580" s="302"/>
      <c r="BP580" s="302"/>
      <c r="BQ580" s="302"/>
      <c r="BR580" s="302"/>
      <c r="BS580" s="302"/>
      <c r="BT580" s="302"/>
      <c r="BU580" s="302"/>
      <c r="BV580" s="302"/>
      <c r="BW580" s="302"/>
      <c r="BX580" s="302"/>
      <c r="BY580" s="302"/>
      <c r="BZ580" s="303"/>
      <c r="CA580" s="303"/>
      <c r="CB580" s="303"/>
      <c r="CC580" s="303"/>
      <c r="CD580" s="303"/>
      <c r="CE580" s="303"/>
      <c r="CF580" s="303"/>
      <c r="CG580" s="303"/>
      <c r="CH580" s="303"/>
      <c r="CI580" s="303"/>
      <c r="CJ580" s="303"/>
      <c r="CK580" s="303"/>
      <c r="CL580" s="303"/>
      <c r="CM580" s="303"/>
      <c r="CN580" s="303"/>
      <c r="CO580" s="303"/>
      <c r="CP580" s="303"/>
      <c r="CQ580" s="303"/>
      <c r="CR580" s="303"/>
      <c r="CS580" s="303"/>
      <c r="CT580" s="303"/>
      <c r="CU580" s="303"/>
      <c r="CV580" s="303"/>
      <c r="CW580" s="303"/>
      <c r="CX580" s="303"/>
      <c r="CY580" s="303"/>
      <c r="CZ580" s="303"/>
    </row>
    <row r="581" s="623" customFormat="true" ht="25.15" customHeight="true" x14ac:dyDescent="0.2">
      <c r="C581" s="1796"/>
      <c r="D581" s="1797"/>
      <c r="E581" s="1545"/>
      <c r="F581" s="1545"/>
      <c r="G581" s="1545"/>
      <c r="H581" s="1798" t="s">
        <v>329</v>
      </c>
      <c r="I581" s="1797"/>
      <c r="J581" s="1658">
        <v>-0.10915890119039795</v>
      </c>
      <c r="K581" s="1545"/>
      <c r="L581" s="1545"/>
      <c r="M581" s="1798" t="s">
        <v>345</v>
      </c>
      <c r="N581" s="1797"/>
      <c r="O581" s="1659">
        <v>-6.5964374163638706E-2</v>
      </c>
      <c r="P581" s="1545"/>
      <c r="Q581" s="1545"/>
      <c r="AK581" s="300"/>
      <c r="AL581" s="300"/>
      <c r="AM581" s="300"/>
      <c r="AN581" s="300"/>
      <c r="AO581" s="300"/>
      <c r="AP581" s="300"/>
      <c r="AQ581" s="300"/>
      <c r="AR581" s="300"/>
      <c r="AS581" s="300"/>
      <c r="AT581" s="300"/>
      <c r="AU581" s="300"/>
      <c r="AV581" s="300"/>
      <c r="AW581" s="300"/>
      <c r="AX581" s="300"/>
      <c r="AY581" s="300"/>
      <c r="AZ581" s="300"/>
      <c r="BA581" s="302"/>
      <c r="BB581" s="352"/>
      <c r="BC581" s="302"/>
      <c r="BD581" s="302"/>
      <c r="BE581" s="302"/>
      <c r="BF581" s="302"/>
      <c r="BG581" s="302"/>
      <c r="BH581" s="302"/>
      <c r="BI581" s="302"/>
      <c r="BJ581" s="302"/>
      <c r="BK581" s="302"/>
      <c r="BL581" s="302"/>
      <c r="BM581" s="302"/>
      <c r="BN581" s="302"/>
      <c r="BO581" s="302"/>
      <c r="BP581" s="302"/>
      <c r="BQ581" s="302"/>
      <c r="BR581" s="302"/>
      <c r="BS581" s="302"/>
      <c r="BT581" s="302"/>
      <c r="BU581" s="302"/>
      <c r="BV581" s="302"/>
      <c r="BW581" s="302"/>
      <c r="BX581" s="302"/>
      <c r="BY581" s="302"/>
      <c r="BZ581" s="303"/>
      <c r="CA581" s="303"/>
      <c r="CB581" s="303"/>
      <c r="CC581" s="303"/>
      <c r="CD581" s="303"/>
      <c r="CE581" s="303"/>
      <c r="CF581" s="303"/>
      <c r="CG581" s="303"/>
      <c r="CH581" s="303"/>
      <c r="CI581" s="303"/>
      <c r="CJ581" s="303"/>
      <c r="CK581" s="303"/>
      <c r="CL581" s="303"/>
      <c r="CM581" s="303"/>
      <c r="CN581" s="303"/>
      <c r="CO581" s="303"/>
      <c r="CP581" s="303"/>
      <c r="CQ581" s="303"/>
      <c r="CR581" s="303"/>
      <c r="CS581" s="303"/>
      <c r="CT581" s="303"/>
      <c r="CU581" s="303"/>
      <c r="CV581" s="303"/>
      <c r="CW581" s="303"/>
      <c r="CX581" s="303"/>
      <c r="CY581" s="303"/>
      <c r="CZ581" s="303"/>
    </row>
    <row r="582" s="623" customFormat="true" ht="25.15" customHeight="true" x14ac:dyDescent="0.2">
      <c r="C582" s="1796"/>
      <c r="D582" s="1797"/>
      <c r="E582" s="1545"/>
      <c r="F582" s="1545"/>
      <c r="G582" s="1545"/>
      <c r="H582" s="1798" t="s">
        <v>394</v>
      </c>
      <c r="I582" s="1797"/>
      <c r="J582" s="1658">
        <v>-2.5623613325407918E-3</v>
      </c>
      <c r="K582" s="1545"/>
      <c r="L582" s="1545"/>
      <c r="M582" s="1798" t="s">
        <v>269</v>
      </c>
      <c r="N582" s="1797"/>
      <c r="O582" s="1659">
        <v>7.8254034736188419E-3</v>
      </c>
      <c r="P582" s="1545"/>
      <c r="Q582" s="1545"/>
      <c r="AK582" s="300"/>
      <c r="AL582" s="300"/>
      <c r="AM582" s="300"/>
      <c r="AN582" s="300"/>
      <c r="AO582" s="300"/>
      <c r="AP582" s="300"/>
      <c r="AQ582" s="300"/>
      <c r="AR582" s="300"/>
      <c r="AS582" s="300"/>
      <c r="AT582" s="300"/>
      <c r="AU582" s="300"/>
      <c r="AV582" s="300"/>
      <c r="AW582" s="300"/>
      <c r="AX582" s="300"/>
      <c r="AY582" s="300"/>
      <c r="AZ582" s="300"/>
      <c r="BA582" s="302"/>
      <c r="BB582" s="352"/>
      <c r="BC582" s="302"/>
      <c r="BD582" s="302"/>
      <c r="BE582" s="302"/>
      <c r="BF582" s="302"/>
      <c r="BG582" s="302"/>
      <c r="BH582" s="302"/>
      <c r="BI582" s="302"/>
      <c r="BJ582" s="302"/>
      <c r="BK582" s="302"/>
      <c r="BL582" s="302"/>
      <c r="BM582" s="302"/>
      <c r="BN582" s="302"/>
      <c r="BO582" s="302"/>
      <c r="BP582" s="302"/>
      <c r="BQ582" s="302"/>
      <c r="BR582" s="302"/>
      <c r="BS582" s="302"/>
      <c r="BT582" s="302"/>
      <c r="BU582" s="302"/>
      <c r="BV582" s="302"/>
      <c r="BW582" s="302"/>
      <c r="BX582" s="302"/>
      <c r="BY582" s="302"/>
      <c r="BZ582" s="303"/>
      <c r="CA582" s="303"/>
      <c r="CB582" s="303"/>
      <c r="CC582" s="303"/>
      <c r="CD582" s="303"/>
      <c r="CE582" s="303"/>
      <c r="CF582" s="303"/>
      <c r="CG582" s="303"/>
      <c r="CH582" s="303"/>
      <c r="CI582" s="303"/>
      <c r="CJ582" s="303"/>
      <c r="CK582" s="303"/>
      <c r="CL582" s="303"/>
      <c r="CM582" s="303"/>
      <c r="CN582" s="303"/>
      <c r="CO582" s="303"/>
      <c r="CP582" s="303"/>
      <c r="CQ582" s="303"/>
      <c r="CR582" s="303"/>
      <c r="CS582" s="303"/>
      <c r="CT582" s="303"/>
      <c r="CU582" s="303"/>
      <c r="CV582" s="303"/>
      <c r="CW582" s="303"/>
      <c r="CX582" s="303"/>
      <c r="CY582" s="303"/>
      <c r="CZ582" s="303"/>
    </row>
    <row r="583" s="623" customFormat="true" ht="25.15" customHeight="true" x14ac:dyDescent="0.2">
      <c r="C583" s="1796"/>
      <c r="D583" s="1797"/>
      <c r="E583" s="1545"/>
      <c r="F583" s="1545"/>
      <c r="G583" s="1545"/>
      <c r="H583" s="1798" t="s">
        <v>395</v>
      </c>
      <c r="I583" s="1797"/>
      <c r="J583" s="1658">
        <v>-2.4464663164613654E-3</v>
      </c>
      <c r="K583" s="1545"/>
      <c r="L583" s="1545"/>
      <c r="M583" s="1798" t="s">
        <v>286</v>
      </c>
      <c r="N583" s="1797"/>
      <c r="O583" s="1659">
        <v>1.3835919117586722E-3</v>
      </c>
      <c r="P583" s="1545"/>
      <c r="Q583" s="1545"/>
      <c r="AK583" s="300"/>
      <c r="AL583" s="300"/>
      <c r="AM583" s="300"/>
      <c r="AN583" s="300"/>
      <c r="AO583" s="300"/>
      <c r="AP583" s="300"/>
      <c r="AQ583" s="300"/>
      <c r="AR583" s="300"/>
      <c r="AS583" s="300"/>
      <c r="AT583" s="300"/>
      <c r="AU583" s="300"/>
      <c r="AV583" s="300"/>
      <c r="AW583" s="300"/>
      <c r="AX583" s="300"/>
      <c r="AY583" s="300"/>
      <c r="AZ583" s="300"/>
      <c r="BA583" s="302"/>
      <c r="BB583" s="352"/>
      <c r="BC583" s="302"/>
      <c r="BD583" s="302"/>
      <c r="BE583" s="302"/>
      <c r="BF583" s="302"/>
      <c r="BG583" s="302"/>
      <c r="BH583" s="302"/>
      <c r="BI583" s="302"/>
      <c r="BJ583" s="302"/>
      <c r="BK583" s="302"/>
      <c r="BL583" s="302"/>
      <c r="BM583" s="302"/>
      <c r="BN583" s="302"/>
      <c r="BO583" s="302"/>
      <c r="BP583" s="302"/>
      <c r="BQ583" s="302"/>
      <c r="BR583" s="302"/>
      <c r="BS583" s="302"/>
      <c r="BT583" s="302"/>
      <c r="BU583" s="302"/>
      <c r="BV583" s="302"/>
      <c r="BW583" s="302"/>
      <c r="BX583" s="302"/>
      <c r="BY583" s="302"/>
      <c r="BZ583" s="303"/>
      <c r="CA583" s="303"/>
      <c r="CB583" s="303"/>
      <c r="CC583" s="303"/>
      <c r="CD583" s="303"/>
      <c r="CE583" s="303"/>
      <c r="CF583" s="303"/>
      <c r="CG583" s="303"/>
      <c r="CH583" s="303"/>
      <c r="CI583" s="303"/>
      <c r="CJ583" s="303"/>
      <c r="CK583" s="303"/>
      <c r="CL583" s="303"/>
      <c r="CM583" s="303"/>
      <c r="CN583" s="303"/>
      <c r="CO583" s="303"/>
      <c r="CP583" s="303"/>
      <c r="CQ583" s="303"/>
      <c r="CR583" s="303"/>
      <c r="CS583" s="303"/>
      <c r="CT583" s="303"/>
      <c r="CU583" s="303"/>
      <c r="CV583" s="303"/>
      <c r="CW583" s="303"/>
      <c r="CX583" s="303"/>
      <c r="CY583" s="303"/>
      <c r="CZ583" s="303"/>
    </row>
    <row r="584" s="623" customFormat="true" ht="25.15" customHeight="true" x14ac:dyDescent="0.2">
      <c r="C584" s="1796"/>
      <c r="D584" s="1797"/>
      <c r="E584" s="1545"/>
      <c r="F584" s="1545"/>
      <c r="G584" s="1545"/>
      <c r="H584" s="1798" t="s">
        <v>345</v>
      </c>
      <c r="I584" s="1797"/>
      <c r="J584" s="1658">
        <v>-7.1887905545465605E-2</v>
      </c>
      <c r="K584" s="1545"/>
      <c r="L584" s="1545"/>
      <c r="M584" s="1798" t="s">
        <v>288</v>
      </c>
      <c r="N584" s="1797"/>
      <c r="O584" s="1659">
        <v>3.0226416516056244E-3</v>
      </c>
      <c r="P584" s="1545"/>
      <c r="Q584" s="1545"/>
      <c r="AK584" s="300"/>
      <c r="AL584" s="300"/>
      <c r="AM584" s="300"/>
      <c r="AN584" s="300"/>
      <c r="AO584" s="300"/>
      <c r="AP584" s="300"/>
      <c r="AQ584" s="300"/>
      <c r="AR584" s="300"/>
      <c r="AS584" s="300"/>
      <c r="AT584" s="300"/>
      <c r="AU584" s="300"/>
      <c r="AV584" s="300"/>
      <c r="AW584" s="300"/>
      <c r="AX584" s="300"/>
      <c r="AY584" s="300"/>
      <c r="AZ584" s="300"/>
      <c r="BA584" s="302"/>
      <c r="BB584" s="352"/>
      <c r="BC584" s="302"/>
      <c r="BD584" s="302"/>
      <c r="BE584" s="302"/>
      <c r="BF584" s="302"/>
      <c r="BG584" s="302"/>
      <c r="BH584" s="302"/>
      <c r="BI584" s="302"/>
      <c r="BJ584" s="302"/>
      <c r="BK584" s="302"/>
      <c r="BL584" s="302"/>
      <c r="BM584" s="302"/>
      <c r="BN584" s="302"/>
      <c r="BO584" s="302"/>
      <c r="BP584" s="302"/>
      <c r="BQ584" s="302"/>
      <c r="BR584" s="302"/>
      <c r="BS584" s="302"/>
      <c r="BT584" s="302"/>
      <c r="BU584" s="302"/>
      <c r="BV584" s="302"/>
      <c r="BW584" s="302"/>
      <c r="BX584" s="302"/>
      <c r="BY584" s="302"/>
      <c r="BZ584" s="303"/>
      <c r="CA584" s="303"/>
      <c r="CB584" s="303"/>
      <c r="CC584" s="303"/>
      <c r="CD584" s="303"/>
      <c r="CE584" s="303"/>
      <c r="CF584" s="303"/>
      <c r="CG584" s="303"/>
      <c r="CH584" s="303"/>
      <c r="CI584" s="303"/>
      <c r="CJ584" s="303"/>
      <c r="CK584" s="303"/>
      <c r="CL584" s="303"/>
      <c r="CM584" s="303"/>
      <c r="CN584" s="303"/>
      <c r="CO584" s="303"/>
      <c r="CP584" s="303"/>
      <c r="CQ584" s="303"/>
      <c r="CR584" s="303"/>
      <c r="CS584" s="303"/>
      <c r="CT584" s="303"/>
      <c r="CU584" s="303"/>
      <c r="CV584" s="303"/>
      <c r="CW584" s="303"/>
      <c r="CX584" s="303"/>
      <c r="CY584" s="303"/>
      <c r="CZ584" s="303"/>
    </row>
    <row r="585" s="623" customFormat="true" ht="25.15" customHeight="true" x14ac:dyDescent="0.2">
      <c r="C585" s="1796"/>
      <c r="D585" s="1797"/>
      <c r="E585" s="1545"/>
      <c r="F585" s="1545"/>
      <c r="G585" s="1545"/>
      <c r="H585" s="1798" t="s">
        <v>269</v>
      </c>
      <c r="I585" s="1797"/>
      <c r="J585" s="1658">
        <v>-2.3322800055732347E-2</v>
      </c>
      <c r="K585" s="1545"/>
      <c r="L585" s="1545"/>
      <c r="M585" s="1798" t="s">
        <v>267</v>
      </c>
      <c r="N585" s="1797"/>
      <c r="O585" s="1659">
        <v>3.2870911919715723E-2</v>
      </c>
      <c r="P585" s="1545"/>
      <c r="Q585" s="1545"/>
      <c r="AK585" s="300"/>
      <c r="AL585" s="300"/>
      <c r="AM585" s="300"/>
      <c r="AN585" s="300"/>
      <c r="AO585" s="300"/>
      <c r="AP585" s="300"/>
      <c r="AQ585" s="300"/>
      <c r="AR585" s="300"/>
      <c r="AS585" s="300"/>
      <c r="AT585" s="300"/>
      <c r="AU585" s="300"/>
      <c r="AV585" s="300"/>
      <c r="AW585" s="300"/>
      <c r="AX585" s="300"/>
      <c r="AY585" s="300"/>
      <c r="AZ585" s="300"/>
      <c r="BA585" s="302"/>
      <c r="BB585" s="352"/>
      <c r="BC585" s="302"/>
      <c r="BD585" s="302"/>
      <c r="BE585" s="302"/>
      <c r="BF585" s="302"/>
      <c r="BG585" s="302"/>
      <c r="BH585" s="302"/>
      <c r="BI585" s="302"/>
      <c r="BJ585" s="302"/>
      <c r="BK585" s="302"/>
      <c r="BL585" s="302"/>
      <c r="BM585" s="302"/>
      <c r="BN585" s="302"/>
      <c r="BO585" s="302"/>
      <c r="BP585" s="302"/>
      <c r="BQ585" s="302"/>
      <c r="BR585" s="302"/>
      <c r="BS585" s="302"/>
      <c r="BT585" s="302"/>
      <c r="BU585" s="302"/>
      <c r="BV585" s="302"/>
      <c r="BW585" s="302"/>
      <c r="BX585" s="302"/>
      <c r="BY585" s="302"/>
      <c r="BZ585" s="303"/>
      <c r="CA585" s="303"/>
      <c r="CB585" s="303"/>
      <c r="CC585" s="303"/>
      <c r="CD585" s="303"/>
      <c r="CE585" s="303"/>
      <c r="CF585" s="303"/>
      <c r="CG585" s="303"/>
      <c r="CH585" s="303"/>
      <c r="CI585" s="303"/>
      <c r="CJ585" s="303"/>
      <c r="CK585" s="303"/>
      <c r="CL585" s="303"/>
      <c r="CM585" s="303"/>
      <c r="CN585" s="303"/>
      <c r="CO585" s="303"/>
      <c r="CP585" s="303"/>
      <c r="CQ585" s="303"/>
      <c r="CR585" s="303"/>
      <c r="CS585" s="303"/>
      <c r="CT585" s="303"/>
      <c r="CU585" s="303"/>
      <c r="CV585" s="303"/>
      <c r="CW585" s="303"/>
      <c r="CX585" s="303"/>
      <c r="CY585" s="303"/>
      <c r="CZ585" s="303"/>
    </row>
    <row r="586" s="623" customFormat="true" ht="25.15" customHeight="true" x14ac:dyDescent="0.2">
      <c r="C586" s="1796"/>
      <c r="D586" s="1797"/>
      <c r="E586" s="1545"/>
      <c r="F586" s="1545"/>
      <c r="G586" s="1545"/>
      <c r="H586" s="1798" t="s">
        <v>286</v>
      </c>
      <c r="I586" s="1797"/>
      <c r="J586" s="1658">
        <v>-6.5714296966418355E-3</v>
      </c>
      <c r="K586" s="1545"/>
      <c r="L586" s="1545"/>
      <c r="M586" s="1798" t="s">
        <v>271</v>
      </c>
      <c r="N586" s="1797"/>
      <c r="O586" s="1659">
        <v>-1.0276149970012496E-2</v>
      </c>
      <c r="P586" s="1545"/>
      <c r="Q586" s="1545"/>
      <c r="AK586" s="300"/>
      <c r="AL586" s="300"/>
      <c r="AM586" s="300"/>
      <c r="AN586" s="300"/>
      <c r="AO586" s="300"/>
      <c r="AP586" s="300"/>
      <c r="AQ586" s="300"/>
      <c r="AR586" s="300"/>
      <c r="AS586" s="300"/>
      <c r="AT586" s="300"/>
      <c r="AU586" s="300"/>
      <c r="AV586" s="300"/>
      <c r="AW586" s="300"/>
      <c r="AX586" s="300"/>
      <c r="AY586" s="300"/>
      <c r="AZ586" s="300"/>
      <c r="BA586" s="302"/>
      <c r="BB586" s="352"/>
      <c r="BC586" s="302"/>
      <c r="BD586" s="302"/>
      <c r="BE586" s="302"/>
      <c r="BF586" s="302"/>
      <c r="BG586" s="302"/>
      <c r="BH586" s="302"/>
      <c r="BI586" s="302"/>
      <c r="BJ586" s="302"/>
      <c r="BK586" s="302"/>
      <c r="BL586" s="302"/>
      <c r="BM586" s="302"/>
      <c r="BN586" s="302"/>
      <c r="BO586" s="302"/>
      <c r="BP586" s="302"/>
      <c r="BQ586" s="302"/>
      <c r="BR586" s="302"/>
      <c r="BS586" s="302"/>
      <c r="BT586" s="302"/>
      <c r="BU586" s="302"/>
      <c r="BV586" s="302"/>
      <c r="BW586" s="302"/>
      <c r="BX586" s="302"/>
      <c r="BY586" s="302"/>
      <c r="BZ586" s="303"/>
      <c r="CA586" s="303"/>
      <c r="CB586" s="303"/>
      <c r="CC586" s="303"/>
      <c r="CD586" s="303"/>
      <c r="CE586" s="303"/>
      <c r="CF586" s="303"/>
      <c r="CG586" s="303"/>
      <c r="CH586" s="303"/>
      <c r="CI586" s="303"/>
      <c r="CJ586" s="303"/>
      <c r="CK586" s="303"/>
      <c r="CL586" s="303"/>
      <c r="CM586" s="303"/>
      <c r="CN586" s="303"/>
      <c r="CO586" s="303"/>
      <c r="CP586" s="303"/>
      <c r="CQ586" s="303"/>
      <c r="CR586" s="303"/>
      <c r="CS586" s="303"/>
      <c r="CT586" s="303"/>
      <c r="CU586" s="303"/>
      <c r="CV586" s="303"/>
      <c r="CW586" s="303"/>
      <c r="CX586" s="303"/>
      <c r="CY586" s="303"/>
      <c r="CZ586" s="303"/>
    </row>
    <row r="587" s="623" customFormat="true" ht="25.15" customHeight="true" x14ac:dyDescent="0.2">
      <c r="C587" s="1796"/>
      <c r="D587" s="1797"/>
      <c r="E587" s="1545"/>
      <c r="F587" s="1545"/>
      <c r="G587" s="1545"/>
      <c r="H587" s="1798" t="s">
        <v>288</v>
      </c>
      <c r="I587" s="1797"/>
      <c r="J587" s="1658">
        <v>-9.559823904592915E-4</v>
      </c>
      <c r="K587" s="1545"/>
      <c r="L587" s="1545"/>
      <c r="M587" s="1798" t="s">
        <v>268</v>
      </c>
      <c r="N587" s="1797"/>
      <c r="O587" s="1659">
        <v>3.1298721786950631E-2</v>
      </c>
      <c r="P587" s="1545"/>
      <c r="Q587" s="1545"/>
      <c r="AK587" s="300"/>
      <c r="AL587" s="300"/>
      <c r="AM587" s="300"/>
      <c r="AN587" s="300"/>
      <c r="AO587" s="300"/>
      <c r="AP587" s="300"/>
      <c r="AQ587" s="300"/>
      <c r="AR587" s="300"/>
      <c r="AS587" s="300"/>
      <c r="AT587" s="300"/>
      <c r="AU587" s="300"/>
      <c r="AV587" s="300"/>
      <c r="AW587" s="300"/>
      <c r="AX587" s="300"/>
      <c r="AY587" s="300"/>
      <c r="AZ587" s="300"/>
      <c r="BA587" s="302"/>
      <c r="BB587" s="352"/>
      <c r="BC587" s="302"/>
      <c r="BD587" s="302"/>
      <c r="BE587" s="302"/>
      <c r="BF587" s="302"/>
      <c r="BG587" s="302"/>
      <c r="BH587" s="302"/>
      <c r="BI587" s="302"/>
      <c r="BJ587" s="302"/>
      <c r="BK587" s="302"/>
      <c r="BL587" s="302"/>
      <c r="BM587" s="302"/>
      <c r="BN587" s="302"/>
      <c r="BO587" s="302"/>
      <c r="BP587" s="302"/>
      <c r="BQ587" s="302"/>
      <c r="BR587" s="302"/>
      <c r="BS587" s="302"/>
      <c r="BT587" s="302"/>
      <c r="BU587" s="302"/>
      <c r="BV587" s="302"/>
      <c r="BW587" s="302"/>
      <c r="BX587" s="302"/>
      <c r="BY587" s="302"/>
      <c r="BZ587" s="303"/>
      <c r="CA587" s="303"/>
      <c r="CB587" s="303"/>
      <c r="CC587" s="303"/>
      <c r="CD587" s="303"/>
      <c r="CE587" s="303"/>
      <c r="CF587" s="303"/>
      <c r="CG587" s="303"/>
      <c r="CH587" s="303"/>
      <c r="CI587" s="303"/>
      <c r="CJ587" s="303"/>
      <c r="CK587" s="303"/>
      <c r="CL587" s="303"/>
      <c r="CM587" s="303"/>
      <c r="CN587" s="303"/>
      <c r="CO587" s="303"/>
      <c r="CP587" s="303"/>
      <c r="CQ587" s="303"/>
      <c r="CR587" s="303"/>
      <c r="CS587" s="303"/>
      <c r="CT587" s="303"/>
      <c r="CU587" s="303"/>
      <c r="CV587" s="303"/>
      <c r="CW587" s="303"/>
      <c r="CX587" s="303"/>
      <c r="CY587" s="303"/>
      <c r="CZ587" s="303"/>
    </row>
    <row r="588" s="623" customFormat="true" ht="25.15" customHeight="true" x14ac:dyDescent="0.2">
      <c r="C588" s="1796"/>
      <c r="D588" s="1797"/>
      <c r="E588" s="1545"/>
      <c r="F588" s="1545"/>
      <c r="G588" s="1545"/>
      <c r="H588" s="1798" t="s">
        <v>267</v>
      </c>
      <c r="I588" s="1797"/>
      <c r="J588" s="1658">
        <v>-2.8602482144969167E-2</v>
      </c>
      <c r="K588" s="1545"/>
      <c r="L588" s="1545"/>
      <c r="M588" s="1798" t="s">
        <v>396</v>
      </c>
      <c r="N588" s="1797"/>
      <c r="O588" s="1659">
        <v>-4.3378893930414546E-3</v>
      </c>
      <c r="P588" s="1545"/>
      <c r="Q588" s="1545"/>
      <c r="AK588" s="300"/>
      <c r="AL588" s="300"/>
      <c r="AM588" s="300"/>
      <c r="AN588" s="300"/>
      <c r="AO588" s="300"/>
      <c r="AP588" s="300"/>
      <c r="AQ588" s="300"/>
      <c r="AR588" s="300"/>
      <c r="AS588" s="300"/>
      <c r="AT588" s="300"/>
      <c r="AU588" s="300"/>
      <c r="AV588" s="300"/>
      <c r="AW588" s="300"/>
      <c r="AX588" s="300"/>
      <c r="AY588" s="300"/>
      <c r="AZ588" s="300"/>
      <c r="BA588" s="302"/>
      <c r="BB588" s="352"/>
      <c r="BC588" s="302"/>
      <c r="BD588" s="302"/>
      <c r="BE588" s="302"/>
      <c r="BF588" s="302"/>
      <c r="BG588" s="302"/>
      <c r="BH588" s="302"/>
      <c r="BI588" s="302"/>
      <c r="BJ588" s="302"/>
      <c r="BK588" s="302"/>
      <c r="BL588" s="302"/>
      <c r="BM588" s="302"/>
      <c r="BN588" s="302"/>
      <c r="BO588" s="302"/>
      <c r="BP588" s="302"/>
      <c r="BQ588" s="302"/>
      <c r="BR588" s="302"/>
      <c r="BS588" s="302"/>
      <c r="BT588" s="302"/>
      <c r="BU588" s="302"/>
      <c r="BV588" s="302"/>
      <c r="BW588" s="302"/>
      <c r="BX588" s="302"/>
      <c r="BY588" s="302"/>
      <c r="BZ588" s="303"/>
      <c r="CA588" s="303"/>
      <c r="CB588" s="303"/>
      <c r="CC588" s="303"/>
      <c r="CD588" s="303"/>
      <c r="CE588" s="303"/>
      <c r="CF588" s="303"/>
      <c r="CG588" s="303"/>
      <c r="CH588" s="303"/>
      <c r="CI588" s="303"/>
      <c r="CJ588" s="303"/>
      <c r="CK588" s="303"/>
      <c r="CL588" s="303"/>
      <c r="CM588" s="303"/>
      <c r="CN588" s="303"/>
      <c r="CO588" s="303"/>
      <c r="CP588" s="303"/>
      <c r="CQ588" s="303"/>
      <c r="CR588" s="303"/>
      <c r="CS588" s="303"/>
      <c r="CT588" s="303"/>
      <c r="CU588" s="303"/>
      <c r="CV588" s="303"/>
      <c r="CW588" s="303"/>
      <c r="CX588" s="303"/>
      <c r="CY588" s="303"/>
      <c r="CZ588" s="303"/>
    </row>
    <row r="589" s="623" customFormat="true" ht="25.15" customHeight="true" x14ac:dyDescent="0.2">
      <c r="C589" s="1796"/>
      <c r="D589" s="1797"/>
      <c r="E589" s="1545"/>
      <c r="F589" s="1545"/>
      <c r="G589" s="1545"/>
      <c r="H589" s="1798" t="s">
        <v>271</v>
      </c>
      <c r="I589" s="1797"/>
      <c r="J589" s="1658">
        <v>-1.0898561541206659E-2</v>
      </c>
      <c r="K589" s="1545"/>
      <c r="L589" s="1545"/>
      <c r="M589" s="1798" t="s">
        <v>391</v>
      </c>
      <c r="N589" s="1797"/>
      <c r="O589" s="1661">
        <v>-5.9220808257258754E-3</v>
      </c>
      <c r="P589" s="1545"/>
      <c r="Q589" s="1545"/>
      <c r="AK589" s="300"/>
      <c r="AL589" s="300"/>
      <c r="AM589" s="300"/>
      <c r="AN589" s="300"/>
      <c r="AO589" s="300"/>
      <c r="AP589" s="300"/>
      <c r="AQ589" s="300"/>
      <c r="AR589" s="300"/>
      <c r="AS589" s="300"/>
      <c r="AT589" s="300"/>
      <c r="AU589" s="300"/>
      <c r="AV589" s="300"/>
      <c r="AW589" s="300"/>
      <c r="AX589" s="300"/>
      <c r="AY589" s="300"/>
      <c r="AZ589" s="300"/>
      <c r="BA589" s="302"/>
      <c r="BB589" s="352"/>
      <c r="BC589" s="302"/>
      <c r="BD589" s="302"/>
      <c r="BE589" s="302"/>
      <c r="BF589" s="302"/>
      <c r="BG589" s="302"/>
      <c r="BH589" s="302"/>
      <c r="BI589" s="302"/>
      <c r="BJ589" s="302"/>
      <c r="BK589" s="302"/>
      <c r="BL589" s="302"/>
      <c r="BM589" s="302"/>
      <c r="BN589" s="302"/>
      <c r="BO589" s="302"/>
      <c r="BP589" s="302"/>
      <c r="BQ589" s="302"/>
      <c r="BR589" s="302"/>
      <c r="BS589" s="302"/>
      <c r="BT589" s="302"/>
      <c r="BU589" s="302"/>
      <c r="BV589" s="302"/>
      <c r="BW589" s="302"/>
      <c r="BX589" s="302"/>
      <c r="BY589" s="302"/>
      <c r="BZ589" s="303"/>
      <c r="CA589" s="303"/>
      <c r="CB589" s="303"/>
      <c r="CC589" s="303"/>
      <c r="CD589" s="303"/>
      <c r="CE589" s="303"/>
      <c r="CF589" s="303"/>
      <c r="CG589" s="303"/>
      <c r="CH589" s="303"/>
      <c r="CI589" s="303"/>
      <c r="CJ589" s="303"/>
      <c r="CK589" s="303"/>
      <c r="CL589" s="303"/>
      <c r="CM589" s="303"/>
      <c r="CN589" s="303"/>
      <c r="CO589" s="303"/>
      <c r="CP589" s="303"/>
      <c r="CQ589" s="303"/>
      <c r="CR589" s="303"/>
      <c r="CS589" s="303"/>
      <c r="CT589" s="303"/>
      <c r="CU589" s="303"/>
      <c r="CV589" s="303"/>
      <c r="CW589" s="303"/>
      <c r="CX589" s="303"/>
      <c r="CY589" s="303"/>
      <c r="CZ589" s="303"/>
    </row>
    <row r="590" s="623" customFormat="true" ht="25.15" customHeight="true" x14ac:dyDescent="0.2">
      <c r="C590" s="1796"/>
      <c r="D590" s="1797"/>
      <c r="E590" s="1545"/>
      <c r="F590" s="1545"/>
      <c r="G590" s="1545"/>
      <c r="H590" s="1798" t="s">
        <v>268</v>
      </c>
      <c r="I590" s="1797"/>
      <c r="J590" s="1658">
        <v>-4.7827480608674099E-3</v>
      </c>
      <c r="K590" s="1545"/>
      <c r="L590" s="1545"/>
      <c r="M590" s="1796"/>
      <c r="N590" s="1797"/>
      <c r="O590" s="1570"/>
      <c r="P590" s="1545"/>
      <c r="Q590" s="1545"/>
      <c r="AK590" s="300"/>
      <c r="AL590" s="300"/>
      <c r="AM590" s="300"/>
      <c r="AN590" s="300"/>
      <c r="AO590" s="300"/>
      <c r="AP590" s="300"/>
      <c r="AQ590" s="300"/>
      <c r="AR590" s="300"/>
      <c r="AS590" s="300"/>
      <c r="AT590" s="300"/>
      <c r="AU590" s="300"/>
      <c r="AV590" s="300"/>
      <c r="AW590" s="300"/>
      <c r="AX590" s="300"/>
      <c r="AY590" s="300"/>
      <c r="AZ590" s="300"/>
      <c r="BA590" s="302"/>
      <c r="BB590" s="352"/>
      <c r="BC590" s="302"/>
      <c r="BD590" s="302"/>
      <c r="BE590" s="302"/>
      <c r="BF590" s="302"/>
      <c r="BG590" s="302"/>
      <c r="BH590" s="302"/>
      <c r="BI590" s="302"/>
      <c r="BJ590" s="302"/>
      <c r="BK590" s="302"/>
      <c r="BL590" s="302"/>
      <c r="BM590" s="302"/>
      <c r="BN590" s="302"/>
      <c r="BO590" s="302"/>
      <c r="BP590" s="302"/>
      <c r="BQ590" s="302"/>
      <c r="BR590" s="302"/>
      <c r="BS590" s="302"/>
      <c r="BT590" s="302"/>
      <c r="BU590" s="302"/>
      <c r="BV590" s="302"/>
      <c r="BW590" s="302"/>
      <c r="BX590" s="302"/>
      <c r="BY590" s="302"/>
      <c r="BZ590" s="303"/>
      <c r="CA590" s="303"/>
      <c r="CB590" s="303"/>
      <c r="CC590" s="303"/>
      <c r="CD590" s="303"/>
      <c r="CE590" s="303"/>
      <c r="CF590" s="303"/>
      <c r="CG590" s="303"/>
      <c r="CH590" s="303"/>
      <c r="CI590" s="303"/>
      <c r="CJ590" s="303"/>
      <c r="CK590" s="303"/>
      <c r="CL590" s="303"/>
      <c r="CM590" s="303"/>
      <c r="CN590" s="303"/>
      <c r="CO590" s="303"/>
      <c r="CP590" s="303"/>
      <c r="CQ590" s="303"/>
      <c r="CR590" s="303"/>
      <c r="CS590" s="303"/>
      <c r="CT590" s="303"/>
      <c r="CU590" s="303"/>
      <c r="CV590" s="303"/>
      <c r="CW590" s="303"/>
      <c r="CX590" s="303"/>
      <c r="CY590" s="303"/>
      <c r="CZ590" s="303"/>
    </row>
    <row r="591" s="623" customFormat="true" ht="25.15" customHeight="true" x14ac:dyDescent="0.2">
      <c r="C591" s="1796"/>
      <c r="D591" s="1797"/>
      <c r="E591" s="1545"/>
      <c r="F591" s="1545"/>
      <c r="G591" s="1545"/>
      <c r="H591" s="1798" t="s">
        <v>396</v>
      </c>
      <c r="I591" s="1797"/>
      <c r="J591" s="1658">
        <v>-1.7421933905906726E-3</v>
      </c>
      <c r="K591" s="1545"/>
      <c r="L591" s="1545"/>
      <c r="M591" s="1796"/>
      <c r="N591" s="1797"/>
      <c r="O591" s="1545"/>
      <c r="P591" s="1545"/>
      <c r="Q591" s="1545"/>
      <c r="AK591" s="300"/>
      <c r="AL591" s="300"/>
      <c r="AM591" s="300"/>
      <c r="AN591" s="300"/>
      <c r="AO591" s="300"/>
      <c r="AP591" s="300"/>
      <c r="AQ591" s="300"/>
      <c r="AR591" s="300"/>
      <c r="AS591" s="300"/>
      <c r="AT591" s="300"/>
      <c r="AU591" s="300"/>
      <c r="AV591" s="300"/>
      <c r="AW591" s="300"/>
      <c r="AX591" s="300"/>
      <c r="AY591" s="300"/>
      <c r="AZ591" s="300"/>
      <c r="BA591" s="302"/>
      <c r="BB591" s="352"/>
      <c r="BC591" s="302"/>
      <c r="BD591" s="302"/>
      <c r="BE591" s="302"/>
      <c r="BF591" s="302"/>
      <c r="BG591" s="302"/>
      <c r="BH591" s="302"/>
      <c r="BI591" s="302"/>
      <c r="BJ591" s="302"/>
      <c r="BK591" s="302"/>
      <c r="BL591" s="302"/>
      <c r="BM591" s="302"/>
      <c r="BN591" s="302"/>
      <c r="BO591" s="302"/>
      <c r="BP591" s="302"/>
      <c r="BQ591" s="302"/>
      <c r="BR591" s="302"/>
      <c r="BS591" s="302"/>
      <c r="BT591" s="302"/>
      <c r="BU591" s="302"/>
      <c r="BV591" s="302"/>
      <c r="BW591" s="302"/>
      <c r="BX591" s="302"/>
      <c r="BY591" s="302"/>
      <c r="BZ591" s="303"/>
      <c r="CA591" s="303"/>
      <c r="CB591" s="303"/>
      <c r="CC591" s="303"/>
      <c r="CD591" s="303"/>
      <c r="CE591" s="303"/>
      <c r="CF591" s="303"/>
      <c r="CG591" s="303"/>
      <c r="CH591" s="303"/>
      <c r="CI591" s="303"/>
      <c r="CJ591" s="303"/>
      <c r="CK591" s="303"/>
      <c r="CL591" s="303"/>
      <c r="CM591" s="303"/>
      <c r="CN591" s="303"/>
      <c r="CO591" s="303"/>
      <c r="CP591" s="303"/>
      <c r="CQ591" s="303"/>
      <c r="CR591" s="303"/>
      <c r="CS591" s="303"/>
      <c r="CT591" s="303"/>
      <c r="CU591" s="303"/>
      <c r="CV591" s="303"/>
      <c r="CW591" s="303"/>
      <c r="CX591" s="303"/>
      <c r="CY591" s="303"/>
      <c r="CZ591" s="303"/>
    </row>
    <row r="592" s="623" customFormat="true" ht="25.15" customHeight="true" x14ac:dyDescent="0.2">
      <c r="C592" s="1796"/>
      <c r="D592" s="1797"/>
      <c r="E592" s="1545"/>
      <c r="F592" s="1545"/>
      <c r="G592" s="1545"/>
      <c r="H592" s="1798" t="s">
        <v>391</v>
      </c>
      <c r="I592" s="1797"/>
      <c r="J592" s="1662">
        <v>-9.5757930122420277E-3</v>
      </c>
      <c r="K592" s="1545"/>
      <c r="L592" s="1545"/>
      <c r="M592" s="1799" t="s">
        <v>308</v>
      </c>
      <c r="N592" s="1797"/>
      <c r="O592" s="1797"/>
      <c r="P592" s="1545"/>
      <c r="Q592" s="1545"/>
      <c r="AK592" s="300"/>
      <c r="AL592" s="300"/>
      <c r="AM592" s="300"/>
      <c r="AN592" s="300"/>
      <c r="AO592" s="300"/>
      <c r="AP592" s="300"/>
      <c r="AQ592" s="300"/>
      <c r="AR592" s="300"/>
      <c r="AS592" s="300"/>
      <c r="AT592" s="300"/>
      <c r="AU592" s="300"/>
      <c r="AV592" s="300"/>
      <c r="AW592" s="300"/>
      <c r="AX592" s="300"/>
      <c r="AY592" s="300"/>
      <c r="AZ592" s="300"/>
      <c r="BA592" s="302"/>
      <c r="BB592" s="352"/>
      <c r="BC592" s="302"/>
      <c r="BD592" s="302"/>
      <c r="BE592" s="302"/>
      <c r="BF592" s="302"/>
      <c r="BG592" s="302"/>
      <c r="BH592" s="302"/>
      <c r="BI592" s="302"/>
      <c r="BJ592" s="302"/>
      <c r="BK592" s="302"/>
      <c r="BL592" s="302"/>
      <c r="BM592" s="302"/>
      <c r="BN592" s="302"/>
      <c r="BO592" s="302"/>
      <c r="BP592" s="302"/>
      <c r="BQ592" s="302"/>
      <c r="BR592" s="302"/>
      <c r="BS592" s="302"/>
      <c r="BT592" s="302"/>
      <c r="BU592" s="302"/>
      <c r="BV592" s="302"/>
      <c r="BW592" s="302"/>
      <c r="BX592" s="302"/>
      <c r="BY592" s="302"/>
      <c r="BZ592" s="303"/>
      <c r="CA592" s="303"/>
      <c r="CB592" s="303"/>
      <c r="CC592" s="303"/>
      <c r="CD592" s="303"/>
      <c r="CE592" s="303"/>
      <c r="CF592" s="303"/>
      <c r="CG592" s="303"/>
      <c r="CH592" s="303"/>
      <c r="CI592" s="303"/>
      <c r="CJ592" s="303"/>
      <c r="CK592" s="303"/>
      <c r="CL592" s="303"/>
      <c r="CM592" s="303"/>
      <c r="CN592" s="303"/>
      <c r="CO592" s="303"/>
      <c r="CP592" s="303"/>
      <c r="CQ592" s="303"/>
      <c r="CR592" s="303"/>
      <c r="CS592" s="303"/>
      <c r="CT592" s="303"/>
      <c r="CU592" s="303"/>
      <c r="CV592" s="303"/>
      <c r="CW592" s="303"/>
      <c r="CX592" s="303"/>
      <c r="CY592" s="303"/>
      <c r="CZ592" s="303"/>
    </row>
    <row r="593" s="623" customFormat="true" ht="25.15" customHeight="true" x14ac:dyDescent="0.2">
      <c r="C593" s="1796"/>
      <c r="D593" s="1797"/>
      <c r="E593" s="1545"/>
      <c r="F593" s="1545"/>
      <c r="G593" s="1545"/>
      <c r="H593" s="1796"/>
      <c r="I593" s="1797"/>
      <c r="J593" s="1570"/>
      <c r="K593" s="1545"/>
      <c r="L593" s="1545"/>
      <c r="M593" s="1800" t="s">
        <v>227</v>
      </c>
      <c r="N593" s="1797"/>
      <c r="O593" s="1680" t="s">
        <v>229</v>
      </c>
      <c r="P593" s="1545"/>
      <c r="Q593" s="1545"/>
      <c r="AK593" s="300"/>
      <c r="AL593" s="300"/>
      <c r="AM593" s="300"/>
      <c r="AN593" s="300"/>
      <c r="AO593" s="300"/>
      <c r="AP593" s="300"/>
      <c r="AQ593" s="300"/>
      <c r="AR593" s="300"/>
      <c r="AS593" s="300"/>
      <c r="AT593" s="300"/>
      <c r="AU593" s="300"/>
      <c r="AV593" s="300"/>
      <c r="AW593" s="300"/>
      <c r="AX593" s="300"/>
      <c r="AY593" s="300"/>
      <c r="AZ593" s="300"/>
      <c r="BA593" s="302"/>
      <c r="BB593" s="352"/>
      <c r="BC593" s="302"/>
      <c r="BD593" s="302"/>
      <c r="BE593" s="302"/>
      <c r="BF593" s="302"/>
      <c r="BG593" s="302"/>
      <c r="BH593" s="302"/>
      <c r="BI593" s="302"/>
      <c r="BJ593" s="302"/>
      <c r="BK593" s="302"/>
      <c r="BL593" s="302"/>
      <c r="BM593" s="302"/>
      <c r="BN593" s="302"/>
      <c r="BO593" s="302"/>
      <c r="BP593" s="302"/>
      <c r="BQ593" s="302"/>
      <c r="BR593" s="302"/>
      <c r="BS593" s="302"/>
      <c r="BT593" s="302"/>
      <c r="BU593" s="302"/>
      <c r="BV593" s="302"/>
      <c r="BW593" s="302"/>
      <c r="BX593" s="302"/>
      <c r="BY593" s="302"/>
      <c r="BZ593" s="303"/>
      <c r="CA593" s="303"/>
      <c r="CB593" s="303"/>
      <c r="CC593" s="303"/>
      <c r="CD593" s="303"/>
      <c r="CE593" s="303"/>
      <c r="CF593" s="303"/>
      <c r="CG593" s="303"/>
      <c r="CH593" s="303"/>
      <c r="CI593" s="303"/>
      <c r="CJ593" s="303"/>
      <c r="CK593" s="303"/>
      <c r="CL593" s="303"/>
      <c r="CM593" s="303"/>
      <c r="CN593" s="303"/>
      <c r="CO593" s="303"/>
      <c r="CP593" s="303"/>
      <c r="CQ593" s="303"/>
      <c r="CR593" s="303"/>
      <c r="CS593" s="303"/>
      <c r="CT593" s="303"/>
      <c r="CU593" s="303"/>
      <c r="CV593" s="303"/>
      <c r="CW593" s="303"/>
      <c r="CX593" s="303"/>
      <c r="CY593" s="303"/>
      <c r="CZ593" s="303"/>
    </row>
    <row r="594" s="623" customFormat="true" ht="25.15" customHeight="true" x14ac:dyDescent="0.2">
      <c r="C594" s="1796"/>
      <c r="D594" s="1797"/>
      <c r="E594" s="1545"/>
      <c r="F594" s="1545"/>
      <c r="G594" s="1545"/>
      <c r="H594" s="1796"/>
      <c r="I594" s="1797"/>
      <c r="J594" s="1545"/>
      <c r="K594" s="1545"/>
      <c r="L594" s="1545"/>
      <c r="M594" s="1798" t="s">
        <v>229</v>
      </c>
      <c r="N594" s="1797"/>
      <c r="O594" s="1681">
        <v>1</v>
      </c>
      <c r="P594" s="1545"/>
      <c r="Q594" s="1545"/>
      <c r="AK594" s="300"/>
      <c r="AL594" s="300"/>
      <c r="AM594" s="300"/>
      <c r="AN594" s="300"/>
      <c r="AO594" s="300"/>
      <c r="AP594" s="300"/>
      <c r="AQ594" s="300"/>
      <c r="AR594" s="300"/>
      <c r="AS594" s="300"/>
      <c r="AT594" s="300"/>
      <c r="AU594" s="300"/>
      <c r="AV594" s="300"/>
      <c r="AW594" s="300"/>
      <c r="AX594" s="300"/>
      <c r="AY594" s="300"/>
      <c r="AZ594" s="300"/>
      <c r="BA594" s="302"/>
      <c r="BB594" s="352"/>
      <c r="BC594" s="302"/>
      <c r="BD594" s="302"/>
      <c r="BE594" s="302"/>
      <c r="BF594" s="302"/>
      <c r="BG594" s="302"/>
      <c r="BH594" s="302"/>
      <c r="BI594" s="302"/>
      <c r="BJ594" s="302"/>
      <c r="BK594" s="302"/>
      <c r="BL594" s="302"/>
      <c r="BM594" s="302"/>
      <c r="BN594" s="302"/>
      <c r="BO594" s="302"/>
      <c r="BP594" s="302"/>
      <c r="BQ594" s="302"/>
      <c r="BR594" s="302"/>
      <c r="BS594" s="302"/>
      <c r="BT594" s="302"/>
      <c r="BU594" s="302"/>
      <c r="BV594" s="302"/>
      <c r="BW594" s="302"/>
      <c r="BX594" s="302"/>
      <c r="BY594" s="302"/>
      <c r="BZ594" s="303"/>
      <c r="CA594" s="303"/>
      <c r="CB594" s="303"/>
      <c r="CC594" s="303"/>
      <c r="CD594" s="303"/>
      <c r="CE594" s="303"/>
      <c r="CF594" s="303"/>
      <c r="CG594" s="303"/>
      <c r="CH594" s="303"/>
      <c r="CI594" s="303"/>
      <c r="CJ594" s="303"/>
      <c r="CK594" s="303"/>
      <c r="CL594" s="303"/>
      <c r="CM594" s="303"/>
      <c r="CN594" s="303"/>
      <c r="CO594" s="303"/>
      <c r="CP594" s="303"/>
      <c r="CQ594" s="303"/>
      <c r="CR594" s="303"/>
      <c r="CS594" s="303"/>
      <c r="CT594" s="303"/>
      <c r="CU594" s="303"/>
      <c r="CV594" s="303"/>
      <c r="CW594" s="303"/>
      <c r="CX594" s="303"/>
      <c r="CY594" s="303"/>
      <c r="CZ594" s="303"/>
    </row>
    <row r="595" s="623" customFormat="true" ht="25.15" customHeight="true" x14ac:dyDescent="0.2">
      <c r="C595" s="1796"/>
      <c r="D595" s="1797"/>
      <c r="E595" s="1545"/>
      <c r="F595" s="1545"/>
      <c r="G595" s="1545"/>
      <c r="H595" s="1799" t="s">
        <v>308</v>
      </c>
      <c r="I595" s="1797"/>
      <c r="J595" s="1797"/>
      <c r="K595" s="1545"/>
      <c r="L595" s="1545"/>
      <c r="M595" s="1796"/>
      <c r="N595" s="1797"/>
      <c r="O595" s="1570"/>
      <c r="P595" s="1545"/>
      <c r="Q595" s="1545"/>
      <c r="AK595" s="300"/>
      <c r="AL595" s="300"/>
      <c r="AM595" s="300"/>
      <c r="AN595" s="300"/>
      <c r="AO595" s="300"/>
      <c r="AP595" s="300"/>
      <c r="AQ595" s="300"/>
      <c r="AR595" s="300"/>
      <c r="AS595" s="300"/>
      <c r="AT595" s="300"/>
      <c r="AU595" s="300"/>
      <c r="AV595" s="300"/>
      <c r="AW595" s="300"/>
      <c r="AX595" s="300"/>
      <c r="AY595" s="300"/>
      <c r="AZ595" s="300"/>
      <c r="BA595" s="302"/>
      <c r="BB595" s="352"/>
      <c r="BC595" s="302"/>
      <c r="BD595" s="302"/>
      <c r="BE595" s="302"/>
      <c r="BF595" s="302"/>
      <c r="BG595" s="302"/>
      <c r="BH595" s="302"/>
      <c r="BI595" s="302"/>
      <c r="BJ595" s="302"/>
      <c r="BK595" s="302"/>
      <c r="BL595" s="302"/>
      <c r="BM595" s="302"/>
      <c r="BN595" s="302"/>
      <c r="BO595" s="302"/>
      <c r="BP595" s="302"/>
      <c r="BQ595" s="302"/>
      <c r="BR595" s="302"/>
      <c r="BS595" s="302"/>
      <c r="BT595" s="302"/>
      <c r="BU595" s="302"/>
      <c r="BV595" s="302"/>
      <c r="BW595" s="302"/>
      <c r="BX595" s="302"/>
      <c r="BY595" s="302"/>
      <c r="BZ595" s="303"/>
      <c r="CA595" s="303"/>
      <c r="CB595" s="303"/>
      <c r="CC595" s="303"/>
      <c r="CD595" s="303"/>
      <c r="CE595" s="303"/>
      <c r="CF595" s="303"/>
      <c r="CG595" s="303"/>
      <c r="CH595" s="303"/>
      <c r="CI595" s="303"/>
      <c r="CJ595" s="303"/>
      <c r="CK595" s="303"/>
      <c r="CL595" s="303"/>
      <c r="CM595" s="303"/>
      <c r="CN595" s="303"/>
      <c r="CO595" s="303"/>
      <c r="CP595" s="303"/>
      <c r="CQ595" s="303"/>
      <c r="CR595" s="303"/>
      <c r="CS595" s="303"/>
      <c r="CT595" s="303"/>
      <c r="CU595" s="303"/>
      <c r="CV595" s="303"/>
      <c r="CW595" s="303"/>
      <c r="CX595" s="303"/>
      <c r="CY595" s="303"/>
      <c r="CZ595" s="303"/>
    </row>
    <row r="596" s="623" customFormat="true" ht="25.15" customHeight="true" x14ac:dyDescent="0.2">
      <c r="C596" s="1796"/>
      <c r="D596" s="1797"/>
      <c r="E596" s="1545"/>
      <c r="F596" s="1545"/>
      <c r="G596" s="1545"/>
      <c r="H596" s="1800" t="s">
        <v>227</v>
      </c>
      <c r="I596" s="1797"/>
      <c r="J596" s="1682" t="s">
        <v>229</v>
      </c>
      <c r="K596" s="1545"/>
      <c r="L596" s="1545"/>
      <c r="M596" s="1796"/>
      <c r="N596" s="1797"/>
      <c r="O596" s="1545"/>
      <c r="P596" s="1545"/>
      <c r="Q596" s="1545"/>
      <c r="AK596" s="300"/>
      <c r="AL596" s="300"/>
      <c r="AM596" s="300"/>
      <c r="AN596" s="300"/>
      <c r="AO596" s="300"/>
      <c r="AP596" s="300"/>
      <c r="AQ596" s="300"/>
      <c r="AR596" s="300"/>
      <c r="AS596" s="300"/>
      <c r="AT596" s="300"/>
      <c r="AU596" s="300"/>
      <c r="AV596" s="300"/>
      <c r="AW596" s="300"/>
      <c r="AX596" s="300"/>
      <c r="AY596" s="300"/>
      <c r="AZ596" s="300"/>
      <c r="BA596" s="302"/>
      <c r="BB596" s="352"/>
      <c r="BC596" s="302"/>
      <c r="BD596" s="302"/>
      <c r="BE596" s="302"/>
      <c r="BF596" s="302"/>
      <c r="BG596" s="302"/>
      <c r="BH596" s="302"/>
      <c r="BI596" s="302"/>
      <c r="BJ596" s="302"/>
      <c r="BK596" s="302"/>
      <c r="BL596" s="302"/>
      <c r="BM596" s="302"/>
      <c r="BN596" s="302"/>
      <c r="BO596" s="302"/>
      <c r="BP596" s="302"/>
      <c r="BQ596" s="302"/>
      <c r="BR596" s="302"/>
      <c r="BS596" s="302"/>
      <c r="BT596" s="302"/>
      <c r="BU596" s="302"/>
      <c r="BV596" s="302"/>
      <c r="BW596" s="302"/>
      <c r="BX596" s="302"/>
      <c r="BY596" s="302"/>
      <c r="BZ596" s="303"/>
      <c r="CA596" s="303"/>
      <c r="CB596" s="303"/>
      <c r="CC596" s="303"/>
      <c r="CD596" s="303"/>
      <c r="CE596" s="303"/>
      <c r="CF596" s="303"/>
      <c r="CG596" s="303"/>
      <c r="CH596" s="303"/>
      <c r="CI596" s="303"/>
      <c r="CJ596" s="303"/>
      <c r="CK596" s="303"/>
      <c r="CL596" s="303"/>
      <c r="CM596" s="303"/>
      <c r="CN596" s="303"/>
      <c r="CO596" s="303"/>
      <c r="CP596" s="303"/>
      <c r="CQ596" s="303"/>
      <c r="CR596" s="303"/>
      <c r="CS596" s="303"/>
      <c r="CT596" s="303"/>
      <c r="CU596" s="303"/>
      <c r="CV596" s="303"/>
      <c r="CW596" s="303"/>
      <c r="CX596" s="303"/>
      <c r="CY596" s="303"/>
      <c r="CZ596" s="303"/>
    </row>
    <row r="597" s="623" customFormat="true" ht="25.15" customHeight="true" x14ac:dyDescent="0.2">
      <c r="C597" s="1796"/>
      <c r="D597" s="1797"/>
      <c r="E597" s="1545"/>
      <c r="F597" s="1545"/>
      <c r="G597" s="1545"/>
      <c r="H597" s="1798" t="s">
        <v>229</v>
      </c>
      <c r="I597" s="1797"/>
      <c r="J597" s="1683">
        <v>1</v>
      </c>
      <c r="K597" s="1545"/>
      <c r="L597" s="1545"/>
      <c r="M597" s="1796"/>
      <c r="N597" s="1797"/>
      <c r="O597" s="1545"/>
      <c r="P597" s="1545"/>
      <c r="Q597" s="1545"/>
      <c r="AK597" s="300"/>
      <c r="AL597" s="300"/>
      <c r="AM597" s="300"/>
      <c r="AN597" s="300"/>
      <c r="AO597" s="300"/>
      <c r="AP597" s="300"/>
      <c r="AQ597" s="300"/>
      <c r="AR597" s="300"/>
      <c r="AS597" s="300"/>
      <c r="AT597" s="300"/>
      <c r="AU597" s="300"/>
      <c r="AV597" s="300"/>
      <c r="AW597" s="300"/>
      <c r="AX597" s="300"/>
      <c r="AY597" s="300"/>
      <c r="AZ597" s="300"/>
      <c r="BA597" s="302"/>
      <c r="BB597" s="352"/>
      <c r="BC597" s="302"/>
      <c r="BD597" s="302"/>
      <c r="BE597" s="302"/>
      <c r="BF597" s="302"/>
      <c r="BG597" s="302"/>
      <c r="BH597" s="302"/>
      <c r="BI597" s="302"/>
      <c r="BJ597" s="302"/>
      <c r="BK597" s="302"/>
      <c r="BL597" s="302"/>
      <c r="BM597" s="302"/>
      <c r="BN597" s="302"/>
      <c r="BO597" s="302"/>
      <c r="BP597" s="302"/>
      <c r="BQ597" s="302"/>
      <c r="BR597" s="302"/>
      <c r="BS597" s="302"/>
      <c r="BT597" s="302"/>
      <c r="BU597" s="302"/>
      <c r="BV597" s="302"/>
      <c r="BW597" s="302"/>
      <c r="BX597" s="302"/>
      <c r="BY597" s="302"/>
      <c r="BZ597" s="303"/>
      <c r="CA597" s="303"/>
      <c r="CB597" s="303"/>
      <c r="CC597" s="303"/>
      <c r="CD597" s="303"/>
      <c r="CE597" s="303"/>
      <c r="CF597" s="303"/>
      <c r="CG597" s="303"/>
      <c r="CH597" s="303"/>
      <c r="CI597" s="303"/>
      <c r="CJ597" s="303"/>
      <c r="CK597" s="303"/>
      <c r="CL597" s="303"/>
      <c r="CM597" s="303"/>
      <c r="CN597" s="303"/>
      <c r="CO597" s="303"/>
      <c r="CP597" s="303"/>
      <c r="CQ597" s="303"/>
      <c r="CR597" s="303"/>
      <c r="CS597" s="303"/>
      <c r="CT597" s="303"/>
      <c r="CU597" s="303"/>
      <c r="CV597" s="303"/>
      <c r="CW597" s="303"/>
      <c r="CX597" s="303"/>
      <c r="CY597" s="303"/>
      <c r="CZ597" s="303"/>
    </row>
    <row r="598" s="623" customFormat="true" ht="25.15" customHeight="true" x14ac:dyDescent="0.2">
      <c r="C598" s="1796"/>
      <c r="D598" s="1797"/>
      <c r="E598" s="1545"/>
      <c r="F598" s="1545"/>
      <c r="G598" s="1545"/>
      <c r="H598" s="1796"/>
      <c r="I598" s="1797"/>
      <c r="J598" s="1570"/>
      <c r="K598" s="1545"/>
      <c r="L598" s="1545"/>
      <c r="M598" s="1796"/>
      <c r="N598" s="1797"/>
      <c r="O598" s="1545"/>
      <c r="P598" s="1545"/>
      <c r="Q598" s="1545"/>
      <c r="AK598" s="300"/>
      <c r="AL598" s="300"/>
      <c r="AM598" s="300"/>
      <c r="AN598" s="300"/>
      <c r="AO598" s="300"/>
      <c r="AP598" s="300"/>
      <c r="AQ598" s="300"/>
      <c r="AR598" s="300"/>
      <c r="AS598" s="300"/>
      <c r="AT598" s="300"/>
      <c r="AU598" s="300"/>
      <c r="AV598" s="300"/>
      <c r="AW598" s="300"/>
      <c r="AX598" s="300"/>
      <c r="AY598" s="300"/>
      <c r="AZ598" s="300"/>
      <c r="BA598" s="302"/>
      <c r="BB598" s="352"/>
      <c r="BC598" s="302"/>
      <c r="BD598" s="302"/>
      <c r="BE598" s="302"/>
      <c r="BF598" s="302"/>
      <c r="BG598" s="302"/>
      <c r="BH598" s="302"/>
      <c r="BI598" s="302"/>
      <c r="BJ598" s="302"/>
      <c r="BK598" s="302"/>
      <c r="BL598" s="302"/>
      <c r="BM598" s="302"/>
      <c r="BN598" s="302"/>
      <c r="BO598" s="302"/>
      <c r="BP598" s="302"/>
      <c r="BQ598" s="302"/>
      <c r="BR598" s="302"/>
      <c r="BS598" s="302"/>
      <c r="BT598" s="302"/>
      <c r="BU598" s="302"/>
      <c r="BV598" s="302"/>
      <c r="BW598" s="302"/>
      <c r="BX598" s="302"/>
      <c r="BY598" s="302"/>
      <c r="BZ598" s="303"/>
      <c r="CA598" s="303"/>
      <c r="CB598" s="303"/>
      <c r="CC598" s="303"/>
      <c r="CD598" s="303"/>
      <c r="CE598" s="303"/>
      <c r="CF598" s="303"/>
      <c r="CG598" s="303"/>
      <c r="CH598" s="303"/>
      <c r="CI598" s="303"/>
      <c r="CJ598" s="303"/>
      <c r="CK598" s="303"/>
      <c r="CL598" s="303"/>
      <c r="CM598" s="303"/>
      <c r="CN598" s="303"/>
      <c r="CO598" s="303"/>
      <c r="CP598" s="303"/>
      <c r="CQ598" s="303"/>
      <c r="CR598" s="303"/>
      <c r="CS598" s="303"/>
      <c r="CT598" s="303"/>
      <c r="CU598" s="303"/>
      <c r="CV598" s="303"/>
      <c r="CW598" s="303"/>
      <c r="CX598" s="303"/>
      <c r="CY598" s="303"/>
      <c r="CZ598" s="303"/>
    </row>
    <row r="599" s="623" customFormat="true" ht="25.15" customHeight="true" x14ac:dyDescent="0.2">
      <c r="C599" s="1796"/>
      <c r="D599" s="1797"/>
      <c r="E599" s="1545"/>
      <c r="F599" s="1545"/>
      <c r="G599" s="1545"/>
      <c r="H599" s="1796"/>
      <c r="I599" s="1797"/>
      <c r="J599" s="1545"/>
      <c r="K599" s="1545"/>
      <c r="L599" s="1545"/>
      <c r="M599" s="1796"/>
      <c r="N599" s="1797"/>
      <c r="O599" s="1545"/>
      <c r="P599" s="1545"/>
      <c r="Q599" s="1545"/>
      <c r="AK599" s="300"/>
      <c r="AL599" s="300"/>
      <c r="AM599" s="300"/>
      <c r="AN599" s="300"/>
      <c r="AO599" s="300"/>
      <c r="AP599" s="300"/>
      <c r="AQ599" s="300"/>
      <c r="AR599" s="300"/>
      <c r="AS599" s="300"/>
      <c r="AT599" s="300"/>
      <c r="AU599" s="300"/>
      <c r="AV599" s="300"/>
      <c r="AW599" s="300"/>
      <c r="AX599" s="300"/>
      <c r="AY599" s="300"/>
      <c r="AZ599" s="300"/>
      <c r="BA599" s="302"/>
      <c r="BB599" s="352"/>
      <c r="BC599" s="302"/>
      <c r="BD599" s="302"/>
      <c r="BE599" s="302"/>
      <c r="BF599" s="302"/>
      <c r="BG599" s="302"/>
      <c r="BH599" s="302"/>
      <c r="BI599" s="302"/>
      <c r="BJ599" s="302"/>
      <c r="BK599" s="302"/>
      <c r="BL599" s="302"/>
      <c r="BM599" s="302"/>
      <c r="BN599" s="302"/>
      <c r="BO599" s="302"/>
      <c r="BP599" s="302"/>
      <c r="BQ599" s="302"/>
      <c r="BR599" s="302"/>
      <c r="BS599" s="302"/>
      <c r="BT599" s="302"/>
      <c r="BU599" s="302"/>
      <c r="BV599" s="302"/>
      <c r="BW599" s="302"/>
      <c r="BX599" s="302"/>
      <c r="BY599" s="302"/>
      <c r="BZ599" s="303"/>
      <c r="CA599" s="303"/>
      <c r="CB599" s="303"/>
      <c r="CC599" s="303"/>
      <c r="CD599" s="303"/>
      <c r="CE599" s="303"/>
      <c r="CF599" s="303"/>
      <c r="CG599" s="303"/>
      <c r="CH599" s="303"/>
      <c r="CI599" s="303"/>
      <c r="CJ599" s="303"/>
      <c r="CK599" s="303"/>
      <c r="CL599" s="303"/>
      <c r="CM599" s="303"/>
      <c r="CN599" s="303"/>
      <c r="CO599" s="303"/>
      <c r="CP599" s="303"/>
      <c r="CQ599" s="303"/>
      <c r="CR599" s="303"/>
      <c r="CS599" s="303"/>
      <c r="CT599" s="303"/>
      <c r="CU599" s="303"/>
      <c r="CV599" s="303"/>
      <c r="CW599" s="303"/>
      <c r="CX599" s="303"/>
      <c r="CY599" s="303"/>
      <c r="CZ599" s="303"/>
    </row>
    <row r="600" s="623" customFormat="true" ht="25.15" customHeight="true" x14ac:dyDescent="0.2">
      <c r="C600" s="1796"/>
      <c r="D600" s="1797"/>
      <c r="E600" s="1545"/>
      <c r="F600" s="1545"/>
      <c r="G600" s="1545"/>
      <c r="H600" s="1796"/>
      <c r="I600" s="1797"/>
      <c r="J600" s="1545"/>
      <c r="K600" s="1545"/>
      <c r="L600" s="1545"/>
      <c r="M600" s="1796"/>
      <c r="N600" s="1797"/>
      <c r="O600" s="1545"/>
      <c r="P600" s="1545"/>
      <c r="Q600" s="1545"/>
      <c r="AK600" s="300"/>
      <c r="AL600" s="300"/>
      <c r="AM600" s="300"/>
      <c r="AN600" s="300"/>
      <c r="AO600" s="300"/>
      <c r="AP600" s="300"/>
      <c r="AQ600" s="300"/>
      <c r="AR600" s="300"/>
      <c r="AS600" s="300"/>
      <c r="AT600" s="300"/>
      <c r="AU600" s="300"/>
      <c r="AV600" s="300"/>
      <c r="AW600" s="300"/>
      <c r="AX600" s="300"/>
      <c r="AY600" s="300"/>
      <c r="AZ600" s="300"/>
      <c r="BA600" s="302"/>
      <c r="BB600" s="352"/>
      <c r="BC600" s="302"/>
      <c r="BD600" s="302"/>
      <c r="BE600" s="302"/>
      <c r="BF600" s="302"/>
      <c r="BG600" s="302"/>
      <c r="BH600" s="302"/>
      <c r="BI600" s="302"/>
      <c r="BJ600" s="302"/>
      <c r="BK600" s="302"/>
      <c r="BL600" s="302"/>
      <c r="BM600" s="302"/>
      <c r="BN600" s="302"/>
      <c r="BO600" s="302"/>
      <c r="BP600" s="302"/>
      <c r="BQ600" s="302"/>
      <c r="BR600" s="302"/>
      <c r="BS600" s="302"/>
      <c r="BT600" s="302"/>
      <c r="BU600" s="302"/>
      <c r="BV600" s="302"/>
      <c r="BW600" s="302"/>
      <c r="BX600" s="302"/>
      <c r="BY600" s="302"/>
      <c r="BZ600" s="303"/>
      <c r="CA600" s="303"/>
      <c r="CB600" s="303"/>
      <c r="CC600" s="303"/>
      <c r="CD600" s="303"/>
      <c r="CE600" s="303"/>
      <c r="CF600" s="303"/>
      <c r="CG600" s="303"/>
      <c r="CH600" s="303"/>
      <c r="CI600" s="303"/>
      <c r="CJ600" s="303"/>
      <c r="CK600" s="303"/>
      <c r="CL600" s="303"/>
      <c r="CM600" s="303"/>
      <c r="CN600" s="303"/>
      <c r="CO600" s="303"/>
      <c r="CP600" s="303"/>
      <c r="CQ600" s="303"/>
      <c r="CR600" s="303"/>
      <c r="CS600" s="303"/>
      <c r="CT600" s="303"/>
      <c r="CU600" s="303"/>
      <c r="CV600" s="303"/>
      <c r="CW600" s="303"/>
      <c r="CX600" s="303"/>
      <c r="CY600" s="303"/>
      <c r="CZ600" s="303"/>
    </row>
    <row r="601" s="623" customFormat="true" ht="25.15" customHeight="true" x14ac:dyDescent="0.2">
      <c r="C601" s="1796"/>
      <c r="D601" s="1797"/>
      <c r="E601" s="1545"/>
      <c r="F601" s="1545"/>
      <c r="G601" s="1545"/>
      <c r="H601" s="1796"/>
      <c r="I601" s="1797"/>
      <c r="J601" s="1545"/>
      <c r="K601" s="1545"/>
      <c r="L601" s="1545"/>
      <c r="M601" s="1796"/>
      <c r="N601" s="1797"/>
      <c r="O601" s="1545"/>
      <c r="P601" s="1545"/>
      <c r="Q601" s="1545"/>
      <c r="AK601" s="300"/>
      <c r="AL601" s="300"/>
      <c r="AM601" s="300"/>
      <c r="AN601" s="300"/>
      <c r="AO601" s="300"/>
      <c r="AP601" s="300"/>
      <c r="AQ601" s="300"/>
      <c r="AR601" s="300"/>
      <c r="AS601" s="300"/>
      <c r="AT601" s="300"/>
      <c r="AU601" s="300"/>
      <c r="AV601" s="300"/>
      <c r="AW601" s="300"/>
      <c r="AX601" s="300"/>
      <c r="AY601" s="300"/>
      <c r="AZ601" s="300"/>
      <c r="BA601" s="302"/>
      <c r="BB601" s="352"/>
      <c r="BC601" s="302"/>
      <c r="BD601" s="302"/>
      <c r="BE601" s="302"/>
      <c r="BF601" s="302"/>
      <c r="BG601" s="302"/>
      <c r="BH601" s="302"/>
      <c r="BI601" s="302"/>
      <c r="BJ601" s="302"/>
      <c r="BK601" s="302"/>
      <c r="BL601" s="302"/>
      <c r="BM601" s="302"/>
      <c r="BN601" s="302"/>
      <c r="BO601" s="302"/>
      <c r="BP601" s="302"/>
      <c r="BQ601" s="302"/>
      <c r="BR601" s="302"/>
      <c r="BS601" s="302"/>
      <c r="BT601" s="302"/>
      <c r="BU601" s="302"/>
      <c r="BV601" s="302"/>
      <c r="BW601" s="302"/>
      <c r="BX601" s="302"/>
      <c r="BY601" s="302"/>
      <c r="BZ601" s="303"/>
      <c r="CA601" s="303"/>
      <c r="CB601" s="303"/>
      <c r="CC601" s="303"/>
      <c r="CD601" s="303"/>
      <c r="CE601" s="303"/>
      <c r="CF601" s="303"/>
      <c r="CG601" s="303"/>
      <c r="CH601" s="303"/>
      <c r="CI601" s="303"/>
      <c r="CJ601" s="303"/>
      <c r="CK601" s="303"/>
      <c r="CL601" s="303"/>
      <c r="CM601" s="303"/>
      <c r="CN601" s="303"/>
      <c r="CO601" s="303"/>
      <c r="CP601" s="303"/>
      <c r="CQ601" s="303"/>
      <c r="CR601" s="303"/>
      <c r="CS601" s="303"/>
      <c r="CT601" s="303"/>
      <c r="CU601" s="303"/>
      <c r="CV601" s="303"/>
      <c r="CW601" s="303"/>
      <c r="CX601" s="303"/>
      <c r="CY601" s="303"/>
      <c r="CZ601" s="303"/>
    </row>
    <row r="602" s="623" customFormat="true" ht="25.15" customHeight="true" x14ac:dyDescent="0.2">
      <c r="C602" s="1796"/>
      <c r="D602" s="1797"/>
      <c r="E602" s="1545"/>
      <c r="F602" s="1545"/>
      <c r="G602" s="1545"/>
      <c r="H602" s="1796"/>
      <c r="I602" s="1797"/>
      <c r="J602" s="1545"/>
      <c r="K602" s="1545"/>
      <c r="L602" s="1545"/>
      <c r="M602" s="1796"/>
      <c r="N602" s="1797"/>
      <c r="O602" s="1545"/>
      <c r="P602" s="1545"/>
      <c r="Q602" s="1545"/>
      <c r="AK602" s="300"/>
      <c r="AL602" s="300"/>
      <c r="AM602" s="300"/>
      <c r="AN602" s="300"/>
      <c r="AO602" s="300"/>
      <c r="AP602" s="300"/>
      <c r="AQ602" s="300"/>
      <c r="AR602" s="300"/>
      <c r="AS602" s="300"/>
      <c r="AT602" s="300"/>
      <c r="AU602" s="300"/>
      <c r="AV602" s="300"/>
      <c r="AW602" s="300"/>
      <c r="AX602" s="300"/>
      <c r="AY602" s="300"/>
      <c r="AZ602" s="300"/>
      <c r="BA602" s="302"/>
      <c r="BB602" s="352"/>
      <c r="BC602" s="302"/>
      <c r="BD602" s="302"/>
      <c r="BE602" s="302"/>
      <c r="BF602" s="302"/>
      <c r="BG602" s="302"/>
      <c r="BH602" s="302"/>
      <c r="BI602" s="302"/>
      <c r="BJ602" s="302"/>
      <c r="BK602" s="302"/>
      <c r="BL602" s="302"/>
      <c r="BM602" s="302"/>
      <c r="BN602" s="302"/>
      <c r="BO602" s="302"/>
      <c r="BP602" s="302"/>
      <c r="BQ602" s="302"/>
      <c r="BR602" s="302"/>
      <c r="BS602" s="302"/>
      <c r="BT602" s="302"/>
      <c r="BU602" s="302"/>
      <c r="BV602" s="302"/>
      <c r="BW602" s="302"/>
      <c r="BX602" s="302"/>
      <c r="BY602" s="302"/>
      <c r="BZ602" s="303"/>
      <c r="CA602" s="303"/>
      <c r="CB602" s="303"/>
      <c r="CC602" s="303"/>
      <c r="CD602" s="303"/>
      <c r="CE602" s="303"/>
      <c r="CF602" s="303"/>
      <c r="CG602" s="303"/>
      <c r="CH602" s="303"/>
      <c r="CI602" s="303"/>
      <c r="CJ602" s="303"/>
      <c r="CK602" s="303"/>
      <c r="CL602" s="303"/>
      <c r="CM602" s="303"/>
      <c r="CN602" s="303"/>
      <c r="CO602" s="303"/>
      <c r="CP602" s="303"/>
      <c r="CQ602" s="303"/>
      <c r="CR602" s="303"/>
      <c r="CS602" s="303"/>
      <c r="CT602" s="303"/>
      <c r="CU602" s="303"/>
      <c r="CV602" s="303"/>
      <c r="CW602" s="303"/>
      <c r="CX602" s="303"/>
      <c r="CY602" s="303"/>
      <c r="CZ602" s="303"/>
    </row>
    <row r="603" s="623" customFormat="true" ht="25.15" customHeight="true" x14ac:dyDescent="0.2">
      <c r="C603" s="1796"/>
      <c r="D603" s="1797"/>
      <c r="E603" s="1545"/>
      <c r="F603" s="1545"/>
      <c r="G603" s="1545"/>
      <c r="H603" s="1796"/>
      <c r="I603" s="1797"/>
      <c r="J603" s="1545"/>
      <c r="K603" s="1545"/>
      <c r="L603" s="1545"/>
      <c r="M603" s="1796"/>
      <c r="N603" s="1797"/>
      <c r="O603" s="1545"/>
      <c r="P603" s="1545"/>
      <c r="Q603" s="1545"/>
      <c r="AK603" s="300"/>
      <c r="AL603" s="300"/>
      <c r="AM603" s="300"/>
      <c r="AN603" s="300"/>
      <c r="AO603" s="300"/>
      <c r="AP603" s="300"/>
      <c r="AQ603" s="300"/>
      <c r="AR603" s="300"/>
      <c r="AS603" s="300"/>
      <c r="AT603" s="300"/>
      <c r="AU603" s="300"/>
      <c r="AV603" s="300"/>
      <c r="AW603" s="300"/>
      <c r="AX603" s="300"/>
      <c r="AY603" s="300"/>
      <c r="AZ603" s="300"/>
      <c r="BA603" s="302"/>
      <c r="BB603" s="352"/>
      <c r="BC603" s="302"/>
      <c r="BD603" s="302"/>
      <c r="BE603" s="302"/>
      <c r="BF603" s="302"/>
      <c r="BG603" s="302"/>
      <c r="BH603" s="302"/>
      <c r="BI603" s="302"/>
      <c r="BJ603" s="302"/>
      <c r="BK603" s="302"/>
      <c r="BL603" s="302"/>
      <c r="BM603" s="302"/>
      <c r="BN603" s="302"/>
      <c r="BO603" s="302"/>
      <c r="BP603" s="302"/>
      <c r="BQ603" s="302"/>
      <c r="BR603" s="302"/>
      <c r="BS603" s="302"/>
      <c r="BT603" s="302"/>
      <c r="BU603" s="302"/>
      <c r="BV603" s="302"/>
      <c r="BW603" s="302"/>
      <c r="BX603" s="302"/>
      <c r="BY603" s="302"/>
      <c r="BZ603" s="303"/>
      <c r="CA603" s="303"/>
      <c r="CB603" s="303"/>
      <c r="CC603" s="303"/>
      <c r="CD603" s="303"/>
      <c r="CE603" s="303"/>
      <c r="CF603" s="303"/>
      <c r="CG603" s="303"/>
      <c r="CH603" s="303"/>
      <c r="CI603" s="303"/>
      <c r="CJ603" s="303"/>
      <c r="CK603" s="303"/>
      <c r="CL603" s="303"/>
      <c r="CM603" s="303"/>
      <c r="CN603" s="303"/>
      <c r="CO603" s="303"/>
      <c r="CP603" s="303"/>
      <c r="CQ603" s="303"/>
      <c r="CR603" s="303"/>
      <c r="CS603" s="303"/>
      <c r="CT603" s="303"/>
      <c r="CU603" s="303"/>
      <c r="CV603" s="303"/>
      <c r="CW603" s="303"/>
      <c r="CX603" s="303"/>
      <c r="CY603" s="303"/>
      <c r="CZ603" s="303"/>
    </row>
    <row r="604" s="623" customFormat="true" ht="25.15" customHeight="true" x14ac:dyDescent="0.2">
      <c r="C604" s="1796"/>
      <c r="D604" s="1797"/>
      <c r="E604" s="1545"/>
      <c r="F604" s="1545"/>
      <c r="G604" s="1545"/>
      <c r="H604" s="1796"/>
      <c r="I604" s="1797"/>
      <c r="J604" s="1545"/>
      <c r="K604" s="1545"/>
      <c r="L604" s="1545"/>
      <c r="M604" s="1796"/>
      <c r="N604" s="1797"/>
      <c r="O604" s="1545"/>
      <c r="P604" s="1545"/>
      <c r="Q604" s="1545"/>
      <c r="AK604" s="300"/>
      <c r="AL604" s="300"/>
      <c r="AM604" s="300"/>
      <c r="AN604" s="300"/>
      <c r="AO604" s="300"/>
      <c r="AP604" s="300"/>
      <c r="AQ604" s="300"/>
      <c r="AR604" s="300"/>
      <c r="AS604" s="300"/>
      <c r="AT604" s="300"/>
      <c r="AU604" s="300"/>
      <c r="AV604" s="300"/>
      <c r="AW604" s="300"/>
      <c r="AX604" s="300"/>
      <c r="AY604" s="300"/>
      <c r="AZ604" s="300"/>
      <c r="BA604" s="303"/>
      <c r="BB604" s="353"/>
      <c r="BC604" s="303"/>
      <c r="BD604" s="303"/>
      <c r="BE604" s="303"/>
      <c r="BF604" s="303"/>
      <c r="BG604" s="303"/>
      <c r="BH604" s="303"/>
      <c r="BI604" s="303"/>
      <c r="BJ604" s="303"/>
      <c r="BK604" s="303"/>
      <c r="BL604" s="303"/>
      <c r="BM604" s="303"/>
      <c r="BN604" s="303"/>
      <c r="BO604" s="303"/>
      <c r="BP604" s="303"/>
      <c r="BQ604" s="303"/>
      <c r="BR604" s="303"/>
      <c r="BS604" s="303"/>
      <c r="BT604" s="303"/>
      <c r="BU604" s="303"/>
      <c r="BV604" s="303"/>
      <c r="BW604" s="303"/>
      <c r="BX604" s="303"/>
      <c r="BY604" s="303"/>
      <c r="BZ604" s="303"/>
      <c r="CA604" s="303"/>
      <c r="CB604" s="303"/>
      <c r="CC604" s="303"/>
      <c r="CD604" s="303"/>
      <c r="CE604" s="303"/>
      <c r="CF604" s="303"/>
      <c r="CG604" s="303"/>
      <c r="CH604" s="303"/>
      <c r="CI604" s="303"/>
      <c r="CJ604" s="303"/>
      <c r="CK604" s="303"/>
      <c r="CL604" s="303"/>
      <c r="CM604" s="303"/>
      <c r="CN604" s="303"/>
      <c r="CO604" s="303"/>
      <c r="CP604" s="303"/>
      <c r="CQ604" s="303"/>
      <c r="CR604" s="303"/>
      <c r="CS604" s="303"/>
      <c r="CT604" s="303"/>
      <c r="CU604" s="303"/>
      <c r="CV604" s="303"/>
      <c r="CW604" s="303"/>
      <c r="CX604" s="303"/>
      <c r="CY604" s="303"/>
      <c r="CZ604" s="303"/>
    </row>
    <row r="605" s="623" customFormat="true" ht="25.15" customHeight="true" x14ac:dyDescent="0.2">
      <c r="C605" s="1796"/>
      <c r="D605" s="1797"/>
      <c r="E605" s="1545"/>
      <c r="F605" s="1545"/>
      <c r="G605" s="1545"/>
      <c r="H605" s="1796"/>
      <c r="I605" s="1797"/>
      <c r="J605" s="1545"/>
      <c r="K605" s="1545"/>
      <c r="L605" s="1545"/>
      <c r="M605" s="1796"/>
      <c r="N605" s="1797"/>
      <c r="O605" s="1545"/>
      <c r="P605" s="1545"/>
      <c r="Q605" s="1545"/>
      <c r="AK605" s="300"/>
      <c r="AL605" s="300"/>
      <c r="AM605" s="300"/>
      <c r="AN605" s="300"/>
      <c r="AO605" s="300"/>
      <c r="AP605" s="300"/>
      <c r="AQ605" s="300"/>
      <c r="AR605" s="300"/>
      <c r="AS605" s="300"/>
      <c r="AT605" s="300"/>
      <c r="AU605" s="300"/>
      <c r="AV605" s="300"/>
      <c r="AW605" s="300"/>
      <c r="AX605" s="300"/>
      <c r="AY605" s="300"/>
      <c r="AZ605" s="300"/>
      <c r="BA605" s="303"/>
      <c r="BB605" s="353"/>
      <c r="BC605" s="303"/>
      <c r="BD605" s="303"/>
      <c r="BE605" s="303"/>
      <c r="BF605" s="303"/>
      <c r="BG605" s="303"/>
      <c r="BH605" s="303"/>
      <c r="BI605" s="303"/>
      <c r="BJ605" s="303"/>
      <c r="BK605" s="303"/>
      <c r="BL605" s="303"/>
      <c r="BM605" s="303"/>
      <c r="BN605" s="303"/>
      <c r="BO605" s="303"/>
      <c r="BP605" s="303"/>
      <c r="BQ605" s="303"/>
      <c r="BR605" s="303"/>
      <c r="BS605" s="303"/>
      <c r="BT605" s="303"/>
      <c r="BU605" s="303"/>
      <c r="BV605" s="303"/>
      <c r="BW605" s="303"/>
      <c r="BX605" s="303"/>
      <c r="BY605" s="303"/>
      <c r="BZ605" s="303"/>
      <c r="CA605" s="303"/>
      <c r="CB605" s="303"/>
      <c r="CC605" s="303"/>
      <c r="CD605" s="303"/>
      <c r="CE605" s="303"/>
      <c r="CF605" s="303"/>
      <c r="CG605" s="303"/>
      <c r="CH605" s="303"/>
      <c r="CI605" s="303"/>
      <c r="CJ605" s="303"/>
      <c r="CK605" s="303"/>
      <c r="CL605" s="303"/>
      <c r="CM605" s="303"/>
      <c r="CN605" s="303"/>
      <c r="CO605" s="303"/>
      <c r="CP605" s="303"/>
      <c r="CQ605" s="303"/>
      <c r="CR605" s="303"/>
      <c r="CS605" s="303"/>
      <c r="CT605" s="303"/>
      <c r="CU605" s="303"/>
      <c r="CV605" s="303"/>
      <c r="CW605" s="303"/>
      <c r="CX605" s="303"/>
      <c r="CY605" s="303"/>
      <c r="CZ605" s="303"/>
    </row>
    <row r="606" s="623" customFormat="true" ht="25.15" customHeight="true" x14ac:dyDescent="0.2">
      <c r="C606" s="1796"/>
      <c r="D606" s="1797"/>
      <c r="E606" s="1545"/>
      <c r="F606" s="1545"/>
      <c r="G606" s="1545"/>
      <c r="H606" s="1796"/>
      <c r="I606" s="1797"/>
      <c r="J606" s="1545"/>
      <c r="K606" s="1545"/>
      <c r="L606" s="1545"/>
      <c r="M606" s="1796"/>
      <c r="N606" s="1797"/>
      <c r="O606" s="1545"/>
      <c r="P606" s="1545"/>
      <c r="Q606" s="1545"/>
      <c r="AK606" s="300"/>
      <c r="AL606" s="300"/>
      <c r="AM606" s="300"/>
      <c r="AN606" s="300"/>
      <c r="AO606" s="300"/>
      <c r="AP606" s="300"/>
      <c r="AQ606" s="300"/>
      <c r="AR606" s="300"/>
      <c r="AS606" s="300"/>
      <c r="AT606" s="300"/>
      <c r="AU606" s="300"/>
      <c r="AV606" s="300"/>
      <c r="AW606" s="300"/>
      <c r="AX606" s="300"/>
      <c r="AY606" s="300"/>
      <c r="AZ606" s="300"/>
      <c r="BA606" s="303"/>
      <c r="BB606" s="353"/>
      <c r="BC606" s="303"/>
      <c r="BD606" s="303"/>
      <c r="BE606" s="303"/>
      <c r="BF606" s="303"/>
      <c r="BG606" s="303"/>
      <c r="BH606" s="303"/>
      <c r="BI606" s="303"/>
      <c r="BJ606" s="303"/>
      <c r="BK606" s="303"/>
      <c r="BL606" s="303"/>
      <c r="BM606" s="303"/>
      <c r="BN606" s="303"/>
      <c r="BO606" s="303"/>
      <c r="BP606" s="303"/>
      <c r="BQ606" s="303"/>
      <c r="BR606" s="303"/>
      <c r="BS606" s="303"/>
      <c r="BT606" s="303"/>
      <c r="BU606" s="303"/>
      <c r="BV606" s="303"/>
      <c r="BW606" s="303"/>
      <c r="BX606" s="303"/>
      <c r="BY606" s="303"/>
      <c r="BZ606" s="303"/>
      <c r="CA606" s="303"/>
      <c r="CB606" s="303"/>
      <c r="CC606" s="303"/>
      <c r="CD606" s="303"/>
      <c r="CE606" s="303"/>
      <c r="CF606" s="303"/>
      <c r="CG606" s="303"/>
      <c r="CH606" s="303"/>
      <c r="CI606" s="303"/>
      <c r="CJ606" s="303"/>
      <c r="CK606" s="303"/>
      <c r="CL606" s="303"/>
      <c r="CM606" s="303"/>
      <c r="CN606" s="303"/>
      <c r="CO606" s="303"/>
      <c r="CP606" s="303"/>
      <c r="CQ606" s="303"/>
      <c r="CR606" s="303"/>
      <c r="CS606" s="303"/>
      <c r="CT606" s="303"/>
      <c r="CU606" s="303"/>
      <c r="CV606" s="303"/>
      <c r="CW606" s="303"/>
      <c r="CX606" s="303"/>
      <c r="CY606" s="303"/>
      <c r="CZ606" s="303"/>
    </row>
    <row r="607" s="623" customFormat="true" ht="25.15" customHeight="true" x14ac:dyDescent="0.2">
      <c r="C607" s="1796"/>
      <c r="D607" s="1797"/>
      <c r="E607" s="1545"/>
      <c r="F607" s="1545"/>
      <c r="G607" s="1545"/>
      <c r="H607" s="1796"/>
      <c r="I607" s="1797"/>
      <c r="J607" s="1545"/>
      <c r="K607" s="1545"/>
      <c r="L607" s="1545"/>
      <c r="M607" s="1796"/>
      <c r="N607" s="1797"/>
      <c r="O607" s="1545"/>
      <c r="P607" s="1545"/>
      <c r="Q607" s="1545"/>
      <c r="AK607" s="300"/>
      <c r="AL607" s="300"/>
      <c r="AM607" s="300"/>
      <c r="AN607" s="300"/>
      <c r="AO607" s="300"/>
      <c r="AP607" s="300"/>
      <c r="AQ607" s="300"/>
      <c r="AR607" s="300"/>
      <c r="AS607" s="300"/>
      <c r="AT607" s="300"/>
      <c r="AU607" s="300"/>
      <c r="AV607" s="300"/>
      <c r="AW607" s="300"/>
      <c r="AX607" s="300"/>
      <c r="AY607" s="300"/>
      <c r="AZ607" s="300"/>
      <c r="BA607" s="303"/>
      <c r="BB607" s="353"/>
      <c r="BC607" s="303"/>
      <c r="BD607" s="303"/>
      <c r="BE607" s="303"/>
      <c r="BF607" s="303"/>
      <c r="BG607" s="303"/>
      <c r="BH607" s="303"/>
      <c r="BI607" s="303"/>
      <c r="BJ607" s="303"/>
      <c r="BK607" s="303"/>
      <c r="BL607" s="303"/>
      <c r="BM607" s="303"/>
      <c r="BN607" s="303"/>
      <c r="BO607" s="303"/>
      <c r="BP607" s="303"/>
      <c r="BQ607" s="303"/>
      <c r="BR607" s="303"/>
      <c r="BS607" s="303"/>
      <c r="BT607" s="303"/>
      <c r="BU607" s="303"/>
      <c r="BV607" s="303"/>
      <c r="BW607" s="303"/>
      <c r="BX607" s="303"/>
      <c r="BY607" s="303"/>
      <c r="BZ607" s="303"/>
      <c r="CA607" s="303"/>
      <c r="CB607" s="303"/>
      <c r="CC607" s="303"/>
      <c r="CD607" s="303"/>
      <c r="CE607" s="303"/>
      <c r="CF607" s="303"/>
      <c r="CG607" s="303"/>
      <c r="CH607" s="303"/>
      <c r="CI607" s="303"/>
      <c r="CJ607" s="303"/>
      <c r="CK607" s="303"/>
      <c r="CL607" s="303"/>
      <c r="CM607" s="303"/>
      <c r="CN607" s="303"/>
      <c r="CO607" s="303"/>
      <c r="CP607" s="303"/>
      <c r="CQ607" s="303"/>
      <c r="CR607" s="303"/>
      <c r="CS607" s="303"/>
      <c r="CT607" s="303"/>
      <c r="CU607" s="303"/>
      <c r="CV607" s="303"/>
      <c r="CW607" s="303"/>
      <c r="CX607" s="303"/>
      <c r="CY607" s="303"/>
      <c r="CZ607" s="303"/>
    </row>
    <row r="608" s="623" customFormat="true" ht="25.15" customHeight="true" x14ac:dyDescent="0.2">
      <c r="C608" s="1796"/>
      <c r="D608" s="1797"/>
      <c r="E608" s="1545"/>
      <c r="F608" s="1545"/>
      <c r="G608" s="1545"/>
      <c r="H608" s="1796"/>
      <c r="I608" s="1797"/>
      <c r="J608" s="1545"/>
      <c r="K608" s="1545"/>
      <c r="L608" s="1545"/>
      <c r="M608" s="1796"/>
      <c r="N608" s="1797"/>
      <c r="O608" s="1545"/>
      <c r="P608" s="1545"/>
      <c r="Q608" s="1545"/>
      <c r="AK608" s="300"/>
      <c r="AL608" s="300"/>
      <c r="AM608" s="300"/>
      <c r="AN608" s="300"/>
      <c r="AO608" s="300"/>
      <c r="AP608" s="300"/>
      <c r="AQ608" s="300"/>
      <c r="AR608" s="300"/>
      <c r="AS608" s="300"/>
      <c r="AT608" s="300"/>
      <c r="AU608" s="300"/>
      <c r="AV608" s="300"/>
      <c r="AW608" s="300"/>
      <c r="AX608" s="300"/>
      <c r="AY608" s="300"/>
      <c r="AZ608" s="300"/>
      <c r="BA608" s="303"/>
      <c r="BB608" s="353"/>
      <c r="BC608" s="303"/>
      <c r="BD608" s="303"/>
      <c r="BE608" s="303"/>
      <c r="BF608" s="303"/>
      <c r="BG608" s="303"/>
      <c r="BH608" s="303"/>
      <c r="BI608" s="303"/>
      <c r="BJ608" s="303"/>
      <c r="BK608" s="303"/>
      <c r="BL608" s="303"/>
      <c r="BM608" s="303"/>
      <c r="BN608" s="303"/>
      <c r="BO608" s="303"/>
      <c r="BP608" s="303"/>
      <c r="BQ608" s="303"/>
      <c r="BR608" s="303"/>
      <c r="BS608" s="303"/>
      <c r="BT608" s="303"/>
      <c r="BU608" s="303"/>
      <c r="BV608" s="303"/>
      <c r="BW608" s="303"/>
      <c r="BX608" s="303"/>
      <c r="BY608" s="303"/>
      <c r="BZ608" s="303"/>
      <c r="CA608" s="303"/>
      <c r="CB608" s="303"/>
      <c r="CC608" s="303"/>
      <c r="CD608" s="303"/>
      <c r="CE608" s="303"/>
      <c r="CF608" s="303"/>
      <c r="CG608" s="303"/>
      <c r="CH608" s="303"/>
      <c r="CI608" s="303"/>
      <c r="CJ608" s="303"/>
      <c r="CK608" s="303"/>
      <c r="CL608" s="303"/>
      <c r="CM608" s="303"/>
      <c r="CN608" s="303"/>
      <c r="CO608" s="303"/>
      <c r="CP608" s="303"/>
      <c r="CQ608" s="303"/>
      <c r="CR608" s="303"/>
      <c r="CS608" s="303"/>
      <c r="CT608" s="303"/>
      <c r="CU608" s="303"/>
      <c r="CV608" s="303"/>
      <c r="CW608" s="303"/>
      <c r="CX608" s="303"/>
      <c r="CY608" s="303"/>
      <c r="CZ608" s="303"/>
    </row>
    <row r="609" s="623" customFormat="true" ht="25.15" customHeight="true" x14ac:dyDescent="0.2">
      <c r="C609" s="1796"/>
      <c r="D609" s="1797"/>
      <c r="E609" s="1545"/>
      <c r="F609" s="1545"/>
      <c r="G609" s="1545"/>
      <c r="H609" s="1796"/>
      <c r="I609" s="1797"/>
      <c r="J609" s="1545"/>
      <c r="K609" s="1545"/>
      <c r="L609" s="1545"/>
      <c r="M609" s="1796"/>
      <c r="N609" s="1797"/>
      <c r="O609" s="1545"/>
      <c r="P609" s="1545"/>
      <c r="Q609" s="1545"/>
      <c r="AK609" s="300"/>
      <c r="AL609" s="300"/>
      <c r="AM609" s="300"/>
      <c r="AN609" s="300"/>
      <c r="AO609" s="300"/>
      <c r="AP609" s="300"/>
      <c r="AQ609" s="300"/>
      <c r="AR609" s="300"/>
      <c r="AS609" s="300"/>
      <c r="AT609" s="300"/>
      <c r="AU609" s="300"/>
      <c r="AV609" s="300"/>
      <c r="AW609" s="300"/>
      <c r="AX609" s="300"/>
      <c r="AY609" s="300"/>
      <c r="AZ609" s="300"/>
      <c r="BA609" s="303"/>
      <c r="BB609" s="353"/>
      <c r="BC609" s="303"/>
      <c r="BD609" s="303"/>
      <c r="BE609" s="303"/>
      <c r="BF609" s="303"/>
      <c r="BG609" s="303"/>
      <c r="BH609" s="303"/>
      <c r="BI609" s="303"/>
      <c r="BJ609" s="303"/>
      <c r="BK609" s="303"/>
      <c r="BL609" s="303"/>
      <c r="BM609" s="303"/>
      <c r="BN609" s="303"/>
      <c r="BO609" s="303"/>
      <c r="BP609" s="303"/>
      <c r="BQ609" s="303"/>
      <c r="BR609" s="303"/>
      <c r="BS609" s="303"/>
      <c r="BT609" s="303"/>
      <c r="BU609" s="303"/>
      <c r="BV609" s="303"/>
      <c r="BW609" s="303"/>
      <c r="BX609" s="303"/>
      <c r="BY609" s="303"/>
      <c r="BZ609" s="303"/>
      <c r="CA609" s="303"/>
      <c r="CB609" s="303"/>
      <c r="CC609" s="303"/>
      <c r="CD609" s="303"/>
      <c r="CE609" s="303"/>
      <c r="CF609" s="303"/>
      <c r="CG609" s="303"/>
      <c r="CH609" s="303"/>
      <c r="CI609" s="303"/>
      <c r="CJ609" s="303"/>
      <c r="CK609" s="303"/>
      <c r="CL609" s="303"/>
      <c r="CM609" s="303"/>
      <c r="CN609" s="303"/>
      <c r="CO609" s="303"/>
      <c r="CP609" s="303"/>
      <c r="CQ609" s="303"/>
      <c r="CR609" s="303"/>
      <c r="CS609" s="303"/>
      <c r="CT609" s="303"/>
      <c r="CU609" s="303"/>
      <c r="CV609" s="303"/>
      <c r="CW609" s="303"/>
      <c r="CX609" s="303"/>
      <c r="CY609" s="303"/>
      <c r="CZ609" s="303"/>
    </row>
    <row r="610" s="623" customFormat="true" ht="25.15" customHeight="true" x14ac:dyDescent="0.2">
      <c r="C610" s="1796"/>
      <c r="D610" s="1797"/>
      <c r="E610" s="1545"/>
      <c r="F610" s="1545"/>
      <c r="G610" s="1545"/>
      <c r="H610" s="1796"/>
      <c r="I610" s="1797"/>
      <c r="J610" s="1545"/>
      <c r="K610" s="1545"/>
      <c r="L610" s="1545"/>
      <c r="M610" s="1796"/>
      <c r="N610" s="1797"/>
      <c r="O610" s="1545"/>
      <c r="P610" s="1545"/>
      <c r="Q610" s="1545"/>
      <c r="AK610" s="300"/>
      <c r="AL610" s="300"/>
      <c r="AM610" s="300"/>
      <c r="AN610" s="300"/>
      <c r="AO610" s="300"/>
      <c r="AP610" s="300"/>
      <c r="AQ610" s="300"/>
      <c r="AR610" s="300"/>
      <c r="AS610" s="300"/>
      <c r="AT610" s="300"/>
      <c r="AU610" s="300"/>
      <c r="AV610" s="300"/>
      <c r="AW610" s="300"/>
      <c r="AX610" s="300"/>
      <c r="AY610" s="300"/>
      <c r="AZ610" s="300"/>
      <c r="BA610" s="303"/>
      <c r="BB610" s="353"/>
      <c r="BC610" s="303"/>
      <c r="BD610" s="303"/>
      <c r="BE610" s="303"/>
      <c r="BF610" s="303"/>
      <c r="BG610" s="303"/>
      <c r="BH610" s="303"/>
      <c r="BI610" s="303"/>
      <c r="BJ610" s="303"/>
      <c r="BK610" s="303"/>
      <c r="BL610" s="303"/>
      <c r="BM610" s="303"/>
      <c r="BN610" s="303"/>
      <c r="BO610" s="303"/>
      <c r="BP610" s="303"/>
      <c r="BQ610" s="303"/>
      <c r="BR610" s="303"/>
      <c r="BS610" s="303"/>
      <c r="BT610" s="303"/>
      <c r="BU610" s="303"/>
      <c r="BV610" s="303"/>
      <c r="BW610" s="303"/>
      <c r="BX610" s="303"/>
      <c r="BY610" s="303"/>
      <c r="BZ610" s="303"/>
      <c r="CA610" s="303"/>
      <c r="CB610" s="303"/>
      <c r="CC610" s="303"/>
      <c r="CD610" s="303"/>
      <c r="CE610" s="303"/>
      <c r="CF610" s="303"/>
      <c r="CG610" s="303"/>
      <c r="CH610" s="303"/>
      <c r="CI610" s="303"/>
      <c r="CJ610" s="303"/>
      <c r="CK610" s="303"/>
      <c r="CL610" s="303"/>
      <c r="CM610" s="303"/>
      <c r="CN610" s="303"/>
      <c r="CO610" s="303"/>
      <c r="CP610" s="303"/>
      <c r="CQ610" s="303"/>
      <c r="CR610" s="303"/>
      <c r="CS610" s="303"/>
      <c r="CT610" s="303"/>
      <c r="CU610" s="303"/>
      <c r="CV610" s="303"/>
      <c r="CW610" s="303"/>
      <c r="CX610" s="303"/>
      <c r="CY610" s="303"/>
      <c r="CZ610" s="303"/>
    </row>
    <row r="611" s="623" customFormat="true" ht="25.15" customHeight="true" x14ac:dyDescent="0.2">
      <c r="C611" s="1796"/>
      <c r="D611" s="1797"/>
      <c r="E611" s="1545"/>
      <c r="F611" s="1545"/>
      <c r="G611" s="1545"/>
      <c r="H611" s="1796"/>
      <c r="I611" s="1797"/>
      <c r="J611" s="1545"/>
      <c r="K611" s="1545"/>
      <c r="L611" s="1545"/>
      <c r="M611" s="1796"/>
      <c r="N611" s="1797"/>
      <c r="O611" s="1545"/>
      <c r="P611" s="1545"/>
      <c r="Q611" s="1545"/>
      <c r="AK611" s="300"/>
      <c r="AL611" s="300"/>
      <c r="AM611" s="300"/>
      <c r="AN611" s="300"/>
      <c r="AO611" s="300"/>
      <c r="AP611" s="300"/>
      <c r="AQ611" s="300"/>
      <c r="AR611" s="300"/>
      <c r="AS611" s="300"/>
      <c r="AT611" s="300"/>
      <c r="AU611" s="300"/>
      <c r="AV611" s="300"/>
      <c r="AW611" s="300"/>
      <c r="AX611" s="300"/>
      <c r="AY611" s="300"/>
      <c r="AZ611" s="300"/>
      <c r="BA611" s="303"/>
      <c r="BB611" s="353"/>
      <c r="BC611" s="303"/>
      <c r="BD611" s="303"/>
      <c r="BE611" s="303"/>
      <c r="BF611" s="303"/>
      <c r="BG611" s="303"/>
      <c r="BH611" s="303"/>
      <c r="BI611" s="303"/>
      <c r="BJ611" s="303"/>
      <c r="BK611" s="303"/>
      <c r="BL611" s="303"/>
      <c r="BM611" s="303"/>
      <c r="BN611" s="303"/>
      <c r="BO611" s="303"/>
      <c r="BP611" s="303"/>
      <c r="BQ611" s="303"/>
      <c r="BR611" s="303"/>
      <c r="BS611" s="303"/>
      <c r="BT611" s="303"/>
      <c r="BU611" s="303"/>
      <c r="BV611" s="303"/>
      <c r="BW611" s="303"/>
      <c r="BX611" s="303"/>
      <c r="BY611" s="303"/>
      <c r="BZ611" s="303"/>
      <c r="CA611" s="303"/>
      <c r="CB611" s="303"/>
      <c r="CC611" s="303"/>
      <c r="CD611" s="303"/>
      <c r="CE611" s="303"/>
      <c r="CF611" s="303"/>
      <c r="CG611" s="303"/>
      <c r="CH611" s="303"/>
      <c r="CI611" s="303"/>
      <c r="CJ611" s="303"/>
      <c r="CK611" s="303"/>
      <c r="CL611" s="303"/>
      <c r="CM611" s="303"/>
      <c r="CN611" s="303"/>
      <c r="CO611" s="303"/>
      <c r="CP611" s="303"/>
      <c r="CQ611" s="303"/>
      <c r="CR611" s="303"/>
      <c r="CS611" s="303"/>
      <c r="CT611" s="303"/>
      <c r="CU611" s="303"/>
      <c r="CV611" s="303"/>
      <c r="CW611" s="303"/>
      <c r="CX611" s="303"/>
      <c r="CY611" s="303"/>
      <c r="CZ611" s="303"/>
    </row>
    <row r="612" s="623" customFormat="true" ht="25.15" customHeight="true" x14ac:dyDescent="0.2">
      <c r="C612" s="1796"/>
      <c r="D612" s="1797"/>
      <c r="E612" s="1545"/>
      <c r="F612" s="1545"/>
      <c r="G612" s="1545"/>
      <c r="H612" s="1796"/>
      <c r="I612" s="1797"/>
      <c r="J612" s="1545"/>
      <c r="K612" s="1545"/>
      <c r="L612" s="1545"/>
      <c r="M612" s="1796"/>
      <c r="N612" s="1797"/>
      <c r="O612" s="1545"/>
      <c r="P612" s="1545"/>
      <c r="Q612" s="1545"/>
      <c r="AK612" s="300"/>
      <c r="AL612" s="300"/>
      <c r="AM612" s="300"/>
      <c r="AN612" s="300"/>
      <c r="AO612" s="300"/>
      <c r="AP612" s="300"/>
      <c r="AQ612" s="300"/>
      <c r="AR612" s="300"/>
      <c r="AS612" s="300"/>
      <c r="AT612" s="300"/>
      <c r="AU612" s="300"/>
      <c r="AV612" s="300"/>
      <c r="AW612" s="300"/>
      <c r="AX612" s="300"/>
      <c r="AY612" s="300"/>
      <c r="AZ612" s="300"/>
      <c r="BA612" s="303"/>
      <c r="BB612" s="353"/>
      <c r="BC612" s="303"/>
      <c r="BD612" s="303"/>
      <c r="BE612" s="303"/>
      <c r="BF612" s="303"/>
      <c r="BG612" s="303"/>
      <c r="BH612" s="303"/>
      <c r="BI612" s="303"/>
      <c r="BJ612" s="303"/>
      <c r="BK612" s="303"/>
      <c r="BL612" s="303"/>
      <c r="BM612" s="303"/>
      <c r="BN612" s="303"/>
      <c r="BO612" s="303"/>
      <c r="BP612" s="303"/>
      <c r="BQ612" s="303"/>
      <c r="BR612" s="303"/>
      <c r="BS612" s="303"/>
      <c r="BT612" s="303"/>
      <c r="BU612" s="303"/>
      <c r="BV612" s="303"/>
      <c r="BW612" s="303"/>
      <c r="BX612" s="303"/>
      <c r="BY612" s="303"/>
      <c r="BZ612" s="303"/>
      <c r="CA612" s="303"/>
      <c r="CB612" s="303"/>
      <c r="CC612" s="303"/>
      <c r="CD612" s="303"/>
      <c r="CE612" s="303"/>
      <c r="CF612" s="303"/>
      <c r="CG612" s="303"/>
      <c r="CH612" s="303"/>
      <c r="CI612" s="303"/>
      <c r="CJ612" s="303"/>
      <c r="CK612" s="303"/>
      <c r="CL612" s="303"/>
      <c r="CM612" s="303"/>
      <c r="CN612" s="303"/>
      <c r="CO612" s="303"/>
      <c r="CP612" s="303"/>
      <c r="CQ612" s="303"/>
      <c r="CR612" s="303"/>
      <c r="CS612" s="303"/>
      <c r="CT612" s="303"/>
      <c r="CU612" s="303"/>
      <c r="CV612" s="303"/>
      <c r="CW612" s="303"/>
      <c r="CX612" s="303"/>
      <c r="CY612" s="303"/>
      <c r="CZ612" s="303"/>
    </row>
    <row r="613" s="623" customFormat="true" ht="25.15" customHeight="true" x14ac:dyDescent="0.2">
      <c r="C613" s="1796"/>
      <c r="D613" s="1797"/>
      <c r="E613" s="1545"/>
      <c r="F613" s="1545"/>
      <c r="G613" s="1545"/>
      <c r="H613" s="1796"/>
      <c r="I613" s="1797"/>
      <c r="J613" s="1545"/>
      <c r="K613" s="1545"/>
      <c r="L613" s="1545"/>
      <c r="M613" s="1796"/>
      <c r="N613" s="1797"/>
      <c r="O613" s="1545"/>
      <c r="P613" s="1545"/>
      <c r="Q613" s="1545"/>
      <c r="AK613" s="300"/>
      <c r="AL613" s="300"/>
      <c r="AM613" s="300"/>
      <c r="AN613" s="300"/>
      <c r="AO613" s="300"/>
      <c r="AP613" s="300"/>
      <c r="AQ613" s="300"/>
      <c r="AR613" s="300"/>
      <c r="AS613" s="300"/>
      <c r="AT613" s="300"/>
      <c r="AU613" s="300"/>
      <c r="AV613" s="300"/>
      <c r="AW613" s="300"/>
      <c r="AX613" s="300"/>
      <c r="AY613" s="300"/>
      <c r="AZ613" s="300"/>
      <c r="BA613" s="303"/>
      <c r="BB613" s="353"/>
      <c r="BC613" s="303"/>
      <c r="BD613" s="303"/>
      <c r="BE613" s="303"/>
      <c r="BF613" s="303"/>
      <c r="BG613" s="303"/>
      <c r="BH613" s="303"/>
      <c r="BI613" s="303"/>
      <c r="BJ613" s="303"/>
      <c r="BK613" s="303"/>
      <c r="BL613" s="303"/>
      <c r="BM613" s="303"/>
      <c r="BN613" s="303"/>
      <c r="BO613" s="303"/>
      <c r="BP613" s="303"/>
      <c r="BQ613" s="303"/>
      <c r="BR613" s="303"/>
      <c r="BS613" s="303"/>
      <c r="BT613" s="303"/>
      <c r="BU613" s="303"/>
      <c r="BV613" s="303"/>
      <c r="BW613" s="303"/>
      <c r="BX613" s="303"/>
      <c r="BY613" s="303"/>
      <c r="BZ613" s="303"/>
      <c r="CA613" s="303"/>
      <c r="CB613" s="303"/>
      <c r="CC613" s="303"/>
      <c r="CD613" s="303"/>
      <c r="CE613" s="303"/>
      <c r="CF613" s="303"/>
      <c r="CG613" s="303"/>
      <c r="CH613" s="303"/>
      <c r="CI613" s="303"/>
      <c r="CJ613" s="303"/>
      <c r="CK613" s="303"/>
      <c r="CL613" s="303"/>
      <c r="CM613" s="303"/>
      <c r="CN613" s="303"/>
      <c r="CO613" s="303"/>
      <c r="CP613" s="303"/>
      <c r="CQ613" s="303"/>
      <c r="CR613" s="303"/>
      <c r="CS613" s="303"/>
      <c r="CT613" s="303"/>
      <c r="CU613" s="303"/>
      <c r="CV613" s="303"/>
      <c r="CW613" s="303"/>
      <c r="CX613" s="303"/>
      <c r="CY613" s="303"/>
      <c r="CZ613" s="303"/>
    </row>
    <row r="614" s="623" customFormat="true" ht="25.15" customHeight="true" x14ac:dyDescent="0.2">
      <c r="C614" s="1796"/>
      <c r="D614" s="1797"/>
      <c r="E614" s="1545"/>
      <c r="F614" s="1545"/>
      <c r="G614" s="1545"/>
      <c r="H614" s="1796"/>
      <c r="I614" s="1797"/>
      <c r="J614" s="1545"/>
      <c r="K614" s="1545"/>
      <c r="L614" s="1545"/>
      <c r="M614" s="1796"/>
      <c r="N614" s="1797"/>
      <c r="O614" s="1545"/>
      <c r="P614" s="1545"/>
      <c r="Q614" s="1545"/>
      <c r="AK614" s="300"/>
      <c r="AL614" s="300"/>
      <c r="AM614" s="300"/>
      <c r="AN614" s="300"/>
      <c r="AO614" s="300"/>
      <c r="AP614" s="300"/>
      <c r="AQ614" s="300"/>
      <c r="AR614" s="300"/>
      <c r="AS614" s="300"/>
      <c r="AT614" s="300"/>
      <c r="AU614" s="300"/>
      <c r="AV614" s="300"/>
      <c r="AW614" s="300"/>
      <c r="AX614" s="300"/>
      <c r="AY614" s="300"/>
      <c r="AZ614" s="300"/>
      <c r="BA614" s="303"/>
      <c r="BB614" s="353"/>
      <c r="BC614" s="303"/>
      <c r="BD614" s="303"/>
      <c r="BE614" s="303"/>
      <c r="BF614" s="303"/>
      <c r="BG614" s="303"/>
      <c r="BH614" s="303"/>
      <c r="BI614" s="303"/>
      <c r="BJ614" s="303"/>
      <c r="BK614" s="303"/>
      <c r="BL614" s="303"/>
      <c r="BM614" s="303"/>
      <c r="BN614" s="303"/>
      <c r="BO614" s="303"/>
      <c r="BP614" s="303"/>
      <c r="BQ614" s="303"/>
      <c r="BR614" s="303"/>
      <c r="BS614" s="303"/>
      <c r="BT614" s="303"/>
      <c r="BU614" s="303"/>
      <c r="BV614" s="303"/>
      <c r="BW614" s="303"/>
      <c r="BX614" s="303"/>
      <c r="BY614" s="303"/>
      <c r="BZ614" s="303"/>
      <c r="CA614" s="303"/>
      <c r="CB614" s="303"/>
      <c r="CC614" s="303"/>
      <c r="CD614" s="303"/>
      <c r="CE614" s="303"/>
      <c r="CF614" s="303"/>
      <c r="CG614" s="303"/>
      <c r="CH614" s="303"/>
      <c r="CI614" s="303"/>
      <c r="CJ614" s="303"/>
      <c r="CK614" s="303"/>
      <c r="CL614" s="303"/>
      <c r="CM614" s="303"/>
      <c r="CN614" s="303"/>
      <c r="CO614" s="303"/>
      <c r="CP614" s="303"/>
      <c r="CQ614" s="303"/>
      <c r="CR614" s="303"/>
      <c r="CS614" s="303"/>
      <c r="CT614" s="303"/>
      <c r="CU614" s="303"/>
      <c r="CV614" s="303"/>
      <c r="CW614" s="303"/>
      <c r="CX614" s="303"/>
      <c r="CY614" s="303"/>
      <c r="CZ614" s="303"/>
    </row>
    <row r="615" s="623" customFormat="true" ht="25.15" customHeight="true" x14ac:dyDescent="0.2">
      <c r="C615" s="1796"/>
      <c r="D615" s="1797"/>
      <c r="E615" s="1545"/>
      <c r="F615" s="1545"/>
      <c r="G615" s="1545"/>
      <c r="H615" s="1796"/>
      <c r="I615" s="1797"/>
      <c r="J615" s="1545"/>
      <c r="K615" s="1545"/>
      <c r="L615" s="1545"/>
      <c r="M615" s="1796"/>
      <c r="N615" s="1797"/>
      <c r="O615" s="1545"/>
      <c r="P615" s="1545"/>
      <c r="Q615" s="1545"/>
      <c r="AK615" s="300"/>
      <c r="AL615" s="300"/>
      <c r="AM615" s="300"/>
      <c r="AN615" s="300"/>
      <c r="AO615" s="300"/>
      <c r="AP615" s="300"/>
      <c r="AQ615" s="300"/>
      <c r="AR615" s="300"/>
      <c r="AS615" s="300"/>
      <c r="AT615" s="300"/>
      <c r="AU615" s="300"/>
      <c r="AV615" s="300"/>
      <c r="AW615" s="300"/>
      <c r="AX615" s="300"/>
      <c r="AY615" s="300"/>
      <c r="AZ615" s="300"/>
      <c r="BA615" s="303"/>
      <c r="BB615" s="353"/>
      <c r="BC615" s="303"/>
      <c r="BD615" s="303"/>
      <c r="BE615" s="303"/>
      <c r="BF615" s="303"/>
      <c r="BG615" s="303"/>
      <c r="BH615" s="303"/>
      <c r="BI615" s="303"/>
      <c r="BJ615" s="303"/>
      <c r="BK615" s="303"/>
      <c r="BL615" s="303"/>
      <c r="BM615" s="303"/>
      <c r="BN615" s="303"/>
      <c r="BO615" s="303"/>
      <c r="BP615" s="303"/>
      <c r="BQ615" s="303"/>
      <c r="BR615" s="303"/>
      <c r="BS615" s="303"/>
      <c r="BT615" s="303"/>
      <c r="BU615" s="303"/>
      <c r="BV615" s="303"/>
      <c r="BW615" s="303"/>
      <c r="BX615" s="303"/>
      <c r="BY615" s="303"/>
      <c r="BZ615" s="303"/>
      <c r="CA615" s="303"/>
      <c r="CB615" s="303"/>
      <c r="CC615" s="303"/>
      <c r="CD615" s="303"/>
      <c r="CE615" s="303"/>
      <c r="CF615" s="303"/>
      <c r="CG615" s="303"/>
      <c r="CH615" s="303"/>
      <c r="CI615" s="303"/>
      <c r="CJ615" s="303"/>
      <c r="CK615" s="303"/>
      <c r="CL615" s="303"/>
      <c r="CM615" s="303"/>
      <c r="CN615" s="303"/>
      <c r="CO615" s="303"/>
      <c r="CP615" s="303"/>
      <c r="CQ615" s="303"/>
      <c r="CR615" s="303"/>
      <c r="CS615" s="303"/>
      <c r="CT615" s="303"/>
      <c r="CU615" s="303"/>
      <c r="CV615" s="303"/>
      <c r="CW615" s="303"/>
      <c r="CX615" s="303"/>
      <c r="CY615" s="303"/>
      <c r="CZ615" s="303"/>
    </row>
    <row r="616" s="623" customFormat="true" ht="25.15" customHeight="true" x14ac:dyDescent="0.2">
      <c r="C616" s="1796"/>
      <c r="D616" s="1797"/>
      <c r="E616" s="1545"/>
      <c r="F616" s="1545"/>
      <c r="G616" s="1545"/>
      <c r="H616" s="1796"/>
      <c r="I616" s="1797"/>
      <c r="J616" s="1545"/>
      <c r="K616" s="1545"/>
      <c r="L616" s="1545"/>
      <c r="M616" s="1796"/>
      <c r="N616" s="1797"/>
      <c r="O616" s="1545"/>
      <c r="P616" s="1545"/>
      <c r="Q616" s="1545"/>
      <c r="AK616" s="300"/>
      <c r="AL616" s="300"/>
      <c r="AM616" s="300"/>
      <c r="AN616" s="300"/>
      <c r="AO616" s="300"/>
      <c r="AP616" s="300"/>
      <c r="AQ616" s="300"/>
      <c r="AR616" s="300"/>
      <c r="AS616" s="300"/>
      <c r="AT616" s="300"/>
      <c r="AU616" s="300"/>
      <c r="AV616" s="300"/>
      <c r="AW616" s="300"/>
      <c r="AX616" s="300"/>
      <c r="AY616" s="300"/>
      <c r="AZ616" s="300"/>
      <c r="BA616" s="303"/>
      <c r="BB616" s="353"/>
      <c r="BC616" s="303"/>
      <c r="BD616" s="303"/>
      <c r="BE616" s="303"/>
      <c r="BF616" s="303"/>
      <c r="BG616" s="303"/>
      <c r="BH616" s="303"/>
      <c r="BI616" s="303"/>
      <c r="BJ616" s="303"/>
      <c r="BK616" s="303"/>
      <c r="BL616" s="303"/>
      <c r="BM616" s="303"/>
      <c r="BN616" s="303"/>
      <c r="BO616" s="303"/>
      <c r="BP616" s="303"/>
      <c r="BQ616" s="303"/>
      <c r="BR616" s="303"/>
      <c r="BS616" s="303"/>
      <c r="BT616" s="303"/>
      <c r="BU616" s="303"/>
      <c r="BV616" s="303"/>
      <c r="BW616" s="303"/>
      <c r="BX616" s="303"/>
      <c r="BY616" s="303"/>
      <c r="BZ616" s="303"/>
      <c r="CA616" s="303"/>
      <c r="CB616" s="303"/>
      <c r="CC616" s="303"/>
      <c r="CD616" s="303"/>
      <c r="CE616" s="303"/>
      <c r="CF616" s="303"/>
      <c r="CG616" s="303"/>
      <c r="CH616" s="303"/>
      <c r="CI616" s="303"/>
      <c r="CJ616" s="303"/>
      <c r="CK616" s="303"/>
      <c r="CL616" s="303"/>
      <c r="CM616" s="303"/>
      <c r="CN616" s="303"/>
      <c r="CO616" s="303"/>
      <c r="CP616" s="303"/>
      <c r="CQ616" s="303"/>
      <c r="CR616" s="303"/>
      <c r="CS616" s="303"/>
      <c r="CT616" s="303"/>
      <c r="CU616" s="303"/>
      <c r="CV616" s="303"/>
      <c r="CW616" s="303"/>
      <c r="CX616" s="303"/>
      <c r="CY616" s="303"/>
      <c r="CZ616" s="303"/>
    </row>
    <row r="617" s="623" customFormat="true" ht="25.15" customHeight="true" x14ac:dyDescent="0.2">
      <c r="C617" s="1796"/>
      <c r="D617" s="1797"/>
      <c r="E617" s="1545"/>
      <c r="F617" s="1545"/>
      <c r="G617" s="1545"/>
      <c r="H617" s="1796"/>
      <c r="I617" s="1797"/>
      <c r="J617" s="1545"/>
      <c r="K617" s="1545"/>
      <c r="L617" s="1545"/>
      <c r="M617" s="1796"/>
      <c r="N617" s="1797"/>
      <c r="O617" s="1545"/>
      <c r="P617" s="1545"/>
      <c r="Q617" s="1545"/>
      <c r="AK617" s="300"/>
      <c r="AL617" s="300"/>
      <c r="AM617" s="300"/>
      <c r="AN617" s="300"/>
      <c r="AO617" s="300"/>
      <c r="AP617" s="300"/>
      <c r="AQ617" s="300"/>
      <c r="AR617" s="300"/>
      <c r="AS617" s="300"/>
      <c r="AT617" s="300"/>
      <c r="AU617" s="300"/>
      <c r="AV617" s="300"/>
      <c r="AW617" s="300"/>
      <c r="AX617" s="300"/>
      <c r="AY617" s="300"/>
      <c r="AZ617" s="300"/>
      <c r="BA617" s="303"/>
      <c r="BB617" s="353"/>
      <c r="BC617" s="303"/>
      <c r="BD617" s="303"/>
      <c r="BE617" s="303"/>
      <c r="BF617" s="303"/>
      <c r="BG617" s="303"/>
      <c r="BH617" s="303"/>
      <c r="BI617" s="303"/>
      <c r="BJ617" s="303"/>
      <c r="BK617" s="303"/>
      <c r="BL617" s="303"/>
      <c r="BM617" s="303"/>
      <c r="BN617" s="303"/>
      <c r="BO617" s="303"/>
      <c r="BP617" s="303"/>
      <c r="BQ617" s="303"/>
      <c r="BR617" s="303"/>
      <c r="BS617" s="303"/>
      <c r="BT617" s="303"/>
      <c r="BU617" s="303"/>
      <c r="BV617" s="303"/>
      <c r="BW617" s="303"/>
      <c r="BX617" s="303"/>
      <c r="BY617" s="303"/>
      <c r="BZ617" s="303"/>
      <c r="CA617" s="303"/>
      <c r="CB617" s="303"/>
      <c r="CC617" s="303"/>
      <c r="CD617" s="303"/>
      <c r="CE617" s="303"/>
      <c r="CF617" s="303"/>
      <c r="CG617" s="303"/>
      <c r="CH617" s="303"/>
      <c r="CI617" s="303"/>
      <c r="CJ617" s="303"/>
      <c r="CK617" s="303"/>
      <c r="CL617" s="303"/>
      <c r="CM617" s="303"/>
      <c r="CN617" s="303"/>
      <c r="CO617" s="303"/>
      <c r="CP617" s="303"/>
      <c r="CQ617" s="303"/>
      <c r="CR617" s="303"/>
      <c r="CS617" s="303"/>
      <c r="CT617" s="303"/>
      <c r="CU617" s="303"/>
      <c r="CV617" s="303"/>
      <c r="CW617" s="303"/>
      <c r="CX617" s="303"/>
      <c r="CY617" s="303"/>
      <c r="CZ617" s="303"/>
    </row>
    <row r="618" s="623" customFormat="true" ht="25.15" customHeight="true" x14ac:dyDescent="0.2">
      <c r="C618" s="1796"/>
      <c r="D618" s="1797"/>
      <c r="E618" s="1545"/>
      <c r="F618" s="1545"/>
      <c r="G618" s="1545"/>
      <c r="H618" s="1796"/>
      <c r="I618" s="1797"/>
      <c r="J618" s="1545"/>
      <c r="K618" s="1545"/>
      <c r="L618" s="1545"/>
      <c r="M618" s="1796"/>
      <c r="N618" s="1797"/>
      <c r="O618" s="1545"/>
      <c r="P618" s="1545"/>
      <c r="Q618" s="1545"/>
      <c r="AK618" s="300"/>
      <c r="AL618" s="300"/>
      <c r="AM618" s="300"/>
      <c r="AN618" s="300"/>
      <c r="AO618" s="300"/>
      <c r="AP618" s="300"/>
      <c r="AQ618" s="300"/>
      <c r="AR618" s="300"/>
      <c r="AS618" s="300"/>
      <c r="AT618" s="300"/>
      <c r="AU618" s="300"/>
      <c r="AV618" s="300"/>
      <c r="AW618" s="300"/>
      <c r="AX618" s="300"/>
      <c r="AY618" s="300"/>
      <c r="AZ618" s="300"/>
      <c r="BA618" s="303"/>
      <c r="BB618" s="353"/>
      <c r="BC618" s="303"/>
      <c r="BD618" s="303"/>
      <c r="BE618" s="303"/>
      <c r="BF618" s="303"/>
      <c r="BG618" s="303"/>
      <c r="BH618" s="303"/>
      <c r="BI618" s="303"/>
      <c r="BJ618" s="303"/>
      <c r="BK618" s="303"/>
      <c r="BL618" s="303"/>
      <c r="BM618" s="303"/>
      <c r="BN618" s="303"/>
      <c r="BO618" s="303"/>
      <c r="BP618" s="303"/>
      <c r="BQ618" s="303"/>
      <c r="BR618" s="303"/>
      <c r="BS618" s="303"/>
      <c r="BT618" s="303"/>
      <c r="BU618" s="303"/>
      <c r="BV618" s="303"/>
      <c r="BW618" s="303"/>
      <c r="BX618" s="303"/>
      <c r="BY618" s="303"/>
      <c r="BZ618" s="303"/>
      <c r="CA618" s="303"/>
      <c r="CB618" s="303"/>
      <c r="CC618" s="303"/>
      <c r="CD618" s="303"/>
      <c r="CE618" s="303"/>
      <c r="CF618" s="303"/>
      <c r="CG618" s="303"/>
      <c r="CH618" s="303"/>
      <c r="CI618" s="303"/>
      <c r="CJ618" s="303"/>
      <c r="CK618" s="303"/>
      <c r="CL618" s="303"/>
      <c r="CM618" s="303"/>
      <c r="CN618" s="303"/>
      <c r="CO618" s="303"/>
      <c r="CP618" s="303"/>
      <c r="CQ618" s="303"/>
      <c r="CR618" s="303"/>
      <c r="CS618" s="303"/>
      <c r="CT618" s="303"/>
      <c r="CU618" s="303"/>
      <c r="CV618" s="303"/>
      <c r="CW618" s="303"/>
      <c r="CX618" s="303"/>
      <c r="CY618" s="303"/>
      <c r="CZ618" s="303"/>
    </row>
    <row r="619" s="623" customFormat="true" ht="25.15" customHeight="true" x14ac:dyDescent="0.2">
      <c r="C619" s="1796"/>
      <c r="D619" s="1797"/>
      <c r="E619" s="1545"/>
      <c r="F619" s="1545"/>
      <c r="G619" s="1545"/>
      <c r="H619" s="1796"/>
      <c r="I619" s="1797"/>
      <c r="J619" s="1545"/>
      <c r="K619" s="1545"/>
      <c r="L619" s="1545"/>
      <c r="M619" s="1796"/>
      <c r="N619" s="1797"/>
      <c r="O619" s="1545"/>
      <c r="P619" s="1545"/>
      <c r="Q619" s="1545"/>
      <c r="AK619" s="300"/>
      <c r="AL619" s="300"/>
      <c r="AM619" s="300"/>
      <c r="AN619" s="300"/>
      <c r="AO619" s="300"/>
      <c r="AP619" s="300"/>
      <c r="AQ619" s="300"/>
      <c r="AR619" s="300"/>
      <c r="AS619" s="300"/>
      <c r="AT619" s="300"/>
      <c r="AU619" s="300"/>
      <c r="AV619" s="300"/>
      <c r="AW619" s="300"/>
      <c r="AX619" s="300"/>
      <c r="AY619" s="300"/>
      <c r="AZ619" s="300"/>
      <c r="BA619" s="303"/>
      <c r="BB619" s="353"/>
      <c r="BC619" s="303"/>
      <c r="BD619" s="303"/>
      <c r="BE619" s="303"/>
      <c r="BF619" s="303"/>
      <c r="BG619" s="303"/>
      <c r="BH619" s="303"/>
      <c r="BI619" s="303"/>
      <c r="BJ619" s="303"/>
      <c r="BK619" s="303"/>
      <c r="BL619" s="303"/>
      <c r="BM619" s="303"/>
      <c r="BN619" s="303"/>
      <c r="BO619" s="303"/>
      <c r="BP619" s="303"/>
      <c r="BQ619" s="303"/>
      <c r="BR619" s="303"/>
      <c r="BS619" s="303"/>
      <c r="BT619" s="303"/>
      <c r="BU619" s="303"/>
      <c r="BV619" s="303"/>
      <c r="BW619" s="303"/>
      <c r="BX619" s="303"/>
      <c r="BY619" s="303"/>
      <c r="BZ619" s="303"/>
      <c r="CA619" s="303"/>
      <c r="CB619" s="303"/>
      <c r="CC619" s="303"/>
      <c r="CD619" s="303"/>
      <c r="CE619" s="303"/>
      <c r="CF619" s="303"/>
      <c r="CG619" s="303"/>
      <c r="CH619" s="303"/>
      <c r="CI619" s="303"/>
      <c r="CJ619" s="303"/>
      <c r="CK619" s="303"/>
      <c r="CL619" s="303"/>
      <c r="CM619" s="303"/>
      <c r="CN619" s="303"/>
      <c r="CO619" s="303"/>
      <c r="CP619" s="303"/>
      <c r="CQ619" s="303"/>
      <c r="CR619" s="303"/>
      <c r="CS619" s="303"/>
      <c r="CT619" s="303"/>
      <c r="CU619" s="303"/>
      <c r="CV619" s="303"/>
      <c r="CW619" s="303"/>
      <c r="CX619" s="303"/>
      <c r="CY619" s="303"/>
      <c r="CZ619" s="303"/>
    </row>
    <row r="620" s="623" customFormat="true" ht="25.15" customHeight="true" x14ac:dyDescent="0.2">
      <c r="C620" s="1796"/>
      <c r="D620" s="1797"/>
      <c r="E620" s="1545"/>
      <c r="F620" s="1545"/>
      <c r="G620" s="1545"/>
      <c r="H620" s="1796"/>
      <c r="I620" s="1797"/>
      <c r="J620" s="1545"/>
      <c r="K620" s="1545"/>
      <c r="L620" s="1545"/>
      <c r="M620" s="1796"/>
      <c r="N620" s="1797"/>
      <c r="O620" s="1545"/>
      <c r="P620" s="1545"/>
      <c r="Q620" s="1545"/>
      <c r="AK620" s="300"/>
      <c r="AL620" s="300"/>
      <c r="AM620" s="300"/>
      <c r="AN620" s="300"/>
      <c r="AO620" s="300"/>
      <c r="AP620" s="300"/>
      <c r="AQ620" s="300"/>
      <c r="AR620" s="300"/>
      <c r="AS620" s="300"/>
      <c r="AT620" s="300"/>
      <c r="AU620" s="300"/>
      <c r="AV620" s="300"/>
      <c r="AW620" s="300"/>
      <c r="AX620" s="300"/>
      <c r="AY620" s="300"/>
      <c r="AZ620" s="300"/>
      <c r="BA620" s="303"/>
      <c r="BB620" s="353"/>
      <c r="BC620" s="303"/>
      <c r="BD620" s="303"/>
      <c r="BE620" s="303"/>
      <c r="BF620" s="303"/>
      <c r="BG620" s="303"/>
      <c r="BH620" s="303"/>
      <c r="BI620" s="303"/>
      <c r="BJ620" s="303"/>
      <c r="BK620" s="303"/>
      <c r="BL620" s="303"/>
      <c r="BM620" s="303"/>
      <c r="BN620" s="303"/>
      <c r="BO620" s="303"/>
      <c r="BP620" s="303"/>
      <c r="BQ620" s="303"/>
      <c r="BR620" s="303"/>
      <c r="BS620" s="303"/>
      <c r="BT620" s="303"/>
      <c r="BU620" s="303"/>
      <c r="BV620" s="303"/>
      <c r="BW620" s="303"/>
      <c r="BX620" s="303"/>
      <c r="BY620" s="303"/>
      <c r="BZ620" s="303"/>
      <c r="CA620" s="303"/>
      <c r="CB620" s="303"/>
      <c r="CC620" s="303"/>
      <c r="CD620" s="303"/>
      <c r="CE620" s="303"/>
      <c r="CF620" s="303"/>
      <c r="CG620" s="303"/>
      <c r="CH620" s="303"/>
      <c r="CI620" s="303"/>
      <c r="CJ620" s="303"/>
      <c r="CK620" s="303"/>
      <c r="CL620" s="303"/>
      <c r="CM620" s="303"/>
      <c r="CN620" s="303"/>
      <c r="CO620" s="303"/>
      <c r="CP620" s="303"/>
      <c r="CQ620" s="303"/>
      <c r="CR620" s="303"/>
      <c r="CS620" s="303"/>
      <c r="CT620" s="303"/>
      <c r="CU620" s="303"/>
      <c r="CV620" s="303"/>
      <c r="CW620" s="303"/>
      <c r="CX620" s="303"/>
      <c r="CY620" s="303"/>
      <c r="CZ620" s="303"/>
    </row>
    <row r="621" s="623" customFormat="true" ht="25.15" customHeight="true" x14ac:dyDescent="0.2">
      <c r="C621" s="1796"/>
      <c r="D621" s="1797"/>
      <c r="E621" s="1545"/>
      <c r="F621" s="1545"/>
      <c r="G621" s="1545"/>
      <c r="H621" s="1796"/>
      <c r="I621" s="1797"/>
      <c r="J621" s="1545"/>
      <c r="K621" s="1545"/>
      <c r="L621" s="1545"/>
      <c r="M621" s="1796"/>
      <c r="N621" s="1797"/>
      <c r="O621" s="1545"/>
      <c r="P621" s="1545"/>
      <c r="Q621" s="1545"/>
      <c r="AK621" s="300"/>
      <c r="AL621" s="300"/>
      <c r="AM621" s="300"/>
      <c r="AN621" s="300"/>
      <c r="AO621" s="300"/>
      <c r="AP621" s="300"/>
      <c r="AQ621" s="300"/>
      <c r="AR621" s="300"/>
      <c r="AS621" s="300"/>
      <c r="AT621" s="300"/>
      <c r="AU621" s="300"/>
      <c r="AV621" s="300"/>
      <c r="AW621" s="300"/>
      <c r="AX621" s="300"/>
      <c r="AY621" s="300"/>
      <c r="AZ621" s="300"/>
      <c r="BA621" s="303"/>
      <c r="BB621" s="353"/>
      <c r="BC621" s="303"/>
      <c r="BD621" s="303"/>
      <c r="BE621" s="303"/>
      <c r="BF621" s="303"/>
      <c r="BG621" s="303"/>
      <c r="BH621" s="303"/>
      <c r="BI621" s="303"/>
      <c r="BJ621" s="303"/>
      <c r="BK621" s="303"/>
      <c r="BL621" s="303"/>
      <c r="BM621" s="303"/>
      <c r="BN621" s="303"/>
      <c r="BO621" s="303"/>
      <c r="BP621" s="303"/>
      <c r="BQ621" s="303"/>
      <c r="BR621" s="303"/>
      <c r="BS621" s="303"/>
      <c r="BT621" s="303"/>
      <c r="BU621" s="303"/>
      <c r="BV621" s="303"/>
      <c r="BW621" s="303"/>
      <c r="BX621" s="303"/>
      <c r="BY621" s="303"/>
      <c r="BZ621" s="303"/>
      <c r="CA621" s="303"/>
      <c r="CB621" s="303"/>
      <c r="CC621" s="303"/>
      <c r="CD621" s="303"/>
      <c r="CE621" s="303"/>
      <c r="CF621" s="303"/>
      <c r="CG621" s="303"/>
      <c r="CH621" s="303"/>
      <c r="CI621" s="303"/>
      <c r="CJ621" s="303"/>
      <c r="CK621" s="303"/>
      <c r="CL621" s="303"/>
      <c r="CM621" s="303"/>
      <c r="CN621" s="303"/>
      <c r="CO621" s="303"/>
      <c r="CP621" s="303"/>
      <c r="CQ621" s="303"/>
      <c r="CR621" s="303"/>
      <c r="CS621" s="303"/>
      <c r="CT621" s="303"/>
      <c r="CU621" s="303"/>
      <c r="CV621" s="303"/>
      <c r="CW621" s="303"/>
      <c r="CX621" s="303"/>
      <c r="CY621" s="303"/>
      <c r="CZ621" s="303"/>
    </row>
    <row r="622" s="623" customFormat="true" ht="25.15" customHeight="true" x14ac:dyDescent="0.2">
      <c r="C622" s="1796"/>
      <c r="D622" s="1797"/>
      <c r="E622" s="1545"/>
      <c r="F622" s="1545"/>
      <c r="G622" s="1545"/>
      <c r="H622" s="1796"/>
      <c r="I622" s="1797"/>
      <c r="J622" s="1545"/>
      <c r="K622" s="1545"/>
      <c r="L622" s="1545"/>
      <c r="M622" s="1796"/>
      <c r="N622" s="1797"/>
      <c r="O622" s="1545"/>
      <c r="P622" s="1545"/>
      <c r="Q622" s="1545"/>
      <c r="AK622" s="300"/>
      <c r="AL622" s="300"/>
      <c r="AM622" s="300"/>
      <c r="AN622" s="300"/>
      <c r="AO622" s="300"/>
      <c r="AP622" s="300"/>
      <c r="AQ622" s="300"/>
      <c r="AR622" s="300"/>
      <c r="AS622" s="300"/>
      <c r="AT622" s="300"/>
      <c r="AU622" s="300"/>
      <c r="AV622" s="300"/>
      <c r="AW622" s="300"/>
      <c r="AX622" s="300"/>
      <c r="AY622" s="300"/>
      <c r="AZ622" s="300"/>
      <c r="BA622" s="303"/>
      <c r="BB622" s="353"/>
      <c r="BC622" s="303"/>
      <c r="BD622" s="303"/>
      <c r="BE622" s="303"/>
      <c r="BF622" s="303"/>
      <c r="BG622" s="303"/>
      <c r="BH622" s="303"/>
      <c r="BI622" s="303"/>
      <c r="BJ622" s="303"/>
      <c r="BK622" s="303"/>
      <c r="BL622" s="303"/>
      <c r="BM622" s="303"/>
      <c r="BN622" s="303"/>
      <c r="BO622" s="303"/>
      <c r="BP622" s="303"/>
      <c r="BQ622" s="303"/>
      <c r="BR622" s="303"/>
      <c r="BS622" s="303"/>
      <c r="BT622" s="303"/>
      <c r="BU622" s="303"/>
      <c r="BV622" s="303"/>
      <c r="BW622" s="303"/>
      <c r="BX622" s="303"/>
      <c r="BY622" s="303"/>
      <c r="BZ622" s="303"/>
      <c r="CA622" s="303"/>
      <c r="CB622" s="303"/>
      <c r="CC622" s="303"/>
      <c r="CD622" s="303"/>
      <c r="CE622" s="303"/>
      <c r="CF622" s="303"/>
      <c r="CG622" s="303"/>
      <c r="CH622" s="303"/>
      <c r="CI622" s="303"/>
      <c r="CJ622" s="303"/>
      <c r="CK622" s="303"/>
      <c r="CL622" s="303"/>
      <c r="CM622" s="303"/>
      <c r="CN622" s="303"/>
      <c r="CO622" s="303"/>
      <c r="CP622" s="303"/>
      <c r="CQ622" s="303"/>
      <c r="CR622" s="303"/>
      <c r="CS622" s="303"/>
      <c r="CT622" s="303"/>
      <c r="CU622" s="303"/>
      <c r="CV622" s="303"/>
      <c r="CW622" s="303"/>
      <c r="CX622" s="303"/>
      <c r="CY622" s="303"/>
      <c r="CZ622" s="303"/>
    </row>
    <row r="623" s="623" customFormat="true" ht="25.15" customHeight="true" x14ac:dyDescent="0.2">
      <c r="C623" s="1796"/>
      <c r="D623" s="1797"/>
      <c r="E623" s="1545"/>
      <c r="F623" s="1545"/>
      <c r="G623" s="1545"/>
      <c r="H623" s="1796"/>
      <c r="I623" s="1797"/>
      <c r="J623" s="1545"/>
      <c r="K623" s="1545"/>
      <c r="L623" s="1545"/>
      <c r="M623" s="1796"/>
      <c r="N623" s="1797"/>
      <c r="O623" s="1545"/>
      <c r="P623" s="1545"/>
      <c r="Q623" s="1545"/>
      <c r="AK623" s="300"/>
      <c r="AL623" s="300"/>
      <c r="AM623" s="300"/>
      <c r="AN623" s="300"/>
      <c r="AO623" s="300"/>
      <c r="AP623" s="300"/>
      <c r="AQ623" s="300"/>
      <c r="AR623" s="300"/>
      <c r="AS623" s="300"/>
      <c r="AT623" s="300"/>
      <c r="AU623" s="300"/>
      <c r="AV623" s="300"/>
      <c r="AW623" s="300"/>
      <c r="AX623" s="300"/>
      <c r="AY623" s="300"/>
      <c r="AZ623" s="300"/>
      <c r="BA623" s="303"/>
      <c r="BB623" s="353"/>
      <c r="BC623" s="303"/>
      <c r="BD623" s="303"/>
      <c r="BE623" s="303"/>
      <c r="BF623" s="303"/>
      <c r="BG623" s="303"/>
      <c r="BH623" s="303"/>
      <c r="BI623" s="303"/>
      <c r="BJ623" s="303"/>
      <c r="BK623" s="303"/>
      <c r="BL623" s="303"/>
      <c r="BM623" s="303"/>
      <c r="BN623" s="303"/>
      <c r="BO623" s="303"/>
      <c r="BP623" s="303"/>
      <c r="BQ623" s="303"/>
      <c r="BR623" s="303"/>
      <c r="BS623" s="303"/>
      <c r="BT623" s="303"/>
      <c r="BU623" s="303"/>
      <c r="BV623" s="303"/>
      <c r="BW623" s="303"/>
      <c r="BX623" s="303"/>
      <c r="BY623" s="303"/>
      <c r="BZ623" s="303"/>
      <c r="CA623" s="303"/>
      <c r="CB623" s="303"/>
      <c r="CC623" s="303"/>
      <c r="CD623" s="303"/>
      <c r="CE623" s="303"/>
      <c r="CF623" s="303"/>
      <c r="CG623" s="303"/>
      <c r="CH623" s="303"/>
      <c r="CI623" s="303"/>
      <c r="CJ623" s="303"/>
      <c r="CK623" s="303"/>
      <c r="CL623" s="303"/>
      <c r="CM623" s="303"/>
      <c r="CN623" s="303"/>
      <c r="CO623" s="303"/>
      <c r="CP623" s="303"/>
      <c r="CQ623" s="303"/>
      <c r="CR623" s="303"/>
      <c r="CS623" s="303"/>
      <c r="CT623" s="303"/>
      <c r="CU623" s="303"/>
      <c r="CV623" s="303"/>
      <c r="CW623" s="303"/>
      <c r="CX623" s="303"/>
      <c r="CY623" s="303"/>
      <c r="CZ623" s="303"/>
    </row>
    <row r="624" s="623" customFormat="true" ht="25.15" customHeight="true" x14ac:dyDescent="0.2">
      <c r="C624" s="1796"/>
      <c r="D624" s="1797"/>
      <c r="E624" s="1545"/>
      <c r="F624" s="1545"/>
      <c r="G624" s="1545"/>
      <c r="H624" s="1796"/>
      <c r="I624" s="1797"/>
      <c r="J624" s="1545"/>
      <c r="K624" s="1545"/>
      <c r="L624" s="1545"/>
      <c r="M624" s="1796"/>
      <c r="N624" s="1797"/>
      <c r="O624" s="1545"/>
      <c r="P624" s="1545"/>
      <c r="Q624" s="1545"/>
      <c r="AK624" s="300"/>
      <c r="AL624" s="300"/>
      <c r="AM624" s="300"/>
      <c r="AN624" s="300"/>
      <c r="AO624" s="300"/>
      <c r="AP624" s="300"/>
      <c r="AQ624" s="300"/>
      <c r="AR624" s="300"/>
      <c r="AS624" s="300"/>
      <c r="AT624" s="300"/>
      <c r="AU624" s="300"/>
      <c r="AV624" s="300"/>
      <c r="AW624" s="300"/>
      <c r="AX624" s="300"/>
      <c r="AY624" s="300"/>
      <c r="AZ624" s="300"/>
      <c r="BA624" s="303"/>
      <c r="BB624" s="353"/>
      <c r="BC624" s="303"/>
      <c r="BD624" s="303"/>
      <c r="BE624" s="303"/>
      <c r="BF624" s="303"/>
      <c r="BG624" s="303"/>
      <c r="BH624" s="303"/>
      <c r="BI624" s="303"/>
      <c r="BJ624" s="303"/>
      <c r="BK624" s="303"/>
      <c r="BL624" s="303"/>
      <c r="BM624" s="303"/>
      <c r="BN624" s="303"/>
      <c r="BO624" s="303"/>
      <c r="BP624" s="303"/>
      <c r="BQ624" s="303"/>
      <c r="BR624" s="303"/>
      <c r="BS624" s="303"/>
      <c r="BT624" s="303"/>
      <c r="BU624" s="303"/>
      <c r="BV624" s="303"/>
      <c r="BW624" s="303"/>
      <c r="BX624" s="303"/>
      <c r="BY624" s="303"/>
      <c r="BZ624" s="303"/>
      <c r="CA624" s="303"/>
      <c r="CB624" s="303"/>
      <c r="CC624" s="303"/>
      <c r="CD624" s="303"/>
      <c r="CE624" s="303"/>
      <c r="CF624" s="303"/>
      <c r="CG624" s="303"/>
      <c r="CH624" s="303"/>
      <c r="CI624" s="303"/>
      <c r="CJ624" s="303"/>
      <c r="CK624" s="303"/>
      <c r="CL624" s="303"/>
      <c r="CM624" s="303"/>
      <c r="CN624" s="303"/>
      <c r="CO624" s="303"/>
      <c r="CP624" s="303"/>
      <c r="CQ624" s="303"/>
      <c r="CR624" s="303"/>
      <c r="CS624" s="303"/>
      <c r="CT624" s="303"/>
      <c r="CU624" s="303"/>
      <c r="CV624" s="303"/>
      <c r="CW624" s="303"/>
      <c r="CX624" s="303"/>
      <c r="CY624" s="303"/>
      <c r="CZ624" s="303"/>
    </row>
    <row r="625" s="623" customFormat="true" ht="25.15" customHeight="true" x14ac:dyDescent="0.2">
      <c r="C625" s="1796"/>
      <c r="D625" s="1797"/>
      <c r="E625" s="1545"/>
      <c r="F625" s="1545"/>
      <c r="G625" s="1545"/>
      <c r="H625" s="1796"/>
      <c r="I625" s="1797"/>
      <c r="J625" s="1545"/>
      <c r="K625" s="1545"/>
      <c r="L625" s="1545"/>
      <c r="M625" s="1796"/>
      <c r="N625" s="1797"/>
      <c r="O625" s="1545"/>
      <c r="P625" s="1545"/>
      <c r="Q625" s="1545"/>
      <c r="AK625" s="300"/>
      <c r="AL625" s="300"/>
      <c r="AM625" s="300"/>
      <c r="AN625" s="300"/>
      <c r="AO625" s="300"/>
      <c r="AP625" s="300"/>
      <c r="AQ625" s="300"/>
      <c r="AR625" s="300"/>
      <c r="AS625" s="300"/>
      <c r="AT625" s="300"/>
      <c r="AU625" s="300"/>
      <c r="AV625" s="300"/>
      <c r="AW625" s="300"/>
      <c r="AX625" s="300"/>
      <c r="AY625" s="300"/>
      <c r="AZ625" s="300"/>
      <c r="BA625" s="303"/>
      <c r="BB625" s="353"/>
      <c r="BC625" s="303"/>
      <c r="BD625" s="303"/>
      <c r="BE625" s="303"/>
      <c r="BF625" s="303"/>
      <c r="BG625" s="303"/>
      <c r="BH625" s="303"/>
      <c r="BI625" s="303"/>
      <c r="BJ625" s="303"/>
      <c r="BK625" s="303"/>
      <c r="BL625" s="303"/>
      <c r="BM625" s="303"/>
      <c r="BN625" s="303"/>
      <c r="BO625" s="303"/>
      <c r="BP625" s="303"/>
      <c r="BQ625" s="303"/>
      <c r="BR625" s="303"/>
      <c r="BS625" s="303"/>
      <c r="BT625" s="303"/>
      <c r="BU625" s="303"/>
      <c r="BV625" s="303"/>
      <c r="BW625" s="303"/>
      <c r="BX625" s="303"/>
      <c r="BY625" s="303"/>
      <c r="BZ625" s="303"/>
      <c r="CA625" s="303"/>
      <c r="CB625" s="303"/>
      <c r="CC625" s="303"/>
      <c r="CD625" s="303"/>
      <c r="CE625" s="303"/>
      <c r="CF625" s="303"/>
      <c r="CG625" s="303"/>
      <c r="CH625" s="303"/>
      <c r="CI625" s="303"/>
      <c r="CJ625" s="303"/>
      <c r="CK625" s="303"/>
      <c r="CL625" s="303"/>
      <c r="CM625" s="303"/>
      <c r="CN625" s="303"/>
      <c r="CO625" s="303"/>
      <c r="CP625" s="303"/>
      <c r="CQ625" s="303"/>
      <c r="CR625" s="303"/>
      <c r="CS625" s="303"/>
      <c r="CT625" s="303"/>
      <c r="CU625" s="303"/>
      <c r="CV625" s="303"/>
      <c r="CW625" s="303"/>
      <c r="CX625" s="303"/>
      <c r="CY625" s="303"/>
      <c r="CZ625" s="303"/>
    </row>
    <row r="626" s="623" customFormat="true" ht="25.15" customHeight="true" x14ac:dyDescent="0.2">
      <c r="C626" s="1796"/>
      <c r="D626" s="1797"/>
      <c r="E626" s="1545"/>
      <c r="F626" s="1545"/>
      <c r="G626" s="1545"/>
      <c r="H626" s="1796"/>
      <c r="I626" s="1797"/>
      <c r="J626" s="1545"/>
      <c r="K626" s="1545"/>
      <c r="L626" s="1545"/>
      <c r="M626" s="1796"/>
      <c r="N626" s="1797"/>
      <c r="O626" s="1545"/>
      <c r="P626" s="1545"/>
      <c r="Q626" s="1545"/>
      <c r="AK626" s="300"/>
      <c r="AL626" s="300"/>
      <c r="AM626" s="300"/>
      <c r="AN626" s="300"/>
      <c r="AO626" s="300"/>
      <c r="AP626" s="300"/>
      <c r="AQ626" s="300"/>
      <c r="AR626" s="300"/>
      <c r="AS626" s="300"/>
      <c r="AT626" s="300"/>
      <c r="AU626" s="300"/>
      <c r="AV626" s="300"/>
      <c r="AW626" s="300"/>
      <c r="AX626" s="300"/>
      <c r="AY626" s="300"/>
      <c r="AZ626" s="300"/>
      <c r="BA626" s="303"/>
      <c r="BB626" s="353"/>
      <c r="BC626" s="303"/>
      <c r="BD626" s="303"/>
      <c r="BE626" s="303"/>
      <c r="BF626" s="303"/>
      <c r="BG626" s="303"/>
      <c r="BH626" s="303"/>
      <c r="BI626" s="303"/>
      <c r="BJ626" s="303"/>
      <c r="BK626" s="303"/>
      <c r="BL626" s="303"/>
      <c r="BM626" s="303"/>
      <c r="BN626" s="303"/>
      <c r="BO626" s="303"/>
      <c r="BP626" s="303"/>
      <c r="BQ626" s="303"/>
      <c r="BR626" s="303"/>
      <c r="BS626" s="303"/>
      <c r="BT626" s="303"/>
      <c r="BU626" s="303"/>
      <c r="BV626" s="303"/>
      <c r="BW626" s="303"/>
      <c r="BX626" s="303"/>
      <c r="BY626" s="303"/>
      <c r="BZ626" s="303"/>
      <c r="CA626" s="303"/>
      <c r="CB626" s="303"/>
      <c r="CC626" s="303"/>
      <c r="CD626" s="303"/>
      <c r="CE626" s="303"/>
      <c r="CF626" s="303"/>
      <c r="CG626" s="303"/>
      <c r="CH626" s="303"/>
      <c r="CI626" s="303"/>
      <c r="CJ626" s="303"/>
      <c r="CK626" s="303"/>
      <c r="CL626" s="303"/>
      <c r="CM626" s="303"/>
      <c r="CN626" s="303"/>
      <c r="CO626" s="303"/>
      <c r="CP626" s="303"/>
      <c r="CQ626" s="303"/>
      <c r="CR626" s="303"/>
      <c r="CS626" s="303"/>
      <c r="CT626" s="303"/>
      <c r="CU626" s="303"/>
      <c r="CV626" s="303"/>
      <c r="CW626" s="303"/>
      <c r="CX626" s="303"/>
      <c r="CY626" s="303"/>
      <c r="CZ626" s="303"/>
    </row>
    <row r="627" s="623" customFormat="true" ht="25.15" customHeight="true" x14ac:dyDescent="0.2">
      <c r="C627" s="1796"/>
      <c r="D627" s="1797"/>
      <c r="E627" s="1545"/>
      <c r="F627" s="1545"/>
      <c r="G627" s="1545"/>
      <c r="H627" s="1796"/>
      <c r="I627" s="1797"/>
      <c r="J627" s="1545"/>
      <c r="K627" s="1545"/>
      <c r="L627" s="1545"/>
      <c r="M627" s="1796"/>
      <c r="N627" s="1797"/>
      <c r="O627" s="1545"/>
      <c r="P627" s="1545"/>
      <c r="Q627" s="1545"/>
      <c r="AK627" s="300"/>
      <c r="AL627" s="300"/>
      <c r="AM627" s="300"/>
      <c r="AN627" s="300"/>
      <c r="AO627" s="300"/>
      <c r="AP627" s="300"/>
      <c r="AQ627" s="300"/>
      <c r="AR627" s="300"/>
      <c r="AS627" s="300"/>
      <c r="AT627" s="300"/>
      <c r="AU627" s="300"/>
      <c r="AV627" s="300"/>
      <c r="AW627" s="300"/>
      <c r="AX627" s="300"/>
      <c r="AY627" s="300"/>
      <c r="AZ627" s="300"/>
      <c r="BA627" s="303"/>
      <c r="BB627" s="353"/>
      <c r="BC627" s="303"/>
      <c r="BD627" s="303"/>
      <c r="BE627" s="303"/>
      <c r="BF627" s="303"/>
      <c r="BG627" s="303"/>
      <c r="BH627" s="303"/>
      <c r="BI627" s="303"/>
      <c r="BJ627" s="303"/>
      <c r="BK627" s="303"/>
      <c r="BL627" s="303"/>
      <c r="BM627" s="303"/>
      <c r="BN627" s="303"/>
      <c r="BO627" s="303"/>
      <c r="BP627" s="303"/>
      <c r="BQ627" s="303"/>
      <c r="BR627" s="303"/>
      <c r="BS627" s="303"/>
      <c r="BT627" s="303"/>
      <c r="BU627" s="303"/>
      <c r="BV627" s="303"/>
      <c r="BW627" s="303"/>
      <c r="BX627" s="303"/>
      <c r="BY627" s="303"/>
      <c r="BZ627" s="303"/>
      <c r="CA627" s="303"/>
      <c r="CB627" s="303"/>
      <c r="CC627" s="303"/>
      <c r="CD627" s="303"/>
      <c r="CE627" s="303"/>
      <c r="CF627" s="303"/>
      <c r="CG627" s="303"/>
      <c r="CH627" s="303"/>
      <c r="CI627" s="303"/>
      <c r="CJ627" s="303"/>
      <c r="CK627" s="303"/>
      <c r="CL627" s="303"/>
      <c r="CM627" s="303"/>
      <c r="CN627" s="303"/>
      <c r="CO627" s="303"/>
      <c r="CP627" s="303"/>
      <c r="CQ627" s="303"/>
      <c r="CR627" s="303"/>
      <c r="CS627" s="303"/>
      <c r="CT627" s="303"/>
      <c r="CU627" s="303"/>
      <c r="CV627" s="303"/>
      <c r="CW627" s="303"/>
      <c r="CX627" s="303"/>
      <c r="CY627" s="303"/>
      <c r="CZ627" s="303"/>
    </row>
    <row r="628" s="623" customFormat="true" ht="25.15" customHeight="true" x14ac:dyDescent="0.2">
      <c r="C628" s="1796"/>
      <c r="D628" s="1797"/>
      <c r="E628" s="1545"/>
      <c r="F628" s="1545"/>
      <c r="G628" s="1545"/>
      <c r="H628" s="1796"/>
      <c r="I628" s="1797"/>
      <c r="J628" s="1545"/>
      <c r="K628" s="1545"/>
      <c r="L628" s="1545"/>
      <c r="M628" s="1796"/>
      <c r="N628" s="1797"/>
      <c r="O628" s="1545"/>
      <c r="P628" s="1545"/>
      <c r="Q628" s="1545"/>
      <c r="AK628" s="300"/>
      <c r="AL628" s="300"/>
      <c r="AM628" s="300"/>
      <c r="AN628" s="300"/>
      <c r="AO628" s="300"/>
      <c r="AP628" s="300"/>
      <c r="AQ628" s="300"/>
      <c r="AR628" s="300"/>
      <c r="AS628" s="300"/>
      <c r="AT628" s="300"/>
      <c r="AU628" s="300"/>
      <c r="AV628" s="300"/>
      <c r="AW628" s="300"/>
      <c r="AX628" s="300"/>
      <c r="AY628" s="300"/>
      <c r="AZ628" s="300"/>
      <c r="BA628" s="303"/>
      <c r="BB628" s="353"/>
      <c r="BC628" s="303"/>
      <c r="BD628" s="303"/>
      <c r="BE628" s="303"/>
      <c r="BF628" s="303"/>
      <c r="BG628" s="303"/>
      <c r="BH628" s="303"/>
      <c r="BI628" s="303"/>
      <c r="BJ628" s="303"/>
      <c r="BK628" s="303"/>
      <c r="BL628" s="303"/>
      <c r="BM628" s="303"/>
      <c r="BN628" s="303"/>
      <c r="BO628" s="303"/>
      <c r="BP628" s="303"/>
      <c r="BQ628" s="303"/>
      <c r="BR628" s="303"/>
      <c r="BS628" s="303"/>
      <c r="BT628" s="303"/>
      <c r="BU628" s="303"/>
      <c r="BV628" s="303"/>
      <c r="BW628" s="303"/>
      <c r="BX628" s="303"/>
      <c r="BY628" s="303"/>
      <c r="BZ628" s="303"/>
      <c r="CA628" s="303"/>
      <c r="CB628" s="303"/>
      <c r="CC628" s="303"/>
      <c r="CD628" s="303"/>
      <c r="CE628" s="303"/>
      <c r="CF628" s="303"/>
      <c r="CG628" s="303"/>
      <c r="CH628" s="303"/>
      <c r="CI628" s="303"/>
      <c r="CJ628" s="303"/>
      <c r="CK628" s="303"/>
      <c r="CL628" s="303"/>
      <c r="CM628" s="303"/>
      <c r="CN628" s="303"/>
      <c r="CO628" s="303"/>
      <c r="CP628" s="303"/>
      <c r="CQ628" s="303"/>
      <c r="CR628" s="303"/>
      <c r="CS628" s="303"/>
      <c r="CT628" s="303"/>
      <c r="CU628" s="303"/>
      <c r="CV628" s="303"/>
      <c r="CW628" s="303"/>
      <c r="CX628" s="303"/>
      <c r="CY628" s="303"/>
      <c r="CZ628" s="303"/>
    </row>
    <row r="629" s="623" customFormat="true" ht="25.15" customHeight="true" x14ac:dyDescent="0.2">
      <c r="C629" s="1796"/>
      <c r="D629" s="1797"/>
      <c r="E629" s="1545"/>
      <c r="F629" s="1545"/>
      <c r="G629" s="1545"/>
      <c r="H629" s="1796"/>
      <c r="I629" s="1797"/>
      <c r="J629" s="1545"/>
      <c r="K629" s="1545"/>
      <c r="L629" s="1545"/>
      <c r="M629" s="1796"/>
      <c r="N629" s="1797"/>
      <c r="O629" s="1545"/>
      <c r="P629" s="1545"/>
      <c r="Q629" s="1545"/>
      <c r="AK629" s="300"/>
      <c r="AL629" s="300"/>
      <c r="AM629" s="300"/>
      <c r="AN629" s="300"/>
      <c r="AO629" s="300"/>
      <c r="AP629" s="300"/>
      <c r="AQ629" s="300"/>
      <c r="AR629" s="300"/>
      <c r="AS629" s="300"/>
      <c r="AT629" s="300"/>
      <c r="AU629" s="300"/>
      <c r="AV629" s="300"/>
      <c r="AW629" s="300"/>
      <c r="AX629" s="300"/>
      <c r="AY629" s="300"/>
      <c r="AZ629" s="300"/>
      <c r="BA629" s="303"/>
      <c r="BB629" s="353"/>
      <c r="BC629" s="303"/>
      <c r="BD629" s="303"/>
      <c r="BE629" s="303"/>
      <c r="BF629" s="303"/>
      <c r="BG629" s="303"/>
      <c r="BH629" s="303"/>
      <c r="BI629" s="303"/>
      <c r="BJ629" s="303"/>
      <c r="BK629" s="303"/>
      <c r="BL629" s="303"/>
      <c r="BM629" s="303"/>
      <c r="BN629" s="303"/>
      <c r="BO629" s="303"/>
      <c r="BP629" s="303"/>
      <c r="BQ629" s="303"/>
      <c r="BR629" s="303"/>
      <c r="BS629" s="303"/>
      <c r="BT629" s="303"/>
      <c r="BU629" s="303"/>
      <c r="BV629" s="303"/>
      <c r="BW629" s="303"/>
      <c r="BX629" s="303"/>
      <c r="BY629" s="303"/>
      <c r="BZ629" s="303"/>
      <c r="CA629" s="303"/>
      <c r="CB629" s="303"/>
      <c r="CC629" s="303"/>
      <c r="CD629" s="303"/>
      <c r="CE629" s="303"/>
      <c r="CF629" s="303"/>
      <c r="CG629" s="303"/>
      <c r="CH629" s="303"/>
      <c r="CI629" s="303"/>
      <c r="CJ629" s="303"/>
      <c r="CK629" s="303"/>
      <c r="CL629" s="303"/>
      <c r="CM629" s="303"/>
      <c r="CN629" s="303"/>
      <c r="CO629" s="303"/>
      <c r="CP629" s="303"/>
      <c r="CQ629" s="303"/>
      <c r="CR629" s="303"/>
      <c r="CS629" s="303"/>
      <c r="CT629" s="303"/>
      <c r="CU629" s="303"/>
      <c r="CV629" s="303"/>
      <c r="CW629" s="303"/>
      <c r="CX629" s="303"/>
      <c r="CY629" s="303"/>
      <c r="CZ629" s="303"/>
    </row>
    <row r="630" s="623" customFormat="true" ht="25.15" customHeight="true" x14ac:dyDescent="0.2">
      <c r="C630" s="1796"/>
      <c r="D630" s="1797"/>
      <c r="E630" s="1545"/>
      <c r="F630" s="1545"/>
      <c r="G630" s="1545"/>
      <c r="H630" s="1796"/>
      <c r="I630" s="1797"/>
      <c r="J630" s="1545"/>
      <c r="K630" s="1545"/>
      <c r="L630" s="1545"/>
      <c r="M630" s="1796"/>
      <c r="N630" s="1797"/>
      <c r="O630" s="1545"/>
      <c r="P630" s="1545"/>
      <c r="Q630" s="1545"/>
      <c r="AK630" s="300"/>
      <c r="AL630" s="300"/>
      <c r="AM630" s="300"/>
      <c r="AN630" s="300"/>
      <c r="AO630" s="300"/>
      <c r="AP630" s="300"/>
      <c r="AQ630" s="300"/>
      <c r="AR630" s="300"/>
      <c r="AS630" s="300"/>
      <c r="AT630" s="300"/>
      <c r="AU630" s="300"/>
      <c r="AV630" s="300"/>
      <c r="AW630" s="300"/>
      <c r="AX630" s="300"/>
      <c r="AY630" s="300"/>
      <c r="AZ630" s="300"/>
      <c r="BA630" s="303"/>
      <c r="BB630" s="353"/>
      <c r="BC630" s="303"/>
      <c r="BD630" s="303"/>
      <c r="BE630" s="303"/>
      <c r="BF630" s="303"/>
      <c r="BG630" s="303"/>
      <c r="BH630" s="303"/>
      <c r="BI630" s="303"/>
      <c r="BJ630" s="303"/>
      <c r="BK630" s="303"/>
      <c r="BL630" s="303"/>
      <c r="BM630" s="303"/>
      <c r="BN630" s="303"/>
      <c r="BO630" s="303"/>
      <c r="BP630" s="303"/>
      <c r="BQ630" s="303"/>
      <c r="BR630" s="303"/>
      <c r="BS630" s="303"/>
      <c r="BT630" s="303"/>
      <c r="BU630" s="303"/>
      <c r="BV630" s="303"/>
      <c r="BW630" s="303"/>
      <c r="BX630" s="303"/>
      <c r="BY630" s="303"/>
      <c r="BZ630" s="303"/>
      <c r="CA630" s="303"/>
      <c r="CB630" s="303"/>
      <c r="CC630" s="303"/>
      <c r="CD630" s="303"/>
      <c r="CE630" s="303"/>
      <c r="CF630" s="303"/>
      <c r="CG630" s="303"/>
      <c r="CH630" s="303"/>
      <c r="CI630" s="303"/>
      <c r="CJ630" s="303"/>
      <c r="CK630" s="303"/>
      <c r="CL630" s="303"/>
      <c r="CM630" s="303"/>
      <c r="CN630" s="303"/>
      <c r="CO630" s="303"/>
      <c r="CP630" s="303"/>
      <c r="CQ630" s="303"/>
      <c r="CR630" s="303"/>
      <c r="CS630" s="303"/>
      <c r="CT630" s="303"/>
      <c r="CU630" s="303"/>
      <c r="CV630" s="303"/>
      <c r="CW630" s="303"/>
      <c r="CX630" s="303"/>
      <c r="CY630" s="303"/>
      <c r="CZ630" s="303"/>
    </row>
    <row r="631" s="623" customFormat="true" ht="25.15" customHeight="true" x14ac:dyDescent="0.2">
      <c r="C631" s="1796"/>
      <c r="D631" s="1797"/>
      <c r="E631" s="1545"/>
      <c r="F631" s="1545"/>
      <c r="G631" s="1545"/>
      <c r="H631" s="1796"/>
      <c r="I631" s="1797"/>
      <c r="J631" s="1545"/>
      <c r="K631" s="1545"/>
      <c r="L631" s="1545"/>
      <c r="M631" s="1796"/>
      <c r="N631" s="1797"/>
      <c r="O631" s="1545"/>
      <c r="P631" s="1545"/>
      <c r="Q631" s="1545"/>
      <c r="AK631" s="300"/>
      <c r="AL631" s="300"/>
      <c r="AM631" s="300"/>
      <c r="AN631" s="300"/>
      <c r="AO631" s="300"/>
      <c r="AP631" s="300"/>
      <c r="AQ631" s="300"/>
      <c r="AR631" s="300"/>
      <c r="AS631" s="300"/>
      <c r="AT631" s="300"/>
      <c r="AU631" s="300"/>
      <c r="AV631" s="300"/>
      <c r="AW631" s="300"/>
      <c r="AX631" s="300"/>
      <c r="AY631" s="300"/>
      <c r="AZ631" s="300"/>
      <c r="BA631" s="303"/>
      <c r="BB631" s="353"/>
      <c r="BC631" s="303"/>
      <c r="BD631" s="303"/>
      <c r="BE631" s="303"/>
      <c r="BF631" s="303"/>
      <c r="BG631" s="303"/>
      <c r="BH631" s="303"/>
      <c r="BI631" s="303"/>
      <c r="BJ631" s="303"/>
      <c r="BK631" s="303"/>
      <c r="BL631" s="303"/>
      <c r="BM631" s="303"/>
      <c r="BN631" s="303"/>
      <c r="BO631" s="303"/>
      <c r="BP631" s="303"/>
      <c r="BQ631" s="303"/>
      <c r="BR631" s="303"/>
      <c r="BS631" s="303"/>
      <c r="BT631" s="303"/>
      <c r="BU631" s="303"/>
      <c r="BV631" s="303"/>
      <c r="BW631" s="303"/>
      <c r="BX631" s="303"/>
      <c r="BY631" s="303"/>
      <c r="BZ631" s="303"/>
      <c r="CA631" s="303"/>
      <c r="CB631" s="303"/>
      <c r="CC631" s="303"/>
      <c r="CD631" s="303"/>
      <c r="CE631" s="303"/>
      <c r="CF631" s="303"/>
      <c r="CG631" s="303"/>
      <c r="CH631" s="303"/>
      <c r="CI631" s="303"/>
      <c r="CJ631" s="303"/>
      <c r="CK631" s="303"/>
      <c r="CL631" s="303"/>
      <c r="CM631" s="303"/>
      <c r="CN631" s="303"/>
      <c r="CO631" s="303"/>
      <c r="CP631" s="303"/>
      <c r="CQ631" s="303"/>
      <c r="CR631" s="303"/>
      <c r="CS631" s="303"/>
      <c r="CT631" s="303"/>
      <c r="CU631" s="303"/>
      <c r="CV631" s="303"/>
      <c r="CW631" s="303"/>
      <c r="CX631" s="303"/>
      <c r="CY631" s="303"/>
      <c r="CZ631" s="303"/>
    </row>
    <row r="632" s="623" customFormat="true" ht="25.15" customHeight="true" x14ac:dyDescent="0.2">
      <c r="C632" s="1796"/>
      <c r="D632" s="1797"/>
      <c r="E632" s="1545"/>
      <c r="F632" s="1545"/>
      <c r="G632" s="1545"/>
      <c r="H632" s="1796"/>
      <c r="I632" s="1797"/>
      <c r="J632" s="1545"/>
      <c r="K632" s="1545"/>
      <c r="L632" s="1545"/>
      <c r="M632" s="1796"/>
      <c r="N632" s="1797"/>
      <c r="O632" s="1545"/>
      <c r="P632" s="1545"/>
      <c r="Q632" s="1545"/>
      <c r="AK632" s="300"/>
      <c r="AL632" s="300"/>
      <c r="AM632" s="300"/>
      <c r="AN632" s="300"/>
      <c r="AO632" s="300"/>
      <c r="AP632" s="300"/>
      <c r="AQ632" s="300"/>
      <c r="AR632" s="300"/>
      <c r="AS632" s="300"/>
      <c r="AT632" s="300"/>
      <c r="AU632" s="300"/>
      <c r="AV632" s="300"/>
      <c r="AW632" s="300"/>
      <c r="AX632" s="300"/>
      <c r="AY632" s="300"/>
      <c r="AZ632" s="300"/>
      <c r="BA632" s="303"/>
      <c r="BB632" s="353"/>
      <c r="BC632" s="303"/>
      <c r="BD632" s="303"/>
      <c r="BE632" s="303"/>
      <c r="BF632" s="303"/>
      <c r="BG632" s="303"/>
      <c r="BH632" s="303"/>
      <c r="BI632" s="303"/>
      <c r="BJ632" s="303"/>
      <c r="BK632" s="303"/>
      <c r="BL632" s="303"/>
      <c r="BM632" s="303"/>
      <c r="BN632" s="303"/>
      <c r="BO632" s="303"/>
      <c r="BP632" s="303"/>
      <c r="BQ632" s="303"/>
      <c r="BR632" s="303"/>
      <c r="BS632" s="303"/>
      <c r="BT632" s="303"/>
      <c r="BU632" s="303"/>
      <c r="BV632" s="303"/>
      <c r="BW632" s="303"/>
      <c r="BX632" s="303"/>
      <c r="BY632" s="303"/>
      <c r="BZ632" s="303"/>
      <c r="CA632" s="303"/>
      <c r="CB632" s="303"/>
      <c r="CC632" s="303"/>
      <c r="CD632" s="303"/>
      <c r="CE632" s="303"/>
      <c r="CF632" s="303"/>
      <c r="CG632" s="303"/>
      <c r="CH632" s="303"/>
      <c r="CI632" s="303"/>
      <c r="CJ632" s="303"/>
      <c r="CK632" s="303"/>
      <c r="CL632" s="303"/>
      <c r="CM632" s="303"/>
      <c r="CN632" s="303"/>
      <c r="CO632" s="303"/>
      <c r="CP632" s="303"/>
      <c r="CQ632" s="303"/>
      <c r="CR632" s="303"/>
      <c r="CS632" s="303"/>
      <c r="CT632" s="303"/>
      <c r="CU632" s="303"/>
      <c r="CV632" s="303"/>
      <c r="CW632" s="303"/>
      <c r="CX632" s="303"/>
      <c r="CY632" s="303"/>
      <c r="CZ632" s="303"/>
    </row>
    <row r="633" s="623" customFormat="true" ht="25.15" customHeight="true" x14ac:dyDescent="0.2">
      <c r="C633" s="1796"/>
      <c r="D633" s="1797"/>
      <c r="E633" s="1545"/>
      <c r="F633" s="1545"/>
      <c r="G633" s="1545"/>
      <c r="H633" s="1796"/>
      <c r="I633" s="1797"/>
      <c r="J633" s="1545"/>
      <c r="K633" s="1545"/>
      <c r="L633" s="1545"/>
      <c r="M633" s="1796"/>
      <c r="N633" s="1797"/>
      <c r="O633" s="1545"/>
      <c r="P633" s="1545"/>
      <c r="Q633" s="1545"/>
      <c r="AK633" s="300"/>
      <c r="AL633" s="300"/>
      <c r="AM633" s="300"/>
      <c r="AN633" s="300"/>
      <c r="AO633" s="300"/>
      <c r="AP633" s="300"/>
      <c r="AQ633" s="300"/>
      <c r="AR633" s="300"/>
      <c r="AS633" s="300"/>
      <c r="AT633" s="300"/>
      <c r="AU633" s="300"/>
      <c r="AV633" s="300"/>
      <c r="AW633" s="300"/>
      <c r="AX633" s="300"/>
      <c r="AY633" s="300"/>
      <c r="AZ633" s="300"/>
      <c r="BA633" s="303"/>
      <c r="BB633" s="353"/>
      <c r="BC633" s="303"/>
      <c r="BD633" s="303"/>
      <c r="BE633" s="303"/>
      <c r="BF633" s="303"/>
      <c r="BG633" s="303"/>
      <c r="BH633" s="303"/>
      <c r="BI633" s="303"/>
      <c r="BJ633" s="303"/>
      <c r="BK633" s="303"/>
      <c r="BL633" s="303"/>
      <c r="BM633" s="303"/>
      <c r="BN633" s="303"/>
      <c r="BO633" s="303"/>
      <c r="BP633" s="303"/>
      <c r="BQ633" s="303"/>
      <c r="BR633" s="303"/>
      <c r="BS633" s="303"/>
      <c r="BT633" s="303"/>
      <c r="BU633" s="303"/>
      <c r="BV633" s="303"/>
      <c r="BW633" s="303"/>
      <c r="BX633" s="303"/>
      <c r="BY633" s="303"/>
      <c r="BZ633" s="303"/>
      <c r="CA633" s="303"/>
      <c r="CB633" s="303"/>
      <c r="CC633" s="303"/>
      <c r="CD633" s="303"/>
      <c r="CE633" s="303"/>
      <c r="CF633" s="303"/>
      <c r="CG633" s="303"/>
      <c r="CH633" s="303"/>
      <c r="CI633" s="303"/>
      <c r="CJ633" s="303"/>
      <c r="CK633" s="303"/>
      <c r="CL633" s="303"/>
      <c r="CM633" s="303"/>
      <c r="CN633" s="303"/>
      <c r="CO633" s="303"/>
      <c r="CP633" s="303"/>
      <c r="CQ633" s="303"/>
      <c r="CR633" s="303"/>
      <c r="CS633" s="303"/>
      <c r="CT633" s="303"/>
      <c r="CU633" s="303"/>
      <c r="CV633" s="303"/>
      <c r="CW633" s="303"/>
      <c r="CX633" s="303"/>
      <c r="CY633" s="303"/>
      <c r="CZ633" s="303"/>
    </row>
    <row r="634" s="623" customFormat="true" ht="25.15" customHeight="true" x14ac:dyDescent="0.2">
      <c r="C634" s="1796"/>
      <c r="D634" s="1797"/>
      <c r="E634" s="1545"/>
      <c r="F634" s="1545"/>
      <c r="G634" s="1545"/>
      <c r="H634" s="1796"/>
      <c r="I634" s="1797"/>
      <c r="J634" s="1545"/>
      <c r="K634" s="1545"/>
      <c r="L634" s="1545"/>
      <c r="M634" s="1796"/>
      <c r="N634" s="1797"/>
      <c r="O634" s="1545"/>
      <c r="P634" s="1545"/>
      <c r="Q634" s="1545"/>
      <c r="AK634" s="300"/>
      <c r="AL634" s="300"/>
      <c r="AM634" s="300"/>
      <c r="AN634" s="300"/>
      <c r="AO634" s="300"/>
      <c r="AP634" s="300"/>
      <c r="AQ634" s="300"/>
      <c r="AR634" s="300"/>
      <c r="AS634" s="300"/>
      <c r="AT634" s="300"/>
      <c r="AU634" s="300"/>
      <c r="AV634" s="300"/>
      <c r="AW634" s="300"/>
      <c r="AX634" s="300"/>
      <c r="AY634" s="300"/>
      <c r="AZ634" s="300"/>
      <c r="BA634" s="303"/>
      <c r="BB634" s="353"/>
      <c r="BC634" s="303"/>
      <c r="BD634" s="303"/>
      <c r="BE634" s="303"/>
      <c r="BF634" s="303"/>
      <c r="BG634" s="303"/>
      <c r="BH634" s="303"/>
      <c r="BI634" s="303"/>
      <c r="BJ634" s="303"/>
      <c r="BK634" s="303"/>
      <c r="BL634" s="303"/>
      <c r="BM634" s="303"/>
      <c r="BN634" s="303"/>
      <c r="BO634" s="303"/>
      <c r="BP634" s="303"/>
      <c r="BQ634" s="303"/>
      <c r="BR634" s="303"/>
      <c r="BS634" s="303"/>
      <c r="BT634" s="303"/>
      <c r="BU634" s="303"/>
      <c r="BV634" s="303"/>
      <c r="BW634" s="303"/>
      <c r="BX634" s="303"/>
      <c r="BY634" s="303"/>
      <c r="BZ634" s="303"/>
      <c r="CA634" s="303"/>
      <c r="CB634" s="303"/>
      <c r="CC634" s="303"/>
      <c r="CD634" s="303"/>
      <c r="CE634" s="303"/>
      <c r="CF634" s="303"/>
      <c r="CG634" s="303"/>
      <c r="CH634" s="303"/>
      <c r="CI634" s="303"/>
      <c r="CJ634" s="303"/>
      <c r="CK634" s="303"/>
      <c r="CL634" s="303"/>
      <c r="CM634" s="303"/>
      <c r="CN634" s="303"/>
      <c r="CO634" s="303"/>
      <c r="CP634" s="303"/>
      <c r="CQ634" s="303"/>
      <c r="CR634" s="303"/>
      <c r="CS634" s="303"/>
      <c r="CT634" s="303"/>
      <c r="CU634" s="303"/>
      <c r="CV634" s="303"/>
      <c r="CW634" s="303"/>
      <c r="CX634" s="303"/>
      <c r="CY634" s="303"/>
      <c r="CZ634" s="303"/>
    </row>
    <row r="635" s="623" customFormat="true" ht="25.15" customHeight="true" x14ac:dyDescent="0.2">
      <c r="C635" s="1796"/>
      <c r="D635" s="1797"/>
      <c r="E635" s="1545"/>
      <c r="F635" s="1545"/>
      <c r="G635" s="1545"/>
      <c r="H635" s="1796"/>
      <c r="I635" s="1797"/>
      <c r="J635" s="1545"/>
      <c r="K635" s="1545"/>
      <c r="L635" s="1545"/>
      <c r="M635" s="1796"/>
      <c r="N635" s="1797"/>
      <c r="O635" s="1545"/>
      <c r="P635" s="1545"/>
      <c r="Q635" s="1545"/>
      <c r="AK635" s="300"/>
      <c r="AL635" s="300"/>
      <c r="AM635" s="300"/>
      <c r="AN635" s="300"/>
      <c r="AO635" s="300"/>
      <c r="AP635" s="300"/>
      <c r="AQ635" s="300"/>
      <c r="AR635" s="300"/>
      <c r="AS635" s="300"/>
      <c r="AT635" s="300"/>
      <c r="AU635" s="300"/>
      <c r="AV635" s="300"/>
      <c r="AW635" s="300"/>
      <c r="AX635" s="300"/>
      <c r="AY635" s="300"/>
      <c r="AZ635" s="300"/>
      <c r="BA635" s="303"/>
      <c r="BB635" s="353"/>
      <c r="BC635" s="303"/>
      <c r="BD635" s="303"/>
      <c r="BE635" s="303"/>
      <c r="BF635" s="303"/>
      <c r="BG635" s="303"/>
      <c r="BH635" s="303"/>
      <c r="BI635" s="303"/>
      <c r="BJ635" s="303"/>
      <c r="BK635" s="303"/>
      <c r="BL635" s="303"/>
      <c r="BM635" s="303"/>
      <c r="BN635" s="303"/>
      <c r="BO635" s="303"/>
      <c r="BP635" s="303"/>
      <c r="BQ635" s="303"/>
      <c r="BR635" s="303"/>
      <c r="BS635" s="303"/>
      <c r="BT635" s="303"/>
      <c r="BU635" s="303"/>
      <c r="BV635" s="303"/>
      <c r="BW635" s="303"/>
      <c r="BX635" s="303"/>
      <c r="BY635" s="303"/>
      <c r="BZ635" s="303"/>
      <c r="CA635" s="303"/>
      <c r="CB635" s="303"/>
      <c r="CC635" s="303"/>
      <c r="CD635" s="303"/>
      <c r="CE635" s="303"/>
      <c r="CF635" s="303"/>
      <c r="CG635" s="303"/>
      <c r="CH635" s="303"/>
      <c r="CI635" s="303"/>
      <c r="CJ635" s="303"/>
      <c r="CK635" s="303"/>
      <c r="CL635" s="303"/>
      <c r="CM635" s="303"/>
      <c r="CN635" s="303"/>
      <c r="CO635" s="303"/>
      <c r="CP635" s="303"/>
      <c r="CQ635" s="303"/>
      <c r="CR635" s="303"/>
      <c r="CS635" s="303"/>
      <c r="CT635" s="303"/>
      <c r="CU635" s="303"/>
      <c r="CV635" s="303"/>
      <c r="CW635" s="303"/>
      <c r="CX635" s="303"/>
      <c r="CY635" s="303"/>
      <c r="CZ635" s="303"/>
    </row>
    <row r="636" s="623" customFormat="true" ht="25.15" customHeight="true" x14ac:dyDescent="0.2">
      <c r="C636" s="1796"/>
      <c r="D636" s="1797"/>
      <c r="E636" s="1545"/>
      <c r="F636" s="1545"/>
      <c r="G636" s="1545"/>
      <c r="H636" s="1796"/>
      <c r="I636" s="1797"/>
      <c r="J636" s="1545"/>
      <c r="K636" s="1545"/>
      <c r="L636" s="1545"/>
      <c r="M636" s="1796"/>
      <c r="N636" s="1797"/>
      <c r="O636" s="1545"/>
      <c r="P636" s="1545"/>
      <c r="Q636" s="1545"/>
      <c r="AK636" s="300"/>
      <c r="AL636" s="300"/>
      <c r="AM636" s="300"/>
      <c r="AN636" s="300"/>
      <c r="AO636" s="300"/>
      <c r="AP636" s="300"/>
      <c r="AQ636" s="300"/>
      <c r="AR636" s="300"/>
      <c r="AS636" s="300"/>
      <c r="AT636" s="300"/>
      <c r="AU636" s="300"/>
      <c r="AV636" s="300"/>
      <c r="AW636" s="300"/>
      <c r="AX636" s="300"/>
      <c r="AY636" s="300"/>
      <c r="AZ636" s="300"/>
      <c r="BA636" s="303"/>
      <c r="BB636" s="353"/>
      <c r="BC636" s="303"/>
      <c r="BD636" s="303"/>
      <c r="BE636" s="303"/>
      <c r="BF636" s="303"/>
      <c r="BG636" s="303"/>
      <c r="BH636" s="303"/>
      <c r="BI636" s="303"/>
      <c r="BJ636" s="303"/>
      <c r="BK636" s="303"/>
      <c r="BL636" s="303"/>
      <c r="BM636" s="303"/>
      <c r="BN636" s="303"/>
      <c r="BO636" s="303"/>
      <c r="BP636" s="303"/>
      <c r="BQ636" s="303"/>
      <c r="BR636" s="303"/>
      <c r="BS636" s="303"/>
      <c r="BT636" s="303"/>
      <c r="BU636" s="303"/>
      <c r="BV636" s="303"/>
      <c r="BW636" s="303"/>
      <c r="BX636" s="303"/>
      <c r="BY636" s="303"/>
      <c r="BZ636" s="303"/>
      <c r="CA636" s="303"/>
      <c r="CB636" s="303"/>
      <c r="CC636" s="303"/>
      <c r="CD636" s="303"/>
      <c r="CE636" s="303"/>
      <c r="CF636" s="303"/>
      <c r="CG636" s="303"/>
      <c r="CH636" s="303"/>
      <c r="CI636" s="303"/>
      <c r="CJ636" s="303"/>
      <c r="CK636" s="303"/>
      <c r="CL636" s="303"/>
      <c r="CM636" s="303"/>
      <c r="CN636" s="303"/>
      <c r="CO636" s="303"/>
      <c r="CP636" s="303"/>
      <c r="CQ636" s="303"/>
      <c r="CR636" s="303"/>
      <c r="CS636" s="303"/>
      <c r="CT636" s="303"/>
      <c r="CU636" s="303"/>
      <c r="CV636" s="303"/>
      <c r="CW636" s="303"/>
      <c r="CX636" s="303"/>
      <c r="CY636" s="303"/>
      <c r="CZ636" s="303"/>
    </row>
    <row r="637" s="623" customFormat="true" ht="25.15" customHeight="true" x14ac:dyDescent="0.2">
      <c r="C637" s="1796"/>
      <c r="D637" s="1797"/>
      <c r="E637" s="1545"/>
      <c r="F637" s="1545"/>
      <c r="G637" s="1545"/>
      <c r="H637" s="1796"/>
      <c r="I637" s="1797"/>
      <c r="J637" s="1545"/>
      <c r="K637" s="1545"/>
      <c r="L637" s="1545"/>
      <c r="M637" s="1796"/>
      <c r="N637" s="1797"/>
      <c r="O637" s="1545"/>
      <c r="P637" s="1545"/>
      <c r="Q637" s="1545"/>
      <c r="AK637" s="300"/>
      <c r="AL637" s="300"/>
      <c r="AM637" s="300"/>
      <c r="AN637" s="300"/>
      <c r="AO637" s="300"/>
      <c r="AP637" s="300"/>
      <c r="AQ637" s="300"/>
      <c r="AR637" s="300"/>
      <c r="AS637" s="300"/>
      <c r="AT637" s="300"/>
      <c r="AU637" s="300"/>
      <c r="AV637" s="300"/>
      <c r="AW637" s="300"/>
      <c r="AX637" s="300"/>
      <c r="AY637" s="300"/>
      <c r="AZ637" s="300"/>
      <c r="BA637" s="303"/>
      <c r="BB637" s="353"/>
      <c r="BC637" s="303"/>
      <c r="BD637" s="303"/>
      <c r="BE637" s="303"/>
      <c r="BF637" s="303"/>
      <c r="BG637" s="303"/>
      <c r="BH637" s="303"/>
      <c r="BI637" s="303"/>
      <c r="BJ637" s="303"/>
      <c r="BK637" s="303"/>
      <c r="BL637" s="303"/>
      <c r="BM637" s="303"/>
      <c r="BN637" s="303"/>
      <c r="BO637" s="303"/>
      <c r="BP637" s="303"/>
      <c r="BQ637" s="303"/>
      <c r="BR637" s="303"/>
      <c r="BS637" s="303"/>
      <c r="BT637" s="303"/>
      <c r="BU637" s="303"/>
      <c r="BV637" s="303"/>
      <c r="BW637" s="303"/>
      <c r="BX637" s="303"/>
      <c r="BY637" s="303"/>
      <c r="BZ637" s="303"/>
      <c r="CA637" s="303"/>
      <c r="CB637" s="303"/>
      <c r="CC637" s="303"/>
      <c r="CD637" s="303"/>
      <c r="CE637" s="303"/>
      <c r="CF637" s="303"/>
      <c r="CG637" s="303"/>
      <c r="CH637" s="303"/>
      <c r="CI637" s="303"/>
      <c r="CJ637" s="303"/>
      <c r="CK637" s="303"/>
      <c r="CL637" s="303"/>
      <c r="CM637" s="303"/>
      <c r="CN637" s="303"/>
      <c r="CO637" s="303"/>
      <c r="CP637" s="303"/>
      <c r="CQ637" s="303"/>
      <c r="CR637" s="303"/>
      <c r="CS637" s="303"/>
      <c r="CT637" s="303"/>
      <c r="CU637" s="303"/>
      <c r="CV637" s="303"/>
      <c r="CW637" s="303"/>
      <c r="CX637" s="303"/>
      <c r="CY637" s="303"/>
      <c r="CZ637" s="303"/>
    </row>
    <row r="638" s="623" customFormat="true" ht="25.15" customHeight="true" x14ac:dyDescent="0.2">
      <c r="C638" s="1796"/>
      <c r="D638" s="1797"/>
      <c r="E638" s="1545"/>
      <c r="F638" s="1545"/>
      <c r="G638" s="1545"/>
      <c r="H638" s="1796"/>
      <c r="I638" s="1797"/>
      <c r="J638" s="1545"/>
      <c r="K638" s="1545"/>
      <c r="L638" s="1545"/>
      <c r="M638" s="1796"/>
      <c r="N638" s="1797"/>
      <c r="O638" s="1545"/>
      <c r="P638" s="1545"/>
      <c r="Q638" s="1545"/>
      <c r="AK638" s="300"/>
      <c r="AL638" s="300"/>
      <c r="AM638" s="300"/>
      <c r="AN638" s="300"/>
      <c r="AO638" s="300"/>
      <c r="AP638" s="300"/>
      <c r="AQ638" s="300"/>
      <c r="AR638" s="300"/>
      <c r="AS638" s="300"/>
      <c r="AT638" s="300"/>
      <c r="AU638" s="300"/>
      <c r="AV638" s="300"/>
      <c r="AW638" s="300"/>
      <c r="AX638" s="300"/>
      <c r="AY638" s="300"/>
      <c r="AZ638" s="300"/>
      <c r="BA638" s="303"/>
      <c r="BB638" s="353"/>
      <c r="BC638" s="303"/>
      <c r="BD638" s="303"/>
      <c r="BE638" s="303"/>
      <c r="BF638" s="303"/>
      <c r="BG638" s="303"/>
      <c r="BH638" s="303"/>
      <c r="BI638" s="303"/>
      <c r="BJ638" s="303"/>
      <c r="BK638" s="303"/>
      <c r="BL638" s="303"/>
      <c r="BM638" s="303"/>
      <c r="BN638" s="303"/>
      <c r="BO638" s="303"/>
      <c r="BP638" s="303"/>
      <c r="BQ638" s="303"/>
      <c r="BR638" s="303"/>
      <c r="BS638" s="303"/>
      <c r="BT638" s="303"/>
      <c r="BU638" s="303"/>
      <c r="BV638" s="303"/>
      <c r="BW638" s="303"/>
      <c r="BX638" s="303"/>
      <c r="BY638" s="303"/>
      <c r="BZ638" s="303"/>
      <c r="CA638" s="303"/>
      <c r="CB638" s="303"/>
      <c r="CC638" s="303"/>
      <c r="CD638" s="303"/>
      <c r="CE638" s="303"/>
      <c r="CF638" s="303"/>
      <c r="CG638" s="303"/>
      <c r="CH638" s="303"/>
      <c r="CI638" s="303"/>
      <c r="CJ638" s="303"/>
      <c r="CK638" s="303"/>
      <c r="CL638" s="303"/>
      <c r="CM638" s="303"/>
      <c r="CN638" s="303"/>
      <c r="CO638" s="303"/>
      <c r="CP638" s="303"/>
      <c r="CQ638" s="303"/>
      <c r="CR638" s="303"/>
      <c r="CS638" s="303"/>
      <c r="CT638" s="303"/>
      <c r="CU638" s="303"/>
      <c r="CV638" s="303"/>
      <c r="CW638" s="303"/>
      <c r="CX638" s="303"/>
      <c r="CY638" s="303"/>
      <c r="CZ638" s="303"/>
    </row>
    <row r="639" s="623" customFormat="true" ht="25.15" customHeight="true" x14ac:dyDescent="0.2">
      <c r="C639" s="1796"/>
      <c r="D639" s="1797"/>
      <c r="E639" s="1545"/>
      <c r="F639" s="1545"/>
      <c r="G639" s="1545"/>
      <c r="H639" s="1796"/>
      <c r="I639" s="1797"/>
      <c r="J639" s="1545"/>
      <c r="K639" s="1545"/>
      <c r="L639" s="1545"/>
      <c r="M639" s="1796"/>
      <c r="N639" s="1797"/>
      <c r="O639" s="1545"/>
      <c r="P639" s="1545"/>
      <c r="Q639" s="1545"/>
      <c r="AK639" s="300"/>
      <c r="AL639" s="300"/>
      <c r="AM639" s="300"/>
      <c r="AN639" s="300"/>
      <c r="AO639" s="300"/>
      <c r="AP639" s="300"/>
      <c r="AQ639" s="300"/>
      <c r="AR639" s="300"/>
      <c r="AS639" s="300"/>
      <c r="AT639" s="300"/>
      <c r="AU639" s="300"/>
      <c r="AV639" s="300"/>
      <c r="AW639" s="300"/>
      <c r="AX639" s="300"/>
      <c r="AY639" s="300"/>
      <c r="AZ639" s="300"/>
      <c r="BA639" s="303"/>
      <c r="BB639" s="353"/>
      <c r="BC639" s="303"/>
      <c r="BD639" s="303"/>
      <c r="BE639" s="303"/>
      <c r="BF639" s="303"/>
      <c r="BG639" s="303"/>
      <c r="BH639" s="303"/>
      <c r="BI639" s="303"/>
      <c r="BJ639" s="303"/>
      <c r="BK639" s="303"/>
      <c r="BL639" s="303"/>
      <c r="BM639" s="303"/>
      <c r="BN639" s="303"/>
      <c r="BO639" s="303"/>
      <c r="BP639" s="303"/>
      <c r="BQ639" s="303"/>
      <c r="BR639" s="303"/>
      <c r="BS639" s="303"/>
      <c r="BT639" s="303"/>
      <c r="BU639" s="303"/>
      <c r="BV639" s="303"/>
      <c r="BW639" s="303"/>
      <c r="BX639" s="303"/>
      <c r="BY639" s="303"/>
      <c r="BZ639" s="303"/>
      <c r="CA639" s="303"/>
      <c r="CB639" s="303"/>
      <c r="CC639" s="303"/>
      <c r="CD639" s="303"/>
      <c r="CE639" s="303"/>
      <c r="CF639" s="303"/>
      <c r="CG639" s="303"/>
      <c r="CH639" s="303"/>
      <c r="CI639" s="303"/>
      <c r="CJ639" s="303"/>
      <c r="CK639" s="303"/>
      <c r="CL639" s="303"/>
      <c r="CM639" s="303"/>
      <c r="CN639" s="303"/>
      <c r="CO639" s="303"/>
      <c r="CP639" s="303"/>
      <c r="CQ639" s="303"/>
      <c r="CR639" s="303"/>
      <c r="CS639" s="303"/>
      <c r="CT639" s="303"/>
      <c r="CU639" s="303"/>
      <c r="CV639" s="303"/>
      <c r="CW639" s="303"/>
      <c r="CX639" s="303"/>
      <c r="CY639" s="303"/>
      <c r="CZ639" s="303"/>
    </row>
    <row r="640" s="623" customFormat="true" ht="25.15" customHeight="true" x14ac:dyDescent="0.2">
      <c r="C640" s="1796"/>
      <c r="D640" s="1797"/>
      <c r="E640" s="1545"/>
      <c r="F640" s="1545"/>
      <c r="G640" s="1545"/>
      <c r="H640" s="1796"/>
      <c r="I640" s="1797"/>
      <c r="J640" s="1545"/>
      <c r="K640" s="1545"/>
      <c r="L640" s="1545"/>
      <c r="M640" s="1796"/>
      <c r="N640" s="1797"/>
      <c r="O640" s="1545"/>
      <c r="P640" s="1545"/>
      <c r="Q640" s="1545"/>
      <c r="AK640" s="300"/>
      <c r="AL640" s="300"/>
      <c r="AM640" s="300"/>
      <c r="AN640" s="300"/>
      <c r="AO640" s="300"/>
      <c r="AP640" s="300"/>
      <c r="AQ640" s="300"/>
      <c r="AR640" s="300"/>
      <c r="AS640" s="300"/>
      <c r="AT640" s="300"/>
      <c r="AU640" s="300"/>
      <c r="AV640" s="300"/>
      <c r="AW640" s="300"/>
      <c r="AX640" s="300"/>
      <c r="AY640" s="300"/>
      <c r="AZ640" s="300"/>
      <c r="BA640" s="303"/>
      <c r="BB640" s="353"/>
      <c r="BC640" s="303"/>
      <c r="BD640" s="303"/>
      <c r="BE640" s="303"/>
      <c r="BF640" s="303"/>
      <c r="BG640" s="303"/>
      <c r="BH640" s="303"/>
      <c r="BI640" s="303"/>
      <c r="BJ640" s="303"/>
      <c r="BK640" s="303"/>
      <c r="BL640" s="303"/>
      <c r="BM640" s="303"/>
      <c r="BN640" s="303"/>
      <c r="BO640" s="303"/>
      <c r="BP640" s="303"/>
      <c r="BQ640" s="303"/>
      <c r="BR640" s="303"/>
      <c r="BS640" s="303"/>
      <c r="BT640" s="303"/>
      <c r="BU640" s="303"/>
      <c r="BV640" s="303"/>
      <c r="BW640" s="303"/>
      <c r="BX640" s="303"/>
      <c r="BY640" s="303"/>
      <c r="BZ640" s="303"/>
      <c r="CA640" s="303"/>
      <c r="CB640" s="303"/>
      <c r="CC640" s="303"/>
      <c r="CD640" s="303"/>
      <c r="CE640" s="303"/>
      <c r="CF640" s="303"/>
      <c r="CG640" s="303"/>
      <c r="CH640" s="303"/>
      <c r="CI640" s="303"/>
      <c r="CJ640" s="303"/>
      <c r="CK640" s="303"/>
      <c r="CL640" s="303"/>
      <c r="CM640" s="303"/>
      <c r="CN640" s="303"/>
      <c r="CO640" s="303"/>
      <c r="CP640" s="303"/>
      <c r="CQ640" s="303"/>
      <c r="CR640" s="303"/>
      <c r="CS640" s="303"/>
      <c r="CT640" s="303"/>
      <c r="CU640" s="303"/>
      <c r="CV640" s="303"/>
      <c r="CW640" s="303"/>
      <c r="CX640" s="303"/>
      <c r="CY640" s="303"/>
      <c r="CZ640" s="303"/>
    </row>
    <row r="641" s="623" customFormat="true" ht="25.15" customHeight="true" x14ac:dyDescent="0.2">
      <c r="C641" s="1796"/>
      <c r="D641" s="1797"/>
      <c r="E641" s="1545"/>
      <c r="F641" s="1545"/>
      <c r="G641" s="1545"/>
      <c r="H641" s="1796"/>
      <c r="I641" s="1797"/>
      <c r="J641" s="1545"/>
      <c r="K641" s="1545"/>
      <c r="L641" s="1545"/>
      <c r="M641" s="1796"/>
      <c r="N641" s="1797"/>
      <c r="O641" s="1545"/>
      <c r="P641" s="1545"/>
      <c r="Q641" s="1545"/>
      <c r="AK641" s="300"/>
      <c r="AL641" s="300"/>
      <c r="AM641" s="300"/>
      <c r="AN641" s="300"/>
      <c r="AO641" s="300"/>
      <c r="AP641" s="300"/>
      <c r="AQ641" s="300"/>
      <c r="AR641" s="300"/>
      <c r="AS641" s="300"/>
      <c r="AT641" s="300"/>
      <c r="AU641" s="300"/>
      <c r="AV641" s="300"/>
      <c r="AW641" s="300"/>
      <c r="AX641" s="300"/>
      <c r="AY641" s="300"/>
      <c r="AZ641" s="300"/>
      <c r="BA641" s="303"/>
      <c r="BB641" s="353"/>
      <c r="BC641" s="303"/>
      <c r="BD641" s="303"/>
      <c r="BE641" s="303"/>
      <c r="BF641" s="303"/>
      <c r="BG641" s="303"/>
      <c r="BH641" s="303"/>
      <c r="BI641" s="303"/>
      <c r="BJ641" s="303"/>
      <c r="BK641" s="303"/>
      <c r="BL641" s="303"/>
      <c r="BM641" s="303"/>
      <c r="BN641" s="303"/>
      <c r="BO641" s="303"/>
      <c r="BP641" s="303"/>
      <c r="BQ641" s="303"/>
      <c r="BR641" s="303"/>
      <c r="BS641" s="303"/>
      <c r="BT641" s="303"/>
      <c r="BU641" s="303"/>
      <c r="BV641" s="303"/>
      <c r="BW641" s="303"/>
      <c r="BX641" s="303"/>
      <c r="BY641" s="303"/>
      <c r="BZ641" s="303"/>
      <c r="CA641" s="303"/>
      <c r="CB641" s="303"/>
      <c r="CC641" s="303"/>
      <c r="CD641" s="303"/>
      <c r="CE641" s="303"/>
      <c r="CF641" s="303"/>
      <c r="CG641" s="303"/>
      <c r="CH641" s="303"/>
      <c r="CI641" s="303"/>
      <c r="CJ641" s="303"/>
      <c r="CK641" s="303"/>
      <c r="CL641" s="303"/>
      <c r="CM641" s="303"/>
      <c r="CN641" s="303"/>
      <c r="CO641" s="303"/>
      <c r="CP641" s="303"/>
      <c r="CQ641" s="303"/>
      <c r="CR641" s="303"/>
      <c r="CS641" s="303"/>
      <c r="CT641" s="303"/>
      <c r="CU641" s="303"/>
      <c r="CV641" s="303"/>
      <c r="CW641" s="303"/>
      <c r="CX641" s="303"/>
      <c r="CY641" s="303"/>
      <c r="CZ641" s="303"/>
    </row>
    <row r="642" s="623" customFormat="true" ht="25.15" customHeight="true" x14ac:dyDescent="0.2">
      <c r="C642" s="1796"/>
      <c r="D642" s="1797"/>
      <c r="E642" s="1545"/>
      <c r="F642" s="1545"/>
      <c r="G642" s="1545"/>
      <c r="H642" s="1796"/>
      <c r="I642" s="1797"/>
      <c r="J642" s="1545"/>
      <c r="K642" s="1545"/>
      <c r="L642" s="1545"/>
      <c r="M642" s="1796"/>
      <c r="N642" s="1797"/>
      <c r="O642" s="1545"/>
      <c r="P642" s="1545"/>
      <c r="Q642" s="1545"/>
      <c r="AK642" s="300"/>
      <c r="AL642" s="300"/>
      <c r="AM642" s="300"/>
      <c r="AN642" s="300"/>
      <c r="AO642" s="300"/>
      <c r="AP642" s="300"/>
      <c r="AQ642" s="300"/>
      <c r="AR642" s="300"/>
      <c r="AS642" s="300"/>
      <c r="AT642" s="300"/>
      <c r="AU642" s="300"/>
      <c r="AV642" s="300"/>
      <c r="AW642" s="300"/>
      <c r="AX642" s="300"/>
      <c r="AY642" s="300"/>
      <c r="AZ642" s="300"/>
      <c r="BA642" s="303"/>
      <c r="BB642" s="353"/>
      <c r="BC642" s="303"/>
      <c r="BD642" s="303"/>
      <c r="BE642" s="303"/>
      <c r="BF642" s="303"/>
      <c r="BG642" s="303"/>
      <c r="BH642" s="303"/>
      <c r="BI642" s="303"/>
      <c r="BJ642" s="303"/>
      <c r="BK642" s="303"/>
      <c r="BL642" s="303"/>
      <c r="BM642" s="303"/>
      <c r="BN642" s="303"/>
      <c r="BO642" s="303"/>
      <c r="BP642" s="303"/>
      <c r="BQ642" s="303"/>
      <c r="BR642" s="303"/>
      <c r="BS642" s="303"/>
      <c r="BT642" s="303"/>
      <c r="BU642" s="303"/>
      <c r="BV642" s="303"/>
      <c r="BW642" s="303"/>
      <c r="BX642" s="303"/>
      <c r="BY642" s="303"/>
      <c r="BZ642" s="303"/>
      <c r="CA642" s="303"/>
      <c r="CB642" s="303"/>
      <c r="CC642" s="303"/>
      <c r="CD642" s="303"/>
      <c r="CE642" s="303"/>
      <c r="CF642" s="303"/>
      <c r="CG642" s="303"/>
      <c r="CH642" s="303"/>
      <c r="CI642" s="303"/>
      <c r="CJ642" s="303"/>
      <c r="CK642" s="303"/>
      <c r="CL642" s="303"/>
      <c r="CM642" s="303"/>
      <c r="CN642" s="303"/>
      <c r="CO642" s="303"/>
      <c r="CP642" s="303"/>
      <c r="CQ642" s="303"/>
      <c r="CR642" s="303"/>
      <c r="CS642" s="303"/>
      <c r="CT642" s="303"/>
      <c r="CU642" s="303"/>
      <c r="CV642" s="303"/>
      <c r="CW642" s="303"/>
      <c r="CX642" s="303"/>
      <c r="CY642" s="303"/>
      <c r="CZ642" s="303"/>
    </row>
    <row r="643" s="623" customFormat="true" ht="25.15" customHeight="true" x14ac:dyDescent="0.2">
      <c r="C643" s="1796"/>
      <c r="D643" s="1797"/>
      <c r="E643" s="1545"/>
      <c r="F643" s="1545"/>
      <c r="G643" s="1545"/>
      <c r="H643" s="1796"/>
      <c r="I643" s="1797"/>
      <c r="J643" s="1545"/>
      <c r="K643" s="1545"/>
      <c r="L643" s="1545"/>
      <c r="M643" s="1796"/>
      <c r="N643" s="1797"/>
      <c r="O643" s="1545"/>
      <c r="P643" s="1545"/>
      <c r="Q643" s="1545"/>
      <c r="AK643" s="300"/>
      <c r="AL643" s="300"/>
      <c r="AM643" s="300"/>
      <c r="AN643" s="300"/>
      <c r="AO643" s="300"/>
      <c r="AP643" s="300"/>
      <c r="AQ643" s="300"/>
      <c r="AR643" s="300"/>
      <c r="AS643" s="300"/>
      <c r="AT643" s="300"/>
      <c r="AU643" s="300"/>
      <c r="AV643" s="300"/>
      <c r="AW643" s="300"/>
      <c r="AX643" s="300"/>
      <c r="AY643" s="300"/>
      <c r="AZ643" s="300"/>
      <c r="BA643" s="303"/>
      <c r="BB643" s="353"/>
      <c r="BC643" s="303"/>
      <c r="BD643" s="303"/>
      <c r="BE643" s="303"/>
      <c r="BF643" s="303"/>
      <c r="BG643" s="303"/>
      <c r="BH643" s="303"/>
      <c r="BI643" s="303"/>
      <c r="BJ643" s="303"/>
      <c r="BK643" s="303"/>
      <c r="BL643" s="303"/>
      <c r="BM643" s="303"/>
      <c r="BN643" s="303"/>
      <c r="BO643" s="303"/>
      <c r="BP643" s="303"/>
      <c r="BQ643" s="303"/>
      <c r="BR643" s="303"/>
      <c r="BS643" s="303"/>
      <c r="BT643" s="303"/>
      <c r="BU643" s="303"/>
      <c r="BV643" s="303"/>
      <c r="BW643" s="303"/>
      <c r="BX643" s="303"/>
      <c r="BY643" s="303"/>
      <c r="BZ643" s="303"/>
      <c r="CA643" s="303"/>
      <c r="CB643" s="303"/>
      <c r="CC643" s="303"/>
      <c r="CD643" s="303"/>
      <c r="CE643" s="303"/>
      <c r="CF643" s="303"/>
      <c r="CG643" s="303"/>
      <c r="CH643" s="303"/>
      <c r="CI643" s="303"/>
      <c r="CJ643" s="303"/>
      <c r="CK643" s="303"/>
      <c r="CL643" s="303"/>
      <c r="CM643" s="303"/>
      <c r="CN643" s="303"/>
      <c r="CO643" s="303"/>
      <c r="CP643" s="303"/>
      <c r="CQ643" s="303"/>
      <c r="CR643" s="303"/>
      <c r="CS643" s="303"/>
      <c r="CT643" s="303"/>
      <c r="CU643" s="303"/>
      <c r="CV643" s="303"/>
      <c r="CW643" s="303"/>
      <c r="CX643" s="303"/>
      <c r="CY643" s="303"/>
      <c r="CZ643" s="303"/>
    </row>
    <row r="644" s="623" customFormat="true" ht="25.15" customHeight="true" x14ac:dyDescent="0.2">
      <c r="C644" s="1796"/>
      <c r="D644" s="1797"/>
      <c r="E644" s="1545"/>
      <c r="F644" s="1545"/>
      <c r="G644" s="1545"/>
      <c r="H644" s="1796"/>
      <c r="I644" s="1797"/>
      <c r="J644" s="1545"/>
      <c r="K644" s="1545"/>
      <c r="L644" s="1545"/>
      <c r="M644" s="1796"/>
      <c r="N644" s="1797"/>
      <c r="O644" s="1545"/>
      <c r="P644" s="1545"/>
      <c r="Q644" s="1545"/>
      <c r="AK644" s="300"/>
      <c r="AL644" s="300"/>
      <c r="AM644" s="300"/>
      <c r="AN644" s="300"/>
      <c r="AO644" s="300"/>
      <c r="AP644" s="300"/>
      <c r="AQ644" s="300"/>
      <c r="AR644" s="300"/>
      <c r="AS644" s="300"/>
      <c r="AT644" s="300"/>
      <c r="AU644" s="300"/>
      <c r="AV644" s="300"/>
      <c r="AW644" s="300"/>
      <c r="AX644" s="300"/>
      <c r="AY644" s="300"/>
      <c r="AZ644" s="300"/>
      <c r="BA644" s="303"/>
      <c r="BB644" s="353"/>
      <c r="BC644" s="303"/>
      <c r="BD644" s="303"/>
      <c r="BE644" s="303"/>
      <c r="BF644" s="303"/>
      <c r="BG644" s="303"/>
      <c r="BH644" s="303"/>
      <c r="BI644" s="303"/>
      <c r="BJ644" s="303"/>
      <c r="BK644" s="303"/>
      <c r="BL644" s="303"/>
      <c r="BM644" s="303"/>
      <c r="BN644" s="303"/>
      <c r="BO644" s="303"/>
      <c r="BP644" s="303"/>
      <c r="BQ644" s="303"/>
      <c r="BR644" s="303"/>
      <c r="BS644" s="303"/>
      <c r="BT644" s="303"/>
      <c r="BU644" s="303"/>
      <c r="BV644" s="303"/>
      <c r="BW644" s="303"/>
      <c r="BX644" s="303"/>
      <c r="BY644" s="303"/>
      <c r="BZ644" s="303"/>
      <c r="CA644" s="303"/>
      <c r="CB644" s="303"/>
      <c r="CC644" s="303"/>
      <c r="CD644" s="303"/>
      <c r="CE644" s="303"/>
      <c r="CF644" s="303"/>
      <c r="CG644" s="303"/>
      <c r="CH644" s="303"/>
      <c r="CI644" s="303"/>
      <c r="CJ644" s="303"/>
      <c r="CK644" s="303"/>
      <c r="CL644" s="303"/>
      <c r="CM644" s="303"/>
      <c r="CN644" s="303"/>
      <c r="CO644" s="303"/>
      <c r="CP644" s="303"/>
      <c r="CQ644" s="303"/>
      <c r="CR644" s="303"/>
      <c r="CS644" s="303"/>
      <c r="CT644" s="303"/>
      <c r="CU644" s="303"/>
      <c r="CV644" s="303"/>
      <c r="CW644" s="303"/>
      <c r="CX644" s="303"/>
      <c r="CY644" s="303"/>
      <c r="CZ644" s="303"/>
    </row>
    <row r="645" s="623" customFormat="true" ht="25.15" customHeight="true" x14ac:dyDescent="0.2">
      <c r="C645" s="1796"/>
      <c r="D645" s="1797"/>
      <c r="E645" s="1545"/>
      <c r="F645" s="1545"/>
      <c r="G645" s="1545"/>
      <c r="H645" s="1796"/>
      <c r="I645" s="1797"/>
      <c r="J645" s="1545"/>
      <c r="K645" s="1545"/>
      <c r="L645" s="1545"/>
      <c r="M645" s="1796"/>
      <c r="N645" s="1797"/>
      <c r="O645" s="1545"/>
      <c r="P645" s="1545"/>
      <c r="Q645" s="1545"/>
      <c r="AK645" s="300"/>
      <c r="AL645" s="300"/>
      <c r="AM645" s="300"/>
      <c r="AN645" s="300"/>
      <c r="AO645" s="300"/>
      <c r="AP645" s="300"/>
      <c r="AQ645" s="300"/>
      <c r="AR645" s="300"/>
      <c r="AS645" s="300"/>
      <c r="AT645" s="300"/>
      <c r="AU645" s="300"/>
      <c r="AV645" s="300"/>
      <c r="AW645" s="300"/>
      <c r="AX645" s="300"/>
      <c r="AY645" s="300"/>
      <c r="AZ645" s="300"/>
      <c r="BA645" s="303"/>
      <c r="BB645" s="353"/>
      <c r="BC645" s="303"/>
      <c r="BD645" s="303"/>
      <c r="BE645" s="303"/>
      <c r="BF645" s="303"/>
      <c r="BG645" s="303"/>
      <c r="BH645" s="303"/>
      <c r="BI645" s="303"/>
      <c r="BJ645" s="303"/>
      <c r="BK645" s="303"/>
      <c r="BL645" s="303"/>
      <c r="BM645" s="303"/>
      <c r="BN645" s="303"/>
      <c r="BO645" s="303"/>
      <c r="BP645" s="303"/>
      <c r="BQ645" s="303"/>
      <c r="BR645" s="303"/>
      <c r="BS645" s="303"/>
      <c r="BT645" s="303"/>
      <c r="BU645" s="303"/>
      <c r="BV645" s="303"/>
      <c r="BW645" s="303"/>
      <c r="BX645" s="303"/>
      <c r="BY645" s="303"/>
      <c r="BZ645" s="303"/>
      <c r="CA645" s="303"/>
      <c r="CB645" s="303"/>
      <c r="CC645" s="303"/>
      <c r="CD645" s="303"/>
      <c r="CE645" s="303"/>
      <c r="CF645" s="303"/>
      <c r="CG645" s="303"/>
      <c r="CH645" s="303"/>
      <c r="CI645" s="303"/>
      <c r="CJ645" s="303"/>
      <c r="CK645" s="303"/>
      <c r="CL645" s="303"/>
      <c r="CM645" s="303"/>
      <c r="CN645" s="303"/>
      <c r="CO645" s="303"/>
      <c r="CP645" s="303"/>
      <c r="CQ645" s="303"/>
      <c r="CR645" s="303"/>
      <c r="CS645" s="303"/>
      <c r="CT645" s="303"/>
      <c r="CU645" s="303"/>
      <c r="CV645" s="303"/>
      <c r="CW645" s="303"/>
      <c r="CX645" s="303"/>
      <c r="CY645" s="303"/>
      <c r="CZ645" s="303"/>
    </row>
    <row r="646" s="623" customFormat="true" ht="25.15" customHeight="true" x14ac:dyDescent="0.2">
      <c r="C646" s="1796"/>
      <c r="D646" s="1797"/>
      <c r="E646" s="1545"/>
      <c r="F646" s="1545"/>
      <c r="G646" s="1545"/>
      <c r="H646" s="1796"/>
      <c r="I646" s="1797"/>
      <c r="J646" s="1545"/>
      <c r="K646" s="1545"/>
      <c r="L646" s="1545"/>
      <c r="M646" s="1796"/>
      <c r="N646" s="1797"/>
      <c r="O646" s="1545"/>
      <c r="P646" s="1545"/>
      <c r="Q646" s="1545"/>
      <c r="AK646" s="300"/>
      <c r="AL646" s="300"/>
      <c r="AM646" s="300"/>
      <c r="AN646" s="300"/>
      <c r="AO646" s="300"/>
      <c r="AP646" s="300"/>
      <c r="AQ646" s="300"/>
      <c r="AR646" s="300"/>
      <c r="AS646" s="300"/>
      <c r="AT646" s="300"/>
      <c r="AU646" s="300"/>
      <c r="AV646" s="300"/>
      <c r="AW646" s="300"/>
      <c r="AX646" s="300"/>
      <c r="AY646" s="300"/>
      <c r="AZ646" s="300"/>
      <c r="BA646" s="303"/>
      <c r="BB646" s="353"/>
      <c r="BC646" s="303"/>
      <c r="BD646" s="303"/>
      <c r="BE646" s="303"/>
      <c r="BF646" s="303"/>
      <c r="BG646" s="303"/>
      <c r="BH646" s="303"/>
      <c r="BI646" s="303"/>
      <c r="BJ646" s="303"/>
      <c r="BK646" s="303"/>
      <c r="BL646" s="303"/>
      <c r="BM646" s="303"/>
      <c r="BN646" s="303"/>
      <c r="BO646" s="303"/>
      <c r="BP646" s="303"/>
      <c r="BQ646" s="303"/>
      <c r="BR646" s="303"/>
      <c r="BS646" s="303"/>
      <c r="BT646" s="303"/>
      <c r="BU646" s="303"/>
      <c r="BV646" s="303"/>
      <c r="BW646" s="303"/>
      <c r="BX646" s="303"/>
      <c r="BY646" s="303"/>
      <c r="BZ646" s="303"/>
      <c r="CA646" s="303"/>
      <c r="CB646" s="303"/>
      <c r="CC646" s="303"/>
      <c r="CD646" s="303"/>
      <c r="CE646" s="303"/>
      <c r="CF646" s="303"/>
      <c r="CG646" s="303"/>
      <c r="CH646" s="303"/>
      <c r="CI646" s="303"/>
      <c r="CJ646" s="303"/>
      <c r="CK646" s="303"/>
      <c r="CL646" s="303"/>
      <c r="CM646" s="303"/>
      <c r="CN646" s="303"/>
      <c r="CO646" s="303"/>
      <c r="CP646" s="303"/>
      <c r="CQ646" s="303"/>
      <c r="CR646" s="303"/>
      <c r="CS646" s="303"/>
      <c r="CT646" s="303"/>
      <c r="CU646" s="303"/>
      <c r="CV646" s="303"/>
      <c r="CW646" s="303"/>
      <c r="CX646" s="303"/>
      <c r="CY646" s="303"/>
      <c r="CZ646" s="303"/>
    </row>
    <row r="647" s="623" customFormat="true" ht="25.15" customHeight="true" x14ac:dyDescent="0.2">
      <c r="C647" s="1796"/>
      <c r="D647" s="1797"/>
      <c r="E647" s="1545"/>
      <c r="F647" s="1545"/>
      <c r="G647" s="1545"/>
      <c r="H647" s="1796"/>
      <c r="I647" s="1797"/>
      <c r="J647" s="1545"/>
      <c r="K647" s="1545"/>
      <c r="L647" s="1545"/>
      <c r="M647" s="1796"/>
      <c r="N647" s="1797"/>
      <c r="O647" s="1545"/>
      <c r="P647" s="1545"/>
      <c r="Q647" s="1545"/>
      <c r="AK647" s="300"/>
      <c r="AL647" s="300"/>
      <c r="AM647" s="300"/>
      <c r="AN647" s="300"/>
      <c r="AO647" s="300"/>
      <c r="AP647" s="300"/>
      <c r="AQ647" s="300"/>
      <c r="AR647" s="300"/>
      <c r="AS647" s="300"/>
      <c r="AT647" s="300"/>
      <c r="AU647" s="300"/>
      <c r="AV647" s="300"/>
      <c r="AW647" s="300"/>
      <c r="AX647" s="300"/>
      <c r="AY647" s="300"/>
      <c r="AZ647" s="300"/>
      <c r="BA647" s="303"/>
      <c r="BB647" s="353"/>
      <c r="BC647" s="303"/>
      <c r="BD647" s="303"/>
      <c r="BE647" s="303"/>
      <c r="BF647" s="303"/>
      <c r="BG647" s="303"/>
      <c r="BH647" s="303"/>
      <c r="BI647" s="303"/>
      <c r="BJ647" s="303"/>
      <c r="BK647" s="303"/>
      <c r="BL647" s="303"/>
      <c r="BM647" s="303"/>
      <c r="BN647" s="303"/>
      <c r="BO647" s="303"/>
      <c r="BP647" s="303"/>
      <c r="BQ647" s="303"/>
      <c r="BR647" s="303"/>
      <c r="BS647" s="303"/>
      <c r="BT647" s="303"/>
      <c r="BU647" s="303"/>
      <c r="BV647" s="303"/>
      <c r="BW647" s="303"/>
      <c r="BX647" s="303"/>
      <c r="BY647" s="303"/>
      <c r="BZ647" s="303"/>
      <c r="CA647" s="303"/>
      <c r="CB647" s="303"/>
      <c r="CC647" s="303"/>
      <c r="CD647" s="303"/>
      <c r="CE647" s="303"/>
      <c r="CF647" s="303"/>
      <c r="CG647" s="303"/>
      <c r="CH647" s="303"/>
      <c r="CI647" s="303"/>
      <c r="CJ647" s="303"/>
      <c r="CK647" s="303"/>
      <c r="CL647" s="303"/>
      <c r="CM647" s="303"/>
      <c r="CN647" s="303"/>
      <c r="CO647" s="303"/>
      <c r="CP647" s="303"/>
      <c r="CQ647" s="303"/>
      <c r="CR647" s="303"/>
      <c r="CS647" s="303"/>
      <c r="CT647" s="303"/>
      <c r="CU647" s="303"/>
      <c r="CV647" s="303"/>
      <c r="CW647" s="303"/>
      <c r="CX647" s="303"/>
      <c r="CY647" s="303"/>
      <c r="CZ647" s="303"/>
    </row>
    <row r="648" s="623" customFormat="true" ht="25.15" customHeight="true" x14ac:dyDescent="0.2">
      <c r="C648" s="1796"/>
      <c r="D648" s="1797"/>
      <c r="E648" s="1545"/>
      <c r="F648" s="1545"/>
      <c r="G648" s="1545"/>
      <c r="H648" s="1796"/>
      <c r="I648" s="1797"/>
      <c r="J648" s="1545"/>
      <c r="K648" s="1545"/>
      <c r="L648" s="1545"/>
      <c r="M648" s="1796"/>
      <c r="N648" s="1797"/>
      <c r="O648" s="1545"/>
      <c r="P648" s="1545"/>
      <c r="Q648" s="1545"/>
      <c r="AK648" s="300"/>
      <c r="AL648" s="300"/>
      <c r="AM648" s="300"/>
      <c r="AN648" s="300"/>
      <c r="AO648" s="300"/>
      <c r="AP648" s="300"/>
      <c r="AQ648" s="300"/>
      <c r="AR648" s="300"/>
      <c r="AS648" s="300"/>
      <c r="AT648" s="300"/>
      <c r="AU648" s="300"/>
      <c r="AV648" s="300"/>
      <c r="AW648" s="300"/>
      <c r="AX648" s="300"/>
      <c r="AY648" s="300"/>
      <c r="AZ648" s="300"/>
      <c r="BA648" s="303"/>
      <c r="BB648" s="353"/>
      <c r="BC648" s="303"/>
      <c r="BD648" s="303"/>
      <c r="BE648" s="303"/>
      <c r="BF648" s="303"/>
      <c r="BG648" s="303"/>
      <c r="BH648" s="303"/>
      <c r="BI648" s="303"/>
      <c r="BJ648" s="303"/>
      <c r="BK648" s="303"/>
      <c r="BL648" s="303"/>
      <c r="BM648" s="303"/>
      <c r="BN648" s="303"/>
      <c r="BO648" s="303"/>
      <c r="BP648" s="303"/>
      <c r="BQ648" s="303"/>
      <c r="BR648" s="303"/>
      <c r="BS648" s="303"/>
      <c r="BT648" s="303"/>
      <c r="BU648" s="303"/>
      <c r="BV648" s="303"/>
      <c r="BW648" s="303"/>
      <c r="BX648" s="303"/>
      <c r="BY648" s="303"/>
      <c r="BZ648" s="303"/>
      <c r="CA648" s="303"/>
      <c r="CB648" s="303"/>
      <c r="CC648" s="303"/>
      <c r="CD648" s="303"/>
      <c r="CE648" s="303"/>
      <c r="CF648" s="303"/>
      <c r="CG648" s="303"/>
      <c r="CH648" s="303"/>
      <c r="CI648" s="303"/>
      <c r="CJ648" s="303"/>
      <c r="CK648" s="303"/>
      <c r="CL648" s="303"/>
      <c r="CM648" s="303"/>
      <c r="CN648" s="303"/>
      <c r="CO648" s="303"/>
      <c r="CP648" s="303"/>
      <c r="CQ648" s="303"/>
      <c r="CR648" s="303"/>
      <c r="CS648" s="303"/>
      <c r="CT648" s="303"/>
      <c r="CU648" s="303"/>
      <c r="CV648" s="303"/>
      <c r="CW648" s="303"/>
      <c r="CX648" s="303"/>
      <c r="CY648" s="303"/>
      <c r="CZ648" s="303"/>
    </row>
    <row r="649" s="623" customFormat="true" ht="25.15" customHeight="true" x14ac:dyDescent="0.2">
      <c r="C649" s="1796"/>
      <c r="D649" s="1797"/>
      <c r="E649" s="1545"/>
      <c r="F649" s="1545"/>
      <c r="G649" s="1545"/>
      <c r="H649" s="1796"/>
      <c r="I649" s="1797"/>
      <c r="J649" s="1545"/>
      <c r="K649" s="1545"/>
      <c r="L649" s="1545"/>
      <c r="M649" s="1796"/>
      <c r="N649" s="1797"/>
      <c r="O649" s="1545"/>
      <c r="P649" s="1545"/>
      <c r="Q649" s="1545"/>
      <c r="AK649" s="300"/>
      <c r="AL649" s="300"/>
      <c r="AM649" s="300"/>
      <c r="AN649" s="300"/>
      <c r="AO649" s="300"/>
      <c r="AP649" s="300"/>
      <c r="AQ649" s="300"/>
      <c r="AR649" s="300"/>
      <c r="AS649" s="300"/>
      <c r="AT649" s="300"/>
      <c r="AU649" s="300"/>
      <c r="AV649" s="300"/>
      <c r="AW649" s="300"/>
      <c r="AX649" s="300"/>
      <c r="AY649" s="300"/>
      <c r="AZ649" s="300"/>
      <c r="BA649" s="303"/>
      <c r="BB649" s="353"/>
      <c r="BC649" s="303"/>
      <c r="BD649" s="303"/>
      <c r="BE649" s="303"/>
      <c r="BF649" s="303"/>
      <c r="BG649" s="303"/>
      <c r="BH649" s="303"/>
      <c r="BI649" s="303"/>
      <c r="BJ649" s="303"/>
      <c r="BK649" s="303"/>
      <c r="BL649" s="303"/>
      <c r="BM649" s="303"/>
      <c r="BN649" s="303"/>
      <c r="BO649" s="303"/>
      <c r="BP649" s="303"/>
      <c r="BQ649" s="303"/>
      <c r="BR649" s="303"/>
      <c r="BS649" s="303"/>
      <c r="BT649" s="303"/>
      <c r="BU649" s="303"/>
      <c r="BV649" s="303"/>
      <c r="BW649" s="303"/>
      <c r="BX649" s="303"/>
      <c r="BY649" s="303"/>
      <c r="BZ649" s="303"/>
      <c r="CA649" s="303"/>
      <c r="CB649" s="303"/>
      <c r="CC649" s="303"/>
      <c r="CD649" s="303"/>
      <c r="CE649" s="303"/>
      <c r="CF649" s="303"/>
      <c r="CG649" s="303"/>
      <c r="CH649" s="303"/>
      <c r="CI649" s="303"/>
      <c r="CJ649" s="303"/>
      <c r="CK649" s="303"/>
      <c r="CL649" s="303"/>
      <c r="CM649" s="303"/>
      <c r="CN649" s="303"/>
      <c r="CO649" s="303"/>
      <c r="CP649" s="303"/>
      <c r="CQ649" s="303"/>
      <c r="CR649" s="303"/>
      <c r="CS649" s="303"/>
      <c r="CT649" s="303"/>
      <c r="CU649" s="303"/>
      <c r="CV649" s="303"/>
      <c r="CW649" s="303"/>
      <c r="CX649" s="303"/>
      <c r="CY649" s="303"/>
      <c r="CZ649" s="303"/>
    </row>
    <row r="650" s="623" customFormat="true" ht="25.15" customHeight="true" x14ac:dyDescent="0.2">
      <c r="C650" s="1796"/>
      <c r="D650" s="1797"/>
      <c r="E650" s="1545"/>
      <c r="F650" s="1545"/>
      <c r="G650" s="1545"/>
      <c r="H650" s="1796"/>
      <c r="I650" s="1797"/>
      <c r="J650" s="1545"/>
      <c r="K650" s="1545"/>
      <c r="L650" s="1545"/>
      <c r="M650" s="1796"/>
      <c r="N650" s="1797"/>
      <c r="O650" s="1545"/>
      <c r="P650" s="1545"/>
      <c r="Q650" s="1545"/>
      <c r="AK650" s="300"/>
      <c r="AL650" s="300"/>
      <c r="AM650" s="300"/>
      <c r="AN650" s="300"/>
      <c r="AO650" s="300"/>
      <c r="AP650" s="300"/>
      <c r="AQ650" s="300"/>
      <c r="AR650" s="300"/>
      <c r="AS650" s="300"/>
      <c r="AT650" s="300"/>
      <c r="AU650" s="300"/>
      <c r="AV650" s="300"/>
      <c r="AW650" s="300"/>
      <c r="AX650" s="300"/>
      <c r="AY650" s="300"/>
      <c r="AZ650" s="300"/>
      <c r="BA650" s="303"/>
      <c r="BB650" s="353"/>
      <c r="BC650" s="303"/>
      <c r="BD650" s="303"/>
      <c r="BE650" s="303"/>
      <c r="BF650" s="303"/>
      <c r="BG650" s="303"/>
      <c r="BH650" s="303"/>
      <c r="BI650" s="303"/>
      <c r="BJ650" s="303"/>
      <c r="BK650" s="303"/>
      <c r="BL650" s="303"/>
      <c r="BM650" s="303"/>
      <c r="BN650" s="303"/>
      <c r="BO650" s="303"/>
      <c r="BP650" s="303"/>
      <c r="BQ650" s="303"/>
      <c r="BR650" s="303"/>
      <c r="BS650" s="303"/>
      <c r="BT650" s="303"/>
      <c r="BU650" s="303"/>
      <c r="BV650" s="303"/>
      <c r="BW650" s="303"/>
      <c r="BX650" s="303"/>
      <c r="BY650" s="303"/>
      <c r="BZ650" s="303"/>
      <c r="CA650" s="303"/>
      <c r="CB650" s="303"/>
      <c r="CC650" s="303"/>
      <c r="CD650" s="303"/>
      <c r="CE650" s="303"/>
      <c r="CF650" s="303"/>
      <c r="CG650" s="303"/>
      <c r="CH650" s="303"/>
      <c r="CI650" s="303"/>
      <c r="CJ650" s="303"/>
      <c r="CK650" s="303"/>
      <c r="CL650" s="303"/>
      <c r="CM650" s="303"/>
      <c r="CN650" s="303"/>
      <c r="CO650" s="303"/>
      <c r="CP650" s="303"/>
      <c r="CQ650" s="303"/>
      <c r="CR650" s="303"/>
      <c r="CS650" s="303"/>
      <c r="CT650" s="303"/>
      <c r="CU650" s="303"/>
      <c r="CV650" s="303"/>
      <c r="CW650" s="303"/>
      <c r="CX650" s="303"/>
      <c r="CY650" s="303"/>
      <c r="CZ650" s="303"/>
    </row>
    <row r="651" s="623" customFormat="true" ht="25.15" customHeight="true" x14ac:dyDescent="0.2">
      <c r="C651" s="1796"/>
      <c r="D651" s="1797"/>
      <c r="E651" s="1545"/>
      <c r="F651" s="1545"/>
      <c r="G651" s="1545"/>
      <c r="H651" s="1796"/>
      <c r="I651" s="1797"/>
      <c r="J651" s="1545"/>
      <c r="K651" s="1545"/>
      <c r="L651" s="1545"/>
      <c r="M651" s="1796"/>
      <c r="N651" s="1797"/>
      <c r="O651" s="1545"/>
      <c r="P651" s="1545"/>
      <c r="Q651" s="1545"/>
      <c r="AK651" s="300"/>
      <c r="AL651" s="300"/>
      <c r="AM651" s="300"/>
      <c r="AN651" s="300"/>
      <c r="AO651" s="300"/>
      <c r="AP651" s="300"/>
      <c r="AQ651" s="300"/>
      <c r="AR651" s="300"/>
      <c r="AS651" s="300"/>
      <c r="AT651" s="300"/>
      <c r="AU651" s="300"/>
      <c r="AV651" s="300"/>
      <c r="AW651" s="300"/>
      <c r="AX651" s="300"/>
      <c r="AY651" s="300"/>
      <c r="AZ651" s="300"/>
      <c r="BA651" s="303"/>
      <c r="BB651" s="353"/>
      <c r="BC651" s="303"/>
      <c r="BD651" s="303"/>
      <c r="BE651" s="303"/>
      <c r="BF651" s="303"/>
      <c r="BG651" s="303"/>
      <c r="BH651" s="303"/>
      <c r="BI651" s="303"/>
      <c r="BJ651" s="303"/>
      <c r="BK651" s="303"/>
      <c r="BL651" s="303"/>
      <c r="BM651" s="303"/>
      <c r="BN651" s="303"/>
      <c r="BO651" s="303"/>
      <c r="BP651" s="303"/>
      <c r="BQ651" s="303"/>
      <c r="BR651" s="303"/>
      <c r="BS651" s="303"/>
      <c r="BT651" s="303"/>
      <c r="BU651" s="303"/>
      <c r="BV651" s="303"/>
      <c r="BW651" s="303"/>
      <c r="BX651" s="303"/>
      <c r="BY651" s="303"/>
      <c r="BZ651" s="303"/>
      <c r="CA651" s="303"/>
      <c r="CB651" s="303"/>
      <c r="CC651" s="303"/>
      <c r="CD651" s="303"/>
      <c r="CE651" s="303"/>
      <c r="CF651" s="303"/>
      <c r="CG651" s="303"/>
      <c r="CH651" s="303"/>
      <c r="CI651" s="303"/>
      <c r="CJ651" s="303"/>
      <c r="CK651" s="303"/>
      <c r="CL651" s="303"/>
      <c r="CM651" s="303"/>
      <c r="CN651" s="303"/>
      <c r="CO651" s="303"/>
      <c r="CP651" s="303"/>
      <c r="CQ651" s="303"/>
      <c r="CR651" s="303"/>
      <c r="CS651" s="303"/>
      <c r="CT651" s="303"/>
      <c r="CU651" s="303"/>
      <c r="CV651" s="303"/>
      <c r="CW651" s="303"/>
      <c r="CX651" s="303"/>
      <c r="CY651" s="303"/>
      <c r="CZ651" s="303"/>
    </row>
    <row r="652" s="623" customFormat="true" ht="25.15" customHeight="true" x14ac:dyDescent="0.2">
      <c r="C652" s="1796"/>
      <c r="D652" s="1797"/>
      <c r="E652" s="1545"/>
      <c r="F652" s="1545"/>
      <c r="G652" s="1545"/>
      <c r="H652" s="1796"/>
      <c r="I652" s="1797"/>
      <c r="J652" s="1545"/>
      <c r="K652" s="1545"/>
      <c r="L652" s="1545"/>
      <c r="M652" s="1796"/>
      <c r="N652" s="1797"/>
      <c r="O652" s="1545"/>
      <c r="P652" s="1545"/>
      <c r="Q652" s="1545"/>
      <c r="AK652" s="300"/>
      <c r="AL652" s="300"/>
      <c r="AM652" s="300"/>
      <c r="AN652" s="300"/>
      <c r="AO652" s="300"/>
      <c r="AP652" s="300"/>
      <c r="AQ652" s="300"/>
      <c r="AR652" s="300"/>
      <c r="AS652" s="300"/>
      <c r="AT652" s="300"/>
      <c r="AU652" s="300"/>
      <c r="AV652" s="300"/>
      <c r="AW652" s="300"/>
      <c r="AX652" s="300"/>
      <c r="AY652" s="300"/>
      <c r="AZ652" s="300"/>
      <c r="BA652" s="303"/>
      <c r="BB652" s="353"/>
      <c r="BC652" s="303"/>
      <c r="BD652" s="303"/>
      <c r="BE652" s="303"/>
      <c r="BF652" s="303"/>
      <c r="BG652" s="303"/>
      <c r="BH652" s="303"/>
      <c r="BI652" s="303"/>
      <c r="BJ652" s="303"/>
      <c r="BK652" s="303"/>
      <c r="BL652" s="303"/>
      <c r="BM652" s="303"/>
      <c r="BN652" s="303"/>
      <c r="BO652" s="303"/>
      <c r="BP652" s="303"/>
      <c r="BQ652" s="303"/>
      <c r="BR652" s="303"/>
      <c r="BS652" s="303"/>
      <c r="BT652" s="303"/>
      <c r="BU652" s="303"/>
      <c r="BV652" s="303"/>
      <c r="BW652" s="303"/>
      <c r="BX652" s="303"/>
      <c r="BY652" s="303"/>
      <c r="BZ652" s="303"/>
      <c r="CA652" s="303"/>
      <c r="CB652" s="303"/>
      <c r="CC652" s="303"/>
      <c r="CD652" s="303"/>
      <c r="CE652" s="303"/>
      <c r="CF652" s="303"/>
      <c r="CG652" s="303"/>
      <c r="CH652" s="303"/>
      <c r="CI652" s="303"/>
      <c r="CJ652" s="303"/>
      <c r="CK652" s="303"/>
      <c r="CL652" s="303"/>
      <c r="CM652" s="303"/>
      <c r="CN652" s="303"/>
      <c r="CO652" s="303"/>
      <c r="CP652" s="303"/>
      <c r="CQ652" s="303"/>
      <c r="CR652" s="303"/>
      <c r="CS652" s="303"/>
      <c r="CT652" s="303"/>
      <c r="CU652" s="303"/>
      <c r="CV652" s="303"/>
      <c r="CW652" s="303"/>
      <c r="CX652" s="303"/>
      <c r="CY652" s="303"/>
      <c r="CZ652" s="303"/>
    </row>
    <row r="653" s="623" customFormat="true" ht="25.15" customHeight="true" x14ac:dyDescent="0.2">
      <c r="C653" s="1796"/>
      <c r="D653" s="1797"/>
      <c r="E653" s="1545"/>
      <c r="F653" s="1545"/>
      <c r="G653" s="1545"/>
      <c r="H653" s="1796"/>
      <c r="I653" s="1797"/>
      <c r="J653" s="1545"/>
      <c r="K653" s="1545"/>
      <c r="L653" s="1545"/>
      <c r="M653" s="1796"/>
      <c r="N653" s="1797"/>
      <c r="O653" s="1545"/>
      <c r="P653" s="1545"/>
      <c r="Q653" s="1545"/>
      <c r="AK653" s="300"/>
      <c r="AL653" s="300"/>
      <c r="AM653" s="300"/>
      <c r="AN653" s="300"/>
      <c r="AO653" s="300"/>
      <c r="AP653" s="300"/>
      <c r="AQ653" s="300"/>
      <c r="AR653" s="300"/>
      <c r="AS653" s="300"/>
      <c r="AT653" s="300"/>
      <c r="AU653" s="300"/>
      <c r="AV653" s="300"/>
      <c r="AW653" s="300"/>
      <c r="AX653" s="300"/>
      <c r="AY653" s="300"/>
      <c r="AZ653" s="300"/>
      <c r="BA653" s="303"/>
      <c r="BB653" s="353"/>
      <c r="BC653" s="303"/>
      <c r="BD653" s="303"/>
      <c r="BE653" s="303"/>
      <c r="BF653" s="303"/>
      <c r="BG653" s="303"/>
      <c r="BH653" s="303"/>
      <c r="BI653" s="303"/>
      <c r="BJ653" s="303"/>
      <c r="BK653" s="303"/>
      <c r="BL653" s="303"/>
      <c r="BM653" s="303"/>
      <c r="BN653" s="303"/>
      <c r="BO653" s="303"/>
      <c r="BP653" s="303"/>
      <c r="BQ653" s="303"/>
      <c r="BR653" s="303"/>
      <c r="BS653" s="303"/>
      <c r="BT653" s="303"/>
      <c r="BU653" s="303"/>
      <c r="BV653" s="303"/>
      <c r="BW653" s="303"/>
      <c r="BX653" s="303"/>
      <c r="BY653" s="303"/>
      <c r="BZ653" s="303"/>
      <c r="CA653" s="303"/>
      <c r="CB653" s="303"/>
      <c r="CC653" s="303"/>
      <c r="CD653" s="303"/>
      <c r="CE653" s="303"/>
      <c r="CF653" s="303"/>
      <c r="CG653" s="303"/>
      <c r="CH653" s="303"/>
      <c r="CI653" s="303"/>
      <c r="CJ653" s="303"/>
      <c r="CK653" s="303"/>
      <c r="CL653" s="303"/>
      <c r="CM653" s="303"/>
      <c r="CN653" s="303"/>
      <c r="CO653" s="303"/>
      <c r="CP653" s="303"/>
      <c r="CQ653" s="303"/>
      <c r="CR653" s="303"/>
      <c r="CS653" s="303"/>
      <c r="CT653" s="303"/>
      <c r="CU653" s="303"/>
      <c r="CV653" s="303"/>
      <c r="CW653" s="303"/>
      <c r="CX653" s="303"/>
      <c r="CY653" s="303"/>
      <c r="CZ653" s="303"/>
    </row>
    <row r="654" s="623" customFormat="true" ht="25.15" customHeight="true" x14ac:dyDescent="0.2">
      <c r="C654" s="1796"/>
      <c r="D654" s="1797"/>
      <c r="E654" s="1545"/>
      <c r="F654" s="1545"/>
      <c r="G654" s="1545"/>
      <c r="H654" s="1796"/>
      <c r="I654" s="1797"/>
      <c r="J654" s="1545"/>
      <c r="K654" s="1545"/>
      <c r="L654" s="1545"/>
      <c r="M654" s="1796"/>
      <c r="N654" s="1797"/>
      <c r="O654" s="1545"/>
      <c r="P654" s="1545"/>
      <c r="Q654" s="1545"/>
      <c r="AK654" s="300"/>
      <c r="AL654" s="300"/>
      <c r="AM654" s="300"/>
      <c r="AN654" s="300"/>
      <c r="AO654" s="300"/>
      <c r="AP654" s="300"/>
      <c r="AQ654" s="300"/>
      <c r="AR654" s="300"/>
      <c r="AS654" s="300"/>
      <c r="AT654" s="300"/>
      <c r="AU654" s="300"/>
      <c r="AV654" s="300"/>
      <c r="AW654" s="300"/>
      <c r="AX654" s="300"/>
      <c r="AY654" s="300"/>
      <c r="AZ654" s="300"/>
      <c r="BA654" s="303"/>
      <c r="BB654" s="353"/>
      <c r="BC654" s="303"/>
      <c r="BD654" s="303"/>
      <c r="BE654" s="303"/>
      <c r="BF654" s="303"/>
      <c r="BG654" s="303"/>
      <c r="BH654" s="303"/>
      <c r="BI654" s="303"/>
      <c r="BJ654" s="303"/>
      <c r="BK654" s="303"/>
      <c r="BL654" s="303"/>
      <c r="BM654" s="303"/>
      <c r="BN654" s="303"/>
      <c r="BO654" s="303"/>
      <c r="BP654" s="303"/>
      <c r="BQ654" s="303"/>
      <c r="BR654" s="303"/>
      <c r="BS654" s="303"/>
      <c r="BT654" s="303"/>
      <c r="BU654" s="303"/>
      <c r="BV654" s="303"/>
      <c r="BW654" s="303"/>
      <c r="BX654" s="303"/>
      <c r="BY654" s="303"/>
      <c r="BZ654" s="303"/>
      <c r="CA654" s="303"/>
      <c r="CB654" s="303"/>
      <c r="CC654" s="303"/>
      <c r="CD654" s="303"/>
      <c r="CE654" s="303"/>
      <c r="CF654" s="303"/>
      <c r="CG654" s="303"/>
      <c r="CH654" s="303"/>
      <c r="CI654" s="303"/>
      <c r="CJ654" s="303"/>
      <c r="CK654" s="303"/>
      <c r="CL654" s="303"/>
      <c r="CM654" s="303"/>
      <c r="CN654" s="303"/>
      <c r="CO654" s="303"/>
      <c r="CP654" s="303"/>
      <c r="CQ654" s="303"/>
      <c r="CR654" s="303"/>
      <c r="CS654" s="303"/>
      <c r="CT654" s="303"/>
      <c r="CU654" s="303"/>
      <c r="CV654" s="303"/>
      <c r="CW654" s="303"/>
      <c r="CX654" s="303"/>
      <c r="CY654" s="303"/>
      <c r="CZ654" s="303"/>
    </row>
    <row r="655" s="623" customFormat="true" ht="25.15" customHeight="true" x14ac:dyDescent="0.2">
      <c r="C655" s="1796"/>
      <c r="D655" s="1797"/>
      <c r="E655" s="1545"/>
      <c r="F655" s="1545"/>
      <c r="G655" s="1545"/>
      <c r="H655" s="1796"/>
      <c r="I655" s="1797"/>
      <c r="J655" s="1545"/>
      <c r="K655" s="1545"/>
      <c r="L655" s="1545"/>
      <c r="M655" s="1796"/>
      <c r="N655" s="1797"/>
      <c r="O655" s="1545"/>
      <c r="P655" s="1545"/>
      <c r="Q655" s="1545"/>
      <c r="AK655" s="300"/>
      <c r="AL655" s="300"/>
      <c r="AM655" s="300"/>
      <c r="AN655" s="300"/>
      <c r="AO655" s="300"/>
      <c r="AP655" s="300"/>
      <c r="AQ655" s="300"/>
      <c r="AR655" s="300"/>
      <c r="AS655" s="300"/>
      <c r="AT655" s="300"/>
      <c r="AU655" s="300"/>
      <c r="AV655" s="300"/>
      <c r="AW655" s="300"/>
      <c r="AX655" s="300"/>
      <c r="AY655" s="300"/>
      <c r="AZ655" s="300"/>
      <c r="BA655" s="303"/>
      <c r="BB655" s="353"/>
      <c r="BC655" s="303"/>
      <c r="BD655" s="303"/>
      <c r="BE655" s="303"/>
      <c r="BF655" s="303"/>
      <c r="BG655" s="303"/>
      <c r="BH655" s="303"/>
      <c r="BI655" s="303"/>
      <c r="BJ655" s="303"/>
      <c r="BK655" s="303"/>
      <c r="BL655" s="303"/>
      <c r="BM655" s="303"/>
      <c r="BN655" s="303"/>
      <c r="BO655" s="303"/>
      <c r="BP655" s="303"/>
      <c r="BQ655" s="303"/>
      <c r="BR655" s="303"/>
      <c r="BS655" s="303"/>
      <c r="BT655" s="303"/>
      <c r="BU655" s="303"/>
      <c r="BV655" s="303"/>
      <c r="BW655" s="303"/>
      <c r="BX655" s="303"/>
      <c r="BY655" s="303"/>
      <c r="BZ655" s="303"/>
      <c r="CA655" s="303"/>
      <c r="CB655" s="303"/>
      <c r="CC655" s="303"/>
      <c r="CD655" s="303"/>
      <c r="CE655" s="303"/>
      <c r="CF655" s="303"/>
      <c r="CG655" s="303"/>
      <c r="CH655" s="303"/>
      <c r="CI655" s="303"/>
      <c r="CJ655" s="303"/>
      <c r="CK655" s="303"/>
      <c r="CL655" s="303"/>
      <c r="CM655" s="303"/>
      <c r="CN655" s="303"/>
      <c r="CO655" s="303"/>
      <c r="CP655" s="303"/>
      <c r="CQ655" s="303"/>
      <c r="CR655" s="303"/>
      <c r="CS655" s="303"/>
      <c r="CT655" s="303"/>
      <c r="CU655" s="303"/>
      <c r="CV655" s="303"/>
      <c r="CW655" s="303"/>
      <c r="CX655" s="303"/>
      <c r="CY655" s="303"/>
      <c r="CZ655" s="303"/>
    </row>
    <row r="656" s="623" customFormat="true" ht="25.15" customHeight="true" x14ac:dyDescent="0.2">
      <c r="C656" s="1796"/>
      <c r="D656" s="1797"/>
      <c r="E656" s="1545"/>
      <c r="F656" s="1545"/>
      <c r="G656" s="1545"/>
      <c r="H656" s="1796"/>
      <c r="I656" s="1797"/>
      <c r="J656" s="1545"/>
      <c r="K656" s="1545"/>
      <c r="L656" s="1545"/>
      <c r="M656" s="1796"/>
      <c r="N656" s="1797"/>
      <c r="O656" s="1545"/>
      <c r="P656" s="1545"/>
      <c r="Q656" s="1545"/>
      <c r="AK656" s="300"/>
      <c r="AL656" s="300"/>
      <c r="AM656" s="300"/>
      <c r="AN656" s="300"/>
      <c r="AO656" s="300"/>
      <c r="AP656" s="300"/>
      <c r="AQ656" s="300"/>
      <c r="AR656" s="300"/>
      <c r="AS656" s="300"/>
      <c r="AT656" s="300"/>
      <c r="AU656" s="300"/>
      <c r="AV656" s="300"/>
      <c r="AW656" s="300"/>
      <c r="AX656" s="300"/>
      <c r="AY656" s="300"/>
      <c r="AZ656" s="300"/>
      <c r="BA656" s="303"/>
      <c r="BB656" s="353"/>
      <c r="BC656" s="303"/>
      <c r="BD656" s="303"/>
      <c r="BE656" s="303"/>
      <c r="BF656" s="303"/>
      <c r="BG656" s="303"/>
      <c r="BH656" s="303"/>
      <c r="BI656" s="303"/>
      <c r="BJ656" s="303"/>
      <c r="BK656" s="303"/>
      <c r="BL656" s="303"/>
      <c r="BM656" s="303"/>
      <c r="BN656" s="303"/>
      <c r="BO656" s="303"/>
      <c r="BP656" s="303"/>
      <c r="BQ656" s="303"/>
      <c r="BR656" s="303"/>
      <c r="BS656" s="303"/>
      <c r="BT656" s="303"/>
      <c r="BU656" s="303"/>
      <c r="BV656" s="303"/>
      <c r="BW656" s="303"/>
      <c r="BX656" s="303"/>
      <c r="BY656" s="303"/>
      <c r="BZ656" s="303"/>
      <c r="CA656" s="303"/>
      <c r="CB656" s="303"/>
      <c r="CC656" s="303"/>
      <c r="CD656" s="303"/>
      <c r="CE656" s="303"/>
      <c r="CF656" s="303"/>
      <c r="CG656" s="303"/>
      <c r="CH656" s="303"/>
      <c r="CI656" s="303"/>
      <c r="CJ656" s="303"/>
      <c r="CK656" s="303"/>
      <c r="CL656" s="303"/>
      <c r="CM656" s="303"/>
      <c r="CN656" s="303"/>
      <c r="CO656" s="303"/>
      <c r="CP656" s="303"/>
      <c r="CQ656" s="303"/>
      <c r="CR656" s="303"/>
      <c r="CS656" s="303"/>
      <c r="CT656" s="303"/>
      <c r="CU656" s="303"/>
      <c r="CV656" s="303"/>
      <c r="CW656" s="303"/>
      <c r="CX656" s="303"/>
      <c r="CY656" s="303"/>
      <c r="CZ656" s="303"/>
    </row>
    <row r="657" s="623" customFormat="true" ht="25.15" customHeight="true" x14ac:dyDescent="0.2">
      <c r="C657" s="1796"/>
      <c r="D657" s="1797"/>
      <c r="E657" s="1545"/>
      <c r="F657" s="1545"/>
      <c r="G657" s="1545"/>
      <c r="H657" s="1796"/>
      <c r="I657" s="1797"/>
      <c r="J657" s="1545"/>
      <c r="K657" s="1545"/>
      <c r="L657" s="1545"/>
      <c r="M657" s="1796"/>
      <c r="N657" s="1797"/>
      <c r="O657" s="1545"/>
      <c r="P657" s="1545"/>
      <c r="Q657" s="1545"/>
      <c r="AK657" s="300"/>
      <c r="AL657" s="300"/>
      <c r="AM657" s="300"/>
      <c r="AN657" s="300"/>
      <c r="AO657" s="300"/>
      <c r="AP657" s="300"/>
      <c r="AQ657" s="300"/>
      <c r="AR657" s="300"/>
      <c r="AS657" s="300"/>
      <c r="AT657" s="300"/>
      <c r="AU657" s="300"/>
      <c r="AV657" s="300"/>
      <c r="AW657" s="300"/>
      <c r="AX657" s="300"/>
      <c r="AY657" s="300"/>
      <c r="AZ657" s="300"/>
      <c r="BA657" s="303"/>
      <c r="BB657" s="353"/>
      <c r="BC657" s="303"/>
      <c r="BD657" s="303"/>
      <c r="BE657" s="303"/>
      <c r="BF657" s="303"/>
      <c r="BG657" s="303"/>
      <c r="BH657" s="303"/>
      <c r="BI657" s="303"/>
      <c r="BJ657" s="303"/>
      <c r="BK657" s="303"/>
      <c r="BL657" s="303"/>
      <c r="BM657" s="303"/>
      <c r="BN657" s="303"/>
      <c r="BO657" s="303"/>
      <c r="BP657" s="303"/>
      <c r="BQ657" s="303"/>
      <c r="BR657" s="303"/>
      <c r="BS657" s="303"/>
      <c r="BT657" s="303"/>
      <c r="BU657" s="303"/>
      <c r="BV657" s="303"/>
      <c r="BW657" s="303"/>
      <c r="BX657" s="303"/>
      <c r="BY657" s="303"/>
      <c r="BZ657" s="303"/>
      <c r="CA657" s="303"/>
      <c r="CB657" s="303"/>
      <c r="CC657" s="303"/>
      <c r="CD657" s="303"/>
      <c r="CE657" s="303"/>
      <c r="CF657" s="303"/>
      <c r="CG657" s="303"/>
      <c r="CH657" s="303"/>
      <c r="CI657" s="303"/>
      <c r="CJ657" s="303"/>
      <c r="CK657" s="303"/>
      <c r="CL657" s="303"/>
      <c r="CM657" s="303"/>
      <c r="CN657" s="303"/>
      <c r="CO657" s="303"/>
      <c r="CP657" s="303"/>
      <c r="CQ657" s="303"/>
      <c r="CR657" s="303"/>
      <c r="CS657" s="303"/>
      <c r="CT657" s="303"/>
      <c r="CU657" s="303"/>
      <c r="CV657" s="303"/>
      <c r="CW657" s="303"/>
      <c r="CX657" s="303"/>
      <c r="CY657" s="303"/>
      <c r="CZ657" s="303"/>
    </row>
    <row r="658" s="623" customFormat="true" ht="25.15" customHeight="true" x14ac:dyDescent="0.2">
      <c r="C658" s="1796"/>
      <c r="D658" s="1797"/>
      <c r="E658" s="1545"/>
      <c r="F658" s="1545"/>
      <c r="G658" s="1545"/>
      <c r="H658" s="1796"/>
      <c r="I658" s="1797"/>
      <c r="J658" s="1545"/>
      <c r="K658" s="1545"/>
      <c r="L658" s="1545"/>
      <c r="M658" s="1796"/>
      <c r="N658" s="1797"/>
      <c r="O658" s="1545"/>
      <c r="P658" s="1545"/>
      <c r="Q658" s="1545"/>
      <c r="AK658" s="300"/>
      <c r="AL658" s="300"/>
      <c r="AM658" s="300"/>
      <c r="AN658" s="300"/>
      <c r="AO658" s="300"/>
      <c r="AP658" s="300"/>
      <c r="AQ658" s="300"/>
      <c r="AR658" s="300"/>
      <c r="AS658" s="300"/>
      <c r="AT658" s="300"/>
      <c r="AU658" s="300"/>
      <c r="AV658" s="300"/>
      <c r="AW658" s="300"/>
      <c r="AX658" s="300"/>
      <c r="AY658" s="300"/>
      <c r="AZ658" s="300"/>
      <c r="BA658" s="303"/>
      <c r="BB658" s="353"/>
      <c r="BC658" s="303"/>
      <c r="BD658" s="303"/>
      <c r="BE658" s="303"/>
      <c r="BF658" s="303"/>
      <c r="BG658" s="303"/>
      <c r="BH658" s="303"/>
      <c r="BI658" s="303"/>
      <c r="BJ658" s="303"/>
      <c r="BK658" s="303"/>
      <c r="BL658" s="303"/>
      <c r="BM658" s="303"/>
      <c r="BN658" s="303"/>
      <c r="BO658" s="303"/>
      <c r="BP658" s="303"/>
      <c r="BQ658" s="303"/>
      <c r="BR658" s="303"/>
      <c r="BS658" s="303"/>
      <c r="BT658" s="303"/>
      <c r="BU658" s="303"/>
      <c r="BV658" s="303"/>
      <c r="BW658" s="303"/>
      <c r="BX658" s="303"/>
      <c r="BY658" s="303"/>
      <c r="BZ658" s="303"/>
      <c r="CA658" s="303"/>
      <c r="CB658" s="303"/>
      <c r="CC658" s="303"/>
      <c r="CD658" s="303"/>
      <c r="CE658" s="303"/>
      <c r="CF658" s="303"/>
      <c r="CG658" s="303"/>
      <c r="CH658" s="303"/>
      <c r="CI658" s="303"/>
      <c r="CJ658" s="303"/>
      <c r="CK658" s="303"/>
      <c r="CL658" s="303"/>
      <c r="CM658" s="303"/>
      <c r="CN658" s="303"/>
      <c r="CO658" s="303"/>
      <c r="CP658" s="303"/>
      <c r="CQ658" s="303"/>
      <c r="CR658" s="303"/>
      <c r="CS658" s="303"/>
      <c r="CT658" s="303"/>
      <c r="CU658" s="303"/>
      <c r="CV658" s="303"/>
      <c r="CW658" s="303"/>
      <c r="CX658" s="303"/>
      <c r="CY658" s="303"/>
      <c r="CZ658" s="303"/>
    </row>
    <row r="659" s="623" customFormat="true" ht="25.15" customHeight="true" x14ac:dyDescent="0.2">
      <c r="C659" s="1796"/>
      <c r="D659" s="1797"/>
      <c r="E659" s="1545"/>
      <c r="F659" s="1545"/>
      <c r="G659" s="1545"/>
      <c r="H659" s="1796"/>
      <c r="I659" s="1797"/>
      <c r="J659" s="1545"/>
      <c r="K659" s="1545"/>
      <c r="L659" s="1545"/>
      <c r="M659" s="1796"/>
      <c r="N659" s="1797"/>
      <c r="O659" s="1545"/>
      <c r="P659" s="1545"/>
      <c r="Q659" s="1545"/>
      <c r="AK659" s="300"/>
      <c r="AL659" s="300"/>
      <c r="AM659" s="300"/>
      <c r="AN659" s="300"/>
      <c r="AO659" s="300"/>
      <c r="AP659" s="300"/>
      <c r="AQ659" s="300"/>
      <c r="AR659" s="300"/>
      <c r="AS659" s="300"/>
      <c r="AT659" s="300"/>
      <c r="AU659" s="300"/>
      <c r="AV659" s="300"/>
      <c r="AW659" s="300"/>
      <c r="AX659" s="300"/>
      <c r="AY659" s="300"/>
      <c r="AZ659" s="300"/>
      <c r="BA659" s="303"/>
      <c r="BB659" s="353"/>
      <c r="BC659" s="303"/>
      <c r="BD659" s="303"/>
      <c r="BE659" s="303"/>
      <c r="BF659" s="303"/>
      <c r="BG659" s="303"/>
      <c r="BH659" s="303"/>
      <c r="BI659" s="303"/>
      <c r="BJ659" s="303"/>
      <c r="BK659" s="303"/>
      <c r="BL659" s="303"/>
      <c r="BM659" s="303"/>
      <c r="BN659" s="303"/>
      <c r="BO659" s="303"/>
      <c r="BP659" s="303"/>
      <c r="BQ659" s="303"/>
      <c r="BR659" s="303"/>
      <c r="BS659" s="303"/>
      <c r="BT659" s="303"/>
      <c r="BU659" s="303"/>
      <c r="BV659" s="303"/>
      <c r="BW659" s="303"/>
      <c r="BX659" s="303"/>
      <c r="BY659" s="303"/>
      <c r="BZ659" s="303"/>
      <c r="CA659" s="303"/>
      <c r="CB659" s="303"/>
      <c r="CC659" s="303"/>
      <c r="CD659" s="303"/>
      <c r="CE659" s="303"/>
      <c r="CF659" s="303"/>
      <c r="CG659" s="303"/>
      <c r="CH659" s="303"/>
      <c r="CI659" s="303"/>
      <c r="CJ659" s="303"/>
      <c r="CK659" s="303"/>
      <c r="CL659" s="303"/>
      <c r="CM659" s="303"/>
      <c r="CN659" s="303"/>
      <c r="CO659" s="303"/>
      <c r="CP659" s="303"/>
      <c r="CQ659" s="303"/>
      <c r="CR659" s="303"/>
      <c r="CS659" s="303"/>
      <c r="CT659" s="303"/>
      <c r="CU659" s="303"/>
      <c r="CV659" s="303"/>
      <c r="CW659" s="303"/>
      <c r="CX659" s="303"/>
      <c r="CY659" s="303"/>
      <c r="CZ659" s="303"/>
    </row>
    <row r="660" s="623" customFormat="true" ht="25.15" customHeight="true" x14ac:dyDescent="0.2">
      <c r="C660" s="1796"/>
      <c r="D660" s="1797"/>
      <c r="E660" s="1545"/>
      <c r="F660" s="1545"/>
      <c r="G660" s="1545"/>
      <c r="H660" s="1796"/>
      <c r="I660" s="1797"/>
      <c r="J660" s="1545"/>
      <c r="K660" s="1545"/>
      <c r="L660" s="1545"/>
      <c r="M660" s="1796"/>
      <c r="N660" s="1797"/>
      <c r="O660" s="1545"/>
      <c r="P660" s="1545"/>
      <c r="Q660" s="1545"/>
      <c r="AK660" s="300"/>
      <c r="AL660" s="300"/>
      <c r="AM660" s="300"/>
      <c r="AN660" s="300"/>
      <c r="AO660" s="300"/>
      <c r="AP660" s="300"/>
      <c r="AQ660" s="300"/>
      <c r="AR660" s="300"/>
      <c r="AS660" s="300"/>
      <c r="AT660" s="300"/>
      <c r="AU660" s="300"/>
      <c r="AV660" s="300"/>
      <c r="AW660" s="300"/>
      <c r="AX660" s="300"/>
      <c r="AY660" s="300"/>
      <c r="AZ660" s="300"/>
      <c r="BA660" s="303"/>
      <c r="BB660" s="353"/>
      <c r="BC660" s="303"/>
      <c r="BD660" s="303"/>
      <c r="BE660" s="303"/>
      <c r="BF660" s="303"/>
      <c r="BG660" s="303"/>
      <c r="BH660" s="303"/>
      <c r="BI660" s="303"/>
      <c r="BJ660" s="303"/>
      <c r="BK660" s="303"/>
      <c r="BL660" s="303"/>
      <c r="BM660" s="303"/>
      <c r="BN660" s="303"/>
      <c r="BO660" s="303"/>
      <c r="BP660" s="303"/>
      <c r="BQ660" s="303"/>
      <c r="BR660" s="303"/>
      <c r="BS660" s="303"/>
      <c r="BT660" s="303"/>
      <c r="BU660" s="303"/>
      <c r="BV660" s="303"/>
      <c r="BW660" s="303"/>
      <c r="BX660" s="303"/>
      <c r="BY660" s="303"/>
      <c r="BZ660" s="303"/>
      <c r="CA660" s="303"/>
      <c r="CB660" s="303"/>
      <c r="CC660" s="303"/>
      <c r="CD660" s="303"/>
      <c r="CE660" s="303"/>
      <c r="CF660" s="303"/>
      <c r="CG660" s="303"/>
      <c r="CH660" s="303"/>
      <c r="CI660" s="303"/>
      <c r="CJ660" s="303"/>
      <c r="CK660" s="303"/>
      <c r="CL660" s="303"/>
      <c r="CM660" s="303"/>
      <c r="CN660" s="303"/>
      <c r="CO660" s="303"/>
      <c r="CP660" s="303"/>
      <c r="CQ660" s="303"/>
      <c r="CR660" s="303"/>
      <c r="CS660" s="303"/>
      <c r="CT660" s="303"/>
      <c r="CU660" s="303"/>
      <c r="CV660" s="303"/>
      <c r="CW660" s="303"/>
      <c r="CX660" s="303"/>
      <c r="CY660" s="303"/>
      <c r="CZ660" s="303"/>
    </row>
    <row r="661" s="623" customFormat="true" ht="25.15" customHeight="true" x14ac:dyDescent="0.2">
      <c r="C661" s="1796"/>
      <c r="D661" s="1797"/>
      <c r="E661" s="1545"/>
      <c r="F661" s="1545"/>
      <c r="G661" s="1545"/>
      <c r="H661" s="1796"/>
      <c r="I661" s="1797"/>
      <c r="J661" s="1545"/>
      <c r="K661" s="1545"/>
      <c r="L661" s="1545"/>
      <c r="M661" s="1796"/>
      <c r="N661" s="1797"/>
      <c r="O661" s="1545"/>
      <c r="P661" s="1545"/>
      <c r="Q661" s="1545"/>
      <c r="AK661" s="300"/>
      <c r="AL661" s="300"/>
      <c r="AM661" s="300"/>
      <c r="AN661" s="300"/>
      <c r="AO661" s="300"/>
      <c r="AP661" s="300"/>
      <c r="AQ661" s="300"/>
      <c r="AR661" s="300"/>
      <c r="AS661" s="300"/>
      <c r="AT661" s="300"/>
      <c r="AU661" s="300"/>
      <c r="AV661" s="300"/>
      <c r="AW661" s="300"/>
      <c r="AX661" s="300"/>
      <c r="AY661" s="300"/>
      <c r="AZ661" s="300"/>
      <c r="BA661" s="303"/>
      <c r="BB661" s="353"/>
      <c r="BC661" s="303"/>
      <c r="BD661" s="303"/>
      <c r="BE661" s="303"/>
      <c r="BF661" s="303"/>
      <c r="BG661" s="303"/>
      <c r="BH661" s="303"/>
      <c r="BI661" s="303"/>
      <c r="BJ661" s="303"/>
      <c r="BK661" s="303"/>
      <c r="BL661" s="303"/>
      <c r="BM661" s="303"/>
      <c r="BN661" s="303"/>
      <c r="BO661" s="303"/>
      <c r="BP661" s="303"/>
      <c r="BQ661" s="303"/>
      <c r="BR661" s="303"/>
      <c r="BS661" s="303"/>
      <c r="BT661" s="303"/>
      <c r="BU661" s="303"/>
      <c r="BV661" s="303"/>
      <c r="BW661" s="303"/>
      <c r="BX661" s="303"/>
      <c r="BY661" s="303"/>
      <c r="BZ661" s="303"/>
      <c r="CA661" s="303"/>
      <c r="CB661" s="303"/>
      <c r="CC661" s="303"/>
      <c r="CD661" s="303"/>
      <c r="CE661" s="303"/>
      <c r="CF661" s="303"/>
      <c r="CG661" s="303"/>
      <c r="CH661" s="303"/>
      <c r="CI661" s="303"/>
      <c r="CJ661" s="303"/>
      <c r="CK661" s="303"/>
      <c r="CL661" s="303"/>
      <c r="CM661" s="303"/>
      <c r="CN661" s="303"/>
      <c r="CO661" s="303"/>
      <c r="CP661" s="303"/>
      <c r="CQ661" s="303"/>
      <c r="CR661" s="303"/>
      <c r="CS661" s="303"/>
      <c r="CT661" s="303"/>
      <c r="CU661" s="303"/>
      <c r="CV661" s="303"/>
      <c r="CW661" s="303"/>
      <c r="CX661" s="303"/>
      <c r="CY661" s="303"/>
      <c r="CZ661" s="303"/>
    </row>
    <row r="662" s="623" customFormat="true" ht="25.15" customHeight="true" x14ac:dyDescent="0.2">
      <c r="C662" s="1796"/>
      <c r="D662" s="1797"/>
      <c r="E662" s="1545"/>
      <c r="F662" s="1545"/>
      <c r="G662" s="1545"/>
      <c r="H662" s="1796"/>
      <c r="I662" s="1797"/>
      <c r="J662" s="1545"/>
      <c r="K662" s="1545"/>
      <c r="L662" s="1545"/>
      <c r="M662" s="1796"/>
      <c r="N662" s="1797"/>
      <c r="O662" s="1545"/>
      <c r="P662" s="1545"/>
      <c r="Q662" s="1545"/>
      <c r="AK662" s="300"/>
      <c r="AL662" s="300"/>
      <c r="AM662" s="300"/>
      <c r="AN662" s="300"/>
      <c r="AO662" s="300"/>
      <c r="AP662" s="300"/>
      <c r="AQ662" s="300"/>
      <c r="AR662" s="300"/>
      <c r="AS662" s="300"/>
      <c r="AT662" s="300"/>
      <c r="AU662" s="300"/>
      <c r="AV662" s="300"/>
      <c r="AW662" s="300"/>
      <c r="AX662" s="300"/>
      <c r="AY662" s="300"/>
      <c r="AZ662" s="300"/>
      <c r="BA662" s="303"/>
      <c r="BB662" s="353"/>
      <c r="BC662" s="303"/>
      <c r="BD662" s="303"/>
      <c r="BE662" s="303"/>
      <c r="BF662" s="303"/>
      <c r="BG662" s="303"/>
      <c r="BH662" s="303"/>
      <c r="BI662" s="303"/>
      <c r="BJ662" s="303"/>
      <c r="BK662" s="303"/>
      <c r="BL662" s="303"/>
      <c r="BM662" s="303"/>
      <c r="BN662" s="303"/>
      <c r="BO662" s="303"/>
      <c r="BP662" s="303"/>
      <c r="BQ662" s="303"/>
      <c r="BR662" s="303"/>
      <c r="BS662" s="303"/>
      <c r="BT662" s="303"/>
      <c r="BU662" s="303"/>
      <c r="BV662" s="303"/>
      <c r="BW662" s="303"/>
      <c r="BX662" s="303"/>
      <c r="BY662" s="303"/>
      <c r="BZ662" s="303"/>
      <c r="CA662" s="303"/>
      <c r="CB662" s="303"/>
      <c r="CC662" s="303"/>
      <c r="CD662" s="303"/>
      <c r="CE662" s="303"/>
      <c r="CF662" s="303"/>
      <c r="CG662" s="303"/>
      <c r="CH662" s="303"/>
      <c r="CI662" s="303"/>
      <c r="CJ662" s="303"/>
      <c r="CK662" s="303"/>
      <c r="CL662" s="303"/>
      <c r="CM662" s="303"/>
      <c r="CN662" s="303"/>
      <c r="CO662" s="303"/>
      <c r="CP662" s="303"/>
      <c r="CQ662" s="303"/>
      <c r="CR662" s="303"/>
      <c r="CS662" s="303"/>
      <c r="CT662" s="303"/>
      <c r="CU662" s="303"/>
      <c r="CV662" s="303"/>
      <c r="CW662" s="303"/>
      <c r="CX662" s="303"/>
      <c r="CY662" s="303"/>
      <c r="CZ662" s="303"/>
    </row>
    <row r="663" s="623" customFormat="true" ht="25.15" customHeight="true" x14ac:dyDescent="0.2">
      <c r="C663" s="1796"/>
      <c r="D663" s="1797"/>
      <c r="E663" s="1545"/>
      <c r="F663" s="1545"/>
      <c r="G663" s="1545"/>
      <c r="H663" s="1796"/>
      <c r="I663" s="1797"/>
      <c r="J663" s="1545"/>
      <c r="K663" s="1545"/>
      <c r="L663" s="1545"/>
      <c r="M663" s="1796"/>
      <c r="N663" s="1797"/>
      <c r="O663" s="1545"/>
      <c r="P663" s="1545"/>
      <c r="Q663" s="1545"/>
      <c r="AK663" s="300"/>
      <c r="AL663" s="300"/>
      <c r="AM663" s="300"/>
      <c r="AN663" s="300"/>
      <c r="AO663" s="300"/>
      <c r="AP663" s="300"/>
      <c r="AQ663" s="300"/>
      <c r="AR663" s="300"/>
      <c r="AS663" s="300"/>
      <c r="AT663" s="300"/>
      <c r="AU663" s="300"/>
      <c r="AV663" s="300"/>
      <c r="AW663" s="300"/>
      <c r="AX663" s="300"/>
      <c r="AY663" s="300"/>
      <c r="AZ663" s="300"/>
      <c r="BA663" s="303"/>
      <c r="BB663" s="353"/>
      <c r="BC663" s="303"/>
      <c r="BD663" s="303"/>
      <c r="BE663" s="303"/>
      <c r="BF663" s="303"/>
      <c r="BG663" s="303"/>
      <c r="BH663" s="303"/>
      <c r="BI663" s="303"/>
      <c r="BJ663" s="303"/>
      <c r="BK663" s="303"/>
      <c r="BL663" s="303"/>
      <c r="BM663" s="303"/>
      <c r="BN663" s="303"/>
      <c r="BO663" s="303"/>
      <c r="BP663" s="303"/>
      <c r="BQ663" s="303"/>
      <c r="BR663" s="303"/>
      <c r="BS663" s="303"/>
      <c r="BT663" s="303"/>
      <c r="BU663" s="303"/>
      <c r="BV663" s="303"/>
      <c r="BW663" s="303"/>
      <c r="BX663" s="303"/>
      <c r="BY663" s="303"/>
      <c r="BZ663" s="303"/>
      <c r="CA663" s="303"/>
      <c r="CB663" s="303"/>
      <c r="CC663" s="303"/>
      <c r="CD663" s="303"/>
      <c r="CE663" s="303"/>
      <c r="CF663" s="303"/>
      <c r="CG663" s="303"/>
      <c r="CH663" s="303"/>
      <c r="CI663" s="303"/>
      <c r="CJ663" s="303"/>
      <c r="CK663" s="303"/>
      <c r="CL663" s="303"/>
      <c r="CM663" s="303"/>
      <c r="CN663" s="303"/>
      <c r="CO663" s="303"/>
      <c r="CP663" s="303"/>
      <c r="CQ663" s="303"/>
      <c r="CR663" s="303"/>
      <c r="CS663" s="303"/>
      <c r="CT663" s="303"/>
      <c r="CU663" s="303"/>
      <c r="CV663" s="303"/>
      <c r="CW663" s="303"/>
      <c r="CX663" s="303"/>
      <c r="CY663" s="303"/>
      <c r="CZ663" s="303"/>
    </row>
    <row r="664" s="623" customFormat="true" ht="25.15" customHeight="true" x14ac:dyDescent="0.2">
      <c r="C664" s="1796"/>
      <c r="D664" s="1797"/>
      <c r="E664" s="1545"/>
      <c r="F664" s="1545"/>
      <c r="G664" s="1545"/>
      <c r="H664" s="1796"/>
      <c r="I664" s="1797"/>
      <c r="J664" s="1545"/>
      <c r="K664" s="1545"/>
      <c r="L664" s="1545"/>
      <c r="M664" s="1796"/>
      <c r="N664" s="1797"/>
      <c r="O664" s="1545"/>
      <c r="P664" s="1545"/>
      <c r="Q664" s="1545"/>
      <c r="AK664" s="300"/>
      <c r="AL664" s="300"/>
      <c r="AM664" s="300"/>
      <c r="AN664" s="300"/>
      <c r="AO664" s="300"/>
      <c r="AP664" s="300"/>
      <c r="AQ664" s="300"/>
      <c r="AR664" s="300"/>
      <c r="AS664" s="300"/>
      <c r="AT664" s="300"/>
      <c r="AU664" s="300"/>
      <c r="AV664" s="300"/>
      <c r="AW664" s="300"/>
      <c r="AX664" s="300"/>
      <c r="AY664" s="300"/>
      <c r="AZ664" s="300"/>
      <c r="BA664" s="303"/>
      <c r="BB664" s="353"/>
      <c r="BC664" s="303"/>
      <c r="BD664" s="303"/>
      <c r="BE664" s="303"/>
      <c r="BF664" s="303"/>
      <c r="BG664" s="303"/>
      <c r="BH664" s="303"/>
      <c r="BI664" s="303"/>
      <c r="BJ664" s="303"/>
      <c r="BK664" s="303"/>
      <c r="BL664" s="303"/>
      <c r="BM664" s="303"/>
      <c r="BN664" s="303"/>
      <c r="BO664" s="303"/>
      <c r="BP664" s="303"/>
      <c r="BQ664" s="303"/>
      <c r="BR664" s="303"/>
      <c r="BS664" s="303"/>
      <c r="BT664" s="303"/>
      <c r="BU664" s="303"/>
      <c r="BV664" s="303"/>
      <c r="BW664" s="303"/>
      <c r="BX664" s="303"/>
      <c r="BY664" s="303"/>
      <c r="BZ664" s="303"/>
      <c r="CA664" s="303"/>
      <c r="CB664" s="303"/>
      <c r="CC664" s="303"/>
      <c r="CD664" s="303"/>
      <c r="CE664" s="303"/>
      <c r="CF664" s="303"/>
      <c r="CG664" s="303"/>
      <c r="CH664" s="303"/>
      <c r="CI664" s="303"/>
      <c r="CJ664" s="303"/>
      <c r="CK664" s="303"/>
      <c r="CL664" s="303"/>
      <c r="CM664" s="303"/>
      <c r="CN664" s="303"/>
      <c r="CO664" s="303"/>
      <c r="CP664" s="303"/>
      <c r="CQ664" s="303"/>
      <c r="CR664" s="303"/>
      <c r="CS664" s="303"/>
      <c r="CT664" s="303"/>
      <c r="CU664" s="303"/>
      <c r="CV664" s="303"/>
      <c r="CW664" s="303"/>
      <c r="CX664" s="303"/>
      <c r="CY664" s="303"/>
      <c r="CZ664" s="303"/>
    </row>
    <row r="665" s="623" customFormat="true" ht="25.15" customHeight="true" x14ac:dyDescent="0.2">
      <c r="C665" s="1796"/>
      <c r="D665" s="1797"/>
      <c r="E665" s="1545"/>
      <c r="F665" s="1545"/>
      <c r="G665" s="1545"/>
      <c r="H665" s="1796"/>
      <c r="I665" s="1797"/>
      <c r="J665" s="1545"/>
      <c r="K665" s="1545"/>
      <c r="L665" s="1545"/>
      <c r="M665" s="1796"/>
      <c r="N665" s="1797"/>
      <c r="O665" s="1545"/>
      <c r="P665" s="1545"/>
      <c r="Q665" s="1545"/>
      <c r="AK665" s="300"/>
      <c r="AL665" s="300"/>
      <c r="AM665" s="300"/>
      <c r="AN665" s="300"/>
      <c r="AO665" s="300"/>
      <c r="AP665" s="300"/>
      <c r="AQ665" s="300"/>
      <c r="AR665" s="300"/>
      <c r="AS665" s="300"/>
      <c r="AT665" s="300"/>
      <c r="AU665" s="300"/>
      <c r="AV665" s="300"/>
      <c r="AW665" s="300"/>
      <c r="AX665" s="300"/>
      <c r="AY665" s="300"/>
      <c r="AZ665" s="300"/>
      <c r="BA665" s="303"/>
      <c r="BB665" s="353"/>
      <c r="BC665" s="303"/>
      <c r="BD665" s="303"/>
      <c r="BE665" s="303"/>
      <c r="BF665" s="303"/>
      <c r="BG665" s="303"/>
      <c r="BH665" s="303"/>
      <c r="BI665" s="303"/>
      <c r="BJ665" s="303"/>
      <c r="BK665" s="303"/>
      <c r="BL665" s="303"/>
      <c r="BM665" s="303"/>
      <c r="BN665" s="303"/>
      <c r="BO665" s="303"/>
      <c r="BP665" s="303"/>
      <c r="BQ665" s="303"/>
      <c r="BR665" s="303"/>
      <c r="BS665" s="303"/>
      <c r="BT665" s="303"/>
      <c r="BU665" s="303"/>
      <c r="BV665" s="303"/>
      <c r="BW665" s="303"/>
      <c r="BX665" s="303"/>
      <c r="BY665" s="303"/>
      <c r="BZ665" s="303"/>
      <c r="CA665" s="303"/>
      <c r="CB665" s="303"/>
      <c r="CC665" s="303"/>
      <c r="CD665" s="303"/>
      <c r="CE665" s="303"/>
      <c r="CF665" s="303"/>
      <c r="CG665" s="303"/>
      <c r="CH665" s="303"/>
      <c r="CI665" s="303"/>
      <c r="CJ665" s="303"/>
      <c r="CK665" s="303"/>
      <c r="CL665" s="303"/>
      <c r="CM665" s="303"/>
      <c r="CN665" s="303"/>
      <c r="CO665" s="303"/>
      <c r="CP665" s="303"/>
      <c r="CQ665" s="303"/>
      <c r="CR665" s="303"/>
      <c r="CS665" s="303"/>
      <c r="CT665" s="303"/>
      <c r="CU665" s="303"/>
      <c r="CV665" s="303"/>
      <c r="CW665" s="303"/>
      <c r="CX665" s="303"/>
      <c r="CY665" s="303"/>
      <c r="CZ665" s="303"/>
    </row>
    <row r="666" s="623" customFormat="true" ht="25.15" customHeight="true" x14ac:dyDescent="0.2">
      <c r="C666" s="1796"/>
      <c r="D666" s="1797"/>
      <c r="E666" s="1545"/>
      <c r="F666" s="1545"/>
      <c r="G666" s="1545"/>
      <c r="H666" s="1796"/>
      <c r="I666" s="1797"/>
      <c r="J666" s="1545"/>
      <c r="K666" s="1545"/>
      <c r="L666" s="1545"/>
      <c r="M666" s="1796"/>
      <c r="N666" s="1797"/>
      <c r="O666" s="1545"/>
      <c r="P666" s="1545"/>
      <c r="Q666" s="1545"/>
      <c r="AK666" s="300"/>
      <c r="AL666" s="300"/>
      <c r="AM666" s="300"/>
      <c r="AN666" s="300"/>
      <c r="AO666" s="300"/>
      <c r="AP666" s="300"/>
      <c r="AQ666" s="300"/>
      <c r="AR666" s="300"/>
      <c r="AS666" s="300"/>
      <c r="AT666" s="300"/>
      <c r="AU666" s="300"/>
      <c r="AV666" s="300"/>
      <c r="AW666" s="300"/>
      <c r="AX666" s="300"/>
      <c r="AY666" s="300"/>
      <c r="AZ666" s="300"/>
      <c r="BA666" s="303"/>
      <c r="BB666" s="353"/>
      <c r="BC666" s="303"/>
      <c r="BD666" s="303"/>
      <c r="BE666" s="303"/>
      <c r="BF666" s="303"/>
      <c r="BG666" s="303"/>
      <c r="BH666" s="303"/>
      <c r="BI666" s="303"/>
      <c r="BJ666" s="303"/>
      <c r="BK666" s="303"/>
      <c r="BL666" s="303"/>
      <c r="BM666" s="303"/>
      <c r="BN666" s="303"/>
      <c r="BO666" s="303"/>
      <c r="BP666" s="303"/>
      <c r="BQ666" s="303"/>
      <c r="BR666" s="303"/>
      <c r="BS666" s="303"/>
      <c r="BT666" s="303"/>
      <c r="BU666" s="303"/>
      <c r="BV666" s="303"/>
      <c r="BW666" s="303"/>
      <c r="BX666" s="303"/>
      <c r="BY666" s="303"/>
      <c r="BZ666" s="303"/>
      <c r="CA666" s="303"/>
      <c r="CB666" s="303"/>
      <c r="CC666" s="303"/>
      <c r="CD666" s="303"/>
      <c r="CE666" s="303"/>
      <c r="CF666" s="303"/>
      <c r="CG666" s="303"/>
      <c r="CH666" s="303"/>
      <c r="CI666" s="303"/>
      <c r="CJ666" s="303"/>
      <c r="CK666" s="303"/>
      <c r="CL666" s="303"/>
      <c r="CM666" s="303"/>
      <c r="CN666" s="303"/>
      <c r="CO666" s="303"/>
      <c r="CP666" s="303"/>
      <c r="CQ666" s="303"/>
      <c r="CR666" s="303"/>
      <c r="CS666" s="303"/>
      <c r="CT666" s="303"/>
      <c r="CU666" s="303"/>
      <c r="CV666" s="303"/>
      <c r="CW666" s="303"/>
      <c r="CX666" s="303"/>
      <c r="CY666" s="303"/>
      <c r="CZ666" s="303"/>
    </row>
    <row r="667" s="623" customFormat="true" ht="25.15" customHeight="true" x14ac:dyDescent="0.2">
      <c r="C667" s="1796"/>
      <c r="D667" s="1797"/>
      <c r="E667" s="1545"/>
      <c r="F667" s="1545"/>
      <c r="G667" s="1545"/>
      <c r="H667" s="1796"/>
      <c r="I667" s="1797"/>
      <c r="J667" s="1545"/>
      <c r="K667" s="1545"/>
      <c r="L667" s="1545"/>
      <c r="M667" s="1796"/>
      <c r="N667" s="1797"/>
      <c r="O667" s="1545"/>
      <c r="P667" s="1545"/>
      <c r="Q667" s="1545"/>
      <c r="AK667" s="300"/>
      <c r="AL667" s="300"/>
      <c r="AM667" s="300"/>
      <c r="AN667" s="300"/>
      <c r="AO667" s="300"/>
      <c r="AP667" s="300"/>
      <c r="AQ667" s="300"/>
      <c r="AR667" s="300"/>
      <c r="AS667" s="300"/>
      <c r="AT667" s="300"/>
      <c r="AU667" s="300"/>
      <c r="AV667" s="300"/>
      <c r="AW667" s="300"/>
      <c r="AX667" s="300"/>
      <c r="AY667" s="300"/>
      <c r="AZ667" s="300"/>
      <c r="BA667" s="303"/>
      <c r="BB667" s="353"/>
      <c r="BC667" s="303"/>
      <c r="BD667" s="303"/>
      <c r="BE667" s="303"/>
      <c r="BF667" s="303"/>
      <c r="BG667" s="303"/>
      <c r="BH667" s="303"/>
      <c r="BI667" s="303"/>
      <c r="BJ667" s="303"/>
      <c r="BK667" s="303"/>
      <c r="BL667" s="303"/>
      <c r="BM667" s="303"/>
      <c r="BN667" s="303"/>
      <c r="BO667" s="303"/>
      <c r="BP667" s="303"/>
      <c r="BQ667" s="303"/>
      <c r="BR667" s="303"/>
      <c r="BS667" s="303"/>
      <c r="BT667" s="303"/>
      <c r="BU667" s="303"/>
      <c r="BV667" s="303"/>
      <c r="BW667" s="303"/>
      <c r="BX667" s="303"/>
      <c r="BY667" s="303"/>
      <c r="BZ667" s="303"/>
      <c r="CA667" s="303"/>
      <c r="CB667" s="303"/>
      <c r="CC667" s="303"/>
      <c r="CD667" s="303"/>
      <c r="CE667" s="303"/>
      <c r="CF667" s="303"/>
      <c r="CG667" s="303"/>
      <c r="CH667" s="303"/>
      <c r="CI667" s="303"/>
      <c r="CJ667" s="303"/>
      <c r="CK667" s="303"/>
      <c r="CL667" s="303"/>
      <c r="CM667" s="303"/>
      <c r="CN667" s="303"/>
      <c r="CO667" s="303"/>
      <c r="CP667" s="303"/>
      <c r="CQ667" s="303"/>
      <c r="CR667" s="303"/>
      <c r="CS667" s="303"/>
      <c r="CT667" s="303"/>
      <c r="CU667" s="303"/>
      <c r="CV667" s="303"/>
      <c r="CW667" s="303"/>
      <c r="CX667" s="303"/>
      <c r="CY667" s="303"/>
      <c r="CZ667" s="303"/>
    </row>
    <row r="668" s="623" customFormat="true" ht="25.15" customHeight="true" x14ac:dyDescent="0.2">
      <c r="C668" s="1796"/>
      <c r="D668" s="1797"/>
      <c r="E668" s="1545"/>
      <c r="F668" s="1545"/>
      <c r="G668" s="1545"/>
      <c r="H668" s="1796"/>
      <c r="I668" s="1797"/>
      <c r="J668" s="1545"/>
      <c r="K668" s="1545"/>
      <c r="L668" s="1545"/>
      <c r="M668" s="1796"/>
      <c r="N668" s="1797"/>
      <c r="O668" s="1545"/>
      <c r="P668" s="1545"/>
      <c r="Q668" s="1545"/>
      <c r="AK668" s="300"/>
      <c r="AL668" s="300"/>
      <c r="AM668" s="300"/>
      <c r="AN668" s="300"/>
      <c r="AO668" s="300"/>
      <c r="AP668" s="300"/>
      <c r="AQ668" s="300"/>
      <c r="AR668" s="300"/>
      <c r="AS668" s="300"/>
      <c r="AT668" s="300"/>
      <c r="AU668" s="300"/>
      <c r="AV668" s="300"/>
      <c r="AW668" s="300"/>
      <c r="AX668" s="300"/>
      <c r="AY668" s="300"/>
      <c r="AZ668" s="300"/>
      <c r="BA668" s="303"/>
      <c r="BB668" s="353"/>
      <c r="BC668" s="303"/>
      <c r="BD668" s="303"/>
      <c r="BE668" s="303"/>
      <c r="BF668" s="303"/>
      <c r="BG668" s="303"/>
      <c r="BH668" s="303"/>
      <c r="BI668" s="303"/>
      <c r="BJ668" s="303"/>
      <c r="BK668" s="303"/>
      <c r="BL668" s="303"/>
      <c r="BM668" s="303"/>
      <c r="BN668" s="303"/>
      <c r="BO668" s="303"/>
      <c r="BP668" s="303"/>
      <c r="BQ668" s="303"/>
      <c r="BR668" s="303"/>
      <c r="BS668" s="303"/>
      <c r="BT668" s="303"/>
      <c r="BU668" s="303"/>
      <c r="BV668" s="303"/>
      <c r="BW668" s="303"/>
      <c r="BX668" s="303"/>
      <c r="BY668" s="303"/>
      <c r="BZ668" s="303"/>
      <c r="CA668" s="303"/>
      <c r="CB668" s="303"/>
      <c r="CC668" s="303"/>
      <c r="CD668" s="303"/>
      <c r="CE668" s="303"/>
      <c r="CF668" s="303"/>
      <c r="CG668" s="303"/>
      <c r="CH668" s="303"/>
      <c r="CI668" s="303"/>
      <c r="CJ668" s="303"/>
      <c r="CK668" s="303"/>
      <c r="CL668" s="303"/>
      <c r="CM668" s="303"/>
      <c r="CN668" s="303"/>
      <c r="CO668" s="303"/>
      <c r="CP668" s="303"/>
      <c r="CQ668" s="303"/>
      <c r="CR668" s="303"/>
      <c r="CS668" s="303"/>
      <c r="CT668" s="303"/>
      <c r="CU668" s="303"/>
      <c r="CV668" s="303"/>
      <c r="CW668" s="303"/>
      <c r="CX668" s="303"/>
      <c r="CY668" s="303"/>
      <c r="CZ668" s="303"/>
    </row>
    <row r="669" s="623" customFormat="true" ht="25.15" customHeight="true" x14ac:dyDescent="0.2">
      <c r="C669" s="1796"/>
      <c r="D669" s="1797"/>
      <c r="E669" s="1545"/>
      <c r="F669" s="1545"/>
      <c r="G669" s="1545"/>
      <c r="H669" s="1796"/>
      <c r="I669" s="1797"/>
      <c r="J669" s="1545"/>
      <c r="K669" s="1545"/>
      <c r="L669" s="1545"/>
      <c r="M669" s="1796"/>
      <c r="N669" s="1797"/>
      <c r="O669" s="1545"/>
      <c r="P669" s="1545"/>
      <c r="Q669" s="1545"/>
      <c r="AK669" s="300"/>
      <c r="AL669" s="300"/>
      <c r="AM669" s="300"/>
      <c r="AN669" s="300"/>
      <c r="AO669" s="300"/>
      <c r="AP669" s="300"/>
      <c r="AQ669" s="300"/>
      <c r="AR669" s="300"/>
      <c r="AS669" s="300"/>
      <c r="AT669" s="300"/>
      <c r="AU669" s="300"/>
      <c r="AV669" s="300"/>
      <c r="AW669" s="300"/>
      <c r="AX669" s="300"/>
      <c r="AY669" s="300"/>
      <c r="AZ669" s="300"/>
      <c r="BA669" s="303"/>
      <c r="BB669" s="353"/>
      <c r="BC669" s="303"/>
      <c r="BD669" s="303"/>
      <c r="BE669" s="303"/>
      <c r="BF669" s="303"/>
      <c r="BG669" s="303"/>
      <c r="BH669" s="303"/>
      <c r="BI669" s="303"/>
      <c r="BJ669" s="303"/>
      <c r="BK669" s="303"/>
      <c r="BL669" s="303"/>
      <c r="BM669" s="303"/>
      <c r="BN669" s="303"/>
      <c r="BO669" s="303"/>
      <c r="BP669" s="303"/>
      <c r="BQ669" s="303"/>
      <c r="BR669" s="303"/>
      <c r="BS669" s="303"/>
      <c r="BT669" s="303"/>
      <c r="BU669" s="303"/>
      <c r="BV669" s="303"/>
      <c r="BW669" s="303"/>
      <c r="BX669" s="303"/>
      <c r="BY669" s="303"/>
      <c r="BZ669" s="303"/>
      <c r="CA669" s="303"/>
      <c r="CB669" s="303"/>
      <c r="CC669" s="303"/>
      <c r="CD669" s="303"/>
      <c r="CE669" s="303"/>
      <c r="CF669" s="303"/>
      <c r="CG669" s="303"/>
      <c r="CH669" s="303"/>
      <c r="CI669" s="303"/>
      <c r="CJ669" s="303"/>
      <c r="CK669" s="303"/>
      <c r="CL669" s="303"/>
      <c r="CM669" s="303"/>
      <c r="CN669" s="303"/>
      <c r="CO669" s="303"/>
      <c r="CP669" s="303"/>
      <c r="CQ669" s="303"/>
      <c r="CR669" s="303"/>
      <c r="CS669" s="303"/>
      <c r="CT669" s="303"/>
      <c r="CU669" s="303"/>
      <c r="CV669" s="303"/>
      <c r="CW669" s="303"/>
      <c r="CX669" s="303"/>
      <c r="CY669" s="303"/>
      <c r="CZ669" s="303"/>
    </row>
    <row r="670" s="623" customFormat="true" ht="25.15" customHeight="true" x14ac:dyDescent="0.2">
      <c r="C670" s="1796"/>
      <c r="D670" s="1797"/>
      <c r="E670" s="1545"/>
      <c r="F670" s="1545"/>
      <c r="G670" s="1545"/>
      <c r="H670" s="1796"/>
      <c r="I670" s="1797"/>
      <c r="J670" s="1545"/>
      <c r="K670" s="1545"/>
      <c r="L670" s="1545"/>
      <c r="M670" s="1796"/>
      <c r="N670" s="1797"/>
      <c r="O670" s="1545"/>
      <c r="P670" s="1545"/>
      <c r="Q670" s="1545"/>
      <c r="AK670" s="300"/>
      <c r="AL670" s="300"/>
      <c r="AM670" s="300"/>
      <c r="AN670" s="300"/>
      <c r="AO670" s="300"/>
      <c r="AP670" s="300"/>
      <c r="AQ670" s="300"/>
      <c r="AR670" s="300"/>
      <c r="AS670" s="300"/>
      <c r="AT670" s="300"/>
      <c r="AU670" s="300"/>
      <c r="AV670" s="300"/>
      <c r="AW670" s="300"/>
      <c r="AX670" s="300"/>
      <c r="AY670" s="300"/>
      <c r="AZ670" s="300"/>
      <c r="BA670" s="303"/>
      <c r="BB670" s="353"/>
      <c r="BC670" s="303"/>
      <c r="BD670" s="303"/>
      <c r="BE670" s="303"/>
      <c r="BF670" s="303"/>
      <c r="BG670" s="303"/>
      <c r="BH670" s="303"/>
      <c r="BI670" s="303"/>
      <c r="BJ670" s="303"/>
      <c r="BK670" s="303"/>
      <c r="BL670" s="303"/>
      <c r="BM670" s="303"/>
      <c r="BN670" s="303"/>
      <c r="BO670" s="303"/>
      <c r="BP670" s="303"/>
      <c r="BQ670" s="303"/>
      <c r="BR670" s="303"/>
      <c r="BS670" s="303"/>
      <c r="BT670" s="303"/>
      <c r="BU670" s="303"/>
      <c r="BV670" s="303"/>
      <c r="BW670" s="303"/>
      <c r="BX670" s="303"/>
      <c r="BY670" s="303"/>
      <c r="BZ670" s="303"/>
      <c r="CA670" s="303"/>
      <c r="CB670" s="303"/>
      <c r="CC670" s="303"/>
      <c r="CD670" s="303"/>
      <c r="CE670" s="303"/>
      <c r="CF670" s="303"/>
      <c r="CG670" s="303"/>
      <c r="CH670" s="303"/>
      <c r="CI670" s="303"/>
      <c r="CJ670" s="303"/>
      <c r="CK670" s="303"/>
      <c r="CL670" s="303"/>
      <c r="CM670" s="303"/>
      <c r="CN670" s="303"/>
      <c r="CO670" s="303"/>
      <c r="CP670" s="303"/>
      <c r="CQ670" s="303"/>
      <c r="CR670" s="303"/>
      <c r="CS670" s="303"/>
      <c r="CT670" s="303"/>
      <c r="CU670" s="303"/>
      <c r="CV670" s="303"/>
      <c r="CW670" s="303"/>
      <c r="CX670" s="303"/>
      <c r="CY670" s="303"/>
      <c r="CZ670" s="303"/>
    </row>
    <row r="671" s="623" customFormat="true" ht="25.15" customHeight="true" x14ac:dyDescent="0.2">
      <c r="C671" s="1796"/>
      <c r="D671" s="1797"/>
      <c r="E671" s="1545"/>
      <c r="F671" s="1545"/>
      <c r="G671" s="1545"/>
      <c r="H671" s="1796"/>
      <c r="I671" s="1797"/>
      <c r="J671" s="1545"/>
      <c r="K671" s="1545"/>
      <c r="L671" s="1545"/>
      <c r="M671" s="1796"/>
      <c r="N671" s="1797"/>
      <c r="O671" s="1545"/>
      <c r="P671" s="1545"/>
      <c r="Q671" s="1545"/>
      <c r="AK671" s="300"/>
      <c r="AL671" s="300"/>
      <c r="AM671" s="300"/>
      <c r="AN671" s="300"/>
      <c r="AO671" s="300"/>
      <c r="AP671" s="300"/>
      <c r="AQ671" s="300"/>
      <c r="AR671" s="300"/>
      <c r="AS671" s="300"/>
      <c r="AT671" s="300"/>
      <c r="AU671" s="300"/>
      <c r="AV671" s="300"/>
      <c r="AW671" s="300"/>
      <c r="AX671" s="300"/>
      <c r="AY671" s="300"/>
      <c r="AZ671" s="300"/>
      <c r="BA671" s="303"/>
      <c r="BB671" s="353"/>
      <c r="BC671" s="303"/>
      <c r="BD671" s="303"/>
      <c r="BE671" s="303"/>
      <c r="BF671" s="303"/>
      <c r="BG671" s="303"/>
      <c r="BH671" s="303"/>
      <c r="BI671" s="303"/>
      <c r="BJ671" s="303"/>
      <c r="BK671" s="303"/>
      <c r="BL671" s="303"/>
      <c r="BM671" s="303"/>
      <c r="BN671" s="303"/>
      <c r="BO671" s="303"/>
      <c r="BP671" s="303"/>
      <c r="BQ671" s="303"/>
      <c r="BR671" s="303"/>
      <c r="BS671" s="303"/>
      <c r="BT671" s="303"/>
      <c r="BU671" s="303"/>
      <c r="BV671" s="303"/>
      <c r="BW671" s="303"/>
      <c r="BX671" s="303"/>
      <c r="BY671" s="303"/>
      <c r="BZ671" s="303"/>
      <c r="CA671" s="303"/>
      <c r="CB671" s="303"/>
      <c r="CC671" s="303"/>
      <c r="CD671" s="303"/>
      <c r="CE671" s="303"/>
      <c r="CF671" s="303"/>
      <c r="CG671" s="303"/>
      <c r="CH671" s="303"/>
      <c r="CI671" s="303"/>
      <c r="CJ671" s="303"/>
      <c r="CK671" s="303"/>
      <c r="CL671" s="303"/>
      <c r="CM671" s="303"/>
      <c r="CN671" s="303"/>
      <c r="CO671" s="303"/>
      <c r="CP671" s="303"/>
      <c r="CQ671" s="303"/>
      <c r="CR671" s="303"/>
      <c r="CS671" s="303"/>
      <c r="CT671" s="303"/>
      <c r="CU671" s="303"/>
      <c r="CV671" s="303"/>
      <c r="CW671" s="303"/>
      <c r="CX671" s="303"/>
      <c r="CY671" s="303"/>
      <c r="CZ671" s="303"/>
    </row>
    <row r="672" s="623" customFormat="true" ht="25.15" customHeight="true" x14ac:dyDescent="0.2">
      <c r="C672" s="1796"/>
      <c r="D672" s="1797"/>
      <c r="E672" s="1545"/>
      <c r="F672" s="1545"/>
      <c r="G672" s="1545"/>
      <c r="H672" s="1796"/>
      <c r="I672" s="1797"/>
      <c r="J672" s="1545"/>
      <c r="K672" s="1545"/>
      <c r="L672" s="1545"/>
      <c r="M672" s="1796"/>
      <c r="N672" s="1797"/>
      <c r="O672" s="1545"/>
      <c r="P672" s="1545"/>
      <c r="Q672" s="1545"/>
      <c r="AK672" s="300"/>
      <c r="AL672" s="300"/>
      <c r="AM672" s="300"/>
      <c r="AN672" s="300"/>
      <c r="AO672" s="300"/>
      <c r="AP672" s="300"/>
      <c r="AQ672" s="300"/>
      <c r="AR672" s="300"/>
      <c r="AS672" s="300"/>
      <c r="AT672" s="300"/>
      <c r="AU672" s="300"/>
      <c r="AV672" s="300"/>
      <c r="AW672" s="300"/>
      <c r="AX672" s="300"/>
      <c r="AY672" s="300"/>
      <c r="AZ672" s="300"/>
      <c r="BA672" s="303"/>
      <c r="BB672" s="353"/>
      <c r="BC672" s="303"/>
      <c r="BD672" s="303"/>
      <c r="BE672" s="303"/>
      <c r="BF672" s="303"/>
      <c r="BG672" s="303"/>
      <c r="BH672" s="303"/>
      <c r="BI672" s="303"/>
      <c r="BJ672" s="303"/>
      <c r="BK672" s="303"/>
      <c r="BL672" s="303"/>
      <c r="BM672" s="303"/>
      <c r="BN672" s="303"/>
      <c r="BO672" s="303"/>
      <c r="BP672" s="303"/>
      <c r="BQ672" s="303"/>
      <c r="BR672" s="303"/>
      <c r="BS672" s="303"/>
      <c r="BT672" s="303"/>
      <c r="BU672" s="303"/>
      <c r="BV672" s="303"/>
      <c r="BW672" s="303"/>
      <c r="BX672" s="303"/>
      <c r="BY672" s="303"/>
      <c r="BZ672" s="303"/>
      <c r="CA672" s="303"/>
      <c r="CB672" s="303"/>
      <c r="CC672" s="303"/>
      <c r="CD672" s="303"/>
      <c r="CE672" s="303"/>
      <c r="CF672" s="303"/>
      <c r="CG672" s="303"/>
      <c r="CH672" s="303"/>
      <c r="CI672" s="303"/>
      <c r="CJ672" s="303"/>
      <c r="CK672" s="303"/>
      <c r="CL672" s="303"/>
      <c r="CM672" s="303"/>
      <c r="CN672" s="303"/>
      <c r="CO672" s="303"/>
      <c r="CP672" s="303"/>
      <c r="CQ672" s="303"/>
      <c r="CR672" s="303"/>
      <c r="CS672" s="303"/>
      <c r="CT672" s="303"/>
      <c r="CU672" s="303"/>
      <c r="CV672" s="303"/>
      <c r="CW672" s="303"/>
      <c r="CX672" s="303"/>
      <c r="CY672" s="303"/>
      <c r="CZ672" s="303"/>
    </row>
    <row r="673" s="623" customFormat="true" ht="25.15" customHeight="true" x14ac:dyDescent="0.2">
      <c r="C673" s="1796"/>
      <c r="D673" s="1797"/>
      <c r="E673" s="1545"/>
      <c r="F673" s="1545"/>
      <c r="G673" s="1545"/>
      <c r="H673" s="1796"/>
      <c r="I673" s="1797"/>
      <c r="J673" s="1545"/>
      <c r="K673" s="1545"/>
      <c r="L673" s="1545"/>
      <c r="M673" s="1796"/>
      <c r="N673" s="1797"/>
      <c r="O673" s="1545"/>
      <c r="P673" s="1545"/>
      <c r="Q673" s="1545"/>
      <c r="AK673" s="300"/>
      <c r="AL673" s="300"/>
      <c r="AM673" s="300"/>
      <c r="AN673" s="300"/>
      <c r="AO673" s="300"/>
      <c r="AP673" s="300"/>
      <c r="AQ673" s="300"/>
      <c r="AR673" s="300"/>
      <c r="AS673" s="300"/>
      <c r="AT673" s="300"/>
      <c r="AU673" s="300"/>
      <c r="AV673" s="300"/>
      <c r="AW673" s="300"/>
      <c r="AX673" s="300"/>
      <c r="AY673" s="300"/>
      <c r="AZ673" s="300"/>
      <c r="BA673" s="303"/>
      <c r="BB673" s="353"/>
      <c r="BC673" s="303"/>
      <c r="BD673" s="303"/>
      <c r="BE673" s="303"/>
      <c r="BF673" s="303"/>
      <c r="BG673" s="303"/>
      <c r="BH673" s="303"/>
      <c r="BI673" s="303"/>
      <c r="BJ673" s="303"/>
      <c r="BK673" s="303"/>
      <c r="BL673" s="303"/>
      <c r="BM673" s="303"/>
      <c r="BN673" s="303"/>
      <c r="BO673" s="303"/>
      <c r="BP673" s="303"/>
      <c r="BQ673" s="303"/>
      <c r="BR673" s="303"/>
      <c r="BS673" s="303"/>
      <c r="BT673" s="303"/>
      <c r="BU673" s="303"/>
      <c r="BV673" s="303"/>
      <c r="BW673" s="303"/>
      <c r="BX673" s="303"/>
      <c r="BY673" s="303"/>
      <c r="BZ673" s="303"/>
      <c r="CA673" s="303"/>
      <c r="CB673" s="303"/>
      <c r="CC673" s="303"/>
      <c r="CD673" s="303"/>
      <c r="CE673" s="303"/>
      <c r="CF673" s="303"/>
      <c r="CG673" s="303"/>
      <c r="CH673" s="303"/>
      <c r="CI673" s="303"/>
      <c r="CJ673" s="303"/>
      <c r="CK673" s="303"/>
      <c r="CL673" s="303"/>
      <c r="CM673" s="303"/>
      <c r="CN673" s="303"/>
      <c r="CO673" s="303"/>
      <c r="CP673" s="303"/>
      <c r="CQ673" s="303"/>
      <c r="CR673" s="303"/>
      <c r="CS673" s="303"/>
      <c r="CT673" s="303"/>
      <c r="CU673" s="303"/>
      <c r="CV673" s="303"/>
      <c r="CW673" s="303"/>
      <c r="CX673" s="303"/>
      <c r="CY673" s="303"/>
      <c r="CZ673" s="303"/>
    </row>
    <row r="674" s="623" customFormat="true" ht="25.15" customHeight="true" x14ac:dyDescent="0.2">
      <c r="C674" s="1796"/>
      <c r="D674" s="1797"/>
      <c r="E674" s="1545"/>
      <c r="F674" s="1545"/>
      <c r="G674" s="1545"/>
      <c r="H674" s="1796"/>
      <c r="I674" s="1797"/>
      <c r="J674" s="1545"/>
      <c r="K674" s="1545"/>
      <c r="L674" s="1545"/>
      <c r="M674" s="1796"/>
      <c r="N674" s="1797"/>
      <c r="O674" s="1545"/>
      <c r="P674" s="1545"/>
      <c r="Q674" s="1545"/>
      <c r="AK674" s="300"/>
      <c r="AL674" s="300"/>
      <c r="AM674" s="300"/>
      <c r="AN674" s="300"/>
      <c r="AO674" s="300"/>
      <c r="AP674" s="300"/>
      <c r="AQ674" s="300"/>
      <c r="AR674" s="300"/>
      <c r="AS674" s="300"/>
      <c r="AT674" s="300"/>
      <c r="AU674" s="300"/>
      <c r="AV674" s="300"/>
      <c r="AW674" s="300"/>
      <c r="AX674" s="300"/>
      <c r="AY674" s="300"/>
      <c r="AZ674" s="300"/>
      <c r="BA674" s="303"/>
      <c r="BB674" s="353"/>
      <c r="BC674" s="303"/>
      <c r="BD674" s="303"/>
      <c r="BE674" s="303"/>
      <c r="BF674" s="303"/>
      <c r="BG674" s="303"/>
      <c r="BH674" s="303"/>
      <c r="BI674" s="303"/>
      <c r="BJ674" s="303"/>
      <c r="BK674" s="303"/>
      <c r="BL674" s="303"/>
      <c r="BM674" s="303"/>
      <c r="BN674" s="303"/>
      <c r="BO674" s="303"/>
      <c r="BP674" s="303"/>
      <c r="BQ674" s="303"/>
      <c r="BR674" s="303"/>
      <c r="BS674" s="303"/>
      <c r="BT674" s="303"/>
      <c r="BU674" s="303"/>
      <c r="BV674" s="303"/>
      <c r="BW674" s="303"/>
      <c r="BX674" s="303"/>
      <c r="BY674" s="303"/>
      <c r="BZ674" s="303"/>
      <c r="CA674" s="303"/>
      <c r="CB674" s="303"/>
      <c r="CC674" s="303"/>
      <c r="CD674" s="303"/>
      <c r="CE674" s="303"/>
      <c r="CF674" s="303"/>
      <c r="CG674" s="303"/>
      <c r="CH674" s="303"/>
      <c r="CI674" s="303"/>
      <c r="CJ674" s="303"/>
      <c r="CK674" s="303"/>
      <c r="CL674" s="303"/>
      <c r="CM674" s="303"/>
      <c r="CN674" s="303"/>
      <c r="CO674" s="303"/>
      <c r="CP674" s="303"/>
      <c r="CQ674" s="303"/>
      <c r="CR674" s="303"/>
      <c r="CS674" s="303"/>
      <c r="CT674" s="303"/>
      <c r="CU674" s="303"/>
      <c r="CV674" s="303"/>
      <c r="CW674" s="303"/>
      <c r="CX674" s="303"/>
      <c r="CY674" s="303"/>
      <c r="CZ674" s="303"/>
    </row>
    <row r="675" s="623" customFormat="true" ht="25.15" customHeight="true" x14ac:dyDescent="0.2">
      <c r="C675" s="1796"/>
      <c r="D675" s="1797"/>
      <c r="E675" s="1545"/>
      <c r="F675" s="1545"/>
      <c r="G675" s="1545"/>
      <c r="H675" s="1796"/>
      <c r="I675" s="1797"/>
      <c r="J675" s="1545"/>
      <c r="K675" s="1545"/>
      <c r="L675" s="1545"/>
      <c r="M675" s="1796"/>
      <c r="N675" s="1797"/>
      <c r="O675" s="1545"/>
      <c r="P675" s="1545"/>
      <c r="Q675" s="1545"/>
      <c r="AK675" s="300"/>
      <c r="AL675" s="300"/>
      <c r="AM675" s="300"/>
      <c r="AN675" s="300"/>
      <c r="AO675" s="300"/>
      <c r="AP675" s="300"/>
      <c r="AQ675" s="300"/>
      <c r="AR675" s="300"/>
      <c r="AS675" s="300"/>
      <c r="AT675" s="300"/>
      <c r="AU675" s="300"/>
      <c r="AV675" s="300"/>
      <c r="AW675" s="300"/>
      <c r="AX675" s="300"/>
      <c r="AY675" s="300"/>
      <c r="AZ675" s="300"/>
      <c r="BA675" s="303"/>
      <c r="BB675" s="353"/>
      <c r="BC675" s="303"/>
      <c r="BD675" s="303"/>
      <c r="BE675" s="303"/>
      <c r="BF675" s="303"/>
      <c r="BG675" s="303"/>
      <c r="BH675" s="303"/>
      <c r="BI675" s="303"/>
      <c r="BJ675" s="303"/>
      <c r="BK675" s="303"/>
      <c r="BL675" s="303"/>
      <c r="BM675" s="303"/>
      <c r="BN675" s="303"/>
      <c r="BO675" s="303"/>
      <c r="BP675" s="303"/>
      <c r="BQ675" s="303"/>
      <c r="BR675" s="303"/>
      <c r="BS675" s="303"/>
      <c r="BT675" s="303"/>
      <c r="BU675" s="303"/>
      <c r="BV675" s="303"/>
      <c r="BW675" s="303"/>
      <c r="BX675" s="303"/>
      <c r="BY675" s="303"/>
      <c r="BZ675" s="303"/>
      <c r="CA675" s="303"/>
      <c r="CB675" s="303"/>
      <c r="CC675" s="303"/>
      <c r="CD675" s="303"/>
      <c r="CE675" s="303"/>
      <c r="CF675" s="303"/>
      <c r="CG675" s="303"/>
      <c r="CH675" s="303"/>
      <c r="CI675" s="303"/>
      <c r="CJ675" s="303"/>
      <c r="CK675" s="303"/>
      <c r="CL675" s="303"/>
      <c r="CM675" s="303"/>
      <c r="CN675" s="303"/>
      <c r="CO675" s="303"/>
      <c r="CP675" s="303"/>
      <c r="CQ675" s="303"/>
      <c r="CR675" s="303"/>
      <c r="CS675" s="303"/>
      <c r="CT675" s="303"/>
      <c r="CU675" s="303"/>
      <c r="CV675" s="303"/>
      <c r="CW675" s="303"/>
      <c r="CX675" s="303"/>
      <c r="CY675" s="303"/>
      <c r="CZ675" s="303"/>
    </row>
    <row r="676" s="623" customFormat="true" ht="25.15" customHeight="true" x14ac:dyDescent="0.2">
      <c r="C676" s="1796"/>
      <c r="D676" s="1797"/>
      <c r="E676" s="1545"/>
      <c r="F676" s="1545"/>
      <c r="G676" s="1545"/>
      <c r="H676" s="1796"/>
      <c r="I676" s="1797"/>
      <c r="J676" s="1545"/>
      <c r="K676" s="1545"/>
      <c r="L676" s="1545"/>
      <c r="M676" s="1796"/>
      <c r="N676" s="1797"/>
      <c r="O676" s="1545"/>
      <c r="P676" s="1545"/>
      <c r="Q676" s="1545"/>
      <c r="AK676" s="300"/>
      <c r="AL676" s="300"/>
      <c r="AM676" s="300"/>
      <c r="AN676" s="300"/>
      <c r="AO676" s="300"/>
      <c r="AP676" s="300"/>
      <c r="AQ676" s="300"/>
      <c r="AR676" s="300"/>
      <c r="AS676" s="300"/>
      <c r="AT676" s="300"/>
      <c r="AU676" s="300"/>
      <c r="AV676" s="300"/>
      <c r="AW676" s="300"/>
      <c r="AX676" s="300"/>
      <c r="AY676" s="300"/>
      <c r="AZ676" s="300"/>
      <c r="BA676" s="303"/>
      <c r="BB676" s="353"/>
      <c r="BC676" s="303"/>
      <c r="BD676" s="303"/>
      <c r="BE676" s="303"/>
      <c r="BF676" s="303"/>
      <c r="BG676" s="303"/>
      <c r="BH676" s="303"/>
      <c r="BI676" s="303"/>
      <c r="BJ676" s="303"/>
      <c r="BK676" s="303"/>
      <c r="BL676" s="303"/>
      <c r="BM676" s="303"/>
      <c r="BN676" s="303"/>
      <c r="BO676" s="303"/>
      <c r="BP676" s="303"/>
      <c r="BQ676" s="303"/>
      <c r="BR676" s="303"/>
      <c r="BS676" s="303"/>
      <c r="BT676" s="303"/>
      <c r="BU676" s="303"/>
      <c r="BV676" s="303"/>
      <c r="BW676" s="303"/>
      <c r="BX676" s="303"/>
      <c r="BY676" s="303"/>
      <c r="BZ676" s="303"/>
      <c r="CA676" s="303"/>
      <c r="CB676" s="303"/>
      <c r="CC676" s="303"/>
      <c r="CD676" s="303"/>
      <c r="CE676" s="303"/>
      <c r="CF676" s="303"/>
      <c r="CG676" s="303"/>
      <c r="CH676" s="303"/>
      <c r="CI676" s="303"/>
      <c r="CJ676" s="303"/>
      <c r="CK676" s="303"/>
      <c r="CL676" s="303"/>
      <c r="CM676" s="303"/>
      <c r="CN676" s="303"/>
      <c r="CO676" s="303"/>
      <c r="CP676" s="303"/>
      <c r="CQ676" s="303"/>
      <c r="CR676" s="303"/>
      <c r="CS676" s="303"/>
      <c r="CT676" s="303"/>
      <c r="CU676" s="303"/>
      <c r="CV676" s="303"/>
      <c r="CW676" s="303"/>
      <c r="CX676" s="303"/>
      <c r="CY676" s="303"/>
      <c r="CZ676" s="303"/>
    </row>
    <row r="677" s="623" customFormat="true" ht="25.15" customHeight="true" x14ac:dyDescent="0.2">
      <c r="C677" s="1796"/>
      <c r="D677" s="1797"/>
      <c r="E677" s="1545"/>
      <c r="F677" s="1545"/>
      <c r="G677" s="1545"/>
      <c r="H677" s="1796"/>
      <c r="I677" s="1797"/>
      <c r="J677" s="1545"/>
      <c r="K677" s="1545"/>
      <c r="L677" s="1545"/>
      <c r="M677" s="1796"/>
      <c r="N677" s="1797"/>
      <c r="O677" s="1545"/>
      <c r="P677" s="1545"/>
      <c r="Q677" s="1545"/>
      <c r="AK677" s="300"/>
      <c r="AL677" s="300"/>
      <c r="AM677" s="300"/>
      <c r="AN677" s="300"/>
      <c r="AO677" s="300"/>
      <c r="AP677" s="300"/>
      <c r="AQ677" s="300"/>
      <c r="AR677" s="300"/>
      <c r="AS677" s="300"/>
      <c r="AT677" s="300"/>
      <c r="AU677" s="300"/>
      <c r="AV677" s="300"/>
      <c r="AW677" s="300"/>
      <c r="AX677" s="300"/>
      <c r="AY677" s="300"/>
      <c r="AZ677" s="300"/>
      <c r="BA677" s="303"/>
      <c r="BB677" s="353"/>
      <c r="BC677" s="303"/>
      <c r="BD677" s="303"/>
      <c r="BE677" s="303"/>
      <c r="BF677" s="303"/>
      <c r="BG677" s="303"/>
      <c r="BH677" s="303"/>
      <c r="BI677" s="303"/>
      <c r="BJ677" s="303"/>
      <c r="BK677" s="303"/>
      <c r="BL677" s="303"/>
      <c r="BM677" s="303"/>
      <c r="BN677" s="303"/>
      <c r="BO677" s="303"/>
      <c r="BP677" s="303"/>
      <c r="BQ677" s="303"/>
      <c r="BR677" s="303"/>
      <c r="BS677" s="303"/>
      <c r="BT677" s="303"/>
      <c r="BU677" s="303"/>
      <c r="BV677" s="303"/>
      <c r="BW677" s="303"/>
      <c r="BX677" s="303"/>
      <c r="BY677" s="303"/>
      <c r="BZ677" s="303"/>
      <c r="CA677" s="303"/>
      <c r="CB677" s="303"/>
      <c r="CC677" s="303"/>
      <c r="CD677" s="303"/>
      <c r="CE677" s="303"/>
      <c r="CF677" s="303"/>
      <c r="CG677" s="303"/>
      <c r="CH677" s="303"/>
      <c r="CI677" s="303"/>
      <c r="CJ677" s="303"/>
      <c r="CK677" s="303"/>
      <c r="CL677" s="303"/>
      <c r="CM677" s="303"/>
      <c r="CN677" s="303"/>
      <c r="CO677" s="303"/>
      <c r="CP677" s="303"/>
      <c r="CQ677" s="303"/>
      <c r="CR677" s="303"/>
      <c r="CS677" s="303"/>
      <c r="CT677" s="303"/>
      <c r="CU677" s="303"/>
      <c r="CV677" s="303"/>
      <c r="CW677" s="303"/>
      <c r="CX677" s="303"/>
      <c r="CY677" s="303"/>
      <c r="CZ677" s="303"/>
    </row>
    <row r="678" s="623" customFormat="true" ht="25.15" customHeight="true" x14ac:dyDescent="0.2">
      <c r="C678" s="1796"/>
      <c r="D678" s="1797"/>
      <c r="E678" s="1545"/>
      <c r="F678" s="1545"/>
      <c r="G678" s="1545"/>
      <c r="H678" s="1796"/>
      <c r="I678" s="1797"/>
      <c r="J678" s="1545"/>
      <c r="K678" s="1545"/>
      <c r="L678" s="1545"/>
      <c r="M678" s="1796"/>
      <c r="N678" s="1797"/>
      <c r="O678" s="1545"/>
      <c r="P678" s="1545"/>
      <c r="Q678" s="1545"/>
      <c r="AK678" s="300"/>
      <c r="AL678" s="300"/>
      <c r="AM678" s="300"/>
      <c r="AN678" s="300"/>
      <c r="AO678" s="300"/>
      <c r="AP678" s="300"/>
      <c r="AQ678" s="300"/>
      <c r="AR678" s="300"/>
      <c r="AS678" s="300"/>
      <c r="AT678" s="300"/>
      <c r="AU678" s="300"/>
      <c r="AV678" s="300"/>
      <c r="AW678" s="300"/>
      <c r="AX678" s="300"/>
      <c r="AY678" s="300"/>
      <c r="AZ678" s="300"/>
      <c r="BA678" s="303"/>
      <c r="BB678" s="353"/>
      <c r="BC678" s="303"/>
      <c r="BD678" s="303"/>
      <c r="BE678" s="303"/>
      <c r="BF678" s="303"/>
      <c r="BG678" s="303"/>
      <c r="BH678" s="303"/>
      <c r="BI678" s="303"/>
      <c r="BJ678" s="303"/>
      <c r="BK678" s="303"/>
      <c r="BL678" s="303"/>
      <c r="BM678" s="303"/>
      <c r="BN678" s="303"/>
      <c r="BO678" s="303"/>
      <c r="BP678" s="303"/>
      <c r="BQ678" s="303"/>
      <c r="BR678" s="303"/>
      <c r="BS678" s="303"/>
      <c r="BT678" s="303"/>
      <c r="BU678" s="303"/>
      <c r="BV678" s="303"/>
      <c r="BW678" s="303"/>
      <c r="BX678" s="303"/>
      <c r="BY678" s="303"/>
      <c r="BZ678" s="303"/>
      <c r="CA678" s="303"/>
      <c r="CB678" s="303"/>
      <c r="CC678" s="303"/>
      <c r="CD678" s="303"/>
      <c r="CE678" s="303"/>
      <c r="CF678" s="303"/>
      <c r="CG678" s="303"/>
      <c r="CH678" s="303"/>
      <c r="CI678" s="303"/>
      <c r="CJ678" s="303"/>
      <c r="CK678" s="303"/>
      <c r="CL678" s="303"/>
      <c r="CM678" s="303"/>
      <c r="CN678" s="303"/>
      <c r="CO678" s="303"/>
      <c r="CP678" s="303"/>
      <c r="CQ678" s="303"/>
      <c r="CR678" s="303"/>
      <c r="CS678" s="303"/>
      <c r="CT678" s="303"/>
      <c r="CU678" s="303"/>
      <c r="CV678" s="303"/>
      <c r="CW678" s="303"/>
      <c r="CX678" s="303"/>
      <c r="CY678" s="303"/>
      <c r="CZ678" s="303"/>
    </row>
    <row r="679" s="623" customFormat="true" ht="25.15" customHeight="true" x14ac:dyDescent="0.2">
      <c r="C679" s="1796"/>
      <c r="D679" s="1797"/>
      <c r="E679" s="1545"/>
      <c r="F679" s="1545"/>
      <c r="G679" s="1545"/>
      <c r="H679" s="1796"/>
      <c r="I679" s="1797"/>
      <c r="J679" s="1545"/>
      <c r="K679" s="1545"/>
      <c r="L679" s="1545"/>
      <c r="M679" s="1796"/>
      <c r="N679" s="1797"/>
      <c r="O679" s="1545"/>
      <c r="P679" s="1545"/>
      <c r="Q679" s="1545"/>
      <c r="AK679" s="300"/>
      <c r="AL679" s="300"/>
      <c r="AM679" s="300"/>
      <c r="AN679" s="300"/>
      <c r="AO679" s="300"/>
      <c r="AP679" s="300"/>
      <c r="AQ679" s="300"/>
      <c r="AR679" s="300"/>
      <c r="AS679" s="300"/>
      <c r="AT679" s="300"/>
      <c r="AU679" s="300"/>
      <c r="AV679" s="300"/>
      <c r="AW679" s="300"/>
      <c r="AX679" s="300"/>
      <c r="AY679" s="300"/>
      <c r="AZ679" s="300"/>
      <c r="BA679" s="303"/>
      <c r="BB679" s="353"/>
      <c r="BC679" s="303"/>
      <c r="BD679" s="303"/>
      <c r="BE679" s="303"/>
      <c r="BF679" s="303"/>
      <c r="BG679" s="303"/>
      <c r="BH679" s="303"/>
      <c r="BI679" s="303"/>
      <c r="BJ679" s="303"/>
      <c r="BK679" s="303"/>
      <c r="BL679" s="303"/>
      <c r="BM679" s="303"/>
      <c r="BN679" s="303"/>
      <c r="BO679" s="303"/>
      <c r="BP679" s="303"/>
      <c r="BQ679" s="303"/>
      <c r="BR679" s="303"/>
      <c r="BS679" s="303"/>
      <c r="BT679" s="303"/>
      <c r="BU679" s="303"/>
      <c r="BV679" s="303"/>
      <c r="BW679" s="303"/>
      <c r="BX679" s="303"/>
      <c r="BY679" s="303"/>
      <c r="BZ679" s="303"/>
      <c r="CA679" s="303"/>
      <c r="CB679" s="303"/>
      <c r="CC679" s="303"/>
      <c r="CD679" s="303"/>
      <c r="CE679" s="303"/>
      <c r="CF679" s="303"/>
      <c r="CG679" s="303"/>
      <c r="CH679" s="303"/>
      <c r="CI679" s="303"/>
      <c r="CJ679" s="303"/>
      <c r="CK679" s="303"/>
      <c r="CL679" s="303"/>
      <c r="CM679" s="303"/>
      <c r="CN679" s="303"/>
      <c r="CO679" s="303"/>
      <c r="CP679" s="303"/>
      <c r="CQ679" s="303"/>
      <c r="CR679" s="303"/>
      <c r="CS679" s="303"/>
      <c r="CT679" s="303"/>
      <c r="CU679" s="303"/>
      <c r="CV679" s="303"/>
      <c r="CW679" s="303"/>
      <c r="CX679" s="303"/>
      <c r="CY679" s="303"/>
      <c r="CZ679" s="303"/>
    </row>
    <row r="680" s="623" customFormat="true" ht="25.15" customHeight="true" x14ac:dyDescent="0.2">
      <c r="C680" s="1796"/>
      <c r="D680" s="1797"/>
      <c r="E680" s="1545"/>
      <c r="F680" s="1545"/>
      <c r="G680" s="1545"/>
      <c r="H680" s="1796"/>
      <c r="I680" s="1797"/>
      <c r="J680" s="1545"/>
      <c r="K680" s="1545"/>
      <c r="L680" s="1545"/>
      <c r="M680" s="1796"/>
      <c r="N680" s="1797"/>
      <c r="O680" s="1545"/>
      <c r="P680" s="1545"/>
      <c r="Q680" s="1545"/>
      <c r="AK680" s="300"/>
      <c r="AL680" s="300"/>
      <c r="AM680" s="300"/>
      <c r="AN680" s="300"/>
      <c r="AO680" s="300"/>
      <c r="AP680" s="300"/>
      <c r="AQ680" s="300"/>
      <c r="AR680" s="300"/>
      <c r="AS680" s="300"/>
      <c r="AT680" s="300"/>
      <c r="AU680" s="300"/>
      <c r="AV680" s="300"/>
      <c r="AW680" s="300"/>
      <c r="AX680" s="300"/>
      <c r="AY680" s="300"/>
      <c r="AZ680" s="300"/>
      <c r="BA680" s="303"/>
      <c r="BB680" s="353"/>
      <c r="BC680" s="303"/>
      <c r="BD680" s="303"/>
      <c r="BE680" s="303"/>
      <c r="BF680" s="303"/>
      <c r="BG680" s="303"/>
      <c r="BH680" s="303"/>
      <c r="BI680" s="303"/>
      <c r="BJ680" s="303"/>
      <c r="BK680" s="303"/>
      <c r="BL680" s="303"/>
      <c r="BM680" s="303"/>
      <c r="BN680" s="303"/>
      <c r="BO680" s="303"/>
      <c r="BP680" s="303"/>
      <c r="BQ680" s="303"/>
      <c r="BR680" s="303"/>
      <c r="BS680" s="303"/>
      <c r="BT680" s="303"/>
      <c r="BU680" s="303"/>
      <c r="BV680" s="303"/>
      <c r="BW680" s="303"/>
      <c r="BX680" s="303"/>
      <c r="BY680" s="303"/>
      <c r="BZ680" s="303"/>
      <c r="CA680" s="303"/>
      <c r="CB680" s="303"/>
      <c r="CC680" s="303"/>
      <c r="CD680" s="303"/>
      <c r="CE680" s="303"/>
      <c r="CF680" s="303"/>
      <c r="CG680" s="303"/>
      <c r="CH680" s="303"/>
      <c r="CI680" s="303"/>
      <c r="CJ680" s="303"/>
      <c r="CK680" s="303"/>
      <c r="CL680" s="303"/>
      <c r="CM680" s="303"/>
      <c r="CN680" s="303"/>
      <c r="CO680" s="303"/>
      <c r="CP680" s="303"/>
      <c r="CQ680" s="303"/>
      <c r="CR680" s="303"/>
      <c r="CS680" s="303"/>
      <c r="CT680" s="303"/>
      <c r="CU680" s="303"/>
      <c r="CV680" s="303"/>
      <c r="CW680" s="303"/>
      <c r="CX680" s="303"/>
      <c r="CY680" s="303"/>
      <c r="CZ680" s="303"/>
    </row>
    <row r="681" s="623" customFormat="true" ht="25.15" customHeight="true" x14ac:dyDescent="0.2">
      <c r="C681" s="1796"/>
      <c r="D681" s="1797"/>
      <c r="E681" s="1545"/>
      <c r="F681" s="1545"/>
      <c r="G681" s="1545"/>
      <c r="H681" s="1796"/>
      <c r="I681" s="1797"/>
      <c r="J681" s="1545"/>
      <c r="K681" s="1545"/>
      <c r="L681" s="1545"/>
      <c r="M681" s="1796"/>
      <c r="N681" s="1797"/>
      <c r="O681" s="1545"/>
      <c r="P681" s="1545"/>
      <c r="Q681" s="1545"/>
      <c r="AK681" s="300"/>
      <c r="AL681" s="300"/>
      <c r="AM681" s="300"/>
      <c r="AN681" s="300"/>
      <c r="AO681" s="300"/>
      <c r="AP681" s="300"/>
      <c r="AQ681" s="300"/>
      <c r="AR681" s="300"/>
      <c r="AS681" s="300"/>
      <c r="AT681" s="300"/>
      <c r="AU681" s="300"/>
      <c r="AV681" s="300"/>
      <c r="AW681" s="300"/>
      <c r="AX681" s="300"/>
      <c r="AY681" s="300"/>
      <c r="AZ681" s="300"/>
      <c r="BA681" s="303"/>
      <c r="BB681" s="353"/>
      <c r="BC681" s="303"/>
      <c r="BD681" s="303"/>
      <c r="BE681" s="303"/>
      <c r="BF681" s="303"/>
      <c r="BG681" s="303"/>
      <c r="BH681" s="303"/>
      <c r="BI681" s="303"/>
      <c r="BJ681" s="303"/>
      <c r="BK681" s="303"/>
      <c r="BL681" s="303"/>
      <c r="BM681" s="303"/>
      <c r="BN681" s="303"/>
      <c r="BO681" s="303"/>
      <c r="BP681" s="303"/>
      <c r="BQ681" s="303"/>
      <c r="BR681" s="303"/>
      <c r="BS681" s="303"/>
      <c r="BT681" s="303"/>
      <c r="BU681" s="303"/>
      <c r="BV681" s="303"/>
      <c r="BW681" s="303"/>
      <c r="BX681" s="303"/>
      <c r="BY681" s="303"/>
      <c r="BZ681" s="303"/>
      <c r="CA681" s="303"/>
      <c r="CB681" s="303"/>
      <c r="CC681" s="303"/>
      <c r="CD681" s="303"/>
      <c r="CE681" s="303"/>
      <c r="CF681" s="303"/>
      <c r="CG681" s="303"/>
      <c r="CH681" s="303"/>
      <c r="CI681" s="303"/>
      <c r="CJ681" s="303"/>
      <c r="CK681" s="303"/>
      <c r="CL681" s="303"/>
      <c r="CM681" s="303"/>
      <c r="CN681" s="303"/>
      <c r="CO681" s="303"/>
      <c r="CP681" s="303"/>
      <c r="CQ681" s="303"/>
      <c r="CR681" s="303"/>
      <c r="CS681" s="303"/>
      <c r="CT681" s="303"/>
      <c r="CU681" s="303"/>
      <c r="CV681" s="303"/>
      <c r="CW681" s="303"/>
      <c r="CX681" s="303"/>
      <c r="CY681" s="303"/>
      <c r="CZ681" s="303"/>
    </row>
    <row r="682" s="623" customFormat="true" ht="25.15" customHeight="true" x14ac:dyDescent="0.2">
      <c r="C682" s="1796"/>
      <c r="D682" s="1797"/>
      <c r="E682" s="1545"/>
      <c r="F682" s="1545"/>
      <c r="G682" s="1545"/>
      <c r="H682" s="1796"/>
      <c r="I682" s="1797"/>
      <c r="J682" s="1545"/>
      <c r="K682" s="1545"/>
      <c r="L682" s="1545"/>
      <c r="M682" s="1796"/>
      <c r="N682" s="1797"/>
      <c r="O682" s="1545"/>
      <c r="P682" s="1545"/>
      <c r="Q682" s="1545"/>
      <c r="AK682" s="300"/>
      <c r="AL682" s="300"/>
      <c r="AM682" s="300"/>
      <c r="AN682" s="300"/>
      <c r="AO682" s="300"/>
      <c r="AP682" s="300"/>
      <c r="AQ682" s="300"/>
      <c r="AR682" s="300"/>
      <c r="AS682" s="300"/>
      <c r="AT682" s="300"/>
      <c r="AU682" s="300"/>
      <c r="AV682" s="300"/>
      <c r="AW682" s="300"/>
      <c r="AX682" s="300"/>
      <c r="AY682" s="300"/>
      <c r="AZ682" s="300"/>
      <c r="BA682" s="303"/>
      <c r="BB682" s="353"/>
      <c r="BC682" s="303"/>
      <c r="BD682" s="303"/>
      <c r="BE682" s="303"/>
      <c r="BF682" s="303"/>
      <c r="BG682" s="303"/>
      <c r="BH682" s="303"/>
      <c r="BI682" s="303"/>
      <c r="BJ682" s="303"/>
      <c r="BK682" s="303"/>
      <c r="BL682" s="303"/>
      <c r="BM682" s="303"/>
      <c r="BN682" s="303"/>
      <c r="BO682" s="303"/>
      <c r="BP682" s="303"/>
      <c r="BQ682" s="303"/>
      <c r="BR682" s="303"/>
      <c r="BS682" s="303"/>
      <c r="BT682" s="303"/>
      <c r="BU682" s="303"/>
      <c r="BV682" s="303"/>
      <c r="BW682" s="303"/>
      <c r="BX682" s="303"/>
      <c r="BY682" s="303"/>
      <c r="BZ682" s="303"/>
      <c r="CA682" s="303"/>
      <c r="CB682" s="303"/>
      <c r="CC682" s="303"/>
      <c r="CD682" s="303"/>
      <c r="CE682" s="303"/>
      <c r="CF682" s="303"/>
      <c r="CG682" s="303"/>
      <c r="CH682" s="303"/>
      <c r="CI682" s="303"/>
      <c r="CJ682" s="303"/>
      <c r="CK682" s="303"/>
      <c r="CL682" s="303"/>
      <c r="CM682" s="303"/>
      <c r="CN682" s="303"/>
      <c r="CO682" s="303"/>
      <c r="CP682" s="303"/>
      <c r="CQ682" s="303"/>
      <c r="CR682" s="303"/>
      <c r="CS682" s="303"/>
      <c r="CT682" s="303"/>
      <c r="CU682" s="303"/>
      <c r="CV682" s="303"/>
      <c r="CW682" s="303"/>
      <c r="CX682" s="303"/>
      <c r="CY682" s="303"/>
      <c r="CZ682" s="303"/>
    </row>
    <row r="683" s="623" customFormat="true" ht="25.15" customHeight="true" x14ac:dyDescent="0.2">
      <c r="C683" s="1796"/>
      <c r="D683" s="1797"/>
      <c r="E683" s="1545"/>
      <c r="F683" s="1545"/>
      <c r="G683" s="1545"/>
      <c r="H683" s="1796"/>
      <c r="I683" s="1797"/>
      <c r="J683" s="1545"/>
      <c r="K683" s="1545"/>
      <c r="L683" s="1545"/>
      <c r="M683" s="1796"/>
      <c r="N683" s="1797"/>
      <c r="O683" s="1545"/>
      <c r="P683" s="1545"/>
      <c r="Q683" s="1545"/>
      <c r="AK683" s="300"/>
      <c r="AL683" s="300"/>
      <c r="AM683" s="300"/>
      <c r="AN683" s="300"/>
      <c r="AO683" s="300"/>
      <c r="AP683" s="300"/>
      <c r="AQ683" s="300"/>
      <c r="AR683" s="300"/>
      <c r="AS683" s="300"/>
      <c r="AT683" s="300"/>
      <c r="AU683" s="300"/>
      <c r="AV683" s="300"/>
      <c r="AW683" s="300"/>
      <c r="AX683" s="300"/>
      <c r="AY683" s="300"/>
      <c r="AZ683" s="300"/>
      <c r="BA683" s="303"/>
      <c r="BB683" s="353"/>
      <c r="BC683" s="303"/>
      <c r="BD683" s="303"/>
      <c r="BE683" s="303"/>
      <c r="BF683" s="303"/>
      <c r="BG683" s="303"/>
      <c r="BH683" s="303"/>
      <c r="BI683" s="303"/>
      <c r="BJ683" s="303"/>
      <c r="BK683" s="303"/>
      <c r="BL683" s="303"/>
      <c r="BM683" s="303"/>
      <c r="BN683" s="303"/>
      <c r="BO683" s="303"/>
      <c r="BP683" s="303"/>
      <c r="BQ683" s="303"/>
      <c r="BR683" s="303"/>
      <c r="BS683" s="303"/>
      <c r="BT683" s="303"/>
      <c r="BU683" s="303"/>
      <c r="BV683" s="303"/>
      <c r="BW683" s="303"/>
      <c r="BX683" s="303"/>
      <c r="BY683" s="303"/>
      <c r="BZ683" s="303"/>
      <c r="CA683" s="303"/>
      <c r="CB683" s="303"/>
      <c r="CC683" s="303"/>
      <c r="CD683" s="303"/>
      <c r="CE683" s="303"/>
      <c r="CF683" s="303"/>
      <c r="CG683" s="303"/>
      <c r="CH683" s="303"/>
      <c r="CI683" s="303"/>
      <c r="CJ683" s="303"/>
      <c r="CK683" s="303"/>
      <c r="CL683" s="303"/>
      <c r="CM683" s="303"/>
      <c r="CN683" s="303"/>
      <c r="CO683" s="303"/>
      <c r="CP683" s="303"/>
      <c r="CQ683" s="303"/>
      <c r="CR683" s="303"/>
      <c r="CS683" s="303"/>
      <c r="CT683" s="303"/>
      <c r="CU683" s="303"/>
      <c r="CV683" s="303"/>
      <c r="CW683" s="303"/>
      <c r="CX683" s="303"/>
      <c r="CY683" s="303"/>
      <c r="CZ683" s="303"/>
    </row>
    <row r="684" s="623" customFormat="true" ht="25.15" customHeight="true" x14ac:dyDescent="0.2">
      <c r="C684" s="1796"/>
      <c r="D684" s="1797"/>
      <c r="E684" s="1545"/>
      <c r="F684" s="1545"/>
      <c r="G684" s="1545"/>
      <c r="H684" s="1796"/>
      <c r="I684" s="1797"/>
      <c r="J684" s="1545"/>
      <c r="K684" s="1545"/>
      <c r="L684" s="1545"/>
      <c r="M684" s="1796"/>
      <c r="N684" s="1797"/>
      <c r="O684" s="1545"/>
      <c r="P684" s="1545"/>
      <c r="Q684" s="1545"/>
      <c r="AK684" s="300"/>
      <c r="AL684" s="300"/>
      <c r="AM684" s="300"/>
      <c r="AN684" s="300"/>
      <c r="AO684" s="300"/>
      <c r="AP684" s="300"/>
      <c r="AQ684" s="300"/>
      <c r="AR684" s="300"/>
      <c r="AS684" s="300"/>
      <c r="AT684" s="300"/>
      <c r="AU684" s="300"/>
      <c r="AV684" s="300"/>
      <c r="AW684" s="300"/>
      <c r="AX684" s="300"/>
      <c r="AY684" s="300"/>
      <c r="AZ684" s="300"/>
      <c r="BA684" s="303"/>
      <c r="BB684" s="353"/>
      <c r="BC684" s="303"/>
      <c r="BD684" s="303"/>
      <c r="BE684" s="303"/>
      <c r="BF684" s="303"/>
      <c r="BG684" s="303"/>
      <c r="BH684" s="303"/>
      <c r="BI684" s="303"/>
      <c r="BJ684" s="303"/>
      <c r="BK684" s="303"/>
      <c r="BL684" s="303"/>
      <c r="BM684" s="303"/>
      <c r="BN684" s="303"/>
      <c r="BO684" s="303"/>
      <c r="BP684" s="303"/>
      <c r="BQ684" s="303"/>
      <c r="BR684" s="303"/>
      <c r="BS684" s="303"/>
      <c r="BT684" s="303"/>
      <c r="BU684" s="303"/>
      <c r="BV684" s="303"/>
      <c r="BW684" s="303"/>
      <c r="BX684" s="303"/>
      <c r="BY684" s="303"/>
      <c r="BZ684" s="303"/>
      <c r="CA684" s="303"/>
      <c r="CB684" s="303"/>
      <c r="CC684" s="303"/>
      <c r="CD684" s="303"/>
      <c r="CE684" s="303"/>
      <c r="CF684" s="303"/>
      <c r="CG684" s="303"/>
      <c r="CH684" s="303"/>
      <c r="CI684" s="303"/>
      <c r="CJ684" s="303"/>
      <c r="CK684" s="303"/>
      <c r="CL684" s="303"/>
      <c r="CM684" s="303"/>
      <c r="CN684" s="303"/>
      <c r="CO684" s="303"/>
      <c r="CP684" s="303"/>
      <c r="CQ684" s="303"/>
      <c r="CR684" s="303"/>
      <c r="CS684" s="303"/>
      <c r="CT684" s="303"/>
      <c r="CU684" s="303"/>
      <c r="CV684" s="303"/>
      <c r="CW684" s="303"/>
      <c r="CX684" s="303"/>
      <c r="CY684" s="303"/>
      <c r="CZ684" s="303"/>
    </row>
    <row r="685" s="623" customFormat="true" ht="25.15" customHeight="true" x14ac:dyDescent="0.2">
      <c r="C685" s="1796"/>
      <c r="D685" s="1797"/>
      <c r="E685" s="1545"/>
      <c r="F685" s="1545"/>
      <c r="G685" s="1545"/>
      <c r="H685" s="1796"/>
      <c r="I685" s="1797"/>
      <c r="J685" s="1545"/>
      <c r="K685" s="1545"/>
      <c r="L685" s="1545"/>
      <c r="M685" s="1796"/>
      <c r="N685" s="1797"/>
      <c r="O685" s="1545"/>
      <c r="P685" s="1545"/>
      <c r="Q685" s="1545"/>
      <c r="AK685" s="300"/>
      <c r="AL685" s="300"/>
      <c r="AM685" s="300"/>
      <c r="AN685" s="300"/>
      <c r="AO685" s="300"/>
      <c r="AP685" s="300"/>
      <c r="AQ685" s="300"/>
      <c r="AR685" s="300"/>
      <c r="AS685" s="300"/>
      <c r="AT685" s="300"/>
      <c r="AU685" s="300"/>
      <c r="AV685" s="300"/>
      <c r="AW685" s="300"/>
      <c r="AX685" s="300"/>
      <c r="AY685" s="300"/>
      <c r="AZ685" s="300"/>
      <c r="BA685" s="303"/>
      <c r="BB685" s="353"/>
      <c r="BC685" s="303"/>
      <c r="BD685" s="303"/>
      <c r="BE685" s="303"/>
      <c r="BF685" s="303"/>
      <c r="BG685" s="303"/>
      <c r="BH685" s="303"/>
      <c r="BI685" s="303"/>
      <c r="BJ685" s="303"/>
      <c r="BK685" s="303"/>
      <c r="BL685" s="303"/>
      <c r="BM685" s="303"/>
      <c r="BN685" s="303"/>
      <c r="BO685" s="303"/>
      <c r="BP685" s="303"/>
      <c r="BQ685" s="303"/>
      <c r="BR685" s="303"/>
      <c r="BS685" s="303"/>
      <c r="BT685" s="303"/>
      <c r="BU685" s="303"/>
      <c r="BV685" s="303"/>
      <c r="BW685" s="303"/>
      <c r="BX685" s="303"/>
      <c r="BY685" s="303"/>
      <c r="BZ685" s="303"/>
      <c r="CA685" s="303"/>
      <c r="CB685" s="303"/>
      <c r="CC685" s="303"/>
      <c r="CD685" s="303"/>
      <c r="CE685" s="303"/>
      <c r="CF685" s="303"/>
      <c r="CG685" s="303"/>
      <c r="CH685" s="303"/>
      <c r="CI685" s="303"/>
      <c r="CJ685" s="303"/>
      <c r="CK685" s="303"/>
      <c r="CL685" s="303"/>
      <c r="CM685" s="303"/>
      <c r="CN685" s="303"/>
      <c r="CO685" s="303"/>
      <c r="CP685" s="303"/>
      <c r="CQ685" s="303"/>
      <c r="CR685" s="303"/>
      <c r="CS685" s="303"/>
      <c r="CT685" s="303"/>
      <c r="CU685" s="303"/>
      <c r="CV685" s="303"/>
      <c r="CW685" s="303"/>
      <c r="CX685" s="303"/>
      <c r="CY685" s="303"/>
      <c r="CZ685" s="303"/>
    </row>
    <row r="686" s="623" customFormat="true" ht="25.15" customHeight="true" x14ac:dyDescent="0.2">
      <c r="C686" s="1796"/>
      <c r="D686" s="1797"/>
      <c r="E686" s="1545"/>
      <c r="F686" s="1545"/>
      <c r="G686" s="1545"/>
      <c r="H686" s="1796"/>
      <c r="I686" s="1797"/>
      <c r="J686" s="1545"/>
      <c r="K686" s="1545"/>
      <c r="L686" s="1545"/>
      <c r="M686" s="1796"/>
      <c r="N686" s="1797"/>
      <c r="O686" s="1545"/>
      <c r="P686" s="1545"/>
      <c r="Q686" s="1545"/>
      <c r="AK686" s="300"/>
      <c r="AL686" s="300"/>
      <c r="AM686" s="300"/>
      <c r="AN686" s="300"/>
      <c r="AO686" s="300"/>
      <c r="AP686" s="300"/>
      <c r="AQ686" s="300"/>
      <c r="AR686" s="300"/>
      <c r="AS686" s="300"/>
      <c r="AT686" s="300"/>
      <c r="AU686" s="300"/>
      <c r="AV686" s="300"/>
      <c r="AW686" s="300"/>
      <c r="AX686" s="300"/>
      <c r="AY686" s="300"/>
      <c r="AZ686" s="300"/>
      <c r="BA686" s="303"/>
      <c r="BB686" s="353"/>
      <c r="BC686" s="303"/>
      <c r="BD686" s="303"/>
      <c r="BE686" s="303"/>
      <c r="BF686" s="303"/>
      <c r="BG686" s="303"/>
      <c r="BH686" s="303"/>
      <c r="BI686" s="303"/>
      <c r="BJ686" s="303"/>
      <c r="BK686" s="303"/>
      <c r="BL686" s="303"/>
      <c r="BM686" s="303"/>
      <c r="BN686" s="303"/>
      <c r="BO686" s="303"/>
      <c r="BP686" s="303"/>
      <c r="BQ686" s="303"/>
      <c r="BR686" s="303"/>
      <c r="BS686" s="303"/>
      <c r="BT686" s="303"/>
      <c r="BU686" s="303"/>
      <c r="BV686" s="303"/>
      <c r="BW686" s="303"/>
      <c r="BX686" s="303"/>
      <c r="BY686" s="303"/>
      <c r="BZ686" s="303"/>
      <c r="CA686" s="303"/>
      <c r="CB686" s="303"/>
      <c r="CC686" s="303"/>
      <c r="CD686" s="303"/>
      <c r="CE686" s="303"/>
      <c r="CF686" s="303"/>
      <c r="CG686" s="303"/>
      <c r="CH686" s="303"/>
      <c r="CI686" s="303"/>
      <c r="CJ686" s="303"/>
      <c r="CK686" s="303"/>
      <c r="CL686" s="303"/>
      <c r="CM686" s="303"/>
      <c r="CN686" s="303"/>
      <c r="CO686" s="303"/>
      <c r="CP686" s="303"/>
      <c r="CQ686" s="303"/>
      <c r="CR686" s="303"/>
      <c r="CS686" s="303"/>
      <c r="CT686" s="303"/>
      <c r="CU686" s="303"/>
      <c r="CV686" s="303"/>
      <c r="CW686" s="303"/>
      <c r="CX686" s="303"/>
      <c r="CY686" s="303"/>
      <c r="CZ686" s="303"/>
    </row>
    <row r="687" s="623" customFormat="true" ht="25.15" customHeight="true" x14ac:dyDescent="0.2">
      <c r="C687" s="1796"/>
      <c r="D687" s="1797"/>
      <c r="E687" s="1545"/>
      <c r="F687" s="1545"/>
      <c r="G687" s="1545"/>
      <c r="H687" s="1796"/>
      <c r="I687" s="1797"/>
      <c r="J687" s="1545"/>
      <c r="K687" s="1545"/>
      <c r="L687" s="1545"/>
      <c r="M687" s="1796"/>
      <c r="N687" s="1797"/>
      <c r="O687" s="1545"/>
      <c r="P687" s="1545"/>
      <c r="Q687" s="1545"/>
      <c r="AK687" s="300"/>
      <c r="AL687" s="300"/>
      <c r="AM687" s="300"/>
      <c r="AN687" s="300"/>
      <c r="AO687" s="300"/>
      <c r="AP687" s="300"/>
      <c r="AQ687" s="300"/>
      <c r="AR687" s="300"/>
      <c r="AS687" s="300"/>
      <c r="AT687" s="300"/>
      <c r="AU687" s="300"/>
      <c r="AV687" s="300"/>
      <c r="AW687" s="300"/>
      <c r="AX687" s="300"/>
      <c r="AY687" s="300"/>
      <c r="AZ687" s="300"/>
      <c r="BA687" s="303"/>
      <c r="BB687" s="353"/>
      <c r="BC687" s="303"/>
      <c r="BD687" s="303"/>
      <c r="BE687" s="303"/>
      <c r="BF687" s="303"/>
      <c r="BG687" s="303"/>
      <c r="BH687" s="303"/>
      <c r="BI687" s="303"/>
      <c r="BJ687" s="303"/>
      <c r="BK687" s="303"/>
      <c r="BL687" s="303"/>
      <c r="BM687" s="303"/>
      <c r="BN687" s="303"/>
      <c r="BO687" s="303"/>
      <c r="BP687" s="303"/>
      <c r="BQ687" s="303"/>
      <c r="BR687" s="303"/>
      <c r="BS687" s="303"/>
      <c r="BT687" s="303"/>
      <c r="BU687" s="303"/>
      <c r="BV687" s="303"/>
      <c r="BW687" s="303"/>
      <c r="BX687" s="303"/>
      <c r="BY687" s="303"/>
      <c r="BZ687" s="303"/>
      <c r="CA687" s="303"/>
      <c r="CB687" s="303"/>
      <c r="CC687" s="303"/>
      <c r="CD687" s="303"/>
      <c r="CE687" s="303"/>
      <c r="CF687" s="303"/>
      <c r="CG687" s="303"/>
      <c r="CH687" s="303"/>
      <c r="CI687" s="303"/>
      <c r="CJ687" s="303"/>
      <c r="CK687" s="303"/>
      <c r="CL687" s="303"/>
      <c r="CM687" s="303"/>
      <c r="CN687" s="303"/>
      <c r="CO687" s="303"/>
      <c r="CP687" s="303"/>
      <c r="CQ687" s="303"/>
      <c r="CR687" s="303"/>
      <c r="CS687" s="303"/>
      <c r="CT687" s="303"/>
      <c r="CU687" s="303"/>
      <c r="CV687" s="303"/>
      <c r="CW687" s="303"/>
      <c r="CX687" s="303"/>
      <c r="CY687" s="303"/>
      <c r="CZ687" s="303"/>
    </row>
    <row r="688" s="623" customFormat="true" ht="25.15" customHeight="true" x14ac:dyDescent="0.2">
      <c r="C688" s="1796"/>
      <c r="D688" s="1797"/>
      <c r="E688" s="1545"/>
      <c r="F688" s="1545"/>
      <c r="G688" s="1545"/>
      <c r="H688" s="1796"/>
      <c r="I688" s="1797"/>
      <c r="J688" s="1545"/>
      <c r="K688" s="1545"/>
      <c r="L688" s="1545"/>
      <c r="M688" s="1796"/>
      <c r="N688" s="1797"/>
      <c r="O688" s="1545"/>
      <c r="P688" s="1545"/>
      <c r="Q688" s="1545"/>
      <c r="AK688" s="300"/>
      <c r="AL688" s="300"/>
      <c r="AM688" s="300"/>
      <c r="AN688" s="300"/>
      <c r="AO688" s="300"/>
      <c r="AP688" s="300"/>
      <c r="AQ688" s="300"/>
      <c r="AR688" s="300"/>
      <c r="AS688" s="300"/>
      <c r="AT688" s="300"/>
      <c r="AU688" s="300"/>
      <c r="AV688" s="300"/>
      <c r="AW688" s="300"/>
      <c r="AX688" s="300"/>
      <c r="AY688" s="300"/>
      <c r="AZ688" s="300"/>
      <c r="BA688" s="303"/>
      <c r="BB688" s="353"/>
      <c r="BC688" s="303"/>
      <c r="BD688" s="303"/>
      <c r="BE688" s="303"/>
      <c r="BF688" s="303"/>
      <c r="BG688" s="303"/>
      <c r="BH688" s="303"/>
      <c r="BI688" s="303"/>
      <c r="BJ688" s="303"/>
      <c r="BK688" s="303"/>
      <c r="BL688" s="303"/>
      <c r="BM688" s="303"/>
      <c r="BN688" s="303"/>
      <c r="BO688" s="303"/>
      <c r="BP688" s="303"/>
      <c r="BQ688" s="303"/>
      <c r="BR688" s="303"/>
      <c r="BS688" s="303"/>
      <c r="BT688" s="303"/>
      <c r="BU688" s="303"/>
      <c r="BV688" s="303"/>
      <c r="BW688" s="303"/>
      <c r="BX688" s="303"/>
      <c r="BY688" s="303"/>
      <c r="BZ688" s="303"/>
      <c r="CA688" s="303"/>
      <c r="CB688" s="303"/>
      <c r="CC688" s="303"/>
      <c r="CD688" s="303"/>
      <c r="CE688" s="303"/>
      <c r="CF688" s="303"/>
      <c r="CG688" s="303"/>
      <c r="CH688" s="303"/>
      <c r="CI688" s="303"/>
      <c r="CJ688" s="303"/>
      <c r="CK688" s="303"/>
      <c r="CL688" s="303"/>
      <c r="CM688" s="303"/>
      <c r="CN688" s="303"/>
      <c r="CO688" s="303"/>
      <c r="CP688" s="303"/>
      <c r="CQ688" s="303"/>
      <c r="CR688" s="303"/>
      <c r="CS688" s="303"/>
      <c r="CT688" s="303"/>
      <c r="CU688" s="303"/>
      <c r="CV688" s="303"/>
      <c r="CW688" s="303"/>
      <c r="CX688" s="303"/>
      <c r="CY688" s="303"/>
      <c r="CZ688" s="303"/>
    </row>
    <row r="689" s="623" customFormat="true" ht="25.15" customHeight="true" x14ac:dyDescent="0.2">
      <c r="C689" s="1796"/>
      <c r="D689" s="1797"/>
      <c r="E689" s="1545"/>
      <c r="F689" s="1545"/>
      <c r="G689" s="1545"/>
      <c r="H689" s="1796"/>
      <c r="I689" s="1797"/>
      <c r="J689" s="1545"/>
      <c r="K689" s="1545"/>
      <c r="L689" s="1545"/>
      <c r="M689" s="1796"/>
      <c r="N689" s="1797"/>
      <c r="O689" s="1545"/>
      <c r="P689" s="1545"/>
      <c r="Q689" s="1545"/>
      <c r="AK689" s="300"/>
      <c r="AL689" s="300"/>
      <c r="AM689" s="300"/>
      <c r="AN689" s="300"/>
      <c r="AO689" s="300"/>
      <c r="AP689" s="300"/>
      <c r="AQ689" s="300"/>
      <c r="AR689" s="300"/>
      <c r="AS689" s="300"/>
      <c r="AT689" s="300"/>
      <c r="AU689" s="300"/>
      <c r="AV689" s="300"/>
      <c r="AW689" s="300"/>
      <c r="AX689" s="300"/>
      <c r="AY689" s="300"/>
      <c r="AZ689" s="300"/>
      <c r="BA689" s="303"/>
      <c r="BB689" s="353"/>
      <c r="BC689" s="303"/>
      <c r="BD689" s="303"/>
      <c r="BE689" s="303"/>
      <c r="BF689" s="303"/>
      <c r="BG689" s="303"/>
      <c r="BH689" s="303"/>
      <c r="BI689" s="303"/>
      <c r="BJ689" s="303"/>
      <c r="BK689" s="303"/>
      <c r="BL689" s="303"/>
      <c r="BM689" s="303"/>
      <c r="BN689" s="303"/>
      <c r="BO689" s="303"/>
      <c r="BP689" s="303"/>
      <c r="BQ689" s="303"/>
      <c r="BR689" s="303"/>
      <c r="BS689" s="303"/>
      <c r="BT689" s="303"/>
      <c r="BU689" s="303"/>
      <c r="BV689" s="303"/>
      <c r="BW689" s="303"/>
      <c r="BX689" s="303"/>
      <c r="BY689" s="303"/>
      <c r="BZ689" s="303"/>
      <c r="CA689" s="303"/>
      <c r="CB689" s="303"/>
      <c r="CC689" s="303"/>
      <c r="CD689" s="303"/>
      <c r="CE689" s="303"/>
      <c r="CF689" s="303"/>
      <c r="CG689" s="303"/>
      <c r="CH689" s="303"/>
      <c r="CI689" s="303"/>
      <c r="CJ689" s="303"/>
      <c r="CK689" s="303"/>
      <c r="CL689" s="303"/>
      <c r="CM689" s="303"/>
      <c r="CN689" s="303"/>
      <c r="CO689" s="303"/>
      <c r="CP689" s="303"/>
      <c r="CQ689" s="303"/>
      <c r="CR689" s="303"/>
      <c r="CS689" s="303"/>
      <c r="CT689" s="303"/>
      <c r="CU689" s="303"/>
      <c r="CV689" s="303"/>
      <c r="CW689" s="303"/>
      <c r="CX689" s="303"/>
      <c r="CY689" s="303"/>
      <c r="CZ689" s="303"/>
    </row>
    <row r="690" s="623" customFormat="true" ht="25.15" customHeight="true" x14ac:dyDescent="0.2">
      <c r="C690" s="1796"/>
      <c r="D690" s="1797"/>
      <c r="E690" s="1545"/>
      <c r="F690" s="1545"/>
      <c r="G690" s="1545"/>
      <c r="H690" s="1796"/>
      <c r="I690" s="1797"/>
      <c r="J690" s="1545"/>
      <c r="K690" s="1545"/>
      <c r="L690" s="1545"/>
      <c r="M690" s="1796"/>
      <c r="N690" s="1797"/>
      <c r="O690" s="1545"/>
      <c r="P690" s="1545"/>
      <c r="Q690" s="1545"/>
      <c r="AK690" s="300"/>
      <c r="AL690" s="300"/>
      <c r="AM690" s="300"/>
      <c r="AN690" s="300"/>
      <c r="AO690" s="300"/>
      <c r="AP690" s="300"/>
      <c r="AQ690" s="300"/>
      <c r="AR690" s="300"/>
      <c r="AS690" s="300"/>
      <c r="AT690" s="300"/>
      <c r="AU690" s="300"/>
      <c r="AV690" s="300"/>
      <c r="AW690" s="300"/>
      <c r="AX690" s="300"/>
      <c r="AY690" s="300"/>
      <c r="AZ690" s="300"/>
      <c r="BA690" s="303"/>
      <c r="BB690" s="353"/>
      <c r="BC690" s="303"/>
      <c r="BD690" s="303"/>
      <c r="BE690" s="303"/>
      <c r="BF690" s="303"/>
      <c r="BG690" s="303"/>
      <c r="BH690" s="303"/>
      <c r="BI690" s="303"/>
      <c r="BJ690" s="303"/>
      <c r="BK690" s="303"/>
      <c r="BL690" s="303"/>
      <c r="BM690" s="303"/>
      <c r="BN690" s="303"/>
      <c r="BO690" s="303"/>
      <c r="BP690" s="303"/>
      <c r="BQ690" s="303"/>
      <c r="BR690" s="303"/>
      <c r="BS690" s="303"/>
      <c r="BT690" s="303"/>
      <c r="BU690" s="303"/>
      <c r="BV690" s="303"/>
      <c r="BW690" s="303"/>
      <c r="BX690" s="303"/>
      <c r="BY690" s="303"/>
      <c r="BZ690" s="303"/>
      <c r="CA690" s="303"/>
      <c r="CB690" s="303"/>
      <c r="CC690" s="303"/>
      <c r="CD690" s="303"/>
      <c r="CE690" s="303"/>
      <c r="CF690" s="303"/>
      <c r="CG690" s="303"/>
      <c r="CH690" s="303"/>
      <c r="CI690" s="303"/>
      <c r="CJ690" s="303"/>
      <c r="CK690" s="303"/>
      <c r="CL690" s="303"/>
      <c r="CM690" s="303"/>
      <c r="CN690" s="303"/>
      <c r="CO690" s="303"/>
      <c r="CP690" s="303"/>
      <c r="CQ690" s="303"/>
      <c r="CR690" s="303"/>
      <c r="CS690" s="303"/>
      <c r="CT690" s="303"/>
      <c r="CU690" s="303"/>
      <c r="CV690" s="303"/>
      <c r="CW690" s="303"/>
      <c r="CX690" s="303"/>
      <c r="CY690" s="303"/>
      <c r="CZ690" s="303"/>
    </row>
    <row r="691" s="623" customFormat="true" ht="25.15" customHeight="true" x14ac:dyDescent="0.2">
      <c r="C691" s="1796"/>
      <c r="D691" s="1797"/>
      <c r="E691" s="1545"/>
      <c r="F691" s="1545"/>
      <c r="G691" s="1545"/>
      <c r="H691" s="1796"/>
      <c r="I691" s="1797"/>
      <c r="J691" s="1545"/>
      <c r="K691" s="1545"/>
      <c r="L691" s="1545"/>
      <c r="M691" s="1796"/>
      <c r="N691" s="1797"/>
      <c r="O691" s="1545"/>
      <c r="P691" s="1545"/>
      <c r="Q691" s="1545"/>
      <c r="AK691" s="300"/>
      <c r="AL691" s="300"/>
      <c r="AM691" s="300"/>
      <c r="AN691" s="300"/>
      <c r="AO691" s="300"/>
      <c r="AP691" s="300"/>
      <c r="AQ691" s="300"/>
      <c r="AR691" s="300"/>
      <c r="AS691" s="300"/>
      <c r="AT691" s="300"/>
      <c r="AU691" s="300"/>
      <c r="AV691" s="300"/>
      <c r="AW691" s="300"/>
      <c r="AX691" s="300"/>
      <c r="AY691" s="300"/>
      <c r="AZ691" s="300"/>
      <c r="BA691" s="303"/>
      <c r="BB691" s="353"/>
      <c r="BC691" s="303"/>
      <c r="BD691" s="303"/>
      <c r="BE691" s="303"/>
      <c r="BF691" s="303"/>
      <c r="BG691" s="303"/>
      <c r="BH691" s="303"/>
      <c r="BI691" s="303"/>
      <c r="BJ691" s="303"/>
      <c r="BK691" s="303"/>
      <c r="BL691" s="303"/>
      <c r="BM691" s="303"/>
      <c r="BN691" s="303"/>
      <c r="BO691" s="303"/>
      <c r="BP691" s="303"/>
      <c r="BQ691" s="303"/>
      <c r="BR691" s="303"/>
      <c r="BS691" s="303"/>
      <c r="BT691" s="303"/>
      <c r="BU691" s="303"/>
      <c r="BV691" s="303"/>
      <c r="BW691" s="303"/>
      <c r="BX691" s="303"/>
      <c r="BY691" s="303"/>
      <c r="BZ691" s="303"/>
      <c r="CA691" s="303"/>
      <c r="CB691" s="303"/>
      <c r="CC691" s="303"/>
      <c r="CD691" s="303"/>
      <c r="CE691" s="303"/>
      <c r="CF691" s="303"/>
      <c r="CG691" s="303"/>
      <c r="CH691" s="303"/>
      <c r="CI691" s="303"/>
      <c r="CJ691" s="303"/>
      <c r="CK691" s="303"/>
      <c r="CL691" s="303"/>
      <c r="CM691" s="303"/>
      <c r="CN691" s="303"/>
      <c r="CO691" s="303"/>
      <c r="CP691" s="303"/>
      <c r="CQ691" s="303"/>
      <c r="CR691" s="303"/>
      <c r="CS691" s="303"/>
      <c r="CT691" s="303"/>
      <c r="CU691" s="303"/>
      <c r="CV691" s="303"/>
      <c r="CW691" s="303"/>
      <c r="CX691" s="303"/>
      <c r="CY691" s="303"/>
      <c r="CZ691" s="303"/>
    </row>
    <row r="692" s="623" customFormat="true" ht="25.15" customHeight="true" x14ac:dyDescent="0.2">
      <c r="C692" s="1796"/>
      <c r="D692" s="1797"/>
      <c r="E692" s="1545"/>
      <c r="F692" s="1545"/>
      <c r="G692" s="1545"/>
      <c r="H692" s="1796"/>
      <c r="I692" s="1797"/>
      <c r="J692" s="1545"/>
      <c r="K692" s="1545"/>
      <c r="L692" s="1545"/>
      <c r="M692" s="1796"/>
      <c r="N692" s="1797"/>
      <c r="O692" s="1545"/>
      <c r="P692" s="1545"/>
      <c r="Q692" s="1545"/>
      <c r="AK692" s="300"/>
      <c r="AL692" s="300"/>
      <c r="AM692" s="300"/>
      <c r="AN692" s="300"/>
      <c r="AO692" s="300"/>
      <c r="AP692" s="300"/>
      <c r="AQ692" s="300"/>
      <c r="AR692" s="300"/>
      <c r="AS692" s="300"/>
      <c r="AT692" s="300"/>
      <c r="AU692" s="300"/>
      <c r="AV692" s="300"/>
      <c r="AW692" s="300"/>
      <c r="AX692" s="300"/>
      <c r="AY692" s="300"/>
      <c r="AZ692" s="300"/>
      <c r="BA692" s="303"/>
      <c r="BB692" s="353"/>
      <c r="BC692" s="303"/>
      <c r="BD692" s="303"/>
      <c r="BE692" s="303"/>
      <c r="BF692" s="303"/>
      <c r="BG692" s="303"/>
      <c r="BH692" s="303"/>
      <c r="BI692" s="303"/>
      <c r="BJ692" s="303"/>
      <c r="BK692" s="303"/>
      <c r="BL692" s="303"/>
      <c r="BM692" s="303"/>
      <c r="BN692" s="303"/>
      <c r="BO692" s="303"/>
      <c r="BP692" s="303"/>
      <c r="BQ692" s="303"/>
      <c r="BR692" s="303"/>
      <c r="BS692" s="303"/>
      <c r="BT692" s="303"/>
      <c r="BU692" s="303"/>
      <c r="BV692" s="303"/>
      <c r="BW692" s="303"/>
      <c r="BX692" s="303"/>
      <c r="BY692" s="303"/>
      <c r="BZ692" s="303"/>
      <c r="CA692" s="303"/>
      <c r="CB692" s="303"/>
      <c r="CC692" s="303"/>
      <c r="CD692" s="303"/>
      <c r="CE692" s="303"/>
      <c r="CF692" s="303"/>
      <c r="CG692" s="303"/>
      <c r="CH692" s="303"/>
      <c r="CI692" s="303"/>
      <c r="CJ692" s="303"/>
      <c r="CK692" s="303"/>
      <c r="CL692" s="303"/>
      <c r="CM692" s="303"/>
      <c r="CN692" s="303"/>
      <c r="CO692" s="303"/>
      <c r="CP692" s="303"/>
      <c r="CQ692" s="303"/>
      <c r="CR692" s="303"/>
      <c r="CS692" s="303"/>
      <c r="CT692" s="303"/>
      <c r="CU692" s="303"/>
      <c r="CV692" s="303"/>
      <c r="CW692" s="303"/>
      <c r="CX692" s="303"/>
      <c r="CY692" s="303"/>
      <c r="CZ692" s="303"/>
    </row>
    <row r="693" s="623" customFormat="true" ht="25.15" customHeight="true" x14ac:dyDescent="0.2">
      <c r="C693" s="1796"/>
      <c r="D693" s="1797"/>
      <c r="E693" s="1545"/>
      <c r="F693" s="1545"/>
      <c r="G693" s="1545"/>
      <c r="H693" s="1796"/>
      <c r="I693" s="1797"/>
      <c r="J693" s="1545"/>
      <c r="K693" s="1545"/>
      <c r="L693" s="1545"/>
      <c r="M693" s="1796"/>
      <c r="N693" s="1797"/>
      <c r="O693" s="1545"/>
      <c r="P693" s="1545"/>
      <c r="Q693" s="1545"/>
      <c r="AK693" s="300"/>
      <c r="AL693" s="300"/>
      <c r="AM693" s="300"/>
      <c r="AN693" s="300"/>
      <c r="AO693" s="300"/>
      <c r="AP693" s="300"/>
      <c r="AQ693" s="300"/>
      <c r="AR693" s="300"/>
      <c r="AS693" s="300"/>
      <c r="AT693" s="300"/>
      <c r="AU693" s="300"/>
      <c r="AV693" s="300"/>
      <c r="AW693" s="300"/>
      <c r="AX693" s="300"/>
      <c r="AY693" s="300"/>
      <c r="AZ693" s="300"/>
      <c r="BA693" s="303"/>
      <c r="BB693" s="353"/>
      <c r="BC693" s="303"/>
      <c r="BD693" s="303"/>
      <c r="BE693" s="303"/>
      <c r="BF693" s="303"/>
      <c r="BG693" s="303"/>
      <c r="BH693" s="303"/>
      <c r="BI693" s="303"/>
      <c r="BJ693" s="303"/>
      <c r="BK693" s="303"/>
      <c r="BL693" s="303"/>
      <c r="BM693" s="303"/>
      <c r="BN693" s="303"/>
      <c r="BO693" s="303"/>
      <c r="BP693" s="303"/>
      <c r="BQ693" s="303"/>
      <c r="BR693" s="303"/>
      <c r="BS693" s="303"/>
      <c r="BT693" s="303"/>
      <c r="BU693" s="303"/>
      <c r="BV693" s="303"/>
      <c r="BW693" s="303"/>
      <c r="BX693" s="303"/>
      <c r="BY693" s="303"/>
      <c r="BZ693" s="303"/>
      <c r="CA693" s="303"/>
      <c r="CB693" s="303"/>
      <c r="CC693" s="303"/>
      <c r="CD693" s="303"/>
      <c r="CE693" s="303"/>
      <c r="CF693" s="303"/>
      <c r="CG693" s="303"/>
      <c r="CH693" s="303"/>
      <c r="CI693" s="303"/>
      <c r="CJ693" s="303"/>
      <c r="CK693" s="303"/>
      <c r="CL693" s="303"/>
      <c r="CM693" s="303"/>
      <c r="CN693" s="303"/>
      <c r="CO693" s="303"/>
      <c r="CP693" s="303"/>
      <c r="CQ693" s="303"/>
      <c r="CR693" s="303"/>
      <c r="CS693" s="303"/>
      <c r="CT693" s="303"/>
      <c r="CU693" s="303"/>
      <c r="CV693" s="303"/>
      <c r="CW693" s="303"/>
      <c r="CX693" s="303"/>
      <c r="CY693" s="303"/>
      <c r="CZ693" s="303"/>
    </row>
    <row r="694" s="623" customFormat="true" ht="25.15" customHeight="true" x14ac:dyDescent="0.2">
      <c r="C694" s="1796"/>
      <c r="D694" s="1797"/>
      <c r="E694" s="1545"/>
      <c r="F694" s="1545"/>
      <c r="G694" s="1545"/>
      <c r="H694" s="1796"/>
      <c r="I694" s="1797"/>
      <c r="J694" s="1545"/>
      <c r="K694" s="1545"/>
      <c r="L694" s="1545"/>
      <c r="M694" s="1796"/>
      <c r="N694" s="1797"/>
      <c r="O694" s="1545"/>
      <c r="P694" s="1545"/>
      <c r="Q694" s="1545"/>
      <c r="AK694" s="300"/>
      <c r="AL694" s="300"/>
      <c r="AM694" s="300"/>
      <c r="AN694" s="300"/>
      <c r="AO694" s="300"/>
      <c r="AP694" s="300"/>
      <c r="AQ694" s="300"/>
      <c r="AR694" s="300"/>
      <c r="AS694" s="300"/>
      <c r="AT694" s="300"/>
      <c r="AU694" s="300"/>
      <c r="AV694" s="300"/>
      <c r="AW694" s="300"/>
      <c r="AX694" s="300"/>
      <c r="AY694" s="300"/>
      <c r="AZ694" s="300"/>
      <c r="BA694" s="303"/>
      <c r="BB694" s="353"/>
      <c r="BC694" s="303"/>
      <c r="BD694" s="303"/>
      <c r="BE694" s="303"/>
      <c r="BF694" s="303"/>
      <c r="BG694" s="303"/>
      <c r="BH694" s="303"/>
      <c r="BI694" s="303"/>
      <c r="BJ694" s="303"/>
      <c r="BK694" s="303"/>
      <c r="BL694" s="303"/>
      <c r="BM694" s="303"/>
      <c r="BN694" s="303"/>
      <c r="BO694" s="303"/>
      <c r="BP694" s="303"/>
      <c r="BQ694" s="303"/>
      <c r="BR694" s="303"/>
      <c r="BS694" s="303"/>
      <c r="BT694" s="303"/>
      <c r="BU694" s="303"/>
      <c r="BV694" s="303"/>
      <c r="BW694" s="303"/>
      <c r="BX694" s="303"/>
      <c r="BY694" s="303"/>
      <c r="BZ694" s="303"/>
      <c r="CA694" s="303"/>
      <c r="CB694" s="303"/>
      <c r="CC694" s="303"/>
      <c r="CD694" s="303"/>
      <c r="CE694" s="303"/>
      <c r="CF694" s="303"/>
      <c r="CG694" s="303"/>
      <c r="CH694" s="303"/>
      <c r="CI694" s="303"/>
      <c r="CJ694" s="303"/>
      <c r="CK694" s="303"/>
      <c r="CL694" s="303"/>
      <c r="CM694" s="303"/>
      <c r="CN694" s="303"/>
      <c r="CO694" s="303"/>
      <c r="CP694" s="303"/>
      <c r="CQ694" s="303"/>
      <c r="CR694" s="303"/>
      <c r="CS694" s="303"/>
      <c r="CT694" s="303"/>
      <c r="CU694" s="303"/>
      <c r="CV694" s="303"/>
      <c r="CW694" s="303"/>
      <c r="CX694" s="303"/>
      <c r="CY694" s="303"/>
      <c r="CZ694" s="303"/>
    </row>
    <row r="695" s="307" customFormat="true" ht="25.15" customHeight="true" x14ac:dyDescent="0.2">
      <c r="C695" s="1561"/>
      <c r="D695" s="1561"/>
      <c r="E695" s="1561"/>
      <c r="F695" s="1561"/>
      <c r="G695" s="1561"/>
      <c r="H695" s="1561"/>
      <c r="I695" s="1561"/>
      <c r="J695" s="1561"/>
      <c r="K695" s="1561"/>
      <c r="L695" s="1561"/>
      <c r="M695" s="1561"/>
      <c r="N695" s="1561"/>
      <c r="O695" s="1561"/>
      <c r="P695" s="1561"/>
      <c r="Q695" s="1561"/>
      <c r="AK695" s="300"/>
      <c r="AL695" s="300"/>
      <c r="AM695" s="300"/>
      <c r="AN695" s="300"/>
      <c r="AO695" s="300"/>
      <c r="AP695" s="300"/>
      <c r="AQ695" s="300"/>
      <c r="AR695" s="300"/>
      <c r="AS695" s="300"/>
      <c r="AT695" s="300"/>
      <c r="AU695" s="300"/>
      <c r="AV695" s="300"/>
      <c r="AW695" s="300"/>
      <c r="AX695" s="300"/>
      <c r="AY695" s="300"/>
      <c r="AZ695" s="300"/>
      <c r="BA695" s="303"/>
      <c r="BB695" s="353"/>
      <c r="BC695" s="303"/>
      <c r="BD695" s="303"/>
      <c r="BE695" s="303"/>
      <c r="BF695" s="303"/>
      <c r="BG695" s="303"/>
      <c r="BH695" s="303"/>
      <c r="BI695" s="303"/>
      <c r="BJ695" s="303"/>
      <c r="BK695" s="303"/>
      <c r="BL695" s="303"/>
      <c r="BM695" s="303"/>
      <c r="BN695" s="303"/>
      <c r="BO695" s="303"/>
      <c r="BP695" s="303"/>
      <c r="BQ695" s="303"/>
      <c r="BR695" s="303"/>
      <c r="BS695" s="303"/>
      <c r="BT695" s="303"/>
      <c r="BU695" s="303"/>
      <c r="BV695" s="303"/>
      <c r="BW695" s="303"/>
      <c r="BX695" s="303"/>
      <c r="BY695" s="303"/>
      <c r="BZ695" s="303"/>
      <c r="CA695" s="303"/>
      <c r="CB695" s="303"/>
      <c r="CC695" s="303"/>
      <c r="CD695" s="303"/>
      <c r="CE695" s="303"/>
      <c r="CF695" s="303"/>
      <c r="CG695" s="303"/>
      <c r="CH695" s="303"/>
      <c r="CI695" s="303"/>
      <c r="CJ695" s="303"/>
      <c r="CK695" s="303"/>
      <c r="CL695" s="303"/>
      <c r="CM695" s="303"/>
      <c r="CN695" s="303"/>
      <c r="CO695" s="303"/>
      <c r="CP695" s="303"/>
      <c r="CQ695" s="303"/>
      <c r="CR695" s="303"/>
      <c r="CS695" s="303"/>
      <c r="CT695" s="303"/>
      <c r="CU695" s="303"/>
      <c r="CV695" s="303"/>
      <c r="CW695" s="303"/>
      <c r="CX695" s="303"/>
      <c r="CY695" s="303"/>
      <c r="CZ695" s="303"/>
    </row>
    <row r="696" s="307" customFormat="true" ht="25.15" customHeight="true" x14ac:dyDescent="0.2">
      <c r="C696" s="1561"/>
      <c r="D696" s="1561"/>
      <c r="E696" s="1561"/>
      <c r="F696" s="1561"/>
      <c r="G696" s="1561"/>
      <c r="H696" s="1561"/>
      <c r="I696" s="1561"/>
      <c r="J696" s="1561"/>
      <c r="K696" s="1561"/>
      <c r="L696" s="1561"/>
      <c r="M696" s="1561"/>
      <c r="N696" s="1561"/>
      <c r="O696" s="1561"/>
      <c r="P696" s="1561"/>
      <c r="Q696" s="1561"/>
      <c r="AK696" s="300"/>
      <c r="AL696" s="300"/>
      <c r="AM696" s="300"/>
      <c r="AN696" s="300"/>
      <c r="AO696" s="300"/>
      <c r="AP696" s="300"/>
      <c r="AQ696" s="300"/>
      <c r="AR696" s="300"/>
      <c r="AS696" s="300"/>
      <c r="AT696" s="300"/>
      <c r="AU696" s="300"/>
      <c r="AV696" s="300"/>
      <c r="AW696" s="300"/>
      <c r="AX696" s="300"/>
      <c r="AY696" s="300"/>
      <c r="AZ696" s="300"/>
      <c r="BA696" s="303"/>
      <c r="BB696" s="353"/>
      <c r="BC696" s="303"/>
      <c r="BD696" s="303"/>
      <c r="BE696" s="303"/>
      <c r="BF696" s="303"/>
      <c r="BG696" s="303"/>
      <c r="BH696" s="303"/>
      <c r="BI696" s="303"/>
      <c r="BJ696" s="303"/>
      <c r="BK696" s="303"/>
      <c r="BL696" s="303"/>
      <c r="BM696" s="303"/>
      <c r="BN696" s="303"/>
      <c r="BO696" s="303"/>
      <c r="BP696" s="303"/>
      <c r="BQ696" s="303"/>
      <c r="BR696" s="303"/>
      <c r="BS696" s="303"/>
      <c r="BT696" s="303"/>
      <c r="BU696" s="303"/>
      <c r="BV696" s="303"/>
      <c r="BW696" s="303"/>
      <c r="BX696" s="303"/>
      <c r="BY696" s="303"/>
      <c r="BZ696" s="303"/>
      <c r="CA696" s="303"/>
      <c r="CB696" s="303"/>
      <c r="CC696" s="303"/>
      <c r="CD696" s="303"/>
      <c r="CE696" s="303"/>
      <c r="CF696" s="303"/>
      <c r="CG696" s="303"/>
      <c r="CH696" s="303"/>
      <c r="CI696" s="303"/>
      <c r="CJ696" s="303"/>
      <c r="CK696" s="303"/>
      <c r="CL696" s="303"/>
      <c r="CM696" s="303"/>
      <c r="CN696" s="303"/>
      <c r="CO696" s="303"/>
      <c r="CP696" s="303"/>
      <c r="CQ696" s="303"/>
      <c r="CR696" s="303"/>
      <c r="CS696" s="303"/>
      <c r="CT696" s="303"/>
      <c r="CU696" s="303"/>
      <c r="CV696" s="303"/>
      <c r="CW696" s="303"/>
      <c r="CX696" s="303"/>
      <c r="CY696" s="303"/>
      <c r="CZ696" s="303"/>
    </row>
    <row r="697" s="307" customFormat="true" ht="25.15" customHeight="true" x14ac:dyDescent="0.2">
      <c r="C697" s="1561"/>
      <c r="D697" s="1561"/>
      <c r="E697" s="1561"/>
      <c r="F697" s="1561"/>
      <c r="G697" s="1561"/>
      <c r="H697" s="1561"/>
      <c r="I697" s="1561"/>
      <c r="J697" s="1561"/>
      <c r="K697" s="1561"/>
      <c r="L697" s="1561"/>
      <c r="M697" s="1561"/>
      <c r="N697" s="1561"/>
      <c r="O697" s="1561"/>
      <c r="P697" s="1561"/>
      <c r="Q697" s="1561"/>
      <c r="AK697" s="300"/>
      <c r="AL697" s="300"/>
      <c r="AM697" s="300"/>
      <c r="AN697" s="300"/>
      <c r="AO697" s="300"/>
      <c r="AP697" s="300"/>
      <c r="AQ697" s="300"/>
      <c r="AR697" s="300"/>
      <c r="AS697" s="300"/>
      <c r="AT697" s="300"/>
      <c r="AU697" s="300"/>
      <c r="AV697" s="300"/>
      <c r="AW697" s="300"/>
      <c r="AX697" s="300"/>
      <c r="AY697" s="300"/>
      <c r="AZ697" s="300"/>
      <c r="BA697" s="303"/>
      <c r="BB697" s="353"/>
      <c r="BC697" s="303"/>
      <c r="BD697" s="303"/>
      <c r="BE697" s="303"/>
      <c r="BF697" s="303"/>
      <c r="BG697" s="303"/>
      <c r="BH697" s="303"/>
      <c r="BI697" s="303"/>
      <c r="BJ697" s="303"/>
      <c r="BK697" s="303"/>
      <c r="BL697" s="303"/>
      <c r="BM697" s="303"/>
      <c r="BN697" s="303"/>
      <c r="BO697" s="303"/>
      <c r="BP697" s="303"/>
      <c r="BQ697" s="303"/>
      <c r="BR697" s="303"/>
      <c r="BS697" s="303"/>
      <c r="BT697" s="303"/>
      <c r="BU697" s="303"/>
      <c r="BV697" s="303"/>
      <c r="BW697" s="303"/>
      <c r="BX697" s="303"/>
      <c r="BY697" s="303"/>
      <c r="BZ697" s="303"/>
      <c r="CA697" s="303"/>
      <c r="CB697" s="303"/>
      <c r="CC697" s="303"/>
      <c r="CD697" s="303"/>
      <c r="CE697" s="303"/>
      <c r="CF697" s="303"/>
      <c r="CG697" s="303"/>
      <c r="CH697" s="303"/>
      <c r="CI697" s="303"/>
      <c r="CJ697" s="303"/>
      <c r="CK697" s="303"/>
      <c r="CL697" s="303"/>
      <c r="CM697" s="303"/>
      <c r="CN697" s="303"/>
      <c r="CO697" s="303"/>
      <c r="CP697" s="303"/>
      <c r="CQ697" s="303"/>
      <c r="CR697" s="303"/>
      <c r="CS697" s="303"/>
      <c r="CT697" s="303"/>
      <c r="CU697" s="303"/>
      <c r="CV697" s="303"/>
      <c r="CW697" s="303"/>
      <c r="CX697" s="303"/>
      <c r="CY697" s="303"/>
      <c r="CZ697" s="303"/>
    </row>
    <row r="698" s="307" customFormat="true" ht="25.15" customHeight="true" x14ac:dyDescent="0.2">
      <c r="C698" s="1561"/>
      <c r="D698" s="1561"/>
      <c r="E698" s="1561"/>
      <c r="F698" s="1561"/>
      <c r="G698" s="1561"/>
      <c r="H698" s="1561"/>
      <c r="I698" s="1561"/>
      <c r="J698" s="1561"/>
      <c r="K698" s="1561"/>
      <c r="L698" s="1561"/>
      <c r="M698" s="1561"/>
      <c r="N698" s="1561"/>
      <c r="O698" s="1561"/>
      <c r="P698" s="1561"/>
      <c r="Q698" s="1561"/>
      <c r="AK698" s="300"/>
      <c r="AL698" s="300"/>
      <c r="AM698" s="300"/>
      <c r="AN698" s="300"/>
      <c r="AO698" s="300"/>
      <c r="AP698" s="300"/>
      <c r="AQ698" s="300"/>
      <c r="AR698" s="300"/>
      <c r="AS698" s="300"/>
      <c r="AT698" s="300"/>
      <c r="AU698" s="300"/>
      <c r="AV698" s="300"/>
      <c r="AW698" s="300"/>
      <c r="AX698" s="300"/>
      <c r="AY698" s="300"/>
      <c r="AZ698" s="300"/>
      <c r="BA698" s="303"/>
      <c r="BB698" s="353"/>
      <c r="BC698" s="303"/>
      <c r="BD698" s="303"/>
      <c r="BE698" s="303"/>
      <c r="BF698" s="303"/>
      <c r="BG698" s="303"/>
      <c r="BH698" s="303"/>
      <c r="BI698" s="303"/>
      <c r="BJ698" s="303"/>
      <c r="BK698" s="303"/>
      <c r="BL698" s="303"/>
      <c r="BM698" s="303"/>
      <c r="BN698" s="303"/>
      <c r="BO698" s="303"/>
      <c r="BP698" s="303"/>
      <c r="BQ698" s="303"/>
      <c r="BR698" s="303"/>
      <c r="BS698" s="303"/>
      <c r="BT698" s="303"/>
      <c r="BU698" s="303"/>
      <c r="BV698" s="303"/>
      <c r="BW698" s="303"/>
      <c r="BX698" s="303"/>
      <c r="BY698" s="303"/>
      <c r="BZ698" s="303"/>
      <c r="CA698" s="303"/>
      <c r="CB698" s="303"/>
      <c r="CC698" s="303"/>
      <c r="CD698" s="303"/>
      <c r="CE698" s="303"/>
      <c r="CF698" s="303"/>
      <c r="CG698" s="303"/>
      <c r="CH698" s="303"/>
      <c r="CI698" s="303"/>
      <c r="CJ698" s="303"/>
      <c r="CK698" s="303"/>
      <c r="CL698" s="303"/>
      <c r="CM698" s="303"/>
      <c r="CN698" s="303"/>
      <c r="CO698" s="303"/>
      <c r="CP698" s="303"/>
      <c r="CQ698" s="303"/>
      <c r="CR698" s="303"/>
      <c r="CS698" s="303"/>
      <c r="CT698" s="303"/>
      <c r="CU698" s="303"/>
      <c r="CV698" s="303"/>
      <c r="CW698" s="303"/>
      <c r="CX698" s="303"/>
      <c r="CY698" s="303"/>
      <c r="CZ698" s="303"/>
    </row>
    <row r="699" s="307" customFormat="true" ht="25.15" customHeight="true" x14ac:dyDescent="0.2">
      <c r="C699" s="1561"/>
      <c r="D699" s="1561"/>
      <c r="E699" s="1561"/>
      <c r="F699" s="1561"/>
      <c r="G699" s="1561"/>
      <c r="H699" s="1561"/>
      <c r="I699" s="1561"/>
      <c r="J699" s="1561"/>
      <c r="K699" s="1561"/>
      <c r="L699" s="1561"/>
      <c r="M699" s="1561"/>
      <c r="N699" s="1561"/>
      <c r="O699" s="1561"/>
      <c r="P699" s="1561"/>
      <c r="Q699" s="1561"/>
      <c r="AK699" s="300"/>
      <c r="AL699" s="300"/>
      <c r="AM699" s="300"/>
      <c r="AN699" s="300"/>
      <c r="AO699" s="300"/>
      <c r="AP699" s="300"/>
      <c r="AQ699" s="300"/>
      <c r="AR699" s="300"/>
      <c r="AS699" s="300"/>
      <c r="AT699" s="300"/>
      <c r="AU699" s="300"/>
      <c r="AV699" s="300"/>
      <c r="AW699" s="300"/>
      <c r="AX699" s="300"/>
      <c r="AY699" s="300"/>
      <c r="AZ699" s="300"/>
      <c r="BA699" s="303"/>
      <c r="BB699" s="353"/>
      <c r="BC699" s="303"/>
      <c r="BD699" s="303"/>
      <c r="BE699" s="303"/>
      <c r="BF699" s="303"/>
      <c r="BG699" s="303"/>
      <c r="BH699" s="303"/>
      <c r="BI699" s="303"/>
      <c r="BJ699" s="303"/>
      <c r="BK699" s="303"/>
      <c r="BL699" s="303"/>
      <c r="BM699" s="303"/>
      <c r="BN699" s="303"/>
      <c r="BO699" s="303"/>
      <c r="BP699" s="303"/>
      <c r="BQ699" s="303"/>
      <c r="BR699" s="303"/>
      <c r="BS699" s="303"/>
      <c r="BT699" s="303"/>
      <c r="BU699" s="303"/>
      <c r="BV699" s="303"/>
      <c r="BW699" s="303"/>
      <c r="BX699" s="303"/>
      <c r="BY699" s="303"/>
      <c r="BZ699" s="303"/>
      <c r="CA699" s="303"/>
      <c r="CB699" s="303"/>
      <c r="CC699" s="303"/>
      <c r="CD699" s="303"/>
      <c r="CE699" s="303"/>
      <c r="CF699" s="303"/>
      <c r="CG699" s="303"/>
      <c r="CH699" s="303"/>
      <c r="CI699" s="303"/>
      <c r="CJ699" s="303"/>
      <c r="CK699" s="303"/>
      <c r="CL699" s="303"/>
      <c r="CM699" s="303"/>
      <c r="CN699" s="303"/>
      <c r="CO699" s="303"/>
      <c r="CP699" s="303"/>
      <c r="CQ699" s="303"/>
      <c r="CR699" s="303"/>
      <c r="CS699" s="303"/>
      <c r="CT699" s="303"/>
      <c r="CU699" s="303"/>
      <c r="CV699" s="303"/>
      <c r="CW699" s="303"/>
      <c r="CX699" s="303"/>
      <c r="CY699" s="303"/>
      <c r="CZ699" s="303"/>
    </row>
    <row r="700" s="307" customFormat="true" ht="25.15" customHeight="true" x14ac:dyDescent="0.2">
      <c r="C700" s="1561"/>
      <c r="D700" s="1561"/>
      <c r="E700" s="1561"/>
      <c r="F700" s="1561"/>
      <c r="G700" s="1561"/>
      <c r="H700" s="1561"/>
      <c r="I700" s="1561"/>
      <c r="J700" s="1561"/>
      <c r="K700" s="1561"/>
      <c r="L700" s="1561"/>
      <c r="M700" s="1561"/>
      <c r="N700" s="1561"/>
      <c r="O700" s="1561"/>
      <c r="P700" s="1561"/>
      <c r="Q700" s="1561"/>
      <c r="AK700" s="300"/>
      <c r="AL700" s="300"/>
      <c r="AM700" s="300"/>
      <c r="AN700" s="300"/>
      <c r="AO700" s="300"/>
      <c r="AP700" s="300"/>
      <c r="AQ700" s="300"/>
      <c r="AR700" s="300"/>
      <c r="AS700" s="300"/>
      <c r="AT700" s="300"/>
      <c r="AU700" s="300"/>
      <c r="AV700" s="300"/>
      <c r="AW700" s="300"/>
      <c r="AX700" s="300"/>
      <c r="AY700" s="300"/>
      <c r="AZ700" s="300"/>
      <c r="BA700" s="303"/>
      <c r="BB700" s="353"/>
      <c r="BC700" s="303"/>
      <c r="BD700" s="303"/>
      <c r="BE700" s="303"/>
      <c r="BF700" s="303"/>
      <c r="BG700" s="303"/>
      <c r="BH700" s="303"/>
      <c r="BI700" s="303"/>
      <c r="BJ700" s="303"/>
      <c r="BK700" s="303"/>
      <c r="BL700" s="303"/>
      <c r="BM700" s="303"/>
      <c r="BN700" s="303"/>
      <c r="BO700" s="303"/>
      <c r="BP700" s="303"/>
      <c r="BQ700" s="303"/>
      <c r="BR700" s="303"/>
      <c r="BS700" s="303"/>
      <c r="BT700" s="303"/>
      <c r="BU700" s="303"/>
      <c r="BV700" s="303"/>
      <c r="BW700" s="303"/>
      <c r="BX700" s="303"/>
      <c r="BY700" s="303"/>
      <c r="BZ700" s="303"/>
      <c r="CA700" s="303"/>
      <c r="CB700" s="303"/>
      <c r="CC700" s="303"/>
      <c r="CD700" s="303"/>
      <c r="CE700" s="303"/>
      <c r="CF700" s="303"/>
      <c r="CG700" s="303"/>
      <c r="CH700" s="303"/>
      <c r="CI700" s="303"/>
      <c r="CJ700" s="303"/>
      <c r="CK700" s="303"/>
      <c r="CL700" s="303"/>
      <c r="CM700" s="303"/>
      <c r="CN700" s="303"/>
      <c r="CO700" s="303"/>
      <c r="CP700" s="303"/>
      <c r="CQ700" s="303"/>
      <c r="CR700" s="303"/>
      <c r="CS700" s="303"/>
      <c r="CT700" s="303"/>
      <c r="CU700" s="303"/>
      <c r="CV700" s="303"/>
      <c r="CW700" s="303"/>
      <c r="CX700" s="303"/>
      <c r="CY700" s="303"/>
      <c r="CZ700" s="303"/>
    </row>
    <row r="701" ht="25.15" customHeight="true" x14ac:dyDescent="0.2">
      <c r="C701" s="1562"/>
      <c r="D701" s="1562"/>
      <c r="E701" s="1562"/>
      <c r="F701" s="1562"/>
      <c r="G701" s="1562"/>
      <c r="H701" s="1562"/>
      <c r="I701" s="1562"/>
      <c r="J701" s="1562"/>
      <c r="K701" s="1562"/>
      <c r="L701" s="1562"/>
      <c r="M701" s="1562"/>
      <c r="N701" s="1562"/>
      <c r="O701" s="1562"/>
      <c r="P701" s="1562"/>
      <c r="Q701" s="1562"/>
      <c r="BA701" s="303"/>
      <c r="BB701" s="353"/>
      <c r="BC701" s="303"/>
      <c r="BD701" s="303"/>
      <c r="BE701" s="303"/>
      <c r="BF701" s="303"/>
      <c r="BG701" s="303"/>
      <c r="BH701" s="303"/>
      <c r="BI701" s="303"/>
      <c r="BJ701" s="303"/>
      <c r="BK701" s="303"/>
      <c r="BL701" s="303"/>
      <c r="BM701" s="303"/>
      <c r="BN701" s="303"/>
      <c r="BO701" s="303"/>
      <c r="BP701" s="303"/>
      <c r="BQ701" s="303"/>
      <c r="BR701" s="303"/>
      <c r="BS701" s="303"/>
      <c r="BT701" s="303"/>
      <c r="BU701" s="303"/>
      <c r="BV701" s="303"/>
      <c r="BW701" s="303"/>
      <c r="BX701" s="303"/>
      <c r="BY701" s="303"/>
      <c r="BZ701" s="303"/>
      <c r="CA701" s="303"/>
      <c r="CB701" s="303"/>
      <c r="CC701" s="303"/>
      <c r="CD701" s="303"/>
      <c r="CE701" s="303"/>
      <c r="CF701" s="303"/>
      <c r="CG701" s="303"/>
      <c r="CH701" s="303"/>
      <c r="CI701" s="303"/>
      <c r="CJ701" s="303"/>
      <c r="CK701" s="303"/>
      <c r="CL701" s="303"/>
      <c r="CM701" s="303"/>
      <c r="CN701" s="303"/>
      <c r="CO701" s="303"/>
      <c r="CP701" s="303"/>
      <c r="CQ701" s="303"/>
      <c r="CR701" s="303"/>
      <c r="CS701" s="303"/>
      <c r="CT701" s="303"/>
      <c r="CU701" s="303"/>
      <c r="CV701" s="303"/>
      <c r="CW701" s="303"/>
      <c r="CX701" s="303"/>
      <c r="CY701" s="303"/>
      <c r="CZ701" s="303"/>
    </row>
    <row r="702" ht="25.15" customHeight="true" x14ac:dyDescent="0.2">
      <c r="C702" s="1562"/>
      <c r="D702" s="1562"/>
      <c r="E702" s="1562"/>
      <c r="F702" s="1562"/>
      <c r="G702" s="1562"/>
      <c r="H702" s="1562"/>
      <c r="I702" s="1562"/>
      <c r="J702" s="1562"/>
      <c r="K702" s="1562"/>
      <c r="L702" s="1562"/>
      <c r="M702" s="1562"/>
      <c r="N702" s="1562"/>
      <c r="O702" s="1562"/>
      <c r="P702" s="1562"/>
      <c r="Q702" s="1562"/>
      <c r="BA702" s="303"/>
      <c r="BB702" s="353"/>
      <c r="BC702" s="303"/>
      <c r="BD702" s="303"/>
      <c r="BE702" s="303"/>
      <c r="BF702" s="303"/>
      <c r="BG702" s="303"/>
      <c r="BH702" s="303"/>
      <c r="BI702" s="303"/>
      <c r="BJ702" s="303"/>
      <c r="BK702" s="303"/>
      <c r="BL702" s="303"/>
      <c r="BM702" s="303"/>
      <c r="BN702" s="303"/>
      <c r="BO702" s="303"/>
      <c r="BP702" s="303"/>
      <c r="BQ702" s="303"/>
      <c r="BR702" s="303"/>
      <c r="BS702" s="303"/>
      <c r="BT702" s="303"/>
      <c r="BU702" s="303"/>
      <c r="BV702" s="303"/>
      <c r="BW702" s="303"/>
      <c r="BX702" s="303"/>
      <c r="BY702" s="303"/>
      <c r="BZ702" s="303"/>
      <c r="CA702" s="303"/>
      <c r="CB702" s="303"/>
      <c r="CC702" s="303"/>
      <c r="CD702" s="303"/>
      <c r="CE702" s="303"/>
      <c r="CF702" s="303"/>
      <c r="CG702" s="303"/>
      <c r="CH702" s="303"/>
      <c r="CI702" s="303"/>
      <c r="CJ702" s="303"/>
      <c r="CK702" s="303"/>
      <c r="CL702" s="303"/>
      <c r="CM702" s="303"/>
      <c r="CN702" s="303"/>
      <c r="CO702" s="303"/>
      <c r="CP702" s="303"/>
      <c r="CQ702" s="303"/>
      <c r="CR702" s="303"/>
      <c r="CS702" s="303"/>
      <c r="CT702" s="303"/>
      <c r="CU702" s="303"/>
      <c r="CV702" s="303"/>
      <c r="CW702" s="303"/>
      <c r="CX702" s="303"/>
      <c r="CY702" s="303"/>
      <c r="CZ702" s="303"/>
    </row>
    <row r="703" ht="25.15" customHeight="true" x14ac:dyDescent="0.2">
      <c r="C703" s="1562"/>
      <c r="D703" s="1562"/>
      <c r="E703" s="1562"/>
      <c r="F703" s="1562"/>
      <c r="G703" s="1562"/>
      <c r="H703" s="1562"/>
      <c r="I703" s="1562"/>
      <c r="J703" s="1562"/>
      <c r="K703" s="1562"/>
      <c r="L703" s="1562"/>
      <c r="M703" s="1562"/>
      <c r="N703" s="1562"/>
      <c r="O703" s="1562"/>
      <c r="P703" s="1562"/>
      <c r="Q703" s="1562"/>
      <c r="BA703" s="303"/>
      <c r="BB703" s="353"/>
      <c r="BC703" s="303"/>
      <c r="BD703" s="303"/>
      <c r="BE703" s="303"/>
      <c r="BF703" s="303"/>
      <c r="BG703" s="303"/>
      <c r="BH703" s="303"/>
      <c r="BI703" s="303"/>
      <c r="BJ703" s="303"/>
      <c r="BK703" s="303"/>
      <c r="BL703" s="303"/>
      <c r="BM703" s="303"/>
      <c r="BN703" s="303"/>
      <c r="BO703" s="303"/>
      <c r="BP703" s="303"/>
      <c r="BQ703" s="303"/>
      <c r="BR703" s="303"/>
      <c r="BS703" s="303"/>
      <c r="BT703" s="303"/>
      <c r="BU703" s="303"/>
      <c r="BV703" s="303"/>
      <c r="BW703" s="303"/>
      <c r="BX703" s="303"/>
      <c r="BY703" s="303"/>
      <c r="BZ703" s="303"/>
      <c r="CA703" s="303"/>
      <c r="CB703" s="303"/>
      <c r="CC703" s="303"/>
      <c r="CD703" s="303"/>
      <c r="CE703" s="303"/>
      <c r="CF703" s="303"/>
      <c r="CG703" s="303"/>
      <c r="CH703" s="303"/>
      <c r="CI703" s="303"/>
      <c r="CJ703" s="303"/>
      <c r="CK703" s="303"/>
      <c r="CL703" s="303"/>
      <c r="CM703" s="303"/>
      <c r="CN703" s="303"/>
      <c r="CO703" s="303"/>
      <c r="CP703" s="303"/>
      <c r="CQ703" s="303"/>
      <c r="CR703" s="303"/>
      <c r="CS703" s="303"/>
      <c r="CT703" s="303"/>
      <c r="CU703" s="303"/>
      <c r="CV703" s="303"/>
      <c r="CW703" s="303"/>
      <c r="CX703" s="303"/>
      <c r="CY703" s="303"/>
      <c r="CZ703" s="303"/>
    </row>
    <row r="704" ht="25.15" customHeight="true" x14ac:dyDescent="0.2">
      <c r="C704" s="1562"/>
      <c r="D704" s="1562"/>
      <c r="E704" s="1562"/>
      <c r="F704" s="1562"/>
      <c r="G704" s="1562"/>
      <c r="H704" s="1562"/>
      <c r="I704" s="1562"/>
      <c r="J704" s="1562"/>
      <c r="K704" s="1562"/>
      <c r="L704" s="1562"/>
      <c r="M704" s="1562"/>
      <c r="N704" s="1562"/>
      <c r="O704" s="1562"/>
      <c r="P704" s="1562"/>
      <c r="Q704" s="1562"/>
      <c r="BA704" s="303"/>
      <c r="BB704" s="353"/>
      <c r="BC704" s="303"/>
      <c r="BD704" s="303"/>
      <c r="BE704" s="303"/>
      <c r="BF704" s="303"/>
      <c r="BG704" s="303"/>
      <c r="BH704" s="303"/>
      <c r="BI704" s="303"/>
      <c r="BJ704" s="303"/>
      <c r="BK704" s="303"/>
      <c r="BL704" s="303"/>
      <c r="BM704" s="303"/>
      <c r="BN704" s="303"/>
      <c r="BO704" s="303"/>
      <c r="BP704" s="303"/>
      <c r="BQ704" s="303"/>
      <c r="BR704" s="303"/>
      <c r="BS704" s="303"/>
      <c r="BT704" s="303"/>
      <c r="BU704" s="303"/>
      <c r="BV704" s="303"/>
      <c r="BW704" s="303"/>
      <c r="BX704" s="303"/>
      <c r="BY704" s="303"/>
      <c r="BZ704" s="303"/>
      <c r="CA704" s="303"/>
      <c r="CB704" s="303"/>
      <c r="CC704" s="303"/>
      <c r="CD704" s="303"/>
      <c r="CE704" s="303"/>
      <c r="CF704" s="303"/>
      <c r="CG704" s="303"/>
      <c r="CH704" s="303"/>
      <c r="CI704" s="303"/>
      <c r="CJ704" s="303"/>
      <c r="CK704" s="303"/>
      <c r="CL704" s="303"/>
      <c r="CM704" s="303"/>
      <c r="CN704" s="303"/>
      <c r="CO704" s="303"/>
      <c r="CP704" s="303"/>
      <c r="CQ704" s="303"/>
      <c r="CR704" s="303"/>
      <c r="CS704" s="303"/>
      <c r="CT704" s="303"/>
      <c r="CU704" s="303"/>
      <c r="CV704" s="303"/>
      <c r="CW704" s="303"/>
      <c r="CX704" s="303"/>
      <c r="CY704" s="303"/>
      <c r="CZ704" s="303"/>
    </row>
    <row r="705" ht="25.15" customHeight="true" x14ac:dyDescent="0.2">
      <c r="C705" s="1562"/>
      <c r="D705" s="1562"/>
      <c r="E705" s="1562"/>
      <c r="F705" s="1562"/>
      <c r="G705" s="1562"/>
      <c r="H705" s="1562"/>
      <c r="I705" s="1562"/>
      <c r="J705" s="1562"/>
      <c r="K705" s="1562"/>
      <c r="L705" s="1562"/>
      <c r="M705" s="1562"/>
      <c r="N705" s="1562"/>
      <c r="O705" s="1562"/>
      <c r="P705" s="1562"/>
      <c r="Q705" s="1562"/>
      <c r="BA705" s="303"/>
      <c r="BB705" s="353"/>
      <c r="BC705" s="303"/>
      <c r="BD705" s="303"/>
      <c r="BE705" s="303"/>
      <c r="BF705" s="303"/>
      <c r="BG705" s="303"/>
      <c r="BH705" s="303"/>
      <c r="BI705" s="303"/>
      <c r="BJ705" s="303"/>
      <c r="BK705" s="303"/>
      <c r="BL705" s="303"/>
      <c r="BM705" s="303"/>
      <c r="BN705" s="303"/>
      <c r="BO705" s="303"/>
      <c r="BP705" s="303"/>
      <c r="BQ705" s="303"/>
      <c r="BR705" s="303"/>
      <c r="BS705" s="303"/>
      <c r="BT705" s="303"/>
      <c r="BU705" s="303"/>
      <c r="BV705" s="303"/>
      <c r="BW705" s="303"/>
      <c r="BX705" s="303"/>
      <c r="BY705" s="303"/>
      <c r="BZ705" s="303"/>
      <c r="CA705" s="303"/>
      <c r="CB705" s="303"/>
      <c r="CC705" s="303"/>
      <c r="CD705" s="303"/>
      <c r="CE705" s="303"/>
      <c r="CF705" s="303"/>
      <c r="CG705" s="303"/>
      <c r="CH705" s="303"/>
      <c r="CI705" s="303"/>
      <c r="CJ705" s="303"/>
      <c r="CK705" s="303"/>
      <c r="CL705" s="303"/>
      <c r="CM705" s="303"/>
      <c r="CN705" s="303"/>
      <c r="CO705" s="303"/>
      <c r="CP705" s="303"/>
      <c r="CQ705" s="303"/>
      <c r="CR705" s="303"/>
      <c r="CS705" s="303"/>
      <c r="CT705" s="303"/>
      <c r="CU705" s="303"/>
      <c r="CV705" s="303"/>
      <c r="CW705" s="303"/>
      <c r="CX705" s="303"/>
      <c r="CY705" s="303"/>
      <c r="CZ705" s="303"/>
    </row>
    <row r="706" ht="25.15" customHeight="true" x14ac:dyDescent="0.2">
      <c r="C706" s="1562"/>
      <c r="D706" s="1562"/>
      <c r="E706" s="1562"/>
      <c r="F706" s="1562"/>
      <c r="G706" s="1562"/>
      <c r="H706" s="1562"/>
      <c r="I706" s="1562"/>
      <c r="J706" s="1562"/>
      <c r="K706" s="1562"/>
      <c r="L706" s="1562"/>
      <c r="M706" s="1562"/>
      <c r="N706" s="1562"/>
      <c r="O706" s="1562"/>
      <c r="P706" s="1562"/>
      <c r="Q706" s="1562"/>
      <c r="BA706" s="303"/>
      <c r="BB706" s="353"/>
      <c r="BC706" s="303"/>
      <c r="BD706" s="303"/>
      <c r="BE706" s="303"/>
      <c r="BF706" s="303"/>
      <c r="BG706" s="303"/>
      <c r="BH706" s="303"/>
      <c r="BI706" s="303"/>
      <c r="BJ706" s="303"/>
      <c r="BK706" s="303"/>
      <c r="BL706" s="303"/>
      <c r="BM706" s="303"/>
      <c r="BN706" s="303"/>
      <c r="BO706" s="303"/>
      <c r="BP706" s="303"/>
      <c r="BQ706" s="303"/>
      <c r="BR706" s="303"/>
      <c r="BS706" s="303"/>
      <c r="BT706" s="303"/>
      <c r="BU706" s="303"/>
      <c r="BV706" s="303"/>
      <c r="BW706" s="303"/>
      <c r="BX706" s="303"/>
      <c r="BY706" s="303"/>
      <c r="BZ706" s="303"/>
      <c r="CA706" s="303"/>
      <c r="CB706" s="303"/>
      <c r="CC706" s="303"/>
      <c r="CD706" s="303"/>
      <c r="CE706" s="303"/>
      <c r="CF706" s="303"/>
      <c r="CG706" s="303"/>
      <c r="CH706" s="303"/>
      <c r="CI706" s="303"/>
      <c r="CJ706" s="303"/>
      <c r="CK706" s="303"/>
      <c r="CL706" s="303"/>
      <c r="CM706" s="303"/>
      <c r="CN706" s="303"/>
      <c r="CO706" s="303"/>
      <c r="CP706" s="303"/>
      <c r="CQ706" s="303"/>
      <c r="CR706" s="303"/>
      <c r="CS706" s="303"/>
      <c r="CT706" s="303"/>
      <c r="CU706" s="303"/>
      <c r="CV706" s="303"/>
      <c r="CW706" s="303"/>
      <c r="CX706" s="303"/>
      <c r="CY706" s="303"/>
      <c r="CZ706" s="303"/>
    </row>
    <row r="707" ht="25.15" customHeight="true" x14ac:dyDescent="0.2">
      <c r="C707" s="1562"/>
      <c r="D707" s="1562"/>
      <c r="E707" s="1562"/>
      <c r="F707" s="1562"/>
      <c r="G707" s="1562"/>
      <c r="H707" s="1562"/>
      <c r="I707" s="1562"/>
      <c r="J707" s="1562"/>
      <c r="K707" s="1562"/>
      <c r="L707" s="1562"/>
      <c r="M707" s="1562"/>
      <c r="N707" s="1562"/>
      <c r="O707" s="1562"/>
      <c r="P707" s="1562"/>
      <c r="Q707" s="1562"/>
      <c r="BA707" s="303"/>
      <c r="BB707" s="353"/>
      <c r="BC707" s="303"/>
      <c r="BD707" s="303"/>
      <c r="BE707" s="303"/>
      <c r="BF707" s="303"/>
      <c r="BG707" s="303"/>
      <c r="BH707" s="303"/>
      <c r="BI707" s="303"/>
      <c r="BJ707" s="303"/>
      <c r="BK707" s="303"/>
      <c r="BL707" s="303"/>
      <c r="BM707" s="303"/>
      <c r="BN707" s="303"/>
      <c r="BO707" s="303"/>
      <c r="BP707" s="303"/>
      <c r="BQ707" s="303"/>
      <c r="BR707" s="303"/>
      <c r="BS707" s="303"/>
      <c r="BT707" s="303"/>
      <c r="BU707" s="303"/>
      <c r="BV707" s="303"/>
      <c r="BW707" s="303"/>
      <c r="BX707" s="303"/>
      <c r="BY707" s="303"/>
      <c r="BZ707" s="303"/>
      <c r="CA707" s="303"/>
      <c r="CB707" s="303"/>
      <c r="CC707" s="303"/>
      <c r="CD707" s="303"/>
      <c r="CE707" s="303"/>
      <c r="CF707" s="303"/>
      <c r="CG707" s="303"/>
      <c r="CH707" s="303"/>
      <c r="CI707" s="303"/>
      <c r="CJ707" s="303"/>
      <c r="CK707" s="303"/>
      <c r="CL707" s="303"/>
      <c r="CM707" s="303"/>
      <c r="CN707" s="303"/>
      <c r="CO707" s="303"/>
      <c r="CP707" s="303"/>
      <c r="CQ707" s="303"/>
      <c r="CR707" s="303"/>
      <c r="CS707" s="303"/>
      <c r="CT707" s="303"/>
      <c r="CU707" s="303"/>
      <c r="CV707" s="303"/>
      <c r="CW707" s="303"/>
      <c r="CX707" s="303"/>
      <c r="CY707" s="303"/>
      <c r="CZ707" s="303"/>
    </row>
    <row r="708" ht="25.15" customHeight="true" x14ac:dyDescent="0.2">
      <c r="C708" s="1562"/>
      <c r="D708" s="1562"/>
      <c r="E708" s="1562"/>
      <c r="F708" s="1562"/>
      <c r="G708" s="1562"/>
      <c r="H708" s="1562"/>
      <c r="I708" s="1562"/>
      <c r="J708" s="1562"/>
      <c r="K708" s="1562"/>
      <c r="L708" s="1562"/>
      <c r="M708" s="1562"/>
      <c r="N708" s="1562"/>
      <c r="O708" s="1562"/>
      <c r="P708" s="1562"/>
      <c r="Q708" s="1562"/>
      <c r="BA708" s="303"/>
      <c r="BB708" s="353"/>
      <c r="BC708" s="303"/>
      <c r="BD708" s="303"/>
      <c r="BE708" s="303"/>
      <c r="BF708" s="303"/>
      <c r="BG708" s="303"/>
      <c r="BH708" s="303"/>
      <c r="BI708" s="303"/>
      <c r="BJ708" s="303"/>
      <c r="BK708" s="303"/>
      <c r="BL708" s="303"/>
      <c r="BM708" s="303"/>
      <c r="BN708" s="303"/>
      <c r="BO708" s="303"/>
      <c r="BP708" s="303"/>
      <c r="BQ708" s="303"/>
      <c r="BR708" s="303"/>
      <c r="BS708" s="303"/>
      <c r="BT708" s="303"/>
      <c r="BU708" s="303"/>
      <c r="BV708" s="303"/>
      <c r="BW708" s="303"/>
      <c r="BX708" s="303"/>
      <c r="BY708" s="303"/>
      <c r="BZ708" s="303"/>
      <c r="CA708" s="303"/>
      <c r="CB708" s="303"/>
      <c r="CC708" s="303"/>
      <c r="CD708" s="303"/>
      <c r="CE708" s="303"/>
      <c r="CF708" s="303"/>
      <c r="CG708" s="303"/>
      <c r="CH708" s="303"/>
      <c r="CI708" s="303"/>
      <c r="CJ708" s="303"/>
      <c r="CK708" s="303"/>
      <c r="CL708" s="303"/>
      <c r="CM708" s="303"/>
      <c r="CN708" s="303"/>
      <c r="CO708" s="303"/>
      <c r="CP708" s="303"/>
      <c r="CQ708" s="303"/>
      <c r="CR708" s="303"/>
      <c r="CS708" s="303"/>
      <c r="CT708" s="303"/>
      <c r="CU708" s="303"/>
      <c r="CV708" s="303"/>
      <c r="CW708" s="303"/>
      <c r="CX708" s="303"/>
      <c r="CY708" s="303"/>
      <c r="CZ708" s="303"/>
    </row>
    <row r="709" ht="25.15" customHeight="true" x14ac:dyDescent="0.2">
      <c r="C709" s="1562"/>
      <c r="D709" s="1562"/>
      <c r="E709" s="1562"/>
      <c r="F709" s="1562"/>
      <c r="G709" s="1562"/>
      <c r="H709" s="1562"/>
      <c r="I709" s="1562"/>
      <c r="J709" s="1562"/>
      <c r="K709" s="1562"/>
      <c r="L709" s="1562"/>
      <c r="M709" s="1562"/>
      <c r="N709" s="1562"/>
      <c r="O709" s="1562"/>
      <c r="P709" s="1562"/>
      <c r="Q709" s="1562"/>
      <c r="BA709" s="303"/>
      <c r="BB709" s="353"/>
      <c r="BC709" s="303"/>
      <c r="BD709" s="303"/>
      <c r="BE709" s="303"/>
      <c r="BF709" s="303"/>
      <c r="BG709" s="303"/>
      <c r="BH709" s="303"/>
      <c r="BI709" s="303"/>
      <c r="BJ709" s="303"/>
      <c r="BK709" s="303"/>
      <c r="BL709" s="303"/>
      <c r="BM709" s="303"/>
      <c r="BN709" s="303"/>
      <c r="BO709" s="303"/>
      <c r="BP709" s="303"/>
      <c r="BQ709" s="303"/>
      <c r="BR709" s="303"/>
      <c r="BS709" s="303"/>
      <c r="BT709" s="303"/>
      <c r="BU709" s="303"/>
      <c r="BV709" s="303"/>
      <c r="BW709" s="303"/>
      <c r="BX709" s="303"/>
      <c r="BY709" s="303"/>
      <c r="BZ709" s="303"/>
      <c r="CA709" s="303"/>
      <c r="CB709" s="303"/>
      <c r="CC709" s="303"/>
      <c r="CD709" s="303"/>
      <c r="CE709" s="303"/>
      <c r="CF709" s="303"/>
      <c r="CG709" s="303"/>
      <c r="CH709" s="303"/>
      <c r="CI709" s="303"/>
      <c r="CJ709" s="303"/>
      <c r="CK709" s="303"/>
      <c r="CL709" s="303"/>
      <c r="CM709" s="303"/>
      <c r="CN709" s="303"/>
      <c r="CO709" s="303"/>
      <c r="CP709" s="303"/>
      <c r="CQ709" s="303"/>
      <c r="CR709" s="303"/>
      <c r="CS709" s="303"/>
      <c r="CT709" s="303"/>
      <c r="CU709" s="303"/>
      <c r="CV709" s="303"/>
      <c r="CW709" s="303"/>
      <c r="CX709" s="303"/>
      <c r="CY709" s="303"/>
      <c r="CZ709" s="303"/>
    </row>
    <row r="710" ht="25.15" customHeight="true" x14ac:dyDescent="0.2">
      <c r="C710" s="1562"/>
      <c r="D710" s="1562"/>
      <c r="E710" s="1562"/>
      <c r="F710" s="1562"/>
      <c r="G710" s="1562"/>
      <c r="H710" s="1562"/>
      <c r="I710" s="1562"/>
      <c r="J710" s="1562"/>
      <c r="K710" s="1562"/>
      <c r="L710" s="1562"/>
      <c r="M710" s="1562"/>
      <c r="N710" s="1562"/>
      <c r="O710" s="1562"/>
      <c r="P710" s="1562"/>
      <c r="Q710" s="1562"/>
      <c r="BA710" s="303"/>
      <c r="BB710" s="353"/>
      <c r="BC710" s="303"/>
      <c r="BD710" s="303"/>
      <c r="BE710" s="303"/>
      <c r="BF710" s="303"/>
      <c r="BG710" s="303"/>
      <c r="BH710" s="303"/>
      <c r="BI710" s="303"/>
      <c r="BJ710" s="303"/>
      <c r="BK710" s="303"/>
      <c r="BL710" s="303"/>
      <c r="BM710" s="303"/>
      <c r="BN710" s="303"/>
      <c r="BO710" s="303"/>
      <c r="BP710" s="303"/>
      <c r="BQ710" s="303"/>
      <c r="BR710" s="303"/>
      <c r="BS710" s="303"/>
      <c r="BT710" s="303"/>
      <c r="BU710" s="303"/>
      <c r="BV710" s="303"/>
      <c r="BW710" s="303"/>
      <c r="BX710" s="303"/>
      <c r="BY710" s="303"/>
      <c r="BZ710" s="303"/>
      <c r="CA710" s="303"/>
      <c r="CB710" s="303"/>
      <c r="CC710" s="303"/>
      <c r="CD710" s="303"/>
      <c r="CE710" s="303"/>
      <c r="CF710" s="303"/>
      <c r="CG710" s="303"/>
      <c r="CH710" s="303"/>
      <c r="CI710" s="303"/>
      <c r="CJ710" s="303"/>
      <c r="CK710" s="303"/>
      <c r="CL710" s="303"/>
      <c r="CM710" s="303"/>
      <c r="CN710" s="303"/>
      <c r="CO710" s="303"/>
      <c r="CP710" s="303"/>
      <c r="CQ710" s="303"/>
      <c r="CR710" s="303"/>
      <c r="CS710" s="303"/>
      <c r="CT710" s="303"/>
      <c r="CU710" s="303"/>
      <c r="CV710" s="303"/>
      <c r="CW710" s="303"/>
      <c r="CX710" s="303"/>
      <c r="CY710" s="303"/>
      <c r="CZ710" s="303"/>
    </row>
    <row r="711" ht="25.15" customHeight="true" x14ac:dyDescent="0.2">
      <c r="C711" s="1562"/>
      <c r="D711" s="1562"/>
      <c r="E711" s="1562"/>
      <c r="F711" s="1562"/>
      <c r="G711" s="1562"/>
      <c r="H711" s="1562"/>
      <c r="I711" s="1562"/>
      <c r="J711" s="1562"/>
      <c r="K711" s="1562"/>
      <c r="L711" s="1562"/>
      <c r="M711" s="1562"/>
      <c r="N711" s="1562"/>
      <c r="O711" s="1562"/>
      <c r="P711" s="1562"/>
      <c r="Q711" s="1562"/>
      <c r="BA711" s="303"/>
      <c r="BB711" s="353"/>
      <c r="BC711" s="303"/>
      <c r="BD711" s="303"/>
      <c r="BE711" s="303"/>
      <c r="BF711" s="303"/>
      <c r="BG711" s="303"/>
      <c r="BH711" s="303"/>
      <c r="BI711" s="303"/>
      <c r="BJ711" s="303"/>
      <c r="BK711" s="303"/>
      <c r="BL711" s="303"/>
      <c r="BM711" s="303"/>
      <c r="BN711" s="303"/>
      <c r="BO711" s="303"/>
      <c r="BP711" s="303"/>
      <c r="BQ711" s="303"/>
      <c r="BR711" s="303"/>
      <c r="BS711" s="303"/>
      <c r="BT711" s="303"/>
      <c r="BU711" s="303"/>
      <c r="BV711" s="303"/>
      <c r="BW711" s="303"/>
      <c r="BX711" s="303"/>
      <c r="BY711" s="303"/>
      <c r="BZ711" s="303"/>
      <c r="CA711" s="303"/>
      <c r="CB711" s="303"/>
      <c r="CC711" s="303"/>
      <c r="CD711" s="303"/>
      <c r="CE711" s="303"/>
      <c r="CF711" s="303"/>
      <c r="CG711" s="303"/>
      <c r="CH711" s="303"/>
      <c r="CI711" s="303"/>
      <c r="CJ711" s="303"/>
      <c r="CK711" s="303"/>
      <c r="CL711" s="303"/>
      <c r="CM711" s="303"/>
      <c r="CN711" s="303"/>
      <c r="CO711" s="303"/>
      <c r="CP711" s="303"/>
      <c r="CQ711" s="303"/>
      <c r="CR711" s="303"/>
      <c r="CS711" s="303"/>
      <c r="CT711" s="303"/>
      <c r="CU711" s="303"/>
      <c r="CV711" s="303"/>
      <c r="CW711" s="303"/>
      <c r="CX711" s="303"/>
      <c r="CY711" s="303"/>
      <c r="CZ711" s="303"/>
    </row>
    <row r="712" ht="25.15" customHeight="true" x14ac:dyDescent="0.2">
      <c r="C712" s="1562"/>
      <c r="D712" s="1562"/>
      <c r="E712" s="1562"/>
      <c r="F712" s="1562"/>
      <c r="G712" s="1562"/>
      <c r="H712" s="1562"/>
      <c r="I712" s="1562"/>
      <c r="J712" s="1562"/>
      <c r="K712" s="1562"/>
      <c r="L712" s="1562"/>
      <c r="M712" s="1562"/>
      <c r="N712" s="1562"/>
      <c r="O712" s="1562"/>
      <c r="P712" s="1562"/>
      <c r="Q712" s="1562"/>
      <c r="BA712" s="303"/>
      <c r="BB712" s="353"/>
      <c r="BC712" s="303"/>
      <c r="BD712" s="303"/>
      <c r="BE712" s="303"/>
      <c r="BF712" s="303"/>
      <c r="BG712" s="303"/>
      <c r="BH712" s="303"/>
      <c r="BI712" s="303"/>
      <c r="BJ712" s="303"/>
      <c r="BK712" s="303"/>
      <c r="BL712" s="303"/>
      <c r="BM712" s="303"/>
      <c r="BN712" s="303"/>
      <c r="BO712" s="303"/>
      <c r="BP712" s="303"/>
      <c r="BQ712" s="303"/>
      <c r="BR712" s="303"/>
      <c r="BS712" s="303"/>
      <c r="BT712" s="303"/>
      <c r="BU712" s="303"/>
      <c r="BV712" s="303"/>
      <c r="BW712" s="303"/>
      <c r="BX712" s="303"/>
      <c r="BY712" s="303"/>
      <c r="BZ712" s="303"/>
      <c r="CA712" s="303"/>
      <c r="CB712" s="303"/>
      <c r="CC712" s="303"/>
      <c r="CD712" s="303"/>
      <c r="CE712" s="303"/>
      <c r="CF712" s="303"/>
      <c r="CG712" s="303"/>
      <c r="CH712" s="303"/>
      <c r="CI712" s="303"/>
      <c r="CJ712" s="303"/>
      <c r="CK712" s="303"/>
      <c r="CL712" s="303"/>
      <c r="CM712" s="303"/>
      <c r="CN712" s="303"/>
      <c r="CO712" s="303"/>
      <c r="CP712" s="303"/>
      <c r="CQ712" s="303"/>
      <c r="CR712" s="303"/>
      <c r="CS712" s="303"/>
      <c r="CT712" s="303"/>
      <c r="CU712" s="303"/>
      <c r="CV712" s="303"/>
      <c r="CW712" s="303"/>
      <c r="CX712" s="303"/>
      <c r="CY712" s="303"/>
      <c r="CZ712" s="303"/>
    </row>
    <row r="713" ht="25.15" customHeight="true" x14ac:dyDescent="0.2">
      <c r="C713" s="1562"/>
      <c r="D713" s="1562"/>
      <c r="E713" s="1562"/>
      <c r="F713" s="1562"/>
      <c r="G713" s="1562"/>
      <c r="H713" s="1562"/>
      <c r="I713" s="1562"/>
      <c r="J713" s="1562"/>
      <c r="K713" s="1562"/>
      <c r="L713" s="1562"/>
      <c r="M713" s="1562"/>
      <c r="N713" s="1562"/>
      <c r="O713" s="1562"/>
      <c r="P713" s="1562"/>
      <c r="Q713" s="1562"/>
      <c r="BA713" s="303"/>
      <c r="BB713" s="353"/>
      <c r="BC713" s="303"/>
      <c r="BD713" s="303"/>
      <c r="BE713" s="303"/>
      <c r="BF713" s="303"/>
      <c r="BG713" s="303"/>
      <c r="BH713" s="303"/>
      <c r="BI713" s="303"/>
      <c r="BJ713" s="303"/>
      <c r="BK713" s="303"/>
      <c r="BL713" s="303"/>
      <c r="BM713" s="303"/>
      <c r="BN713" s="303"/>
      <c r="BO713" s="303"/>
      <c r="BP713" s="303"/>
      <c r="BQ713" s="303"/>
      <c r="BR713" s="303"/>
      <c r="BS713" s="303"/>
      <c r="BT713" s="303"/>
      <c r="BU713" s="303"/>
      <c r="BV713" s="303"/>
      <c r="BW713" s="303"/>
      <c r="BX713" s="303"/>
      <c r="BY713" s="303"/>
      <c r="BZ713" s="303"/>
      <c r="CA713" s="303"/>
      <c r="CB713" s="303"/>
      <c r="CC713" s="303"/>
      <c r="CD713" s="303"/>
      <c r="CE713" s="303"/>
      <c r="CF713" s="303"/>
      <c r="CG713" s="303"/>
      <c r="CH713" s="303"/>
      <c r="CI713" s="303"/>
      <c r="CJ713" s="303"/>
      <c r="CK713" s="303"/>
      <c r="CL713" s="303"/>
      <c r="CM713" s="303"/>
      <c r="CN713" s="303"/>
      <c r="CO713" s="303"/>
      <c r="CP713" s="303"/>
      <c r="CQ713" s="303"/>
      <c r="CR713" s="303"/>
      <c r="CS713" s="303"/>
      <c r="CT713" s="303"/>
      <c r="CU713" s="303"/>
      <c r="CV713" s="303"/>
      <c r="CW713" s="303"/>
      <c r="CX713" s="303"/>
      <c r="CY713" s="303"/>
      <c r="CZ713" s="303"/>
    </row>
    <row r="714" ht="25.15" customHeight="true" x14ac:dyDescent="0.2">
      <c r="C714" s="1562"/>
      <c r="D714" s="1562"/>
      <c r="E714" s="1562"/>
      <c r="F714" s="1562"/>
      <c r="G714" s="1562"/>
      <c r="H714" s="1562"/>
      <c r="I714" s="1562"/>
      <c r="J714" s="1562"/>
      <c r="K714" s="1562"/>
      <c r="L714" s="1562"/>
      <c r="M714" s="1562"/>
      <c r="N714" s="1562"/>
      <c r="O714" s="1562"/>
      <c r="P714" s="1562"/>
      <c r="Q714" s="1562"/>
      <c r="BA714" s="303"/>
      <c r="BB714" s="353"/>
      <c r="BC714" s="303"/>
      <c r="BD714" s="303"/>
      <c r="BE714" s="303"/>
      <c r="BF714" s="303"/>
      <c r="BG714" s="303"/>
      <c r="BH714" s="303"/>
      <c r="BI714" s="303"/>
      <c r="BJ714" s="303"/>
      <c r="BK714" s="303"/>
      <c r="BL714" s="303"/>
      <c r="BM714" s="303"/>
      <c r="BN714" s="303"/>
      <c r="BO714" s="303"/>
      <c r="BP714" s="303"/>
      <c r="BQ714" s="303"/>
      <c r="BR714" s="303"/>
      <c r="BS714" s="303"/>
      <c r="BT714" s="303"/>
      <c r="BU714" s="303"/>
      <c r="BV714" s="303"/>
      <c r="BW714" s="303"/>
      <c r="BX714" s="303"/>
      <c r="BY714" s="303"/>
      <c r="BZ714" s="303"/>
      <c r="CA714" s="303"/>
      <c r="CB714" s="303"/>
      <c r="CC714" s="303"/>
      <c r="CD714" s="303"/>
      <c r="CE714" s="303"/>
      <c r="CF714" s="303"/>
      <c r="CG714" s="303"/>
      <c r="CH714" s="303"/>
      <c r="CI714" s="303"/>
      <c r="CJ714" s="303"/>
      <c r="CK714" s="303"/>
      <c r="CL714" s="303"/>
      <c r="CM714" s="303"/>
      <c r="CN714" s="303"/>
      <c r="CO714" s="303"/>
      <c r="CP714" s="303"/>
      <c r="CQ714" s="303"/>
      <c r="CR714" s="303"/>
      <c r="CS714" s="303"/>
      <c r="CT714" s="303"/>
      <c r="CU714" s="303"/>
      <c r="CV714" s="303"/>
      <c r="CW714" s="303"/>
      <c r="CX714" s="303"/>
      <c r="CY714" s="303"/>
      <c r="CZ714" s="303"/>
    </row>
    <row r="715" ht="25.15" customHeight="true" x14ac:dyDescent="0.2">
      <c r="C715" s="1562"/>
      <c r="D715" s="1562"/>
      <c r="E715" s="1562"/>
      <c r="F715" s="1562"/>
      <c r="G715" s="1562"/>
      <c r="H715" s="1562"/>
      <c r="I715" s="1562"/>
      <c r="J715" s="1562"/>
      <c r="K715" s="1562"/>
      <c r="L715" s="1562"/>
      <c r="M715" s="1562"/>
      <c r="N715" s="1562"/>
      <c r="O715" s="1562"/>
      <c r="P715" s="1562"/>
      <c r="Q715" s="1562"/>
      <c r="BA715" s="303"/>
      <c r="BB715" s="353"/>
      <c r="BC715" s="303"/>
      <c r="BD715" s="303"/>
      <c r="BE715" s="303"/>
      <c r="BF715" s="303"/>
      <c r="BG715" s="303"/>
      <c r="BH715" s="303"/>
      <c r="BI715" s="303"/>
      <c r="BJ715" s="303"/>
      <c r="BK715" s="303"/>
      <c r="BL715" s="303"/>
      <c r="BM715" s="303"/>
      <c r="BN715" s="303"/>
      <c r="BO715" s="303"/>
      <c r="BP715" s="303"/>
      <c r="BQ715" s="303"/>
      <c r="BR715" s="303"/>
      <c r="BS715" s="303"/>
      <c r="BT715" s="303"/>
      <c r="BU715" s="303"/>
      <c r="BV715" s="303"/>
      <c r="BW715" s="303"/>
      <c r="BX715" s="303"/>
      <c r="BY715" s="303"/>
      <c r="BZ715" s="303"/>
      <c r="CA715" s="303"/>
      <c r="CB715" s="303"/>
      <c r="CC715" s="303"/>
      <c r="CD715" s="303"/>
      <c r="CE715" s="303"/>
      <c r="CF715" s="303"/>
      <c r="CG715" s="303"/>
      <c r="CH715" s="303"/>
      <c r="CI715" s="303"/>
      <c r="CJ715" s="303"/>
      <c r="CK715" s="303"/>
      <c r="CL715" s="303"/>
      <c r="CM715" s="303"/>
      <c r="CN715" s="303"/>
      <c r="CO715" s="303"/>
      <c r="CP715" s="303"/>
      <c r="CQ715" s="303"/>
      <c r="CR715" s="303"/>
      <c r="CS715" s="303"/>
      <c r="CT715" s="303"/>
      <c r="CU715" s="303"/>
      <c r="CV715" s="303"/>
      <c r="CW715" s="303"/>
      <c r="CX715" s="303"/>
      <c r="CY715" s="303"/>
      <c r="CZ715" s="303"/>
    </row>
    <row r="716" ht="25.15" customHeight="true" x14ac:dyDescent="0.2">
      <c r="C716" s="1562"/>
      <c r="D716" s="1562"/>
      <c r="E716" s="1562"/>
      <c r="F716" s="1562"/>
      <c r="G716" s="1562"/>
      <c r="H716" s="1562"/>
      <c r="I716" s="1562"/>
      <c r="J716" s="1562"/>
      <c r="K716" s="1562"/>
      <c r="L716" s="1562"/>
      <c r="M716" s="1562"/>
      <c r="N716" s="1562"/>
      <c r="O716" s="1562"/>
      <c r="P716" s="1562"/>
      <c r="Q716" s="1562"/>
      <c r="BA716" s="303"/>
      <c r="BB716" s="353"/>
      <c r="BC716" s="303"/>
      <c r="BD716" s="303"/>
      <c r="BE716" s="303"/>
      <c r="BF716" s="303"/>
      <c r="BG716" s="303"/>
      <c r="BH716" s="303"/>
      <c r="BI716" s="303"/>
      <c r="BJ716" s="303"/>
      <c r="BK716" s="303"/>
      <c r="BL716" s="303"/>
      <c r="BM716" s="303"/>
      <c r="BN716" s="303"/>
      <c r="BO716" s="303"/>
      <c r="BP716" s="303"/>
      <c r="BQ716" s="303"/>
      <c r="BR716" s="303"/>
      <c r="BS716" s="303"/>
      <c r="BT716" s="303"/>
      <c r="BU716" s="303"/>
      <c r="BV716" s="303"/>
      <c r="BW716" s="303"/>
      <c r="BX716" s="303"/>
      <c r="BY716" s="303"/>
      <c r="BZ716" s="303"/>
      <c r="CA716" s="303"/>
      <c r="CB716" s="303"/>
      <c r="CC716" s="303"/>
      <c r="CD716" s="303"/>
      <c r="CE716" s="303"/>
      <c r="CF716" s="303"/>
      <c r="CG716" s="303"/>
      <c r="CH716" s="303"/>
      <c r="CI716" s="303"/>
      <c r="CJ716" s="303"/>
      <c r="CK716" s="303"/>
      <c r="CL716" s="303"/>
      <c r="CM716" s="303"/>
      <c r="CN716" s="303"/>
      <c r="CO716" s="303"/>
      <c r="CP716" s="303"/>
      <c r="CQ716" s="303"/>
      <c r="CR716" s="303"/>
      <c r="CS716" s="303"/>
      <c r="CT716" s="303"/>
      <c r="CU716" s="303"/>
      <c r="CV716" s="303"/>
      <c r="CW716" s="303"/>
      <c r="CX716" s="303"/>
      <c r="CY716" s="303"/>
      <c r="CZ716" s="303"/>
    </row>
    <row r="717" ht="25.15" customHeight="true" x14ac:dyDescent="0.2">
      <c r="C717" s="1562"/>
      <c r="D717" s="1562"/>
      <c r="E717" s="1562"/>
      <c r="F717" s="1562"/>
      <c r="G717" s="1562"/>
      <c r="H717" s="1562"/>
      <c r="I717" s="1562"/>
      <c r="J717" s="1562"/>
      <c r="K717" s="1562"/>
      <c r="L717" s="1562"/>
      <c r="M717" s="1562"/>
      <c r="N717" s="1562"/>
      <c r="O717" s="1562"/>
      <c r="P717" s="1562"/>
      <c r="Q717" s="1562"/>
      <c r="BA717" s="303"/>
      <c r="BB717" s="353"/>
      <c r="BC717" s="303"/>
      <c r="BD717" s="303"/>
      <c r="BE717" s="303"/>
      <c r="BF717" s="303"/>
      <c r="BG717" s="303"/>
      <c r="BH717" s="303"/>
      <c r="BI717" s="303"/>
      <c r="BJ717" s="303"/>
      <c r="BK717" s="303"/>
      <c r="BL717" s="303"/>
      <c r="BM717" s="303"/>
      <c r="BN717" s="303"/>
      <c r="BO717" s="303"/>
      <c r="BP717" s="303"/>
      <c r="BQ717" s="303"/>
      <c r="BR717" s="303"/>
      <c r="BS717" s="303"/>
      <c r="BT717" s="303"/>
      <c r="BU717" s="303"/>
      <c r="BV717" s="303"/>
      <c r="BW717" s="303"/>
      <c r="BX717" s="303"/>
      <c r="BY717" s="303"/>
      <c r="BZ717" s="303"/>
      <c r="CA717" s="303"/>
      <c r="CB717" s="303"/>
      <c r="CC717" s="303"/>
      <c r="CD717" s="303"/>
      <c r="CE717" s="303"/>
      <c r="CF717" s="303"/>
      <c r="CG717" s="303"/>
      <c r="CH717" s="303"/>
      <c r="CI717" s="303"/>
      <c r="CJ717" s="303"/>
      <c r="CK717" s="303"/>
      <c r="CL717" s="303"/>
      <c r="CM717" s="303"/>
      <c r="CN717" s="303"/>
      <c r="CO717" s="303"/>
      <c r="CP717" s="303"/>
      <c r="CQ717" s="303"/>
      <c r="CR717" s="303"/>
      <c r="CS717" s="303"/>
      <c r="CT717" s="303"/>
      <c r="CU717" s="303"/>
      <c r="CV717" s="303"/>
      <c r="CW717" s="303"/>
      <c r="CX717" s="303"/>
      <c r="CY717" s="303"/>
      <c r="CZ717" s="303"/>
    </row>
    <row r="718" ht="25.15" customHeight="true" x14ac:dyDescent="0.2">
      <c r="C718" s="1562"/>
      <c r="D718" s="1562"/>
      <c r="E718" s="1562"/>
      <c r="F718" s="1562"/>
      <c r="G718" s="1562"/>
      <c r="H718" s="1562"/>
      <c r="I718" s="1562"/>
      <c r="J718" s="1562"/>
      <c r="K718" s="1562"/>
      <c r="L718" s="1562"/>
      <c r="M718" s="1562"/>
      <c r="N718" s="1562"/>
      <c r="O718" s="1562"/>
      <c r="P718" s="1562"/>
      <c r="Q718" s="1562"/>
      <c r="BA718" s="303"/>
      <c r="BB718" s="353"/>
      <c r="BC718" s="303"/>
      <c r="BD718" s="303"/>
      <c r="BE718" s="303"/>
      <c r="BF718" s="303"/>
      <c r="BG718" s="303"/>
      <c r="BH718" s="303"/>
      <c r="BI718" s="303"/>
      <c r="BJ718" s="303"/>
      <c r="BK718" s="303"/>
      <c r="BL718" s="303"/>
      <c r="BM718" s="303"/>
      <c r="BN718" s="303"/>
      <c r="BO718" s="303"/>
      <c r="BP718" s="303"/>
      <c r="BQ718" s="303"/>
      <c r="BR718" s="303"/>
      <c r="BS718" s="303"/>
      <c r="BT718" s="303"/>
      <c r="BU718" s="303"/>
      <c r="BV718" s="303"/>
      <c r="BW718" s="303"/>
      <c r="BX718" s="303"/>
      <c r="BY718" s="303"/>
      <c r="BZ718" s="303"/>
      <c r="CA718" s="303"/>
      <c r="CB718" s="303"/>
      <c r="CC718" s="303"/>
      <c r="CD718" s="303"/>
      <c r="CE718" s="303"/>
      <c r="CF718" s="303"/>
      <c r="CG718" s="303"/>
      <c r="CH718" s="303"/>
      <c r="CI718" s="303"/>
      <c r="CJ718" s="303"/>
      <c r="CK718" s="303"/>
      <c r="CL718" s="303"/>
      <c r="CM718" s="303"/>
      <c r="CN718" s="303"/>
      <c r="CO718" s="303"/>
      <c r="CP718" s="303"/>
      <c r="CQ718" s="303"/>
      <c r="CR718" s="303"/>
      <c r="CS718" s="303"/>
      <c r="CT718" s="303"/>
      <c r="CU718" s="303"/>
      <c r="CV718" s="303"/>
      <c r="CW718" s="303"/>
      <c r="CX718" s="303"/>
      <c r="CY718" s="303"/>
      <c r="CZ718" s="303"/>
    </row>
    <row r="719" ht="25.15" customHeight="true" x14ac:dyDescent="0.2">
      <c r="C719" s="1562"/>
      <c r="D719" s="1562"/>
      <c r="E719" s="1562"/>
      <c r="F719" s="1562"/>
      <c r="G719" s="1562"/>
      <c r="H719" s="1562"/>
      <c r="I719" s="1562"/>
      <c r="J719" s="1562"/>
      <c r="K719" s="1562"/>
      <c r="L719" s="1562"/>
      <c r="M719" s="1562"/>
      <c r="N719" s="1562"/>
      <c r="O719" s="1562"/>
      <c r="P719" s="1562"/>
      <c r="Q719" s="1562"/>
      <c r="BA719" s="303"/>
      <c r="BB719" s="353"/>
      <c r="BC719" s="303"/>
      <c r="BD719" s="303"/>
      <c r="BE719" s="303"/>
      <c r="BF719" s="303"/>
      <c r="BG719" s="303"/>
      <c r="BH719" s="303"/>
      <c r="BI719" s="303"/>
      <c r="BJ719" s="303"/>
      <c r="BK719" s="303"/>
      <c r="BL719" s="303"/>
      <c r="BM719" s="303"/>
      <c r="BN719" s="303"/>
      <c r="BO719" s="303"/>
      <c r="BP719" s="303"/>
      <c r="BQ719" s="303"/>
      <c r="BR719" s="303"/>
      <c r="BS719" s="303"/>
      <c r="BT719" s="303"/>
      <c r="BU719" s="303"/>
      <c r="BV719" s="303"/>
      <c r="BW719" s="303"/>
      <c r="BX719" s="303"/>
      <c r="BY719" s="303"/>
      <c r="BZ719" s="303"/>
      <c r="CA719" s="303"/>
      <c r="CB719" s="303"/>
      <c r="CC719" s="303"/>
      <c r="CD719" s="303"/>
      <c r="CE719" s="303"/>
      <c r="CF719" s="303"/>
      <c r="CG719" s="303"/>
      <c r="CH719" s="303"/>
      <c r="CI719" s="303"/>
      <c r="CJ719" s="303"/>
      <c r="CK719" s="303"/>
      <c r="CL719" s="303"/>
      <c r="CM719" s="303"/>
      <c r="CN719" s="303"/>
      <c r="CO719" s="303"/>
      <c r="CP719" s="303"/>
      <c r="CQ719" s="303"/>
      <c r="CR719" s="303"/>
      <c r="CS719" s="303"/>
      <c r="CT719" s="303"/>
      <c r="CU719" s="303"/>
      <c r="CV719" s="303"/>
      <c r="CW719" s="303"/>
      <c r="CX719" s="303"/>
      <c r="CY719" s="303"/>
      <c r="CZ719" s="303"/>
    </row>
    <row r="720" ht="25.15" customHeight="true" x14ac:dyDescent="0.2">
      <c r="C720" s="1562"/>
      <c r="D720" s="1562"/>
      <c r="E720" s="1562"/>
      <c r="F720" s="1562"/>
      <c r="G720" s="1562"/>
      <c r="H720" s="1562"/>
      <c r="I720" s="1562"/>
      <c r="J720" s="1562"/>
      <c r="K720" s="1562"/>
      <c r="L720" s="1562"/>
      <c r="M720" s="1562"/>
      <c r="N720" s="1562"/>
      <c r="O720" s="1562"/>
      <c r="P720" s="1562"/>
      <c r="Q720" s="1562"/>
      <c r="BA720" s="303"/>
      <c r="BB720" s="353"/>
      <c r="BC720" s="303"/>
      <c r="BD720" s="303"/>
      <c r="BE720" s="303"/>
      <c r="BF720" s="303"/>
      <c r="BG720" s="303"/>
      <c r="BH720" s="303"/>
      <c r="BI720" s="303"/>
      <c r="BJ720" s="303"/>
      <c r="BK720" s="303"/>
      <c r="BL720" s="303"/>
      <c r="BM720" s="303"/>
      <c r="BN720" s="303"/>
      <c r="BO720" s="303"/>
      <c r="BP720" s="303"/>
      <c r="BQ720" s="303"/>
      <c r="BR720" s="303"/>
      <c r="BS720" s="303"/>
      <c r="BT720" s="303"/>
      <c r="BU720" s="303"/>
      <c r="BV720" s="303"/>
      <c r="BW720" s="303"/>
      <c r="BX720" s="303"/>
      <c r="BY720" s="303"/>
      <c r="BZ720" s="303"/>
      <c r="CA720" s="303"/>
      <c r="CB720" s="303"/>
      <c r="CC720" s="303"/>
      <c r="CD720" s="303"/>
      <c r="CE720" s="303"/>
      <c r="CF720" s="303"/>
      <c r="CG720" s="303"/>
      <c r="CH720" s="303"/>
      <c r="CI720" s="303"/>
      <c r="CJ720" s="303"/>
      <c r="CK720" s="303"/>
      <c r="CL720" s="303"/>
      <c r="CM720" s="303"/>
      <c r="CN720" s="303"/>
      <c r="CO720" s="303"/>
      <c r="CP720" s="303"/>
      <c r="CQ720" s="303"/>
      <c r="CR720" s="303"/>
      <c r="CS720" s="303"/>
      <c r="CT720" s="303"/>
      <c r="CU720" s="303"/>
      <c r="CV720" s="303"/>
      <c r="CW720" s="303"/>
      <c r="CX720" s="303"/>
      <c r="CY720" s="303"/>
      <c r="CZ720" s="303"/>
    </row>
    <row r="721" ht="25.15" customHeight="true" x14ac:dyDescent="0.2">
      <c r="C721" s="1562"/>
      <c r="D721" s="1562"/>
      <c r="E721" s="1562"/>
      <c r="F721" s="1562"/>
      <c r="G721" s="1562"/>
      <c r="H721" s="1562"/>
      <c r="I721" s="1562"/>
      <c r="J721" s="1562"/>
      <c r="K721" s="1562"/>
      <c r="L721" s="1562"/>
      <c r="M721" s="1562"/>
      <c r="N721" s="1562"/>
      <c r="O721" s="1562"/>
      <c r="P721" s="1562"/>
      <c r="Q721" s="1562"/>
      <c r="BA721" s="303"/>
      <c r="BB721" s="353"/>
      <c r="BC721" s="303"/>
      <c r="BD721" s="303"/>
      <c r="BE721" s="303"/>
      <c r="BF721" s="303"/>
      <c r="BG721" s="303"/>
      <c r="BH721" s="303"/>
      <c r="BI721" s="303"/>
      <c r="BJ721" s="303"/>
      <c r="BK721" s="303"/>
      <c r="BL721" s="303"/>
      <c r="BM721" s="303"/>
      <c r="BN721" s="303"/>
      <c r="BO721" s="303"/>
      <c r="BP721" s="303"/>
      <c r="BQ721" s="303"/>
      <c r="BR721" s="303"/>
      <c r="BS721" s="303"/>
      <c r="BT721" s="303"/>
      <c r="BU721" s="303"/>
      <c r="BV721" s="303"/>
      <c r="BW721" s="303"/>
      <c r="BX721" s="303"/>
      <c r="BY721" s="303"/>
      <c r="BZ721" s="303"/>
      <c r="CA721" s="303"/>
      <c r="CB721" s="303"/>
      <c r="CC721" s="303"/>
      <c r="CD721" s="303"/>
      <c r="CE721" s="303"/>
      <c r="CF721" s="303"/>
      <c r="CG721" s="303"/>
      <c r="CH721" s="303"/>
      <c r="CI721" s="303"/>
      <c r="CJ721" s="303"/>
      <c r="CK721" s="303"/>
      <c r="CL721" s="303"/>
      <c r="CM721" s="303"/>
      <c r="CN721" s="303"/>
      <c r="CO721" s="303"/>
      <c r="CP721" s="303"/>
      <c r="CQ721" s="303"/>
      <c r="CR721" s="303"/>
      <c r="CS721" s="303"/>
      <c r="CT721" s="303"/>
      <c r="CU721" s="303"/>
      <c r="CV721" s="303"/>
      <c r="CW721" s="303"/>
      <c r="CX721" s="303"/>
      <c r="CY721" s="303"/>
      <c r="CZ721" s="303"/>
    </row>
    <row r="722" ht="25.15" customHeight="true" x14ac:dyDescent="0.2">
      <c r="C722" s="1562"/>
      <c r="D722" s="1562"/>
      <c r="E722" s="1562"/>
      <c r="F722" s="1562"/>
      <c r="G722" s="1562"/>
      <c r="H722" s="1562"/>
      <c r="I722" s="1562"/>
      <c r="J722" s="1562"/>
      <c r="K722" s="1562"/>
      <c r="L722" s="1562"/>
      <c r="M722" s="1562"/>
      <c r="N722" s="1562"/>
      <c r="O722" s="1562"/>
      <c r="P722" s="1562"/>
      <c r="Q722" s="1562"/>
      <c r="BA722" s="303"/>
      <c r="BB722" s="353"/>
      <c r="BC722" s="303"/>
      <c r="BD722" s="303"/>
      <c r="BE722" s="303"/>
      <c r="BF722" s="303"/>
      <c r="BG722" s="303"/>
      <c r="BH722" s="303"/>
      <c r="BI722" s="303"/>
      <c r="BJ722" s="303"/>
      <c r="BK722" s="303"/>
      <c r="BL722" s="303"/>
      <c r="BM722" s="303"/>
      <c r="BN722" s="303"/>
      <c r="BO722" s="303"/>
      <c r="BP722" s="303"/>
      <c r="BQ722" s="303"/>
      <c r="BR722" s="303"/>
      <c r="BS722" s="303"/>
      <c r="BT722" s="303"/>
      <c r="BU722" s="303"/>
      <c r="BV722" s="303"/>
      <c r="BW722" s="303"/>
      <c r="BX722" s="303"/>
      <c r="BY722" s="303"/>
      <c r="BZ722" s="303"/>
      <c r="CA722" s="303"/>
      <c r="CB722" s="303"/>
      <c r="CC722" s="303"/>
      <c r="CD722" s="303"/>
      <c r="CE722" s="303"/>
      <c r="CF722" s="303"/>
      <c r="CG722" s="303"/>
      <c r="CH722" s="303"/>
      <c r="CI722" s="303"/>
      <c r="CJ722" s="303"/>
      <c r="CK722" s="303"/>
      <c r="CL722" s="303"/>
      <c r="CM722" s="303"/>
      <c r="CN722" s="303"/>
      <c r="CO722" s="303"/>
      <c r="CP722" s="303"/>
      <c r="CQ722" s="303"/>
      <c r="CR722" s="303"/>
      <c r="CS722" s="303"/>
      <c r="CT722" s="303"/>
      <c r="CU722" s="303"/>
      <c r="CV722" s="303"/>
      <c r="CW722" s="303"/>
      <c r="CX722" s="303"/>
      <c r="CY722" s="303"/>
      <c r="CZ722" s="303"/>
    </row>
    <row r="723" ht="25.15" customHeight="true" x14ac:dyDescent="0.2">
      <c r="C723" s="1562"/>
      <c r="D723" s="1562"/>
      <c r="E723" s="1562"/>
      <c r="F723" s="1562"/>
      <c r="G723" s="1562"/>
      <c r="H723" s="1562"/>
      <c r="I723" s="1562"/>
      <c r="J723" s="1562"/>
      <c r="K723" s="1562"/>
      <c r="L723" s="1562"/>
      <c r="M723" s="1562"/>
      <c r="N723" s="1562"/>
      <c r="O723" s="1562"/>
      <c r="P723" s="1562"/>
      <c r="Q723" s="1562"/>
      <c r="BA723" s="303"/>
      <c r="BB723" s="353"/>
      <c r="BC723" s="303"/>
      <c r="BD723" s="303"/>
      <c r="BE723" s="303"/>
      <c r="BF723" s="303"/>
      <c r="BG723" s="303"/>
      <c r="BH723" s="303"/>
      <c r="BI723" s="303"/>
      <c r="BJ723" s="303"/>
      <c r="BK723" s="303"/>
      <c r="BL723" s="303"/>
      <c r="BM723" s="303"/>
      <c r="BN723" s="303"/>
      <c r="BO723" s="303"/>
      <c r="BP723" s="303"/>
      <c r="BQ723" s="303"/>
      <c r="BR723" s="303"/>
      <c r="BS723" s="303"/>
      <c r="BT723" s="303"/>
      <c r="BU723" s="303"/>
      <c r="BV723" s="303"/>
      <c r="BW723" s="303"/>
      <c r="BX723" s="303"/>
      <c r="BY723" s="303"/>
      <c r="BZ723" s="303"/>
      <c r="CA723" s="303"/>
      <c r="CB723" s="303"/>
      <c r="CC723" s="303"/>
      <c r="CD723" s="303"/>
      <c r="CE723" s="303"/>
      <c r="CF723" s="303"/>
      <c r="CG723" s="303"/>
      <c r="CH723" s="303"/>
      <c r="CI723" s="303"/>
      <c r="CJ723" s="303"/>
      <c r="CK723" s="303"/>
      <c r="CL723" s="303"/>
      <c r="CM723" s="303"/>
      <c r="CN723" s="303"/>
      <c r="CO723" s="303"/>
      <c r="CP723" s="303"/>
      <c r="CQ723" s="303"/>
      <c r="CR723" s="303"/>
      <c r="CS723" s="303"/>
      <c r="CT723" s="303"/>
      <c r="CU723" s="303"/>
      <c r="CV723" s="303"/>
      <c r="CW723" s="303"/>
      <c r="CX723" s="303"/>
      <c r="CY723" s="303"/>
      <c r="CZ723" s="303"/>
    </row>
    <row r="724" ht="25.15" customHeight="true" x14ac:dyDescent="0.2">
      <c r="C724" s="1562"/>
      <c r="D724" s="1562"/>
      <c r="E724" s="1562"/>
      <c r="F724" s="1562"/>
      <c r="G724" s="1562"/>
      <c r="H724" s="1562"/>
      <c r="I724" s="1562"/>
      <c r="J724" s="1562"/>
      <c r="K724" s="1562"/>
      <c r="L724" s="1562"/>
      <c r="M724" s="1562"/>
      <c r="N724" s="1562"/>
      <c r="O724" s="1562"/>
      <c r="P724" s="1562"/>
      <c r="Q724" s="1562"/>
      <c r="BA724" s="303"/>
      <c r="BB724" s="353"/>
      <c r="BC724" s="303"/>
      <c r="BD724" s="303"/>
      <c r="BE724" s="303"/>
      <c r="BF724" s="303"/>
      <c r="BG724" s="303"/>
      <c r="BH724" s="303"/>
      <c r="BI724" s="303"/>
      <c r="BJ724" s="303"/>
      <c r="BK724" s="303"/>
      <c r="BL724" s="303"/>
      <c r="BM724" s="303"/>
      <c r="BN724" s="303"/>
      <c r="BO724" s="303"/>
      <c r="BP724" s="303"/>
      <c r="BQ724" s="303"/>
      <c r="BR724" s="303"/>
      <c r="BS724" s="303"/>
      <c r="BT724" s="303"/>
      <c r="BU724" s="303"/>
      <c r="BV724" s="303"/>
      <c r="BW724" s="303"/>
      <c r="BX724" s="303"/>
      <c r="BY724" s="303"/>
      <c r="BZ724" s="303"/>
      <c r="CA724" s="303"/>
      <c r="CB724" s="303"/>
      <c r="CC724" s="303"/>
      <c r="CD724" s="303"/>
      <c r="CE724" s="303"/>
      <c r="CF724" s="303"/>
      <c r="CG724" s="303"/>
      <c r="CH724" s="303"/>
      <c r="CI724" s="303"/>
      <c r="CJ724" s="303"/>
      <c r="CK724" s="303"/>
      <c r="CL724" s="303"/>
      <c r="CM724" s="303"/>
      <c r="CN724" s="303"/>
      <c r="CO724" s="303"/>
      <c r="CP724" s="303"/>
      <c r="CQ724" s="303"/>
      <c r="CR724" s="303"/>
      <c r="CS724" s="303"/>
      <c r="CT724" s="303"/>
      <c r="CU724" s="303"/>
      <c r="CV724" s="303"/>
      <c r="CW724" s="303"/>
      <c r="CX724" s="303"/>
      <c r="CY724" s="303"/>
      <c r="CZ724" s="303"/>
    </row>
    <row r="725" ht="25.15" customHeight="true" x14ac:dyDescent="0.2">
      <c r="C725" s="1562"/>
      <c r="D725" s="1562"/>
      <c r="E725" s="1562"/>
      <c r="F725" s="1562"/>
      <c r="G725" s="1562"/>
      <c r="H725" s="1562"/>
      <c r="I725" s="1562"/>
      <c r="J725" s="1562"/>
      <c r="K725" s="1562"/>
      <c r="L725" s="1562"/>
      <c r="M725" s="1562"/>
      <c r="N725" s="1562"/>
      <c r="O725" s="1562"/>
      <c r="P725" s="1562"/>
      <c r="Q725" s="1562"/>
      <c r="BA725" s="303"/>
      <c r="BB725" s="353"/>
      <c r="BC725" s="303"/>
      <c r="BD725" s="303"/>
      <c r="BE725" s="303"/>
      <c r="BF725" s="303"/>
      <c r="BG725" s="303"/>
      <c r="BH725" s="303"/>
      <c r="BI725" s="303"/>
      <c r="BJ725" s="303"/>
      <c r="BK725" s="303"/>
      <c r="BL725" s="303"/>
      <c r="BM725" s="303"/>
      <c r="BN725" s="303"/>
      <c r="BO725" s="303"/>
      <c r="BP725" s="303"/>
      <c r="BQ725" s="303"/>
      <c r="BR725" s="303"/>
      <c r="BS725" s="303"/>
      <c r="BT725" s="303"/>
      <c r="BU725" s="303"/>
      <c r="BV725" s="303"/>
      <c r="BW725" s="303"/>
      <c r="BX725" s="303"/>
      <c r="BY725" s="303"/>
      <c r="BZ725" s="303"/>
      <c r="CA725" s="303"/>
      <c r="CB725" s="303"/>
      <c r="CC725" s="303"/>
      <c r="CD725" s="303"/>
      <c r="CE725" s="303"/>
      <c r="CF725" s="303"/>
      <c r="CG725" s="303"/>
      <c r="CH725" s="303"/>
      <c r="CI725" s="303"/>
      <c r="CJ725" s="303"/>
      <c r="CK725" s="303"/>
      <c r="CL725" s="303"/>
      <c r="CM725" s="303"/>
      <c r="CN725" s="303"/>
      <c r="CO725" s="303"/>
      <c r="CP725" s="303"/>
      <c r="CQ725" s="303"/>
      <c r="CR725" s="303"/>
      <c r="CS725" s="303"/>
      <c r="CT725" s="303"/>
      <c r="CU725" s="303"/>
      <c r="CV725" s="303"/>
      <c r="CW725" s="303"/>
      <c r="CX725" s="303"/>
      <c r="CY725" s="303"/>
      <c r="CZ725" s="303"/>
    </row>
    <row r="726" ht="25.15" customHeight="true" x14ac:dyDescent="0.2">
      <c r="C726" s="1562"/>
      <c r="D726" s="1562"/>
      <c r="E726" s="1562"/>
      <c r="F726" s="1562"/>
      <c r="G726" s="1562"/>
      <c r="H726" s="1562"/>
      <c r="I726" s="1562"/>
      <c r="J726" s="1562"/>
      <c r="K726" s="1562"/>
      <c r="L726" s="1562"/>
      <c r="M726" s="1562"/>
      <c r="N726" s="1562"/>
      <c r="O726" s="1562"/>
      <c r="P726" s="1562"/>
      <c r="Q726" s="1562"/>
      <c r="BA726" s="303"/>
      <c r="BB726" s="353"/>
      <c r="BC726" s="303"/>
      <c r="BD726" s="303"/>
      <c r="BE726" s="303"/>
      <c r="BF726" s="303"/>
      <c r="BG726" s="303"/>
      <c r="BH726" s="303"/>
      <c r="BI726" s="303"/>
      <c r="BJ726" s="303"/>
      <c r="BK726" s="303"/>
      <c r="BL726" s="303"/>
      <c r="BM726" s="303"/>
      <c r="BN726" s="303"/>
      <c r="BO726" s="303"/>
      <c r="BP726" s="303"/>
      <c r="BQ726" s="303"/>
      <c r="BR726" s="303"/>
      <c r="BS726" s="303"/>
      <c r="BT726" s="303"/>
      <c r="BU726" s="303"/>
      <c r="BV726" s="303"/>
      <c r="BW726" s="303"/>
      <c r="BX726" s="303"/>
      <c r="BY726" s="303"/>
      <c r="BZ726" s="303"/>
      <c r="CA726" s="303"/>
      <c r="CB726" s="303"/>
      <c r="CC726" s="303"/>
      <c r="CD726" s="303"/>
      <c r="CE726" s="303"/>
      <c r="CF726" s="303"/>
      <c r="CG726" s="303"/>
      <c r="CH726" s="303"/>
      <c r="CI726" s="303"/>
      <c r="CJ726" s="303"/>
      <c r="CK726" s="303"/>
      <c r="CL726" s="303"/>
      <c r="CM726" s="303"/>
      <c r="CN726" s="303"/>
      <c r="CO726" s="303"/>
      <c r="CP726" s="303"/>
      <c r="CQ726" s="303"/>
      <c r="CR726" s="303"/>
      <c r="CS726" s="303"/>
      <c r="CT726" s="303"/>
      <c r="CU726" s="303"/>
      <c r="CV726" s="303"/>
      <c r="CW726" s="303"/>
      <c r="CX726" s="303"/>
      <c r="CY726" s="303"/>
      <c r="CZ726" s="303"/>
    </row>
    <row r="727" ht="25.15" customHeight="true" x14ac:dyDescent="0.2">
      <c r="C727" s="1562"/>
      <c r="D727" s="1562"/>
      <c r="E727" s="1562"/>
      <c r="F727" s="1562"/>
      <c r="G727" s="1562"/>
      <c r="H727" s="1562"/>
      <c r="I727" s="1562"/>
      <c r="J727" s="1562"/>
      <c r="K727" s="1562"/>
      <c r="L727" s="1562"/>
      <c r="M727" s="1562"/>
      <c r="N727" s="1562"/>
      <c r="O727" s="1562"/>
      <c r="P727" s="1562"/>
      <c r="Q727" s="1562"/>
      <c r="BA727" s="303"/>
      <c r="BB727" s="353"/>
      <c r="BC727" s="303"/>
      <c r="BD727" s="303"/>
      <c r="BE727" s="303"/>
      <c r="BF727" s="303"/>
      <c r="BG727" s="303"/>
      <c r="BH727" s="303"/>
      <c r="BI727" s="303"/>
      <c r="BJ727" s="303"/>
      <c r="BK727" s="303"/>
      <c r="BL727" s="303"/>
      <c r="BM727" s="303"/>
      <c r="BN727" s="303"/>
      <c r="BO727" s="303"/>
      <c r="BP727" s="303"/>
      <c r="BQ727" s="303"/>
      <c r="BR727" s="303"/>
      <c r="BS727" s="303"/>
      <c r="BT727" s="303"/>
      <c r="BU727" s="303"/>
      <c r="BV727" s="303"/>
      <c r="BW727" s="303"/>
      <c r="BX727" s="303"/>
      <c r="BY727" s="303"/>
      <c r="BZ727" s="303"/>
      <c r="CA727" s="303"/>
      <c r="CB727" s="303"/>
      <c r="CC727" s="303"/>
      <c r="CD727" s="303"/>
      <c r="CE727" s="303"/>
      <c r="CF727" s="303"/>
      <c r="CG727" s="303"/>
      <c r="CH727" s="303"/>
      <c r="CI727" s="303"/>
      <c r="CJ727" s="303"/>
      <c r="CK727" s="303"/>
      <c r="CL727" s="303"/>
      <c r="CM727" s="303"/>
      <c r="CN727" s="303"/>
      <c r="CO727" s="303"/>
      <c r="CP727" s="303"/>
      <c r="CQ727" s="303"/>
      <c r="CR727" s="303"/>
      <c r="CS727" s="303"/>
      <c r="CT727" s="303"/>
      <c r="CU727" s="303"/>
      <c r="CV727" s="303"/>
      <c r="CW727" s="303"/>
      <c r="CX727" s="303"/>
      <c r="CY727" s="303"/>
      <c r="CZ727" s="303"/>
    </row>
    <row r="728" ht="25.15" customHeight="true" x14ac:dyDescent="0.2">
      <c r="C728" s="1562"/>
      <c r="D728" s="1562"/>
      <c r="E728" s="1562"/>
      <c r="F728" s="1562"/>
      <c r="G728" s="1562"/>
      <c r="H728" s="1562"/>
      <c r="I728" s="1562"/>
      <c r="J728" s="1562"/>
      <c r="K728" s="1562"/>
      <c r="L728" s="1562"/>
      <c r="M728" s="1562"/>
      <c r="N728" s="1562"/>
      <c r="O728" s="1562"/>
      <c r="P728" s="1562"/>
      <c r="Q728" s="1562"/>
      <c r="BA728" s="303"/>
      <c r="BB728" s="353"/>
      <c r="BC728" s="303"/>
      <c r="BD728" s="303"/>
      <c r="BE728" s="303"/>
      <c r="BF728" s="303"/>
      <c r="BG728" s="303"/>
      <c r="BH728" s="303"/>
      <c r="BI728" s="303"/>
      <c r="BJ728" s="303"/>
      <c r="BK728" s="303"/>
      <c r="BL728" s="303"/>
      <c r="BM728" s="303"/>
      <c r="BN728" s="303"/>
      <c r="BO728" s="303"/>
      <c r="BP728" s="303"/>
      <c r="BQ728" s="303"/>
      <c r="BR728" s="303"/>
      <c r="BS728" s="303"/>
      <c r="BT728" s="303"/>
      <c r="BU728" s="303"/>
      <c r="BV728" s="303"/>
      <c r="BW728" s="303"/>
      <c r="BX728" s="303"/>
      <c r="BY728" s="303"/>
      <c r="BZ728" s="303"/>
      <c r="CA728" s="303"/>
      <c r="CB728" s="303"/>
      <c r="CC728" s="303"/>
      <c r="CD728" s="303"/>
      <c r="CE728" s="303"/>
      <c r="CF728" s="303"/>
      <c r="CG728" s="303"/>
      <c r="CH728" s="303"/>
      <c r="CI728" s="303"/>
      <c r="CJ728" s="303"/>
      <c r="CK728" s="303"/>
      <c r="CL728" s="303"/>
      <c r="CM728" s="303"/>
      <c r="CN728" s="303"/>
      <c r="CO728" s="303"/>
      <c r="CP728" s="303"/>
      <c r="CQ728" s="303"/>
      <c r="CR728" s="303"/>
      <c r="CS728" s="303"/>
      <c r="CT728" s="303"/>
      <c r="CU728" s="303"/>
      <c r="CV728" s="303"/>
      <c r="CW728" s="303"/>
      <c r="CX728" s="303"/>
      <c r="CY728" s="303"/>
      <c r="CZ728" s="303"/>
    </row>
    <row r="729" ht="25.15" customHeight="true" x14ac:dyDescent="0.2">
      <c r="C729" s="1562"/>
      <c r="D729" s="1562"/>
      <c r="E729" s="1562"/>
      <c r="F729" s="1562"/>
      <c r="G729" s="1562"/>
      <c r="H729" s="1562"/>
      <c r="I729" s="1562"/>
      <c r="J729" s="1562"/>
      <c r="K729" s="1562"/>
      <c r="L729" s="1562"/>
      <c r="M729" s="1562"/>
      <c r="N729" s="1562"/>
      <c r="O729" s="1562"/>
      <c r="P729" s="1562"/>
      <c r="Q729" s="1562"/>
      <c r="BA729" s="303"/>
      <c r="BB729" s="353"/>
      <c r="BC729" s="303"/>
      <c r="BD729" s="303"/>
      <c r="BE729" s="303"/>
      <c r="BF729" s="303"/>
      <c r="BG729" s="303"/>
      <c r="BH729" s="303"/>
      <c r="BI729" s="303"/>
      <c r="BJ729" s="303"/>
      <c r="BK729" s="303"/>
      <c r="BL729" s="303"/>
      <c r="BM729" s="303"/>
      <c r="BN729" s="303"/>
      <c r="BO729" s="303"/>
      <c r="BP729" s="303"/>
      <c r="BQ729" s="303"/>
      <c r="BR729" s="303"/>
      <c r="BS729" s="303"/>
      <c r="BT729" s="303"/>
      <c r="BU729" s="303"/>
      <c r="BV729" s="303"/>
      <c r="BW729" s="303"/>
      <c r="BX729" s="303"/>
      <c r="BY729" s="303"/>
      <c r="BZ729" s="303"/>
      <c r="CA729" s="303"/>
      <c r="CB729" s="303"/>
      <c r="CC729" s="303"/>
      <c r="CD729" s="303"/>
      <c r="CE729" s="303"/>
      <c r="CF729" s="303"/>
      <c r="CG729" s="303"/>
      <c r="CH729" s="303"/>
      <c r="CI729" s="303"/>
      <c r="CJ729" s="303"/>
      <c r="CK729" s="303"/>
      <c r="CL729" s="303"/>
      <c r="CM729" s="303"/>
      <c r="CN729" s="303"/>
      <c r="CO729" s="303"/>
      <c r="CP729" s="303"/>
      <c r="CQ729" s="303"/>
      <c r="CR729" s="303"/>
      <c r="CS729" s="303"/>
      <c r="CT729" s="303"/>
      <c r="CU729" s="303"/>
      <c r="CV729" s="303"/>
      <c r="CW729" s="303"/>
      <c r="CX729" s="303"/>
      <c r="CY729" s="303"/>
      <c r="CZ729" s="303"/>
    </row>
    <row r="730" ht="25.15" customHeight="true" x14ac:dyDescent="0.2">
      <c r="C730" s="1562"/>
      <c r="D730" s="1562"/>
      <c r="E730" s="1562"/>
      <c r="F730" s="1562"/>
      <c r="G730" s="1562"/>
      <c r="H730" s="1562"/>
      <c r="I730" s="1562"/>
      <c r="J730" s="1562"/>
      <c r="K730" s="1562"/>
      <c r="L730" s="1562"/>
      <c r="M730" s="1562"/>
      <c r="N730" s="1562"/>
      <c r="O730" s="1562"/>
      <c r="P730" s="1562"/>
      <c r="Q730" s="1562"/>
      <c r="BA730" s="303"/>
      <c r="BB730" s="353"/>
      <c r="BC730" s="303"/>
      <c r="BD730" s="303"/>
      <c r="BE730" s="303"/>
      <c r="BF730" s="303"/>
      <c r="BG730" s="303"/>
      <c r="BH730" s="303"/>
      <c r="BI730" s="303"/>
      <c r="BJ730" s="303"/>
      <c r="BK730" s="303"/>
      <c r="BL730" s="303"/>
      <c r="BM730" s="303"/>
      <c r="BN730" s="303"/>
      <c r="BO730" s="303"/>
      <c r="BP730" s="303"/>
      <c r="BQ730" s="303"/>
      <c r="BR730" s="303"/>
      <c r="BS730" s="303"/>
      <c r="BT730" s="303"/>
      <c r="BU730" s="303"/>
      <c r="BV730" s="303"/>
      <c r="BW730" s="303"/>
      <c r="BX730" s="303"/>
      <c r="BY730" s="303"/>
      <c r="BZ730" s="303"/>
      <c r="CA730" s="303"/>
      <c r="CB730" s="303"/>
      <c r="CC730" s="303"/>
      <c r="CD730" s="303"/>
      <c r="CE730" s="303"/>
      <c r="CF730" s="303"/>
      <c r="CG730" s="303"/>
      <c r="CH730" s="303"/>
      <c r="CI730" s="303"/>
      <c r="CJ730" s="303"/>
      <c r="CK730" s="303"/>
      <c r="CL730" s="303"/>
      <c r="CM730" s="303"/>
      <c r="CN730" s="303"/>
      <c r="CO730" s="303"/>
      <c r="CP730" s="303"/>
      <c r="CQ730" s="303"/>
      <c r="CR730" s="303"/>
      <c r="CS730" s="303"/>
      <c r="CT730" s="303"/>
      <c r="CU730" s="303"/>
      <c r="CV730" s="303"/>
      <c r="CW730" s="303"/>
      <c r="CX730" s="303"/>
      <c r="CY730" s="303"/>
      <c r="CZ730" s="303"/>
    </row>
    <row r="731" ht="25.15" customHeight="true" x14ac:dyDescent="0.2">
      <c r="C731" s="1562"/>
      <c r="D731" s="1562"/>
      <c r="E731" s="1562"/>
      <c r="F731" s="1562"/>
      <c r="G731" s="1562"/>
      <c r="H731" s="1562"/>
      <c r="I731" s="1562"/>
      <c r="J731" s="1562"/>
      <c r="K731" s="1562"/>
      <c r="L731" s="1562"/>
      <c r="M731" s="1562"/>
      <c r="N731" s="1562"/>
      <c r="O731" s="1562"/>
      <c r="P731" s="1562"/>
      <c r="Q731" s="1562"/>
      <c r="BA731" s="303"/>
      <c r="BB731" s="353"/>
      <c r="BC731" s="303"/>
      <c r="BD731" s="303"/>
      <c r="BE731" s="303"/>
      <c r="BF731" s="303"/>
      <c r="BG731" s="303"/>
      <c r="BH731" s="303"/>
      <c r="BI731" s="303"/>
      <c r="BJ731" s="303"/>
      <c r="BK731" s="303"/>
      <c r="BL731" s="303"/>
      <c r="BM731" s="303"/>
      <c r="BN731" s="303"/>
      <c r="BO731" s="303"/>
      <c r="BP731" s="303"/>
      <c r="BQ731" s="303"/>
      <c r="BR731" s="303"/>
      <c r="BS731" s="303"/>
      <c r="BT731" s="303"/>
      <c r="BU731" s="303"/>
      <c r="BV731" s="303"/>
      <c r="BW731" s="303"/>
      <c r="BX731" s="303"/>
      <c r="BY731" s="303"/>
      <c r="BZ731" s="303"/>
      <c r="CA731" s="303"/>
      <c r="CB731" s="303"/>
      <c r="CC731" s="303"/>
      <c r="CD731" s="303"/>
      <c r="CE731" s="303"/>
      <c r="CF731" s="303"/>
      <c r="CG731" s="303"/>
      <c r="CH731" s="303"/>
      <c r="CI731" s="303"/>
      <c r="CJ731" s="303"/>
      <c r="CK731" s="303"/>
      <c r="CL731" s="303"/>
      <c r="CM731" s="303"/>
      <c r="CN731" s="303"/>
      <c r="CO731" s="303"/>
      <c r="CP731" s="303"/>
      <c r="CQ731" s="303"/>
      <c r="CR731" s="303"/>
      <c r="CS731" s="303"/>
      <c r="CT731" s="303"/>
      <c r="CU731" s="303"/>
      <c r="CV731" s="303"/>
      <c r="CW731" s="303"/>
      <c r="CX731" s="303"/>
      <c r="CY731" s="303"/>
      <c r="CZ731" s="303"/>
    </row>
    <row r="732" ht="25.15" customHeight="true" x14ac:dyDescent="0.2">
      <c r="C732" s="1562"/>
      <c r="D732" s="1562"/>
      <c r="E732" s="1562"/>
      <c r="F732" s="1562"/>
      <c r="G732" s="1562"/>
      <c r="H732" s="1562"/>
      <c r="I732" s="1562"/>
      <c r="J732" s="1562"/>
      <c r="K732" s="1562"/>
      <c r="L732" s="1562"/>
      <c r="M732" s="1562"/>
      <c r="N732" s="1562"/>
      <c r="O732" s="1562"/>
      <c r="P732" s="1562"/>
      <c r="Q732" s="1562"/>
      <c r="BA732" s="303"/>
      <c r="BB732" s="353"/>
      <c r="BC732" s="303"/>
      <c r="BD732" s="303"/>
      <c r="BE732" s="303"/>
      <c r="BF732" s="303"/>
      <c r="BG732" s="303"/>
      <c r="BH732" s="303"/>
      <c r="BI732" s="303"/>
      <c r="BJ732" s="303"/>
      <c r="BK732" s="303"/>
      <c r="BL732" s="303"/>
      <c r="BM732" s="303"/>
      <c r="BN732" s="303"/>
      <c r="BO732" s="303"/>
      <c r="BP732" s="303"/>
      <c r="BQ732" s="303"/>
      <c r="BR732" s="303"/>
      <c r="BS732" s="303"/>
      <c r="BT732" s="303"/>
      <c r="BU732" s="303"/>
      <c r="BV732" s="303"/>
      <c r="BW732" s="303"/>
      <c r="BX732" s="303"/>
      <c r="BY732" s="303"/>
      <c r="BZ732" s="303"/>
      <c r="CA732" s="303"/>
      <c r="CB732" s="303"/>
      <c r="CC732" s="303"/>
      <c r="CD732" s="303"/>
      <c r="CE732" s="303"/>
      <c r="CF732" s="303"/>
      <c r="CG732" s="303"/>
      <c r="CH732" s="303"/>
      <c r="CI732" s="303"/>
      <c r="CJ732" s="303"/>
      <c r="CK732" s="303"/>
      <c r="CL732" s="303"/>
      <c r="CM732" s="303"/>
      <c r="CN732" s="303"/>
      <c r="CO732" s="303"/>
      <c r="CP732" s="303"/>
      <c r="CQ732" s="303"/>
      <c r="CR732" s="303"/>
      <c r="CS732" s="303"/>
      <c r="CT732" s="303"/>
      <c r="CU732" s="303"/>
      <c r="CV732" s="303"/>
      <c r="CW732" s="303"/>
      <c r="CX732" s="303"/>
      <c r="CY732" s="303"/>
      <c r="CZ732" s="303"/>
    </row>
    <row r="733" ht="25.15" customHeight="true" x14ac:dyDescent="0.2">
      <c r="C733" s="1562"/>
      <c r="D733" s="1562"/>
      <c r="E733" s="1562"/>
      <c r="F733" s="1562"/>
      <c r="G733" s="1562"/>
      <c r="H733" s="1562"/>
      <c r="I733" s="1562"/>
      <c r="J733" s="1562"/>
      <c r="K733" s="1562"/>
      <c r="L733" s="1562"/>
      <c r="M733" s="1562"/>
      <c r="N733" s="1562"/>
      <c r="O733" s="1562"/>
      <c r="P733" s="1562"/>
      <c r="Q733" s="1562"/>
      <c r="BA733" s="303"/>
      <c r="BB733" s="353"/>
      <c r="BC733" s="303"/>
      <c r="BD733" s="303"/>
      <c r="BE733" s="303"/>
      <c r="BF733" s="303"/>
      <c r="BG733" s="303"/>
      <c r="BH733" s="303"/>
      <c r="BI733" s="303"/>
      <c r="BJ733" s="303"/>
      <c r="BK733" s="303"/>
      <c r="BL733" s="303"/>
      <c r="BM733" s="303"/>
      <c r="BN733" s="303"/>
      <c r="BO733" s="303"/>
      <c r="BP733" s="303"/>
      <c r="BQ733" s="303"/>
      <c r="BR733" s="303"/>
      <c r="BS733" s="303"/>
      <c r="BT733" s="303"/>
      <c r="BU733" s="303"/>
      <c r="BV733" s="303"/>
      <c r="BW733" s="303"/>
      <c r="BX733" s="303"/>
      <c r="BY733" s="303"/>
      <c r="BZ733" s="303"/>
      <c r="CA733" s="303"/>
      <c r="CB733" s="303"/>
      <c r="CC733" s="303"/>
      <c r="CD733" s="303"/>
      <c r="CE733" s="303"/>
      <c r="CF733" s="303"/>
      <c r="CG733" s="303"/>
      <c r="CH733" s="303"/>
      <c r="CI733" s="303"/>
      <c r="CJ733" s="303"/>
      <c r="CK733" s="303"/>
      <c r="CL733" s="303"/>
      <c r="CM733" s="303"/>
      <c r="CN733" s="303"/>
      <c r="CO733" s="303"/>
      <c r="CP733" s="303"/>
      <c r="CQ733" s="303"/>
      <c r="CR733" s="303"/>
      <c r="CS733" s="303"/>
      <c r="CT733" s="303"/>
      <c r="CU733" s="303"/>
      <c r="CV733" s="303"/>
      <c r="CW733" s="303"/>
      <c r="CX733" s="303"/>
      <c r="CY733" s="303"/>
      <c r="CZ733" s="303"/>
    </row>
    <row r="734" ht="25.15" customHeight="true" x14ac:dyDescent="0.2">
      <c r="C734" s="1562"/>
      <c r="D734" s="1562"/>
      <c r="E734" s="1562"/>
      <c r="F734" s="1562"/>
      <c r="G734" s="1562"/>
      <c r="H734" s="1562"/>
      <c r="I734" s="1562"/>
      <c r="J734" s="1562"/>
      <c r="K734" s="1562"/>
      <c r="L734" s="1562"/>
      <c r="M734" s="1562"/>
      <c r="N734" s="1562"/>
      <c r="O734" s="1562"/>
      <c r="P734" s="1562"/>
      <c r="Q734" s="1562"/>
      <c r="BA734" s="303"/>
      <c r="BB734" s="353"/>
      <c r="BC734" s="303"/>
      <c r="BD734" s="303"/>
      <c r="BE734" s="303"/>
      <c r="BF734" s="303"/>
      <c r="BG734" s="303"/>
      <c r="BH734" s="303"/>
      <c r="BI734" s="303"/>
      <c r="BJ734" s="303"/>
      <c r="BK734" s="303"/>
      <c r="BL734" s="303"/>
      <c r="BM734" s="303"/>
      <c r="BN734" s="303"/>
      <c r="BO734" s="303"/>
      <c r="BP734" s="303"/>
      <c r="BQ734" s="303"/>
      <c r="BR734" s="303"/>
      <c r="BS734" s="303"/>
      <c r="BT734" s="303"/>
      <c r="BU734" s="303"/>
      <c r="BV734" s="303"/>
      <c r="BW734" s="303"/>
      <c r="BX734" s="303"/>
      <c r="BY734" s="303"/>
      <c r="BZ734" s="303"/>
      <c r="CA734" s="303"/>
      <c r="CB734" s="303"/>
      <c r="CC734" s="303"/>
      <c r="CD734" s="303"/>
      <c r="CE734" s="303"/>
      <c r="CF734" s="303"/>
      <c r="CG734" s="303"/>
      <c r="CH734" s="303"/>
      <c r="CI734" s="303"/>
      <c r="CJ734" s="303"/>
      <c r="CK734" s="303"/>
      <c r="CL734" s="303"/>
      <c r="CM734" s="303"/>
      <c r="CN734" s="303"/>
      <c r="CO734" s="303"/>
      <c r="CP734" s="303"/>
      <c r="CQ734" s="303"/>
      <c r="CR734" s="303"/>
      <c r="CS734" s="303"/>
      <c r="CT734" s="303"/>
      <c r="CU734" s="303"/>
      <c r="CV734" s="303"/>
      <c r="CW734" s="303"/>
      <c r="CX734" s="303"/>
      <c r="CY734" s="303"/>
      <c r="CZ734" s="303"/>
    </row>
    <row r="735" ht="25.15" customHeight="true" x14ac:dyDescent="0.2">
      <c r="C735" s="1562"/>
      <c r="D735" s="1562"/>
      <c r="E735" s="1562"/>
      <c r="F735" s="1562"/>
      <c r="G735" s="1562"/>
      <c r="H735" s="1562"/>
      <c r="I735" s="1562"/>
      <c r="J735" s="1562"/>
      <c r="K735" s="1562"/>
      <c r="L735" s="1562"/>
      <c r="M735" s="1562"/>
      <c r="N735" s="1562"/>
      <c r="O735" s="1562"/>
      <c r="P735" s="1562"/>
      <c r="Q735" s="1562"/>
      <c r="BA735" s="303"/>
      <c r="BB735" s="353"/>
      <c r="BC735" s="303"/>
      <c r="BD735" s="303"/>
      <c r="BE735" s="303"/>
      <c r="BF735" s="303"/>
      <c r="BG735" s="303"/>
      <c r="BH735" s="303"/>
      <c r="BI735" s="303"/>
      <c r="BJ735" s="303"/>
      <c r="BK735" s="303"/>
      <c r="BL735" s="303"/>
      <c r="BM735" s="303"/>
      <c r="BN735" s="303"/>
      <c r="BO735" s="303"/>
      <c r="BP735" s="303"/>
      <c r="BQ735" s="303"/>
      <c r="BR735" s="303"/>
      <c r="BS735" s="303"/>
      <c r="BT735" s="303"/>
      <c r="BU735" s="303"/>
      <c r="BV735" s="303"/>
      <c r="BW735" s="303"/>
      <c r="BX735" s="303"/>
      <c r="BY735" s="303"/>
      <c r="BZ735" s="303"/>
      <c r="CA735" s="303"/>
      <c r="CB735" s="303"/>
      <c r="CC735" s="303"/>
      <c r="CD735" s="303"/>
      <c r="CE735" s="303"/>
      <c r="CF735" s="303"/>
      <c r="CG735" s="303"/>
      <c r="CH735" s="303"/>
      <c r="CI735" s="303"/>
      <c r="CJ735" s="303"/>
      <c r="CK735" s="303"/>
      <c r="CL735" s="303"/>
      <c r="CM735" s="303"/>
      <c r="CN735" s="303"/>
      <c r="CO735" s="303"/>
      <c r="CP735" s="303"/>
      <c r="CQ735" s="303"/>
      <c r="CR735" s="303"/>
      <c r="CS735" s="303"/>
      <c r="CT735" s="303"/>
      <c r="CU735" s="303"/>
      <c r="CV735" s="303"/>
      <c r="CW735" s="303"/>
      <c r="CX735" s="303"/>
      <c r="CY735" s="303"/>
      <c r="CZ735" s="303"/>
    </row>
    <row r="736" ht="25.15" customHeight="true" x14ac:dyDescent="0.2">
      <c r="C736" s="1562"/>
      <c r="D736" s="1562"/>
      <c r="E736" s="1562"/>
      <c r="F736" s="1562"/>
      <c r="G736" s="1562"/>
      <c r="H736" s="1562"/>
      <c r="I736" s="1562"/>
      <c r="J736" s="1562"/>
      <c r="K736" s="1562"/>
      <c r="L736" s="1562"/>
      <c r="M736" s="1562"/>
      <c r="N736" s="1562"/>
      <c r="O736" s="1562"/>
      <c r="P736" s="1562"/>
      <c r="Q736" s="1562"/>
      <c r="BA736" s="303"/>
      <c r="BB736" s="353"/>
      <c r="BC736" s="303"/>
      <c r="BD736" s="303"/>
      <c r="BE736" s="303"/>
      <c r="BF736" s="303"/>
      <c r="BG736" s="303"/>
      <c r="BH736" s="303"/>
      <c r="BI736" s="303"/>
      <c r="BJ736" s="303"/>
      <c r="BK736" s="303"/>
      <c r="BL736" s="303"/>
      <c r="BM736" s="303"/>
      <c r="BN736" s="303"/>
      <c r="BO736" s="303"/>
      <c r="BP736" s="303"/>
      <c r="BQ736" s="303"/>
      <c r="BR736" s="303"/>
      <c r="BS736" s="303"/>
      <c r="BT736" s="303"/>
      <c r="BU736" s="303"/>
      <c r="BV736" s="303"/>
      <c r="BW736" s="303"/>
      <c r="BX736" s="303"/>
      <c r="BY736" s="303"/>
      <c r="BZ736" s="303"/>
      <c r="CA736" s="303"/>
      <c r="CB736" s="303"/>
      <c r="CC736" s="303"/>
      <c r="CD736" s="303"/>
      <c r="CE736" s="303"/>
      <c r="CF736" s="303"/>
      <c r="CG736" s="303"/>
      <c r="CH736" s="303"/>
      <c r="CI736" s="303"/>
      <c r="CJ736" s="303"/>
      <c r="CK736" s="303"/>
      <c r="CL736" s="303"/>
      <c r="CM736" s="303"/>
      <c r="CN736" s="303"/>
      <c r="CO736" s="303"/>
      <c r="CP736" s="303"/>
      <c r="CQ736" s="303"/>
      <c r="CR736" s="303"/>
      <c r="CS736" s="303"/>
      <c r="CT736" s="303"/>
      <c r="CU736" s="303"/>
      <c r="CV736" s="303"/>
      <c r="CW736" s="303"/>
      <c r="CX736" s="303"/>
      <c r="CY736" s="303"/>
      <c r="CZ736" s="303"/>
    </row>
    <row r="737" ht="25.15" customHeight="true" x14ac:dyDescent="0.2">
      <c r="C737" s="1562"/>
      <c r="D737" s="1562"/>
      <c r="E737" s="1562"/>
      <c r="F737" s="1562"/>
      <c r="G737" s="1562"/>
      <c r="H737" s="1562"/>
      <c r="I737" s="1562"/>
      <c r="J737" s="1562"/>
      <c r="K737" s="1562"/>
      <c r="L737" s="1562"/>
      <c r="M737" s="1562"/>
      <c r="N737" s="1562"/>
      <c r="O737" s="1562"/>
      <c r="P737" s="1562"/>
      <c r="Q737" s="1562"/>
      <c r="BA737" s="303"/>
      <c r="BB737" s="353"/>
      <c r="BC737" s="303"/>
      <c r="BD737" s="303"/>
      <c r="BE737" s="303"/>
      <c r="BF737" s="303"/>
      <c r="BG737" s="303"/>
      <c r="BH737" s="303"/>
      <c r="BI737" s="303"/>
      <c r="BJ737" s="303"/>
      <c r="BK737" s="303"/>
      <c r="BL737" s="303"/>
      <c r="BM737" s="303"/>
      <c r="BN737" s="303"/>
      <c r="BO737" s="303"/>
      <c r="BP737" s="303"/>
      <c r="BQ737" s="303"/>
      <c r="BR737" s="303"/>
      <c r="BS737" s="303"/>
      <c r="BT737" s="303"/>
      <c r="BU737" s="303"/>
      <c r="BV737" s="303"/>
      <c r="BW737" s="303"/>
      <c r="BX737" s="303"/>
      <c r="BY737" s="303"/>
      <c r="BZ737" s="303"/>
      <c r="CA737" s="303"/>
      <c r="CB737" s="303"/>
      <c r="CC737" s="303"/>
      <c r="CD737" s="303"/>
      <c r="CE737" s="303"/>
      <c r="CF737" s="303"/>
      <c r="CG737" s="303"/>
      <c r="CH737" s="303"/>
      <c r="CI737" s="303"/>
      <c r="CJ737" s="303"/>
      <c r="CK737" s="303"/>
      <c r="CL737" s="303"/>
      <c r="CM737" s="303"/>
      <c r="CN737" s="303"/>
      <c r="CO737" s="303"/>
      <c r="CP737" s="303"/>
      <c r="CQ737" s="303"/>
      <c r="CR737" s="303"/>
      <c r="CS737" s="303"/>
      <c r="CT737" s="303"/>
      <c r="CU737" s="303"/>
      <c r="CV737" s="303"/>
      <c r="CW737" s="303"/>
      <c r="CX737" s="303"/>
      <c r="CY737" s="303"/>
      <c r="CZ737" s="303"/>
    </row>
    <row r="738" ht="25.15" customHeight="true" x14ac:dyDescent="0.2">
      <c r="C738" s="1562"/>
      <c r="D738" s="1562"/>
      <c r="E738" s="1562"/>
      <c r="F738" s="1562"/>
      <c r="G738" s="1562"/>
      <c r="H738" s="1562"/>
      <c r="I738" s="1562"/>
      <c r="J738" s="1562"/>
      <c r="K738" s="1562"/>
      <c r="L738" s="1562"/>
      <c r="M738" s="1562"/>
      <c r="N738" s="1562"/>
      <c r="O738" s="1562"/>
      <c r="P738" s="1562"/>
      <c r="Q738" s="1562"/>
      <c r="BA738" s="303"/>
      <c r="BB738" s="353"/>
      <c r="BC738" s="303"/>
      <c r="BD738" s="303"/>
      <c r="BE738" s="303"/>
      <c r="BF738" s="303"/>
      <c r="BG738" s="303"/>
      <c r="BH738" s="303"/>
      <c r="BI738" s="303"/>
      <c r="BJ738" s="303"/>
      <c r="BK738" s="303"/>
      <c r="BL738" s="303"/>
      <c r="BM738" s="303"/>
      <c r="BN738" s="303"/>
      <c r="BO738" s="303"/>
      <c r="BP738" s="303"/>
      <c r="BQ738" s="303"/>
      <c r="BR738" s="303"/>
      <c r="BS738" s="303"/>
      <c r="BT738" s="303"/>
      <c r="BU738" s="303"/>
      <c r="BV738" s="303"/>
      <c r="BW738" s="303"/>
      <c r="BX738" s="303"/>
      <c r="BY738" s="303"/>
      <c r="BZ738" s="303"/>
      <c r="CA738" s="303"/>
      <c r="CB738" s="303"/>
      <c r="CC738" s="303"/>
      <c r="CD738" s="303"/>
      <c r="CE738" s="303"/>
      <c r="CF738" s="303"/>
      <c r="CG738" s="303"/>
      <c r="CH738" s="303"/>
      <c r="CI738" s="303"/>
      <c r="CJ738" s="303"/>
      <c r="CK738" s="303"/>
      <c r="CL738" s="303"/>
      <c r="CM738" s="303"/>
      <c r="CN738" s="303"/>
      <c r="CO738" s="303"/>
      <c r="CP738" s="303"/>
      <c r="CQ738" s="303"/>
      <c r="CR738" s="303"/>
      <c r="CS738" s="303"/>
      <c r="CT738" s="303"/>
      <c r="CU738" s="303"/>
      <c r="CV738" s="303"/>
      <c r="CW738" s="303"/>
      <c r="CX738" s="303"/>
      <c r="CY738" s="303"/>
      <c r="CZ738" s="303"/>
    </row>
    <row r="739" ht="25.15" customHeight="true" x14ac:dyDescent="0.2">
      <c r="C739" s="1562"/>
      <c r="D739" s="1562"/>
      <c r="E739" s="1562"/>
      <c r="F739" s="1562"/>
      <c r="G739" s="1562"/>
      <c r="H739" s="1562"/>
      <c r="I739" s="1562"/>
      <c r="J739" s="1562"/>
      <c r="K739" s="1562"/>
      <c r="L739" s="1562"/>
      <c r="M739" s="1562"/>
      <c r="N739" s="1562"/>
      <c r="O739" s="1562"/>
      <c r="P739" s="1562"/>
      <c r="Q739" s="1562"/>
      <c r="BA739" s="303"/>
      <c r="BB739" s="353"/>
      <c r="BC739" s="303"/>
      <c r="BD739" s="303"/>
      <c r="BE739" s="303"/>
      <c r="BF739" s="303"/>
      <c r="BG739" s="303"/>
      <c r="BH739" s="303"/>
      <c r="BI739" s="303"/>
      <c r="BJ739" s="303"/>
      <c r="BK739" s="303"/>
      <c r="BL739" s="303"/>
      <c r="BM739" s="303"/>
      <c r="BN739" s="303"/>
      <c r="BO739" s="303"/>
      <c r="BP739" s="303"/>
      <c r="BQ739" s="303"/>
      <c r="BR739" s="303"/>
      <c r="BS739" s="303"/>
      <c r="BT739" s="303"/>
      <c r="BU739" s="303"/>
      <c r="BV739" s="303"/>
      <c r="BW739" s="303"/>
      <c r="BX739" s="303"/>
      <c r="BY739" s="303"/>
      <c r="BZ739" s="303"/>
      <c r="CA739" s="303"/>
      <c r="CB739" s="303"/>
      <c r="CC739" s="303"/>
      <c r="CD739" s="303"/>
      <c r="CE739" s="303"/>
      <c r="CF739" s="303"/>
      <c r="CG739" s="303"/>
      <c r="CH739" s="303"/>
      <c r="CI739" s="303"/>
      <c r="CJ739" s="303"/>
      <c r="CK739" s="303"/>
      <c r="CL739" s="303"/>
      <c r="CM739" s="303"/>
      <c r="CN739" s="303"/>
      <c r="CO739" s="303"/>
      <c r="CP739" s="303"/>
      <c r="CQ739" s="303"/>
      <c r="CR739" s="303"/>
      <c r="CS739" s="303"/>
      <c r="CT739" s="303"/>
      <c r="CU739" s="303"/>
      <c r="CV739" s="303"/>
      <c r="CW739" s="303"/>
      <c r="CX739" s="303"/>
      <c r="CY739" s="303"/>
      <c r="CZ739" s="303"/>
    </row>
    <row r="740" ht="25.15" customHeight="true" x14ac:dyDescent="0.2">
      <c r="C740" s="1562"/>
      <c r="D740" s="1562"/>
      <c r="E740" s="1562"/>
      <c r="F740" s="1562"/>
      <c r="G740" s="1562"/>
      <c r="H740" s="1562"/>
      <c r="I740" s="1562"/>
      <c r="J740" s="1562"/>
      <c r="K740" s="1562"/>
      <c r="L740" s="1562"/>
      <c r="M740" s="1562"/>
      <c r="N740" s="1562"/>
      <c r="O740" s="1562"/>
      <c r="P740" s="1562"/>
      <c r="Q740" s="1562"/>
      <c r="BA740" s="303"/>
      <c r="BB740" s="353"/>
      <c r="BC740" s="303"/>
      <c r="BD740" s="303"/>
      <c r="BE740" s="303"/>
      <c r="BF740" s="303"/>
      <c r="BG740" s="303"/>
      <c r="BH740" s="303"/>
      <c r="BI740" s="303"/>
      <c r="BJ740" s="303"/>
      <c r="BK740" s="303"/>
      <c r="BL740" s="303"/>
      <c r="BM740" s="303"/>
      <c r="BN740" s="303"/>
      <c r="BO740" s="303"/>
      <c r="BP740" s="303"/>
      <c r="BQ740" s="303"/>
      <c r="BR740" s="303"/>
      <c r="BS740" s="303"/>
      <c r="BT740" s="303"/>
      <c r="BU740" s="303"/>
      <c r="BV740" s="303"/>
      <c r="BW740" s="303"/>
      <c r="BX740" s="303"/>
      <c r="BY740" s="303"/>
      <c r="BZ740" s="303"/>
      <c r="CA740" s="303"/>
      <c r="CB740" s="303"/>
      <c r="CC740" s="303"/>
      <c r="CD740" s="303"/>
      <c r="CE740" s="303"/>
      <c r="CF740" s="303"/>
      <c r="CG740" s="303"/>
      <c r="CH740" s="303"/>
      <c r="CI740" s="303"/>
      <c r="CJ740" s="303"/>
      <c r="CK740" s="303"/>
      <c r="CL740" s="303"/>
      <c r="CM740" s="303"/>
      <c r="CN740" s="303"/>
      <c r="CO740" s="303"/>
      <c r="CP740" s="303"/>
      <c r="CQ740" s="303"/>
      <c r="CR740" s="303"/>
      <c r="CS740" s="303"/>
      <c r="CT740" s="303"/>
      <c r="CU740" s="303"/>
      <c r="CV740" s="303"/>
      <c r="CW740" s="303"/>
      <c r="CX740" s="303"/>
      <c r="CY740" s="303"/>
      <c r="CZ740" s="303"/>
    </row>
    <row r="741" ht="25.15" customHeight="true" x14ac:dyDescent="0.2">
      <c r="C741" s="1562"/>
      <c r="D741" s="1562"/>
      <c r="E741" s="1562"/>
      <c r="F741" s="1562"/>
      <c r="G741" s="1562"/>
      <c r="H741" s="1562"/>
      <c r="I741" s="1562"/>
      <c r="J741" s="1562"/>
      <c r="K741" s="1562"/>
      <c r="L741" s="1562"/>
      <c r="M741" s="1562"/>
      <c r="N741" s="1562"/>
      <c r="O741" s="1562"/>
      <c r="P741" s="1562"/>
      <c r="Q741" s="1562"/>
      <c r="BA741" s="303"/>
      <c r="BB741" s="353"/>
      <c r="BC741" s="303"/>
      <c r="BD741" s="303"/>
      <c r="BE741" s="303"/>
      <c r="BF741" s="303"/>
      <c r="BG741" s="303"/>
      <c r="BH741" s="303"/>
      <c r="BI741" s="303"/>
      <c r="BJ741" s="303"/>
      <c r="BK741" s="303"/>
      <c r="BL741" s="303"/>
      <c r="BM741" s="303"/>
      <c r="BN741" s="303"/>
      <c r="BO741" s="303"/>
      <c r="BP741" s="303"/>
      <c r="BQ741" s="303"/>
      <c r="BR741" s="303"/>
      <c r="BS741" s="303"/>
      <c r="BT741" s="303"/>
      <c r="BU741" s="303"/>
      <c r="BV741" s="303"/>
      <c r="BW741" s="303"/>
      <c r="BX741" s="303"/>
      <c r="BY741" s="303"/>
      <c r="BZ741" s="303"/>
      <c r="CA741" s="303"/>
      <c r="CB741" s="303"/>
      <c r="CC741" s="303"/>
      <c r="CD741" s="303"/>
      <c r="CE741" s="303"/>
      <c r="CF741" s="303"/>
      <c r="CG741" s="303"/>
      <c r="CH741" s="303"/>
      <c r="CI741" s="303"/>
      <c r="CJ741" s="303"/>
      <c r="CK741" s="303"/>
      <c r="CL741" s="303"/>
      <c r="CM741" s="303"/>
      <c r="CN741" s="303"/>
      <c r="CO741" s="303"/>
      <c r="CP741" s="303"/>
      <c r="CQ741" s="303"/>
      <c r="CR741" s="303"/>
      <c r="CS741" s="303"/>
      <c r="CT741" s="303"/>
      <c r="CU741" s="303"/>
      <c r="CV741" s="303"/>
      <c r="CW741" s="303"/>
      <c r="CX741" s="303"/>
      <c r="CY741" s="303"/>
      <c r="CZ741" s="303"/>
    </row>
    <row r="742" ht="25.15" customHeight="true" x14ac:dyDescent="0.2">
      <c r="C742" s="1562"/>
      <c r="D742" s="1562"/>
      <c r="E742" s="1562"/>
      <c r="F742" s="1562"/>
      <c r="G742" s="1562"/>
      <c r="H742" s="1562"/>
      <c r="I742" s="1562"/>
      <c r="J742" s="1562"/>
      <c r="K742" s="1562"/>
      <c r="L742" s="1562"/>
      <c r="M742" s="1562"/>
      <c r="N742" s="1562"/>
      <c r="O742" s="1562"/>
      <c r="P742" s="1562"/>
      <c r="Q742" s="1562"/>
      <c r="BA742" s="303"/>
      <c r="BB742" s="353"/>
      <c r="BC742" s="303"/>
      <c r="BD742" s="303"/>
      <c r="BE742" s="303"/>
      <c r="BF742" s="303"/>
      <c r="BG742" s="303"/>
      <c r="BH742" s="303"/>
      <c r="BI742" s="303"/>
      <c r="BJ742" s="303"/>
      <c r="BK742" s="303"/>
      <c r="BL742" s="303"/>
      <c r="BM742" s="303"/>
      <c r="BN742" s="303"/>
      <c r="BO742" s="303"/>
      <c r="BP742" s="303"/>
      <c r="BQ742" s="303"/>
      <c r="BR742" s="303"/>
      <c r="BS742" s="303"/>
      <c r="BT742" s="303"/>
      <c r="BU742" s="303"/>
      <c r="BV742" s="303"/>
      <c r="BW742" s="303"/>
      <c r="BX742" s="303"/>
      <c r="BY742" s="303"/>
      <c r="BZ742" s="303"/>
      <c r="CA742" s="303"/>
      <c r="CB742" s="303"/>
      <c r="CC742" s="303"/>
      <c r="CD742" s="303"/>
      <c r="CE742" s="303"/>
      <c r="CF742" s="303"/>
      <c r="CG742" s="303"/>
      <c r="CH742" s="303"/>
      <c r="CI742" s="303"/>
      <c r="CJ742" s="303"/>
      <c r="CK742" s="303"/>
      <c r="CL742" s="303"/>
      <c r="CM742" s="303"/>
      <c r="CN742" s="303"/>
      <c r="CO742" s="303"/>
      <c r="CP742" s="303"/>
      <c r="CQ742" s="303"/>
      <c r="CR742" s="303"/>
      <c r="CS742" s="303"/>
      <c r="CT742" s="303"/>
      <c r="CU742" s="303"/>
      <c r="CV742" s="303"/>
      <c r="CW742" s="303"/>
      <c r="CX742" s="303"/>
      <c r="CY742" s="303"/>
      <c r="CZ742" s="303"/>
    </row>
    <row r="743" ht="25.15" customHeight="true" x14ac:dyDescent="0.2">
      <c r="C743" s="1562"/>
      <c r="D743" s="1562"/>
      <c r="E743" s="1562"/>
      <c r="F743" s="1562"/>
      <c r="G743" s="1562"/>
      <c r="H743" s="1562"/>
      <c r="I743" s="1562"/>
      <c r="J743" s="1562"/>
      <c r="K743" s="1562"/>
      <c r="L743" s="1562"/>
      <c r="M743" s="1562"/>
      <c r="N743" s="1562"/>
      <c r="O743" s="1562"/>
      <c r="P743" s="1562"/>
      <c r="Q743" s="1562"/>
      <c r="BA743" s="303"/>
      <c r="BB743" s="353"/>
      <c r="BC743" s="303"/>
      <c r="BD743" s="303"/>
      <c r="BE743" s="303"/>
      <c r="BF743" s="303"/>
      <c r="BG743" s="303"/>
      <c r="BH743" s="303"/>
      <c r="BI743" s="303"/>
      <c r="BJ743" s="303"/>
      <c r="BK743" s="303"/>
      <c r="BL743" s="303"/>
      <c r="BM743" s="303"/>
      <c r="BN743" s="303"/>
      <c r="BO743" s="303"/>
      <c r="BP743" s="303"/>
      <c r="BQ743" s="303"/>
      <c r="BR743" s="303"/>
      <c r="BS743" s="303"/>
      <c r="BT743" s="303"/>
      <c r="BU743" s="303"/>
      <c r="BV743" s="303"/>
      <c r="BW743" s="303"/>
      <c r="BX743" s="303"/>
      <c r="BY743" s="303"/>
      <c r="BZ743" s="303"/>
      <c r="CA743" s="303"/>
      <c r="CB743" s="303"/>
      <c r="CC743" s="303"/>
      <c r="CD743" s="303"/>
      <c r="CE743" s="303"/>
      <c r="CF743" s="303"/>
      <c r="CG743" s="303"/>
      <c r="CH743" s="303"/>
      <c r="CI743" s="303"/>
      <c r="CJ743" s="303"/>
      <c r="CK743" s="303"/>
      <c r="CL743" s="303"/>
      <c r="CM743" s="303"/>
      <c r="CN743" s="303"/>
      <c r="CO743" s="303"/>
      <c r="CP743" s="303"/>
      <c r="CQ743" s="303"/>
      <c r="CR743" s="303"/>
      <c r="CS743" s="303"/>
      <c r="CT743" s="303"/>
      <c r="CU743" s="303"/>
      <c r="CV743" s="303"/>
      <c r="CW743" s="303"/>
      <c r="CX743" s="303"/>
      <c r="CY743" s="303"/>
      <c r="CZ743" s="303"/>
    </row>
    <row r="744" ht="25.15" customHeight="true" x14ac:dyDescent="0.2">
      <c r="C744" s="1562"/>
      <c r="D744" s="1562"/>
      <c r="E744" s="1562"/>
      <c r="F744" s="1562"/>
      <c r="G744" s="1562"/>
      <c r="H744" s="1562"/>
      <c r="I744" s="1562"/>
      <c r="J744" s="1562"/>
      <c r="K744" s="1562"/>
      <c r="L744" s="1562"/>
      <c r="M744" s="1562"/>
      <c r="N744" s="1562"/>
      <c r="O744" s="1562"/>
      <c r="P744" s="1562"/>
      <c r="Q744" s="1562"/>
      <c r="BA744" s="303"/>
      <c r="BB744" s="353"/>
      <c r="BC744" s="303"/>
      <c r="BD744" s="303"/>
      <c r="BE744" s="303"/>
      <c r="BF744" s="303"/>
      <c r="BG744" s="303"/>
      <c r="BH744" s="303"/>
      <c r="BI744" s="303"/>
      <c r="BJ744" s="303"/>
      <c r="BK744" s="303"/>
      <c r="BL744" s="303"/>
      <c r="BM744" s="303"/>
      <c r="BN744" s="303"/>
      <c r="BO744" s="303"/>
      <c r="BP744" s="303"/>
      <c r="BQ744" s="303"/>
      <c r="BR744" s="303"/>
      <c r="BS744" s="303"/>
      <c r="BT744" s="303"/>
      <c r="BU744" s="303"/>
      <c r="BV744" s="303"/>
      <c r="BW744" s="303"/>
      <c r="BX744" s="303"/>
      <c r="BY744" s="303"/>
      <c r="BZ744" s="303"/>
      <c r="CA744" s="303"/>
      <c r="CB744" s="303"/>
      <c r="CC744" s="303"/>
      <c r="CD744" s="303"/>
      <c r="CE744" s="303"/>
      <c r="CF744" s="303"/>
      <c r="CG744" s="303"/>
      <c r="CH744" s="303"/>
      <c r="CI744" s="303"/>
      <c r="CJ744" s="303"/>
      <c r="CK744" s="303"/>
      <c r="CL744" s="303"/>
      <c r="CM744" s="303"/>
      <c r="CN744" s="303"/>
      <c r="CO744" s="303"/>
      <c r="CP744" s="303"/>
      <c r="CQ744" s="303"/>
      <c r="CR744" s="303"/>
      <c r="CS744" s="303"/>
      <c r="CT744" s="303"/>
      <c r="CU744" s="303"/>
      <c r="CV744" s="303"/>
      <c r="CW744" s="303"/>
      <c r="CX744" s="303"/>
      <c r="CY744" s="303"/>
      <c r="CZ744" s="303"/>
    </row>
    <row r="745" ht="25.15" customHeight="true" x14ac:dyDescent="0.2">
      <c r="C745" s="1562"/>
      <c r="D745" s="1562"/>
      <c r="E745" s="1562"/>
      <c r="F745" s="1562"/>
      <c r="G745" s="1562"/>
      <c r="H745" s="1562"/>
      <c r="I745" s="1562"/>
      <c r="J745" s="1562"/>
      <c r="K745" s="1562"/>
      <c r="L745" s="1562"/>
      <c r="M745" s="1562"/>
      <c r="N745" s="1562"/>
      <c r="O745" s="1562"/>
      <c r="P745" s="1562"/>
      <c r="Q745" s="1562"/>
      <c r="BA745" s="303"/>
      <c r="BB745" s="353"/>
      <c r="BC745" s="303"/>
      <c r="BD745" s="303"/>
      <c r="BE745" s="303"/>
      <c r="BF745" s="303"/>
      <c r="BG745" s="303"/>
      <c r="BH745" s="303"/>
      <c r="BI745" s="303"/>
      <c r="BJ745" s="303"/>
      <c r="BK745" s="303"/>
      <c r="BL745" s="303"/>
      <c r="BM745" s="303"/>
      <c r="BN745" s="303"/>
      <c r="BO745" s="303"/>
      <c r="BP745" s="303"/>
      <c r="BQ745" s="303"/>
      <c r="BR745" s="303"/>
      <c r="BS745" s="303"/>
      <c r="BT745" s="303"/>
      <c r="BU745" s="303"/>
      <c r="BV745" s="303"/>
      <c r="BW745" s="303"/>
      <c r="BX745" s="303"/>
      <c r="BY745" s="303"/>
      <c r="BZ745" s="303"/>
      <c r="CA745" s="303"/>
      <c r="CB745" s="303"/>
      <c r="CC745" s="303"/>
      <c r="CD745" s="303"/>
      <c r="CE745" s="303"/>
      <c r="CF745" s="303"/>
      <c r="CG745" s="303"/>
      <c r="CH745" s="303"/>
      <c r="CI745" s="303"/>
      <c r="CJ745" s="303"/>
      <c r="CK745" s="303"/>
      <c r="CL745" s="303"/>
      <c r="CM745" s="303"/>
      <c r="CN745" s="303"/>
      <c r="CO745" s="303"/>
      <c r="CP745" s="303"/>
      <c r="CQ745" s="303"/>
      <c r="CR745" s="303"/>
      <c r="CS745" s="303"/>
      <c r="CT745" s="303"/>
      <c r="CU745" s="303"/>
      <c r="CV745" s="303"/>
      <c r="CW745" s="303"/>
      <c r="CX745" s="303"/>
      <c r="CY745" s="303"/>
      <c r="CZ745" s="303"/>
    </row>
    <row r="746" ht="25.15" customHeight="true" x14ac:dyDescent="0.2">
      <c r="C746" s="1562"/>
      <c r="D746" s="1562"/>
      <c r="E746" s="1562"/>
      <c r="F746" s="1562"/>
      <c r="G746" s="1562"/>
      <c r="H746" s="1562"/>
      <c r="I746" s="1562"/>
      <c r="J746" s="1562"/>
      <c r="K746" s="1562"/>
      <c r="L746" s="1562"/>
      <c r="M746" s="1562"/>
      <c r="N746" s="1562"/>
      <c r="O746" s="1562"/>
      <c r="P746" s="1562"/>
      <c r="Q746" s="1562"/>
      <c r="BA746" s="303"/>
      <c r="BB746" s="353"/>
      <c r="BC746" s="303"/>
      <c r="BD746" s="303"/>
      <c r="BE746" s="303"/>
      <c r="BF746" s="303"/>
      <c r="BG746" s="303"/>
      <c r="BH746" s="303"/>
      <c r="BI746" s="303"/>
      <c r="BJ746" s="303"/>
      <c r="BK746" s="303"/>
      <c r="BL746" s="303"/>
      <c r="BM746" s="303"/>
      <c r="BN746" s="303"/>
      <c r="BO746" s="303"/>
      <c r="BP746" s="303"/>
      <c r="BQ746" s="303"/>
      <c r="BR746" s="303"/>
      <c r="BS746" s="303"/>
      <c r="BT746" s="303"/>
      <c r="BU746" s="303"/>
      <c r="BV746" s="303"/>
      <c r="BW746" s="303"/>
      <c r="BX746" s="303"/>
      <c r="BY746" s="303"/>
      <c r="BZ746" s="303"/>
      <c r="CA746" s="303"/>
      <c r="CB746" s="303"/>
      <c r="CC746" s="303"/>
      <c r="CD746" s="303"/>
      <c r="CE746" s="303"/>
      <c r="CF746" s="303"/>
      <c r="CG746" s="303"/>
      <c r="CH746" s="303"/>
      <c r="CI746" s="303"/>
      <c r="CJ746" s="303"/>
      <c r="CK746" s="303"/>
      <c r="CL746" s="303"/>
      <c r="CM746" s="303"/>
      <c r="CN746" s="303"/>
      <c r="CO746" s="303"/>
      <c r="CP746" s="303"/>
      <c r="CQ746" s="303"/>
      <c r="CR746" s="303"/>
      <c r="CS746" s="303"/>
      <c r="CT746" s="303"/>
      <c r="CU746" s="303"/>
      <c r="CV746" s="303"/>
      <c r="CW746" s="303"/>
      <c r="CX746" s="303"/>
      <c r="CY746" s="303"/>
      <c r="CZ746" s="303"/>
    </row>
    <row r="747" ht="25.15" customHeight="true" x14ac:dyDescent="0.2">
      <c r="C747" s="1562"/>
      <c r="D747" s="1562"/>
      <c r="E747" s="1562"/>
      <c r="F747" s="1562"/>
      <c r="G747" s="1562"/>
      <c r="H747" s="1562"/>
      <c r="I747" s="1562"/>
      <c r="J747" s="1562"/>
      <c r="K747" s="1562"/>
      <c r="L747" s="1562"/>
      <c r="M747" s="1562"/>
      <c r="N747" s="1562"/>
      <c r="O747" s="1562"/>
      <c r="P747" s="1562"/>
      <c r="Q747" s="1562"/>
      <c r="BA747" s="303"/>
      <c r="BB747" s="353"/>
      <c r="BC747" s="303"/>
      <c r="BD747" s="303"/>
      <c r="BE747" s="303"/>
      <c r="BF747" s="303"/>
      <c r="BG747" s="303"/>
      <c r="BH747" s="303"/>
      <c r="BI747" s="303"/>
      <c r="BJ747" s="303"/>
      <c r="BK747" s="303"/>
      <c r="BL747" s="303"/>
      <c r="BM747" s="303"/>
      <c r="BN747" s="303"/>
      <c r="BO747" s="303"/>
      <c r="BP747" s="303"/>
      <c r="BQ747" s="303"/>
      <c r="BR747" s="303"/>
      <c r="BS747" s="303"/>
      <c r="BT747" s="303"/>
      <c r="BU747" s="303"/>
      <c r="BV747" s="303"/>
      <c r="BW747" s="303"/>
      <c r="BX747" s="303"/>
      <c r="BY747" s="303"/>
      <c r="BZ747" s="303"/>
      <c r="CA747" s="303"/>
      <c r="CB747" s="303"/>
      <c r="CC747" s="303"/>
      <c r="CD747" s="303"/>
      <c r="CE747" s="303"/>
      <c r="CF747" s="303"/>
      <c r="CG747" s="303"/>
      <c r="CH747" s="303"/>
      <c r="CI747" s="303"/>
      <c r="CJ747" s="303"/>
      <c r="CK747" s="303"/>
      <c r="CL747" s="303"/>
      <c r="CM747" s="303"/>
      <c r="CN747" s="303"/>
      <c r="CO747" s="303"/>
      <c r="CP747" s="303"/>
      <c r="CQ747" s="303"/>
      <c r="CR747" s="303"/>
      <c r="CS747" s="303"/>
      <c r="CT747" s="303"/>
      <c r="CU747" s="303"/>
      <c r="CV747" s="303"/>
      <c r="CW747" s="303"/>
      <c r="CX747" s="303"/>
      <c r="CY747" s="303"/>
      <c r="CZ747" s="303"/>
    </row>
    <row r="748" ht="25.15" customHeight="true" x14ac:dyDescent="0.2">
      <c r="C748" s="1562"/>
      <c r="D748" s="1562"/>
      <c r="E748" s="1562"/>
      <c r="F748" s="1562"/>
      <c r="G748" s="1562"/>
      <c r="H748" s="1562"/>
      <c r="I748" s="1562"/>
      <c r="J748" s="1562"/>
      <c r="K748" s="1562"/>
      <c r="L748" s="1562"/>
      <c r="M748" s="1562"/>
      <c r="N748" s="1562"/>
      <c r="O748" s="1562"/>
      <c r="P748" s="1562"/>
      <c r="Q748" s="1562"/>
      <c r="BA748" s="303"/>
      <c r="BB748" s="353"/>
      <c r="BC748" s="303"/>
      <c r="BD748" s="303"/>
      <c r="BE748" s="303"/>
      <c r="BF748" s="303"/>
      <c r="BG748" s="303"/>
      <c r="BH748" s="303"/>
      <c r="BI748" s="303"/>
      <c r="BJ748" s="303"/>
      <c r="BK748" s="303"/>
      <c r="BL748" s="303"/>
      <c r="BM748" s="303"/>
      <c r="BN748" s="303"/>
      <c r="BO748" s="303"/>
      <c r="BP748" s="303"/>
      <c r="BQ748" s="303"/>
      <c r="BR748" s="303"/>
      <c r="BS748" s="303"/>
      <c r="BT748" s="303"/>
      <c r="BU748" s="303"/>
      <c r="BV748" s="303"/>
      <c r="BW748" s="303"/>
      <c r="BX748" s="303"/>
      <c r="BY748" s="303"/>
      <c r="BZ748" s="303"/>
      <c r="CA748" s="303"/>
      <c r="CB748" s="303"/>
      <c r="CC748" s="303"/>
      <c r="CD748" s="303"/>
      <c r="CE748" s="303"/>
      <c r="CF748" s="303"/>
      <c r="CG748" s="303"/>
      <c r="CH748" s="303"/>
      <c r="CI748" s="303"/>
      <c r="CJ748" s="303"/>
      <c r="CK748" s="303"/>
      <c r="CL748" s="303"/>
      <c r="CM748" s="303"/>
      <c r="CN748" s="303"/>
      <c r="CO748" s="303"/>
      <c r="CP748" s="303"/>
      <c r="CQ748" s="303"/>
      <c r="CR748" s="303"/>
      <c r="CS748" s="303"/>
      <c r="CT748" s="303"/>
      <c r="CU748" s="303"/>
      <c r="CV748" s="303"/>
      <c r="CW748" s="303"/>
      <c r="CX748" s="303"/>
      <c r="CY748" s="303"/>
      <c r="CZ748" s="303"/>
    </row>
    <row r="749" ht="25.15" customHeight="true" x14ac:dyDescent="0.2">
      <c r="C749" s="1562"/>
      <c r="D749" s="1562"/>
      <c r="E749" s="1562"/>
      <c r="F749" s="1562"/>
      <c r="G749" s="1562"/>
      <c r="H749" s="1562"/>
      <c r="I749" s="1562"/>
      <c r="J749" s="1562"/>
      <c r="K749" s="1562"/>
      <c r="L749" s="1562"/>
      <c r="M749" s="1562"/>
      <c r="N749" s="1562"/>
      <c r="O749" s="1562"/>
      <c r="P749" s="1562"/>
      <c r="Q749" s="1562"/>
      <c r="BA749" s="303"/>
      <c r="BB749" s="353"/>
      <c r="BC749" s="303"/>
      <c r="BD749" s="303"/>
      <c r="BE749" s="303"/>
      <c r="BF749" s="303"/>
      <c r="BG749" s="303"/>
      <c r="BH749" s="303"/>
      <c r="BI749" s="303"/>
      <c r="BJ749" s="303"/>
      <c r="BK749" s="303"/>
      <c r="BL749" s="303"/>
      <c r="BM749" s="303"/>
      <c r="BN749" s="303"/>
      <c r="BO749" s="303"/>
      <c r="BP749" s="303"/>
      <c r="BQ749" s="303"/>
      <c r="BR749" s="303"/>
      <c r="BS749" s="303"/>
      <c r="BT749" s="303"/>
      <c r="BU749" s="303"/>
      <c r="BV749" s="303"/>
      <c r="BW749" s="303"/>
      <c r="BX749" s="303"/>
      <c r="BY749" s="303"/>
      <c r="BZ749" s="303"/>
      <c r="CA749" s="303"/>
      <c r="CB749" s="303"/>
      <c r="CC749" s="303"/>
      <c r="CD749" s="303"/>
      <c r="CE749" s="303"/>
      <c r="CF749" s="303"/>
      <c r="CG749" s="303"/>
      <c r="CH749" s="303"/>
      <c r="CI749" s="303"/>
      <c r="CJ749" s="303"/>
      <c r="CK749" s="303"/>
      <c r="CL749" s="303"/>
      <c r="CM749" s="303"/>
      <c r="CN749" s="303"/>
      <c r="CO749" s="303"/>
      <c r="CP749" s="303"/>
      <c r="CQ749" s="303"/>
      <c r="CR749" s="303"/>
      <c r="CS749" s="303"/>
      <c r="CT749" s="303"/>
      <c r="CU749" s="303"/>
      <c r="CV749" s="303"/>
      <c r="CW749" s="303"/>
      <c r="CX749" s="303"/>
      <c r="CY749" s="303"/>
      <c r="CZ749" s="303"/>
    </row>
    <row r="750" ht="25.15" customHeight="true" x14ac:dyDescent="0.2">
      <c r="C750" s="1562"/>
      <c r="D750" s="1562"/>
      <c r="E750" s="1562"/>
      <c r="F750" s="1562"/>
      <c r="G750" s="1562"/>
      <c r="H750" s="1562"/>
      <c r="I750" s="1562"/>
      <c r="J750" s="1562"/>
      <c r="K750" s="1562"/>
      <c r="L750" s="1562"/>
      <c r="M750" s="1562"/>
      <c r="N750" s="1562"/>
      <c r="O750" s="1562"/>
      <c r="P750" s="1562"/>
      <c r="Q750" s="1562"/>
      <c r="BA750" s="303"/>
      <c r="BB750" s="353"/>
      <c r="BC750" s="303"/>
      <c r="BD750" s="303"/>
      <c r="BE750" s="303"/>
      <c r="BF750" s="303"/>
      <c r="BG750" s="303"/>
      <c r="BH750" s="303"/>
      <c r="BI750" s="303"/>
      <c r="BJ750" s="303"/>
      <c r="BK750" s="303"/>
      <c r="BL750" s="303"/>
      <c r="BM750" s="303"/>
      <c r="BN750" s="303"/>
      <c r="BO750" s="303"/>
      <c r="BP750" s="303"/>
      <c r="BQ750" s="303"/>
      <c r="BR750" s="303"/>
      <c r="BS750" s="303"/>
      <c r="BT750" s="303"/>
      <c r="BU750" s="303"/>
      <c r="BV750" s="303"/>
      <c r="BW750" s="303"/>
      <c r="BX750" s="303"/>
      <c r="BY750" s="303"/>
      <c r="BZ750" s="303"/>
      <c r="CA750" s="303"/>
      <c r="CB750" s="303"/>
      <c r="CC750" s="303"/>
      <c r="CD750" s="303"/>
      <c r="CE750" s="303"/>
      <c r="CF750" s="303"/>
      <c r="CG750" s="303"/>
      <c r="CH750" s="303"/>
      <c r="CI750" s="303"/>
      <c r="CJ750" s="303"/>
      <c r="CK750" s="303"/>
      <c r="CL750" s="303"/>
      <c r="CM750" s="303"/>
      <c r="CN750" s="303"/>
      <c r="CO750" s="303"/>
      <c r="CP750" s="303"/>
      <c r="CQ750" s="303"/>
      <c r="CR750" s="303"/>
      <c r="CS750" s="303"/>
      <c r="CT750" s="303"/>
      <c r="CU750" s="303"/>
      <c r="CV750" s="303"/>
      <c r="CW750" s="303"/>
      <c r="CX750" s="303"/>
      <c r="CY750" s="303"/>
      <c r="CZ750" s="303"/>
    </row>
    <row r="751" ht="25.15" customHeight="true" x14ac:dyDescent="0.2">
      <c r="C751" s="1562"/>
      <c r="D751" s="1562"/>
      <c r="E751" s="1562"/>
      <c r="F751" s="1562"/>
      <c r="G751" s="1562"/>
      <c r="H751" s="1562"/>
      <c r="I751" s="1562"/>
      <c r="J751" s="1562"/>
      <c r="K751" s="1562"/>
      <c r="L751" s="1562"/>
      <c r="M751" s="1562"/>
      <c r="N751" s="1562"/>
      <c r="O751" s="1562"/>
      <c r="P751" s="1562"/>
      <c r="Q751" s="1562"/>
      <c r="BA751" s="303"/>
      <c r="BB751" s="353"/>
      <c r="BC751" s="303"/>
      <c r="BD751" s="303"/>
      <c r="BE751" s="303"/>
      <c r="BF751" s="303"/>
      <c r="BG751" s="303"/>
      <c r="BH751" s="303"/>
      <c r="BI751" s="303"/>
      <c r="BJ751" s="303"/>
      <c r="BK751" s="303"/>
      <c r="BL751" s="303"/>
      <c r="BM751" s="303"/>
      <c r="BN751" s="303"/>
      <c r="BO751" s="303"/>
      <c r="BP751" s="303"/>
      <c r="BQ751" s="303"/>
      <c r="BR751" s="303"/>
      <c r="BS751" s="303"/>
      <c r="BT751" s="303"/>
      <c r="BU751" s="303"/>
      <c r="BV751" s="303"/>
      <c r="BW751" s="303"/>
      <c r="BX751" s="303"/>
      <c r="BY751" s="303"/>
      <c r="BZ751" s="303"/>
      <c r="CA751" s="303"/>
      <c r="CB751" s="303"/>
      <c r="CC751" s="303"/>
      <c r="CD751" s="303"/>
      <c r="CE751" s="303"/>
      <c r="CF751" s="303"/>
      <c r="CG751" s="303"/>
      <c r="CH751" s="303"/>
      <c r="CI751" s="303"/>
      <c r="CJ751" s="303"/>
      <c r="CK751" s="303"/>
      <c r="CL751" s="303"/>
      <c r="CM751" s="303"/>
      <c r="CN751" s="303"/>
      <c r="CO751" s="303"/>
      <c r="CP751" s="303"/>
      <c r="CQ751" s="303"/>
      <c r="CR751" s="303"/>
      <c r="CS751" s="303"/>
      <c r="CT751" s="303"/>
      <c r="CU751" s="303"/>
      <c r="CV751" s="303"/>
      <c r="CW751" s="303"/>
      <c r="CX751" s="303"/>
      <c r="CY751" s="303"/>
      <c r="CZ751" s="303"/>
    </row>
    <row r="752" ht="25.15" customHeight="true" x14ac:dyDescent="0.2">
      <c r="C752" s="1562"/>
      <c r="D752" s="1562"/>
      <c r="E752" s="1562"/>
      <c r="F752" s="1562"/>
      <c r="G752" s="1562"/>
      <c r="H752" s="1562"/>
      <c r="I752" s="1562"/>
      <c r="J752" s="1562"/>
      <c r="K752" s="1562"/>
      <c r="L752" s="1562"/>
      <c r="M752" s="1562"/>
      <c r="N752" s="1562"/>
      <c r="O752" s="1562"/>
      <c r="P752" s="1562"/>
      <c r="Q752" s="1562"/>
      <c r="BA752" s="303"/>
      <c r="BB752" s="353"/>
      <c r="BC752" s="303"/>
      <c r="BD752" s="303"/>
      <c r="BE752" s="303"/>
      <c r="BF752" s="303"/>
      <c r="BG752" s="303"/>
      <c r="BH752" s="303"/>
      <c r="BI752" s="303"/>
      <c r="BJ752" s="303"/>
      <c r="BK752" s="303"/>
      <c r="BL752" s="303"/>
      <c r="BM752" s="303"/>
      <c r="BN752" s="303"/>
      <c r="BO752" s="303"/>
      <c r="BP752" s="303"/>
      <c r="BQ752" s="303"/>
      <c r="BR752" s="303"/>
      <c r="BS752" s="303"/>
      <c r="BT752" s="303"/>
      <c r="BU752" s="303"/>
      <c r="BV752" s="303"/>
      <c r="BW752" s="303"/>
      <c r="BX752" s="303"/>
      <c r="BY752" s="303"/>
      <c r="BZ752" s="303"/>
      <c r="CA752" s="303"/>
      <c r="CB752" s="303"/>
      <c r="CC752" s="303"/>
      <c r="CD752" s="303"/>
      <c r="CE752" s="303"/>
      <c r="CF752" s="303"/>
      <c r="CG752" s="303"/>
      <c r="CH752" s="303"/>
      <c r="CI752" s="303"/>
      <c r="CJ752" s="303"/>
      <c r="CK752" s="303"/>
      <c r="CL752" s="303"/>
      <c r="CM752" s="303"/>
      <c r="CN752" s="303"/>
      <c r="CO752" s="303"/>
      <c r="CP752" s="303"/>
      <c r="CQ752" s="303"/>
      <c r="CR752" s="303"/>
      <c r="CS752" s="303"/>
      <c r="CT752" s="303"/>
      <c r="CU752" s="303"/>
      <c r="CV752" s="303"/>
      <c r="CW752" s="303"/>
      <c r="CX752" s="303"/>
      <c r="CY752" s="303"/>
      <c r="CZ752" s="303"/>
    </row>
    <row r="753" ht="25.15" customHeight="true" x14ac:dyDescent="0.2">
      <c r="C753" s="1562"/>
      <c r="D753" s="1562"/>
      <c r="E753" s="1562"/>
      <c r="F753" s="1562"/>
      <c r="G753" s="1562"/>
      <c r="H753" s="1562"/>
      <c r="I753" s="1562"/>
      <c r="J753" s="1562"/>
      <c r="K753" s="1562"/>
      <c r="L753" s="1562"/>
      <c r="M753" s="1562"/>
      <c r="N753" s="1562"/>
      <c r="O753" s="1562"/>
      <c r="P753" s="1562"/>
      <c r="Q753" s="1562"/>
      <c r="BA753" s="303"/>
      <c r="BB753" s="353"/>
      <c r="BC753" s="303"/>
      <c r="BD753" s="303"/>
      <c r="BE753" s="303"/>
      <c r="BF753" s="303"/>
      <c r="BG753" s="303"/>
      <c r="BH753" s="303"/>
      <c r="BI753" s="303"/>
      <c r="BJ753" s="303"/>
      <c r="BK753" s="303"/>
      <c r="BL753" s="303"/>
      <c r="BM753" s="303"/>
      <c r="BN753" s="303"/>
      <c r="BO753" s="303"/>
      <c r="BP753" s="303"/>
      <c r="BQ753" s="303"/>
      <c r="BR753" s="303"/>
      <c r="BS753" s="303"/>
      <c r="BT753" s="303"/>
      <c r="BU753" s="303"/>
      <c r="BV753" s="303"/>
      <c r="BW753" s="303"/>
      <c r="BX753" s="303"/>
      <c r="BY753" s="303"/>
      <c r="BZ753" s="303"/>
      <c r="CA753" s="303"/>
      <c r="CB753" s="303"/>
      <c r="CC753" s="303"/>
      <c r="CD753" s="303"/>
      <c r="CE753" s="303"/>
      <c r="CF753" s="303"/>
      <c r="CG753" s="303"/>
      <c r="CH753" s="303"/>
      <c r="CI753" s="303"/>
      <c r="CJ753" s="303"/>
      <c r="CK753" s="303"/>
      <c r="CL753" s="303"/>
      <c r="CM753" s="303"/>
      <c r="CN753" s="303"/>
      <c r="CO753" s="303"/>
      <c r="CP753" s="303"/>
      <c r="CQ753" s="303"/>
      <c r="CR753" s="303"/>
      <c r="CS753" s="303"/>
      <c r="CT753" s="303"/>
      <c r="CU753" s="303"/>
      <c r="CV753" s="303"/>
      <c r="CW753" s="303"/>
      <c r="CX753" s="303"/>
      <c r="CY753" s="303"/>
      <c r="CZ753" s="303"/>
    </row>
    <row r="754" ht="25.15" customHeight="true" x14ac:dyDescent="0.2">
      <c r="C754" s="1562"/>
      <c r="D754" s="1562"/>
      <c r="E754" s="1562"/>
      <c r="F754" s="1562"/>
      <c r="G754" s="1562"/>
      <c r="H754" s="1562"/>
      <c r="I754" s="1562"/>
      <c r="J754" s="1562"/>
      <c r="K754" s="1562"/>
      <c r="L754" s="1562"/>
      <c r="M754" s="1562"/>
      <c r="N754" s="1562"/>
      <c r="O754" s="1562"/>
      <c r="P754" s="1562"/>
      <c r="Q754" s="1562"/>
      <c r="BA754" s="303"/>
      <c r="BB754" s="353"/>
      <c r="BC754" s="303"/>
      <c r="BD754" s="303"/>
      <c r="BE754" s="303"/>
      <c r="BF754" s="303"/>
      <c r="BG754" s="303"/>
      <c r="BH754" s="303"/>
      <c r="BI754" s="303"/>
      <c r="BJ754" s="303"/>
      <c r="BK754" s="303"/>
      <c r="BL754" s="303"/>
      <c r="BM754" s="303"/>
      <c r="BN754" s="303"/>
      <c r="BO754" s="303"/>
      <c r="BP754" s="303"/>
      <c r="BQ754" s="303"/>
      <c r="BR754" s="303"/>
      <c r="BS754" s="303"/>
      <c r="BT754" s="303"/>
      <c r="BU754" s="303"/>
      <c r="BV754" s="303"/>
      <c r="BW754" s="303"/>
      <c r="BX754" s="303"/>
      <c r="BY754" s="303"/>
      <c r="BZ754" s="303"/>
      <c r="CA754" s="303"/>
      <c r="CB754" s="303"/>
      <c r="CC754" s="303"/>
      <c r="CD754" s="303"/>
      <c r="CE754" s="303"/>
      <c r="CF754" s="303"/>
      <c r="CG754" s="303"/>
      <c r="CH754" s="303"/>
      <c r="CI754" s="303"/>
      <c r="CJ754" s="303"/>
      <c r="CK754" s="303"/>
      <c r="CL754" s="303"/>
      <c r="CM754" s="303"/>
      <c r="CN754" s="303"/>
      <c r="CO754" s="303"/>
      <c r="CP754" s="303"/>
      <c r="CQ754" s="303"/>
      <c r="CR754" s="303"/>
      <c r="CS754" s="303"/>
      <c r="CT754" s="303"/>
      <c r="CU754" s="303"/>
      <c r="CV754" s="303"/>
      <c r="CW754" s="303"/>
      <c r="CX754" s="303"/>
      <c r="CY754" s="303"/>
      <c r="CZ754" s="303"/>
    </row>
    <row r="755" ht="25.15" customHeight="true" x14ac:dyDescent="0.2">
      <c r="C755" s="1562"/>
      <c r="D755" s="1562"/>
      <c r="E755" s="1562"/>
      <c r="F755" s="1562"/>
      <c r="G755" s="1562"/>
      <c r="H755" s="1562"/>
      <c r="I755" s="1562"/>
      <c r="J755" s="1562"/>
      <c r="K755" s="1562"/>
      <c r="L755" s="1562"/>
      <c r="M755" s="1562"/>
      <c r="N755" s="1562"/>
      <c r="O755" s="1562"/>
      <c r="P755" s="1562"/>
      <c r="Q755" s="1562"/>
      <c r="BA755" s="303"/>
      <c r="BB755" s="353"/>
      <c r="BC755" s="303"/>
      <c r="BD755" s="303"/>
      <c r="BE755" s="303"/>
      <c r="BF755" s="303"/>
      <c r="BG755" s="303"/>
      <c r="BH755" s="303"/>
      <c r="BI755" s="303"/>
      <c r="BJ755" s="303"/>
      <c r="BK755" s="303"/>
      <c r="BL755" s="303"/>
      <c r="BM755" s="303"/>
      <c r="BN755" s="303"/>
      <c r="BO755" s="303"/>
      <c r="BP755" s="303"/>
      <c r="BQ755" s="303"/>
      <c r="BR755" s="303"/>
      <c r="BS755" s="303"/>
      <c r="BT755" s="303"/>
      <c r="BU755" s="303"/>
      <c r="BV755" s="303"/>
      <c r="BW755" s="303"/>
      <c r="BX755" s="303"/>
      <c r="BY755" s="303"/>
      <c r="BZ755" s="303"/>
      <c r="CA755" s="303"/>
      <c r="CB755" s="303"/>
      <c r="CC755" s="303"/>
      <c r="CD755" s="303"/>
      <c r="CE755" s="303"/>
      <c r="CF755" s="303"/>
      <c r="CG755" s="303"/>
      <c r="CH755" s="303"/>
      <c r="CI755" s="303"/>
      <c r="CJ755" s="303"/>
      <c r="CK755" s="303"/>
      <c r="CL755" s="303"/>
      <c r="CM755" s="303"/>
      <c r="CN755" s="303"/>
      <c r="CO755" s="303"/>
      <c r="CP755" s="303"/>
      <c r="CQ755" s="303"/>
      <c r="CR755" s="303"/>
      <c r="CS755" s="303"/>
      <c r="CT755" s="303"/>
      <c r="CU755" s="303"/>
      <c r="CV755" s="303"/>
      <c r="CW755" s="303"/>
      <c r="CX755" s="303"/>
      <c r="CY755" s="303"/>
      <c r="CZ755" s="303"/>
    </row>
    <row r="756" ht="25.15" customHeight="true" x14ac:dyDescent="0.2">
      <c r="C756" s="1562"/>
      <c r="D756" s="1562"/>
      <c r="E756" s="1562"/>
      <c r="F756" s="1562"/>
      <c r="G756" s="1562"/>
      <c r="H756" s="1562"/>
      <c r="I756" s="1562"/>
      <c r="J756" s="1562"/>
      <c r="K756" s="1562"/>
      <c r="L756" s="1562"/>
      <c r="M756" s="1562"/>
      <c r="N756" s="1562"/>
      <c r="O756" s="1562"/>
      <c r="P756" s="1562"/>
      <c r="Q756" s="1562"/>
      <c r="BA756" s="303"/>
      <c r="BB756" s="353"/>
      <c r="BC756" s="303"/>
      <c r="BD756" s="303"/>
      <c r="BE756" s="303"/>
      <c r="BF756" s="303"/>
      <c r="BG756" s="303"/>
      <c r="BH756" s="303"/>
      <c r="BI756" s="303"/>
      <c r="BJ756" s="303"/>
      <c r="BK756" s="303"/>
      <c r="BL756" s="303"/>
      <c r="BM756" s="303"/>
      <c r="BN756" s="303"/>
      <c r="BO756" s="303"/>
      <c r="BP756" s="303"/>
      <c r="BQ756" s="303"/>
      <c r="BR756" s="303"/>
      <c r="BS756" s="303"/>
      <c r="BT756" s="303"/>
      <c r="BU756" s="303"/>
      <c r="BV756" s="303"/>
      <c r="BW756" s="303"/>
      <c r="BX756" s="303"/>
      <c r="BY756" s="303"/>
      <c r="BZ756" s="303"/>
      <c r="CA756" s="303"/>
      <c r="CB756" s="303"/>
      <c r="CC756" s="303"/>
      <c r="CD756" s="303"/>
      <c r="CE756" s="303"/>
      <c r="CF756" s="303"/>
      <c r="CG756" s="303"/>
      <c r="CH756" s="303"/>
      <c r="CI756" s="303"/>
      <c r="CJ756" s="303"/>
      <c r="CK756" s="303"/>
      <c r="CL756" s="303"/>
      <c r="CM756" s="303"/>
      <c r="CN756" s="303"/>
      <c r="CO756" s="303"/>
      <c r="CP756" s="303"/>
      <c r="CQ756" s="303"/>
      <c r="CR756" s="303"/>
      <c r="CS756" s="303"/>
      <c r="CT756" s="303"/>
      <c r="CU756" s="303"/>
      <c r="CV756" s="303"/>
      <c r="CW756" s="303"/>
      <c r="CX756" s="303"/>
      <c r="CY756" s="303"/>
      <c r="CZ756" s="303"/>
    </row>
    <row r="757" ht="25.15" customHeight="true" x14ac:dyDescent="0.2">
      <c r="C757" s="1562"/>
      <c r="D757" s="1562"/>
      <c r="E757" s="1562"/>
      <c r="F757" s="1562"/>
      <c r="G757" s="1562"/>
      <c r="H757" s="1562"/>
      <c r="I757" s="1562"/>
      <c r="J757" s="1562"/>
      <c r="K757" s="1562"/>
      <c r="L757" s="1562"/>
      <c r="M757" s="1562"/>
      <c r="N757" s="1562"/>
      <c r="O757" s="1562"/>
      <c r="P757" s="1562"/>
      <c r="Q757" s="1562"/>
      <c r="BA757" s="303"/>
      <c r="BB757" s="353"/>
      <c r="BC757" s="303"/>
      <c r="BD757" s="303"/>
      <c r="BE757" s="303"/>
      <c r="BF757" s="303"/>
      <c r="BG757" s="303"/>
      <c r="BH757" s="303"/>
      <c r="BI757" s="303"/>
      <c r="BJ757" s="303"/>
      <c r="BK757" s="303"/>
      <c r="BL757" s="303"/>
      <c r="BM757" s="303"/>
      <c r="BN757" s="303"/>
      <c r="BO757" s="303"/>
      <c r="BP757" s="303"/>
      <c r="BQ757" s="303"/>
      <c r="BR757" s="303"/>
      <c r="BS757" s="303"/>
      <c r="BT757" s="303"/>
      <c r="BU757" s="303"/>
      <c r="BV757" s="303"/>
      <c r="BW757" s="303"/>
      <c r="BX757" s="303"/>
      <c r="BY757" s="303"/>
      <c r="BZ757" s="303"/>
      <c r="CA757" s="303"/>
      <c r="CB757" s="303"/>
      <c r="CC757" s="303"/>
      <c r="CD757" s="303"/>
      <c r="CE757" s="303"/>
      <c r="CF757" s="303"/>
      <c r="CG757" s="303"/>
      <c r="CH757" s="303"/>
      <c r="CI757" s="303"/>
      <c r="CJ757" s="303"/>
      <c r="CK757" s="303"/>
      <c r="CL757" s="303"/>
      <c r="CM757" s="303"/>
      <c r="CN757" s="303"/>
      <c r="CO757" s="303"/>
      <c r="CP757" s="303"/>
      <c r="CQ757" s="303"/>
      <c r="CR757" s="303"/>
      <c r="CS757" s="303"/>
      <c r="CT757" s="303"/>
      <c r="CU757" s="303"/>
      <c r="CV757" s="303"/>
      <c r="CW757" s="303"/>
      <c r="CX757" s="303"/>
      <c r="CY757" s="303"/>
      <c r="CZ757" s="303"/>
    </row>
    <row r="758" ht="25.15" customHeight="true" x14ac:dyDescent="0.2">
      <c r="C758" s="1562"/>
      <c r="D758" s="1562"/>
      <c r="E758" s="1562"/>
      <c r="F758" s="1562"/>
      <c r="G758" s="1562"/>
      <c r="H758" s="1562"/>
      <c r="I758" s="1562"/>
      <c r="J758" s="1562"/>
      <c r="K758" s="1562"/>
      <c r="L758" s="1562"/>
      <c r="M758" s="1562"/>
      <c r="N758" s="1562"/>
      <c r="O758" s="1562"/>
      <c r="P758" s="1562"/>
      <c r="Q758" s="1562"/>
      <c r="BA758" s="303"/>
      <c r="BB758" s="353"/>
      <c r="BC758" s="303"/>
      <c r="BD758" s="303"/>
      <c r="BE758" s="303"/>
      <c r="BF758" s="303"/>
      <c r="BG758" s="303"/>
      <c r="BH758" s="303"/>
      <c r="BI758" s="303"/>
      <c r="BJ758" s="303"/>
      <c r="BK758" s="303"/>
      <c r="BL758" s="303"/>
      <c r="BM758" s="303"/>
      <c r="BN758" s="303"/>
      <c r="BO758" s="303"/>
      <c r="BP758" s="303"/>
      <c r="BQ758" s="303"/>
      <c r="BR758" s="303"/>
      <c r="BS758" s="303"/>
      <c r="BT758" s="303"/>
      <c r="BU758" s="303"/>
      <c r="BV758" s="303"/>
      <c r="BW758" s="303"/>
      <c r="BX758" s="303"/>
      <c r="BY758" s="303"/>
      <c r="BZ758" s="303"/>
      <c r="CA758" s="303"/>
      <c r="CB758" s="303"/>
      <c r="CC758" s="303"/>
      <c r="CD758" s="303"/>
      <c r="CE758" s="303"/>
      <c r="CF758" s="303"/>
      <c r="CG758" s="303"/>
      <c r="CH758" s="303"/>
      <c r="CI758" s="303"/>
      <c r="CJ758" s="303"/>
      <c r="CK758" s="303"/>
      <c r="CL758" s="303"/>
      <c r="CM758" s="303"/>
      <c r="CN758" s="303"/>
      <c r="CO758" s="303"/>
      <c r="CP758" s="303"/>
      <c r="CQ758" s="303"/>
      <c r="CR758" s="303"/>
      <c r="CS758" s="303"/>
      <c r="CT758" s="303"/>
      <c r="CU758" s="303"/>
      <c r="CV758" s="303"/>
      <c r="CW758" s="303"/>
      <c r="CX758" s="303"/>
      <c r="CY758" s="303"/>
      <c r="CZ758" s="303"/>
    </row>
    <row r="759" ht="25.15" customHeight="true" x14ac:dyDescent="0.2">
      <c r="C759" s="1562"/>
      <c r="D759" s="1562"/>
      <c r="E759" s="1562"/>
      <c r="F759" s="1562"/>
      <c r="G759" s="1562"/>
      <c r="H759" s="1562"/>
      <c r="I759" s="1562"/>
      <c r="J759" s="1562"/>
      <c r="K759" s="1562"/>
      <c r="L759" s="1562"/>
      <c r="M759" s="1562"/>
      <c r="N759" s="1562"/>
      <c r="O759" s="1562"/>
      <c r="P759" s="1562"/>
      <c r="Q759" s="1562"/>
      <c r="BA759" s="303"/>
      <c r="BB759" s="353"/>
      <c r="BC759" s="303"/>
      <c r="BD759" s="303"/>
      <c r="BE759" s="303"/>
      <c r="BF759" s="303"/>
      <c r="BG759" s="303"/>
      <c r="BH759" s="303"/>
      <c r="BI759" s="303"/>
      <c r="BJ759" s="303"/>
      <c r="BK759" s="303"/>
      <c r="BL759" s="303"/>
      <c r="BM759" s="303"/>
      <c r="BN759" s="303"/>
      <c r="BO759" s="303"/>
      <c r="BP759" s="303"/>
      <c r="BQ759" s="303"/>
      <c r="BR759" s="303"/>
      <c r="BS759" s="303"/>
      <c r="BT759" s="303"/>
      <c r="BU759" s="303"/>
      <c r="BV759" s="303"/>
      <c r="BW759" s="303"/>
      <c r="BX759" s="303"/>
      <c r="BY759" s="303"/>
      <c r="BZ759" s="303"/>
      <c r="CA759" s="303"/>
      <c r="CB759" s="303"/>
      <c r="CC759" s="303"/>
      <c r="CD759" s="303"/>
      <c r="CE759" s="303"/>
      <c r="CF759" s="303"/>
      <c r="CG759" s="303"/>
      <c r="CH759" s="303"/>
      <c r="CI759" s="303"/>
      <c r="CJ759" s="303"/>
      <c r="CK759" s="303"/>
      <c r="CL759" s="303"/>
      <c r="CM759" s="303"/>
      <c r="CN759" s="303"/>
      <c r="CO759" s="303"/>
      <c r="CP759" s="303"/>
      <c r="CQ759" s="303"/>
      <c r="CR759" s="303"/>
      <c r="CS759" s="303"/>
      <c r="CT759" s="303"/>
      <c r="CU759" s="303"/>
      <c r="CV759" s="303"/>
      <c r="CW759" s="303"/>
      <c r="CX759" s="303"/>
      <c r="CY759" s="303"/>
      <c r="CZ759" s="303"/>
    </row>
    <row r="760" ht="25.15" customHeight="true" x14ac:dyDescent="0.2">
      <c r="C760" s="1562"/>
      <c r="D760" s="1562"/>
      <c r="E760" s="1562"/>
      <c r="F760" s="1562"/>
      <c r="G760" s="1562"/>
      <c r="H760" s="1562"/>
      <c r="I760" s="1562"/>
      <c r="J760" s="1562"/>
      <c r="K760" s="1562"/>
      <c r="L760" s="1562"/>
      <c r="M760" s="1562"/>
      <c r="N760" s="1562"/>
      <c r="O760" s="1562"/>
      <c r="P760" s="1562"/>
      <c r="Q760" s="1562"/>
      <c r="BA760" s="303"/>
      <c r="BB760" s="353"/>
      <c r="BC760" s="303"/>
      <c r="BD760" s="303"/>
      <c r="BE760" s="303"/>
      <c r="BF760" s="303"/>
      <c r="BG760" s="303"/>
      <c r="BH760" s="303"/>
      <c r="BI760" s="303"/>
      <c r="BJ760" s="303"/>
      <c r="BK760" s="303"/>
      <c r="BL760" s="303"/>
      <c r="BM760" s="303"/>
      <c r="BN760" s="303"/>
      <c r="BO760" s="303"/>
      <c r="BP760" s="303"/>
      <c r="BQ760" s="303"/>
      <c r="BR760" s="303"/>
      <c r="BS760" s="303"/>
      <c r="BT760" s="303"/>
      <c r="BU760" s="303"/>
      <c r="BV760" s="303"/>
      <c r="BW760" s="303"/>
      <c r="BX760" s="303"/>
      <c r="BY760" s="303"/>
      <c r="BZ760" s="303"/>
      <c r="CA760" s="303"/>
      <c r="CB760" s="303"/>
      <c r="CC760" s="303"/>
      <c r="CD760" s="303"/>
      <c r="CE760" s="303"/>
      <c r="CF760" s="303"/>
      <c r="CG760" s="303"/>
      <c r="CH760" s="303"/>
      <c r="CI760" s="303"/>
      <c r="CJ760" s="303"/>
      <c r="CK760" s="303"/>
      <c r="CL760" s="303"/>
      <c r="CM760" s="303"/>
      <c r="CN760" s="303"/>
      <c r="CO760" s="303"/>
      <c r="CP760" s="303"/>
      <c r="CQ760" s="303"/>
      <c r="CR760" s="303"/>
      <c r="CS760" s="303"/>
      <c r="CT760" s="303"/>
      <c r="CU760" s="303"/>
      <c r="CV760" s="303"/>
      <c r="CW760" s="303"/>
      <c r="CX760" s="303"/>
      <c r="CY760" s="303"/>
      <c r="CZ760" s="303"/>
    </row>
    <row r="761" ht="25.15" customHeight="true" x14ac:dyDescent="0.2">
      <c r="C761" s="1562"/>
      <c r="D761" s="1562"/>
      <c r="E761" s="1562"/>
      <c r="F761" s="1562"/>
      <c r="G761" s="1562"/>
      <c r="H761" s="1562"/>
      <c r="I761" s="1562"/>
      <c r="J761" s="1562"/>
      <c r="K761" s="1562"/>
      <c r="L761" s="1562"/>
      <c r="M761" s="1562"/>
      <c r="N761" s="1562"/>
      <c r="O761" s="1562"/>
      <c r="P761" s="1562"/>
      <c r="Q761" s="1562"/>
      <c r="BA761" s="303"/>
      <c r="BB761" s="353"/>
      <c r="BC761" s="303"/>
      <c r="BD761" s="303"/>
      <c r="BE761" s="303"/>
      <c r="BF761" s="303"/>
      <c r="BG761" s="303"/>
      <c r="BH761" s="303"/>
      <c r="BI761" s="303"/>
      <c r="BJ761" s="303"/>
      <c r="BK761" s="303"/>
      <c r="BL761" s="303"/>
      <c r="BM761" s="303"/>
      <c r="BN761" s="303"/>
      <c r="BO761" s="303"/>
      <c r="BP761" s="303"/>
      <c r="BQ761" s="303"/>
      <c r="BR761" s="303"/>
      <c r="BS761" s="303"/>
      <c r="BT761" s="303"/>
      <c r="BU761" s="303"/>
      <c r="BV761" s="303"/>
      <c r="BW761" s="303"/>
      <c r="BX761" s="303"/>
      <c r="BY761" s="303"/>
      <c r="BZ761" s="303"/>
      <c r="CA761" s="303"/>
      <c r="CB761" s="303"/>
      <c r="CC761" s="303"/>
      <c r="CD761" s="303"/>
      <c r="CE761" s="303"/>
      <c r="CF761" s="303"/>
      <c r="CG761" s="303"/>
      <c r="CH761" s="303"/>
      <c r="CI761" s="303"/>
      <c r="CJ761" s="303"/>
      <c r="CK761" s="303"/>
      <c r="CL761" s="303"/>
      <c r="CM761" s="303"/>
      <c r="CN761" s="303"/>
      <c r="CO761" s="303"/>
      <c r="CP761" s="303"/>
      <c r="CQ761" s="303"/>
      <c r="CR761" s="303"/>
      <c r="CS761" s="303"/>
      <c r="CT761" s="303"/>
      <c r="CU761" s="303"/>
      <c r="CV761" s="303"/>
      <c r="CW761" s="303"/>
      <c r="CX761" s="303"/>
      <c r="CY761" s="303"/>
      <c r="CZ761" s="303"/>
    </row>
    <row r="762" ht="25.15" customHeight="true" x14ac:dyDescent="0.2">
      <c r="C762" s="1562"/>
      <c r="D762" s="1562"/>
      <c r="E762" s="1562"/>
      <c r="F762" s="1562"/>
      <c r="G762" s="1562"/>
      <c r="H762" s="1562"/>
      <c r="I762" s="1562"/>
      <c r="J762" s="1562"/>
      <c r="K762" s="1562"/>
      <c r="L762" s="1562"/>
      <c r="M762" s="1562"/>
      <c r="N762" s="1562"/>
      <c r="O762" s="1562"/>
      <c r="P762" s="1562"/>
      <c r="Q762" s="1562"/>
      <c r="BA762" s="303"/>
      <c r="BB762" s="353"/>
      <c r="BC762" s="303"/>
      <c r="BD762" s="303"/>
      <c r="BE762" s="303"/>
      <c r="BF762" s="303"/>
      <c r="BG762" s="303"/>
      <c r="BH762" s="303"/>
      <c r="BI762" s="303"/>
      <c r="BJ762" s="303"/>
      <c r="BK762" s="303"/>
      <c r="BL762" s="303"/>
      <c r="BM762" s="303"/>
      <c r="BN762" s="303"/>
      <c r="BO762" s="303"/>
      <c r="BP762" s="303"/>
      <c r="BQ762" s="303"/>
      <c r="BR762" s="303"/>
      <c r="BS762" s="303"/>
      <c r="BT762" s="303"/>
      <c r="BU762" s="303"/>
      <c r="BV762" s="303"/>
      <c r="BW762" s="303"/>
      <c r="BX762" s="303"/>
      <c r="BY762" s="303"/>
      <c r="BZ762" s="303"/>
      <c r="CA762" s="303"/>
      <c r="CB762" s="303"/>
      <c r="CC762" s="303"/>
      <c r="CD762" s="303"/>
      <c r="CE762" s="303"/>
      <c r="CF762" s="303"/>
      <c r="CG762" s="303"/>
      <c r="CH762" s="303"/>
      <c r="CI762" s="303"/>
      <c r="CJ762" s="303"/>
      <c r="CK762" s="303"/>
      <c r="CL762" s="303"/>
      <c r="CM762" s="303"/>
      <c r="CN762" s="303"/>
      <c r="CO762" s="303"/>
      <c r="CP762" s="303"/>
      <c r="CQ762" s="303"/>
      <c r="CR762" s="303"/>
      <c r="CS762" s="303"/>
      <c r="CT762" s="303"/>
      <c r="CU762" s="303"/>
      <c r="CV762" s="303"/>
      <c r="CW762" s="303"/>
      <c r="CX762" s="303"/>
      <c r="CY762" s="303"/>
      <c r="CZ762" s="303"/>
    </row>
    <row r="763" ht="25.15" customHeight="true" x14ac:dyDescent="0.2">
      <c r="C763" s="1562"/>
      <c r="D763" s="1562"/>
      <c r="E763" s="1562"/>
      <c r="F763" s="1562"/>
      <c r="G763" s="1562"/>
      <c r="H763" s="1562"/>
      <c r="I763" s="1562"/>
      <c r="J763" s="1562"/>
      <c r="K763" s="1562"/>
      <c r="L763" s="1562"/>
      <c r="M763" s="1562"/>
      <c r="N763" s="1562"/>
      <c r="O763" s="1562"/>
      <c r="P763" s="1562"/>
      <c r="Q763" s="1562"/>
      <c r="BA763" s="303"/>
      <c r="BB763" s="353"/>
      <c r="BC763" s="303"/>
      <c r="BD763" s="303"/>
      <c r="BE763" s="303"/>
      <c r="BF763" s="303"/>
      <c r="BG763" s="303"/>
      <c r="BH763" s="303"/>
      <c r="BI763" s="303"/>
      <c r="BJ763" s="303"/>
      <c r="BK763" s="303"/>
      <c r="BL763" s="303"/>
      <c r="BM763" s="303"/>
      <c r="BN763" s="303"/>
      <c r="BO763" s="303"/>
      <c r="BP763" s="303"/>
      <c r="BQ763" s="303"/>
      <c r="BR763" s="303"/>
      <c r="BS763" s="303"/>
      <c r="BT763" s="303"/>
      <c r="BU763" s="303"/>
      <c r="BV763" s="303"/>
      <c r="BW763" s="303"/>
      <c r="BX763" s="303"/>
      <c r="BY763" s="303"/>
      <c r="BZ763" s="303"/>
      <c r="CA763" s="303"/>
      <c r="CB763" s="303"/>
      <c r="CC763" s="303"/>
      <c r="CD763" s="303"/>
      <c r="CE763" s="303"/>
      <c r="CF763" s="303"/>
      <c r="CG763" s="303"/>
      <c r="CH763" s="303"/>
      <c r="CI763" s="303"/>
      <c r="CJ763" s="303"/>
      <c r="CK763" s="303"/>
      <c r="CL763" s="303"/>
      <c r="CM763" s="303"/>
      <c r="CN763" s="303"/>
      <c r="CO763" s="303"/>
      <c r="CP763" s="303"/>
      <c r="CQ763" s="303"/>
      <c r="CR763" s="303"/>
      <c r="CS763" s="303"/>
      <c r="CT763" s="303"/>
      <c r="CU763" s="303"/>
      <c r="CV763" s="303"/>
      <c r="CW763" s="303"/>
      <c r="CX763" s="303"/>
      <c r="CY763" s="303"/>
      <c r="CZ763" s="303"/>
    </row>
    <row r="764" ht="25.15" customHeight="true" x14ac:dyDescent="0.2">
      <c r="C764" s="1562"/>
      <c r="D764" s="1562"/>
      <c r="E764" s="1562"/>
      <c r="F764" s="1562"/>
      <c r="G764" s="1562"/>
      <c r="H764" s="1562"/>
      <c r="I764" s="1562"/>
      <c r="J764" s="1562"/>
      <c r="K764" s="1562"/>
      <c r="L764" s="1562"/>
      <c r="M764" s="1562"/>
      <c r="N764" s="1562"/>
      <c r="O764" s="1562"/>
      <c r="P764" s="1562"/>
      <c r="Q764" s="1562"/>
      <c r="BA764" s="303"/>
      <c r="BB764" s="353"/>
      <c r="BC764" s="303"/>
      <c r="BD764" s="303"/>
      <c r="BE764" s="303"/>
      <c r="BF764" s="303"/>
      <c r="BG764" s="303"/>
      <c r="BH764" s="303"/>
      <c r="BI764" s="303"/>
      <c r="BJ764" s="303"/>
      <c r="BK764" s="303"/>
      <c r="BL764" s="303"/>
      <c r="BM764" s="303"/>
      <c r="BN764" s="303"/>
      <c r="BO764" s="303"/>
      <c r="BP764" s="303"/>
      <c r="BQ764" s="303"/>
      <c r="BR764" s="303"/>
      <c r="BS764" s="303"/>
      <c r="BT764" s="303"/>
      <c r="BU764" s="303"/>
      <c r="BV764" s="303"/>
      <c r="BW764" s="303"/>
      <c r="BX764" s="303"/>
      <c r="BY764" s="303"/>
      <c r="BZ764" s="303"/>
      <c r="CA764" s="303"/>
      <c r="CB764" s="303"/>
      <c r="CC764" s="303"/>
      <c r="CD764" s="303"/>
      <c r="CE764" s="303"/>
      <c r="CF764" s="303"/>
      <c r="CG764" s="303"/>
      <c r="CH764" s="303"/>
      <c r="CI764" s="303"/>
      <c r="CJ764" s="303"/>
      <c r="CK764" s="303"/>
      <c r="CL764" s="303"/>
      <c r="CM764" s="303"/>
      <c r="CN764" s="303"/>
      <c r="CO764" s="303"/>
      <c r="CP764" s="303"/>
      <c r="CQ764" s="303"/>
      <c r="CR764" s="303"/>
      <c r="CS764" s="303"/>
      <c r="CT764" s="303"/>
      <c r="CU764" s="303"/>
      <c r="CV764" s="303"/>
      <c r="CW764" s="303"/>
      <c r="CX764" s="303"/>
      <c r="CY764" s="303"/>
      <c r="CZ764" s="303"/>
    </row>
    <row r="765" ht="25.15" customHeight="true" x14ac:dyDescent="0.2">
      <c r="C765" s="1562"/>
      <c r="D765" s="1562"/>
      <c r="E765" s="1562"/>
      <c r="F765" s="1562"/>
      <c r="G765" s="1562"/>
      <c r="H765" s="1562"/>
      <c r="I765" s="1562"/>
      <c r="J765" s="1562"/>
      <c r="K765" s="1562"/>
      <c r="L765" s="1562"/>
      <c r="M765" s="1562"/>
      <c r="N765" s="1562"/>
      <c r="O765" s="1562"/>
      <c r="P765" s="1562"/>
      <c r="Q765" s="1562"/>
      <c r="BA765" s="303"/>
      <c r="BB765" s="353"/>
      <c r="BC765" s="303"/>
      <c r="BD765" s="303"/>
      <c r="BE765" s="303"/>
      <c r="BF765" s="303"/>
      <c r="BG765" s="303"/>
      <c r="BH765" s="303"/>
      <c r="BI765" s="303"/>
      <c r="BJ765" s="303"/>
      <c r="BK765" s="303"/>
      <c r="BL765" s="303"/>
      <c r="BM765" s="303"/>
      <c r="BN765" s="303"/>
      <c r="BO765" s="303"/>
      <c r="BP765" s="303"/>
      <c r="BQ765" s="303"/>
      <c r="BR765" s="303"/>
      <c r="BS765" s="303"/>
      <c r="BT765" s="303"/>
      <c r="BU765" s="303"/>
      <c r="BV765" s="303"/>
      <c r="BW765" s="303"/>
      <c r="BX765" s="303"/>
      <c r="BY765" s="303"/>
      <c r="BZ765" s="303"/>
      <c r="CA765" s="303"/>
      <c r="CB765" s="303"/>
      <c r="CC765" s="303"/>
      <c r="CD765" s="303"/>
      <c r="CE765" s="303"/>
      <c r="CF765" s="303"/>
      <c r="CG765" s="303"/>
      <c r="CH765" s="303"/>
      <c r="CI765" s="303"/>
      <c r="CJ765" s="303"/>
      <c r="CK765" s="303"/>
      <c r="CL765" s="303"/>
      <c r="CM765" s="303"/>
      <c r="CN765" s="303"/>
      <c r="CO765" s="303"/>
      <c r="CP765" s="303"/>
      <c r="CQ765" s="303"/>
      <c r="CR765" s="303"/>
      <c r="CS765" s="303"/>
      <c r="CT765" s="303"/>
      <c r="CU765" s="303"/>
      <c r="CV765" s="303"/>
      <c r="CW765" s="303"/>
      <c r="CX765" s="303"/>
      <c r="CY765" s="303"/>
      <c r="CZ765" s="303"/>
    </row>
    <row r="766" ht="25.15" customHeight="true" x14ac:dyDescent="0.2">
      <c r="C766" s="1562"/>
      <c r="D766" s="1562"/>
      <c r="E766" s="1562"/>
      <c r="F766" s="1562"/>
      <c r="G766" s="1562"/>
      <c r="H766" s="1562"/>
      <c r="I766" s="1562"/>
      <c r="J766" s="1562"/>
      <c r="K766" s="1562"/>
      <c r="L766" s="1562"/>
      <c r="M766" s="1562"/>
      <c r="N766" s="1562"/>
      <c r="O766" s="1562"/>
      <c r="P766" s="1562"/>
      <c r="Q766" s="1562"/>
      <c r="BA766" s="303"/>
      <c r="BB766" s="353"/>
      <c r="BC766" s="303"/>
      <c r="BD766" s="303"/>
      <c r="BE766" s="303"/>
      <c r="BF766" s="303"/>
      <c r="BG766" s="303"/>
      <c r="BH766" s="303"/>
      <c r="BI766" s="303"/>
      <c r="BJ766" s="303"/>
      <c r="BK766" s="303"/>
      <c r="BL766" s="303"/>
      <c r="BM766" s="303"/>
      <c r="BN766" s="303"/>
      <c r="BO766" s="303"/>
      <c r="BP766" s="303"/>
      <c r="BQ766" s="303"/>
      <c r="BR766" s="303"/>
      <c r="BS766" s="303"/>
      <c r="BT766" s="303"/>
      <c r="BU766" s="303"/>
      <c r="BV766" s="303"/>
      <c r="BW766" s="303"/>
      <c r="BX766" s="303"/>
      <c r="BY766" s="303"/>
      <c r="BZ766" s="303"/>
      <c r="CA766" s="303"/>
      <c r="CB766" s="303"/>
      <c r="CC766" s="303"/>
      <c r="CD766" s="303"/>
      <c r="CE766" s="303"/>
      <c r="CF766" s="303"/>
      <c r="CG766" s="303"/>
      <c r="CH766" s="303"/>
      <c r="CI766" s="303"/>
      <c r="CJ766" s="303"/>
      <c r="CK766" s="303"/>
      <c r="CL766" s="303"/>
      <c r="CM766" s="303"/>
      <c r="CN766" s="303"/>
      <c r="CO766" s="303"/>
      <c r="CP766" s="303"/>
      <c r="CQ766" s="303"/>
      <c r="CR766" s="303"/>
      <c r="CS766" s="303"/>
      <c r="CT766" s="303"/>
      <c r="CU766" s="303"/>
      <c r="CV766" s="303"/>
      <c r="CW766" s="303"/>
      <c r="CX766" s="303"/>
      <c r="CY766" s="303"/>
      <c r="CZ766" s="303"/>
    </row>
    <row r="767" ht="25.15" customHeight="true" x14ac:dyDescent="0.2">
      <c r="C767" s="1562"/>
      <c r="D767" s="1562"/>
      <c r="E767" s="1562"/>
      <c r="F767" s="1562"/>
      <c r="G767" s="1562"/>
      <c r="H767" s="1562"/>
      <c r="I767" s="1562"/>
      <c r="J767" s="1562"/>
      <c r="K767" s="1562"/>
      <c r="L767" s="1562"/>
      <c r="M767" s="1562"/>
      <c r="N767" s="1562"/>
      <c r="O767" s="1562"/>
      <c r="P767" s="1562"/>
      <c r="Q767" s="1562"/>
      <c r="BA767" s="303"/>
      <c r="BB767" s="353"/>
      <c r="BC767" s="303"/>
      <c r="BD767" s="303"/>
      <c r="BE767" s="303"/>
      <c r="BF767" s="303"/>
      <c r="BG767" s="303"/>
      <c r="BH767" s="303"/>
      <c r="BI767" s="303"/>
      <c r="BJ767" s="303"/>
      <c r="BK767" s="303"/>
      <c r="BL767" s="303"/>
      <c r="BM767" s="303"/>
      <c r="BN767" s="303"/>
      <c r="BO767" s="303"/>
      <c r="BP767" s="303"/>
      <c r="BQ767" s="303"/>
      <c r="BR767" s="303"/>
      <c r="BS767" s="303"/>
      <c r="BT767" s="303"/>
      <c r="BU767" s="303"/>
      <c r="BV767" s="303"/>
      <c r="BW767" s="303"/>
      <c r="BX767" s="303"/>
      <c r="BY767" s="303"/>
      <c r="BZ767" s="303"/>
      <c r="CA767" s="303"/>
      <c r="CB767" s="303"/>
      <c r="CC767" s="303"/>
      <c r="CD767" s="303"/>
      <c r="CE767" s="303"/>
      <c r="CF767" s="303"/>
      <c r="CG767" s="303"/>
      <c r="CH767" s="303"/>
      <c r="CI767" s="303"/>
      <c r="CJ767" s="303"/>
      <c r="CK767" s="303"/>
      <c r="CL767" s="303"/>
      <c r="CM767" s="303"/>
      <c r="CN767" s="303"/>
      <c r="CO767" s="303"/>
      <c r="CP767" s="303"/>
      <c r="CQ767" s="303"/>
      <c r="CR767" s="303"/>
      <c r="CS767" s="303"/>
      <c r="CT767" s="303"/>
      <c r="CU767" s="303"/>
      <c r="CV767" s="303"/>
      <c r="CW767" s="303"/>
      <c r="CX767" s="303"/>
      <c r="CY767" s="303"/>
      <c r="CZ767" s="303"/>
    </row>
    <row r="768" ht="25.15" customHeight="true" x14ac:dyDescent="0.2">
      <c r="C768" s="1562"/>
      <c r="D768" s="1562"/>
      <c r="E768" s="1562"/>
      <c r="F768" s="1562"/>
      <c r="G768" s="1562"/>
      <c r="H768" s="1562"/>
      <c r="I768" s="1562"/>
      <c r="J768" s="1562"/>
      <c r="K768" s="1562"/>
      <c r="L768" s="1562"/>
      <c r="M768" s="1562"/>
      <c r="N768" s="1562"/>
      <c r="O768" s="1562"/>
      <c r="P768" s="1562"/>
      <c r="Q768" s="1562"/>
      <c r="BA768" s="301"/>
      <c r="BB768" s="354"/>
      <c r="BC768" s="301"/>
      <c r="BD768" s="301"/>
      <c r="BE768" s="301"/>
      <c r="BF768" s="301"/>
      <c r="BG768" s="301"/>
      <c r="BH768" s="301"/>
      <c r="BI768" s="301"/>
      <c r="BJ768" s="301"/>
      <c r="BK768" s="301"/>
      <c r="BL768" s="301"/>
      <c r="BM768" s="301"/>
      <c r="BN768" s="301"/>
      <c r="BO768" s="301"/>
      <c r="BP768" s="301"/>
      <c r="BQ768" s="301"/>
      <c r="BR768" s="301"/>
      <c r="BS768" s="301"/>
      <c r="BT768" s="301"/>
      <c r="BU768" s="301"/>
      <c r="BV768" s="301"/>
      <c r="BW768" s="301"/>
      <c r="BX768" s="301"/>
      <c r="BY768" s="301"/>
      <c r="BZ768" s="301"/>
      <c r="CA768" s="301"/>
      <c r="CB768" s="301"/>
      <c r="CC768" s="301"/>
      <c r="CD768" s="301"/>
      <c r="CE768" s="301"/>
      <c r="CF768" s="301"/>
      <c r="CG768" s="301"/>
      <c r="CH768" s="301"/>
      <c r="CI768" s="301"/>
      <c r="CJ768" s="301"/>
      <c r="CK768" s="301"/>
      <c r="CL768" s="301"/>
      <c r="CM768" s="301"/>
      <c r="CN768" s="301"/>
      <c r="CO768" s="301"/>
      <c r="CP768" s="301"/>
      <c r="CQ768" s="301"/>
      <c r="CR768" s="301"/>
      <c r="CS768" s="301"/>
      <c r="CT768" s="301"/>
      <c r="CU768" s="301"/>
      <c r="CV768" s="301"/>
      <c r="CW768" s="301"/>
      <c r="CX768" s="301"/>
      <c r="CY768" s="301"/>
      <c r="CZ768" s="301"/>
    </row>
    <row r="769" ht="25.15" customHeight="true" x14ac:dyDescent="0.2">
      <c r="C769" s="1562"/>
      <c r="D769" s="1562"/>
      <c r="E769" s="1562"/>
      <c r="F769" s="1562"/>
      <c r="G769" s="1562"/>
      <c r="H769" s="1562"/>
      <c r="I769" s="1562"/>
      <c r="J769" s="1562"/>
      <c r="K769" s="1562"/>
      <c r="L769" s="1562"/>
      <c r="M769" s="1562"/>
      <c r="N769" s="1562"/>
      <c r="O769" s="1562"/>
      <c r="P769" s="1562"/>
      <c r="Q769" s="1562"/>
      <c r="BA769" s="301"/>
      <c r="BB769" s="354"/>
      <c r="BC769" s="301"/>
      <c r="BD769" s="301"/>
      <c r="BE769" s="301"/>
      <c r="BF769" s="301"/>
      <c r="BG769" s="301"/>
      <c r="BH769" s="301"/>
      <c r="BI769" s="301"/>
      <c r="BJ769" s="301"/>
      <c r="BK769" s="301"/>
      <c r="BL769" s="301"/>
      <c r="BM769" s="301"/>
      <c r="BN769" s="301"/>
      <c r="BO769" s="301"/>
      <c r="BP769" s="301"/>
      <c r="BQ769" s="301"/>
      <c r="BR769" s="301"/>
      <c r="BS769" s="301"/>
      <c r="BT769" s="301"/>
      <c r="BU769" s="301"/>
      <c r="BV769" s="301"/>
      <c r="BW769" s="301"/>
      <c r="BX769" s="301"/>
      <c r="BY769" s="301"/>
      <c r="BZ769" s="301"/>
      <c r="CA769" s="301"/>
      <c r="CB769" s="301"/>
      <c r="CC769" s="301"/>
      <c r="CD769" s="301"/>
      <c r="CE769" s="301"/>
      <c r="CF769" s="301"/>
      <c r="CG769" s="301"/>
      <c r="CH769" s="301"/>
      <c r="CI769" s="301"/>
      <c r="CJ769" s="301"/>
      <c r="CK769" s="301"/>
      <c r="CL769" s="301"/>
      <c r="CM769" s="301"/>
      <c r="CN769" s="301"/>
      <c r="CO769" s="301"/>
      <c r="CP769" s="301"/>
      <c r="CQ769" s="301"/>
      <c r="CR769" s="301"/>
      <c r="CS769" s="301"/>
      <c r="CT769" s="301"/>
      <c r="CU769" s="301"/>
      <c r="CV769" s="301"/>
      <c r="CW769" s="301"/>
      <c r="CX769" s="301"/>
      <c r="CY769" s="301"/>
      <c r="CZ769" s="301"/>
    </row>
    <row r="770" ht="25.15" customHeight="true" x14ac:dyDescent="0.2">
      <c r="C770" s="1562"/>
      <c r="D770" s="1562"/>
      <c r="E770" s="1562"/>
      <c r="F770" s="1562"/>
      <c r="G770" s="1562"/>
      <c r="H770" s="1562"/>
      <c r="I770" s="1562"/>
      <c r="J770" s="1562"/>
      <c r="K770" s="1562"/>
      <c r="L770" s="1562"/>
      <c r="M770" s="1562"/>
      <c r="N770" s="1562"/>
      <c r="O770" s="1562"/>
      <c r="P770" s="1562"/>
      <c r="Q770" s="1562"/>
      <c r="BA770" s="301"/>
      <c r="BB770" s="354"/>
      <c r="BC770" s="301"/>
      <c r="BD770" s="301"/>
      <c r="BE770" s="301"/>
      <c r="BF770" s="301"/>
      <c r="BG770" s="301"/>
      <c r="BH770" s="301"/>
      <c r="BI770" s="301"/>
      <c r="BJ770" s="301"/>
      <c r="BK770" s="301"/>
      <c r="BL770" s="301"/>
      <c r="BM770" s="301"/>
      <c r="BN770" s="301"/>
      <c r="BO770" s="301"/>
      <c r="BP770" s="301"/>
      <c r="BQ770" s="301"/>
      <c r="BR770" s="301"/>
      <c r="BS770" s="301"/>
      <c r="BT770" s="301"/>
      <c r="BU770" s="301"/>
      <c r="BV770" s="301"/>
      <c r="BW770" s="301"/>
      <c r="BX770" s="301"/>
      <c r="BY770" s="301"/>
      <c r="BZ770" s="301"/>
      <c r="CA770" s="301"/>
      <c r="CB770" s="301"/>
      <c r="CC770" s="301"/>
      <c r="CD770" s="301"/>
      <c r="CE770" s="301"/>
      <c r="CF770" s="301"/>
      <c r="CG770" s="301"/>
      <c r="CH770" s="301"/>
      <c r="CI770" s="301"/>
      <c r="CJ770" s="301"/>
      <c r="CK770" s="301"/>
      <c r="CL770" s="301"/>
      <c r="CM770" s="301"/>
      <c r="CN770" s="301"/>
      <c r="CO770" s="301"/>
      <c r="CP770" s="301"/>
      <c r="CQ770" s="301"/>
      <c r="CR770" s="301"/>
      <c r="CS770" s="301"/>
      <c r="CT770" s="301"/>
      <c r="CU770" s="301"/>
      <c r="CV770" s="301"/>
      <c r="CW770" s="301"/>
      <c r="CX770" s="301"/>
      <c r="CY770" s="301"/>
      <c r="CZ770" s="301"/>
    </row>
    <row r="771" ht="25.15" customHeight="true" x14ac:dyDescent="0.2">
      <c r="C771" s="1562"/>
      <c r="D771" s="1562"/>
      <c r="E771" s="1562"/>
      <c r="F771" s="1562"/>
      <c r="G771" s="1562"/>
      <c r="H771" s="1562"/>
      <c r="I771" s="1562"/>
      <c r="J771" s="1562"/>
      <c r="K771" s="1562"/>
      <c r="L771" s="1562"/>
      <c r="M771" s="1562"/>
      <c r="N771" s="1562"/>
      <c r="O771" s="1562"/>
      <c r="P771" s="1562"/>
      <c r="Q771" s="1562"/>
      <c r="BA771" s="301"/>
      <c r="BB771" s="354"/>
      <c r="BC771" s="301"/>
      <c r="BD771" s="301"/>
      <c r="BE771" s="301"/>
      <c r="BF771" s="301"/>
      <c r="BG771" s="301"/>
      <c r="BH771" s="301"/>
      <c r="BI771" s="301"/>
      <c r="BJ771" s="301"/>
      <c r="BK771" s="301"/>
      <c r="BL771" s="301"/>
      <c r="BM771" s="301"/>
      <c r="BN771" s="301"/>
      <c r="BO771" s="301"/>
      <c r="BP771" s="301"/>
      <c r="BQ771" s="301"/>
      <c r="BR771" s="301"/>
      <c r="BS771" s="301"/>
      <c r="BT771" s="301"/>
      <c r="BU771" s="301"/>
      <c r="BV771" s="301"/>
      <c r="BW771" s="301"/>
      <c r="BX771" s="301"/>
      <c r="BY771" s="301"/>
      <c r="BZ771" s="301"/>
      <c r="CA771" s="301"/>
      <c r="CB771" s="301"/>
      <c r="CC771" s="301"/>
      <c r="CD771" s="301"/>
      <c r="CE771" s="301"/>
      <c r="CF771" s="301"/>
      <c r="CG771" s="301"/>
      <c r="CH771" s="301"/>
      <c r="CI771" s="301"/>
      <c r="CJ771" s="301"/>
      <c r="CK771" s="301"/>
      <c r="CL771" s="301"/>
      <c r="CM771" s="301"/>
      <c r="CN771" s="301"/>
      <c r="CO771" s="301"/>
      <c r="CP771" s="301"/>
      <c r="CQ771" s="301"/>
      <c r="CR771" s="301"/>
      <c r="CS771" s="301"/>
      <c r="CT771" s="301"/>
      <c r="CU771" s="301"/>
      <c r="CV771" s="301"/>
      <c r="CW771" s="301"/>
      <c r="CX771" s="301"/>
      <c r="CY771" s="301"/>
      <c r="CZ771" s="301"/>
    </row>
    <row r="772" ht="25.15" customHeight="true" x14ac:dyDescent="0.2">
      <c r="C772" s="1562"/>
      <c r="D772" s="1562"/>
      <c r="E772" s="1562"/>
      <c r="F772" s="1562"/>
      <c r="G772" s="1562"/>
      <c r="H772" s="1562"/>
      <c r="I772" s="1562"/>
      <c r="J772" s="1562"/>
      <c r="K772" s="1562"/>
      <c r="L772" s="1562"/>
      <c r="M772" s="1562"/>
      <c r="N772" s="1562"/>
      <c r="O772" s="1562"/>
      <c r="P772" s="1562"/>
      <c r="Q772" s="1562"/>
      <c r="BA772" s="301"/>
      <c r="BB772" s="354"/>
      <c r="BC772" s="301"/>
      <c r="BD772" s="301"/>
      <c r="BE772" s="301"/>
      <c r="BF772" s="301"/>
      <c r="BG772" s="301"/>
      <c r="BH772" s="301"/>
      <c r="BI772" s="301"/>
      <c r="BJ772" s="301"/>
      <c r="BK772" s="301"/>
      <c r="BL772" s="301"/>
      <c r="BM772" s="301"/>
      <c r="BN772" s="301"/>
      <c r="BO772" s="301"/>
      <c r="BP772" s="301"/>
      <c r="BQ772" s="301"/>
      <c r="BR772" s="301"/>
      <c r="BS772" s="301"/>
      <c r="BT772" s="301"/>
      <c r="BU772" s="301"/>
      <c r="BV772" s="301"/>
      <c r="BW772" s="301"/>
      <c r="BX772" s="301"/>
      <c r="BY772" s="301"/>
      <c r="BZ772" s="301"/>
      <c r="CA772" s="301"/>
      <c r="CB772" s="301"/>
      <c r="CC772" s="301"/>
      <c r="CD772" s="301"/>
      <c r="CE772" s="301"/>
      <c r="CF772" s="301"/>
      <c r="CG772" s="301"/>
      <c r="CH772" s="301"/>
      <c r="CI772" s="301"/>
      <c r="CJ772" s="301"/>
      <c r="CK772" s="301"/>
      <c r="CL772" s="301"/>
      <c r="CM772" s="301"/>
      <c r="CN772" s="301"/>
      <c r="CO772" s="301"/>
      <c r="CP772" s="301"/>
      <c r="CQ772" s="301"/>
      <c r="CR772" s="301"/>
      <c r="CS772" s="301"/>
      <c r="CT772" s="301"/>
      <c r="CU772" s="301"/>
      <c r="CV772" s="301"/>
      <c r="CW772" s="301"/>
      <c r="CX772" s="301"/>
      <c r="CY772" s="301"/>
      <c r="CZ772" s="301"/>
    </row>
    <row r="773" ht="25.15" customHeight="true" x14ac:dyDescent="0.2">
      <c r="C773" s="1562"/>
      <c r="D773" s="1562"/>
      <c r="E773" s="1562"/>
      <c r="F773" s="1562"/>
      <c r="G773" s="1562"/>
      <c r="H773" s="1562"/>
      <c r="I773" s="1562"/>
      <c r="J773" s="1562"/>
      <c r="K773" s="1562"/>
      <c r="L773" s="1562"/>
      <c r="M773" s="1562"/>
      <c r="N773" s="1562"/>
      <c r="O773" s="1562"/>
      <c r="P773" s="1562"/>
      <c r="Q773" s="1562"/>
      <c r="BA773" s="301"/>
      <c r="BB773" s="354"/>
      <c r="BC773" s="301"/>
      <c r="BD773" s="301"/>
      <c r="BE773" s="301"/>
      <c r="BF773" s="301"/>
      <c r="BG773" s="301"/>
      <c r="BH773" s="301"/>
      <c r="BI773" s="301"/>
      <c r="BJ773" s="301"/>
      <c r="BK773" s="301"/>
      <c r="BL773" s="301"/>
      <c r="BM773" s="301"/>
      <c r="BN773" s="301"/>
      <c r="BO773" s="301"/>
      <c r="BP773" s="301"/>
      <c r="BQ773" s="301"/>
      <c r="BR773" s="301"/>
      <c r="BS773" s="301"/>
      <c r="BT773" s="301"/>
      <c r="BU773" s="301"/>
      <c r="BV773" s="301"/>
      <c r="BW773" s="301"/>
      <c r="BX773" s="301"/>
      <c r="BY773" s="301"/>
      <c r="BZ773" s="301"/>
      <c r="CA773" s="301"/>
      <c r="CB773" s="301"/>
      <c r="CC773" s="301"/>
      <c r="CD773" s="301"/>
      <c r="CE773" s="301"/>
      <c r="CF773" s="301"/>
      <c r="CG773" s="301"/>
      <c r="CH773" s="301"/>
      <c r="CI773" s="301"/>
      <c r="CJ773" s="301"/>
      <c r="CK773" s="301"/>
      <c r="CL773" s="301"/>
      <c r="CM773" s="301"/>
      <c r="CN773" s="301"/>
      <c r="CO773" s="301"/>
      <c r="CP773" s="301"/>
      <c r="CQ773" s="301"/>
      <c r="CR773" s="301"/>
      <c r="CS773" s="301"/>
      <c r="CT773" s="301"/>
      <c r="CU773" s="301"/>
      <c r="CV773" s="301"/>
      <c r="CW773" s="301"/>
      <c r="CX773" s="301"/>
      <c r="CY773" s="301"/>
      <c r="CZ773" s="301"/>
    </row>
    <row r="774" ht="25.15" customHeight="true" x14ac:dyDescent="0.2">
      <c r="C774" s="1562"/>
      <c r="D774" s="1562"/>
      <c r="E774" s="1562"/>
      <c r="F774" s="1562"/>
      <c r="G774" s="1562"/>
      <c r="H774" s="1562"/>
      <c r="I774" s="1562"/>
      <c r="J774" s="1562"/>
      <c r="K774" s="1562"/>
      <c r="L774" s="1562"/>
      <c r="M774" s="1562"/>
      <c r="N774" s="1562"/>
      <c r="O774" s="1562"/>
      <c r="P774" s="1562"/>
      <c r="Q774" s="1562"/>
      <c r="BA774" s="301"/>
      <c r="BB774" s="354"/>
      <c r="BC774" s="301"/>
      <c r="BD774" s="301"/>
      <c r="BE774" s="301"/>
      <c r="BF774" s="301"/>
      <c r="BG774" s="301"/>
      <c r="BH774" s="301"/>
      <c r="BI774" s="301"/>
      <c r="BJ774" s="301"/>
      <c r="BK774" s="301"/>
      <c r="BL774" s="301"/>
      <c r="BM774" s="301"/>
      <c r="BN774" s="301"/>
      <c r="BO774" s="301"/>
      <c r="BP774" s="301"/>
      <c r="BQ774" s="301"/>
      <c r="BR774" s="301"/>
      <c r="BS774" s="301"/>
      <c r="BT774" s="301"/>
      <c r="BU774" s="301"/>
      <c r="BV774" s="301"/>
      <c r="BW774" s="301"/>
      <c r="BX774" s="301"/>
      <c r="BY774" s="301"/>
      <c r="BZ774" s="301"/>
      <c r="CA774" s="301"/>
      <c r="CB774" s="301"/>
      <c r="CC774" s="301"/>
      <c r="CD774" s="301"/>
      <c r="CE774" s="301"/>
      <c r="CF774" s="301"/>
      <c r="CG774" s="301"/>
      <c r="CH774" s="301"/>
      <c r="CI774" s="301"/>
      <c r="CJ774" s="301"/>
      <c r="CK774" s="301"/>
      <c r="CL774" s="301"/>
      <c r="CM774" s="301"/>
      <c r="CN774" s="301"/>
      <c r="CO774" s="301"/>
      <c r="CP774" s="301"/>
      <c r="CQ774" s="301"/>
      <c r="CR774" s="301"/>
      <c r="CS774" s="301"/>
      <c r="CT774" s="301"/>
      <c r="CU774" s="301"/>
      <c r="CV774" s="301"/>
      <c r="CW774" s="301"/>
      <c r="CX774" s="301"/>
      <c r="CY774" s="301"/>
      <c r="CZ774" s="301"/>
    </row>
    <row r="775" ht="25.15" customHeight="true" x14ac:dyDescent="0.2">
      <c r="C775" s="1562"/>
      <c r="D775" s="1562"/>
      <c r="E775" s="1562"/>
      <c r="F775" s="1562"/>
      <c r="G775" s="1562"/>
      <c r="H775" s="1562"/>
      <c r="I775" s="1562"/>
      <c r="J775" s="1562"/>
      <c r="K775" s="1562"/>
      <c r="L775" s="1562"/>
      <c r="M775" s="1562"/>
      <c r="N775" s="1562"/>
      <c r="O775" s="1562"/>
      <c r="P775" s="1562"/>
      <c r="Q775" s="1562"/>
      <c r="BA775" s="301"/>
      <c r="BB775" s="354"/>
      <c r="BC775" s="301"/>
      <c r="BD775" s="301"/>
      <c r="BE775" s="301"/>
      <c r="BF775" s="301"/>
      <c r="BG775" s="301"/>
      <c r="BH775" s="301"/>
      <c r="BI775" s="301"/>
      <c r="BJ775" s="301"/>
      <c r="BK775" s="301"/>
      <c r="BL775" s="301"/>
      <c r="BM775" s="301"/>
      <c r="BN775" s="301"/>
      <c r="BO775" s="301"/>
      <c r="BP775" s="301"/>
      <c r="BQ775" s="301"/>
      <c r="BR775" s="301"/>
      <c r="BS775" s="301"/>
      <c r="BT775" s="301"/>
      <c r="BU775" s="301"/>
      <c r="BV775" s="301"/>
      <c r="BW775" s="301"/>
      <c r="BX775" s="301"/>
      <c r="BY775" s="301"/>
      <c r="BZ775" s="301"/>
      <c r="CA775" s="301"/>
      <c r="CB775" s="301"/>
      <c r="CC775" s="301"/>
      <c r="CD775" s="301"/>
      <c r="CE775" s="301"/>
      <c r="CF775" s="301"/>
      <c r="CG775" s="301"/>
      <c r="CH775" s="301"/>
      <c r="CI775" s="301"/>
      <c r="CJ775" s="301"/>
      <c r="CK775" s="301"/>
      <c r="CL775" s="301"/>
      <c r="CM775" s="301"/>
      <c r="CN775" s="301"/>
      <c r="CO775" s="301"/>
      <c r="CP775" s="301"/>
      <c r="CQ775" s="301"/>
      <c r="CR775" s="301"/>
      <c r="CS775" s="301"/>
      <c r="CT775" s="301"/>
      <c r="CU775" s="301"/>
      <c r="CV775" s="301"/>
      <c r="CW775" s="301"/>
      <c r="CX775" s="301"/>
      <c r="CY775" s="301"/>
      <c r="CZ775" s="301"/>
    </row>
    <row r="776" ht="25.15" customHeight="true" x14ac:dyDescent="0.2">
      <c r="C776" s="1562"/>
      <c r="D776" s="1562"/>
      <c r="E776" s="1562"/>
      <c r="F776" s="1562"/>
      <c r="G776" s="1562"/>
      <c r="H776" s="1562"/>
      <c r="I776" s="1562"/>
      <c r="J776" s="1562"/>
      <c r="K776" s="1562"/>
      <c r="L776" s="1562"/>
      <c r="M776" s="1562"/>
      <c r="N776" s="1562"/>
      <c r="O776" s="1562"/>
      <c r="P776" s="1562"/>
      <c r="Q776" s="1562"/>
      <c r="BA776" s="301"/>
      <c r="BB776" s="354"/>
      <c r="BC776" s="301"/>
      <c r="BD776" s="301"/>
      <c r="BE776" s="301"/>
      <c r="BF776" s="301"/>
      <c r="BG776" s="301"/>
      <c r="BH776" s="301"/>
      <c r="BI776" s="301"/>
      <c r="BJ776" s="301"/>
      <c r="BK776" s="301"/>
      <c r="BL776" s="301"/>
      <c r="BM776" s="301"/>
      <c r="BN776" s="301"/>
      <c r="BO776" s="301"/>
      <c r="BP776" s="301"/>
      <c r="BQ776" s="301"/>
      <c r="BR776" s="301"/>
      <c r="BS776" s="301"/>
      <c r="BT776" s="301"/>
      <c r="BU776" s="301"/>
      <c r="BV776" s="301"/>
      <c r="BW776" s="301"/>
      <c r="BX776" s="301"/>
      <c r="BY776" s="301"/>
      <c r="BZ776" s="301"/>
      <c r="CA776" s="301"/>
      <c r="CB776" s="301"/>
      <c r="CC776" s="301"/>
      <c r="CD776" s="301"/>
      <c r="CE776" s="301"/>
      <c r="CF776" s="301"/>
      <c r="CG776" s="301"/>
      <c r="CH776" s="301"/>
      <c r="CI776" s="301"/>
      <c r="CJ776" s="301"/>
      <c r="CK776" s="301"/>
      <c r="CL776" s="301"/>
      <c r="CM776" s="301"/>
      <c r="CN776" s="301"/>
      <c r="CO776" s="301"/>
      <c r="CP776" s="301"/>
      <c r="CQ776" s="301"/>
      <c r="CR776" s="301"/>
      <c r="CS776" s="301"/>
      <c r="CT776" s="301"/>
      <c r="CU776" s="301"/>
      <c r="CV776" s="301"/>
      <c r="CW776" s="301"/>
      <c r="CX776" s="301"/>
      <c r="CY776" s="301"/>
      <c r="CZ776" s="301"/>
    </row>
    <row r="777" ht="25.15" customHeight="true" x14ac:dyDescent="0.2">
      <c r="C777" s="1562"/>
      <c r="D777" s="1562"/>
      <c r="E777" s="1562"/>
      <c r="F777" s="1562"/>
      <c r="G777" s="1562"/>
      <c r="H777" s="1562"/>
      <c r="I777" s="1562"/>
      <c r="J777" s="1562"/>
      <c r="K777" s="1562"/>
      <c r="L777" s="1562"/>
      <c r="M777" s="1562"/>
      <c r="N777" s="1562"/>
      <c r="O777" s="1562"/>
      <c r="P777" s="1562"/>
      <c r="Q777" s="1562"/>
      <c r="BA777" s="301"/>
      <c r="BB777" s="354"/>
      <c r="BC777" s="301"/>
      <c r="BD777" s="301"/>
      <c r="BE777" s="301"/>
      <c r="BF777" s="301"/>
      <c r="BG777" s="301"/>
      <c r="BH777" s="301"/>
      <c r="BI777" s="301"/>
      <c r="BJ777" s="301"/>
      <c r="BK777" s="301"/>
      <c r="BL777" s="301"/>
      <c r="BM777" s="301"/>
      <c r="BN777" s="301"/>
      <c r="BO777" s="301"/>
      <c r="BP777" s="301"/>
      <c r="BQ777" s="301"/>
      <c r="BR777" s="301"/>
      <c r="BS777" s="301"/>
      <c r="BT777" s="301"/>
      <c r="BU777" s="301"/>
      <c r="BV777" s="301"/>
      <c r="BW777" s="301"/>
      <c r="BX777" s="301"/>
      <c r="BY777" s="301"/>
      <c r="BZ777" s="301"/>
      <c r="CA777" s="301"/>
      <c r="CB777" s="301"/>
      <c r="CC777" s="301"/>
      <c r="CD777" s="301"/>
      <c r="CE777" s="301"/>
      <c r="CF777" s="301"/>
      <c r="CG777" s="301"/>
      <c r="CH777" s="301"/>
      <c r="CI777" s="301"/>
      <c r="CJ777" s="301"/>
      <c r="CK777" s="301"/>
      <c r="CL777" s="301"/>
      <c r="CM777" s="301"/>
      <c r="CN777" s="301"/>
      <c r="CO777" s="301"/>
      <c r="CP777" s="301"/>
      <c r="CQ777" s="301"/>
      <c r="CR777" s="301"/>
      <c r="CS777" s="301"/>
      <c r="CT777" s="301"/>
      <c r="CU777" s="301"/>
      <c r="CV777" s="301"/>
      <c r="CW777" s="301"/>
      <c r="CX777" s="301"/>
      <c r="CY777" s="301"/>
      <c r="CZ777" s="301"/>
    </row>
    <row r="778" ht="25.15" customHeight="true" x14ac:dyDescent="0.2">
      <c r="C778" s="1562"/>
      <c r="D778" s="1562"/>
      <c r="E778" s="1562"/>
      <c r="F778" s="1562"/>
      <c r="G778" s="1562"/>
      <c r="H778" s="1562"/>
      <c r="I778" s="1562"/>
      <c r="J778" s="1562"/>
      <c r="K778" s="1562"/>
      <c r="L778" s="1562"/>
      <c r="M778" s="1562"/>
      <c r="N778" s="1562"/>
      <c r="O778" s="1562"/>
      <c r="P778" s="1562"/>
      <c r="Q778" s="1562"/>
      <c r="BA778" s="301"/>
      <c r="BB778" s="354"/>
      <c r="BC778" s="301"/>
      <c r="BD778" s="301"/>
      <c r="BE778" s="301"/>
      <c r="BF778" s="301"/>
      <c r="BG778" s="301"/>
      <c r="BH778" s="301"/>
      <c r="BI778" s="301"/>
      <c r="BJ778" s="301"/>
      <c r="BK778" s="301"/>
      <c r="BL778" s="301"/>
      <c r="BM778" s="301"/>
      <c r="BN778" s="301"/>
      <c r="BO778" s="301"/>
      <c r="BP778" s="301"/>
      <c r="BQ778" s="301"/>
      <c r="BR778" s="301"/>
      <c r="BS778" s="301"/>
      <c r="BT778" s="301"/>
      <c r="BU778" s="301"/>
      <c r="BV778" s="301"/>
      <c r="BW778" s="301"/>
      <c r="BX778" s="301"/>
      <c r="BY778" s="301"/>
      <c r="BZ778" s="301"/>
      <c r="CA778" s="301"/>
      <c r="CB778" s="301"/>
      <c r="CC778" s="301"/>
      <c r="CD778" s="301"/>
      <c r="CE778" s="301"/>
      <c r="CF778" s="301"/>
      <c r="CG778" s="301"/>
      <c r="CH778" s="301"/>
      <c r="CI778" s="301"/>
      <c r="CJ778" s="301"/>
      <c r="CK778" s="301"/>
      <c r="CL778" s="301"/>
      <c r="CM778" s="301"/>
      <c r="CN778" s="301"/>
      <c r="CO778" s="301"/>
      <c r="CP778" s="301"/>
      <c r="CQ778" s="301"/>
      <c r="CR778" s="301"/>
      <c r="CS778" s="301"/>
      <c r="CT778" s="301"/>
      <c r="CU778" s="301"/>
      <c r="CV778" s="301"/>
      <c r="CW778" s="301"/>
      <c r="CX778" s="301"/>
      <c r="CY778" s="301"/>
      <c r="CZ778" s="301"/>
    </row>
    <row r="779" ht="25.15" customHeight="true" x14ac:dyDescent="0.2">
      <c r="C779" s="1562"/>
      <c r="D779" s="1562"/>
      <c r="E779" s="1562"/>
      <c r="F779" s="1562"/>
      <c r="G779" s="1562"/>
      <c r="H779" s="1562"/>
      <c r="I779" s="1562"/>
      <c r="J779" s="1562"/>
      <c r="K779" s="1562"/>
      <c r="L779" s="1562"/>
      <c r="M779" s="1562"/>
      <c r="N779" s="1562"/>
      <c r="O779" s="1562"/>
      <c r="P779" s="1562"/>
      <c r="Q779" s="1562"/>
      <c r="BA779" s="301"/>
      <c r="BB779" s="354"/>
      <c r="BC779" s="301"/>
      <c r="BD779" s="301"/>
      <c r="BE779" s="301"/>
      <c r="BF779" s="301"/>
      <c r="BG779" s="301"/>
      <c r="BH779" s="301"/>
      <c r="BI779" s="301"/>
      <c r="BJ779" s="301"/>
      <c r="BK779" s="301"/>
      <c r="BL779" s="301"/>
      <c r="BM779" s="301"/>
      <c r="BN779" s="301"/>
      <c r="BO779" s="301"/>
      <c r="BP779" s="301"/>
      <c r="BQ779" s="301"/>
      <c r="BR779" s="301"/>
      <c r="BS779" s="301"/>
      <c r="BT779" s="301"/>
      <c r="BU779" s="301"/>
      <c r="BV779" s="301"/>
      <c r="BW779" s="301"/>
      <c r="BX779" s="301"/>
      <c r="BY779" s="301"/>
      <c r="BZ779" s="301"/>
      <c r="CA779" s="301"/>
      <c r="CB779" s="301"/>
      <c r="CC779" s="301"/>
      <c r="CD779" s="301"/>
      <c r="CE779" s="301"/>
      <c r="CF779" s="301"/>
      <c r="CG779" s="301"/>
      <c r="CH779" s="301"/>
      <c r="CI779" s="301"/>
      <c r="CJ779" s="301"/>
      <c r="CK779" s="301"/>
      <c r="CL779" s="301"/>
      <c r="CM779" s="301"/>
      <c r="CN779" s="301"/>
      <c r="CO779" s="301"/>
      <c r="CP779" s="301"/>
      <c r="CQ779" s="301"/>
      <c r="CR779" s="301"/>
      <c r="CS779" s="301"/>
      <c r="CT779" s="301"/>
      <c r="CU779" s="301"/>
      <c r="CV779" s="301"/>
      <c r="CW779" s="301"/>
      <c r="CX779" s="301"/>
      <c r="CY779" s="301"/>
      <c r="CZ779" s="301"/>
    </row>
    <row r="780" ht="25.15" customHeight="true" x14ac:dyDescent="0.2">
      <c r="C780" s="1562"/>
      <c r="D780" s="1562"/>
      <c r="E780" s="1562"/>
      <c r="F780" s="1562"/>
      <c r="G780" s="1562"/>
      <c r="H780" s="1562"/>
      <c r="I780" s="1562"/>
      <c r="J780" s="1562"/>
      <c r="K780" s="1562"/>
      <c r="L780" s="1562"/>
      <c r="M780" s="1562"/>
      <c r="N780" s="1562"/>
      <c r="O780" s="1562"/>
      <c r="P780" s="1562"/>
      <c r="Q780" s="1562"/>
      <c r="BA780" s="301"/>
      <c r="BB780" s="354"/>
      <c r="BC780" s="301"/>
      <c r="BD780" s="301"/>
      <c r="BE780" s="301"/>
      <c r="BF780" s="301"/>
      <c r="BG780" s="301"/>
      <c r="BH780" s="301"/>
      <c r="BI780" s="301"/>
      <c r="BJ780" s="301"/>
      <c r="BK780" s="301"/>
      <c r="BL780" s="301"/>
      <c r="BM780" s="301"/>
      <c r="BN780" s="301"/>
      <c r="BO780" s="301"/>
      <c r="BP780" s="301"/>
      <c r="BQ780" s="301"/>
      <c r="BR780" s="301"/>
      <c r="BS780" s="301"/>
      <c r="BT780" s="301"/>
      <c r="BU780" s="301"/>
      <c r="BV780" s="301"/>
      <c r="BW780" s="301"/>
      <c r="BX780" s="301"/>
      <c r="BY780" s="301"/>
      <c r="BZ780" s="301"/>
      <c r="CA780" s="301"/>
      <c r="CB780" s="301"/>
      <c r="CC780" s="301"/>
      <c r="CD780" s="301"/>
      <c r="CE780" s="301"/>
      <c r="CF780" s="301"/>
      <c r="CG780" s="301"/>
      <c r="CH780" s="301"/>
      <c r="CI780" s="301"/>
      <c r="CJ780" s="301"/>
      <c r="CK780" s="301"/>
      <c r="CL780" s="301"/>
      <c r="CM780" s="301"/>
      <c r="CN780" s="301"/>
      <c r="CO780" s="301"/>
      <c r="CP780" s="301"/>
      <c r="CQ780" s="301"/>
      <c r="CR780" s="301"/>
      <c r="CS780" s="301"/>
      <c r="CT780" s="301"/>
      <c r="CU780" s="301"/>
      <c r="CV780" s="301"/>
      <c r="CW780" s="301"/>
      <c r="CX780" s="301"/>
      <c r="CY780" s="301"/>
      <c r="CZ780" s="301"/>
    </row>
    <row r="781" ht="25.15" customHeight="true" x14ac:dyDescent="0.2">
      <c r="C781" s="1562"/>
      <c r="D781" s="1562"/>
      <c r="E781" s="1562"/>
      <c r="F781" s="1562"/>
      <c r="G781" s="1562"/>
      <c r="H781" s="1562"/>
      <c r="I781" s="1562"/>
      <c r="J781" s="1562"/>
      <c r="K781" s="1562"/>
      <c r="L781" s="1562"/>
      <c r="M781" s="1562"/>
      <c r="N781" s="1562"/>
      <c r="O781" s="1562"/>
      <c r="P781" s="1562"/>
      <c r="Q781" s="1562"/>
      <c r="BA781" s="301"/>
      <c r="BB781" s="354"/>
      <c r="BC781" s="301"/>
      <c r="BD781" s="301"/>
      <c r="BE781" s="301"/>
      <c r="BF781" s="301"/>
      <c r="BG781" s="301"/>
      <c r="BH781" s="301"/>
      <c r="BI781" s="301"/>
      <c r="BJ781" s="301"/>
      <c r="BK781" s="301"/>
      <c r="BL781" s="301"/>
      <c r="BM781" s="301"/>
      <c r="BN781" s="301"/>
      <c r="BO781" s="301"/>
      <c r="BP781" s="301"/>
      <c r="BQ781" s="301"/>
      <c r="BR781" s="301"/>
      <c r="BS781" s="301"/>
      <c r="BT781" s="301"/>
      <c r="BU781" s="301"/>
      <c r="BV781" s="301"/>
      <c r="BW781" s="301"/>
      <c r="BX781" s="301"/>
      <c r="BY781" s="301"/>
      <c r="BZ781" s="301"/>
      <c r="CA781" s="301"/>
      <c r="CB781" s="301"/>
      <c r="CC781" s="301"/>
      <c r="CD781" s="301"/>
      <c r="CE781" s="301"/>
      <c r="CF781" s="301"/>
      <c r="CG781" s="301"/>
      <c r="CH781" s="301"/>
      <c r="CI781" s="301"/>
      <c r="CJ781" s="301"/>
      <c r="CK781" s="301"/>
      <c r="CL781" s="301"/>
      <c r="CM781" s="301"/>
      <c r="CN781" s="301"/>
      <c r="CO781" s="301"/>
      <c r="CP781" s="301"/>
      <c r="CQ781" s="301"/>
      <c r="CR781" s="301"/>
      <c r="CS781" s="301"/>
      <c r="CT781" s="301"/>
      <c r="CU781" s="301"/>
      <c r="CV781" s="301"/>
      <c r="CW781" s="301"/>
      <c r="CX781" s="301"/>
      <c r="CY781" s="301"/>
      <c r="CZ781" s="301"/>
    </row>
    <row r="782" ht="25.15" customHeight="true" x14ac:dyDescent="0.2">
      <c r="C782" s="1562"/>
      <c r="D782" s="1562"/>
      <c r="E782" s="1562"/>
      <c r="F782" s="1562"/>
      <c r="G782" s="1562"/>
      <c r="H782" s="1562"/>
      <c r="I782" s="1562"/>
      <c r="J782" s="1562"/>
      <c r="K782" s="1562"/>
      <c r="L782" s="1562"/>
      <c r="M782" s="1562"/>
      <c r="N782" s="1562"/>
      <c r="O782" s="1562"/>
      <c r="P782" s="1562"/>
      <c r="Q782" s="1562"/>
      <c r="BA782" s="301"/>
      <c r="BB782" s="354"/>
      <c r="BC782" s="301"/>
      <c r="BD782" s="301"/>
      <c r="BE782" s="301"/>
      <c r="BF782" s="301"/>
      <c r="BG782" s="301"/>
      <c r="BH782" s="301"/>
      <c r="BI782" s="301"/>
      <c r="BJ782" s="301"/>
      <c r="BK782" s="301"/>
      <c r="BL782" s="301"/>
      <c r="BM782" s="301"/>
      <c r="BN782" s="301"/>
      <c r="BO782" s="301"/>
      <c r="BP782" s="301"/>
      <c r="BQ782" s="301"/>
      <c r="BR782" s="301"/>
      <c r="BS782" s="301"/>
      <c r="BT782" s="301"/>
      <c r="BU782" s="301"/>
      <c r="BV782" s="301"/>
      <c r="BW782" s="301"/>
      <c r="BX782" s="301"/>
      <c r="BY782" s="301"/>
      <c r="BZ782" s="301"/>
      <c r="CA782" s="301"/>
      <c r="CB782" s="301"/>
      <c r="CC782" s="301"/>
      <c r="CD782" s="301"/>
      <c r="CE782" s="301"/>
      <c r="CF782" s="301"/>
      <c r="CG782" s="301"/>
      <c r="CH782" s="301"/>
      <c r="CI782" s="301"/>
      <c r="CJ782" s="301"/>
      <c r="CK782" s="301"/>
      <c r="CL782" s="301"/>
      <c r="CM782" s="301"/>
      <c r="CN782" s="301"/>
      <c r="CO782" s="301"/>
      <c r="CP782" s="301"/>
      <c r="CQ782" s="301"/>
      <c r="CR782" s="301"/>
      <c r="CS782" s="301"/>
      <c r="CT782" s="301"/>
      <c r="CU782" s="301"/>
      <c r="CV782" s="301"/>
      <c r="CW782" s="301"/>
      <c r="CX782" s="301"/>
      <c r="CY782" s="301"/>
      <c r="CZ782" s="301"/>
    </row>
    <row r="783" ht="25.15" customHeight="true" x14ac:dyDescent="0.2">
      <c r="C783" s="1562"/>
      <c r="D783" s="1562"/>
      <c r="E783" s="1562"/>
      <c r="F783" s="1562"/>
      <c r="G783" s="1562"/>
      <c r="H783" s="1562"/>
      <c r="I783" s="1562"/>
      <c r="J783" s="1562"/>
      <c r="K783" s="1562"/>
      <c r="L783" s="1562"/>
      <c r="M783" s="1562"/>
      <c r="N783" s="1562"/>
      <c r="O783" s="1562"/>
      <c r="P783" s="1562"/>
      <c r="Q783" s="1562"/>
      <c r="BA783" s="301"/>
      <c r="BB783" s="354"/>
      <c r="BC783" s="301"/>
      <c r="BD783" s="301"/>
      <c r="BE783" s="301"/>
      <c r="BF783" s="301"/>
      <c r="BG783" s="301"/>
      <c r="BH783" s="301"/>
      <c r="BI783" s="301"/>
      <c r="BJ783" s="301"/>
      <c r="BK783" s="301"/>
      <c r="BL783" s="301"/>
      <c r="BM783" s="301"/>
      <c r="BN783" s="301"/>
      <c r="BO783" s="301"/>
      <c r="BP783" s="301"/>
      <c r="BQ783" s="301"/>
      <c r="BR783" s="301"/>
      <c r="BS783" s="301"/>
      <c r="BT783" s="301"/>
      <c r="BU783" s="301"/>
      <c r="BV783" s="301"/>
      <c r="BW783" s="301"/>
      <c r="BX783" s="301"/>
      <c r="BY783" s="301"/>
      <c r="BZ783" s="301"/>
      <c r="CA783" s="301"/>
      <c r="CB783" s="301"/>
      <c r="CC783" s="301"/>
      <c r="CD783" s="301"/>
      <c r="CE783" s="301"/>
      <c r="CF783" s="301"/>
      <c r="CG783" s="301"/>
      <c r="CH783" s="301"/>
      <c r="CI783" s="301"/>
      <c r="CJ783" s="301"/>
      <c r="CK783" s="301"/>
      <c r="CL783" s="301"/>
      <c r="CM783" s="301"/>
      <c r="CN783" s="301"/>
      <c r="CO783" s="301"/>
      <c r="CP783" s="301"/>
      <c r="CQ783" s="301"/>
      <c r="CR783" s="301"/>
      <c r="CS783" s="301"/>
      <c r="CT783" s="301"/>
      <c r="CU783" s="301"/>
      <c r="CV783" s="301"/>
      <c r="CW783" s="301"/>
      <c r="CX783" s="301"/>
      <c r="CY783" s="301"/>
      <c r="CZ783" s="301"/>
    </row>
    <row r="784" ht="25.15" customHeight="true" x14ac:dyDescent="0.2">
      <c r="C784" s="1562"/>
      <c r="D784" s="1562"/>
      <c r="E784" s="1562"/>
      <c r="F784" s="1562"/>
      <c r="G784" s="1562"/>
      <c r="H784" s="1562"/>
      <c r="I784" s="1562"/>
      <c r="J784" s="1562"/>
      <c r="K784" s="1562"/>
      <c r="L784" s="1562"/>
      <c r="M784" s="1562"/>
      <c r="N784" s="1562"/>
      <c r="O784" s="1562"/>
      <c r="P784" s="1562"/>
      <c r="Q784" s="1562"/>
      <c r="BA784" s="301"/>
      <c r="BB784" s="354"/>
      <c r="BC784" s="301"/>
      <c r="BD784" s="301"/>
      <c r="BE784" s="301"/>
      <c r="BF784" s="301"/>
      <c r="BG784" s="301"/>
      <c r="BH784" s="301"/>
      <c r="BI784" s="301"/>
      <c r="BJ784" s="301"/>
      <c r="BK784" s="301"/>
      <c r="BL784" s="301"/>
      <c r="BM784" s="301"/>
      <c r="BN784" s="301"/>
      <c r="BO784" s="301"/>
      <c r="BP784" s="301"/>
      <c r="BQ784" s="301"/>
      <c r="BR784" s="301"/>
      <c r="BS784" s="301"/>
      <c r="BT784" s="301"/>
      <c r="BU784" s="301"/>
      <c r="BV784" s="301"/>
      <c r="BW784" s="301"/>
      <c r="BX784" s="301"/>
      <c r="BY784" s="301"/>
      <c r="BZ784" s="301"/>
      <c r="CA784" s="301"/>
      <c r="CB784" s="301"/>
      <c r="CC784" s="301"/>
      <c r="CD784" s="301"/>
      <c r="CE784" s="301"/>
      <c r="CF784" s="301"/>
      <c r="CG784" s="301"/>
      <c r="CH784" s="301"/>
      <c r="CI784" s="301"/>
      <c r="CJ784" s="301"/>
      <c r="CK784" s="301"/>
      <c r="CL784" s="301"/>
      <c r="CM784" s="301"/>
      <c r="CN784" s="301"/>
      <c r="CO784" s="301"/>
      <c r="CP784" s="301"/>
      <c r="CQ784" s="301"/>
      <c r="CR784" s="301"/>
      <c r="CS784" s="301"/>
      <c r="CT784" s="301"/>
      <c r="CU784" s="301"/>
      <c r="CV784" s="301"/>
      <c r="CW784" s="301"/>
      <c r="CX784" s="301"/>
      <c r="CY784" s="301"/>
      <c r="CZ784" s="301"/>
    </row>
    <row r="785" ht="25.15" customHeight="true" x14ac:dyDescent="0.2">
      <c r="C785" s="1562"/>
      <c r="D785" s="1562"/>
      <c r="E785" s="1562"/>
      <c r="F785" s="1562"/>
      <c r="G785" s="1562"/>
      <c r="H785" s="1562"/>
      <c r="I785" s="1562"/>
      <c r="J785" s="1562"/>
      <c r="K785" s="1562"/>
      <c r="L785" s="1562"/>
      <c r="M785" s="1562"/>
      <c r="N785" s="1562"/>
      <c r="O785" s="1562"/>
      <c r="P785" s="1562"/>
      <c r="Q785" s="1562"/>
      <c r="BA785" s="301"/>
      <c r="BB785" s="354"/>
      <c r="BC785" s="301"/>
      <c r="BD785" s="301"/>
      <c r="BE785" s="301"/>
      <c r="BF785" s="301"/>
      <c r="BG785" s="301"/>
      <c r="BH785" s="301"/>
      <c r="BI785" s="301"/>
      <c r="BJ785" s="301"/>
      <c r="BK785" s="301"/>
      <c r="BL785" s="301"/>
      <c r="BM785" s="301"/>
      <c r="BN785" s="301"/>
      <c r="BO785" s="301"/>
      <c r="BP785" s="301"/>
      <c r="BQ785" s="301"/>
      <c r="BR785" s="301"/>
      <c r="BS785" s="301"/>
      <c r="BT785" s="301"/>
      <c r="BU785" s="301"/>
      <c r="BV785" s="301"/>
      <c r="BW785" s="301"/>
      <c r="BX785" s="301"/>
      <c r="BY785" s="301"/>
      <c r="BZ785" s="301"/>
      <c r="CA785" s="301"/>
      <c r="CB785" s="301"/>
      <c r="CC785" s="301"/>
      <c r="CD785" s="301"/>
      <c r="CE785" s="301"/>
      <c r="CF785" s="301"/>
      <c r="CG785" s="301"/>
      <c r="CH785" s="301"/>
      <c r="CI785" s="301"/>
      <c r="CJ785" s="301"/>
      <c r="CK785" s="301"/>
      <c r="CL785" s="301"/>
      <c r="CM785" s="301"/>
      <c r="CN785" s="301"/>
      <c r="CO785" s="301"/>
      <c r="CP785" s="301"/>
      <c r="CQ785" s="301"/>
      <c r="CR785" s="301"/>
      <c r="CS785" s="301"/>
      <c r="CT785" s="301"/>
      <c r="CU785" s="301"/>
      <c r="CV785" s="301"/>
      <c r="CW785" s="301"/>
      <c r="CX785" s="301"/>
      <c r="CY785" s="301"/>
      <c r="CZ785" s="301"/>
    </row>
    <row r="786" ht="25.15" customHeight="true" x14ac:dyDescent="0.2">
      <c r="C786" s="1562"/>
      <c r="D786" s="1562"/>
      <c r="E786" s="1562"/>
      <c r="F786" s="1562"/>
      <c r="G786" s="1562"/>
      <c r="H786" s="1562"/>
      <c r="I786" s="1562"/>
      <c r="J786" s="1562"/>
      <c r="K786" s="1562"/>
      <c r="L786" s="1562"/>
      <c r="M786" s="1562"/>
      <c r="N786" s="1562"/>
      <c r="O786" s="1562"/>
      <c r="P786" s="1562"/>
      <c r="Q786" s="1562"/>
      <c r="BA786" s="301"/>
      <c r="BB786" s="354"/>
      <c r="BC786" s="301"/>
      <c r="BD786" s="301"/>
      <c r="BE786" s="301"/>
      <c r="BF786" s="301"/>
      <c r="BG786" s="301"/>
      <c r="BH786" s="301"/>
      <c r="BI786" s="301"/>
      <c r="BJ786" s="301"/>
      <c r="BK786" s="301"/>
      <c r="BL786" s="301"/>
      <c r="BM786" s="301"/>
      <c r="BN786" s="301"/>
      <c r="BO786" s="301"/>
      <c r="BP786" s="301"/>
      <c r="BQ786" s="301"/>
      <c r="BR786" s="301"/>
      <c r="BS786" s="301"/>
      <c r="BT786" s="301"/>
      <c r="BU786" s="301"/>
      <c r="BV786" s="301"/>
      <c r="BW786" s="301"/>
      <c r="BX786" s="301"/>
      <c r="BY786" s="301"/>
      <c r="BZ786" s="301"/>
      <c r="CA786" s="301"/>
      <c r="CB786" s="301"/>
      <c r="CC786" s="301"/>
      <c r="CD786" s="301"/>
      <c r="CE786" s="301"/>
      <c r="CF786" s="301"/>
      <c r="CG786" s="301"/>
      <c r="CH786" s="301"/>
      <c r="CI786" s="301"/>
      <c r="CJ786" s="301"/>
      <c r="CK786" s="301"/>
      <c r="CL786" s="301"/>
      <c r="CM786" s="301"/>
      <c r="CN786" s="301"/>
      <c r="CO786" s="301"/>
      <c r="CP786" s="301"/>
      <c r="CQ786" s="301"/>
      <c r="CR786" s="301"/>
      <c r="CS786" s="301"/>
      <c r="CT786" s="301"/>
      <c r="CU786" s="301"/>
      <c r="CV786" s="301"/>
      <c r="CW786" s="301"/>
      <c r="CX786" s="301"/>
      <c r="CY786" s="301"/>
      <c r="CZ786" s="301"/>
    </row>
    <row r="787" ht="25.15" customHeight="true" x14ac:dyDescent="0.2">
      <c r="C787" s="1562"/>
      <c r="D787" s="1562"/>
      <c r="E787" s="1562"/>
      <c r="F787" s="1562"/>
      <c r="G787" s="1562"/>
      <c r="H787" s="1562"/>
      <c r="I787" s="1562"/>
      <c r="J787" s="1562"/>
      <c r="K787" s="1562"/>
      <c r="L787" s="1562"/>
      <c r="M787" s="1562"/>
      <c r="N787" s="1562"/>
      <c r="O787" s="1562"/>
      <c r="P787" s="1562"/>
      <c r="Q787" s="1562"/>
      <c r="BA787" s="301"/>
      <c r="BB787" s="354"/>
      <c r="BC787" s="301"/>
      <c r="BD787" s="301"/>
      <c r="BE787" s="301"/>
      <c r="BF787" s="301"/>
      <c r="BG787" s="301"/>
      <c r="BH787" s="301"/>
      <c r="BI787" s="301"/>
      <c r="BJ787" s="301"/>
      <c r="BK787" s="301"/>
      <c r="BL787" s="301"/>
      <c r="BM787" s="301"/>
      <c r="BN787" s="301"/>
      <c r="BO787" s="301"/>
      <c r="BP787" s="301"/>
      <c r="BQ787" s="301"/>
      <c r="BR787" s="301"/>
      <c r="BS787" s="301"/>
      <c r="BT787" s="301"/>
      <c r="BU787" s="301"/>
      <c r="BV787" s="301"/>
      <c r="BW787" s="301"/>
      <c r="BX787" s="301"/>
      <c r="BY787" s="301"/>
      <c r="BZ787" s="301"/>
      <c r="CA787" s="301"/>
      <c r="CB787" s="301"/>
      <c r="CC787" s="301"/>
      <c r="CD787" s="301"/>
      <c r="CE787" s="301"/>
      <c r="CF787" s="301"/>
      <c r="CG787" s="301"/>
      <c r="CH787" s="301"/>
      <c r="CI787" s="301"/>
      <c r="CJ787" s="301"/>
      <c r="CK787" s="301"/>
      <c r="CL787" s="301"/>
      <c r="CM787" s="301"/>
      <c r="CN787" s="301"/>
      <c r="CO787" s="301"/>
      <c r="CP787" s="301"/>
      <c r="CQ787" s="301"/>
      <c r="CR787" s="301"/>
      <c r="CS787" s="301"/>
      <c r="CT787" s="301"/>
      <c r="CU787" s="301"/>
      <c r="CV787" s="301"/>
      <c r="CW787" s="301"/>
      <c r="CX787" s="301"/>
      <c r="CY787" s="301"/>
      <c r="CZ787" s="301"/>
    </row>
    <row r="788" ht="25.15" customHeight="true" x14ac:dyDescent="0.2">
      <c r="C788" s="1562"/>
      <c r="D788" s="1562"/>
      <c r="E788" s="1562"/>
      <c r="F788" s="1562"/>
      <c r="G788" s="1562"/>
      <c r="H788" s="1562"/>
      <c r="I788" s="1562"/>
      <c r="J788" s="1562"/>
      <c r="K788" s="1562"/>
      <c r="L788" s="1562"/>
      <c r="M788" s="1562"/>
      <c r="N788" s="1562"/>
      <c r="O788" s="1562"/>
      <c r="P788" s="1562"/>
      <c r="Q788" s="1562"/>
      <c r="BA788" s="301"/>
      <c r="BB788" s="354"/>
      <c r="BC788" s="301"/>
      <c r="BD788" s="301"/>
      <c r="BE788" s="301"/>
      <c r="BF788" s="301"/>
      <c r="BG788" s="301"/>
      <c r="BH788" s="301"/>
      <c r="BI788" s="301"/>
      <c r="BJ788" s="301"/>
      <c r="BK788" s="301"/>
      <c r="BL788" s="301"/>
      <c r="BM788" s="301"/>
      <c r="BN788" s="301"/>
      <c r="BO788" s="301"/>
      <c r="BP788" s="301"/>
      <c r="BQ788" s="301"/>
      <c r="BR788" s="301"/>
      <c r="BS788" s="301"/>
      <c r="BT788" s="301"/>
      <c r="BU788" s="301"/>
      <c r="BV788" s="301"/>
      <c r="BW788" s="301"/>
      <c r="BX788" s="301"/>
      <c r="BY788" s="301"/>
      <c r="BZ788" s="301"/>
      <c r="CA788" s="301"/>
      <c r="CB788" s="301"/>
      <c r="CC788" s="301"/>
      <c r="CD788" s="301"/>
      <c r="CE788" s="301"/>
      <c r="CF788" s="301"/>
      <c r="CG788" s="301"/>
      <c r="CH788" s="301"/>
      <c r="CI788" s="301"/>
      <c r="CJ788" s="301"/>
      <c r="CK788" s="301"/>
      <c r="CL788" s="301"/>
      <c r="CM788" s="301"/>
      <c r="CN788" s="301"/>
      <c r="CO788" s="301"/>
      <c r="CP788" s="301"/>
      <c r="CQ788" s="301"/>
      <c r="CR788" s="301"/>
      <c r="CS788" s="301"/>
      <c r="CT788" s="301"/>
      <c r="CU788" s="301"/>
      <c r="CV788" s="301"/>
      <c r="CW788" s="301"/>
      <c r="CX788" s="301"/>
      <c r="CY788" s="301"/>
      <c r="CZ788" s="301"/>
    </row>
    <row r="789" ht="25.15" customHeight="true" x14ac:dyDescent="0.2">
      <c r="C789" s="1562"/>
      <c r="D789" s="1562"/>
      <c r="E789" s="1562"/>
      <c r="F789" s="1562"/>
      <c r="G789" s="1562"/>
      <c r="H789" s="1562"/>
      <c r="I789" s="1562"/>
      <c r="J789" s="1562"/>
      <c r="K789" s="1562"/>
      <c r="L789" s="1562"/>
      <c r="M789" s="1562"/>
      <c r="N789" s="1562"/>
      <c r="O789" s="1562"/>
      <c r="P789" s="1562"/>
      <c r="Q789" s="1562"/>
      <c r="BA789" s="301"/>
      <c r="BB789" s="354"/>
      <c r="BC789" s="301"/>
      <c r="BD789" s="301"/>
      <c r="BE789" s="301"/>
      <c r="BF789" s="301"/>
      <c r="BG789" s="301"/>
      <c r="BH789" s="301"/>
      <c r="BI789" s="301"/>
      <c r="BJ789" s="301"/>
      <c r="BK789" s="301"/>
      <c r="BL789" s="301"/>
      <c r="BM789" s="301"/>
      <c r="BN789" s="301"/>
      <c r="BO789" s="301"/>
      <c r="BP789" s="301"/>
      <c r="BQ789" s="301"/>
      <c r="BR789" s="301"/>
      <c r="BS789" s="301"/>
      <c r="BT789" s="301"/>
      <c r="BU789" s="301"/>
      <c r="BV789" s="301"/>
      <c r="BW789" s="301"/>
      <c r="BX789" s="301"/>
      <c r="BY789" s="301"/>
      <c r="BZ789" s="301"/>
      <c r="CA789" s="301"/>
      <c r="CB789" s="301"/>
      <c r="CC789" s="301"/>
      <c r="CD789" s="301"/>
      <c r="CE789" s="301"/>
      <c r="CF789" s="301"/>
      <c r="CG789" s="301"/>
      <c r="CH789" s="301"/>
      <c r="CI789" s="301"/>
      <c r="CJ789" s="301"/>
      <c r="CK789" s="301"/>
      <c r="CL789" s="301"/>
      <c r="CM789" s="301"/>
      <c r="CN789" s="301"/>
      <c r="CO789" s="301"/>
      <c r="CP789" s="301"/>
      <c r="CQ789" s="301"/>
      <c r="CR789" s="301"/>
      <c r="CS789" s="301"/>
      <c r="CT789" s="301"/>
      <c r="CU789" s="301"/>
      <c r="CV789" s="301"/>
      <c r="CW789" s="301"/>
      <c r="CX789" s="301"/>
      <c r="CY789" s="301"/>
      <c r="CZ789" s="301"/>
    </row>
    <row r="790" ht="25.15" customHeight="true" x14ac:dyDescent="0.2">
      <c r="C790" s="1562"/>
      <c r="D790" s="1562"/>
      <c r="E790" s="1562"/>
      <c r="F790" s="1562"/>
      <c r="G790" s="1562"/>
      <c r="H790" s="1562"/>
      <c r="I790" s="1562"/>
      <c r="J790" s="1562"/>
      <c r="K790" s="1562"/>
      <c r="L790" s="1562"/>
      <c r="M790" s="1562"/>
      <c r="N790" s="1562"/>
      <c r="O790" s="1562"/>
      <c r="P790" s="1562"/>
      <c r="Q790" s="1562"/>
      <c r="BA790" s="301"/>
      <c r="BB790" s="354"/>
      <c r="BC790" s="301"/>
      <c r="BD790" s="301"/>
      <c r="BE790" s="301"/>
      <c r="BF790" s="301"/>
      <c r="BG790" s="301"/>
      <c r="BH790" s="301"/>
      <c r="BI790" s="301"/>
      <c r="BJ790" s="301"/>
      <c r="BK790" s="301"/>
      <c r="BL790" s="301"/>
      <c r="BM790" s="301"/>
      <c r="BN790" s="301"/>
      <c r="BO790" s="301"/>
      <c r="BP790" s="301"/>
      <c r="BQ790" s="301"/>
      <c r="BR790" s="301"/>
      <c r="BS790" s="301"/>
      <c r="BT790" s="301"/>
      <c r="BU790" s="301"/>
      <c r="BV790" s="301"/>
      <c r="BW790" s="301"/>
      <c r="BX790" s="301"/>
      <c r="BY790" s="301"/>
      <c r="BZ790" s="301"/>
      <c r="CA790" s="301"/>
      <c r="CB790" s="301"/>
      <c r="CC790" s="301"/>
      <c r="CD790" s="301"/>
      <c r="CE790" s="301"/>
      <c r="CF790" s="301"/>
      <c r="CG790" s="301"/>
      <c r="CH790" s="301"/>
      <c r="CI790" s="301"/>
      <c r="CJ790" s="301"/>
      <c r="CK790" s="301"/>
      <c r="CL790" s="301"/>
      <c r="CM790" s="301"/>
      <c r="CN790" s="301"/>
      <c r="CO790" s="301"/>
      <c r="CP790" s="301"/>
      <c r="CQ790" s="301"/>
      <c r="CR790" s="301"/>
      <c r="CS790" s="301"/>
      <c r="CT790" s="301"/>
      <c r="CU790" s="301"/>
      <c r="CV790" s="301"/>
      <c r="CW790" s="301"/>
      <c r="CX790" s="301"/>
      <c r="CY790" s="301"/>
      <c r="CZ790" s="301"/>
    </row>
    <row r="791" ht="25.15" customHeight="true" x14ac:dyDescent="0.2">
      <c r="C791" s="1562"/>
      <c r="D791" s="1562"/>
      <c r="E791" s="1562"/>
      <c r="F791" s="1562"/>
      <c r="G791" s="1562"/>
      <c r="H791" s="1562"/>
      <c r="I791" s="1562"/>
      <c r="J791" s="1562"/>
      <c r="K791" s="1562"/>
      <c r="L791" s="1562"/>
      <c r="M791" s="1562"/>
      <c r="N791" s="1562"/>
      <c r="O791" s="1562"/>
      <c r="P791" s="1562"/>
      <c r="Q791" s="1562"/>
      <c r="BA791" s="301"/>
      <c r="BB791" s="354"/>
      <c r="BC791" s="301"/>
      <c r="BD791" s="301"/>
      <c r="BE791" s="301"/>
      <c r="BF791" s="301"/>
      <c r="BG791" s="301"/>
      <c r="BH791" s="301"/>
      <c r="BI791" s="301"/>
      <c r="BJ791" s="301"/>
      <c r="BK791" s="301"/>
      <c r="BL791" s="301"/>
      <c r="BM791" s="301"/>
      <c r="BN791" s="301"/>
      <c r="BO791" s="301"/>
      <c r="BP791" s="301"/>
      <c r="BQ791" s="301"/>
      <c r="BR791" s="301"/>
      <c r="BS791" s="301"/>
      <c r="BT791" s="301"/>
      <c r="BU791" s="301"/>
      <c r="BV791" s="301"/>
      <c r="BW791" s="301"/>
      <c r="BX791" s="301"/>
      <c r="BY791" s="301"/>
      <c r="BZ791" s="301"/>
      <c r="CA791" s="301"/>
      <c r="CB791" s="301"/>
      <c r="CC791" s="301"/>
      <c r="CD791" s="301"/>
      <c r="CE791" s="301"/>
      <c r="CF791" s="301"/>
      <c r="CG791" s="301"/>
      <c r="CH791" s="301"/>
      <c r="CI791" s="301"/>
      <c r="CJ791" s="301"/>
      <c r="CK791" s="301"/>
      <c r="CL791" s="301"/>
      <c r="CM791" s="301"/>
      <c r="CN791" s="301"/>
      <c r="CO791" s="301"/>
      <c r="CP791" s="301"/>
      <c r="CQ791" s="301"/>
      <c r="CR791" s="301"/>
      <c r="CS791" s="301"/>
      <c r="CT791" s="301"/>
      <c r="CU791" s="301"/>
      <c r="CV791" s="301"/>
      <c r="CW791" s="301"/>
      <c r="CX791" s="301"/>
      <c r="CY791" s="301"/>
      <c r="CZ791" s="301"/>
    </row>
    <row r="792" ht="25.15" customHeight="true" x14ac:dyDescent="0.2">
      <c r="C792" s="1562"/>
      <c r="D792" s="1562"/>
      <c r="E792" s="1562"/>
      <c r="F792" s="1562"/>
      <c r="G792" s="1562"/>
      <c r="H792" s="1562"/>
      <c r="I792" s="1562"/>
      <c r="J792" s="1562"/>
      <c r="K792" s="1562"/>
      <c r="L792" s="1562"/>
      <c r="M792" s="1562"/>
      <c r="N792" s="1562"/>
      <c r="O792" s="1562"/>
      <c r="P792" s="1562"/>
      <c r="Q792" s="1562"/>
      <c r="BA792" s="301"/>
      <c r="BB792" s="354"/>
      <c r="BC792" s="301"/>
      <c r="BD792" s="301"/>
      <c r="BE792" s="301"/>
      <c r="BF792" s="301"/>
      <c r="BG792" s="301"/>
      <c r="BH792" s="301"/>
      <c r="BI792" s="301"/>
      <c r="BJ792" s="301"/>
      <c r="BK792" s="301"/>
      <c r="BL792" s="301"/>
      <c r="BM792" s="301"/>
      <c r="BN792" s="301"/>
      <c r="BO792" s="301"/>
      <c r="BP792" s="301"/>
      <c r="BQ792" s="301"/>
      <c r="BR792" s="301"/>
      <c r="BS792" s="301"/>
      <c r="BT792" s="301"/>
      <c r="BU792" s="301"/>
      <c r="BV792" s="301"/>
      <c r="BW792" s="301"/>
      <c r="BX792" s="301"/>
      <c r="BY792" s="301"/>
      <c r="BZ792" s="301"/>
      <c r="CA792" s="301"/>
      <c r="CB792" s="301"/>
      <c r="CC792" s="301"/>
      <c r="CD792" s="301"/>
      <c r="CE792" s="301"/>
      <c r="CF792" s="301"/>
      <c r="CG792" s="301"/>
      <c r="CH792" s="301"/>
      <c r="CI792" s="301"/>
      <c r="CJ792" s="301"/>
      <c r="CK792" s="301"/>
      <c r="CL792" s="301"/>
      <c r="CM792" s="301"/>
      <c r="CN792" s="301"/>
      <c r="CO792" s="301"/>
      <c r="CP792" s="301"/>
      <c r="CQ792" s="301"/>
      <c r="CR792" s="301"/>
      <c r="CS792" s="301"/>
      <c r="CT792" s="301"/>
      <c r="CU792" s="301"/>
      <c r="CV792" s="301"/>
      <c r="CW792" s="301"/>
      <c r="CX792" s="301"/>
      <c r="CY792" s="301"/>
      <c r="CZ792" s="301"/>
    </row>
    <row r="793" ht="25.15" customHeight="true" x14ac:dyDescent="0.2">
      <c r="C793" s="1562"/>
      <c r="D793" s="1562"/>
      <c r="E793" s="1562"/>
      <c r="F793" s="1562"/>
      <c r="G793" s="1562"/>
      <c r="H793" s="1562"/>
      <c r="I793" s="1562"/>
      <c r="J793" s="1562"/>
      <c r="K793" s="1562"/>
      <c r="L793" s="1562"/>
      <c r="M793" s="1562"/>
      <c r="N793" s="1562"/>
      <c r="O793" s="1562"/>
      <c r="P793" s="1562"/>
      <c r="Q793" s="1562"/>
      <c r="BA793" s="301"/>
      <c r="BB793" s="354"/>
      <c r="BC793" s="301"/>
      <c r="BD793" s="301"/>
      <c r="BE793" s="301"/>
      <c r="BF793" s="301"/>
      <c r="BG793" s="301"/>
      <c r="BH793" s="301"/>
      <c r="BI793" s="301"/>
      <c r="BJ793" s="301"/>
      <c r="BK793" s="301"/>
      <c r="BL793" s="301"/>
      <c r="BM793" s="301"/>
      <c r="BN793" s="301"/>
      <c r="BO793" s="301"/>
      <c r="BP793" s="301"/>
      <c r="BQ793" s="301"/>
      <c r="BR793" s="301"/>
      <c r="BS793" s="301"/>
      <c r="BT793" s="301"/>
      <c r="BU793" s="301"/>
      <c r="BV793" s="301"/>
      <c r="BW793" s="301"/>
      <c r="BX793" s="301"/>
      <c r="BY793" s="301"/>
      <c r="BZ793" s="301"/>
      <c r="CA793" s="301"/>
      <c r="CB793" s="301"/>
      <c r="CC793" s="301"/>
      <c r="CD793" s="301"/>
      <c r="CE793" s="301"/>
      <c r="CF793" s="301"/>
      <c r="CG793" s="301"/>
      <c r="CH793" s="301"/>
      <c r="CI793" s="301"/>
      <c r="CJ793" s="301"/>
      <c r="CK793" s="301"/>
      <c r="CL793" s="301"/>
      <c r="CM793" s="301"/>
      <c r="CN793" s="301"/>
      <c r="CO793" s="301"/>
      <c r="CP793" s="301"/>
      <c r="CQ793" s="301"/>
      <c r="CR793" s="301"/>
      <c r="CS793" s="301"/>
      <c r="CT793" s="301"/>
      <c r="CU793" s="301"/>
      <c r="CV793" s="301"/>
      <c r="CW793" s="301"/>
      <c r="CX793" s="301"/>
      <c r="CY793" s="301"/>
      <c r="CZ793" s="301"/>
    </row>
    <row r="794" ht="25.15" customHeight="true" x14ac:dyDescent="0.2">
      <c r="C794" s="1562"/>
      <c r="D794" s="1562"/>
      <c r="E794" s="1562"/>
      <c r="F794" s="1562"/>
      <c r="G794" s="1562"/>
      <c r="H794" s="1562"/>
      <c r="I794" s="1562"/>
      <c r="J794" s="1562"/>
      <c r="K794" s="1562"/>
      <c r="L794" s="1562"/>
      <c r="M794" s="1562"/>
      <c r="N794" s="1562"/>
      <c r="O794" s="1562"/>
      <c r="P794" s="1562"/>
      <c r="Q794" s="1562"/>
      <c r="BA794" s="301"/>
      <c r="BB794" s="354"/>
      <c r="BC794" s="301"/>
      <c r="BD794" s="301"/>
      <c r="BE794" s="301"/>
      <c r="BF794" s="301"/>
      <c r="BG794" s="301"/>
      <c r="BH794" s="301"/>
      <c r="BI794" s="301"/>
      <c r="BJ794" s="301"/>
      <c r="BK794" s="301"/>
      <c r="BL794" s="301"/>
      <c r="BM794" s="301"/>
      <c r="BN794" s="301"/>
      <c r="BO794" s="301"/>
      <c r="BP794" s="301"/>
      <c r="BQ794" s="301"/>
      <c r="BR794" s="301"/>
      <c r="BS794" s="301"/>
      <c r="BT794" s="301"/>
      <c r="BU794" s="301"/>
      <c r="BV794" s="301"/>
      <c r="BW794" s="301"/>
      <c r="BX794" s="301"/>
      <c r="BY794" s="301"/>
      <c r="BZ794" s="301"/>
      <c r="CA794" s="301"/>
      <c r="CB794" s="301"/>
      <c r="CC794" s="301"/>
      <c r="CD794" s="301"/>
      <c r="CE794" s="301"/>
      <c r="CF794" s="301"/>
      <c r="CG794" s="301"/>
      <c r="CH794" s="301"/>
      <c r="CI794" s="301"/>
      <c r="CJ794" s="301"/>
      <c r="CK794" s="301"/>
      <c r="CL794" s="301"/>
      <c r="CM794" s="301"/>
      <c r="CN794" s="301"/>
      <c r="CO794" s="301"/>
      <c r="CP794" s="301"/>
      <c r="CQ794" s="301"/>
      <c r="CR794" s="301"/>
      <c r="CS794" s="301"/>
      <c r="CT794" s="301"/>
      <c r="CU794" s="301"/>
      <c r="CV794" s="301"/>
      <c r="CW794" s="301"/>
      <c r="CX794" s="301"/>
      <c r="CY794" s="301"/>
      <c r="CZ794" s="301"/>
    </row>
    <row r="795" ht="25.15" customHeight="true" x14ac:dyDescent="0.2">
      <c r="C795" s="1562"/>
      <c r="D795" s="1562"/>
      <c r="E795" s="1562"/>
      <c r="F795" s="1562"/>
      <c r="G795" s="1562"/>
      <c r="H795" s="1562"/>
      <c r="I795" s="1562"/>
      <c r="J795" s="1562"/>
      <c r="K795" s="1562"/>
      <c r="L795" s="1562"/>
      <c r="M795" s="1562"/>
      <c r="N795" s="1562"/>
      <c r="O795" s="1562"/>
      <c r="P795" s="1562"/>
      <c r="Q795" s="1562"/>
      <c r="BA795" s="301"/>
      <c r="BB795" s="354"/>
      <c r="BC795" s="301"/>
      <c r="BD795" s="301"/>
      <c r="BE795" s="301"/>
      <c r="BF795" s="301"/>
      <c r="BG795" s="301"/>
      <c r="BH795" s="301"/>
      <c r="BI795" s="301"/>
      <c r="BJ795" s="301"/>
      <c r="BK795" s="301"/>
      <c r="BL795" s="301"/>
      <c r="BM795" s="301"/>
      <c r="BN795" s="301"/>
      <c r="BO795" s="301"/>
      <c r="BP795" s="301"/>
      <c r="BQ795" s="301"/>
      <c r="BR795" s="301"/>
      <c r="BS795" s="301"/>
      <c r="BT795" s="301"/>
      <c r="BU795" s="301"/>
      <c r="BV795" s="301"/>
      <c r="BW795" s="301"/>
      <c r="BX795" s="301"/>
      <c r="BY795" s="301"/>
      <c r="BZ795" s="301"/>
      <c r="CA795" s="301"/>
      <c r="CB795" s="301"/>
      <c r="CC795" s="301"/>
      <c r="CD795" s="301"/>
      <c r="CE795" s="301"/>
      <c r="CF795" s="301"/>
      <c r="CG795" s="301"/>
      <c r="CH795" s="301"/>
      <c r="CI795" s="301"/>
      <c r="CJ795" s="301"/>
      <c r="CK795" s="301"/>
      <c r="CL795" s="301"/>
      <c r="CM795" s="301"/>
      <c r="CN795" s="301"/>
      <c r="CO795" s="301"/>
      <c r="CP795" s="301"/>
      <c r="CQ795" s="301"/>
      <c r="CR795" s="301"/>
      <c r="CS795" s="301"/>
      <c r="CT795" s="301"/>
      <c r="CU795" s="301"/>
      <c r="CV795" s="301"/>
      <c r="CW795" s="301"/>
      <c r="CX795" s="301"/>
      <c r="CY795" s="301"/>
      <c r="CZ795" s="301"/>
    </row>
    <row r="796" ht="25.15" customHeight="true" x14ac:dyDescent="0.2">
      <c r="C796" s="1562"/>
      <c r="D796" s="1562"/>
      <c r="E796" s="1562"/>
      <c r="F796" s="1562"/>
      <c r="G796" s="1562"/>
      <c r="H796" s="1562"/>
      <c r="I796" s="1562"/>
      <c r="J796" s="1562"/>
      <c r="K796" s="1562"/>
      <c r="L796" s="1562"/>
      <c r="M796" s="1562"/>
      <c r="N796" s="1562"/>
      <c r="O796" s="1562"/>
      <c r="P796" s="1562"/>
      <c r="Q796" s="1562"/>
      <c r="BA796" s="301"/>
      <c r="BB796" s="354"/>
      <c r="BC796" s="301"/>
      <c r="BD796" s="301"/>
      <c r="BE796" s="301"/>
      <c r="BF796" s="301"/>
      <c r="BG796" s="301"/>
      <c r="BH796" s="301"/>
      <c r="BI796" s="301"/>
      <c r="BJ796" s="301"/>
      <c r="BK796" s="301"/>
      <c r="BL796" s="301"/>
      <c r="BM796" s="301"/>
      <c r="BN796" s="301"/>
      <c r="BO796" s="301"/>
      <c r="BP796" s="301"/>
      <c r="BQ796" s="301"/>
      <c r="BR796" s="301"/>
      <c r="BS796" s="301"/>
      <c r="BT796" s="301"/>
      <c r="BU796" s="301"/>
      <c r="BV796" s="301"/>
      <c r="BW796" s="301"/>
      <c r="BX796" s="301"/>
      <c r="BY796" s="301"/>
      <c r="BZ796" s="301"/>
      <c r="CA796" s="301"/>
      <c r="CB796" s="301"/>
      <c r="CC796" s="301"/>
      <c r="CD796" s="301"/>
      <c r="CE796" s="301"/>
      <c r="CF796" s="301"/>
      <c r="CG796" s="301"/>
      <c r="CH796" s="301"/>
      <c r="CI796" s="301"/>
      <c r="CJ796" s="301"/>
      <c r="CK796" s="301"/>
      <c r="CL796" s="301"/>
      <c r="CM796" s="301"/>
      <c r="CN796" s="301"/>
      <c r="CO796" s="301"/>
      <c r="CP796" s="301"/>
      <c r="CQ796" s="301"/>
      <c r="CR796" s="301"/>
      <c r="CS796" s="301"/>
      <c r="CT796" s="301"/>
      <c r="CU796" s="301"/>
      <c r="CV796" s="301"/>
      <c r="CW796" s="301"/>
      <c r="CX796" s="301"/>
      <c r="CY796" s="301"/>
      <c r="CZ796" s="301"/>
    </row>
    <row r="797" ht="25.15" customHeight="true" x14ac:dyDescent="0.2">
      <c r="C797" s="1562"/>
      <c r="D797" s="1562"/>
      <c r="E797" s="1562"/>
      <c r="F797" s="1562"/>
      <c r="G797" s="1562"/>
      <c r="H797" s="1562"/>
      <c r="I797" s="1562"/>
      <c r="J797" s="1562"/>
      <c r="K797" s="1562"/>
      <c r="L797" s="1562"/>
      <c r="M797" s="1562"/>
      <c r="N797" s="1562"/>
      <c r="O797" s="1562"/>
      <c r="P797" s="1562"/>
      <c r="Q797" s="1562"/>
      <c r="BA797" s="301"/>
      <c r="BB797" s="354"/>
      <c r="BC797" s="301"/>
      <c r="BD797" s="301"/>
      <c r="BE797" s="301"/>
      <c r="BF797" s="301"/>
      <c r="BG797" s="301"/>
      <c r="BH797" s="301"/>
      <c r="BI797" s="301"/>
      <c r="BJ797" s="301"/>
      <c r="BK797" s="301"/>
      <c r="BL797" s="301"/>
      <c r="BM797" s="301"/>
      <c r="BN797" s="301"/>
      <c r="BO797" s="301"/>
      <c r="BP797" s="301"/>
      <c r="BQ797" s="301"/>
      <c r="BR797" s="301"/>
      <c r="BS797" s="301"/>
      <c r="BT797" s="301"/>
      <c r="BU797" s="301"/>
      <c r="BV797" s="301"/>
      <c r="BW797" s="301"/>
      <c r="BX797" s="301"/>
      <c r="BY797" s="301"/>
      <c r="BZ797" s="301"/>
      <c r="CA797" s="301"/>
      <c r="CB797" s="301"/>
      <c r="CC797" s="301"/>
      <c r="CD797" s="301"/>
      <c r="CE797" s="301"/>
      <c r="CF797" s="301"/>
      <c r="CG797" s="301"/>
      <c r="CH797" s="301"/>
      <c r="CI797" s="301"/>
      <c r="CJ797" s="301"/>
      <c r="CK797" s="301"/>
      <c r="CL797" s="301"/>
      <c r="CM797" s="301"/>
      <c r="CN797" s="301"/>
      <c r="CO797" s="301"/>
      <c r="CP797" s="301"/>
      <c r="CQ797" s="301"/>
      <c r="CR797" s="301"/>
      <c r="CS797" s="301"/>
      <c r="CT797" s="301"/>
      <c r="CU797" s="301"/>
      <c r="CV797" s="301"/>
      <c r="CW797" s="301"/>
      <c r="CX797" s="301"/>
      <c r="CY797" s="301"/>
      <c r="CZ797" s="301"/>
    </row>
    <row r="798" ht="25.15" customHeight="true" x14ac:dyDescent="0.2">
      <c r="C798" s="1562"/>
      <c r="D798" s="1562"/>
      <c r="E798" s="1562"/>
      <c r="F798" s="1562"/>
      <c r="G798" s="1562"/>
      <c r="H798" s="1562"/>
      <c r="I798" s="1562"/>
      <c r="J798" s="1562"/>
      <c r="K798" s="1562"/>
      <c r="L798" s="1562"/>
      <c r="M798" s="1562"/>
      <c r="N798" s="1562"/>
      <c r="O798" s="1562"/>
      <c r="P798" s="1562"/>
      <c r="Q798" s="1562"/>
      <c r="BA798" s="301"/>
      <c r="BB798" s="354"/>
      <c r="BC798" s="301"/>
      <c r="BD798" s="301"/>
      <c r="BE798" s="301"/>
      <c r="BF798" s="301"/>
      <c r="BG798" s="301"/>
      <c r="BH798" s="301"/>
      <c r="BI798" s="301"/>
      <c r="BJ798" s="301"/>
      <c r="BK798" s="301"/>
      <c r="BL798" s="301"/>
      <c r="BM798" s="301"/>
      <c r="BN798" s="301"/>
      <c r="BO798" s="301"/>
      <c r="BP798" s="301"/>
      <c r="BQ798" s="301"/>
      <c r="BR798" s="301"/>
      <c r="BS798" s="301"/>
      <c r="BT798" s="301"/>
      <c r="BU798" s="301"/>
      <c r="BV798" s="301"/>
      <c r="BW798" s="301"/>
      <c r="BX798" s="301"/>
      <c r="BY798" s="301"/>
      <c r="BZ798" s="301"/>
      <c r="CA798" s="301"/>
      <c r="CB798" s="301"/>
      <c r="CC798" s="301"/>
      <c r="CD798" s="301"/>
      <c r="CE798" s="301"/>
      <c r="CF798" s="301"/>
      <c r="CG798" s="301"/>
      <c r="CH798" s="301"/>
      <c r="CI798" s="301"/>
      <c r="CJ798" s="301"/>
      <c r="CK798" s="301"/>
      <c r="CL798" s="301"/>
      <c r="CM798" s="301"/>
      <c r="CN798" s="301"/>
      <c r="CO798" s="301"/>
      <c r="CP798" s="301"/>
      <c r="CQ798" s="301"/>
      <c r="CR798" s="301"/>
      <c r="CS798" s="301"/>
      <c r="CT798" s="301"/>
      <c r="CU798" s="301"/>
      <c r="CV798" s="301"/>
      <c r="CW798" s="301"/>
      <c r="CX798" s="301"/>
      <c r="CY798" s="301"/>
      <c r="CZ798" s="301"/>
    </row>
    <row r="799" ht="25.15" customHeight="true" x14ac:dyDescent="0.2">
      <c r="C799" s="1562"/>
      <c r="D799" s="1562"/>
      <c r="E799" s="1562"/>
      <c r="F799" s="1562"/>
      <c r="G799" s="1562"/>
      <c r="H799" s="1562"/>
      <c r="I799" s="1562"/>
      <c r="J799" s="1562"/>
      <c r="K799" s="1562"/>
      <c r="L799" s="1562"/>
      <c r="M799" s="1562"/>
      <c r="N799" s="1562"/>
      <c r="O799" s="1562"/>
      <c r="P799" s="1562"/>
      <c r="Q799" s="1562"/>
      <c r="BA799" s="301"/>
      <c r="BB799" s="354"/>
      <c r="BC799" s="301"/>
      <c r="BD799" s="301"/>
      <c r="BE799" s="301"/>
      <c r="BF799" s="301"/>
      <c r="BG799" s="301"/>
      <c r="BH799" s="301"/>
      <c r="BI799" s="301"/>
      <c r="BJ799" s="301"/>
      <c r="BK799" s="301"/>
      <c r="BL799" s="301"/>
      <c r="BM799" s="301"/>
      <c r="BN799" s="301"/>
      <c r="BO799" s="301"/>
      <c r="BP799" s="301"/>
      <c r="BQ799" s="301"/>
      <c r="BR799" s="301"/>
      <c r="BS799" s="301"/>
      <c r="BT799" s="301"/>
      <c r="BU799" s="301"/>
      <c r="BV799" s="301"/>
      <c r="BW799" s="301"/>
      <c r="BX799" s="301"/>
      <c r="BY799" s="301"/>
      <c r="BZ799" s="301"/>
      <c r="CA799" s="301"/>
      <c r="CB799" s="301"/>
      <c r="CC799" s="301"/>
      <c r="CD799" s="301"/>
      <c r="CE799" s="301"/>
      <c r="CF799" s="301"/>
      <c r="CG799" s="301"/>
      <c r="CH799" s="301"/>
      <c r="CI799" s="301"/>
      <c r="CJ799" s="301"/>
      <c r="CK799" s="301"/>
      <c r="CL799" s="301"/>
      <c r="CM799" s="301"/>
      <c r="CN799" s="301"/>
      <c r="CO799" s="301"/>
      <c r="CP799" s="301"/>
      <c r="CQ799" s="301"/>
      <c r="CR799" s="301"/>
      <c r="CS799" s="301"/>
      <c r="CT799" s="301"/>
      <c r="CU799" s="301"/>
      <c r="CV799" s="301"/>
      <c r="CW799" s="301"/>
      <c r="CX799" s="301"/>
      <c r="CY799" s="301"/>
      <c r="CZ799" s="301"/>
    </row>
    <row r="800" ht="25.15" customHeight="true" x14ac:dyDescent="0.2">
      <c r="C800" s="1562"/>
      <c r="D800" s="1562"/>
      <c r="E800" s="1562"/>
      <c r="F800" s="1562"/>
      <c r="G800" s="1562"/>
      <c r="H800" s="1562"/>
      <c r="I800" s="1562"/>
      <c r="J800" s="1562"/>
      <c r="K800" s="1562"/>
      <c r="L800" s="1562"/>
      <c r="M800" s="1562"/>
      <c r="N800" s="1562"/>
      <c r="O800" s="1562"/>
      <c r="P800" s="1562"/>
      <c r="Q800" s="1562"/>
      <c r="BA800" s="301"/>
      <c r="BB800" s="354"/>
      <c r="BC800" s="301"/>
      <c r="BD800" s="301"/>
      <c r="BE800" s="301"/>
      <c r="BF800" s="301"/>
      <c r="BG800" s="301"/>
      <c r="BH800" s="301"/>
      <c r="BI800" s="301"/>
      <c r="BJ800" s="301"/>
      <c r="BK800" s="301"/>
      <c r="BL800" s="301"/>
      <c r="BM800" s="301"/>
      <c r="BN800" s="301"/>
      <c r="BO800" s="301"/>
      <c r="BP800" s="301"/>
      <c r="BQ800" s="301"/>
      <c r="BR800" s="301"/>
      <c r="BS800" s="301"/>
      <c r="BT800" s="301"/>
      <c r="BU800" s="301"/>
      <c r="BV800" s="301"/>
      <c r="BW800" s="301"/>
      <c r="BX800" s="301"/>
      <c r="BY800" s="301"/>
      <c r="BZ800" s="301"/>
      <c r="CA800" s="301"/>
      <c r="CB800" s="301"/>
      <c r="CC800" s="301"/>
      <c r="CD800" s="301"/>
      <c r="CE800" s="301"/>
      <c r="CF800" s="301"/>
      <c r="CG800" s="301"/>
      <c r="CH800" s="301"/>
      <c r="CI800" s="301"/>
      <c r="CJ800" s="301"/>
      <c r="CK800" s="301"/>
      <c r="CL800" s="301"/>
      <c r="CM800" s="301"/>
      <c r="CN800" s="301"/>
      <c r="CO800" s="301"/>
      <c r="CP800" s="301"/>
      <c r="CQ800" s="301"/>
      <c r="CR800" s="301"/>
      <c r="CS800" s="301"/>
      <c r="CT800" s="301"/>
      <c r="CU800" s="301"/>
      <c r="CV800" s="301"/>
      <c r="CW800" s="301"/>
      <c r="CX800" s="301"/>
      <c r="CY800" s="301"/>
      <c r="CZ800" s="301"/>
    </row>
    <row r="801" ht="25.15" customHeight="true" x14ac:dyDescent="0.2">
      <c r="C801" s="1562"/>
      <c r="D801" s="1562"/>
      <c r="E801" s="1562"/>
      <c r="F801" s="1562"/>
      <c r="G801" s="1562"/>
      <c r="H801" s="1562"/>
      <c r="I801" s="1562"/>
      <c r="J801" s="1562"/>
      <c r="K801" s="1562"/>
      <c r="L801" s="1562"/>
      <c r="M801" s="1562"/>
      <c r="N801" s="1562"/>
      <c r="O801" s="1562"/>
      <c r="P801" s="1562"/>
      <c r="Q801" s="1562"/>
    </row>
    <row r="802" ht="25.15" customHeight="true" x14ac:dyDescent="0.2">
      <c r="C802" s="1562"/>
      <c r="D802" s="1562"/>
      <c r="E802" s="1562"/>
      <c r="F802" s="1562"/>
      <c r="G802" s="1562"/>
      <c r="H802" s="1562"/>
      <c r="I802" s="1562"/>
      <c r="J802" s="1562"/>
      <c r="K802" s="1562"/>
      <c r="L802" s="1562"/>
      <c r="M802" s="1562"/>
      <c r="N802" s="1562"/>
      <c r="O802" s="1562"/>
      <c r="P802" s="1562"/>
      <c r="Q802" s="1562"/>
    </row>
    <row r="803" ht="25.15" customHeight="true" x14ac:dyDescent="0.2">
      <c r="C803" s="1562"/>
      <c r="D803" s="1562"/>
      <c r="E803" s="1562"/>
      <c r="F803" s="1562"/>
      <c r="G803" s="1562"/>
      <c r="H803" s="1562"/>
      <c r="I803" s="1562"/>
      <c r="J803" s="1562"/>
      <c r="K803" s="1562"/>
      <c r="L803" s="1562"/>
      <c r="M803" s="1562"/>
      <c r="N803" s="1562"/>
      <c r="O803" s="1562"/>
      <c r="P803" s="1562"/>
      <c r="Q803" s="1562"/>
    </row>
    <row r="804" ht="25.15" customHeight="true" x14ac:dyDescent="0.2">
      <c r="C804" s="1562"/>
      <c r="D804" s="1562"/>
      <c r="E804" s="1562"/>
      <c r="F804" s="1562"/>
      <c r="G804" s="1562"/>
      <c r="H804" s="1562"/>
      <c r="I804" s="1562"/>
      <c r="J804" s="1562"/>
      <c r="K804" s="1562"/>
      <c r="L804" s="1562"/>
      <c r="M804" s="1562"/>
      <c r="N804" s="1562"/>
      <c r="O804" s="1562"/>
      <c r="P804" s="1562"/>
      <c r="Q804" s="1562"/>
    </row>
    <row r="805" ht="25.15" customHeight="true" x14ac:dyDescent="0.2">
      <c r="C805" s="1562"/>
      <c r="D805" s="1562"/>
      <c r="E805" s="1562"/>
      <c r="F805" s="1562"/>
      <c r="G805" s="1562"/>
      <c r="H805" s="1562"/>
      <c r="I805" s="1562"/>
      <c r="J805" s="1562"/>
      <c r="K805" s="1562"/>
      <c r="L805" s="1562"/>
      <c r="M805" s="1562"/>
      <c r="N805" s="1562"/>
      <c r="O805" s="1562"/>
      <c r="P805" s="1562"/>
      <c r="Q805" s="1562"/>
    </row>
    <row r="806" ht="25.15" customHeight="true" x14ac:dyDescent="0.2">
      <c r="C806" s="1562"/>
      <c r="D806" s="1562"/>
      <c r="E806" s="1562"/>
      <c r="F806" s="1562"/>
      <c r="G806" s="1562"/>
      <c r="H806" s="1562"/>
      <c r="I806" s="1562"/>
      <c r="J806" s="1562"/>
      <c r="K806" s="1562"/>
      <c r="L806" s="1562"/>
      <c r="M806" s="1562"/>
      <c r="N806" s="1562"/>
      <c r="O806" s="1562"/>
      <c r="P806" s="1562"/>
      <c r="Q806" s="1562"/>
    </row>
    <row r="807" ht="25.15" customHeight="true" x14ac:dyDescent="0.2">
      <c r="C807" s="1562"/>
      <c r="D807" s="1562"/>
      <c r="E807" s="1562"/>
      <c r="F807" s="1562"/>
      <c r="G807" s="1562"/>
      <c r="H807" s="1562"/>
      <c r="I807" s="1562"/>
      <c r="J807" s="1562"/>
      <c r="K807" s="1562"/>
      <c r="L807" s="1562"/>
      <c r="M807" s="1562"/>
      <c r="N807" s="1562"/>
      <c r="O807" s="1562"/>
      <c r="P807" s="1562"/>
      <c r="Q807" s="1562"/>
    </row>
    <row r="808" ht="25.15" customHeight="true" x14ac:dyDescent="0.2">
      <c r="C808" s="1562"/>
      <c r="D808" s="1562"/>
      <c r="E808" s="1562"/>
      <c r="F808" s="1562"/>
      <c r="G808" s="1562"/>
      <c r="H808" s="1562"/>
      <c r="I808" s="1562"/>
      <c r="J808" s="1562"/>
      <c r="K808" s="1562"/>
      <c r="L808" s="1562"/>
      <c r="M808" s="1562"/>
      <c r="N808" s="1562"/>
      <c r="O808" s="1562"/>
      <c r="P808" s="1562"/>
      <c r="Q808" s="1562"/>
    </row>
    <row r="809" ht="25.15" customHeight="true" x14ac:dyDescent="0.2">
      <c r="C809" s="1562"/>
      <c r="D809" s="1562"/>
      <c r="E809" s="1562"/>
      <c r="F809" s="1562"/>
      <c r="G809" s="1562"/>
      <c r="H809" s="1562"/>
      <c r="I809" s="1562"/>
      <c r="J809" s="1562"/>
      <c r="K809" s="1562"/>
      <c r="L809" s="1562"/>
      <c r="M809" s="1562"/>
      <c r="N809" s="1562"/>
      <c r="O809" s="1562"/>
      <c r="P809" s="1562"/>
      <c r="Q809" s="1562"/>
    </row>
    <row r="810" ht="25.15" customHeight="true" x14ac:dyDescent="0.2">
      <c r="C810" s="1562"/>
      <c r="D810" s="1562"/>
      <c r="E810" s="1562"/>
      <c r="F810" s="1562"/>
      <c r="G810" s="1562"/>
      <c r="H810" s="1562"/>
      <c r="I810" s="1562"/>
      <c r="J810" s="1562"/>
      <c r="K810" s="1562"/>
      <c r="L810" s="1562"/>
      <c r="M810" s="1562"/>
      <c r="N810" s="1562"/>
      <c r="O810" s="1562"/>
      <c r="P810" s="1562"/>
      <c r="Q810" s="1562"/>
    </row>
    <row r="811" ht="25.15" customHeight="true" x14ac:dyDescent="0.2">
      <c r="C811" s="1562"/>
      <c r="D811" s="1562"/>
      <c r="E811" s="1562"/>
      <c r="F811" s="1562"/>
      <c r="G811" s="1562"/>
      <c r="H811" s="1562"/>
      <c r="I811" s="1562"/>
      <c r="J811" s="1562"/>
      <c r="K811" s="1562"/>
      <c r="L811" s="1562"/>
      <c r="M811" s="1562"/>
      <c r="N811" s="1562"/>
      <c r="O811" s="1562"/>
      <c r="P811" s="1562"/>
      <c r="Q811" s="1562"/>
    </row>
    <row r="812" ht="25.15" customHeight="true" x14ac:dyDescent="0.2">
      <c r="C812" s="1562"/>
      <c r="D812" s="1562"/>
      <c r="E812" s="1562"/>
      <c r="F812" s="1562"/>
      <c r="G812" s="1562"/>
      <c r="H812" s="1562"/>
      <c r="I812" s="1562"/>
      <c r="J812" s="1562"/>
      <c r="K812" s="1562"/>
      <c r="L812" s="1562"/>
      <c r="M812" s="1562"/>
      <c r="N812" s="1562"/>
      <c r="O812" s="1562"/>
      <c r="P812" s="1562"/>
      <c r="Q812" s="1562"/>
    </row>
    <row r="813" ht="25.15" customHeight="true" x14ac:dyDescent="0.2">
      <c r="C813" s="1562"/>
      <c r="D813" s="1562"/>
      <c r="E813" s="1562"/>
      <c r="F813" s="1562"/>
      <c r="G813" s="1562"/>
      <c r="H813" s="1562"/>
      <c r="I813" s="1562"/>
      <c r="J813" s="1562"/>
      <c r="K813" s="1562"/>
      <c r="L813" s="1562"/>
      <c r="M813" s="1562"/>
      <c r="N813" s="1562"/>
      <c r="O813" s="1562"/>
      <c r="P813" s="1562"/>
      <c r="Q813" s="1562"/>
    </row>
    <row r="814" ht="25.15" customHeight="true" x14ac:dyDescent="0.2">
      <c r="C814" s="1562"/>
      <c r="D814" s="1562"/>
      <c r="E814" s="1562"/>
      <c r="F814" s="1562"/>
      <c r="G814" s="1562"/>
      <c r="H814" s="1562"/>
      <c r="I814" s="1562"/>
      <c r="J814" s="1562"/>
      <c r="K814" s="1562"/>
      <c r="L814" s="1562"/>
      <c r="M814" s="1562"/>
      <c r="N814" s="1562"/>
      <c r="O814" s="1562"/>
      <c r="P814" s="1562"/>
      <c r="Q814" s="1562"/>
    </row>
    <row r="815" ht="25.15" customHeight="true" x14ac:dyDescent="0.2">
      <c r="C815" s="1562"/>
      <c r="D815" s="1562"/>
      <c r="E815" s="1562"/>
      <c r="F815" s="1562"/>
      <c r="G815" s="1562"/>
      <c r="H815" s="1562"/>
      <c r="I815" s="1562"/>
      <c r="J815" s="1562"/>
      <c r="K815" s="1562"/>
      <c r="L815" s="1562"/>
      <c r="M815" s="1562"/>
      <c r="N815" s="1562"/>
      <c r="O815" s="1562"/>
      <c r="P815" s="1562"/>
      <c r="Q815" s="1562"/>
    </row>
    <row r="816" ht="25.15" customHeight="true" x14ac:dyDescent="0.2">
      <c r="C816" s="1562"/>
      <c r="D816" s="1562"/>
      <c r="E816" s="1562"/>
      <c r="F816" s="1562"/>
      <c r="G816" s="1562"/>
      <c r="H816" s="1562"/>
      <c r="I816" s="1562"/>
      <c r="J816" s="1562"/>
      <c r="K816" s="1562"/>
      <c r="L816" s="1562"/>
      <c r="M816" s="1562"/>
      <c r="N816" s="1562"/>
      <c r="O816" s="1562"/>
      <c r="P816" s="1562"/>
      <c r="Q816" s="1562"/>
    </row>
    <row r="817" ht="25.15" customHeight="true" x14ac:dyDescent="0.2">
      <c r="C817" s="1562"/>
      <c r="D817" s="1562"/>
      <c r="E817" s="1562"/>
      <c r="F817" s="1562"/>
      <c r="G817" s="1562"/>
      <c r="H817" s="1562"/>
      <c r="I817" s="1562"/>
      <c r="J817" s="1562"/>
      <c r="K817" s="1562"/>
      <c r="L817" s="1562"/>
      <c r="M817" s="1562"/>
      <c r="N817" s="1562"/>
      <c r="O817" s="1562"/>
      <c r="P817" s="1562"/>
      <c r="Q817" s="1562"/>
    </row>
    <row r="818" ht="25.15" customHeight="true" x14ac:dyDescent="0.2">
      <c r="C818" s="1562"/>
      <c r="D818" s="1562"/>
      <c r="E818" s="1562"/>
      <c r="F818" s="1562"/>
      <c r="G818" s="1562"/>
      <c r="H818" s="1562"/>
      <c r="I818" s="1562"/>
      <c r="J818" s="1562"/>
      <c r="K818" s="1562"/>
      <c r="L818" s="1562"/>
      <c r="M818" s="1562"/>
      <c r="N818" s="1562"/>
      <c r="O818" s="1562"/>
      <c r="P818" s="1562"/>
      <c r="Q818" s="1562"/>
    </row>
    <row r="819" ht="25.15" customHeight="true" x14ac:dyDescent="0.2">
      <c r="C819" s="1562"/>
      <c r="D819" s="1562"/>
      <c r="E819" s="1562"/>
      <c r="F819" s="1562"/>
      <c r="G819" s="1562"/>
      <c r="H819" s="1562"/>
      <c r="I819" s="1562"/>
      <c r="J819" s="1562"/>
      <c r="K819" s="1562"/>
      <c r="L819" s="1562"/>
      <c r="M819" s="1562"/>
      <c r="N819" s="1562"/>
      <c r="O819" s="1562"/>
      <c r="P819" s="1562"/>
      <c r="Q819" s="1562"/>
    </row>
    <row r="820" ht="25.15" customHeight="true" x14ac:dyDescent="0.2">
      <c r="C820" s="1562"/>
      <c r="D820" s="1562"/>
      <c r="E820" s="1562"/>
      <c r="F820" s="1562"/>
      <c r="G820" s="1562"/>
      <c r="H820" s="1562"/>
      <c r="I820" s="1562"/>
      <c r="J820" s="1562"/>
      <c r="K820" s="1562"/>
      <c r="L820" s="1562"/>
      <c r="M820" s="1562"/>
      <c r="N820" s="1562"/>
      <c r="O820" s="1562"/>
      <c r="P820" s="1562"/>
      <c r="Q820" s="1562"/>
    </row>
    <row r="821" ht="25.15" customHeight="true" x14ac:dyDescent="0.2">
      <c r="C821" s="1562"/>
      <c r="D821" s="1562"/>
      <c r="E821" s="1562"/>
      <c r="F821" s="1562"/>
      <c r="G821" s="1562"/>
      <c r="H821" s="1562"/>
      <c r="I821" s="1562"/>
      <c r="J821" s="1562"/>
      <c r="K821" s="1562"/>
      <c r="L821" s="1562"/>
      <c r="M821" s="1562"/>
      <c r="N821" s="1562"/>
      <c r="O821" s="1562"/>
      <c r="P821" s="1562"/>
      <c r="Q821" s="1562"/>
    </row>
    <row r="822" ht="25.15" customHeight="true" x14ac:dyDescent="0.2">
      <c r="C822" s="1562"/>
      <c r="D822" s="1562"/>
      <c r="E822" s="1562"/>
      <c r="F822" s="1562"/>
      <c r="G822" s="1562"/>
      <c r="H822" s="1562"/>
      <c r="I822" s="1562"/>
      <c r="J822" s="1562"/>
      <c r="K822" s="1562"/>
      <c r="L822" s="1562"/>
      <c r="M822" s="1562"/>
      <c r="N822" s="1562"/>
      <c r="O822" s="1562"/>
      <c r="P822" s="1562"/>
      <c r="Q822" s="1562"/>
    </row>
    <row r="823" ht="25.15" customHeight="true" x14ac:dyDescent="0.2">
      <c r="C823" s="1562"/>
      <c r="D823" s="1562"/>
      <c r="E823" s="1562"/>
      <c r="F823" s="1562"/>
      <c r="G823" s="1562"/>
      <c r="H823" s="1562"/>
      <c r="I823" s="1562"/>
      <c r="J823" s="1562"/>
      <c r="K823" s="1562"/>
      <c r="L823" s="1562"/>
      <c r="M823" s="1562"/>
      <c r="N823" s="1562"/>
      <c r="O823" s="1562"/>
      <c r="P823" s="1562"/>
      <c r="Q823" s="1562"/>
    </row>
    <row r="824" ht="25.15" customHeight="true" x14ac:dyDescent="0.2">
      <c r="C824" s="1562"/>
      <c r="D824" s="1562"/>
      <c r="E824" s="1562"/>
      <c r="F824" s="1562"/>
      <c r="G824" s="1562"/>
      <c r="H824" s="1562"/>
      <c r="I824" s="1562"/>
      <c r="J824" s="1562"/>
      <c r="K824" s="1562"/>
      <c r="L824" s="1562"/>
      <c r="M824" s="1562"/>
      <c r="N824" s="1562"/>
      <c r="O824" s="1562"/>
      <c r="P824" s="1562"/>
      <c r="Q824" s="1562"/>
    </row>
    <row r="825" ht="25.15" customHeight="true" x14ac:dyDescent="0.2">
      <c r="C825" s="1562"/>
      <c r="D825" s="1562"/>
      <c r="E825" s="1562"/>
      <c r="F825" s="1562"/>
      <c r="G825" s="1562"/>
      <c r="H825" s="1562"/>
      <c r="I825" s="1562"/>
      <c r="J825" s="1562"/>
      <c r="K825" s="1562"/>
      <c r="L825" s="1562"/>
      <c r="M825" s="1562"/>
      <c r="N825" s="1562"/>
      <c r="O825" s="1562"/>
      <c r="P825" s="1562"/>
      <c r="Q825" s="1562"/>
    </row>
    <row r="826" ht="25.15" customHeight="true" x14ac:dyDescent="0.2">
      <c r="C826" s="1562"/>
      <c r="D826" s="1562"/>
      <c r="E826" s="1562"/>
      <c r="F826" s="1562"/>
      <c r="G826" s="1562"/>
      <c r="H826" s="1562"/>
      <c r="I826" s="1562"/>
      <c r="J826" s="1562"/>
      <c r="K826" s="1562"/>
      <c r="L826" s="1562"/>
      <c r="M826" s="1562"/>
      <c r="N826" s="1562"/>
      <c r="O826" s="1562"/>
      <c r="P826" s="1562"/>
      <c r="Q826" s="1562"/>
    </row>
    <row r="827" ht="25.15" customHeight="true" x14ac:dyDescent="0.2">
      <c r="C827" s="1562"/>
      <c r="D827" s="1562"/>
      <c r="E827" s="1562"/>
      <c r="F827" s="1562"/>
      <c r="G827" s="1562"/>
      <c r="H827" s="1562"/>
      <c r="I827" s="1562"/>
      <c r="J827" s="1562"/>
      <c r="K827" s="1562"/>
      <c r="L827" s="1562"/>
      <c r="M827" s="1562"/>
      <c r="N827" s="1562"/>
      <c r="O827" s="1562"/>
      <c r="P827" s="1562"/>
      <c r="Q827" s="1562"/>
    </row>
    <row r="828" ht="25.15" customHeight="true" x14ac:dyDescent="0.2">
      <c r="C828" s="1562"/>
      <c r="D828" s="1562"/>
      <c r="E828" s="1562"/>
      <c r="F828" s="1562"/>
      <c r="G828" s="1562"/>
      <c r="H828" s="1562"/>
      <c r="I828" s="1562"/>
      <c r="J828" s="1562"/>
      <c r="K828" s="1562"/>
      <c r="L828" s="1562"/>
      <c r="M828" s="1562"/>
      <c r="N828" s="1562"/>
      <c r="O828" s="1562"/>
      <c r="P828" s="1562"/>
      <c r="Q828" s="1562"/>
    </row>
    <row r="829" ht="25.15" customHeight="true" x14ac:dyDescent="0.2">
      <c r="C829" s="1562"/>
      <c r="D829" s="1562"/>
      <c r="E829" s="1562"/>
      <c r="F829" s="1562"/>
      <c r="G829" s="1562"/>
      <c r="H829" s="1562"/>
      <c r="I829" s="1562"/>
      <c r="J829" s="1562"/>
      <c r="K829" s="1562"/>
      <c r="L829" s="1562"/>
      <c r="M829" s="1562"/>
      <c r="N829" s="1562"/>
      <c r="O829" s="1562"/>
      <c r="P829" s="1562"/>
      <c r="Q829" s="1562"/>
    </row>
    <row r="830" ht="25.15" customHeight="true" x14ac:dyDescent="0.2">
      <c r="C830" s="1562"/>
      <c r="D830" s="1562"/>
      <c r="E830" s="1562"/>
      <c r="F830" s="1562"/>
      <c r="G830" s="1562"/>
      <c r="H830" s="1562"/>
      <c r="I830" s="1562"/>
      <c r="J830" s="1562"/>
      <c r="K830" s="1562"/>
      <c r="L830" s="1562"/>
      <c r="M830" s="1562"/>
      <c r="N830" s="1562"/>
      <c r="O830" s="1562"/>
      <c r="P830" s="1562"/>
      <c r="Q830" s="1562"/>
    </row>
    <row r="831" ht="25.15" customHeight="true" x14ac:dyDescent="0.2">
      <c r="C831" s="1562"/>
      <c r="D831" s="1562"/>
      <c r="E831" s="1562"/>
      <c r="F831" s="1562"/>
      <c r="G831" s="1562"/>
      <c r="H831" s="1562"/>
      <c r="I831" s="1562"/>
      <c r="J831" s="1562"/>
      <c r="K831" s="1562"/>
      <c r="L831" s="1562"/>
      <c r="M831" s="1562"/>
      <c r="N831" s="1562"/>
      <c r="O831" s="1562"/>
      <c r="P831" s="1562"/>
      <c r="Q831" s="1562"/>
    </row>
    <row r="832" ht="25.15" customHeight="true" x14ac:dyDescent="0.2">
      <c r="C832" s="1562"/>
      <c r="D832" s="1562"/>
      <c r="E832" s="1562"/>
      <c r="F832" s="1562"/>
      <c r="G832" s="1562"/>
      <c r="H832" s="1562"/>
      <c r="I832" s="1562"/>
      <c r="J832" s="1562"/>
      <c r="K832" s="1562"/>
      <c r="L832" s="1562"/>
      <c r="M832" s="1562"/>
      <c r="N832" s="1562"/>
      <c r="O832" s="1562"/>
      <c r="P832" s="1562"/>
      <c r="Q832" s="1562"/>
    </row>
    <row r="833" ht="25.15" customHeight="true" x14ac:dyDescent="0.2">
      <c r="C833" s="1562"/>
      <c r="D833" s="1562"/>
      <c r="E833" s="1562"/>
      <c r="F833" s="1562"/>
      <c r="G833" s="1562"/>
      <c r="H833" s="1562"/>
      <c r="I833" s="1562"/>
      <c r="J833" s="1562"/>
      <c r="K833" s="1562"/>
      <c r="L833" s="1562"/>
      <c r="M833" s="1562"/>
      <c r="N833" s="1562"/>
      <c r="O833" s="1562"/>
      <c r="P833" s="1562"/>
      <c r="Q833" s="1562"/>
    </row>
    <row r="834" ht="25.15" customHeight="true" x14ac:dyDescent="0.2">
      <c r="C834" s="1562"/>
      <c r="D834" s="1562"/>
      <c r="E834" s="1562"/>
      <c r="F834" s="1562"/>
      <c r="G834" s="1562"/>
      <c r="H834" s="1562"/>
      <c r="I834" s="1562"/>
      <c r="J834" s="1562"/>
      <c r="K834" s="1562"/>
      <c r="L834" s="1562"/>
      <c r="M834" s="1562"/>
      <c r="N834" s="1562"/>
      <c r="O834" s="1562"/>
      <c r="P834" s="1562"/>
      <c r="Q834" s="1562"/>
    </row>
    <row r="835" ht="25.15" customHeight="true" x14ac:dyDescent="0.2">
      <c r="C835" s="1562"/>
      <c r="D835" s="1562"/>
      <c r="E835" s="1562"/>
      <c r="F835" s="1562"/>
      <c r="G835" s="1562"/>
      <c r="H835" s="1562"/>
      <c r="I835" s="1562"/>
      <c r="J835" s="1562"/>
      <c r="K835" s="1562"/>
      <c r="L835" s="1562"/>
      <c r="M835" s="1562"/>
      <c r="N835" s="1562"/>
      <c r="O835" s="1562"/>
      <c r="P835" s="1562"/>
      <c r="Q835" s="1562"/>
    </row>
    <row r="836" ht="25.15" customHeight="true" x14ac:dyDescent="0.2">
      <c r="C836" s="1562"/>
      <c r="D836" s="1562"/>
      <c r="E836" s="1562"/>
      <c r="F836" s="1562"/>
      <c r="G836" s="1562"/>
      <c r="H836" s="1562"/>
      <c r="I836" s="1562"/>
      <c r="J836" s="1562"/>
      <c r="K836" s="1562"/>
      <c r="L836" s="1562"/>
      <c r="M836" s="1562"/>
      <c r="N836" s="1562"/>
      <c r="O836" s="1562"/>
      <c r="P836" s="1562"/>
      <c r="Q836" s="1562"/>
    </row>
    <row r="837" ht="25.15" customHeight="true" x14ac:dyDescent="0.2">
      <c r="C837" s="1562"/>
      <c r="D837" s="1562"/>
      <c r="E837" s="1562"/>
      <c r="F837" s="1562"/>
      <c r="G837" s="1562"/>
      <c r="H837" s="1562"/>
      <c r="I837" s="1562"/>
      <c r="J837" s="1562"/>
      <c r="K837" s="1562"/>
      <c r="L837" s="1562"/>
      <c r="M837" s="1562"/>
      <c r="N837" s="1562"/>
      <c r="O837" s="1562"/>
      <c r="P837" s="1562"/>
      <c r="Q837" s="1562"/>
    </row>
    <row r="838" ht="25.15" customHeight="true" x14ac:dyDescent="0.2">
      <c r="C838" s="1562"/>
      <c r="D838" s="1562"/>
      <c r="E838" s="1562"/>
      <c r="F838" s="1562"/>
      <c r="G838" s="1562"/>
      <c r="H838" s="1562"/>
      <c r="I838" s="1562"/>
      <c r="J838" s="1562"/>
      <c r="K838" s="1562"/>
      <c r="L838" s="1562"/>
      <c r="M838" s="1562"/>
      <c r="N838" s="1562"/>
      <c r="O838" s="1562"/>
      <c r="P838" s="1562"/>
      <c r="Q838" s="1562"/>
    </row>
    <row r="839" ht="25.15" customHeight="true" x14ac:dyDescent="0.2">
      <c r="C839" s="1562"/>
      <c r="D839" s="1562"/>
      <c r="E839" s="1562"/>
      <c r="F839" s="1562"/>
      <c r="G839" s="1562"/>
      <c r="H839" s="1562"/>
      <c r="I839" s="1562"/>
      <c r="J839" s="1562"/>
      <c r="K839" s="1562"/>
      <c r="L839" s="1562"/>
      <c r="M839" s="1562"/>
      <c r="N839" s="1562"/>
      <c r="O839" s="1562"/>
      <c r="P839" s="1562"/>
      <c r="Q839" s="1562"/>
    </row>
    <row r="840" ht="25.15" customHeight="true" x14ac:dyDescent="0.2">
      <c r="C840" s="1562"/>
      <c r="D840" s="1562"/>
      <c r="E840" s="1562"/>
      <c r="F840" s="1562"/>
      <c r="G840" s="1562"/>
      <c r="H840" s="1562"/>
      <c r="I840" s="1562"/>
      <c r="J840" s="1562"/>
      <c r="K840" s="1562"/>
      <c r="L840" s="1562"/>
      <c r="M840" s="1562"/>
      <c r="N840" s="1562"/>
      <c r="O840" s="1562"/>
      <c r="P840" s="1562"/>
      <c r="Q840" s="1562"/>
    </row>
    <row r="841" ht="25.15" customHeight="true" x14ac:dyDescent="0.2">
      <c r="C841" s="1562"/>
      <c r="D841" s="1562"/>
      <c r="E841" s="1562"/>
      <c r="F841" s="1562"/>
      <c r="G841" s="1562"/>
      <c r="H841" s="1562"/>
      <c r="I841" s="1562"/>
      <c r="J841" s="1562"/>
      <c r="K841" s="1562"/>
      <c r="L841" s="1562"/>
      <c r="M841" s="1562"/>
      <c r="N841" s="1562"/>
      <c r="O841" s="1562"/>
      <c r="P841" s="1562"/>
      <c r="Q841" s="1562"/>
    </row>
    <row r="842" ht="25.15" customHeight="true" x14ac:dyDescent="0.2">
      <c r="C842" s="1562"/>
      <c r="D842" s="1562"/>
      <c r="E842" s="1562"/>
      <c r="F842" s="1562"/>
      <c r="G842" s="1562"/>
      <c r="H842" s="1562"/>
      <c r="I842" s="1562"/>
      <c r="J842" s="1562"/>
      <c r="K842" s="1562"/>
      <c r="L842" s="1562"/>
      <c r="M842" s="1562"/>
      <c r="N842" s="1562"/>
      <c r="O842" s="1562"/>
      <c r="P842" s="1562"/>
      <c r="Q842" s="1562"/>
    </row>
    <row r="843" ht="25.15" customHeight="true" x14ac:dyDescent="0.2">
      <c r="C843" s="1562"/>
      <c r="D843" s="1562"/>
      <c r="E843" s="1562"/>
      <c r="F843" s="1562"/>
      <c r="G843" s="1562"/>
      <c r="H843" s="1562"/>
      <c r="I843" s="1562"/>
      <c r="J843" s="1562"/>
      <c r="K843" s="1562"/>
      <c r="L843" s="1562"/>
      <c r="M843" s="1562"/>
      <c r="N843" s="1562"/>
      <c r="O843" s="1562"/>
      <c r="P843" s="1562"/>
      <c r="Q843" s="1562"/>
    </row>
    <row r="844" ht="25.15" customHeight="true" x14ac:dyDescent="0.2">
      <c r="C844" s="1562"/>
      <c r="D844" s="1562"/>
      <c r="E844" s="1562"/>
      <c r="F844" s="1562"/>
      <c r="G844" s="1562"/>
      <c r="H844" s="1562"/>
      <c r="I844" s="1562"/>
      <c r="J844" s="1562"/>
      <c r="K844" s="1562"/>
      <c r="L844" s="1562"/>
      <c r="M844" s="1562"/>
      <c r="N844" s="1562"/>
      <c r="O844" s="1562"/>
      <c r="P844" s="1562"/>
      <c r="Q844" s="1562"/>
    </row>
    <row r="845" ht="25.15" customHeight="true" x14ac:dyDescent="0.2">
      <c r="C845" s="1562"/>
      <c r="D845" s="1562"/>
      <c r="E845" s="1562"/>
      <c r="F845" s="1562"/>
      <c r="G845" s="1562"/>
      <c r="H845" s="1562"/>
      <c r="I845" s="1562"/>
      <c r="J845" s="1562"/>
      <c r="K845" s="1562"/>
      <c r="L845" s="1562"/>
      <c r="M845" s="1562"/>
      <c r="N845" s="1562"/>
      <c r="O845" s="1562"/>
      <c r="P845" s="1562"/>
      <c r="Q845" s="1562"/>
    </row>
    <row r="846" ht="25.15" customHeight="true" x14ac:dyDescent="0.2">
      <c r="C846" s="1562"/>
      <c r="D846" s="1562"/>
      <c r="E846" s="1562"/>
      <c r="F846" s="1562"/>
      <c r="G846" s="1562"/>
      <c r="H846" s="1562"/>
      <c r="I846" s="1562"/>
      <c r="J846" s="1562"/>
      <c r="K846" s="1562"/>
      <c r="L846" s="1562"/>
      <c r="M846" s="1562"/>
      <c r="N846" s="1562"/>
      <c r="O846" s="1562"/>
      <c r="P846" s="1562"/>
      <c r="Q846" s="1562"/>
    </row>
    <row r="847" ht="25.15" customHeight="true" x14ac:dyDescent="0.2">
      <c r="C847" s="1562"/>
      <c r="D847" s="1562"/>
      <c r="E847" s="1562"/>
      <c r="F847" s="1562"/>
      <c r="G847" s="1562"/>
      <c r="H847" s="1562"/>
      <c r="I847" s="1562"/>
      <c r="J847" s="1562"/>
      <c r="K847" s="1562"/>
      <c r="L847" s="1562"/>
      <c r="M847" s="1562"/>
      <c r="N847" s="1562"/>
      <c r="O847" s="1562"/>
      <c r="P847" s="1562"/>
      <c r="Q847" s="1562"/>
    </row>
    <row r="848" ht="25.15" customHeight="true" x14ac:dyDescent="0.2">
      <c r="C848" s="1562"/>
      <c r="D848" s="1562"/>
      <c r="E848" s="1562"/>
      <c r="F848" s="1562"/>
      <c r="G848" s="1562"/>
      <c r="H848" s="1562"/>
      <c r="I848" s="1562"/>
      <c r="J848" s="1562"/>
      <c r="K848" s="1562"/>
      <c r="L848" s="1562"/>
      <c r="M848" s="1562"/>
      <c r="N848" s="1562"/>
      <c r="O848" s="1562"/>
      <c r="P848" s="1562"/>
      <c r="Q848" s="1562"/>
    </row>
    <row r="849" ht="25.15" customHeight="true" x14ac:dyDescent="0.2">
      <c r="C849" s="1562"/>
      <c r="D849" s="1562"/>
      <c r="E849" s="1562"/>
      <c r="F849" s="1562"/>
      <c r="G849" s="1562"/>
      <c r="H849" s="1562"/>
      <c r="I849" s="1562"/>
      <c r="J849" s="1562"/>
      <c r="K849" s="1562"/>
      <c r="L849" s="1562"/>
      <c r="M849" s="1562"/>
      <c r="N849" s="1562"/>
      <c r="O849" s="1562"/>
      <c r="P849" s="1562"/>
      <c r="Q849" s="1562"/>
    </row>
    <row r="850" ht="25.15" customHeight="true" x14ac:dyDescent="0.2">
      <c r="C850" s="1562"/>
      <c r="D850" s="1562"/>
      <c r="E850" s="1562"/>
      <c r="F850" s="1562"/>
      <c r="G850" s="1562"/>
      <c r="H850" s="1562"/>
      <c r="I850" s="1562"/>
      <c r="J850" s="1562"/>
      <c r="K850" s="1562"/>
      <c r="L850" s="1562"/>
      <c r="M850" s="1562"/>
      <c r="N850" s="1562"/>
      <c r="O850" s="1562"/>
      <c r="P850" s="1562"/>
      <c r="Q850" s="1562"/>
    </row>
    <row r="851" ht="25.15" customHeight="true" x14ac:dyDescent="0.2">
      <c r="C851" s="1562"/>
      <c r="D851" s="1562"/>
      <c r="E851" s="1562"/>
      <c r="F851" s="1562"/>
      <c r="G851" s="1562"/>
      <c r="H851" s="1562"/>
      <c r="I851" s="1562"/>
      <c r="J851" s="1562"/>
      <c r="K851" s="1562"/>
      <c r="L851" s="1562"/>
      <c r="M851" s="1562"/>
      <c r="N851" s="1562"/>
      <c r="O851" s="1562"/>
      <c r="P851" s="1562"/>
      <c r="Q851" s="1562"/>
    </row>
    <row r="852" ht="25.15" customHeight="true" x14ac:dyDescent="0.2">
      <c r="C852" s="1562"/>
      <c r="D852" s="1562"/>
      <c r="E852" s="1562"/>
      <c r="F852" s="1562"/>
      <c r="G852" s="1562"/>
      <c r="H852" s="1562"/>
      <c r="I852" s="1562"/>
      <c r="J852" s="1562"/>
      <c r="K852" s="1562"/>
      <c r="L852" s="1562"/>
      <c r="M852" s="1562"/>
      <c r="N852" s="1562"/>
      <c r="O852" s="1562"/>
      <c r="P852" s="1562"/>
      <c r="Q852" s="1562"/>
    </row>
    <row r="853" ht="25.15" customHeight="true" x14ac:dyDescent="0.2">
      <c r="C853" s="1562"/>
      <c r="D853" s="1562"/>
      <c r="E853" s="1562"/>
      <c r="F853" s="1562"/>
      <c r="G853" s="1562"/>
      <c r="H853" s="1562"/>
      <c r="I853" s="1562"/>
      <c r="J853" s="1562"/>
      <c r="K853" s="1562"/>
      <c r="L853" s="1562"/>
      <c r="M853" s="1562"/>
      <c r="N853" s="1562"/>
      <c r="O853" s="1562"/>
      <c r="P853" s="1562"/>
      <c r="Q853" s="1562"/>
    </row>
    <row r="854" ht="25.15" customHeight="true" x14ac:dyDescent="0.2">
      <c r="C854" s="1562"/>
      <c r="D854" s="1562"/>
      <c r="E854" s="1562"/>
      <c r="F854" s="1562"/>
      <c r="G854" s="1562"/>
      <c r="H854" s="1562"/>
      <c r="I854" s="1562"/>
      <c r="J854" s="1562"/>
      <c r="K854" s="1562"/>
      <c r="L854" s="1562"/>
      <c r="M854" s="1562"/>
      <c r="N854" s="1562"/>
      <c r="O854" s="1562"/>
      <c r="P854" s="1562"/>
      <c r="Q854" s="1562"/>
    </row>
    <row r="855" ht="25.15" customHeight="true" x14ac:dyDescent="0.2">
      <c r="C855" s="1562"/>
      <c r="D855" s="1562"/>
      <c r="E855" s="1562"/>
      <c r="F855" s="1562"/>
      <c r="G855" s="1562"/>
      <c r="H855" s="1562"/>
      <c r="I855" s="1562"/>
      <c r="J855" s="1562"/>
      <c r="K855" s="1562"/>
      <c r="L855" s="1562"/>
      <c r="M855" s="1562"/>
      <c r="N855" s="1562"/>
      <c r="O855" s="1562"/>
      <c r="P855" s="1562"/>
      <c r="Q855" s="1562"/>
    </row>
    <row r="856" ht="25.15" customHeight="true" x14ac:dyDescent="0.2">
      <c r="C856" s="1562"/>
      <c r="D856" s="1562"/>
      <c r="E856" s="1562"/>
      <c r="F856" s="1562"/>
      <c r="G856" s="1562"/>
      <c r="H856" s="1562"/>
      <c r="I856" s="1562"/>
      <c r="J856" s="1562"/>
      <c r="K856" s="1562"/>
      <c r="L856" s="1562"/>
      <c r="M856" s="1562"/>
      <c r="N856" s="1562"/>
      <c r="O856" s="1562"/>
      <c r="P856" s="1562"/>
      <c r="Q856" s="1562"/>
    </row>
    <row r="857" ht="25.15" customHeight="true" x14ac:dyDescent="0.2">
      <c r="C857" s="1562"/>
      <c r="D857" s="1562"/>
      <c r="E857" s="1562"/>
      <c r="F857" s="1562"/>
      <c r="G857" s="1562"/>
      <c r="H857" s="1562"/>
      <c r="I857" s="1562"/>
      <c r="J857" s="1562"/>
      <c r="K857" s="1562"/>
      <c r="L857" s="1562"/>
      <c r="M857" s="1562"/>
      <c r="N857" s="1562"/>
      <c r="O857" s="1562"/>
      <c r="P857" s="1562"/>
      <c r="Q857" s="1562"/>
    </row>
    <row r="858" ht="25.15" customHeight="true" x14ac:dyDescent="0.2">
      <c r="C858" s="1562"/>
      <c r="D858" s="1562"/>
      <c r="E858" s="1562"/>
      <c r="F858" s="1562"/>
      <c r="G858" s="1562"/>
      <c r="H858" s="1562"/>
      <c r="I858" s="1562"/>
      <c r="J858" s="1562"/>
      <c r="K858" s="1562"/>
      <c r="L858" s="1562"/>
      <c r="M858" s="1562"/>
      <c r="N858" s="1562"/>
      <c r="O858" s="1562"/>
      <c r="P858" s="1562"/>
      <c r="Q858" s="1562"/>
    </row>
    <row r="859" ht="25.15" customHeight="true" x14ac:dyDescent="0.2">
      <c r="C859" s="1562"/>
      <c r="D859" s="1562"/>
      <c r="E859" s="1562"/>
      <c r="F859" s="1562"/>
      <c r="G859" s="1562"/>
      <c r="H859" s="1562"/>
      <c r="I859" s="1562"/>
      <c r="J859" s="1562"/>
      <c r="K859" s="1562"/>
      <c r="L859" s="1562"/>
      <c r="M859" s="1562"/>
      <c r="N859" s="1562"/>
      <c r="O859" s="1562"/>
      <c r="P859" s="1562"/>
      <c r="Q859" s="1562"/>
    </row>
    <row r="860" ht="25.15" customHeight="true" x14ac:dyDescent="0.2">
      <c r="C860" s="1562"/>
      <c r="D860" s="1562"/>
      <c r="E860" s="1562"/>
      <c r="F860" s="1562"/>
      <c r="G860" s="1562"/>
      <c r="H860" s="1562"/>
      <c r="I860" s="1562"/>
      <c r="J860" s="1562"/>
      <c r="K860" s="1562"/>
      <c r="L860" s="1562"/>
      <c r="M860" s="1562"/>
      <c r="N860" s="1562"/>
      <c r="O860" s="1562"/>
      <c r="P860" s="1562"/>
      <c r="Q860" s="1562"/>
    </row>
    <row r="861" ht="25.15" customHeight="true" x14ac:dyDescent="0.2">
      <c r="C861" s="1562"/>
      <c r="D861" s="1562"/>
      <c r="E861" s="1562"/>
      <c r="F861" s="1562"/>
      <c r="G861" s="1562"/>
      <c r="H861" s="1562"/>
      <c r="I861" s="1562"/>
      <c r="J861" s="1562"/>
      <c r="K861" s="1562"/>
      <c r="L861" s="1562"/>
      <c r="M861" s="1562"/>
      <c r="N861" s="1562"/>
      <c r="O861" s="1562"/>
      <c r="P861" s="1562"/>
      <c r="Q861" s="1562"/>
    </row>
    <row r="862" ht="25.15" customHeight="true" x14ac:dyDescent="0.2">
      <c r="C862" s="1562"/>
      <c r="D862" s="1562"/>
      <c r="E862" s="1562"/>
      <c r="F862" s="1562"/>
      <c r="G862" s="1562"/>
      <c r="H862" s="1562"/>
      <c r="I862" s="1562"/>
      <c r="J862" s="1562"/>
      <c r="K862" s="1562"/>
      <c r="L862" s="1562"/>
      <c r="M862" s="1562"/>
      <c r="N862" s="1562"/>
      <c r="O862" s="1562"/>
      <c r="P862" s="1562"/>
      <c r="Q862" s="1562"/>
    </row>
    <row r="863" ht="25.15" customHeight="true" x14ac:dyDescent="0.2">
      <c r="C863" s="1562"/>
      <c r="D863" s="1562"/>
      <c r="E863" s="1562"/>
      <c r="F863" s="1562"/>
      <c r="G863" s="1562"/>
      <c r="H863" s="1562"/>
      <c r="I863" s="1562"/>
      <c r="J863" s="1562"/>
      <c r="K863" s="1562"/>
      <c r="L863" s="1562"/>
      <c r="M863" s="1562"/>
      <c r="N863" s="1562"/>
      <c r="O863" s="1562"/>
      <c r="P863" s="1562"/>
      <c r="Q863" s="1562"/>
    </row>
    <row r="864" ht="25.15" customHeight="true" x14ac:dyDescent="0.2">
      <c r="C864" s="1562"/>
      <c r="D864" s="1562"/>
      <c r="E864" s="1562"/>
      <c r="F864" s="1562"/>
      <c r="G864" s="1562"/>
      <c r="H864" s="1562"/>
      <c r="I864" s="1562"/>
      <c r="J864" s="1562"/>
      <c r="K864" s="1562"/>
      <c r="L864" s="1562"/>
      <c r="M864" s="1562"/>
      <c r="N864" s="1562"/>
      <c r="O864" s="1562"/>
      <c r="P864" s="1562"/>
      <c r="Q864" s="1562"/>
    </row>
    <row r="865" ht="25.15" customHeight="true" x14ac:dyDescent="0.2">
      <c r="C865" s="1562"/>
      <c r="D865" s="1562"/>
      <c r="E865" s="1562"/>
      <c r="F865" s="1562"/>
      <c r="G865" s="1562"/>
      <c r="H865" s="1562"/>
      <c r="I865" s="1562"/>
      <c r="J865" s="1562"/>
      <c r="K865" s="1562"/>
      <c r="L865" s="1562"/>
      <c r="M865" s="1562"/>
      <c r="N865" s="1562"/>
      <c r="O865" s="1562"/>
      <c r="P865" s="1562"/>
      <c r="Q865" s="1562"/>
    </row>
    <row r="866" ht="25.15" customHeight="true" x14ac:dyDescent="0.2">
      <c r="C866" s="1562"/>
      <c r="D866" s="1562"/>
      <c r="E866" s="1562"/>
      <c r="F866" s="1562"/>
      <c r="G866" s="1562"/>
      <c r="H866" s="1562"/>
      <c r="I866" s="1562"/>
      <c r="J866" s="1562"/>
      <c r="K866" s="1562"/>
      <c r="L866" s="1562"/>
      <c r="M866" s="1562"/>
      <c r="N866" s="1562"/>
      <c r="O866" s="1562"/>
      <c r="P866" s="1562"/>
      <c r="Q866" s="1562"/>
    </row>
    <row r="867" ht="25.15" customHeight="true" x14ac:dyDescent="0.2">
      <c r="C867" s="1562"/>
      <c r="D867" s="1562"/>
      <c r="E867" s="1562"/>
      <c r="F867" s="1562"/>
      <c r="G867" s="1562"/>
      <c r="H867" s="1562"/>
      <c r="I867" s="1562"/>
      <c r="J867" s="1562"/>
      <c r="K867" s="1562"/>
      <c r="L867" s="1562"/>
      <c r="M867" s="1562"/>
      <c r="N867" s="1562"/>
      <c r="O867" s="1562"/>
      <c r="P867" s="1562"/>
      <c r="Q867" s="1562"/>
    </row>
    <row r="868" ht="25.15" customHeight="true" x14ac:dyDescent="0.2">
      <c r="C868" s="1562"/>
      <c r="D868" s="1562"/>
      <c r="E868" s="1562"/>
      <c r="F868" s="1562"/>
      <c r="G868" s="1562"/>
      <c r="H868" s="1562"/>
      <c r="I868" s="1562"/>
      <c r="J868" s="1562"/>
      <c r="K868" s="1562"/>
      <c r="L868" s="1562"/>
      <c r="M868" s="1562"/>
      <c r="N868" s="1562"/>
      <c r="O868" s="1562"/>
      <c r="P868" s="1562"/>
      <c r="Q868" s="1562"/>
    </row>
    <row r="869" ht="25.15" customHeight="true" x14ac:dyDescent="0.2">
      <c r="C869" s="1562"/>
      <c r="D869" s="1562"/>
      <c r="E869" s="1562"/>
      <c r="F869" s="1562"/>
      <c r="G869" s="1562"/>
      <c r="H869" s="1562"/>
      <c r="I869" s="1562"/>
      <c r="J869" s="1562"/>
      <c r="K869" s="1562"/>
      <c r="L869" s="1562"/>
      <c r="M869" s="1562"/>
      <c r="N869" s="1562"/>
      <c r="O869" s="1562"/>
      <c r="P869" s="1562"/>
      <c r="Q869" s="1562"/>
    </row>
    <row r="870" ht="25.15" customHeight="true" x14ac:dyDescent="0.2">
      <c r="C870" s="1562"/>
      <c r="D870" s="1562"/>
      <c r="E870" s="1562"/>
      <c r="F870" s="1562"/>
      <c r="G870" s="1562"/>
      <c r="H870" s="1562"/>
      <c r="I870" s="1562"/>
      <c r="J870" s="1562"/>
      <c r="K870" s="1562"/>
      <c r="L870" s="1562"/>
      <c r="M870" s="1562"/>
      <c r="N870" s="1562"/>
      <c r="O870" s="1562"/>
      <c r="P870" s="1562"/>
      <c r="Q870" s="1562"/>
    </row>
    <row r="871" ht="25.15" customHeight="true" x14ac:dyDescent="0.2">
      <c r="C871" s="1562"/>
      <c r="D871" s="1562"/>
      <c r="E871" s="1562"/>
      <c r="F871" s="1562"/>
      <c r="G871" s="1562"/>
      <c r="H871" s="1562"/>
      <c r="I871" s="1562"/>
      <c r="J871" s="1562"/>
      <c r="K871" s="1562"/>
      <c r="L871" s="1562"/>
      <c r="M871" s="1562"/>
      <c r="N871" s="1562"/>
      <c r="O871" s="1562"/>
      <c r="P871" s="1562"/>
      <c r="Q871" s="1562"/>
    </row>
    <row r="872" ht="25.15" customHeight="true" x14ac:dyDescent="0.2">
      <c r="C872" s="1562"/>
      <c r="D872" s="1562"/>
      <c r="E872" s="1562"/>
      <c r="F872" s="1562"/>
      <c r="G872" s="1562"/>
      <c r="H872" s="1562"/>
      <c r="I872" s="1562"/>
      <c r="J872" s="1562"/>
      <c r="K872" s="1562"/>
      <c r="L872" s="1562"/>
      <c r="M872" s="1562"/>
      <c r="N872" s="1562"/>
      <c r="O872" s="1562"/>
      <c r="P872" s="1562"/>
      <c r="Q872" s="1562"/>
    </row>
    <row r="873" ht="25.15" customHeight="true" x14ac:dyDescent="0.2">
      <c r="C873" s="1562"/>
      <c r="D873" s="1562"/>
      <c r="E873" s="1562"/>
      <c r="F873" s="1562"/>
      <c r="G873" s="1562"/>
      <c r="H873" s="1562"/>
      <c r="I873" s="1562"/>
      <c r="J873" s="1562"/>
      <c r="K873" s="1562"/>
      <c r="L873" s="1562"/>
      <c r="M873" s="1562"/>
      <c r="N873" s="1562"/>
      <c r="O873" s="1562"/>
      <c r="P873" s="1562"/>
      <c r="Q873" s="1562"/>
    </row>
    <row r="874" ht="25.15" customHeight="true" x14ac:dyDescent="0.2">
      <c r="C874" s="1562"/>
      <c r="D874" s="1562"/>
      <c r="E874" s="1562"/>
      <c r="F874" s="1562"/>
      <c r="G874" s="1562"/>
      <c r="H874" s="1562"/>
      <c r="I874" s="1562"/>
      <c r="J874" s="1562"/>
      <c r="K874" s="1562"/>
      <c r="L874" s="1562"/>
      <c r="M874" s="1562"/>
      <c r="N874" s="1562"/>
      <c r="O874" s="1562"/>
      <c r="P874" s="1562"/>
      <c r="Q874" s="1562"/>
    </row>
    <row r="875" ht="25.15" customHeight="true" x14ac:dyDescent="0.2">
      <c r="C875" s="1562"/>
      <c r="D875" s="1562"/>
      <c r="E875" s="1562"/>
      <c r="F875" s="1562"/>
      <c r="G875" s="1562"/>
      <c r="H875" s="1562"/>
      <c r="I875" s="1562"/>
      <c r="J875" s="1562"/>
      <c r="K875" s="1562"/>
      <c r="L875" s="1562"/>
      <c r="M875" s="1562"/>
      <c r="N875" s="1562"/>
      <c r="O875" s="1562"/>
      <c r="P875" s="1562"/>
      <c r="Q875" s="1562"/>
    </row>
    <row r="876" ht="25.15" customHeight="true" x14ac:dyDescent="0.2">
      <c r="C876" s="1562"/>
      <c r="D876" s="1562"/>
      <c r="E876" s="1562"/>
      <c r="F876" s="1562"/>
      <c r="G876" s="1562"/>
      <c r="H876" s="1562"/>
      <c r="I876" s="1562"/>
      <c r="J876" s="1562"/>
      <c r="K876" s="1562"/>
      <c r="L876" s="1562"/>
      <c r="M876" s="1562"/>
      <c r="N876" s="1562"/>
      <c r="O876" s="1562"/>
      <c r="P876" s="1562"/>
      <c r="Q876" s="1562"/>
    </row>
    <row r="877" ht="25.15" customHeight="true" x14ac:dyDescent="0.2">
      <c r="C877" s="1562"/>
      <c r="D877" s="1562"/>
      <c r="E877" s="1562"/>
      <c r="F877" s="1562"/>
      <c r="G877" s="1562"/>
      <c r="H877" s="1562"/>
      <c r="I877" s="1562"/>
      <c r="J877" s="1562"/>
      <c r="K877" s="1562"/>
      <c r="L877" s="1562"/>
      <c r="M877" s="1562"/>
      <c r="N877" s="1562"/>
      <c r="O877" s="1562"/>
      <c r="P877" s="1562"/>
      <c r="Q877" s="1562"/>
    </row>
    <row r="878" ht="25.15" customHeight="true" x14ac:dyDescent="0.2">
      <c r="C878" s="1562"/>
      <c r="D878" s="1562"/>
      <c r="E878" s="1562"/>
      <c r="F878" s="1562"/>
      <c r="G878" s="1562"/>
      <c r="H878" s="1562"/>
      <c r="I878" s="1562"/>
      <c r="J878" s="1562"/>
      <c r="K878" s="1562"/>
      <c r="L878" s="1562"/>
      <c r="M878" s="1562"/>
      <c r="N878" s="1562"/>
      <c r="O878" s="1562"/>
      <c r="P878" s="1562"/>
      <c r="Q878" s="1562"/>
    </row>
    <row r="879" ht="25.15" customHeight="true" x14ac:dyDescent="0.2">
      <c r="C879" s="1562"/>
      <c r="D879" s="1562"/>
      <c r="E879" s="1562"/>
      <c r="F879" s="1562"/>
      <c r="G879" s="1562"/>
      <c r="H879" s="1562"/>
      <c r="I879" s="1562"/>
      <c r="J879" s="1562"/>
      <c r="K879" s="1562"/>
      <c r="L879" s="1562"/>
      <c r="M879" s="1562"/>
      <c r="N879" s="1562"/>
      <c r="O879" s="1562"/>
      <c r="P879" s="1562"/>
      <c r="Q879" s="1562"/>
    </row>
    <row r="880" ht="25.15" customHeight="true" x14ac:dyDescent="0.2">
      <c r="C880" s="1562"/>
      <c r="D880" s="1562"/>
      <c r="E880" s="1562"/>
      <c r="F880" s="1562"/>
      <c r="G880" s="1562"/>
      <c r="H880" s="1562"/>
      <c r="I880" s="1562"/>
      <c r="J880" s="1562"/>
      <c r="K880" s="1562"/>
      <c r="L880" s="1562"/>
      <c r="M880" s="1562"/>
      <c r="N880" s="1562"/>
      <c r="O880" s="1562"/>
      <c r="P880" s="1562"/>
      <c r="Q880" s="1562"/>
    </row>
    <row r="881" ht="25.15" customHeight="true" x14ac:dyDescent="0.2">
      <c r="C881" s="1562"/>
      <c r="D881" s="1562"/>
      <c r="E881" s="1562"/>
      <c r="F881" s="1562"/>
      <c r="G881" s="1562"/>
      <c r="H881" s="1562"/>
      <c r="I881" s="1562"/>
      <c r="J881" s="1562"/>
      <c r="K881" s="1562"/>
      <c r="L881" s="1562"/>
      <c r="M881" s="1562"/>
      <c r="N881" s="1562"/>
      <c r="O881" s="1562"/>
      <c r="P881" s="1562"/>
      <c r="Q881" s="1562"/>
    </row>
    <row r="882" ht="25.15" customHeight="true" x14ac:dyDescent="0.2">
      <c r="C882" s="1562"/>
      <c r="D882" s="1562"/>
      <c r="E882" s="1562"/>
      <c r="F882" s="1562"/>
      <c r="G882" s="1562"/>
      <c r="H882" s="1562"/>
      <c r="I882" s="1562"/>
      <c r="J882" s="1562"/>
      <c r="K882" s="1562"/>
      <c r="L882" s="1562"/>
      <c r="M882" s="1562"/>
      <c r="N882" s="1562"/>
      <c r="O882" s="1562"/>
      <c r="P882" s="1562"/>
      <c r="Q882" s="1562"/>
    </row>
    <row r="883" ht="25.15" customHeight="true" x14ac:dyDescent="0.2">
      <c r="C883" s="1562"/>
      <c r="D883" s="1562"/>
      <c r="E883" s="1562"/>
      <c r="F883" s="1562"/>
      <c r="G883" s="1562"/>
      <c r="H883" s="1562"/>
      <c r="I883" s="1562"/>
      <c r="J883" s="1562"/>
      <c r="K883" s="1562"/>
      <c r="L883" s="1562"/>
      <c r="M883" s="1562"/>
      <c r="N883" s="1562"/>
      <c r="O883" s="1562"/>
      <c r="P883" s="1562"/>
      <c r="Q883" s="1562"/>
    </row>
    <row r="884" ht="25.15" customHeight="true" x14ac:dyDescent="0.2">
      <c r="C884" s="1562"/>
      <c r="D884" s="1562"/>
      <c r="E884" s="1562"/>
      <c r="F884" s="1562"/>
      <c r="G884" s="1562"/>
      <c r="H884" s="1562"/>
      <c r="I884" s="1562"/>
      <c r="J884" s="1562"/>
      <c r="K884" s="1562"/>
      <c r="L884" s="1562"/>
      <c r="M884" s="1562"/>
      <c r="N884" s="1562"/>
      <c r="O884" s="1562"/>
      <c r="P884" s="1562"/>
      <c r="Q884" s="1562"/>
    </row>
    <row r="885" ht="25.15" customHeight="true" x14ac:dyDescent="0.2">
      <c r="C885" s="1562"/>
      <c r="D885" s="1562"/>
      <c r="E885" s="1562"/>
      <c r="F885" s="1562"/>
      <c r="G885" s="1562"/>
      <c r="H885" s="1562"/>
      <c r="I885" s="1562"/>
      <c r="J885" s="1562"/>
      <c r="K885" s="1562"/>
      <c r="L885" s="1562"/>
      <c r="M885" s="1562"/>
      <c r="N885" s="1562"/>
      <c r="O885" s="1562"/>
      <c r="P885" s="1562"/>
      <c r="Q885" s="1562"/>
    </row>
    <row r="886" ht="25.15" customHeight="true" x14ac:dyDescent="0.2">
      <c r="C886" s="1562"/>
      <c r="D886" s="1562"/>
      <c r="E886" s="1562"/>
      <c r="F886" s="1562"/>
      <c r="G886" s="1562"/>
      <c r="H886" s="1562"/>
      <c r="I886" s="1562"/>
      <c r="J886" s="1562"/>
      <c r="K886" s="1562"/>
      <c r="L886" s="1562"/>
      <c r="M886" s="1562"/>
      <c r="N886" s="1562"/>
      <c r="O886" s="1562"/>
      <c r="P886" s="1562"/>
      <c r="Q886" s="1562"/>
    </row>
    <row r="887" ht="25.15" customHeight="true" x14ac:dyDescent="0.2">
      <c r="C887" s="1562"/>
      <c r="D887" s="1562"/>
      <c r="E887" s="1562"/>
      <c r="F887" s="1562"/>
      <c r="G887" s="1562"/>
      <c r="H887" s="1562"/>
      <c r="I887" s="1562"/>
      <c r="J887" s="1562"/>
      <c r="K887" s="1562"/>
      <c r="L887" s="1562"/>
      <c r="M887" s="1562"/>
      <c r="N887" s="1562"/>
      <c r="O887" s="1562"/>
      <c r="P887" s="1562"/>
      <c r="Q887" s="1562"/>
    </row>
    <row r="888" ht="25.15" customHeight="true" x14ac:dyDescent="0.2">
      <c r="C888" s="1562"/>
      <c r="D888" s="1562"/>
      <c r="E888" s="1562"/>
      <c r="F888" s="1562"/>
      <c r="G888" s="1562"/>
      <c r="H888" s="1562"/>
      <c r="I888" s="1562"/>
      <c r="J888" s="1562"/>
      <c r="K888" s="1562"/>
      <c r="L888" s="1562"/>
      <c r="M888" s="1562"/>
      <c r="N888" s="1562"/>
      <c r="O888" s="1562"/>
      <c r="P888" s="1562"/>
      <c r="Q888" s="1562"/>
    </row>
    <row r="889" ht="25.15" customHeight="true" x14ac:dyDescent="0.2">
      <c r="C889" s="1562"/>
      <c r="D889" s="1562"/>
      <c r="E889" s="1562"/>
      <c r="F889" s="1562"/>
      <c r="G889" s="1562"/>
      <c r="H889" s="1562"/>
      <c r="I889" s="1562"/>
      <c r="J889" s="1562"/>
      <c r="K889" s="1562"/>
      <c r="L889" s="1562"/>
      <c r="M889" s="1562"/>
      <c r="N889" s="1562"/>
      <c r="O889" s="1562"/>
      <c r="P889" s="1562"/>
      <c r="Q889" s="1562"/>
    </row>
    <row r="890" ht="25.15" customHeight="true" x14ac:dyDescent="0.2">
      <c r="C890" s="1562"/>
      <c r="D890" s="1562"/>
      <c r="E890" s="1562"/>
      <c r="F890" s="1562"/>
      <c r="G890" s="1562"/>
      <c r="H890" s="1562"/>
      <c r="I890" s="1562"/>
      <c r="J890" s="1562"/>
      <c r="K890" s="1562"/>
      <c r="L890" s="1562"/>
      <c r="M890" s="1562"/>
      <c r="N890" s="1562"/>
      <c r="O890" s="1562"/>
      <c r="P890" s="1562"/>
      <c r="Q890" s="1562"/>
    </row>
    <row r="891" ht="25.15" customHeight="true" x14ac:dyDescent="0.2">
      <c r="C891" s="1562"/>
      <c r="D891" s="1562"/>
      <c r="E891" s="1562"/>
      <c r="F891" s="1562"/>
      <c r="G891" s="1562"/>
      <c r="H891" s="1562"/>
      <c r="I891" s="1562"/>
      <c r="J891" s="1562"/>
      <c r="K891" s="1562"/>
      <c r="L891" s="1562"/>
      <c r="M891" s="1562"/>
      <c r="N891" s="1562"/>
      <c r="O891" s="1562"/>
      <c r="P891" s="1562"/>
      <c r="Q891" s="1562"/>
    </row>
    <row r="892" ht="25.15" customHeight="true" x14ac:dyDescent="0.2">
      <c r="C892" s="1562"/>
      <c r="D892" s="1562"/>
      <c r="E892" s="1562"/>
      <c r="F892" s="1562"/>
      <c r="G892" s="1562"/>
      <c r="H892" s="1562"/>
      <c r="I892" s="1562"/>
      <c r="J892" s="1562"/>
      <c r="K892" s="1562"/>
      <c r="L892" s="1562"/>
      <c r="M892" s="1562"/>
      <c r="N892" s="1562"/>
      <c r="O892" s="1562"/>
      <c r="P892" s="1562"/>
      <c r="Q892" s="1562"/>
    </row>
    <row r="893" ht="25.15" customHeight="true" x14ac:dyDescent="0.2">
      <c r="C893" s="1562"/>
      <c r="D893" s="1562"/>
      <c r="E893" s="1562"/>
      <c r="F893" s="1562"/>
      <c r="G893" s="1562"/>
      <c r="H893" s="1562"/>
      <c r="I893" s="1562"/>
      <c r="J893" s="1562"/>
      <c r="K893" s="1562"/>
      <c r="L893" s="1562"/>
      <c r="M893" s="1562"/>
      <c r="N893" s="1562"/>
      <c r="O893" s="1562"/>
      <c r="P893" s="1562"/>
      <c r="Q893" s="1562"/>
    </row>
    <row r="894" ht="25.15" customHeight="true" x14ac:dyDescent="0.2">
      <c r="C894" s="1562"/>
      <c r="D894" s="1562"/>
      <c r="E894" s="1562"/>
      <c r="F894" s="1562"/>
      <c r="G894" s="1562"/>
      <c r="H894" s="1562"/>
      <c r="I894" s="1562"/>
      <c r="J894" s="1562"/>
      <c r="K894" s="1562"/>
      <c r="L894" s="1562"/>
      <c r="M894" s="1562"/>
      <c r="N894" s="1562"/>
      <c r="O894" s="1562"/>
      <c r="P894" s="1562"/>
      <c r="Q894" s="1562"/>
    </row>
    <row r="895" ht="25.15" customHeight="true" x14ac:dyDescent="0.2">
      <c r="C895" s="1562"/>
      <c r="D895" s="1562"/>
      <c r="E895" s="1562"/>
      <c r="F895" s="1562"/>
      <c r="G895" s="1562"/>
      <c r="H895" s="1562"/>
      <c r="I895" s="1562"/>
      <c r="J895" s="1562"/>
      <c r="K895" s="1562"/>
      <c r="L895" s="1562"/>
      <c r="M895" s="1562"/>
      <c r="N895" s="1562"/>
      <c r="O895" s="1562"/>
      <c r="P895" s="1562"/>
      <c r="Q895" s="1562"/>
    </row>
    <row r="896" ht="25.15" customHeight="true" x14ac:dyDescent="0.2">
      <c r="C896" s="1562"/>
      <c r="D896" s="1562"/>
      <c r="E896" s="1562"/>
      <c r="F896" s="1562"/>
      <c r="G896" s="1562"/>
      <c r="H896" s="1562"/>
      <c r="I896" s="1562"/>
      <c r="J896" s="1562"/>
      <c r="K896" s="1562"/>
      <c r="L896" s="1562"/>
      <c r="M896" s="1562"/>
      <c r="N896" s="1562"/>
      <c r="O896" s="1562"/>
      <c r="P896" s="1562"/>
      <c r="Q896" s="1562"/>
    </row>
    <row r="897" ht="25.15" customHeight="true" x14ac:dyDescent="0.2">
      <c r="C897" s="1562"/>
      <c r="D897" s="1562"/>
      <c r="E897" s="1562"/>
      <c r="F897" s="1562"/>
      <c r="G897" s="1562"/>
      <c r="H897" s="1562"/>
      <c r="I897" s="1562"/>
      <c r="J897" s="1562"/>
      <c r="K897" s="1562"/>
      <c r="L897" s="1562"/>
      <c r="M897" s="1562"/>
      <c r="N897" s="1562"/>
      <c r="O897" s="1562"/>
      <c r="P897" s="1562"/>
      <c r="Q897" s="1562"/>
    </row>
    <row r="898" ht="25.15" customHeight="true" x14ac:dyDescent="0.2">
      <c r="C898" s="1562"/>
      <c r="D898" s="1562"/>
      <c r="E898" s="1562"/>
      <c r="F898" s="1562"/>
      <c r="G898" s="1562"/>
      <c r="H898" s="1562"/>
      <c r="I898" s="1562"/>
      <c r="J898" s="1562"/>
      <c r="K898" s="1562"/>
      <c r="L898" s="1562"/>
      <c r="M898" s="1562"/>
      <c r="N898" s="1562"/>
      <c r="O898" s="1562"/>
      <c r="P898" s="1562"/>
      <c r="Q898" s="1562"/>
    </row>
    <row r="899" ht="25.15" customHeight="true" x14ac:dyDescent="0.2">
      <c r="C899" s="1562"/>
      <c r="D899" s="1562"/>
      <c r="E899" s="1562"/>
      <c r="F899" s="1562"/>
      <c r="G899" s="1562"/>
      <c r="H899" s="1562"/>
      <c r="I899" s="1562"/>
      <c r="J899" s="1562"/>
      <c r="K899" s="1562"/>
      <c r="L899" s="1562"/>
      <c r="M899" s="1562"/>
      <c r="N899" s="1562"/>
      <c r="O899" s="1562"/>
      <c r="P899" s="1562"/>
      <c r="Q899" s="1562"/>
    </row>
    <row r="900" ht="25.15" customHeight="true" x14ac:dyDescent="0.2">
      <c r="C900" s="1562"/>
      <c r="D900" s="1562"/>
      <c r="E900" s="1562"/>
      <c r="F900" s="1562"/>
      <c r="G900" s="1562"/>
      <c r="H900" s="1562"/>
      <c r="I900" s="1562"/>
      <c r="J900" s="1562"/>
      <c r="K900" s="1562"/>
      <c r="L900" s="1562"/>
      <c r="M900" s="1562"/>
      <c r="N900" s="1562"/>
      <c r="O900" s="1562"/>
      <c r="P900" s="1562"/>
      <c r="Q900" s="1562"/>
    </row>
    <row r="901" ht="25.15" customHeight="true" x14ac:dyDescent="0.2">
      <c r="C901" s="1562"/>
      <c r="D901" s="1562"/>
      <c r="E901" s="1562"/>
      <c r="F901" s="1562"/>
      <c r="G901" s="1562"/>
      <c r="H901" s="1562"/>
      <c r="I901" s="1562"/>
      <c r="J901" s="1562"/>
      <c r="K901" s="1562"/>
      <c r="L901" s="1562"/>
      <c r="M901" s="1562"/>
      <c r="N901" s="1562"/>
      <c r="O901" s="1562"/>
      <c r="P901" s="1562"/>
      <c r="Q901" s="1562"/>
    </row>
    <row r="902" ht="25.15" customHeight="true" x14ac:dyDescent="0.2">
      <c r="C902" s="1562"/>
      <c r="D902" s="1562"/>
      <c r="E902" s="1562"/>
      <c r="F902" s="1562"/>
      <c r="G902" s="1562"/>
      <c r="H902" s="1562"/>
      <c r="I902" s="1562"/>
      <c r="J902" s="1562"/>
      <c r="K902" s="1562"/>
      <c r="L902" s="1562"/>
      <c r="M902" s="1562"/>
      <c r="N902" s="1562"/>
      <c r="O902" s="1562"/>
      <c r="P902" s="1562"/>
      <c r="Q902" s="1562"/>
    </row>
    <row r="903" ht="25.15" customHeight="true" x14ac:dyDescent="0.2">
      <c r="C903" s="1562"/>
      <c r="D903" s="1562"/>
      <c r="E903" s="1562"/>
      <c r="F903" s="1562"/>
      <c r="G903" s="1562"/>
      <c r="H903" s="1562"/>
      <c r="I903" s="1562"/>
      <c r="J903" s="1562"/>
      <c r="K903" s="1562"/>
      <c r="L903" s="1562"/>
      <c r="M903" s="1562"/>
      <c r="N903" s="1562"/>
      <c r="O903" s="1562"/>
      <c r="P903" s="1562"/>
      <c r="Q903" s="1562"/>
    </row>
    <row r="904" ht="25.15" customHeight="true" x14ac:dyDescent="0.2">
      <c r="C904" s="1562"/>
      <c r="D904" s="1562"/>
      <c r="E904" s="1562"/>
      <c r="F904" s="1562"/>
      <c r="G904" s="1562"/>
      <c r="H904" s="1562"/>
      <c r="I904" s="1562"/>
      <c r="J904" s="1562"/>
      <c r="K904" s="1562"/>
      <c r="L904" s="1562"/>
      <c r="M904" s="1562"/>
      <c r="N904" s="1562"/>
      <c r="O904" s="1562"/>
      <c r="P904" s="1562"/>
      <c r="Q904" s="1562"/>
    </row>
    <row r="905" ht="25.15" customHeight="true" x14ac:dyDescent="0.2">
      <c r="C905" s="1562"/>
      <c r="D905" s="1562"/>
      <c r="E905" s="1562"/>
      <c r="F905" s="1562"/>
      <c r="G905" s="1562"/>
      <c r="H905" s="1562"/>
      <c r="I905" s="1562"/>
      <c r="J905" s="1562"/>
      <c r="K905" s="1562"/>
      <c r="L905" s="1562"/>
      <c r="M905" s="1562"/>
      <c r="N905" s="1562"/>
      <c r="O905" s="1562"/>
      <c r="P905" s="1562"/>
      <c r="Q905" s="1562"/>
    </row>
    <row r="906" ht="25.15" customHeight="true" x14ac:dyDescent="0.2">
      <c r="C906" s="1562"/>
      <c r="D906" s="1562"/>
      <c r="E906" s="1562"/>
      <c r="F906" s="1562"/>
      <c r="G906" s="1562"/>
      <c r="H906" s="1562"/>
      <c r="I906" s="1562"/>
      <c r="J906" s="1562"/>
      <c r="K906" s="1562"/>
      <c r="L906" s="1562"/>
      <c r="M906" s="1562"/>
      <c r="N906" s="1562"/>
      <c r="O906" s="1562"/>
      <c r="P906" s="1562"/>
      <c r="Q906" s="1562"/>
    </row>
    <row r="907" ht="25.15" customHeight="true" x14ac:dyDescent="0.2">
      <c r="C907" s="1562"/>
      <c r="D907" s="1562"/>
      <c r="E907" s="1562"/>
      <c r="F907" s="1562"/>
      <c r="G907" s="1562"/>
      <c r="H907" s="1562"/>
      <c r="I907" s="1562"/>
      <c r="J907" s="1562"/>
      <c r="K907" s="1562"/>
      <c r="L907" s="1562"/>
      <c r="M907" s="1562"/>
      <c r="N907" s="1562"/>
      <c r="O907" s="1562"/>
      <c r="P907" s="1562"/>
      <c r="Q907" s="1562"/>
    </row>
    <row r="908" ht="25.15" customHeight="true" x14ac:dyDescent="0.2">
      <c r="C908" s="1562"/>
      <c r="D908" s="1562"/>
      <c r="E908" s="1562"/>
      <c r="F908" s="1562"/>
      <c r="G908" s="1562"/>
      <c r="H908" s="1562"/>
      <c r="I908" s="1562"/>
      <c r="J908" s="1562"/>
      <c r="K908" s="1562"/>
      <c r="L908" s="1562"/>
      <c r="M908" s="1562"/>
      <c r="N908" s="1562"/>
      <c r="O908" s="1562"/>
      <c r="P908" s="1562"/>
      <c r="Q908" s="1562"/>
    </row>
    <row r="909" ht="25.15" customHeight="true" x14ac:dyDescent="0.2">
      <c r="C909" s="1562"/>
      <c r="D909" s="1562"/>
      <c r="E909" s="1562"/>
      <c r="F909" s="1562"/>
      <c r="G909" s="1562"/>
      <c r="H909" s="1562"/>
      <c r="I909" s="1562"/>
      <c r="J909" s="1562"/>
      <c r="K909" s="1562"/>
      <c r="L909" s="1562"/>
      <c r="M909" s="1562"/>
      <c r="N909" s="1562"/>
      <c r="O909" s="1562"/>
      <c r="P909" s="1562"/>
      <c r="Q909" s="1562"/>
    </row>
    <row r="910" ht="25.15" customHeight="true" x14ac:dyDescent="0.2">
      <c r="C910" s="1562"/>
      <c r="D910" s="1562"/>
      <c r="E910" s="1562"/>
      <c r="F910" s="1562"/>
      <c r="G910" s="1562"/>
      <c r="H910" s="1562"/>
      <c r="I910" s="1562"/>
      <c r="J910" s="1562"/>
      <c r="K910" s="1562"/>
      <c r="L910" s="1562"/>
      <c r="M910" s="1562"/>
      <c r="N910" s="1562"/>
      <c r="O910" s="1562"/>
      <c r="P910" s="1562"/>
      <c r="Q910" s="1562"/>
    </row>
    <row r="911" ht="25.15" customHeight="true" x14ac:dyDescent="0.2">
      <c r="C911" s="1562"/>
      <c r="D911" s="1562"/>
      <c r="E911" s="1562"/>
      <c r="F911" s="1562"/>
      <c r="G911" s="1562"/>
      <c r="H911" s="1562"/>
      <c r="I911" s="1562"/>
      <c r="J911" s="1562"/>
      <c r="K911" s="1562"/>
      <c r="L911" s="1562"/>
      <c r="M911" s="1562"/>
      <c r="N911" s="1562"/>
      <c r="O911" s="1562"/>
      <c r="P911" s="1562"/>
      <c r="Q911" s="1562"/>
    </row>
    <row r="912" ht="25.15" customHeight="true" x14ac:dyDescent="0.2">
      <c r="C912" s="1562"/>
      <c r="D912" s="1562"/>
      <c r="E912" s="1562"/>
      <c r="F912" s="1562"/>
      <c r="G912" s="1562"/>
      <c r="H912" s="1562"/>
      <c r="I912" s="1562"/>
      <c r="J912" s="1562"/>
      <c r="K912" s="1562"/>
      <c r="L912" s="1562"/>
      <c r="M912" s="1562"/>
      <c r="N912" s="1562"/>
      <c r="O912" s="1562"/>
      <c r="P912" s="1562"/>
      <c r="Q912" s="1562"/>
    </row>
    <row r="913" ht="25.15" customHeight="true" x14ac:dyDescent="0.2">
      <c r="C913" s="1562"/>
      <c r="D913" s="1562"/>
      <c r="E913" s="1562"/>
      <c r="F913" s="1562"/>
      <c r="G913" s="1562"/>
      <c r="H913" s="1562"/>
      <c r="I913" s="1562"/>
      <c r="J913" s="1562"/>
      <c r="K913" s="1562"/>
      <c r="L913" s="1562"/>
      <c r="M913" s="1562"/>
      <c r="N913" s="1562"/>
      <c r="O913" s="1562"/>
      <c r="P913" s="1562"/>
      <c r="Q913" s="1562"/>
    </row>
    <row r="914" ht="25.15" customHeight="true" x14ac:dyDescent="0.2">
      <c r="C914" s="1562"/>
      <c r="D914" s="1562"/>
      <c r="E914" s="1562"/>
      <c r="F914" s="1562"/>
      <c r="G914" s="1562"/>
      <c r="H914" s="1562"/>
      <c r="I914" s="1562"/>
      <c r="J914" s="1562"/>
      <c r="K914" s="1562"/>
      <c r="L914" s="1562"/>
      <c r="M914" s="1562"/>
      <c r="N914" s="1562"/>
      <c r="O914" s="1562"/>
      <c r="P914" s="1562"/>
      <c r="Q914" s="1562"/>
    </row>
    <row r="915" ht="25.15" customHeight="true" x14ac:dyDescent="0.2">
      <c r="C915" s="1562"/>
      <c r="D915" s="1562"/>
      <c r="E915" s="1562"/>
      <c r="F915" s="1562"/>
      <c r="G915" s="1562"/>
      <c r="H915" s="1562"/>
      <c r="I915" s="1562"/>
      <c r="J915" s="1562"/>
      <c r="K915" s="1562"/>
      <c r="L915" s="1562"/>
      <c r="M915" s="1562"/>
      <c r="N915" s="1562"/>
      <c r="O915" s="1562"/>
      <c r="P915" s="1562"/>
      <c r="Q915" s="1562"/>
    </row>
    <row r="916" ht="25.15" customHeight="true" x14ac:dyDescent="0.2">
      <c r="C916" s="1562"/>
      <c r="D916" s="1562"/>
      <c r="E916" s="1562"/>
      <c r="F916" s="1562"/>
      <c r="G916" s="1562"/>
      <c r="H916" s="1562"/>
      <c r="I916" s="1562"/>
      <c r="J916" s="1562"/>
      <c r="K916" s="1562"/>
      <c r="L916" s="1562"/>
      <c r="M916" s="1562"/>
      <c r="N916" s="1562"/>
      <c r="O916" s="1562"/>
      <c r="P916" s="1562"/>
      <c r="Q916" s="1562"/>
    </row>
    <row r="917" ht="25.15" customHeight="true" x14ac:dyDescent="0.2">
      <c r="C917" s="1562"/>
      <c r="D917" s="1562"/>
      <c r="E917" s="1562"/>
      <c r="F917" s="1562"/>
      <c r="G917" s="1562"/>
      <c r="H917" s="1562"/>
      <c r="I917" s="1562"/>
      <c r="J917" s="1562"/>
      <c r="K917" s="1562"/>
      <c r="L917" s="1562"/>
      <c r="M917" s="1562"/>
      <c r="N917" s="1562"/>
      <c r="O917" s="1562"/>
      <c r="P917" s="1562"/>
      <c r="Q917" s="1562"/>
    </row>
    <row r="918" ht="25.15" customHeight="true" x14ac:dyDescent="0.2">
      <c r="C918" s="1562"/>
      <c r="D918" s="1562"/>
      <c r="E918" s="1562"/>
      <c r="F918" s="1562"/>
      <c r="G918" s="1562"/>
      <c r="H918" s="1562"/>
      <c r="I918" s="1562"/>
      <c r="J918" s="1562"/>
      <c r="K918" s="1562"/>
      <c r="L918" s="1562"/>
      <c r="M918" s="1562"/>
      <c r="N918" s="1562"/>
      <c r="O918" s="1562"/>
      <c r="P918" s="1562"/>
      <c r="Q918" s="1562"/>
    </row>
    <row r="919" ht="25.15" customHeight="true" x14ac:dyDescent="0.2">
      <c r="C919" s="1562"/>
      <c r="D919" s="1562"/>
      <c r="E919" s="1562"/>
      <c r="F919" s="1562"/>
      <c r="G919" s="1562"/>
      <c r="H919" s="1562"/>
      <c r="I919" s="1562"/>
      <c r="J919" s="1562"/>
      <c r="K919" s="1562"/>
      <c r="L919" s="1562"/>
      <c r="M919" s="1562"/>
      <c r="N919" s="1562"/>
      <c r="O919" s="1562"/>
      <c r="P919" s="1562"/>
      <c r="Q919" s="1562"/>
    </row>
    <row r="920" ht="25.15" customHeight="true" x14ac:dyDescent="0.2">
      <c r="C920" s="1562"/>
      <c r="D920" s="1562"/>
      <c r="E920" s="1562"/>
      <c r="F920" s="1562"/>
      <c r="G920" s="1562"/>
      <c r="H920" s="1562"/>
      <c r="I920" s="1562"/>
      <c r="J920" s="1562"/>
      <c r="K920" s="1562"/>
      <c r="L920" s="1562"/>
      <c r="M920" s="1562"/>
      <c r="N920" s="1562"/>
      <c r="O920" s="1562"/>
      <c r="P920" s="1562"/>
      <c r="Q920" s="1562"/>
    </row>
    <row r="921" ht="25.15" customHeight="true" x14ac:dyDescent="0.2">
      <c r="C921" s="1562"/>
      <c r="D921" s="1562"/>
      <c r="E921" s="1562"/>
      <c r="F921" s="1562"/>
      <c r="G921" s="1562"/>
      <c r="H921" s="1562"/>
      <c r="I921" s="1562"/>
      <c r="J921" s="1562"/>
      <c r="K921" s="1562"/>
      <c r="L921" s="1562"/>
      <c r="M921" s="1562"/>
      <c r="N921" s="1562"/>
      <c r="O921" s="1562"/>
      <c r="P921" s="1562"/>
      <c r="Q921" s="1562"/>
    </row>
    <row r="922" ht="25.15" customHeight="true" x14ac:dyDescent="0.2">
      <c r="C922" s="1562"/>
      <c r="D922" s="1562"/>
      <c r="E922" s="1562"/>
      <c r="F922" s="1562"/>
      <c r="G922" s="1562"/>
      <c r="H922" s="1562"/>
      <c r="I922" s="1562"/>
      <c r="J922" s="1562"/>
      <c r="K922" s="1562"/>
      <c r="L922" s="1562"/>
      <c r="M922" s="1562"/>
      <c r="N922" s="1562"/>
      <c r="O922" s="1562"/>
      <c r="P922" s="1562"/>
      <c r="Q922" s="1562"/>
    </row>
    <row r="923" ht="25.15" customHeight="true" x14ac:dyDescent="0.2">
      <c r="C923" s="1562"/>
      <c r="D923" s="1562"/>
      <c r="E923" s="1562"/>
      <c r="F923" s="1562"/>
      <c r="G923" s="1562"/>
      <c r="H923" s="1562"/>
      <c r="I923" s="1562"/>
      <c r="J923" s="1562"/>
      <c r="K923" s="1562"/>
      <c r="L923" s="1562"/>
      <c r="M923" s="1562"/>
      <c r="N923" s="1562"/>
      <c r="O923" s="1562"/>
      <c r="P923" s="1562"/>
      <c r="Q923" s="1562"/>
    </row>
    <row r="924" ht="25.15" customHeight="true" x14ac:dyDescent="0.2">
      <c r="C924" s="1562"/>
      <c r="D924" s="1562"/>
      <c r="E924" s="1562"/>
      <c r="F924" s="1562"/>
      <c r="G924" s="1562"/>
      <c r="H924" s="1562"/>
      <c r="I924" s="1562"/>
      <c r="J924" s="1562"/>
      <c r="K924" s="1562"/>
      <c r="L924" s="1562"/>
      <c r="M924" s="1562"/>
      <c r="N924" s="1562"/>
      <c r="O924" s="1562"/>
      <c r="P924" s="1562"/>
      <c r="Q924" s="1562"/>
    </row>
    <row r="925" ht="25.15" customHeight="true" x14ac:dyDescent="0.2">
      <c r="C925" s="1562"/>
      <c r="D925" s="1562"/>
      <c r="E925" s="1562"/>
      <c r="F925" s="1562"/>
      <c r="G925" s="1562"/>
      <c r="H925" s="1562"/>
      <c r="I925" s="1562"/>
      <c r="J925" s="1562"/>
      <c r="K925" s="1562"/>
      <c r="L925" s="1562"/>
      <c r="M925" s="1562"/>
      <c r="N925" s="1562"/>
      <c r="O925" s="1562"/>
      <c r="P925" s="1562"/>
      <c r="Q925" s="1562"/>
    </row>
    <row r="926" ht="25.15" customHeight="true" x14ac:dyDescent="0.2">
      <c r="C926" s="1562"/>
      <c r="D926" s="1562"/>
      <c r="E926" s="1562"/>
      <c r="F926" s="1562"/>
      <c r="G926" s="1562"/>
      <c r="H926" s="1562"/>
      <c r="I926" s="1562"/>
      <c r="J926" s="1562"/>
      <c r="K926" s="1562"/>
      <c r="L926" s="1562"/>
      <c r="M926" s="1562"/>
      <c r="N926" s="1562"/>
      <c r="O926" s="1562"/>
      <c r="P926" s="1562"/>
      <c r="Q926" s="1562"/>
    </row>
    <row r="927" ht="25.15" customHeight="true" x14ac:dyDescent="0.2">
      <c r="C927" s="1562"/>
      <c r="D927" s="1562"/>
      <c r="E927" s="1562"/>
      <c r="F927" s="1562"/>
      <c r="G927" s="1562"/>
      <c r="H927" s="1562"/>
      <c r="I927" s="1562"/>
      <c r="J927" s="1562"/>
      <c r="K927" s="1562"/>
      <c r="L927" s="1562"/>
      <c r="M927" s="1562"/>
      <c r="N927" s="1562"/>
      <c r="O927" s="1562"/>
      <c r="P927" s="1562"/>
      <c r="Q927" s="1562"/>
    </row>
    <row r="928" ht="25.15" customHeight="true" x14ac:dyDescent="0.2">
      <c r="C928" s="1562"/>
      <c r="D928" s="1562"/>
      <c r="E928" s="1562"/>
      <c r="F928" s="1562"/>
      <c r="G928" s="1562"/>
      <c r="H928" s="1562"/>
      <c r="I928" s="1562"/>
      <c r="J928" s="1562"/>
      <c r="K928" s="1562"/>
      <c r="L928" s="1562"/>
      <c r="M928" s="1562"/>
      <c r="N928" s="1562"/>
      <c r="O928" s="1562"/>
      <c r="P928" s="1562"/>
      <c r="Q928" s="1562"/>
    </row>
    <row r="929" ht="25.15" customHeight="true" x14ac:dyDescent="0.2">
      <c r="C929" s="1562"/>
      <c r="D929" s="1562"/>
      <c r="E929" s="1562"/>
      <c r="F929" s="1562"/>
      <c r="G929" s="1562"/>
      <c r="H929" s="1562"/>
      <c r="I929" s="1562"/>
      <c r="J929" s="1562"/>
      <c r="K929" s="1562"/>
      <c r="L929" s="1562"/>
      <c r="M929" s="1562"/>
      <c r="N929" s="1562"/>
      <c r="O929" s="1562"/>
      <c r="P929" s="1562"/>
      <c r="Q929" s="1562"/>
    </row>
    <row r="930" ht="25.15" customHeight="true" x14ac:dyDescent="0.2">
      <c r="C930" s="1562"/>
      <c r="D930" s="1562"/>
      <c r="E930" s="1562"/>
      <c r="F930" s="1562"/>
      <c r="G930" s="1562"/>
      <c r="H930" s="1562"/>
      <c r="I930" s="1562"/>
      <c r="J930" s="1562"/>
      <c r="K930" s="1562"/>
      <c r="L930" s="1562"/>
      <c r="M930" s="1562"/>
      <c r="N930" s="1562"/>
      <c r="O930" s="1562"/>
      <c r="P930" s="1562"/>
      <c r="Q930" s="1562"/>
    </row>
    <row r="931" ht="25.15" customHeight="true" x14ac:dyDescent="0.2">
      <c r="C931" s="1562"/>
      <c r="D931" s="1562"/>
      <c r="E931" s="1562"/>
      <c r="F931" s="1562"/>
      <c r="G931" s="1562"/>
      <c r="H931" s="1562"/>
      <c r="I931" s="1562"/>
      <c r="J931" s="1562"/>
      <c r="K931" s="1562"/>
      <c r="L931" s="1562"/>
      <c r="M931" s="1562"/>
      <c r="N931" s="1562"/>
      <c r="O931" s="1562"/>
      <c r="P931" s="1562"/>
      <c r="Q931" s="1562"/>
    </row>
    <row r="932" ht="25.15" customHeight="true" x14ac:dyDescent="0.2">
      <c r="C932" s="1562"/>
      <c r="D932" s="1562"/>
      <c r="E932" s="1562"/>
      <c r="F932" s="1562"/>
      <c r="G932" s="1562"/>
      <c r="H932" s="1562"/>
      <c r="I932" s="1562"/>
      <c r="J932" s="1562"/>
      <c r="K932" s="1562"/>
      <c r="L932" s="1562"/>
      <c r="M932" s="1562"/>
      <c r="N932" s="1562"/>
      <c r="O932" s="1562"/>
      <c r="P932" s="1562"/>
      <c r="Q932" s="1562"/>
    </row>
    <row r="933" ht="25.15" customHeight="true" x14ac:dyDescent="0.2">
      <c r="C933" s="1562"/>
      <c r="D933" s="1562"/>
      <c r="E933" s="1562"/>
      <c r="F933" s="1562"/>
      <c r="G933" s="1562"/>
      <c r="H933" s="1562"/>
      <c r="I933" s="1562"/>
      <c r="J933" s="1562"/>
      <c r="K933" s="1562"/>
      <c r="L933" s="1562"/>
      <c r="M933" s="1562"/>
      <c r="N933" s="1562"/>
      <c r="O933" s="1562"/>
      <c r="P933" s="1562"/>
      <c r="Q933" s="1562"/>
    </row>
    <row r="934" ht="25.15" customHeight="true" x14ac:dyDescent="0.2">
      <c r="C934" s="1562"/>
      <c r="D934" s="1562"/>
      <c r="E934" s="1562"/>
      <c r="F934" s="1562"/>
      <c r="G934" s="1562"/>
      <c r="H934" s="1562"/>
      <c r="I934" s="1562"/>
      <c r="J934" s="1562"/>
      <c r="K934" s="1562"/>
      <c r="L934" s="1562"/>
      <c r="M934" s="1562"/>
      <c r="N934" s="1562"/>
      <c r="O934" s="1562"/>
      <c r="P934" s="1562"/>
      <c r="Q934" s="1562"/>
    </row>
    <row r="935" ht="25.15" customHeight="true" x14ac:dyDescent="0.2">
      <c r="C935" s="1562"/>
      <c r="D935" s="1562"/>
      <c r="E935" s="1562"/>
      <c r="F935" s="1562"/>
      <c r="G935" s="1562"/>
      <c r="H935" s="1562"/>
      <c r="I935" s="1562"/>
      <c r="J935" s="1562"/>
      <c r="K935" s="1562"/>
      <c r="L935" s="1562"/>
      <c r="M935" s="1562"/>
      <c r="N935" s="1562"/>
      <c r="O935" s="1562"/>
      <c r="P935" s="1562"/>
      <c r="Q935" s="1562"/>
    </row>
    <row r="936" ht="25.15" customHeight="true" x14ac:dyDescent="0.2">
      <c r="C936" s="1562"/>
      <c r="D936" s="1562"/>
      <c r="E936" s="1562"/>
      <c r="F936" s="1562"/>
      <c r="G936" s="1562"/>
      <c r="H936" s="1562"/>
      <c r="I936" s="1562"/>
      <c r="J936" s="1562"/>
      <c r="K936" s="1562"/>
      <c r="L936" s="1562"/>
      <c r="M936" s="1562"/>
      <c r="N936" s="1562"/>
      <c r="O936" s="1562"/>
      <c r="P936" s="1562"/>
      <c r="Q936" s="1562"/>
    </row>
    <row r="937" ht="25.15" customHeight="true" x14ac:dyDescent="0.2">
      <c r="C937" s="1562"/>
      <c r="D937" s="1562"/>
      <c r="E937" s="1562"/>
      <c r="F937" s="1562"/>
      <c r="G937" s="1562"/>
      <c r="H937" s="1562"/>
      <c r="I937" s="1562"/>
      <c r="J937" s="1562"/>
      <c r="K937" s="1562"/>
      <c r="L937" s="1562"/>
      <c r="M937" s="1562"/>
      <c r="N937" s="1562"/>
      <c r="O937" s="1562"/>
      <c r="P937" s="1562"/>
      <c r="Q937" s="1562"/>
    </row>
    <row r="938" ht="25.15" customHeight="true" x14ac:dyDescent="0.2">
      <c r="C938" s="1562"/>
      <c r="D938" s="1562"/>
      <c r="E938" s="1562"/>
      <c r="F938" s="1562"/>
      <c r="G938" s="1562"/>
      <c r="H938" s="1562"/>
      <c r="I938" s="1562"/>
      <c r="J938" s="1562"/>
      <c r="K938" s="1562"/>
      <c r="L938" s="1562"/>
      <c r="M938" s="1562"/>
      <c r="N938" s="1562"/>
      <c r="O938" s="1562"/>
      <c r="P938" s="1562"/>
      <c r="Q938" s="1562"/>
    </row>
    <row r="939" ht="25.15" customHeight="true" x14ac:dyDescent="0.2">
      <c r="C939" s="1562"/>
      <c r="D939" s="1562"/>
      <c r="E939" s="1562"/>
      <c r="F939" s="1562"/>
      <c r="G939" s="1562"/>
      <c r="H939" s="1562"/>
      <c r="I939" s="1562"/>
      <c r="J939" s="1562"/>
      <c r="K939" s="1562"/>
      <c r="L939" s="1562"/>
      <c r="M939" s="1562"/>
      <c r="N939" s="1562"/>
      <c r="O939" s="1562"/>
      <c r="P939" s="1562"/>
      <c r="Q939" s="1562"/>
    </row>
    <row r="940" ht="25.15" customHeight="true" x14ac:dyDescent="0.2">
      <c r="C940" s="1562"/>
      <c r="D940" s="1562"/>
      <c r="E940" s="1562"/>
      <c r="F940" s="1562"/>
      <c r="G940" s="1562"/>
      <c r="H940" s="1562"/>
      <c r="I940" s="1562"/>
      <c r="J940" s="1562"/>
      <c r="K940" s="1562"/>
      <c r="L940" s="1562"/>
      <c r="M940" s="1562"/>
      <c r="N940" s="1562"/>
      <c r="O940" s="1562"/>
      <c r="P940" s="1562"/>
      <c r="Q940" s="1562"/>
    </row>
    <row r="941" ht="25.15" customHeight="true" x14ac:dyDescent="0.2">
      <c r="C941" s="1562"/>
      <c r="D941" s="1562"/>
      <c r="E941" s="1562"/>
      <c r="F941" s="1562"/>
      <c r="G941" s="1562"/>
      <c r="H941" s="1562"/>
      <c r="I941" s="1562"/>
      <c r="J941" s="1562"/>
      <c r="K941" s="1562"/>
      <c r="L941" s="1562"/>
      <c r="M941" s="1562"/>
      <c r="N941" s="1562"/>
      <c r="O941" s="1562"/>
      <c r="P941" s="1562"/>
      <c r="Q941" s="1562"/>
    </row>
    <row r="942" ht="25.15" customHeight="true" x14ac:dyDescent="0.2">
      <c r="C942" s="1562"/>
      <c r="D942" s="1562"/>
      <c r="E942" s="1562"/>
      <c r="F942" s="1562"/>
      <c r="G942" s="1562"/>
      <c r="H942" s="1562"/>
      <c r="I942" s="1562"/>
      <c r="J942" s="1562"/>
      <c r="K942" s="1562"/>
      <c r="L942" s="1562"/>
      <c r="M942" s="1562"/>
      <c r="N942" s="1562"/>
      <c r="O942" s="1562"/>
      <c r="P942" s="1562"/>
      <c r="Q942" s="1562"/>
    </row>
    <row r="943" ht="25.15" customHeight="true" x14ac:dyDescent="0.2">
      <c r="C943" s="1562"/>
      <c r="D943" s="1562"/>
      <c r="E943" s="1562"/>
      <c r="F943" s="1562"/>
      <c r="G943" s="1562"/>
      <c r="H943" s="1562"/>
      <c r="I943" s="1562"/>
      <c r="J943" s="1562"/>
      <c r="K943" s="1562"/>
      <c r="L943" s="1562"/>
      <c r="M943" s="1562"/>
      <c r="N943" s="1562"/>
      <c r="O943" s="1562"/>
      <c r="P943" s="1562"/>
      <c r="Q943" s="1562"/>
    </row>
    <row r="944" ht="25.15" customHeight="true" x14ac:dyDescent="0.2">
      <c r="C944" s="1562"/>
      <c r="D944" s="1562"/>
      <c r="E944" s="1562"/>
      <c r="F944" s="1562"/>
      <c r="G944" s="1562"/>
      <c r="H944" s="1562"/>
      <c r="I944" s="1562"/>
      <c r="J944" s="1562"/>
      <c r="K944" s="1562"/>
      <c r="L944" s="1562"/>
      <c r="M944" s="1562"/>
      <c r="N944" s="1562"/>
      <c r="O944" s="1562"/>
      <c r="P944" s="1562"/>
      <c r="Q944" s="1562"/>
    </row>
    <row r="945" ht="25.15" customHeight="true" x14ac:dyDescent="0.2">
      <c r="C945" s="1562"/>
      <c r="D945" s="1562"/>
      <c r="E945" s="1562"/>
      <c r="F945" s="1562"/>
      <c r="G945" s="1562"/>
      <c r="H945" s="1562"/>
      <c r="I945" s="1562"/>
      <c r="J945" s="1562"/>
      <c r="K945" s="1562"/>
      <c r="L945" s="1562"/>
      <c r="M945" s="1562"/>
      <c r="N945" s="1562"/>
      <c r="O945" s="1562"/>
      <c r="P945" s="1562"/>
      <c r="Q945" s="1562"/>
    </row>
    <row r="946" ht="25.15" customHeight="true" x14ac:dyDescent="0.2">
      <c r="C946" s="1562"/>
      <c r="D946" s="1562"/>
      <c r="E946" s="1562"/>
      <c r="F946" s="1562"/>
      <c r="G946" s="1562"/>
      <c r="H946" s="1562"/>
      <c r="I946" s="1562"/>
      <c r="J946" s="1562"/>
      <c r="K946" s="1562"/>
      <c r="L946" s="1562"/>
      <c r="M946" s="1562"/>
      <c r="N946" s="1562"/>
      <c r="O946" s="1562"/>
      <c r="P946" s="1562"/>
      <c r="Q946" s="1562"/>
    </row>
    <row r="947" ht="25.15" customHeight="true" x14ac:dyDescent="0.2">
      <c r="C947" s="1562"/>
      <c r="D947" s="1562"/>
      <c r="E947" s="1562"/>
      <c r="F947" s="1562"/>
      <c r="G947" s="1562"/>
      <c r="H947" s="1562"/>
      <c r="I947" s="1562"/>
      <c r="J947" s="1562"/>
      <c r="K947" s="1562"/>
      <c r="L947" s="1562"/>
      <c r="M947" s="1562"/>
      <c r="N947" s="1562"/>
      <c r="O947" s="1562"/>
      <c r="P947" s="1562"/>
      <c r="Q947" s="1562"/>
    </row>
    <row r="948" ht="25.15" customHeight="true" x14ac:dyDescent="0.2">
      <c r="C948" s="1562"/>
      <c r="D948" s="1562"/>
      <c r="E948" s="1562"/>
      <c r="F948" s="1562"/>
      <c r="G948" s="1562"/>
      <c r="H948" s="1562"/>
      <c r="I948" s="1562"/>
      <c r="J948" s="1562"/>
      <c r="K948" s="1562"/>
      <c r="L948" s="1562"/>
      <c r="M948" s="1562"/>
      <c r="N948" s="1562"/>
      <c r="O948" s="1562"/>
      <c r="P948" s="1562"/>
      <c r="Q948" s="1562"/>
    </row>
    <row r="949" ht="25.15" customHeight="true" x14ac:dyDescent="0.2">
      <c r="C949" s="1562"/>
      <c r="D949" s="1562"/>
      <c r="E949" s="1562"/>
      <c r="F949" s="1562"/>
      <c r="G949" s="1562"/>
      <c r="H949" s="1562"/>
      <c r="I949" s="1562"/>
      <c r="J949" s="1562"/>
      <c r="K949" s="1562"/>
      <c r="L949" s="1562"/>
      <c r="M949" s="1562"/>
      <c r="N949" s="1562"/>
      <c r="O949" s="1562"/>
      <c r="P949" s="1562"/>
      <c r="Q949" s="1562"/>
    </row>
    <row r="950" ht="25.15" customHeight="true" x14ac:dyDescent="0.2">
      <c r="C950" s="1562"/>
      <c r="D950" s="1562"/>
      <c r="E950" s="1562"/>
      <c r="F950" s="1562"/>
      <c r="G950" s="1562"/>
      <c r="H950" s="1562"/>
      <c r="I950" s="1562"/>
      <c r="J950" s="1562"/>
      <c r="K950" s="1562"/>
      <c r="L950" s="1562"/>
      <c r="M950" s="1562"/>
      <c r="N950" s="1562"/>
      <c r="O950" s="1562"/>
      <c r="P950" s="1562"/>
      <c r="Q950" s="1562"/>
    </row>
    <row r="951" ht="25.15" customHeight="true" x14ac:dyDescent="0.2">
      <c r="C951" s="1562"/>
      <c r="D951" s="1562"/>
      <c r="E951" s="1562"/>
      <c r="F951" s="1562"/>
      <c r="G951" s="1562"/>
      <c r="H951" s="1562"/>
      <c r="I951" s="1562"/>
      <c r="J951" s="1562"/>
      <c r="K951" s="1562"/>
      <c r="L951" s="1562"/>
      <c r="M951" s="1562"/>
      <c r="N951" s="1562"/>
      <c r="O951" s="1562"/>
      <c r="P951" s="1562"/>
      <c r="Q951" s="1562"/>
    </row>
    <row r="952" ht="25.15" customHeight="true" x14ac:dyDescent="0.2">
      <c r="C952" s="1562"/>
      <c r="D952" s="1562"/>
      <c r="E952" s="1562"/>
      <c r="F952" s="1562"/>
      <c r="G952" s="1562"/>
      <c r="H952" s="1562"/>
      <c r="I952" s="1562"/>
      <c r="J952" s="1562"/>
      <c r="K952" s="1562"/>
      <c r="L952" s="1562"/>
      <c r="M952" s="1562"/>
      <c r="N952" s="1562"/>
      <c r="O952" s="1562"/>
      <c r="P952" s="1562"/>
      <c r="Q952" s="1562"/>
    </row>
    <row r="953" ht="25.15" customHeight="true" x14ac:dyDescent="0.2">
      <c r="C953" s="1562"/>
      <c r="D953" s="1562"/>
      <c r="E953" s="1562"/>
      <c r="F953" s="1562"/>
      <c r="G953" s="1562"/>
      <c r="H953" s="1562"/>
      <c r="I953" s="1562"/>
      <c r="J953" s="1562"/>
      <c r="K953" s="1562"/>
      <c r="L953" s="1562"/>
      <c r="M953" s="1562"/>
      <c r="N953" s="1562"/>
      <c r="O953" s="1562"/>
      <c r="P953" s="1562"/>
      <c r="Q953" s="1562"/>
    </row>
    <row r="954" ht="25.15" customHeight="true" x14ac:dyDescent="0.2">
      <c r="C954" s="1562"/>
      <c r="D954" s="1562"/>
      <c r="E954" s="1562"/>
      <c r="F954" s="1562"/>
      <c r="G954" s="1562"/>
      <c r="H954" s="1562"/>
      <c r="I954" s="1562"/>
      <c r="J954" s="1562"/>
      <c r="K954" s="1562"/>
      <c r="L954" s="1562"/>
      <c r="M954" s="1562"/>
      <c r="N954" s="1562"/>
      <c r="O954" s="1562"/>
      <c r="P954" s="1562"/>
      <c r="Q954" s="1562"/>
    </row>
    <row r="955" ht="25.15" customHeight="true" x14ac:dyDescent="0.2">
      <c r="C955" s="1562"/>
      <c r="D955" s="1562"/>
      <c r="E955" s="1562"/>
      <c r="F955" s="1562"/>
      <c r="G955" s="1562"/>
      <c r="H955" s="1562"/>
      <c r="I955" s="1562"/>
      <c r="J955" s="1562"/>
      <c r="K955" s="1562"/>
      <c r="L955" s="1562"/>
      <c r="M955" s="1562"/>
      <c r="N955" s="1562"/>
      <c r="O955" s="1562"/>
      <c r="P955" s="1562"/>
      <c r="Q955" s="1562"/>
    </row>
    <row r="956" ht="25.15" customHeight="true" x14ac:dyDescent="0.2">
      <c r="C956" s="1562"/>
      <c r="D956" s="1562"/>
      <c r="E956" s="1562"/>
      <c r="F956" s="1562"/>
      <c r="G956" s="1562"/>
      <c r="H956" s="1562"/>
      <c r="I956" s="1562"/>
      <c r="J956" s="1562"/>
      <c r="K956" s="1562"/>
      <c r="L956" s="1562"/>
      <c r="M956" s="1562"/>
      <c r="N956" s="1562"/>
      <c r="O956" s="1562"/>
      <c r="P956" s="1562"/>
      <c r="Q956" s="1562"/>
    </row>
    <row r="957" ht="25.15" customHeight="true" x14ac:dyDescent="0.2">
      <c r="C957" s="1562"/>
      <c r="D957" s="1562"/>
      <c r="E957" s="1562"/>
      <c r="F957" s="1562"/>
      <c r="G957" s="1562"/>
      <c r="H957" s="1562"/>
      <c r="I957" s="1562"/>
      <c r="J957" s="1562"/>
      <c r="K957" s="1562"/>
      <c r="L957" s="1562"/>
      <c r="M957" s="1562"/>
      <c r="N957" s="1562"/>
      <c r="O957" s="1562"/>
      <c r="P957" s="1562"/>
      <c r="Q957" s="1562"/>
    </row>
    <row r="958" ht="25.15" customHeight="true" x14ac:dyDescent="0.2">
      <c r="C958" s="1562"/>
      <c r="D958" s="1562"/>
      <c r="E958" s="1562"/>
      <c r="F958" s="1562"/>
      <c r="G958" s="1562"/>
      <c r="H958" s="1562"/>
      <c r="I958" s="1562"/>
      <c r="J958" s="1562"/>
      <c r="K958" s="1562"/>
      <c r="L958" s="1562"/>
      <c r="M958" s="1562"/>
      <c r="N958" s="1562"/>
      <c r="O958" s="1562"/>
      <c r="P958" s="1562"/>
      <c r="Q958" s="1562"/>
    </row>
    <row r="959" ht="25.15" customHeight="true" x14ac:dyDescent="0.2">
      <c r="C959" s="1562"/>
      <c r="D959" s="1562"/>
      <c r="E959" s="1562"/>
      <c r="F959" s="1562"/>
      <c r="G959" s="1562"/>
      <c r="H959" s="1562"/>
      <c r="I959" s="1562"/>
      <c r="J959" s="1562"/>
      <c r="K959" s="1562"/>
      <c r="L959" s="1562"/>
      <c r="M959" s="1562"/>
      <c r="N959" s="1562"/>
      <c r="O959" s="1562"/>
      <c r="P959" s="1562"/>
      <c r="Q959" s="1562"/>
    </row>
    <row r="960" ht="25.15" customHeight="true" x14ac:dyDescent="0.2">
      <c r="C960" s="1562"/>
      <c r="D960" s="1562"/>
      <c r="E960" s="1562"/>
      <c r="F960" s="1562"/>
      <c r="G960" s="1562"/>
      <c r="H960" s="1562"/>
      <c r="I960" s="1562"/>
      <c r="J960" s="1562"/>
      <c r="K960" s="1562"/>
      <c r="L960" s="1562"/>
      <c r="M960" s="1562"/>
      <c r="N960" s="1562"/>
      <c r="O960" s="1562"/>
      <c r="P960" s="1562"/>
      <c r="Q960" s="1562"/>
    </row>
    <row r="961" ht="25.15" customHeight="true" x14ac:dyDescent="0.2">
      <c r="C961" s="1562"/>
      <c r="D961" s="1562"/>
      <c r="E961" s="1562"/>
      <c r="F961" s="1562"/>
      <c r="G961" s="1562"/>
      <c r="H961" s="1562"/>
      <c r="I961" s="1562"/>
      <c r="J961" s="1562"/>
      <c r="K961" s="1562"/>
      <c r="L961" s="1562"/>
      <c r="M961" s="1562"/>
      <c r="N961" s="1562"/>
      <c r="O961" s="1562"/>
      <c r="P961" s="1562"/>
      <c r="Q961" s="1562"/>
    </row>
    <row r="962" ht="25.15" customHeight="true" x14ac:dyDescent="0.2">
      <c r="C962" s="1562"/>
      <c r="D962" s="1562"/>
      <c r="E962" s="1562"/>
      <c r="F962" s="1562"/>
      <c r="G962" s="1562"/>
      <c r="H962" s="1562"/>
      <c r="I962" s="1562"/>
      <c r="J962" s="1562"/>
      <c r="K962" s="1562"/>
      <c r="L962" s="1562"/>
      <c r="M962" s="1562"/>
      <c r="N962" s="1562"/>
      <c r="O962" s="1562"/>
      <c r="P962" s="1562"/>
      <c r="Q962" s="1562"/>
    </row>
    <row r="963" ht="25.15" customHeight="true" x14ac:dyDescent="0.2">
      <c r="C963" s="1562"/>
      <c r="D963" s="1562"/>
      <c r="E963" s="1562"/>
      <c r="F963" s="1562"/>
      <c r="G963" s="1562"/>
      <c r="H963" s="1562"/>
      <c r="I963" s="1562"/>
      <c r="J963" s="1562"/>
      <c r="K963" s="1562"/>
      <c r="L963" s="1562"/>
      <c r="M963" s="1562"/>
      <c r="N963" s="1562"/>
      <c r="O963" s="1562"/>
      <c r="P963" s="1562"/>
      <c r="Q963" s="1562"/>
    </row>
    <row r="964" ht="25.15" customHeight="true" x14ac:dyDescent="0.2">
      <c r="C964" s="1562"/>
      <c r="D964" s="1562"/>
      <c r="E964" s="1562"/>
      <c r="F964" s="1562"/>
      <c r="G964" s="1562"/>
      <c r="H964" s="1562"/>
      <c r="I964" s="1562"/>
      <c r="J964" s="1562"/>
      <c r="K964" s="1562"/>
      <c r="L964" s="1562"/>
      <c r="M964" s="1562"/>
      <c r="N964" s="1562"/>
      <c r="O964" s="1562"/>
      <c r="P964" s="1562"/>
      <c r="Q964" s="1562"/>
    </row>
    <row r="965" ht="25.15" customHeight="true" x14ac:dyDescent="0.2">
      <c r="C965" s="1562"/>
      <c r="D965" s="1562"/>
      <c r="E965" s="1562"/>
      <c r="F965" s="1562"/>
      <c r="G965" s="1562"/>
      <c r="H965" s="1562"/>
      <c r="I965" s="1562"/>
      <c r="J965" s="1562"/>
      <c r="K965" s="1562"/>
      <c r="L965" s="1562"/>
      <c r="M965" s="1562"/>
      <c r="N965" s="1562"/>
      <c r="O965" s="1562"/>
      <c r="P965" s="1562"/>
      <c r="Q965" s="1562"/>
    </row>
    <row r="966" ht="25.15" customHeight="true" x14ac:dyDescent="0.2">
      <c r="C966" s="1562"/>
      <c r="D966" s="1562"/>
      <c r="E966" s="1562"/>
      <c r="F966" s="1562"/>
      <c r="G966" s="1562"/>
      <c r="H966" s="1562"/>
      <c r="I966" s="1562"/>
      <c r="J966" s="1562"/>
      <c r="K966" s="1562"/>
      <c r="L966" s="1562"/>
      <c r="M966" s="1562"/>
      <c r="N966" s="1562"/>
      <c r="O966" s="1562"/>
      <c r="P966" s="1562"/>
      <c r="Q966" s="1562"/>
    </row>
    <row r="967" ht="25.15" customHeight="true" x14ac:dyDescent="0.2">
      <c r="C967" s="1562"/>
      <c r="D967" s="1562"/>
      <c r="E967" s="1562"/>
      <c r="F967" s="1562"/>
      <c r="G967" s="1562"/>
      <c r="H967" s="1562"/>
      <c r="I967" s="1562"/>
      <c r="J967" s="1562"/>
      <c r="K967" s="1562"/>
      <c r="L967" s="1562"/>
      <c r="M967" s="1562"/>
      <c r="N967" s="1562"/>
      <c r="O967" s="1562"/>
      <c r="P967" s="1562"/>
      <c r="Q967" s="1562"/>
    </row>
    <row r="968" ht="25.15" customHeight="true" x14ac:dyDescent="0.2">
      <c r="C968" s="1562"/>
      <c r="D968" s="1562"/>
      <c r="E968" s="1562"/>
      <c r="F968" s="1562"/>
      <c r="G968" s="1562"/>
      <c r="H968" s="1562"/>
      <c r="I968" s="1562"/>
      <c r="J968" s="1562"/>
      <c r="K968" s="1562"/>
      <c r="L968" s="1562"/>
      <c r="M968" s="1562"/>
      <c r="N968" s="1562"/>
      <c r="O968" s="1562"/>
      <c r="P968" s="1562"/>
      <c r="Q968" s="1562"/>
    </row>
    <row r="969" ht="25.15" customHeight="true" x14ac:dyDescent="0.2">
      <c r="C969" s="1562"/>
      <c r="D969" s="1562"/>
      <c r="E969" s="1562"/>
      <c r="F969" s="1562"/>
      <c r="G969" s="1562"/>
      <c r="H969" s="1562"/>
      <c r="I969" s="1562"/>
      <c r="J969" s="1562"/>
      <c r="K969" s="1562"/>
      <c r="L969" s="1562"/>
      <c r="M969" s="1562"/>
      <c r="N969" s="1562"/>
      <c r="O969" s="1562"/>
      <c r="P969" s="1562"/>
      <c r="Q969" s="1562"/>
    </row>
    <row r="970" ht="25.15" customHeight="true" x14ac:dyDescent="0.2">
      <c r="C970" s="1562"/>
      <c r="D970" s="1562"/>
      <c r="E970" s="1562"/>
      <c r="F970" s="1562"/>
      <c r="G970" s="1562"/>
      <c r="H970" s="1562"/>
      <c r="I970" s="1562"/>
      <c r="J970" s="1562"/>
      <c r="K970" s="1562"/>
      <c r="L970" s="1562"/>
      <c r="M970" s="1562"/>
      <c r="N970" s="1562"/>
      <c r="O970" s="1562"/>
      <c r="P970" s="1562"/>
      <c r="Q970" s="1562"/>
    </row>
    <row r="971" ht="25.15" customHeight="true" x14ac:dyDescent="0.2">
      <c r="C971" s="1562"/>
      <c r="D971" s="1562"/>
      <c r="E971" s="1562"/>
      <c r="F971" s="1562"/>
      <c r="G971" s="1562"/>
      <c r="H971" s="1562"/>
      <c r="I971" s="1562"/>
      <c r="J971" s="1562"/>
      <c r="K971" s="1562"/>
      <c r="L971" s="1562"/>
      <c r="M971" s="1562"/>
      <c r="N971" s="1562"/>
      <c r="O971" s="1562"/>
      <c r="P971" s="1562"/>
      <c r="Q971" s="1562"/>
    </row>
    <row r="972" ht="25.15" customHeight="true" x14ac:dyDescent="0.2">
      <c r="C972" s="1562"/>
      <c r="D972" s="1562"/>
      <c r="E972" s="1562"/>
      <c r="F972" s="1562"/>
      <c r="G972" s="1562"/>
      <c r="H972" s="1562"/>
      <c r="I972" s="1562"/>
      <c r="J972" s="1562"/>
      <c r="K972" s="1562"/>
      <c r="L972" s="1562"/>
      <c r="M972" s="1562"/>
      <c r="N972" s="1562"/>
      <c r="O972" s="1562"/>
      <c r="P972" s="1562"/>
      <c r="Q972" s="1562"/>
    </row>
    <row r="973" ht="25.15" customHeight="true" x14ac:dyDescent="0.2">
      <c r="C973" s="1562"/>
      <c r="D973" s="1562"/>
      <c r="E973" s="1562"/>
      <c r="F973" s="1562"/>
      <c r="G973" s="1562"/>
      <c r="H973" s="1562"/>
      <c r="I973" s="1562"/>
      <c r="J973" s="1562"/>
      <c r="K973" s="1562"/>
      <c r="L973" s="1562"/>
      <c r="M973" s="1562"/>
      <c r="N973" s="1562"/>
      <c r="O973" s="1562"/>
      <c r="P973" s="1562"/>
      <c r="Q973" s="1562"/>
    </row>
    <row r="974" ht="25.15" customHeight="true" x14ac:dyDescent="0.2">
      <c r="C974" s="1562"/>
      <c r="D974" s="1562"/>
      <c r="E974" s="1562"/>
      <c r="F974" s="1562"/>
      <c r="G974" s="1562"/>
      <c r="H974" s="1562"/>
      <c r="I974" s="1562"/>
      <c r="J974" s="1562"/>
      <c r="K974" s="1562"/>
      <c r="L974" s="1562"/>
      <c r="M974" s="1562"/>
      <c r="N974" s="1562"/>
      <c r="O974" s="1562"/>
      <c r="P974" s="1562"/>
      <c r="Q974" s="1562"/>
    </row>
    <row r="975" ht="25.15" customHeight="true" x14ac:dyDescent="0.2">
      <c r="C975" s="1562"/>
      <c r="D975" s="1562"/>
      <c r="E975" s="1562"/>
      <c r="F975" s="1562"/>
      <c r="G975" s="1562"/>
      <c r="H975" s="1562"/>
      <c r="I975" s="1562"/>
      <c r="J975" s="1562"/>
      <c r="K975" s="1562"/>
      <c r="L975" s="1562"/>
      <c r="M975" s="1562"/>
      <c r="N975" s="1562"/>
      <c r="O975" s="1562"/>
      <c r="P975" s="1562"/>
      <c r="Q975" s="1562"/>
    </row>
    <row r="976" ht="25.15" customHeight="true" x14ac:dyDescent="0.2">
      <c r="C976" s="1562"/>
      <c r="D976" s="1562"/>
      <c r="E976" s="1562"/>
      <c r="F976" s="1562"/>
      <c r="G976" s="1562"/>
      <c r="H976" s="1562"/>
      <c r="I976" s="1562"/>
      <c r="J976" s="1562"/>
      <c r="K976" s="1562"/>
      <c r="L976" s="1562"/>
      <c r="M976" s="1562"/>
      <c r="N976" s="1562"/>
      <c r="O976" s="1562"/>
      <c r="P976" s="1562"/>
      <c r="Q976" s="1562"/>
    </row>
    <row r="977" ht="25.15" customHeight="true" x14ac:dyDescent="0.2">
      <c r="C977" s="1562"/>
      <c r="D977" s="1562"/>
      <c r="E977" s="1562"/>
      <c r="F977" s="1562"/>
      <c r="G977" s="1562"/>
      <c r="H977" s="1562"/>
      <c r="I977" s="1562"/>
      <c r="J977" s="1562"/>
      <c r="K977" s="1562"/>
      <c r="L977" s="1562"/>
      <c r="M977" s="1562"/>
      <c r="N977" s="1562"/>
      <c r="O977" s="1562"/>
      <c r="P977" s="1562"/>
      <c r="Q977" s="1562"/>
    </row>
    <row r="978" ht="25.15" customHeight="true" x14ac:dyDescent="0.2">
      <c r="C978" s="1562"/>
      <c r="D978" s="1562"/>
      <c r="E978" s="1562"/>
      <c r="F978" s="1562"/>
      <c r="G978" s="1562"/>
      <c r="H978" s="1562"/>
      <c r="I978" s="1562"/>
      <c r="J978" s="1562"/>
      <c r="K978" s="1562"/>
      <c r="L978" s="1562"/>
      <c r="M978" s="1562"/>
      <c r="N978" s="1562"/>
      <c r="O978" s="1562"/>
      <c r="P978" s="1562"/>
      <c r="Q978" s="1562"/>
    </row>
    <row r="979" ht="25.15" customHeight="true" x14ac:dyDescent="0.2">
      <c r="C979" s="1562"/>
      <c r="D979" s="1562"/>
      <c r="E979" s="1562"/>
      <c r="F979" s="1562"/>
      <c r="G979" s="1562"/>
      <c r="H979" s="1562"/>
      <c r="I979" s="1562"/>
      <c r="J979" s="1562"/>
      <c r="K979" s="1562"/>
      <c r="L979" s="1562"/>
      <c r="M979" s="1562"/>
      <c r="N979" s="1562"/>
      <c r="O979" s="1562"/>
      <c r="P979" s="1562"/>
      <c r="Q979" s="1562"/>
    </row>
    <row r="980" ht="25.15" customHeight="true" x14ac:dyDescent="0.2">
      <c r="C980" s="1562"/>
      <c r="D980" s="1562"/>
      <c r="E980" s="1562"/>
      <c r="F980" s="1562"/>
      <c r="G980" s="1562"/>
      <c r="H980" s="1562"/>
      <c r="I980" s="1562"/>
      <c r="J980" s="1562"/>
      <c r="K980" s="1562"/>
      <c r="L980" s="1562"/>
      <c r="M980" s="1562"/>
      <c r="N980" s="1562"/>
      <c r="O980" s="1562"/>
      <c r="P980" s="1562"/>
      <c r="Q980" s="1562"/>
    </row>
    <row r="981" ht="25.15" customHeight="true" x14ac:dyDescent="0.2">
      <c r="C981" s="1562"/>
      <c r="D981" s="1562"/>
      <c r="E981" s="1562"/>
      <c r="F981" s="1562"/>
      <c r="G981" s="1562"/>
      <c r="H981" s="1562"/>
      <c r="I981" s="1562"/>
      <c r="J981" s="1562"/>
      <c r="K981" s="1562"/>
      <c r="L981" s="1562"/>
      <c r="M981" s="1562"/>
      <c r="N981" s="1562"/>
      <c r="O981" s="1562"/>
      <c r="P981" s="1562"/>
      <c r="Q981" s="1562"/>
    </row>
    <row r="982" ht="25.15" customHeight="true" x14ac:dyDescent="0.2">
      <c r="C982" s="1562"/>
      <c r="D982" s="1562"/>
      <c r="E982" s="1562"/>
      <c r="F982" s="1562"/>
      <c r="G982" s="1562"/>
      <c r="H982" s="1562"/>
      <c r="I982" s="1562"/>
      <c r="J982" s="1562"/>
      <c r="K982" s="1562"/>
      <c r="L982" s="1562"/>
      <c r="M982" s="1562"/>
      <c r="N982" s="1562"/>
      <c r="O982" s="1562"/>
      <c r="P982" s="1562"/>
      <c r="Q982" s="1562"/>
    </row>
    <row r="983" ht="25.15" customHeight="true" x14ac:dyDescent="0.2">
      <c r="C983" s="1562"/>
      <c r="D983" s="1562"/>
      <c r="E983" s="1562"/>
      <c r="F983" s="1562"/>
      <c r="G983" s="1562"/>
      <c r="H983" s="1562"/>
      <c r="I983" s="1562"/>
      <c r="J983" s="1562"/>
      <c r="K983" s="1562"/>
      <c r="L983" s="1562"/>
      <c r="M983" s="1562"/>
      <c r="N983" s="1562"/>
      <c r="O983" s="1562"/>
      <c r="P983" s="1562"/>
      <c r="Q983" s="1562"/>
    </row>
    <row r="984" ht="25.15" customHeight="true" x14ac:dyDescent="0.2">
      <c r="C984" s="1562"/>
      <c r="D984" s="1562"/>
      <c r="E984" s="1562"/>
      <c r="F984" s="1562"/>
      <c r="G984" s="1562"/>
      <c r="H984" s="1562"/>
      <c r="I984" s="1562"/>
      <c r="J984" s="1562"/>
      <c r="K984" s="1562"/>
      <c r="L984" s="1562"/>
      <c r="M984" s="1562"/>
      <c r="N984" s="1562"/>
      <c r="O984" s="1562"/>
      <c r="P984" s="1562"/>
      <c r="Q984" s="1562"/>
    </row>
    <row r="985" ht="25.15" customHeight="true" x14ac:dyDescent="0.2">
      <c r="C985" s="1562"/>
      <c r="D985" s="1562"/>
      <c r="E985" s="1562"/>
      <c r="F985" s="1562"/>
      <c r="G985" s="1562"/>
      <c r="H985" s="1562"/>
      <c r="I985" s="1562"/>
      <c r="J985" s="1562"/>
      <c r="K985" s="1562"/>
      <c r="L985" s="1562"/>
      <c r="M985" s="1562"/>
      <c r="N985" s="1562"/>
      <c r="O985" s="1562"/>
      <c r="P985" s="1562"/>
      <c r="Q985" s="1562"/>
    </row>
    <row r="986" ht="25.15" customHeight="true" x14ac:dyDescent="0.2">
      <c r="C986" s="1562"/>
      <c r="D986" s="1562"/>
      <c r="E986" s="1562"/>
      <c r="F986" s="1562"/>
      <c r="G986" s="1562"/>
      <c r="H986" s="1562"/>
      <c r="I986" s="1562"/>
      <c r="J986" s="1562"/>
      <c r="K986" s="1562"/>
      <c r="L986" s="1562"/>
      <c r="M986" s="1562"/>
      <c r="N986" s="1562"/>
      <c r="O986" s="1562"/>
      <c r="P986" s="1562"/>
      <c r="Q986" s="1562"/>
    </row>
    <row r="987" ht="25.15" customHeight="true" x14ac:dyDescent="0.2">
      <c r="C987" s="1562"/>
      <c r="D987" s="1562"/>
      <c r="E987" s="1562"/>
      <c r="F987" s="1562"/>
      <c r="G987" s="1562"/>
      <c r="H987" s="1562"/>
      <c r="I987" s="1562"/>
      <c r="J987" s="1562"/>
      <c r="K987" s="1562"/>
      <c r="L987" s="1562"/>
      <c r="M987" s="1562"/>
      <c r="N987" s="1562"/>
      <c r="O987" s="1562"/>
      <c r="P987" s="1562"/>
      <c r="Q987" s="1562"/>
    </row>
    <row r="988" ht="25.15" customHeight="true" x14ac:dyDescent="0.2">
      <c r="C988" s="1562"/>
      <c r="D988" s="1562"/>
      <c r="E988" s="1562"/>
      <c r="F988" s="1562"/>
      <c r="G988" s="1562"/>
      <c r="H988" s="1562"/>
      <c r="I988" s="1562"/>
      <c r="J988" s="1562"/>
      <c r="K988" s="1562"/>
      <c r="L988" s="1562"/>
      <c r="M988" s="1562"/>
      <c r="N988" s="1562"/>
      <c r="O988" s="1562"/>
      <c r="P988" s="1562"/>
      <c r="Q988" s="1562"/>
    </row>
    <row r="989" ht="25.15" customHeight="true" x14ac:dyDescent="0.2">
      <c r="C989" s="1562"/>
      <c r="D989" s="1562"/>
      <c r="E989" s="1562"/>
      <c r="F989" s="1562"/>
      <c r="G989" s="1562"/>
      <c r="H989" s="1562"/>
      <c r="I989" s="1562"/>
      <c r="J989" s="1562"/>
      <c r="K989" s="1562"/>
      <c r="L989" s="1562"/>
      <c r="M989" s="1562"/>
      <c r="N989" s="1562"/>
      <c r="O989" s="1562"/>
      <c r="P989" s="1562"/>
      <c r="Q989" s="1562"/>
    </row>
    <row r="990" ht="25.15" customHeight="true" x14ac:dyDescent="0.2">
      <c r="C990" s="1562"/>
      <c r="D990" s="1562"/>
      <c r="E990" s="1562"/>
      <c r="F990" s="1562"/>
      <c r="G990" s="1562"/>
      <c r="H990" s="1562"/>
      <c r="I990" s="1562"/>
      <c r="J990" s="1562"/>
      <c r="K990" s="1562"/>
      <c r="L990" s="1562"/>
      <c r="M990" s="1562"/>
      <c r="N990" s="1562"/>
      <c r="O990" s="1562"/>
      <c r="P990" s="1562"/>
      <c r="Q990" s="1562"/>
    </row>
    <row r="991" ht="25.15" customHeight="true" x14ac:dyDescent="0.2">
      <c r="C991" s="1562"/>
      <c r="D991" s="1562"/>
      <c r="E991" s="1562"/>
      <c r="F991" s="1562"/>
      <c r="G991" s="1562"/>
      <c r="H991" s="1562"/>
      <c r="I991" s="1562"/>
      <c r="J991" s="1562"/>
      <c r="K991" s="1562"/>
      <c r="L991" s="1562"/>
      <c r="M991" s="1562"/>
      <c r="N991" s="1562"/>
      <c r="O991" s="1562"/>
      <c r="P991" s="1562"/>
      <c r="Q991" s="1562"/>
    </row>
    <row r="992" ht="25.15" customHeight="true" x14ac:dyDescent="0.2">
      <c r="C992" s="1562"/>
      <c r="D992" s="1562"/>
      <c r="E992" s="1562"/>
      <c r="F992" s="1562"/>
      <c r="G992" s="1562"/>
      <c r="H992" s="1562"/>
      <c r="I992" s="1562"/>
      <c r="J992" s="1562"/>
      <c r="K992" s="1562"/>
      <c r="L992" s="1562"/>
      <c r="M992" s="1562"/>
      <c r="N992" s="1562"/>
      <c r="O992" s="1562"/>
      <c r="P992" s="1562"/>
      <c r="Q992" s="1562"/>
    </row>
    <row r="993" ht="25.15" customHeight="true" x14ac:dyDescent="0.2">
      <c r="C993" s="1562"/>
      <c r="D993" s="1562"/>
      <c r="E993" s="1562"/>
      <c r="F993" s="1562"/>
      <c r="G993" s="1562"/>
      <c r="H993" s="1562"/>
      <c r="I993" s="1562"/>
      <c r="J993" s="1562"/>
      <c r="K993" s="1562"/>
      <c r="L993" s="1562"/>
      <c r="M993" s="1562"/>
      <c r="N993" s="1562"/>
      <c r="O993" s="1562"/>
      <c r="P993" s="1562"/>
      <c r="Q993" s="1562"/>
    </row>
    <row r="994" ht="25.15" customHeight="true" x14ac:dyDescent="0.2">
      <c r="C994" s="1562"/>
      <c r="D994" s="1562"/>
      <c r="E994" s="1562"/>
      <c r="F994" s="1562"/>
      <c r="G994" s="1562"/>
      <c r="H994" s="1562"/>
      <c r="I994" s="1562"/>
      <c r="J994" s="1562"/>
      <c r="K994" s="1562"/>
      <c r="L994" s="1562"/>
      <c r="M994" s="1562"/>
      <c r="N994" s="1562"/>
      <c r="O994" s="1562"/>
      <c r="P994" s="1562"/>
      <c r="Q994" s="1562"/>
    </row>
    <row r="995" ht="25.15" customHeight="true" x14ac:dyDescent="0.2">
      <c r="C995" s="1562"/>
      <c r="D995" s="1562"/>
      <c r="E995" s="1562"/>
      <c r="F995" s="1562"/>
      <c r="G995" s="1562"/>
      <c r="H995" s="1562"/>
      <c r="I995" s="1562"/>
      <c r="J995" s="1562"/>
      <c r="K995" s="1562"/>
      <c r="L995" s="1562"/>
      <c r="M995" s="1562"/>
      <c r="N995" s="1562"/>
      <c r="O995" s="1562"/>
      <c r="P995" s="1562"/>
      <c r="Q995" s="1562"/>
    </row>
    <row r="996" ht="25.15" customHeight="true" x14ac:dyDescent="0.2">
      <c r="C996" s="1562"/>
      <c r="D996" s="1562"/>
      <c r="E996" s="1562"/>
      <c r="F996" s="1562"/>
      <c r="G996" s="1562"/>
      <c r="H996" s="1562"/>
      <c r="I996" s="1562"/>
      <c r="J996" s="1562"/>
      <c r="K996" s="1562"/>
      <c r="L996" s="1562"/>
      <c r="M996" s="1562"/>
      <c r="N996" s="1562"/>
      <c r="O996" s="1562"/>
      <c r="P996" s="1562"/>
      <c r="Q996" s="1562"/>
    </row>
    <row r="997" ht="25.15" customHeight="true" x14ac:dyDescent="0.2">
      <c r="C997" s="1562"/>
      <c r="D997" s="1562"/>
      <c r="E997" s="1562"/>
      <c r="F997" s="1562"/>
      <c r="G997" s="1562"/>
      <c r="H997" s="1562"/>
      <c r="I997" s="1562"/>
      <c r="J997" s="1562"/>
      <c r="K997" s="1562"/>
      <c r="L997" s="1562"/>
      <c r="M997" s="1562"/>
      <c r="N997" s="1562"/>
      <c r="O997" s="1562"/>
      <c r="P997" s="1562"/>
      <c r="Q997" s="1562"/>
    </row>
    <row r="998" ht="25.15" customHeight="true" x14ac:dyDescent="0.2">
      <c r="C998" s="1562"/>
      <c r="D998" s="1562"/>
      <c r="E998" s="1562"/>
      <c r="F998" s="1562"/>
      <c r="G998" s="1562"/>
      <c r="H998" s="1562"/>
      <c r="I998" s="1562"/>
      <c r="J998" s="1562"/>
      <c r="K998" s="1562"/>
      <c r="L998" s="1562"/>
      <c r="M998" s="1562"/>
      <c r="N998" s="1562"/>
      <c r="O998" s="1562"/>
      <c r="P998" s="1562"/>
      <c r="Q998" s="1562"/>
    </row>
    <row r="999" ht="25.15" customHeight="true" x14ac:dyDescent="0.2">
      <c r="C999" s="1562"/>
      <c r="D999" s="1562"/>
      <c r="E999" s="1562"/>
      <c r="F999" s="1562"/>
      <c r="G999" s="1562"/>
      <c r="H999" s="1562"/>
      <c r="I999" s="1562"/>
      <c r="J999" s="1562"/>
      <c r="K999" s="1562"/>
      <c r="L999" s="1562"/>
      <c r="M999" s="1562"/>
      <c r="N999" s="1562"/>
      <c r="O999" s="1562"/>
      <c r="P999" s="1562"/>
      <c r="Q999" s="1562"/>
    </row>
    <row r="1000" ht="25.15" customHeight="true" x14ac:dyDescent="0.2">
      <c r="C1000" s="1562"/>
      <c r="D1000" s="1562"/>
      <c r="E1000" s="1562"/>
      <c r="F1000" s="1562"/>
      <c r="G1000" s="1562"/>
      <c r="H1000" s="1562"/>
      <c r="I1000" s="1562"/>
      <c r="J1000" s="1562"/>
      <c r="K1000" s="1562"/>
      <c r="L1000" s="1562"/>
      <c r="M1000" s="1562"/>
      <c r="N1000" s="1562"/>
      <c r="O1000" s="1562"/>
      <c r="P1000" s="1562"/>
      <c r="Q1000" s="1562"/>
    </row>
    <row r="1001" ht="25.15" customHeight="true" x14ac:dyDescent="0.2">
      <c r="C1001" s="1562"/>
      <c r="D1001" s="1562"/>
      <c r="E1001" s="1562"/>
      <c r="F1001" s="1562"/>
      <c r="G1001" s="1562"/>
      <c r="H1001" s="1562"/>
      <c r="I1001" s="1562"/>
      <c r="J1001" s="1562"/>
      <c r="K1001" s="1562"/>
      <c r="L1001" s="1562"/>
      <c r="M1001" s="1562"/>
      <c r="N1001" s="1562"/>
      <c r="O1001" s="1562"/>
      <c r="P1001" s="1562"/>
      <c r="Q1001" s="1562"/>
    </row>
    <row r="1002" ht="25.15" customHeight="true" x14ac:dyDescent="0.2">
      <c r="C1002" s="1562"/>
      <c r="D1002" s="1562"/>
      <c r="E1002" s="1562"/>
      <c r="F1002" s="1562"/>
      <c r="G1002" s="1562"/>
      <c r="H1002" s="1562"/>
      <c r="I1002" s="1562"/>
      <c r="J1002" s="1562"/>
      <c r="K1002" s="1562"/>
      <c r="L1002" s="1562"/>
      <c r="M1002" s="1562"/>
      <c r="N1002" s="1562"/>
      <c r="O1002" s="1562"/>
      <c r="P1002" s="1562"/>
      <c r="Q1002" s="1562"/>
    </row>
    <row r="1003" ht="25.15" customHeight="true" x14ac:dyDescent="0.2">
      <c r="C1003" s="1562"/>
      <c r="D1003" s="1562"/>
      <c r="E1003" s="1562"/>
      <c r="F1003" s="1562"/>
      <c r="G1003" s="1562"/>
      <c r="H1003" s="1562"/>
      <c r="I1003" s="1562"/>
      <c r="J1003" s="1562"/>
      <c r="K1003" s="1562"/>
      <c r="L1003" s="1562"/>
      <c r="M1003" s="1562"/>
      <c r="N1003" s="1562"/>
      <c r="O1003" s="1562"/>
      <c r="P1003" s="1562"/>
      <c r="Q1003" s="1562"/>
    </row>
    <row r="1004" ht="25.15" customHeight="true" x14ac:dyDescent="0.2">
      <c r="C1004" s="1562"/>
      <c r="D1004" s="1562"/>
      <c r="E1004" s="1562"/>
      <c r="F1004" s="1562"/>
      <c r="G1004" s="1562"/>
      <c r="H1004" s="1562"/>
      <c r="I1004" s="1562"/>
      <c r="J1004" s="1562"/>
      <c r="K1004" s="1562"/>
      <c r="L1004" s="1562"/>
      <c r="M1004" s="1562"/>
      <c r="N1004" s="1562"/>
      <c r="O1004" s="1562"/>
      <c r="P1004" s="1562"/>
      <c r="Q1004" s="1562"/>
    </row>
    <row r="1005" ht="25.15" customHeight="true" x14ac:dyDescent="0.2">
      <c r="C1005" s="1562"/>
      <c r="D1005" s="1562"/>
      <c r="E1005" s="1562"/>
      <c r="F1005" s="1562"/>
      <c r="G1005" s="1562"/>
      <c r="H1005" s="1562"/>
      <c r="I1005" s="1562"/>
      <c r="J1005" s="1562"/>
      <c r="K1005" s="1562"/>
      <c r="L1005" s="1562"/>
      <c r="M1005" s="1562"/>
      <c r="N1005" s="1562"/>
      <c r="O1005" s="1562"/>
      <c r="P1005" s="1562"/>
      <c r="Q1005" s="1562"/>
    </row>
    <row r="1006" ht="25.15" customHeight="true" x14ac:dyDescent="0.2">
      <c r="C1006" s="1562"/>
      <c r="D1006" s="1562"/>
      <c r="E1006" s="1562"/>
      <c r="F1006" s="1562"/>
      <c r="G1006" s="1562"/>
      <c r="H1006" s="1562"/>
      <c r="I1006" s="1562"/>
      <c r="J1006" s="1562"/>
      <c r="K1006" s="1562"/>
      <c r="L1006" s="1562"/>
      <c r="M1006" s="1562"/>
      <c r="N1006" s="1562"/>
      <c r="O1006" s="1562"/>
      <c r="P1006" s="1562"/>
      <c r="Q1006" s="1562"/>
    </row>
    <row r="1007" ht="25.15" customHeight="true" x14ac:dyDescent="0.2">
      <c r="C1007" s="1562"/>
      <c r="D1007" s="1562"/>
      <c r="E1007" s="1562"/>
      <c r="F1007" s="1562"/>
      <c r="G1007" s="1562"/>
      <c r="H1007" s="1562"/>
      <c r="I1007" s="1562"/>
      <c r="J1007" s="1562"/>
      <c r="K1007" s="1562"/>
      <c r="L1007" s="1562"/>
      <c r="M1007" s="1562"/>
      <c r="N1007" s="1562"/>
      <c r="O1007" s="1562"/>
      <c r="P1007" s="1562"/>
      <c r="Q1007" s="1562"/>
    </row>
    <row r="1008" ht="25.15" customHeight="true" x14ac:dyDescent="0.2">
      <c r="C1008" s="1562"/>
      <c r="D1008" s="1562"/>
      <c r="E1008" s="1562"/>
      <c r="F1008" s="1562"/>
      <c r="G1008" s="1562"/>
      <c r="H1008" s="1562"/>
      <c r="I1008" s="1562"/>
      <c r="J1008" s="1562"/>
      <c r="K1008" s="1562"/>
      <c r="L1008" s="1562"/>
      <c r="M1008" s="1562"/>
      <c r="N1008" s="1562"/>
      <c r="O1008" s="1562"/>
      <c r="P1008" s="1562"/>
      <c r="Q1008" s="1562"/>
    </row>
    <row r="1009" ht="25.15" customHeight="true" x14ac:dyDescent="0.2">
      <c r="C1009" s="1562"/>
      <c r="D1009" s="1562"/>
      <c r="E1009" s="1562"/>
      <c r="F1009" s="1562"/>
      <c r="G1009" s="1562"/>
      <c r="H1009" s="1562"/>
      <c r="I1009" s="1562"/>
      <c r="J1009" s="1562"/>
      <c r="K1009" s="1562"/>
      <c r="L1009" s="1562"/>
      <c r="M1009" s="1562"/>
      <c r="N1009" s="1562"/>
      <c r="O1009" s="1562"/>
      <c r="P1009" s="1562"/>
      <c r="Q1009" s="1562"/>
    </row>
    <row r="1010" ht="25.15" customHeight="true" x14ac:dyDescent="0.2">
      <c r="C1010" s="1562"/>
      <c r="D1010" s="1562"/>
      <c r="E1010" s="1562"/>
      <c r="F1010" s="1562"/>
      <c r="G1010" s="1562"/>
      <c r="H1010" s="1562"/>
      <c r="I1010" s="1562"/>
      <c r="J1010" s="1562"/>
      <c r="K1010" s="1562"/>
      <c r="L1010" s="1562"/>
      <c r="M1010" s="1562"/>
      <c r="N1010" s="1562"/>
      <c r="O1010" s="1562"/>
      <c r="P1010" s="1562"/>
      <c r="Q1010" s="1562"/>
    </row>
    <row r="1011" ht="25.15" customHeight="true" x14ac:dyDescent="0.2">
      <c r="C1011" s="1562"/>
      <c r="D1011" s="1562"/>
      <c r="E1011" s="1562"/>
      <c r="F1011" s="1562"/>
      <c r="G1011" s="1562"/>
      <c r="H1011" s="1562"/>
      <c r="I1011" s="1562"/>
      <c r="J1011" s="1562"/>
      <c r="K1011" s="1562"/>
      <c r="L1011" s="1562"/>
      <c r="M1011" s="1562"/>
      <c r="N1011" s="1562"/>
      <c r="O1011" s="1562"/>
      <c r="P1011" s="1562"/>
      <c r="Q1011" s="1562"/>
    </row>
    <row r="1012" ht="25.15" customHeight="true" x14ac:dyDescent="0.2">
      <c r="C1012" s="1562"/>
      <c r="D1012" s="1562"/>
      <c r="E1012" s="1562"/>
      <c r="F1012" s="1562"/>
      <c r="G1012" s="1562"/>
      <c r="H1012" s="1562"/>
      <c r="I1012" s="1562"/>
      <c r="J1012" s="1562"/>
      <c r="K1012" s="1562"/>
      <c r="L1012" s="1562"/>
      <c r="M1012" s="1562"/>
      <c r="N1012" s="1562"/>
      <c r="O1012" s="1562"/>
      <c r="P1012" s="1562"/>
      <c r="Q1012" s="1562"/>
    </row>
    <row r="1013" ht="25.15" customHeight="true" x14ac:dyDescent="0.2">
      <c r="C1013" s="1562"/>
      <c r="D1013" s="1562"/>
      <c r="E1013" s="1562"/>
      <c r="F1013" s="1562"/>
      <c r="G1013" s="1562"/>
      <c r="H1013" s="1562"/>
      <c r="I1013" s="1562"/>
      <c r="J1013" s="1562"/>
      <c r="K1013" s="1562"/>
      <c r="L1013" s="1562"/>
      <c r="M1013" s="1562"/>
      <c r="N1013" s="1562"/>
      <c r="O1013" s="1562"/>
      <c r="P1013" s="1562"/>
      <c r="Q1013" s="1562"/>
    </row>
    <row r="1014" ht="25.15" customHeight="true" x14ac:dyDescent="0.2">
      <c r="C1014" s="1562"/>
      <c r="D1014" s="1562"/>
      <c r="E1014" s="1562"/>
      <c r="F1014" s="1562"/>
      <c r="G1014" s="1562"/>
      <c r="H1014" s="1562"/>
      <c r="I1014" s="1562"/>
      <c r="J1014" s="1562"/>
      <c r="K1014" s="1562"/>
      <c r="L1014" s="1562"/>
      <c r="M1014" s="1562"/>
      <c r="N1014" s="1562"/>
      <c r="O1014" s="1562"/>
      <c r="P1014" s="1562"/>
      <c r="Q1014" s="1562"/>
    </row>
    <row r="1015" ht="25.15" customHeight="true" x14ac:dyDescent="0.2">
      <c r="C1015" s="1562"/>
      <c r="D1015" s="1562"/>
      <c r="E1015" s="1562"/>
      <c r="F1015" s="1562"/>
      <c r="G1015" s="1562"/>
      <c r="H1015" s="1562"/>
      <c r="I1015" s="1562"/>
      <c r="J1015" s="1562"/>
      <c r="K1015" s="1562"/>
      <c r="L1015" s="1562"/>
      <c r="M1015" s="1562"/>
      <c r="N1015" s="1562"/>
      <c r="O1015" s="1562"/>
      <c r="P1015" s="1562"/>
      <c r="Q1015" s="1562"/>
    </row>
    <row r="1016" ht="25.15" customHeight="true" x14ac:dyDescent="0.2">
      <c r="C1016" s="1562"/>
      <c r="D1016" s="1562"/>
      <c r="E1016" s="1562"/>
      <c r="F1016" s="1562"/>
      <c r="G1016" s="1562"/>
      <c r="H1016" s="1562"/>
      <c r="I1016" s="1562"/>
      <c r="J1016" s="1562"/>
      <c r="K1016" s="1562"/>
      <c r="L1016" s="1562"/>
      <c r="M1016" s="1562"/>
      <c r="N1016" s="1562"/>
      <c r="O1016" s="1562"/>
      <c r="P1016" s="1562"/>
      <c r="Q1016" s="1562"/>
    </row>
    <row r="1017" ht="25.15" customHeight="true" x14ac:dyDescent="0.2">
      <c r="C1017" s="1562"/>
      <c r="D1017" s="1562"/>
      <c r="E1017" s="1562"/>
      <c r="F1017" s="1562"/>
      <c r="G1017" s="1562"/>
      <c r="H1017" s="1562"/>
      <c r="I1017" s="1562"/>
      <c r="J1017" s="1562"/>
      <c r="K1017" s="1562"/>
      <c r="L1017" s="1562"/>
      <c r="M1017" s="1562"/>
      <c r="N1017" s="1562"/>
      <c r="O1017" s="1562"/>
      <c r="P1017" s="1562"/>
      <c r="Q1017" s="1562"/>
    </row>
    <row r="1018" ht="25.15" customHeight="true" x14ac:dyDescent="0.2">
      <c r="C1018" s="1562"/>
      <c r="D1018" s="1562"/>
      <c r="E1018" s="1562"/>
      <c r="F1018" s="1562"/>
      <c r="G1018" s="1562"/>
      <c r="H1018" s="1562"/>
      <c r="I1018" s="1562"/>
      <c r="J1018" s="1562"/>
      <c r="K1018" s="1562"/>
      <c r="L1018" s="1562"/>
      <c r="M1018" s="1562"/>
      <c r="N1018" s="1562"/>
      <c r="O1018" s="1562"/>
      <c r="P1018" s="1562"/>
      <c r="Q1018" s="1562"/>
    </row>
    <row r="1019" ht="25.15" customHeight="true" x14ac:dyDescent="0.2">
      <c r="C1019" s="1562"/>
      <c r="D1019" s="1562"/>
      <c r="E1019" s="1562"/>
      <c r="F1019" s="1562"/>
      <c r="G1019" s="1562"/>
      <c r="H1019" s="1562"/>
      <c r="I1019" s="1562"/>
      <c r="J1019" s="1562"/>
      <c r="K1019" s="1562"/>
      <c r="L1019" s="1562"/>
      <c r="M1019" s="1562"/>
      <c r="N1019" s="1562"/>
      <c r="O1019" s="1562"/>
      <c r="P1019" s="1562"/>
      <c r="Q1019" s="1562"/>
    </row>
    <row r="1020" ht="25.15" customHeight="true" x14ac:dyDescent="0.2">
      <c r="C1020" s="1562"/>
      <c r="D1020" s="1562"/>
      <c r="E1020" s="1562"/>
      <c r="F1020" s="1562"/>
      <c r="G1020" s="1562"/>
      <c r="H1020" s="1562"/>
      <c r="I1020" s="1562"/>
      <c r="J1020" s="1562"/>
      <c r="K1020" s="1562"/>
      <c r="L1020" s="1562"/>
      <c r="M1020" s="1562"/>
      <c r="N1020" s="1562"/>
      <c r="O1020" s="1562"/>
      <c r="P1020" s="1562"/>
      <c r="Q1020" s="1562"/>
    </row>
    <row r="1021" ht="25.15" customHeight="true" x14ac:dyDescent="0.2">
      <c r="C1021" s="1562"/>
      <c r="D1021" s="1562"/>
      <c r="E1021" s="1562"/>
      <c r="F1021" s="1562"/>
      <c r="G1021" s="1562"/>
      <c r="H1021" s="1562"/>
      <c r="I1021" s="1562"/>
      <c r="J1021" s="1562"/>
      <c r="K1021" s="1562"/>
      <c r="L1021" s="1562"/>
      <c r="M1021" s="1562"/>
      <c r="N1021" s="1562"/>
      <c r="O1021" s="1562"/>
      <c r="P1021" s="1562"/>
      <c r="Q1021" s="1562"/>
    </row>
    <row r="1022" ht="25.15" customHeight="true" x14ac:dyDescent="0.2">
      <c r="C1022" s="1562"/>
      <c r="D1022" s="1562"/>
      <c r="E1022" s="1562"/>
      <c r="F1022" s="1562"/>
      <c r="G1022" s="1562"/>
      <c r="H1022" s="1562"/>
      <c r="I1022" s="1562"/>
      <c r="J1022" s="1562"/>
      <c r="K1022" s="1562"/>
      <c r="L1022" s="1562"/>
      <c r="M1022" s="1562"/>
      <c r="N1022" s="1562"/>
      <c r="O1022" s="1562"/>
      <c r="P1022" s="1562"/>
      <c r="Q1022" s="1562"/>
    </row>
    <row r="1023" ht="25.15" customHeight="true" x14ac:dyDescent="0.2">
      <c r="C1023" s="1562"/>
      <c r="D1023" s="1562"/>
      <c r="E1023" s="1562"/>
      <c r="F1023" s="1562"/>
      <c r="G1023" s="1562"/>
      <c r="H1023" s="1562"/>
      <c r="I1023" s="1562"/>
      <c r="J1023" s="1562"/>
      <c r="K1023" s="1562"/>
      <c r="L1023" s="1562"/>
      <c r="M1023" s="1562"/>
      <c r="N1023" s="1562"/>
      <c r="O1023" s="1562"/>
      <c r="P1023" s="1562"/>
      <c r="Q1023" s="1562"/>
    </row>
    <row r="1024" ht="25.15" customHeight="true" x14ac:dyDescent="0.2">
      <c r="C1024" s="1562"/>
      <c r="D1024" s="1562"/>
      <c r="E1024" s="1562"/>
      <c r="F1024" s="1562"/>
      <c r="G1024" s="1562"/>
      <c r="H1024" s="1562"/>
      <c r="I1024" s="1562"/>
      <c r="J1024" s="1562"/>
      <c r="K1024" s="1562"/>
      <c r="L1024" s="1562"/>
      <c r="M1024" s="1562"/>
      <c r="N1024" s="1562"/>
      <c r="O1024" s="1562"/>
      <c r="P1024" s="1562"/>
      <c r="Q1024" s="1562"/>
    </row>
    <row r="1025" s="307" customFormat="true" ht="21" customHeight="true" x14ac:dyDescent="0.2">
      <c r="A1025" s="1820" t="s">
        <v>381</v>
      </c>
      <c r="B1025" s="1820"/>
      <c r="C1025" s="1820"/>
      <c r="AK1025" s="300"/>
      <c r="AL1025" s="300"/>
      <c r="AM1025" s="300"/>
      <c r="AN1025" s="300"/>
      <c r="AO1025" s="300"/>
      <c r="AP1025" s="300"/>
      <c r="AQ1025" s="300"/>
      <c r="AR1025" s="300"/>
      <c r="AS1025" s="300"/>
      <c r="AT1025" s="300"/>
      <c r="AU1025" s="300"/>
      <c r="AV1025" s="300"/>
      <c r="AW1025" s="300"/>
      <c r="AX1025" s="300"/>
      <c r="AY1025" s="300"/>
      <c r="AZ1025" s="300"/>
      <c r="BA1025" s="312"/>
      <c r="BB1025" s="355"/>
      <c r="BC1025"/>
      <c r="BD1025"/>
      <c r="BE1025"/>
      <c r="BF1025"/>
      <c r="BG1025"/>
      <c r="BH1025"/>
      <c r="BI1025"/>
      <c r="BJ1025"/>
      <c r="BK1025"/>
      <c r="BL1025"/>
      <c r="BM1025"/>
      <c r="BN1025"/>
      <c r="BO1025"/>
      <c r="BP1025"/>
      <c r="BQ1025"/>
      <c r="BR1025"/>
      <c r="BS1025"/>
      <c r="BT1025"/>
      <c r="BU1025"/>
      <c r="BV1025"/>
      <c r="BW1025"/>
      <c r="BX1025"/>
      <c r="BY1025" s="312"/>
      <c r="BZ1025" s="313"/>
      <c r="CA1025" s="313"/>
      <c r="CB1025" s="313"/>
      <c r="CC1025" s="313"/>
      <c r="CD1025" s="313"/>
      <c r="CE1025" s="313"/>
      <c r="CF1025" s="313"/>
      <c r="CG1025" s="313"/>
      <c r="CH1025" s="313"/>
      <c r="CI1025" s="313"/>
      <c r="CJ1025" s="313"/>
      <c r="CK1025" s="313"/>
      <c r="CL1025" s="313"/>
      <c r="CM1025" s="313"/>
      <c r="CN1025" s="313"/>
      <c r="CO1025" s="313"/>
      <c r="CP1025" s="313"/>
      <c r="CQ1025" s="313"/>
      <c r="CR1025" s="313"/>
      <c r="CS1025" s="313"/>
      <c r="CT1025" s="313"/>
      <c r="CU1025" s="313"/>
      <c r="CV1025" s="313"/>
      <c r="CW1025" s="313"/>
      <c r="CX1025" s="313"/>
      <c r="CY1025" s="313"/>
      <c r="CZ1025" s="313"/>
    </row>
    <row r="1026" s="307" customFormat="true" ht="15.95" customHeight="true" x14ac:dyDescent="0.2">
      <c r="A1026" s="1821" t="s">
        <v>211</v>
      </c>
      <c r="B1026" s="1821"/>
      <c r="C1026" s="964" t="s">
        <v>212</v>
      </c>
      <c r="AK1026" s="300"/>
      <c r="AL1026" s="300"/>
      <c r="AM1026" s="300"/>
      <c r="AN1026" s="300"/>
      <c r="AO1026" s="300"/>
      <c r="AP1026" s="300"/>
      <c r="AQ1026" s="300"/>
      <c r="AR1026" s="300"/>
      <c r="AS1026" s="300"/>
      <c r="AT1026" s="300"/>
      <c r="AU1026" s="300"/>
      <c r="AV1026" s="300"/>
      <c r="AW1026" s="300"/>
      <c r="AX1026" s="300"/>
      <c r="AY1026" s="300"/>
      <c r="AZ1026" s="300"/>
      <c r="BA1026" s="312"/>
      <c r="BB1026" s="355"/>
      <c r="BC1026"/>
      <c r="BD1026"/>
      <c r="BE1026"/>
      <c r="BF1026"/>
      <c r="BG1026"/>
      <c r="BH1026"/>
      <c r="BI1026"/>
      <c r="BJ1026"/>
      <c r="BK1026"/>
      <c r="BL1026"/>
      <c r="BM1026"/>
      <c r="BN1026"/>
      <c r="BO1026"/>
      <c r="BP1026"/>
      <c r="BQ1026"/>
      <c r="BR1026"/>
      <c r="BS1026"/>
      <c r="BT1026"/>
      <c r="BU1026"/>
      <c r="BV1026"/>
      <c r="BW1026"/>
      <c r="BX1026"/>
      <c r="BY1026" s="312"/>
      <c r="BZ1026" s="313"/>
      <c r="CA1026" s="313"/>
      <c r="CB1026" s="313"/>
      <c r="CC1026" s="313"/>
      <c r="CD1026" s="313"/>
      <c r="CE1026" s="313"/>
      <c r="CF1026" s="313"/>
      <c r="CG1026" s="313"/>
      <c r="CH1026" s="313"/>
      <c r="CI1026" s="313"/>
      <c r="CJ1026" s="313"/>
      <c r="CK1026" s="313"/>
      <c r="CL1026" s="313"/>
      <c r="CM1026" s="313"/>
      <c r="CN1026" s="313"/>
      <c r="CO1026" s="313"/>
      <c r="CP1026" s="313"/>
      <c r="CQ1026" s="313"/>
      <c r="CR1026" s="313"/>
      <c r="CS1026" s="313"/>
      <c r="CT1026" s="313"/>
      <c r="CU1026" s="313"/>
      <c r="CV1026" s="313"/>
      <c r="CW1026" s="313"/>
      <c r="CX1026" s="313"/>
      <c r="CY1026" s="313"/>
      <c r="CZ1026" s="313"/>
    </row>
    <row r="1027" s="307" customFormat="true" ht="17.1" hidden="true" customHeight="true" x14ac:dyDescent="0.2">
      <c r="A1027" s="965" t="s">
        <v>213</v>
      </c>
      <c r="B1027" s="966" t="s">
        <v>214</v>
      </c>
      <c r="C1027" s="967">
        <v>15825</v>
      </c>
      <c r="AK1027" s="300"/>
      <c r="AL1027" s="300"/>
      <c r="AM1027" s="300"/>
      <c r="AN1027" s="300"/>
      <c r="AO1027" s="300"/>
      <c r="AP1027" s="300"/>
      <c r="AQ1027" s="300"/>
      <c r="AR1027" s="300"/>
      <c r="AS1027" s="300"/>
      <c r="AT1027" s="300"/>
      <c r="AU1027" s="300"/>
      <c r="AV1027" s="300"/>
      <c r="AW1027" s="300"/>
      <c r="AX1027" s="300"/>
      <c r="AY1027" s="300"/>
      <c r="AZ1027" s="300"/>
      <c r="BA1027" s="312"/>
      <c r="BB1027" s="355"/>
      <c r="BC1027"/>
      <c r="BD1027"/>
      <c r="BE1027"/>
      <c r="BF1027"/>
      <c r="BG1027"/>
      <c r="BH1027"/>
      <c r="BI1027"/>
      <c r="BJ1027"/>
      <c r="BK1027"/>
      <c r="BL1027"/>
      <c r="BM1027"/>
      <c r="BN1027"/>
      <c r="BO1027"/>
      <c r="BP1027"/>
      <c r="BQ1027"/>
      <c r="BR1027"/>
      <c r="BS1027"/>
      <c r="BT1027"/>
      <c r="BU1027"/>
      <c r="BV1027"/>
      <c r="BW1027"/>
      <c r="BX1027"/>
      <c r="BY1027" s="312"/>
      <c r="BZ1027" s="313"/>
      <c r="CA1027" s="313"/>
      <c r="CB1027" s="313"/>
      <c r="CC1027" s="313"/>
      <c r="CD1027" s="313"/>
      <c r="CE1027" s="313"/>
      <c r="CF1027" s="313"/>
      <c r="CG1027" s="313"/>
      <c r="CH1027" s="313"/>
      <c r="CI1027" s="313"/>
      <c r="CJ1027" s="313"/>
      <c r="CK1027" s="313"/>
      <c r="CL1027" s="313"/>
      <c r="CM1027" s="313"/>
      <c r="CN1027" s="313"/>
      <c r="CO1027" s="313"/>
      <c r="CP1027" s="313"/>
      <c r="CQ1027" s="313"/>
      <c r="CR1027" s="313"/>
      <c r="CS1027" s="313"/>
      <c r="CT1027" s="313"/>
      <c r="CU1027" s="313"/>
      <c r="CV1027" s="313"/>
      <c r="CW1027" s="313"/>
      <c r="CX1027" s="313"/>
      <c r="CY1027" s="313"/>
      <c r="CZ1027" s="313"/>
    </row>
    <row r="1028" s="307" customFormat="true" ht="17.1" hidden="true" customHeight="true" x14ac:dyDescent="0.2">
      <c r="A1028" s="968" t="s">
        <v>215</v>
      </c>
      <c r="B1028" s="969" t="s">
        <v>214</v>
      </c>
      <c r="C1028" s="970">
        <v>15825</v>
      </c>
      <c r="AK1028" s="300"/>
      <c r="AL1028" s="300"/>
      <c r="AM1028" s="300"/>
      <c r="AN1028" s="300"/>
      <c r="AO1028" s="300"/>
      <c r="AP1028" s="300"/>
      <c r="AQ1028" s="300"/>
      <c r="AR1028" s="300"/>
      <c r="AS1028" s="300"/>
      <c r="AT1028" s="300"/>
      <c r="AU1028" s="300"/>
      <c r="AV1028" s="300"/>
      <c r="AW1028" s="300"/>
      <c r="AX1028" s="300"/>
      <c r="AY1028" s="300"/>
      <c r="AZ1028" s="300"/>
      <c r="BA1028" s="312"/>
      <c r="BB1028" s="355"/>
      <c r="BC1028"/>
      <c r="BD1028"/>
      <c r="BE1028"/>
      <c r="BF1028"/>
      <c r="BG1028"/>
      <c r="BH1028"/>
      <c r="BI1028"/>
      <c r="BJ1028"/>
      <c r="BK1028"/>
      <c r="BL1028"/>
      <c r="BM1028"/>
      <c r="BN1028"/>
      <c r="BO1028"/>
      <c r="BP1028"/>
      <c r="BQ1028"/>
      <c r="BR1028"/>
      <c r="BS1028"/>
      <c r="BT1028"/>
      <c r="BU1028"/>
      <c r="BV1028"/>
      <c r="BW1028"/>
      <c r="BX1028"/>
      <c r="BY1028" s="312"/>
      <c r="BZ1028" s="313"/>
      <c r="CA1028" s="313"/>
      <c r="CB1028" s="313"/>
      <c r="CC1028" s="313"/>
      <c r="CD1028" s="313"/>
      <c r="CE1028" s="313"/>
      <c r="CF1028" s="313"/>
      <c r="CG1028" s="313"/>
      <c r="CH1028" s="313"/>
      <c r="CI1028" s="313"/>
      <c r="CJ1028" s="313"/>
      <c r="CK1028" s="313"/>
      <c r="CL1028" s="313"/>
      <c r="CM1028" s="313"/>
      <c r="CN1028" s="313"/>
      <c r="CO1028" s="313"/>
      <c r="CP1028" s="313"/>
      <c r="CQ1028" s="313"/>
      <c r="CR1028" s="313"/>
      <c r="CS1028" s="313"/>
      <c r="CT1028" s="313"/>
      <c r="CU1028" s="313"/>
      <c r="CV1028" s="313"/>
      <c r="CW1028" s="313"/>
      <c r="CX1028" s="313"/>
      <c r="CY1028" s="313"/>
      <c r="CZ1028" s="313"/>
    </row>
    <row r="1029" s="307" customFormat="true" ht="17.1" hidden="true" customHeight="true" x14ac:dyDescent="0.2">
      <c r="A1029" s="968" t="s">
        <v>216</v>
      </c>
      <c r="B1029" s="969" t="s">
        <v>214</v>
      </c>
      <c r="C1029" s="970">
        <v>15825</v>
      </c>
      <c r="AK1029" s="300"/>
      <c r="AL1029" s="300"/>
      <c r="AM1029" s="300"/>
      <c r="AN1029" s="300"/>
      <c r="AO1029" s="300"/>
      <c r="AP1029" s="300"/>
      <c r="AQ1029" s="300"/>
      <c r="AR1029" s="300"/>
      <c r="AS1029" s="300"/>
      <c r="AT1029" s="300"/>
      <c r="AU1029" s="300"/>
      <c r="AV1029" s="300"/>
      <c r="AW1029" s="300"/>
      <c r="AX1029" s="300"/>
      <c r="AY1029" s="300"/>
      <c r="AZ1029" s="300"/>
      <c r="BA1029" s="312"/>
      <c r="BB1029" s="355"/>
      <c r="BC1029"/>
      <c r="BD1029"/>
      <c r="BE1029"/>
      <c r="BF1029"/>
      <c r="BG1029"/>
      <c r="BH1029"/>
      <c r="BI1029"/>
      <c r="BJ1029"/>
      <c r="BK1029"/>
      <c r="BL1029"/>
      <c r="BM1029"/>
      <c r="BN1029"/>
      <c r="BO1029"/>
      <c r="BP1029"/>
      <c r="BQ1029"/>
      <c r="BR1029"/>
      <c r="BS1029"/>
      <c r="BT1029"/>
      <c r="BU1029"/>
      <c r="BV1029"/>
      <c r="BW1029"/>
      <c r="BX1029"/>
      <c r="BY1029" s="312"/>
      <c r="BZ1029" s="313"/>
      <c r="CA1029" s="313"/>
      <c r="CB1029" s="313"/>
      <c r="CC1029" s="313"/>
      <c r="CD1029" s="313"/>
      <c r="CE1029" s="313"/>
      <c r="CF1029" s="313"/>
      <c r="CG1029" s="313"/>
      <c r="CH1029" s="313"/>
      <c r="CI1029" s="313"/>
      <c r="CJ1029" s="313"/>
      <c r="CK1029" s="313"/>
      <c r="CL1029" s="313"/>
      <c r="CM1029" s="313"/>
      <c r="CN1029" s="313"/>
      <c r="CO1029" s="313"/>
      <c r="CP1029" s="313"/>
      <c r="CQ1029" s="313"/>
      <c r="CR1029" s="313"/>
      <c r="CS1029" s="313"/>
      <c r="CT1029" s="313"/>
      <c r="CU1029" s="313"/>
      <c r="CV1029" s="313"/>
      <c r="CW1029" s="313"/>
      <c r="CX1029" s="313"/>
      <c r="CY1029" s="313"/>
      <c r="CZ1029" s="313"/>
    </row>
    <row r="1030" s="307" customFormat="true" ht="17.1" hidden="true" customHeight="true" x14ac:dyDescent="0.2">
      <c r="A1030" s="968" t="s">
        <v>217</v>
      </c>
      <c r="B1030" s="969" t="s">
        <v>214</v>
      </c>
      <c r="C1030" s="970">
        <v>15825</v>
      </c>
      <c r="AK1030" s="300"/>
      <c r="AL1030" s="300"/>
      <c r="AM1030" s="300"/>
      <c r="AN1030" s="300"/>
      <c r="AO1030" s="300"/>
      <c r="AP1030" s="300"/>
      <c r="AQ1030" s="300"/>
      <c r="AR1030" s="300"/>
      <c r="AS1030" s="300"/>
      <c r="AT1030" s="300"/>
      <c r="AU1030" s="300"/>
      <c r="AV1030" s="300"/>
      <c r="AW1030" s="300"/>
      <c r="AX1030" s="300"/>
      <c r="AY1030" s="300"/>
      <c r="AZ1030" s="300"/>
      <c r="BA1030" s="312"/>
      <c r="BB1030" s="355"/>
      <c r="BC1030"/>
      <c r="BD1030"/>
      <c r="BE1030"/>
      <c r="BF1030"/>
      <c r="BG1030"/>
      <c r="BH1030"/>
      <c r="BI1030"/>
      <c r="BJ1030"/>
      <c r="BK1030"/>
      <c r="BL1030"/>
      <c r="BM1030"/>
      <c r="BN1030"/>
      <c r="BO1030"/>
      <c r="BP1030"/>
      <c r="BQ1030"/>
      <c r="BR1030"/>
      <c r="BS1030"/>
      <c r="BT1030"/>
      <c r="BU1030"/>
      <c r="BV1030"/>
      <c r="BW1030"/>
      <c r="BX1030"/>
      <c r="BY1030" s="312"/>
      <c r="BZ1030" s="313"/>
      <c r="CA1030" s="313"/>
      <c r="CB1030" s="313"/>
      <c r="CC1030" s="313"/>
      <c r="CD1030" s="313"/>
      <c r="CE1030" s="313"/>
      <c r="CF1030" s="313"/>
      <c r="CG1030" s="313"/>
      <c r="CH1030" s="313"/>
      <c r="CI1030" s="313"/>
      <c r="CJ1030" s="313"/>
      <c r="CK1030" s="313"/>
      <c r="CL1030" s="313"/>
      <c r="CM1030" s="313"/>
      <c r="CN1030" s="313"/>
      <c r="CO1030" s="313"/>
      <c r="CP1030" s="313"/>
      <c r="CQ1030" s="313"/>
      <c r="CR1030" s="313"/>
      <c r="CS1030" s="313"/>
      <c r="CT1030" s="313"/>
      <c r="CU1030" s="313"/>
      <c r="CV1030" s="313"/>
      <c r="CW1030" s="313"/>
      <c r="CX1030" s="313"/>
      <c r="CY1030" s="313"/>
      <c r="CZ1030" s="313"/>
    </row>
    <row r="1031" s="307" customFormat="true" ht="17.1" customHeight="true" x14ac:dyDescent="0.2">
      <c r="A1031" s="1822" t="s">
        <v>218</v>
      </c>
      <c r="B1031" s="969" t="s">
        <v>219</v>
      </c>
      <c r="C1031" s="970">
        <v>4366</v>
      </c>
      <c r="AK1031" s="300"/>
      <c r="AL1031" s="300"/>
      <c r="AM1031" s="300"/>
      <c r="AN1031" s="300"/>
      <c r="AO1031" s="300"/>
      <c r="AP1031" s="300"/>
      <c r="AQ1031" s="300"/>
      <c r="AR1031" s="300"/>
      <c r="AS1031" s="300"/>
      <c r="AT1031" s="300"/>
      <c r="AU1031" s="300"/>
      <c r="AV1031" s="300"/>
      <c r="AW1031" s="300"/>
      <c r="AX1031" s="300"/>
      <c r="AY1031" s="300"/>
      <c r="AZ1031" s="300"/>
      <c r="BA1031" s="312"/>
      <c r="BB1031" s="355"/>
      <c r="BC1031"/>
      <c r="BD1031"/>
      <c r="BE1031"/>
      <c r="BF1031"/>
      <c r="BG1031"/>
      <c r="BH1031"/>
      <c r="BI1031"/>
      <c r="BJ1031"/>
      <c r="BK1031"/>
      <c r="BL1031"/>
      <c r="BM1031"/>
      <c r="BN1031"/>
      <c r="BO1031"/>
      <c r="BP1031"/>
      <c r="BQ1031"/>
      <c r="BR1031"/>
      <c r="BS1031"/>
      <c r="BT1031"/>
      <c r="BU1031"/>
      <c r="BV1031"/>
      <c r="BW1031"/>
      <c r="BX1031"/>
      <c r="BY1031" s="312"/>
      <c r="BZ1031" s="313"/>
      <c r="CA1031" s="313"/>
      <c r="CB1031" s="313"/>
      <c r="CC1031" s="313"/>
      <c r="CD1031" s="313"/>
      <c r="CE1031" s="313"/>
      <c r="CF1031" s="313"/>
      <c r="CG1031" s="313"/>
      <c r="CH1031" s="313"/>
      <c r="CI1031" s="313"/>
      <c r="CJ1031" s="313"/>
      <c r="CK1031" s="313"/>
      <c r="CL1031" s="313"/>
      <c r="CM1031" s="313"/>
      <c r="CN1031" s="313"/>
      <c r="CO1031" s="313"/>
      <c r="CP1031" s="313"/>
      <c r="CQ1031" s="313"/>
      <c r="CR1031" s="313"/>
      <c r="CS1031" s="313"/>
      <c r="CT1031" s="313"/>
      <c r="CU1031" s="313"/>
      <c r="CV1031" s="313"/>
      <c r="CW1031" s="313"/>
      <c r="CX1031" s="313"/>
      <c r="CY1031" s="313"/>
      <c r="CZ1031" s="313"/>
    </row>
    <row r="1032" s="307" customFormat="true" ht="17.1" customHeight="true" x14ac:dyDescent="0.2">
      <c r="A1032" s="1822"/>
      <c r="B1032" s="969" t="s">
        <v>220</v>
      </c>
      <c r="C1032" s="970">
        <v>11459</v>
      </c>
      <c r="AK1032" s="300"/>
      <c r="AL1032" s="300"/>
      <c r="AM1032" s="300"/>
      <c r="AN1032" s="300"/>
      <c r="AO1032" s="300"/>
      <c r="AP1032" s="300"/>
      <c r="AQ1032" s="300"/>
      <c r="AR1032" s="300"/>
      <c r="AS1032" s="300"/>
      <c r="AT1032" s="300"/>
      <c r="AU1032" s="300"/>
      <c r="AV1032" s="300"/>
      <c r="AW1032" s="300"/>
      <c r="AX1032" s="300"/>
      <c r="AY1032" s="300"/>
      <c r="AZ1032" s="300"/>
      <c r="BA1032" s="312"/>
      <c r="BB1032" s="355"/>
      <c r="BC1032"/>
      <c r="BD1032"/>
      <c r="BE1032"/>
      <c r="BF1032"/>
      <c r="BG1032"/>
      <c r="BH1032"/>
      <c r="BI1032"/>
      <c r="BJ1032"/>
      <c r="BK1032"/>
      <c r="BL1032"/>
      <c r="BM1032"/>
      <c r="BN1032"/>
      <c r="BO1032"/>
      <c r="BP1032"/>
      <c r="BQ1032"/>
      <c r="BR1032"/>
      <c r="BS1032"/>
      <c r="BT1032"/>
      <c r="BU1032"/>
      <c r="BV1032"/>
      <c r="BW1032"/>
      <c r="BX1032"/>
      <c r="BY1032" s="312"/>
      <c r="BZ1032" s="313"/>
      <c r="CA1032" s="313"/>
      <c r="CB1032" s="313"/>
      <c r="CC1032" s="313"/>
      <c r="CD1032" s="313"/>
      <c r="CE1032" s="313"/>
      <c r="CF1032" s="313"/>
      <c r="CG1032" s="313"/>
      <c r="CH1032" s="313"/>
      <c r="CI1032" s="313"/>
      <c r="CJ1032" s="313"/>
      <c r="CK1032" s="313"/>
      <c r="CL1032" s="313"/>
      <c r="CM1032" s="313"/>
      <c r="CN1032" s="313"/>
      <c r="CO1032" s="313"/>
      <c r="CP1032" s="313"/>
      <c r="CQ1032" s="313"/>
      <c r="CR1032" s="313"/>
      <c r="CS1032" s="313"/>
      <c r="CT1032" s="313"/>
      <c r="CU1032" s="313"/>
      <c r="CV1032" s="313"/>
      <c r="CW1032" s="313"/>
      <c r="CX1032" s="313"/>
      <c r="CY1032" s="313"/>
      <c r="CZ1032" s="313"/>
    </row>
    <row r="1033" s="307" customFormat="true" ht="17.1" customHeight="true" x14ac:dyDescent="0.2">
      <c r="A1033" s="1823"/>
      <c r="B1033" s="971" t="s">
        <v>221</v>
      </c>
      <c r="C1033" s="972">
        <v>0</v>
      </c>
      <c r="AK1033" s="300"/>
      <c r="AL1033" s="300"/>
      <c r="AM1033" s="300"/>
      <c r="AN1033" s="300"/>
      <c r="AO1033" s="300"/>
      <c r="AP1033" s="300"/>
      <c r="AQ1033" s="300"/>
      <c r="AR1033" s="300"/>
      <c r="AS1033" s="300"/>
      <c r="AT1033" s="300"/>
      <c r="AU1033" s="300"/>
      <c r="AV1033" s="300"/>
      <c r="AW1033" s="300"/>
      <c r="AX1033" s="300"/>
      <c r="AY1033" s="300"/>
      <c r="AZ1033" s="300"/>
      <c r="BB1033" s="282"/>
      <c r="BZ1033" s="300"/>
      <c r="CA1033" s="300"/>
      <c r="CB1033" s="300"/>
      <c r="CC1033" s="300"/>
      <c r="CD1033" s="300"/>
      <c r="CE1033" s="300"/>
      <c r="CF1033" s="300"/>
      <c r="CG1033" s="300"/>
      <c r="CH1033" s="300"/>
      <c r="CI1033" s="300"/>
      <c r="CJ1033" s="300"/>
      <c r="CK1033" s="300"/>
      <c r="CL1033" s="300"/>
      <c r="CM1033" s="300"/>
      <c r="CN1033" s="300"/>
      <c r="CO1033" s="300"/>
      <c r="CP1033" s="300"/>
      <c r="CQ1033" s="300"/>
      <c r="CR1033" s="300"/>
      <c r="CS1033" s="300"/>
      <c r="CT1033" s="300"/>
      <c r="CU1033" s="300"/>
      <c r="CV1033" s="300"/>
      <c r="CW1033" s="300"/>
      <c r="CX1033" s="300"/>
      <c r="CY1033" s="300"/>
      <c r="CZ1033" s="300"/>
    </row>
    <row r="1034" s="307" customFormat="true" ht="12.95" customHeight="true" x14ac:dyDescent="0.2">
      <c r="A1034" s="1824" t="s">
        <v>382</v>
      </c>
      <c r="B1034" s="1824"/>
      <c r="C1034" s="1824"/>
      <c r="AK1034" s="300"/>
      <c r="AL1034" s="300"/>
      <c r="AM1034" s="300"/>
      <c r="AN1034" s="300"/>
      <c r="AO1034" s="300"/>
      <c r="AP1034" s="300"/>
      <c r="AQ1034" s="300"/>
      <c r="AR1034" s="300"/>
      <c r="AS1034" s="300"/>
      <c r="AT1034" s="300"/>
      <c r="AU1034" s="300"/>
      <c r="AV1034" s="300"/>
      <c r="AW1034" s="300"/>
      <c r="AX1034" s="300"/>
      <c r="AY1034" s="300"/>
      <c r="AZ1034" s="300"/>
      <c r="BA1034" s="312"/>
      <c r="BB1034" s="355"/>
      <c r="BC1034"/>
      <c r="BD1034"/>
      <c r="BE1034"/>
      <c r="BF1034"/>
      <c r="BG1034"/>
      <c r="BH1034"/>
      <c r="BI1034"/>
      <c r="BJ1034"/>
      <c r="BK1034"/>
      <c r="BL1034"/>
      <c r="BM1034"/>
      <c r="BN1034"/>
      <c r="BO1034"/>
      <c r="BP1034"/>
      <c r="BQ1034"/>
      <c r="BR1034"/>
      <c r="BS1034"/>
      <c r="BT1034"/>
      <c r="BU1034"/>
      <c r="BV1034"/>
      <c r="BW1034"/>
      <c r="BX1034"/>
      <c r="BY1034" s="312"/>
      <c r="BZ1034" s="313"/>
      <c r="CA1034" s="313"/>
      <c r="CB1034" s="313"/>
      <c r="CC1034" s="313"/>
      <c r="CD1034" s="313"/>
      <c r="CE1034" s="313"/>
      <c r="CF1034" s="313"/>
      <c r="CG1034" s="313"/>
      <c r="CH1034" s="313"/>
      <c r="CI1034" s="313"/>
      <c r="CJ1034" s="313"/>
      <c r="CK1034" s="313"/>
      <c r="CL1034" s="313"/>
      <c r="CM1034" s="313"/>
      <c r="CN1034" s="313"/>
      <c r="CO1034" s="313"/>
      <c r="CP1034" s="313"/>
      <c r="CQ1034" s="313"/>
      <c r="CR1034" s="313"/>
      <c r="CS1034" s="313"/>
      <c r="CT1034" s="313"/>
      <c r="CU1034" s="313"/>
      <c r="CV1034" s="313"/>
      <c r="CW1034" s="313"/>
      <c r="CX1034" s="313"/>
      <c r="CY1034" s="313"/>
      <c r="CZ1034" s="313"/>
    </row>
    <row r="1035" s="307" customFormat="true" ht="15" customHeight="true" x14ac:dyDescent="0.2">
      <c r="B1035" s="406"/>
      <c r="AK1035" s="300"/>
      <c r="AL1035" s="300"/>
      <c r="AM1035" s="300"/>
      <c r="AN1035" s="300"/>
      <c r="AO1035" s="300"/>
      <c r="AP1035" s="300"/>
      <c r="AQ1035" s="300"/>
      <c r="AR1035" s="300"/>
      <c r="AS1035" s="300"/>
      <c r="AT1035" s="300"/>
      <c r="AU1035" s="300"/>
      <c r="AV1035" s="300"/>
      <c r="AW1035" s="300"/>
      <c r="AX1035" s="300"/>
      <c r="AY1035" s="300"/>
      <c r="AZ1035" s="300"/>
      <c r="BA1035" s="395"/>
      <c r="BB1035" s="324"/>
      <c r="BC1035" s="395"/>
      <c r="BD1035" s="395"/>
      <c r="BE1035" s="395"/>
      <c r="BF1035" s="395"/>
      <c r="BG1035" s="395"/>
      <c r="BH1035" s="395"/>
      <c r="BI1035" s="395"/>
      <c r="BJ1035" s="395"/>
      <c r="BK1035" s="395"/>
      <c r="BL1035" s="395"/>
      <c r="BM1035" s="395"/>
      <c r="BN1035" s="395"/>
      <c r="BO1035" s="395"/>
      <c r="BP1035" s="395"/>
      <c r="BQ1035" s="395"/>
      <c r="BR1035" s="395"/>
      <c r="BS1035" s="395"/>
      <c r="BT1035" s="395"/>
      <c r="BU1035" s="395"/>
      <c r="BV1035" s="395"/>
      <c r="BW1035" s="395"/>
      <c r="BX1035" s="395"/>
      <c r="BY1035" s="395"/>
      <c r="BZ1035" s="300"/>
      <c r="CA1035" s="300"/>
      <c r="CB1035" s="300"/>
      <c r="CC1035" s="300"/>
      <c r="CD1035" s="300"/>
      <c r="CE1035" s="300"/>
      <c r="CF1035" s="300"/>
      <c r="CG1035" s="300"/>
      <c r="CH1035" s="300"/>
      <c r="CI1035" s="300"/>
      <c r="CJ1035" s="300"/>
      <c r="CK1035" s="300"/>
      <c r="CL1035" s="300"/>
      <c r="CM1035" s="300"/>
      <c r="CN1035" s="300"/>
      <c r="CO1035" s="300"/>
      <c r="CP1035" s="300"/>
      <c r="CQ1035" s="300"/>
      <c r="CR1035" s="300"/>
      <c r="CS1035" s="300"/>
      <c r="CT1035" s="300"/>
      <c r="CU1035" s="300"/>
      <c r="CV1035" s="300"/>
      <c r="CW1035" s="300"/>
      <c r="CX1035" s="300"/>
      <c r="CY1035" s="300"/>
      <c r="CZ1035" s="300"/>
    </row>
    <row r="1036" ht="15" customHeight="true" x14ac:dyDescent="0.25">
      <c r="A1036" s="356" t="s">
        <v>120</v>
      </c>
      <c r="B1036" s="264" t="s">
        <v>121</v>
      </c>
    </row>
    <row r="1037" ht="15" customHeight="true" x14ac:dyDescent="0.2">
      <c r="A1037" s="357" t="str">
        <f>R15</f>
        <v>Banteay Mean Chey</v>
      </c>
      <c r="B1037" s="357">
        <f>BR122+BR123</f>
        <v>3169.9435030000004</v>
      </c>
    </row>
    <row r="1038" ht="15" customHeight="true" x14ac:dyDescent="0.2">
      <c r="A1038" s="357" t="str">
        <f>S15</f>
        <v>Battambang &amp; Pailin</v>
      </c>
      <c r="B1038" s="357">
        <f>BS122+BS123</f>
        <v>5745.510953</v>
      </c>
    </row>
    <row r="1039" ht="15" customHeight="true" x14ac:dyDescent="0.2">
      <c r="A1039" s="357" t="str">
        <f>T15</f>
        <v>Kampong Cham</v>
      </c>
      <c r="B1039" s="357">
        <f>BT122+BT123</f>
        <v>9614.601018000003</v>
      </c>
    </row>
    <row r="1040" ht="15" customHeight="true" x14ac:dyDescent="0.2">
      <c r="A1040" s="357" t="str">
        <f>U15</f>
        <v>Kampong Chhnang</v>
      </c>
      <c r="B1040" s="357">
        <f>BU122+BU123</f>
        <v>2612.0964609999992</v>
      </c>
    </row>
    <row r="1041" ht="15" customHeight="true" x14ac:dyDescent="0.2">
      <c r="A1041" s="357" t="str">
        <f>V15</f>
        <v>Kampong Speu</v>
      </c>
      <c r="B1041" s="357">
        <f>BV122+BV123</f>
        <v>4684.4192330000005</v>
      </c>
    </row>
    <row r="1042" ht="15" customHeight="true" x14ac:dyDescent="0.2">
      <c r="A1042" s="357" t="str">
        <f>W15</f>
        <v>Kampong Thom</v>
      </c>
      <c r="B1042" s="357">
        <f>BW122+BW123</f>
        <v>3659.9532829999994</v>
      </c>
    </row>
    <row r="1043" ht="15" customHeight="true" x14ac:dyDescent="0.2">
      <c r="A1043" s="357" t="str">
        <f>X15</f>
        <v>Kampot &amp; Kep</v>
      </c>
      <c r="B1043" s="357">
        <f>BX122+XR123</f>
        <v>1477.3146149999991</v>
      </c>
    </row>
    <row r="1044" ht="15" customHeight="true" x14ac:dyDescent="0.2">
      <c r="A1044" s="357" t="str">
        <f>Y15</f>
        <v>Kandal</v>
      </c>
      <c r="B1044" s="357">
        <f>BY122+BY123</f>
        <v>5719.0703000000021</v>
      </c>
    </row>
    <row r="1045" ht="15" customHeight="true" x14ac:dyDescent="0.2">
      <c r="A1045" s="357" t="str">
        <f>Z15</f>
        <v>Kratie</v>
      </c>
      <c r="B1045" s="357">
        <f>BZ122+BZ123</f>
        <v>2211.6314769999976</v>
      </c>
    </row>
    <row r="1046" ht="15" customHeight="true" x14ac:dyDescent="0.2">
      <c r="A1046" s="324" t="str">
        <f>AA15</f>
        <v>Mondol Kiri &amp; Rattanak Kiri</v>
      </c>
      <c r="B1046" s="357">
        <f>CA122+CA123</f>
        <v>1570.9435839999996</v>
      </c>
    </row>
    <row r="1047" ht="15" customHeight="true" x14ac:dyDescent="0.2">
      <c r="A1047" s="324" t="str">
        <f>AB15</f>
        <v>Otdar Mean Chey</v>
      </c>
      <c r="B1047" s="357">
        <f>CB122+CB123</f>
        <v>1203.8726899999997</v>
      </c>
    </row>
    <row r="1048" ht="15" customHeight="true" x14ac:dyDescent="0.2">
      <c r="A1048" s="324" t="str">
        <f>AC15</f>
        <v>Phnom Penh</v>
      </c>
      <c r="B1048" s="357">
        <f>CC122+CC123</f>
        <v>6928.9097910000055</v>
      </c>
    </row>
    <row r="1049" ht="15" customHeight="true" x14ac:dyDescent="0.2">
      <c r="A1049" s="324" t="str">
        <f>AD15</f>
        <v>Preah Sihanouk &amp; Kaoh Kong</v>
      </c>
      <c r="B1049" s="357">
        <f>CD122+CD123</f>
        <v>1627.3841129999989</v>
      </c>
    </row>
    <row r="1050" ht="15" customHeight="true" x14ac:dyDescent="0.2">
      <c r="A1050" s="324" t="str">
        <f>AE15</f>
        <v>Preah Vihear &amp; Steung Treng</v>
      </c>
      <c r="B1050" s="357">
        <f>CE122+CE123</f>
        <v>1819.7478679999981</v>
      </c>
    </row>
    <row r="1051" ht="15" customHeight="true" x14ac:dyDescent="0.2">
      <c r="A1051" s="324" t="str">
        <f>AF15</f>
        <v>Prey Veng</v>
      </c>
      <c r="B1051" s="357">
        <f>CF122+CF123</f>
        <v>5015.1536759999981</v>
      </c>
    </row>
    <row r="1052" ht="15" customHeight="true" x14ac:dyDescent="0.2">
      <c r="A1052" s="324" t="str">
        <f>AG15</f>
        <v>Pursat</v>
      </c>
      <c r="B1052" s="357">
        <f>CG122+CG123</f>
        <v>2844.7672200000025</v>
      </c>
    </row>
    <row r="1053" ht="15" customHeight="true" x14ac:dyDescent="0.2">
      <c r="A1053" s="324" t="str">
        <f>AH15</f>
        <v>Siem Reap</v>
      </c>
      <c r="B1053" s="357">
        <f>CH122+CH123</f>
        <v>4845.8415709999972</v>
      </c>
    </row>
    <row r="1054" ht="15" customHeight="true" x14ac:dyDescent="0.2">
      <c r="A1054" s="324" t="str">
        <f>AI15</f>
        <v>Svay Rieng</v>
      </c>
      <c r="B1054" s="357">
        <f>CI122+CI123</f>
        <v>2752.8206119999995</v>
      </c>
    </row>
    <row r="1055" ht="15" customHeight="true" x14ac:dyDescent="0.2">
      <c r="A1055" s="324" t="str">
        <f>AJ15</f>
        <v>Takeo</v>
      </c>
      <c r="B1055" s="357">
        <f>CJ122+CJ123</f>
        <v>4578.8152300000011</v>
      </c>
    </row>
    <row r="1056" ht="15" customHeight="true" x14ac:dyDescent="0.2">
      <c r="A1056" s="324">
        <f>AK15</f>
        <v>0</v>
      </c>
      <c r="B1056" s="357">
        <f>CK122+CK123</f>
        <v>0</v>
      </c>
    </row>
    <row r="1057" ht="15" customHeight="true" x14ac:dyDescent="0.2">
      <c r="A1057" s="324">
        <f>AL15</f>
        <v>0</v>
      </c>
      <c r="B1057" s="357">
        <f>CL122+CL123</f>
        <v>0</v>
      </c>
    </row>
    <row r="1058" ht="15" customHeight="true" x14ac:dyDescent="0.2">
      <c r="A1058" s="324">
        <f>AM15</f>
        <v>0</v>
      </c>
      <c r="B1058" s="357">
        <f>CM122+CM123</f>
        <v>0</v>
      </c>
    </row>
    <row r="1059" ht="15" customHeight="true" x14ac:dyDescent="0.2">
      <c r="A1059" s="324">
        <f>AN15</f>
        <v>0</v>
      </c>
      <c r="B1059" s="357">
        <f>CN122+CN123</f>
        <v>0</v>
      </c>
    </row>
    <row r="1060" ht="15" customHeight="true" x14ac:dyDescent="0.2">
      <c r="A1060" s="324">
        <f>AO15</f>
        <v>0</v>
      </c>
      <c r="B1060" s="357">
        <f>CO122+CO123</f>
        <v>0</v>
      </c>
    </row>
    <row r="1061" ht="15" customHeight="true" x14ac:dyDescent="0.2">
      <c r="A1061" s="324">
        <f>AP15</f>
        <v>0</v>
      </c>
      <c r="B1061" s="357">
        <f>CP122+CP123</f>
        <v>0</v>
      </c>
    </row>
    <row r="1062" ht="15" customHeight="true" x14ac:dyDescent="0.2">
      <c r="A1062" s="324">
        <f>AQ15</f>
        <v>0</v>
      </c>
      <c r="B1062" s="357">
        <f>CQ122+CQ123</f>
        <v>0</v>
      </c>
    </row>
    <row r="1063" ht="15" customHeight="true" x14ac:dyDescent="0.2">
      <c r="A1063" s="324">
        <f>AR15</f>
        <v>0</v>
      </c>
      <c r="B1063" s="357">
        <f>CR122+CR123</f>
        <v>0</v>
      </c>
    </row>
    <row r="1064" ht="15" customHeight="true" x14ac:dyDescent="0.2">
      <c r="A1064" s="324">
        <f>AS15</f>
        <v>0</v>
      </c>
      <c r="B1064" s="357">
        <f>CS122+CS123</f>
        <v>0</v>
      </c>
    </row>
    <row r="1065" ht="15" customHeight="true" x14ac:dyDescent="0.2">
      <c r="A1065" s="324">
        <f>AT15</f>
        <v>0</v>
      </c>
      <c r="B1065" s="357">
        <f>CT122+CT123</f>
        <v>0</v>
      </c>
    </row>
    <row r="1066" ht="15" customHeight="true" x14ac:dyDescent="0.2">
      <c r="A1066" s="324">
        <f>AU15</f>
        <v>0</v>
      </c>
      <c r="B1066" s="357">
        <f>CU122+CU123</f>
        <v>0</v>
      </c>
    </row>
    <row r="1067" ht="15" customHeight="true" x14ac:dyDescent="0.2">
      <c r="A1067" s="324">
        <f>AV15</f>
        <v>0</v>
      </c>
      <c r="B1067" s="357">
        <f>CV122+CV123</f>
        <v>0</v>
      </c>
    </row>
    <row r="1068" ht="15" customHeight="true" x14ac:dyDescent="0.2">
      <c r="A1068" s="324">
        <f>AW15</f>
        <v>0</v>
      </c>
      <c r="B1068" s="357">
        <f>CW122+CW123</f>
        <v>0</v>
      </c>
    </row>
    <row r="1069" ht="15" customHeight="true" x14ac:dyDescent="0.2">
      <c r="A1069" s="324">
        <f>AX15</f>
        <v>0</v>
      </c>
      <c r="B1069" s="357">
        <f>CX122+CX123</f>
        <v>0</v>
      </c>
    </row>
    <row r="1070" ht="15" customHeight="true" x14ac:dyDescent="0.2">
      <c r="A1070" s="324">
        <f>AY15</f>
        <v>0</v>
      </c>
      <c r="B1070" s="357">
        <f>CY122+CY123</f>
        <v>0</v>
      </c>
    </row>
    <row r="1071" ht="15" customHeight="true" x14ac:dyDescent="0.2">
      <c r="A1071" s="324"/>
      <c r="B1071" s="357"/>
    </row>
    <row r="1072" ht="15" customHeight="true" x14ac:dyDescent="0.2">
      <c r="A1072" s="357">
        <f>34-COUNTIF(A1037:A1071,"0")</f>
        <v>19</v>
      </c>
      <c r="B1072" s="324" t="s">
        <v>136</v>
      </c>
    </row>
    <row r="1100" s="300" customFormat="true" ht="17.1" customHeight="true" x14ac:dyDescent="0.2">
      <c r="A1100" s="1706"/>
      <c r="B1100" s="1703"/>
      <c r="BA1100" s="395"/>
      <c r="BB1100" s="324"/>
      <c r="BC1100" s="395"/>
      <c r="BD1100" s="395"/>
      <c r="BE1100" s="395"/>
      <c r="BF1100" s="395"/>
      <c r="BG1100" s="395"/>
      <c r="BH1100" s="395"/>
      <c r="BI1100" s="395"/>
      <c r="BJ1100" s="395"/>
      <c r="BK1100" s="395"/>
      <c r="BL1100" s="395"/>
      <c r="BM1100" s="395"/>
      <c r="BN1100" s="395"/>
      <c r="BO1100" s="395"/>
      <c r="BP1100" s="395"/>
      <c r="BQ1100" s="395"/>
      <c r="BR1100" s="395"/>
      <c r="BS1100" s="395"/>
      <c r="BT1100" s="395"/>
      <c r="BU1100" s="395"/>
      <c r="BV1100" s="395"/>
      <c r="BW1100" s="395"/>
      <c r="BX1100" s="395"/>
      <c r="BY1100" s="395"/>
    </row>
    <row r="1101" s="300" customFormat="true" ht="17.1" customHeight="true" x14ac:dyDescent="0.2">
      <c r="A1101" s="1707"/>
      <c r="B1101" s="1704"/>
      <c r="BA1101" s="395"/>
      <c r="BB1101" s="324"/>
      <c r="BC1101" s="395"/>
      <c r="BD1101" s="395"/>
      <c r="BE1101" s="395"/>
      <c r="BF1101" s="395"/>
      <c r="BG1101" s="395"/>
      <c r="BH1101" s="395"/>
      <c r="BI1101" s="395"/>
      <c r="BJ1101" s="395"/>
      <c r="BK1101" s="395"/>
      <c r="BL1101" s="395"/>
      <c r="BM1101" s="395"/>
      <c r="BN1101" s="395"/>
      <c r="BO1101" s="395"/>
      <c r="BP1101" s="395"/>
      <c r="BQ1101" s="395"/>
      <c r="BR1101" s="395"/>
      <c r="BS1101" s="395"/>
      <c r="BT1101" s="395"/>
      <c r="BU1101" s="395"/>
      <c r="BV1101" s="395"/>
      <c r="BW1101" s="395"/>
      <c r="BX1101" s="395"/>
      <c r="BY1101" s="395"/>
    </row>
    <row r="1102" s="300" customFormat="true" ht="15" customHeight="true" x14ac:dyDescent="0.2">
      <c r="BA1102" s="395"/>
      <c r="BB1102" s="324"/>
      <c r="BC1102" s="395"/>
      <c r="BD1102" s="395"/>
      <c r="BE1102" s="395"/>
      <c r="BF1102" s="395"/>
      <c r="BG1102" s="395"/>
      <c r="BH1102" s="395"/>
      <c r="BI1102" s="395"/>
      <c r="BJ1102" s="395"/>
      <c r="BK1102" s="395"/>
      <c r="BL1102" s="395"/>
      <c r="BM1102" s="395"/>
      <c r="BN1102" s="395"/>
      <c r="BO1102" s="395"/>
      <c r="BP1102" s="395"/>
      <c r="BQ1102" s="395"/>
      <c r="BR1102" s="395"/>
      <c r="BS1102" s="395"/>
      <c r="BT1102" s="395"/>
      <c r="BU1102" s="395"/>
      <c r="BV1102" s="395"/>
      <c r="BW1102" s="395"/>
      <c r="BX1102" s="395"/>
      <c r="BY1102" s="395"/>
    </row>
    <row r="1103" s="300" customFormat="true" ht="15" customHeight="true" x14ac:dyDescent="0.2">
      <c r="BA1103" s="395"/>
      <c r="BB1103" s="324"/>
      <c r="BC1103" s="395"/>
      <c r="BD1103" s="395"/>
      <c r="BE1103" s="395"/>
      <c r="BF1103" s="395"/>
      <c r="BG1103" s="395"/>
      <c r="BH1103" s="395"/>
      <c r="BI1103" s="395"/>
      <c r="BJ1103" s="395"/>
      <c r="BK1103" s="395"/>
      <c r="BL1103" s="395"/>
      <c r="BM1103" s="395"/>
      <c r="BN1103" s="395"/>
      <c r="BO1103" s="395"/>
      <c r="BP1103" s="395"/>
      <c r="BQ1103" s="395"/>
      <c r="BR1103" s="395"/>
      <c r="BS1103" s="395"/>
      <c r="BT1103" s="395"/>
      <c r="BU1103" s="395"/>
      <c r="BV1103" s="395"/>
      <c r="BW1103" s="395"/>
      <c r="BX1103" s="395"/>
      <c r="BY1103" s="395"/>
    </row>
    <row r="1104" s="300" customFormat="true" ht="15" customHeight="true" x14ac:dyDescent="0.2">
      <c r="BA1104" s="395"/>
      <c r="BB1104" s="324"/>
      <c r="BC1104" s="395"/>
      <c r="BD1104" s="395"/>
      <c r="BE1104" s="395"/>
      <c r="BF1104" s="395"/>
      <c r="BG1104" s="395"/>
      <c r="BH1104" s="395"/>
      <c r="BI1104" s="395"/>
      <c r="BJ1104" s="395"/>
      <c r="BK1104" s="395"/>
      <c r="BL1104" s="395"/>
      <c r="BM1104" s="395"/>
      <c r="BN1104" s="395"/>
      <c r="BO1104" s="395"/>
      <c r="BP1104" s="395"/>
      <c r="BQ1104" s="395"/>
      <c r="BR1104" s="395"/>
      <c r="BS1104" s="395"/>
      <c r="BT1104" s="395"/>
      <c r="BU1104" s="395"/>
      <c r="BV1104" s="395"/>
      <c r="BW1104" s="395"/>
      <c r="BX1104" s="395"/>
      <c r="BY1104" s="395"/>
    </row>
    <row r="1105" s="300" customFormat="true" ht="15" customHeight="true" x14ac:dyDescent="0.2">
      <c r="BA1105" s="395"/>
      <c r="BB1105" s="324"/>
      <c r="BC1105" s="395"/>
      <c r="BD1105" s="395"/>
      <c r="BE1105" s="395"/>
      <c r="BF1105" s="395"/>
      <c r="BG1105" s="395"/>
      <c r="BH1105" s="395"/>
      <c r="BI1105" s="395"/>
      <c r="BJ1105" s="395"/>
      <c r="BK1105" s="395"/>
      <c r="BL1105" s="395"/>
      <c r="BM1105" s="395"/>
      <c r="BN1105" s="395"/>
      <c r="BO1105" s="395"/>
      <c r="BP1105" s="395"/>
      <c r="BQ1105" s="395"/>
      <c r="BR1105" s="395"/>
      <c r="BS1105" s="395"/>
      <c r="BT1105" s="395"/>
      <c r="BU1105" s="395"/>
      <c r="BV1105" s="395"/>
      <c r="BW1105" s="395"/>
      <c r="BX1105" s="395"/>
      <c r="BY1105" s="395"/>
    </row>
    <row r="1106" s="300" customFormat="true" ht="15" customHeight="true" x14ac:dyDescent="0.2">
      <c r="BA1106" s="395"/>
      <c r="BB1106" s="324"/>
      <c r="BC1106" s="395"/>
      <c r="BD1106" s="395"/>
      <c r="BE1106" s="395"/>
      <c r="BF1106" s="395"/>
      <c r="BG1106" s="395"/>
      <c r="BH1106" s="395"/>
      <c r="BI1106" s="395"/>
      <c r="BJ1106" s="395"/>
      <c r="BK1106" s="395"/>
      <c r="BL1106" s="395"/>
      <c r="BM1106" s="395"/>
      <c r="BN1106" s="395"/>
      <c r="BO1106" s="395"/>
      <c r="BP1106" s="395"/>
      <c r="BQ1106" s="395"/>
      <c r="BR1106" s="395"/>
      <c r="BS1106" s="395"/>
      <c r="BT1106" s="395"/>
      <c r="BU1106" s="395"/>
      <c r="BV1106" s="395"/>
      <c r="BW1106" s="395"/>
      <c r="BX1106" s="395"/>
      <c r="BY1106" s="395"/>
    </row>
    <row r="1107" s="300" customFormat="true" ht="15" customHeight="true" x14ac:dyDescent="0.2">
      <c r="BA1107" s="395"/>
      <c r="BB1107" s="324"/>
      <c r="BC1107" s="395"/>
      <c r="BD1107" s="395"/>
      <c r="BE1107" s="395"/>
      <c r="BF1107" s="395"/>
      <c r="BG1107" s="395"/>
      <c r="BH1107" s="395"/>
      <c r="BI1107" s="395"/>
      <c r="BJ1107" s="395"/>
      <c r="BK1107" s="395"/>
      <c r="BL1107" s="395"/>
      <c r="BM1107" s="395"/>
      <c r="BN1107" s="395"/>
      <c r="BO1107" s="395"/>
      <c r="BP1107" s="395"/>
      <c r="BQ1107" s="395"/>
      <c r="BR1107" s="395"/>
      <c r="BS1107" s="395"/>
      <c r="BT1107" s="395"/>
      <c r="BU1107" s="395"/>
      <c r="BV1107" s="395"/>
      <c r="BW1107" s="395"/>
      <c r="BX1107" s="395"/>
      <c r="BY1107" s="395"/>
    </row>
    <row r="1108" s="300" customFormat="true" ht="15" customHeight="true" x14ac:dyDescent="0.2">
      <c r="BA1108" s="395"/>
      <c r="BB1108" s="324"/>
      <c r="BC1108" s="395"/>
      <c r="BD1108" s="395"/>
      <c r="BE1108" s="395"/>
      <c r="BF1108" s="395"/>
      <c r="BG1108" s="395"/>
      <c r="BH1108" s="395"/>
      <c r="BI1108" s="395"/>
      <c r="BJ1108" s="395"/>
      <c r="BK1108" s="395"/>
      <c r="BL1108" s="395"/>
      <c r="BM1108" s="395"/>
      <c r="BN1108" s="395"/>
      <c r="BO1108" s="395"/>
      <c r="BP1108" s="395"/>
      <c r="BQ1108" s="395"/>
      <c r="BR1108" s="395"/>
      <c r="BS1108" s="395"/>
      <c r="BT1108" s="395"/>
      <c r="BU1108" s="395"/>
      <c r="BV1108" s="395"/>
      <c r="BW1108" s="395"/>
      <c r="BX1108" s="395"/>
      <c r="BY1108" s="395"/>
    </row>
    <row r="1109" s="300" customFormat="true" ht="15" customHeight="true" x14ac:dyDescent="0.2">
      <c r="BA1109" s="395"/>
      <c r="BB1109" s="324"/>
      <c r="BC1109" s="395"/>
      <c r="BD1109" s="395"/>
      <c r="BE1109" s="395"/>
      <c r="BF1109" s="395"/>
      <c r="BG1109" s="395"/>
      <c r="BH1109" s="395"/>
      <c r="BI1109" s="395"/>
      <c r="BJ1109" s="395"/>
      <c r="BK1109" s="395"/>
      <c r="BL1109" s="395"/>
      <c r="BM1109" s="395"/>
      <c r="BN1109" s="395"/>
      <c r="BO1109" s="395"/>
      <c r="BP1109" s="395"/>
      <c r="BQ1109" s="395"/>
      <c r="BR1109" s="395"/>
      <c r="BS1109" s="395"/>
      <c r="BT1109" s="395"/>
      <c r="BU1109" s="395"/>
      <c r="BV1109" s="395"/>
      <c r="BW1109" s="395"/>
      <c r="BX1109" s="395"/>
      <c r="BY1109" s="395"/>
    </row>
    <row r="1110" s="300" customFormat="true" ht="15" customHeight="true" x14ac:dyDescent="0.2">
      <c r="BA1110" s="395"/>
      <c r="BB1110" s="324"/>
      <c r="BC1110" s="395"/>
      <c r="BD1110" s="395"/>
      <c r="BE1110" s="395"/>
      <c r="BF1110" s="395"/>
      <c r="BG1110" s="395"/>
      <c r="BH1110" s="395"/>
      <c r="BI1110" s="395"/>
      <c r="BJ1110" s="395"/>
      <c r="BK1110" s="395"/>
      <c r="BL1110" s="395"/>
      <c r="BM1110" s="395"/>
      <c r="BN1110" s="395"/>
      <c r="BO1110" s="395"/>
      <c r="BP1110" s="395"/>
      <c r="BQ1110" s="395"/>
      <c r="BR1110" s="395"/>
      <c r="BS1110" s="395"/>
      <c r="BT1110" s="395"/>
      <c r="BU1110" s="395"/>
      <c r="BV1110" s="395"/>
      <c r="BW1110" s="395"/>
      <c r="BX1110" s="395"/>
      <c r="BY1110" s="395"/>
    </row>
    <row r="1111" s="300" customFormat="true" ht="15" customHeight="true" x14ac:dyDescent="0.2">
      <c r="BA1111" s="395"/>
      <c r="BB1111" s="324"/>
      <c r="BC1111" s="395"/>
      <c r="BD1111" s="395"/>
      <c r="BE1111" s="395"/>
      <c r="BF1111" s="395"/>
      <c r="BG1111" s="395"/>
      <c r="BH1111" s="395"/>
      <c r="BI1111" s="395"/>
      <c r="BJ1111" s="395"/>
      <c r="BK1111" s="395"/>
      <c r="BL1111" s="395"/>
      <c r="BM1111" s="395"/>
      <c r="BN1111" s="395"/>
      <c r="BO1111" s="395"/>
      <c r="BP1111" s="395"/>
      <c r="BQ1111" s="395"/>
      <c r="BR1111" s="395"/>
      <c r="BS1111" s="395"/>
      <c r="BT1111" s="395"/>
      <c r="BU1111" s="395"/>
      <c r="BV1111" s="395"/>
      <c r="BW1111" s="395"/>
      <c r="BX1111" s="395"/>
      <c r="BY1111" s="395"/>
    </row>
    <row r="1112" s="300" customFormat="true" ht="15" customHeight="true" x14ac:dyDescent="0.2">
      <c r="BA1112" s="395"/>
      <c r="BB1112" s="324"/>
      <c r="BC1112" s="395"/>
      <c r="BD1112" s="395"/>
      <c r="BE1112" s="395"/>
      <c r="BF1112" s="395"/>
      <c r="BG1112" s="395"/>
      <c r="BH1112" s="395"/>
      <c r="BI1112" s="395"/>
      <c r="BJ1112" s="395"/>
      <c r="BK1112" s="395"/>
      <c r="BL1112" s="395"/>
      <c r="BM1112" s="395"/>
      <c r="BN1112" s="395"/>
      <c r="BO1112" s="395"/>
      <c r="BP1112" s="395"/>
      <c r="BQ1112" s="395"/>
      <c r="BR1112" s="395"/>
      <c r="BS1112" s="395"/>
      <c r="BT1112" s="395"/>
      <c r="BU1112" s="395"/>
      <c r="BV1112" s="395"/>
      <c r="BW1112" s="395"/>
      <c r="BX1112" s="395"/>
      <c r="BY1112" s="395"/>
    </row>
    <row r="1113" s="300" customFormat="true" ht="15" customHeight="true" x14ac:dyDescent="0.2">
      <c r="BA1113" s="395"/>
      <c r="BB1113" s="324"/>
      <c r="BC1113" s="395"/>
      <c r="BD1113" s="395"/>
      <c r="BE1113" s="395"/>
      <c r="BF1113" s="395"/>
      <c r="BG1113" s="395"/>
      <c r="BH1113" s="395"/>
      <c r="BI1113" s="395"/>
      <c r="BJ1113" s="395"/>
      <c r="BK1113" s="395"/>
      <c r="BL1113" s="395"/>
      <c r="BM1113" s="395"/>
      <c r="BN1113" s="395"/>
      <c r="BO1113" s="395"/>
      <c r="BP1113" s="395"/>
      <c r="BQ1113" s="395"/>
      <c r="BR1113" s="395"/>
      <c r="BS1113" s="395"/>
      <c r="BT1113" s="395"/>
      <c r="BU1113" s="395"/>
      <c r="BV1113" s="395"/>
      <c r="BW1113" s="395"/>
      <c r="BX1113" s="395"/>
      <c r="BY1113" s="395"/>
    </row>
    <row r="1114" s="300" customFormat="true" ht="17.1" customHeight="true" x14ac:dyDescent="0.2">
      <c r="A1114" s="1707"/>
      <c r="B1114" s="1704"/>
      <c r="C1114" s="1686"/>
      <c r="D1114" s="1686"/>
      <c r="E1114" s="1686"/>
      <c r="F1114" s="1686"/>
      <c r="G1114" s="1686"/>
      <c r="H1114" s="1686"/>
      <c r="I1114" s="1686"/>
      <c r="J1114" s="1686"/>
      <c r="K1114" s="1686"/>
      <c r="L1114" s="1686"/>
      <c r="M1114" s="1686"/>
      <c r="N1114" s="1686"/>
      <c r="O1114" s="1686"/>
      <c r="P1114" s="1686"/>
      <c r="Q1114" s="1686"/>
      <c r="R1114" s="1686"/>
      <c r="S1114" s="1686"/>
      <c r="T1114" s="1686"/>
      <c r="U1114" s="1686"/>
      <c r="V1114" s="1686"/>
      <c r="W1114" s="1686"/>
      <c r="X1114" s="1686"/>
      <c r="Y1114" s="1686"/>
      <c r="Z1114" s="1686"/>
      <c r="AA1114" s="1686"/>
      <c r="AB1114" s="1686"/>
      <c r="AC1114" s="1686"/>
      <c r="AD1114" s="1686"/>
      <c r="AE1114" s="1686"/>
      <c r="AF1114" s="1686"/>
      <c r="AG1114" s="1686"/>
      <c r="AH1114" s="1686"/>
      <c r="AI1114" s="1686"/>
      <c r="AJ1114" s="1686"/>
      <c r="BA1114" s="395"/>
      <c r="BB1114" s="324"/>
      <c r="BC1114" s="395"/>
      <c r="BD1114" s="395"/>
      <c r="BE1114" s="395"/>
      <c r="BF1114" s="395"/>
      <c r="BG1114" s="395"/>
      <c r="BH1114" s="395"/>
      <c r="BI1114" s="395"/>
      <c r="BJ1114" s="395"/>
      <c r="BK1114" s="395"/>
      <c r="BL1114" s="395"/>
      <c r="BM1114" s="395"/>
      <c r="BN1114" s="395"/>
      <c r="BO1114" s="395"/>
      <c r="BP1114" s="395"/>
      <c r="BQ1114" s="395"/>
      <c r="BR1114" s="395"/>
      <c r="BS1114" s="395"/>
      <c r="BT1114" s="395"/>
      <c r="BU1114" s="395"/>
      <c r="BV1114" s="395"/>
      <c r="BW1114" s="395"/>
      <c r="BX1114" s="395"/>
      <c r="BY1114" s="395"/>
    </row>
    <row r="1115" s="300" customFormat="true" ht="17.1" customHeight="true" x14ac:dyDescent="0.2">
      <c r="A1115" s="1707"/>
      <c r="B1115" s="1704"/>
      <c r="C1115" s="1686"/>
      <c r="D1115" s="1686"/>
      <c r="E1115" s="1686"/>
      <c r="F1115" s="1686"/>
      <c r="G1115" s="1686"/>
      <c r="H1115" s="1686"/>
      <c r="I1115" s="1686"/>
      <c r="J1115" s="1686"/>
      <c r="K1115" s="1686"/>
      <c r="L1115" s="1686"/>
      <c r="M1115" s="1686"/>
      <c r="N1115" s="1686"/>
      <c r="O1115" s="1686"/>
      <c r="P1115" s="1686"/>
      <c r="Q1115" s="1686"/>
      <c r="R1115" s="1686"/>
      <c r="S1115" s="1686"/>
      <c r="T1115" s="1686"/>
      <c r="U1115" s="1686"/>
      <c r="V1115" s="1686"/>
      <c r="W1115" s="1686"/>
      <c r="X1115" s="1686"/>
      <c r="Y1115" s="1686"/>
      <c r="Z1115" s="1686"/>
      <c r="AA1115" s="1686"/>
      <c r="AB1115" s="1686"/>
      <c r="AC1115" s="1686"/>
      <c r="AD1115" s="1686"/>
      <c r="AE1115" s="1686"/>
      <c r="AF1115" s="1686"/>
      <c r="AG1115" s="1686"/>
      <c r="AH1115" s="1686"/>
      <c r="AI1115" s="1686"/>
      <c r="AJ1115" s="1686"/>
      <c r="BA1115" s="395"/>
      <c r="BB1115" s="324"/>
      <c r="BC1115" s="395"/>
      <c r="BD1115" s="395"/>
      <c r="BE1115" s="395"/>
      <c r="BF1115" s="395"/>
      <c r="BG1115" s="395"/>
      <c r="BH1115" s="395"/>
      <c r="BI1115" s="395"/>
      <c r="BJ1115" s="395"/>
      <c r="BK1115" s="395"/>
      <c r="BL1115" s="395"/>
      <c r="BM1115" s="395"/>
      <c r="BN1115" s="395"/>
      <c r="BO1115" s="395"/>
      <c r="BP1115" s="395"/>
      <c r="BQ1115" s="395"/>
      <c r="BR1115" s="395"/>
      <c r="BS1115" s="395"/>
      <c r="BT1115" s="395"/>
      <c r="BU1115" s="395"/>
      <c r="BV1115" s="395"/>
      <c r="BW1115" s="395"/>
      <c r="BX1115" s="395"/>
      <c r="BY1115" s="395"/>
    </row>
    <row r="1116" s="300" customFormat="true" ht="17.1" customHeight="true" x14ac:dyDescent="0.2">
      <c r="A1116" s="1707"/>
      <c r="B1116" s="1704"/>
      <c r="C1116" s="1686"/>
      <c r="D1116" s="1686"/>
      <c r="E1116" s="1686"/>
      <c r="F1116" s="1686"/>
      <c r="G1116" s="1686"/>
      <c r="H1116" s="1686"/>
      <c r="I1116" s="1686"/>
      <c r="J1116" s="1686"/>
      <c r="K1116" s="1686"/>
      <c r="L1116" s="1686"/>
      <c r="M1116" s="1686"/>
      <c r="N1116" s="1686"/>
      <c r="O1116" s="1686"/>
      <c r="P1116" s="1686"/>
      <c r="Q1116" s="1686"/>
      <c r="R1116" s="1686"/>
      <c r="S1116" s="1686"/>
      <c r="T1116" s="1686"/>
      <c r="U1116" s="1686"/>
      <c r="V1116" s="1686"/>
      <c r="W1116" s="1686"/>
      <c r="X1116" s="1686"/>
      <c r="Y1116" s="1686"/>
      <c r="Z1116" s="1686"/>
      <c r="AA1116" s="1686"/>
      <c r="AB1116" s="1686"/>
      <c r="AC1116" s="1686"/>
      <c r="AD1116" s="1686"/>
      <c r="AE1116" s="1686"/>
      <c r="AF1116" s="1686"/>
      <c r="AG1116" s="1686"/>
      <c r="AH1116" s="1686"/>
      <c r="AI1116" s="1686"/>
      <c r="AJ1116" s="1686"/>
      <c r="BA1116" s="395"/>
      <c r="BB1116" s="324"/>
      <c r="BC1116" s="395"/>
      <c r="BD1116" s="395"/>
      <c r="BE1116" s="395"/>
      <c r="BF1116" s="395"/>
      <c r="BG1116" s="395"/>
      <c r="BH1116" s="395"/>
      <c r="BI1116" s="395"/>
      <c r="BJ1116" s="395"/>
      <c r="BK1116" s="395"/>
      <c r="BL1116" s="395"/>
      <c r="BM1116" s="395"/>
      <c r="BN1116" s="395"/>
      <c r="BO1116" s="395"/>
      <c r="BP1116" s="395"/>
      <c r="BQ1116" s="395"/>
      <c r="BR1116" s="395"/>
      <c r="BS1116" s="395"/>
      <c r="BT1116" s="395"/>
      <c r="BU1116" s="395"/>
      <c r="BV1116" s="395"/>
      <c r="BW1116" s="395"/>
      <c r="BX1116" s="395"/>
      <c r="BY1116" s="395"/>
    </row>
    <row r="1117" s="300" customFormat="true" ht="17.1" customHeight="true" x14ac:dyDescent="0.2">
      <c r="A1117" s="1708"/>
      <c r="B1117" s="1705"/>
      <c r="C1117" s="1688"/>
      <c r="D1117" s="1688"/>
      <c r="E1117" s="1688"/>
      <c r="F1117" s="1688"/>
      <c r="G1117" s="1688"/>
      <c r="H1117" s="1688"/>
      <c r="I1117" s="1688"/>
      <c r="J1117" s="1688"/>
      <c r="K1117" s="1688"/>
      <c r="L1117" s="1688"/>
      <c r="M1117" s="1688"/>
      <c r="N1117" s="1688"/>
      <c r="O1117" s="1688"/>
      <c r="P1117" s="1688"/>
      <c r="Q1117" s="1688"/>
      <c r="R1117" s="1688"/>
      <c r="S1117" s="1688"/>
      <c r="T1117" s="1688"/>
      <c r="U1117" s="1688"/>
      <c r="V1117" s="1688"/>
      <c r="W1117" s="1688"/>
      <c r="X1117" s="1688"/>
      <c r="Y1117" s="1688"/>
      <c r="Z1117" s="1688"/>
      <c r="AA1117" s="1688"/>
      <c r="AB1117" s="1688"/>
      <c r="AC1117" s="1688"/>
      <c r="AD1117" s="1688"/>
      <c r="AE1117" s="1688"/>
      <c r="AF1117" s="1688"/>
      <c r="AG1117" s="1688"/>
      <c r="AH1117" s="1688"/>
      <c r="AI1117" s="1688"/>
      <c r="AJ1117" s="1688"/>
      <c r="BA1117" s="395"/>
      <c r="BB1117" s="324"/>
      <c r="BC1117" s="395"/>
      <c r="BD1117" s="395"/>
      <c r="BE1117" s="395"/>
      <c r="BF1117" s="395"/>
      <c r="BG1117" s="395"/>
      <c r="BH1117" s="395"/>
      <c r="BI1117" s="395"/>
      <c r="BJ1117" s="395"/>
      <c r="BK1117" s="395"/>
      <c r="BL1117" s="395"/>
      <c r="BM1117" s="395"/>
      <c r="BN1117" s="395"/>
      <c r="BO1117" s="395"/>
      <c r="BP1117" s="395"/>
      <c r="BQ1117" s="395"/>
      <c r="BR1117" s="395"/>
      <c r="BS1117" s="395"/>
      <c r="BT1117" s="395"/>
      <c r="BU1117" s="395"/>
      <c r="BV1117" s="395"/>
      <c r="BW1117" s="395"/>
      <c r="BX1117" s="395"/>
      <c r="BY1117" s="395"/>
    </row>
    <row r="1118" s="300" customFormat="true" ht="15" customHeight="true" x14ac:dyDescent="0.2">
      <c r="BA1118" s="395"/>
      <c r="BB1118" s="324"/>
      <c r="BC1118" s="395"/>
      <c r="BD1118" s="395"/>
      <c r="BE1118" s="395"/>
      <c r="BF1118" s="395"/>
      <c r="BG1118" s="395"/>
      <c r="BH1118" s="395"/>
      <c r="BI1118" s="395"/>
      <c r="BJ1118" s="395"/>
      <c r="BK1118" s="395"/>
      <c r="BL1118" s="395"/>
      <c r="BM1118" s="395"/>
      <c r="BN1118" s="395"/>
      <c r="BO1118" s="395"/>
      <c r="BP1118" s="395"/>
      <c r="BQ1118" s="395"/>
      <c r="BR1118" s="395"/>
      <c r="BS1118" s="395"/>
      <c r="BT1118" s="395"/>
      <c r="BU1118" s="395"/>
      <c r="BV1118" s="395"/>
      <c r="BW1118" s="395"/>
      <c r="BX1118" s="395"/>
      <c r="BY1118" s="395"/>
    </row>
    <row r="1119" s="300" customFormat="true" ht="15" customHeight="true" x14ac:dyDescent="0.2">
      <c r="BA1119" s="395"/>
      <c r="BB1119" s="324"/>
      <c r="BC1119" s="395"/>
      <c r="BD1119" s="395"/>
      <c r="BE1119" s="395"/>
      <c r="BF1119" s="395"/>
      <c r="BG1119" s="395"/>
      <c r="BH1119" s="395"/>
      <c r="BI1119" s="395"/>
      <c r="BJ1119" s="395"/>
      <c r="BK1119" s="395"/>
      <c r="BL1119" s="395"/>
      <c r="BM1119" s="395"/>
      <c r="BN1119" s="395"/>
      <c r="BO1119" s="395"/>
      <c r="BP1119" s="395"/>
      <c r="BQ1119" s="395"/>
      <c r="BR1119" s="395"/>
      <c r="BS1119" s="395"/>
      <c r="BT1119" s="395"/>
      <c r="BU1119" s="395"/>
      <c r="BV1119" s="395"/>
      <c r="BW1119" s="395"/>
      <c r="BX1119" s="395"/>
      <c r="BY1119" s="395"/>
    </row>
    <row r="1120" s="300" customFormat="true" ht="15" customHeight="true" x14ac:dyDescent="0.2">
      <c r="BA1120" s="395"/>
      <c r="BB1120" s="324"/>
      <c r="BC1120" s="395"/>
      <c r="BD1120" s="395"/>
      <c r="BE1120" s="395"/>
      <c r="BF1120" s="395"/>
      <c r="BG1120" s="395"/>
      <c r="BH1120" s="395"/>
      <c r="BI1120" s="395"/>
      <c r="BJ1120" s="395"/>
      <c r="BK1120" s="395"/>
      <c r="BL1120" s="395"/>
      <c r="BM1120" s="395"/>
      <c r="BN1120" s="395"/>
      <c r="BO1120" s="395"/>
      <c r="BP1120" s="395"/>
      <c r="BQ1120" s="395"/>
      <c r="BR1120" s="395"/>
      <c r="BS1120" s="395"/>
      <c r="BT1120" s="395"/>
      <c r="BU1120" s="395"/>
      <c r="BV1120" s="395"/>
      <c r="BW1120" s="395"/>
      <c r="BX1120" s="395"/>
      <c r="BY1120" s="395"/>
    </row>
    <row r="1121" s="300" customFormat="true" ht="15" customHeight="true" x14ac:dyDescent="0.2">
      <c r="BA1121" s="395"/>
      <c r="BB1121" s="324"/>
      <c r="BC1121" s="395"/>
      <c r="BD1121" s="395"/>
      <c r="BE1121" s="395"/>
      <c r="BF1121" s="395"/>
      <c r="BG1121" s="395"/>
      <c r="BH1121" s="395"/>
      <c r="BI1121" s="395"/>
      <c r="BJ1121" s="395"/>
      <c r="BK1121" s="395"/>
      <c r="BL1121" s="395"/>
      <c r="BM1121" s="395"/>
      <c r="BN1121" s="395"/>
      <c r="BO1121" s="395"/>
      <c r="BP1121" s="395"/>
      <c r="BQ1121" s="395"/>
      <c r="BR1121" s="395"/>
      <c r="BS1121" s="395"/>
      <c r="BT1121" s="395"/>
      <c r="BU1121" s="395"/>
      <c r="BV1121" s="395"/>
      <c r="BW1121" s="395"/>
      <c r="BX1121" s="395"/>
      <c r="BY1121" s="395"/>
    </row>
    <row r="1122" s="300" customFormat="true" ht="15" customHeight="true" x14ac:dyDescent="0.2">
      <c r="BA1122" s="395"/>
      <c r="BB1122" s="324"/>
      <c r="BC1122" s="395"/>
      <c r="BD1122" s="395"/>
      <c r="BE1122" s="395"/>
      <c r="BF1122" s="395"/>
      <c r="BG1122" s="395"/>
      <c r="BH1122" s="395"/>
      <c r="BI1122" s="395"/>
      <c r="BJ1122" s="395"/>
      <c r="BK1122" s="395"/>
      <c r="BL1122" s="395"/>
      <c r="BM1122" s="395"/>
      <c r="BN1122" s="395"/>
      <c r="BO1122" s="395"/>
      <c r="BP1122" s="395"/>
      <c r="BQ1122" s="395"/>
      <c r="BR1122" s="395"/>
      <c r="BS1122" s="395"/>
      <c r="BT1122" s="395"/>
      <c r="BU1122" s="395"/>
      <c r="BV1122" s="395"/>
      <c r="BW1122" s="395"/>
      <c r="BX1122" s="395"/>
      <c r="BY1122" s="395"/>
    </row>
    <row r="1123" s="300" customFormat="true" ht="15" customHeight="true" x14ac:dyDescent="0.2">
      <c r="BA1123" s="395"/>
      <c r="BB1123" s="324"/>
      <c r="BC1123" s="395"/>
      <c r="BD1123" s="395"/>
      <c r="BE1123" s="395"/>
      <c r="BF1123" s="395"/>
      <c r="BG1123" s="395"/>
      <c r="BH1123" s="395"/>
      <c r="BI1123" s="395"/>
      <c r="BJ1123" s="395"/>
      <c r="BK1123" s="395"/>
      <c r="BL1123" s="395"/>
      <c r="BM1123" s="395"/>
      <c r="BN1123" s="395"/>
      <c r="BO1123" s="395"/>
      <c r="BP1123" s="395"/>
      <c r="BQ1123" s="395"/>
      <c r="BR1123" s="395"/>
      <c r="BS1123" s="395"/>
      <c r="BT1123" s="395"/>
      <c r="BU1123" s="395"/>
      <c r="BV1123" s="395"/>
      <c r="BW1123" s="395"/>
      <c r="BX1123" s="395"/>
      <c r="BY1123" s="395"/>
    </row>
    <row r="1124" s="300" customFormat="true" ht="15" customHeight="true" x14ac:dyDescent="0.2">
      <c r="BA1124" s="395"/>
      <c r="BB1124" s="324"/>
      <c r="BC1124" s="395"/>
      <c r="BD1124" s="395"/>
      <c r="BE1124" s="395"/>
      <c r="BF1124" s="395"/>
      <c r="BG1124" s="395"/>
      <c r="BH1124" s="395"/>
      <c r="BI1124" s="395"/>
      <c r="BJ1124" s="395"/>
      <c r="BK1124" s="395"/>
      <c r="BL1124" s="395"/>
      <c r="BM1124" s="395"/>
      <c r="BN1124" s="395"/>
      <c r="BO1124" s="395"/>
      <c r="BP1124" s="395"/>
      <c r="BQ1124" s="395"/>
      <c r="BR1124" s="395"/>
      <c r="BS1124" s="395"/>
      <c r="BT1124" s="395"/>
      <c r="BU1124" s="395"/>
      <c r="BV1124" s="395"/>
      <c r="BW1124" s="395"/>
      <c r="BX1124" s="395"/>
      <c r="BY1124" s="395"/>
    </row>
    <row r="1125" s="300" customFormat="true" ht="15" customHeight="true" x14ac:dyDescent="0.2">
      <c r="BA1125" s="395"/>
      <c r="BB1125" s="324"/>
      <c r="BC1125" s="395"/>
      <c r="BD1125" s="395"/>
      <c r="BE1125" s="395"/>
      <c r="BF1125" s="395"/>
      <c r="BG1125" s="395"/>
      <c r="BH1125" s="395"/>
      <c r="BI1125" s="395"/>
      <c r="BJ1125" s="395"/>
      <c r="BK1125" s="395"/>
      <c r="BL1125" s="395"/>
      <c r="BM1125" s="395"/>
      <c r="BN1125" s="395"/>
      <c r="BO1125" s="395"/>
      <c r="BP1125" s="395"/>
      <c r="BQ1125" s="395"/>
      <c r="BR1125" s="395"/>
      <c r="BS1125" s="395"/>
      <c r="BT1125" s="395"/>
      <c r="BU1125" s="395"/>
      <c r="BV1125" s="395"/>
      <c r="BW1125" s="395"/>
      <c r="BX1125" s="395"/>
      <c r="BY1125" s="395"/>
    </row>
    <row r="1126" s="300" customFormat="true" ht="15" customHeight="true" x14ac:dyDescent="0.2">
      <c r="BA1126" s="395"/>
      <c r="BB1126" s="324"/>
      <c r="BC1126" s="395"/>
      <c r="BD1126" s="395"/>
      <c r="BE1126" s="395"/>
      <c r="BF1126" s="395"/>
      <c r="BG1126" s="395"/>
      <c r="BH1126" s="395"/>
      <c r="BI1126" s="395"/>
      <c r="BJ1126" s="395"/>
      <c r="BK1126" s="395"/>
      <c r="BL1126" s="395"/>
      <c r="BM1126" s="395"/>
      <c r="BN1126" s="395"/>
      <c r="BO1126" s="395"/>
      <c r="BP1126" s="395"/>
      <c r="BQ1126" s="395"/>
      <c r="BR1126" s="395"/>
      <c r="BS1126" s="395"/>
      <c r="BT1126" s="395"/>
      <c r="BU1126" s="395"/>
      <c r="BV1126" s="395"/>
      <c r="BW1126" s="395"/>
      <c r="BX1126" s="395"/>
      <c r="BY1126" s="395"/>
    </row>
    <row r="1127" s="300" customFormat="true" ht="15" customHeight="true" x14ac:dyDescent="0.2">
      <c r="BA1127" s="395"/>
      <c r="BB1127" s="324"/>
      <c r="BC1127" s="395"/>
      <c r="BD1127" s="395"/>
      <c r="BE1127" s="395"/>
      <c r="BF1127" s="395"/>
      <c r="BG1127" s="395"/>
      <c r="BH1127" s="395"/>
      <c r="BI1127" s="395"/>
      <c r="BJ1127" s="395"/>
      <c r="BK1127" s="395"/>
      <c r="BL1127" s="395"/>
      <c r="BM1127" s="395"/>
      <c r="BN1127" s="395"/>
      <c r="BO1127" s="395"/>
      <c r="BP1127" s="395"/>
      <c r="BQ1127" s="395"/>
      <c r="BR1127" s="395"/>
      <c r="BS1127" s="395"/>
      <c r="BT1127" s="395"/>
      <c r="BU1127" s="395"/>
      <c r="BV1127" s="395"/>
      <c r="BW1127" s="395"/>
      <c r="BX1127" s="395"/>
      <c r="BY1127" s="395"/>
    </row>
    <row r="1128" s="300" customFormat="true" ht="15" customHeight="true" x14ac:dyDescent="0.2">
      <c r="BA1128" s="395"/>
      <c r="BB1128" s="324"/>
      <c r="BC1128" s="395"/>
      <c r="BD1128" s="395"/>
      <c r="BE1128" s="395"/>
      <c r="BF1128" s="395"/>
      <c r="BG1128" s="395"/>
      <c r="BH1128" s="395"/>
      <c r="BI1128" s="395"/>
      <c r="BJ1128" s="395"/>
      <c r="BK1128" s="395"/>
      <c r="BL1128" s="395"/>
      <c r="BM1128" s="395"/>
      <c r="BN1128" s="395"/>
      <c r="BO1128" s="395"/>
      <c r="BP1128" s="395"/>
      <c r="BQ1128" s="395"/>
      <c r="BR1128" s="395"/>
      <c r="BS1128" s="395"/>
      <c r="BT1128" s="395"/>
      <c r="BU1128" s="395"/>
      <c r="BV1128" s="395"/>
      <c r="BW1128" s="395"/>
      <c r="BX1128" s="395"/>
      <c r="BY1128" s="395"/>
    </row>
    <row r="1129" s="300" customFormat="true" ht="15" customHeight="true" x14ac:dyDescent="0.2">
      <c r="BA1129" s="395"/>
      <c r="BB1129" s="324"/>
      <c r="BC1129" s="395"/>
      <c r="BD1129" s="395"/>
      <c r="BE1129" s="395"/>
      <c r="BF1129" s="395"/>
      <c r="BG1129" s="395"/>
      <c r="BH1129" s="395"/>
      <c r="BI1129" s="395"/>
      <c r="BJ1129" s="395"/>
      <c r="BK1129" s="395"/>
      <c r="BL1129" s="395"/>
      <c r="BM1129" s="395"/>
      <c r="BN1129" s="395"/>
      <c r="BO1129" s="395"/>
      <c r="BP1129" s="395"/>
      <c r="BQ1129" s="395"/>
      <c r="BR1129" s="395"/>
      <c r="BS1129" s="395"/>
      <c r="BT1129" s="395"/>
      <c r="BU1129" s="395"/>
      <c r="BV1129" s="395"/>
      <c r="BW1129" s="395"/>
      <c r="BX1129" s="395"/>
      <c r="BY1129" s="395"/>
    </row>
    <row r="1130" s="300" customFormat="true" ht="15" customHeight="true" x14ac:dyDescent="0.2">
      <c r="BA1130" s="395"/>
      <c r="BB1130" s="324"/>
      <c r="BC1130" s="395"/>
      <c r="BD1130" s="395"/>
      <c r="BE1130" s="395"/>
      <c r="BF1130" s="395"/>
      <c r="BG1130" s="395"/>
      <c r="BH1130" s="395"/>
      <c r="BI1130" s="395"/>
      <c r="BJ1130" s="395"/>
      <c r="BK1130" s="395"/>
      <c r="BL1130" s="395"/>
      <c r="BM1130" s="395"/>
      <c r="BN1130" s="395"/>
      <c r="BO1130" s="395"/>
      <c r="BP1130" s="395"/>
      <c r="BQ1130" s="395"/>
      <c r="BR1130" s="395"/>
      <c r="BS1130" s="395"/>
      <c r="BT1130" s="395"/>
      <c r="BU1130" s="395"/>
      <c r="BV1130" s="395"/>
      <c r="BW1130" s="395"/>
      <c r="BX1130" s="395"/>
      <c r="BY1130" s="395"/>
    </row>
    <row r="1131" s="300" customFormat="true" ht="15" customHeight="true" x14ac:dyDescent="0.2">
      <c r="BA1131" s="395"/>
      <c r="BB1131" s="324"/>
      <c r="BC1131" s="395"/>
      <c r="BD1131" s="395"/>
      <c r="BE1131" s="395"/>
      <c r="BF1131" s="395"/>
      <c r="BG1131" s="395"/>
      <c r="BH1131" s="395"/>
      <c r="BI1131" s="395"/>
      <c r="BJ1131" s="395"/>
      <c r="BK1131" s="395"/>
      <c r="BL1131" s="395"/>
      <c r="BM1131" s="395"/>
      <c r="BN1131" s="395"/>
      <c r="BO1131" s="395"/>
      <c r="BP1131" s="395"/>
      <c r="BQ1131" s="395"/>
      <c r="BR1131" s="395"/>
      <c r="BS1131" s="395"/>
      <c r="BT1131" s="395"/>
      <c r="BU1131" s="395"/>
      <c r="BV1131" s="395"/>
      <c r="BW1131" s="395"/>
      <c r="BX1131" s="395"/>
      <c r="BY1131" s="395"/>
    </row>
    <row r="1132" s="300" customFormat="true" ht="15" customHeight="true" x14ac:dyDescent="0.2">
      <c r="BA1132" s="395"/>
      <c r="BB1132" s="324"/>
      <c r="BC1132" s="395"/>
      <c r="BD1132" s="395"/>
      <c r="BE1132" s="395"/>
      <c r="BF1132" s="395"/>
      <c r="BG1132" s="395"/>
      <c r="BH1132" s="395"/>
      <c r="BI1132" s="395"/>
      <c r="BJ1132" s="395"/>
      <c r="BK1132" s="395"/>
      <c r="BL1132" s="395"/>
      <c r="BM1132" s="395"/>
      <c r="BN1132" s="395"/>
      <c r="BO1132" s="395"/>
      <c r="BP1132" s="395"/>
      <c r="BQ1132" s="395"/>
      <c r="BR1132" s="395"/>
      <c r="BS1132" s="395"/>
      <c r="BT1132" s="395"/>
      <c r="BU1132" s="395"/>
      <c r="BV1132" s="395"/>
      <c r="BW1132" s="395"/>
      <c r="BX1132" s="395"/>
      <c r="BY1132" s="395"/>
    </row>
    <row r="1133" s="300" customFormat="true" ht="15" customHeight="true" x14ac:dyDescent="0.2">
      <c r="BA1133" s="395"/>
      <c r="BB1133" s="324"/>
      <c r="BC1133" s="395"/>
      <c r="BD1133" s="395"/>
      <c r="BE1133" s="395"/>
      <c r="BF1133" s="395"/>
      <c r="BG1133" s="395"/>
      <c r="BH1133" s="395"/>
      <c r="BI1133" s="395"/>
      <c r="BJ1133" s="395"/>
      <c r="BK1133" s="395"/>
      <c r="BL1133" s="395"/>
      <c r="BM1133" s="395"/>
      <c r="BN1133" s="395"/>
      <c r="BO1133" s="395"/>
      <c r="BP1133" s="395"/>
      <c r="BQ1133" s="395"/>
      <c r="BR1133" s="395"/>
      <c r="BS1133" s="395"/>
      <c r="BT1133" s="395"/>
      <c r="BU1133" s="395"/>
      <c r="BV1133" s="395"/>
      <c r="BW1133" s="395"/>
      <c r="BX1133" s="395"/>
      <c r="BY1133" s="395"/>
    </row>
    <row r="1134" s="300" customFormat="true" ht="15" customHeight="true" x14ac:dyDescent="0.2">
      <c r="BA1134" s="395"/>
      <c r="BB1134" s="324"/>
      <c r="BC1134" s="395"/>
      <c r="BD1134" s="395"/>
      <c r="BE1134" s="395"/>
      <c r="BF1134" s="395"/>
      <c r="BG1134" s="395"/>
      <c r="BH1134" s="395"/>
      <c r="BI1134" s="395"/>
      <c r="BJ1134" s="395"/>
      <c r="BK1134" s="395"/>
      <c r="BL1134" s="395"/>
      <c r="BM1134" s="395"/>
      <c r="BN1134" s="395"/>
      <c r="BO1134" s="395"/>
      <c r="BP1134" s="395"/>
      <c r="BQ1134" s="395"/>
      <c r="BR1134" s="395"/>
      <c r="BS1134" s="395"/>
      <c r="BT1134" s="395"/>
      <c r="BU1134" s="395"/>
      <c r="BV1134" s="395"/>
      <c r="BW1134" s="395"/>
      <c r="BX1134" s="395"/>
      <c r="BY1134" s="395"/>
    </row>
    <row r="1135" s="300" customFormat="true" ht="15" customHeight="true" x14ac:dyDescent="0.2">
      <c r="BA1135" s="395"/>
      <c r="BB1135" s="324"/>
      <c r="BC1135" s="395"/>
      <c r="BD1135" s="395"/>
      <c r="BE1135" s="395"/>
      <c r="BF1135" s="395"/>
      <c r="BG1135" s="395"/>
      <c r="BH1135" s="395"/>
      <c r="BI1135" s="395"/>
      <c r="BJ1135" s="395"/>
      <c r="BK1135" s="395"/>
      <c r="BL1135" s="395"/>
      <c r="BM1135" s="395"/>
      <c r="BN1135" s="395"/>
      <c r="BO1135" s="395"/>
      <c r="BP1135" s="395"/>
      <c r="BQ1135" s="395"/>
      <c r="BR1135" s="395"/>
      <c r="BS1135" s="395"/>
      <c r="BT1135" s="395"/>
      <c r="BU1135" s="395"/>
      <c r="BV1135" s="395"/>
      <c r="BW1135" s="395"/>
      <c r="BX1135" s="395"/>
      <c r="BY1135" s="395"/>
    </row>
    <row r="1136" s="300" customFormat="true" ht="15" customHeight="true" x14ac:dyDescent="0.2">
      <c r="BA1136" s="395"/>
      <c r="BB1136" s="324"/>
      <c r="BC1136" s="395"/>
      <c r="BD1136" s="395"/>
      <c r="BE1136" s="395"/>
      <c r="BF1136" s="395"/>
      <c r="BG1136" s="395"/>
      <c r="BH1136" s="395"/>
      <c r="BI1136" s="395"/>
      <c r="BJ1136" s="395"/>
      <c r="BK1136" s="395"/>
      <c r="BL1136" s="395"/>
      <c r="BM1136" s="395"/>
      <c r="BN1136" s="395"/>
      <c r="BO1136" s="395"/>
      <c r="BP1136" s="395"/>
      <c r="BQ1136" s="395"/>
      <c r="BR1136" s="395"/>
      <c r="BS1136" s="395"/>
      <c r="BT1136" s="395"/>
      <c r="BU1136" s="395"/>
      <c r="BV1136" s="395"/>
      <c r="BW1136" s="395"/>
      <c r="BX1136" s="395"/>
      <c r="BY1136" s="395"/>
    </row>
    <row r="1137" s="300" customFormat="true" ht="15" customHeight="true" x14ac:dyDescent="0.2">
      <c r="BA1137" s="395"/>
      <c r="BB1137" s="324"/>
      <c r="BC1137" s="395"/>
      <c r="BD1137" s="395"/>
      <c r="BE1137" s="395"/>
      <c r="BF1137" s="395"/>
      <c r="BG1137" s="395"/>
      <c r="BH1137" s="395"/>
      <c r="BI1137" s="395"/>
      <c r="BJ1137" s="395"/>
      <c r="BK1137" s="395"/>
      <c r="BL1137" s="395"/>
      <c r="BM1137" s="395"/>
      <c r="BN1137" s="395"/>
      <c r="BO1137" s="395"/>
      <c r="BP1137" s="395"/>
      <c r="BQ1137" s="395"/>
      <c r="BR1137" s="395"/>
      <c r="BS1137" s="395"/>
      <c r="BT1137" s="395"/>
      <c r="BU1137" s="395"/>
      <c r="BV1137" s="395"/>
      <c r="BW1137" s="395"/>
      <c r="BX1137" s="395"/>
      <c r="BY1137" s="395"/>
    </row>
    <row r="1138" s="300" customFormat="true" ht="15" customHeight="true" x14ac:dyDescent="0.2">
      <c r="BA1138" s="395"/>
      <c r="BB1138" s="324"/>
      <c r="BC1138" s="395"/>
      <c r="BD1138" s="395"/>
      <c r="BE1138" s="395"/>
      <c r="BF1138" s="395"/>
      <c r="BG1138" s="395"/>
      <c r="BH1138" s="395"/>
      <c r="BI1138" s="395"/>
      <c r="BJ1138" s="395"/>
      <c r="BK1138" s="395"/>
      <c r="BL1138" s="395"/>
      <c r="BM1138" s="395"/>
      <c r="BN1138" s="395"/>
      <c r="BO1138" s="395"/>
      <c r="BP1138" s="395"/>
      <c r="BQ1138" s="395"/>
      <c r="BR1138" s="395"/>
      <c r="BS1138" s="395"/>
      <c r="BT1138" s="395"/>
      <c r="BU1138" s="395"/>
      <c r="BV1138" s="395"/>
      <c r="BW1138" s="395"/>
      <c r="BX1138" s="395"/>
      <c r="BY1138" s="395"/>
    </row>
    <row r="1139" s="300" customFormat="true" ht="15" customHeight="true" x14ac:dyDescent="0.2">
      <c r="BA1139" s="395"/>
      <c r="BB1139" s="324"/>
      <c r="BC1139" s="395"/>
      <c r="BD1139" s="395"/>
      <c r="BE1139" s="395"/>
      <c r="BF1139" s="395"/>
      <c r="BG1139" s="395"/>
      <c r="BH1139" s="395"/>
      <c r="BI1139" s="395"/>
      <c r="BJ1139" s="395"/>
      <c r="BK1139" s="395"/>
      <c r="BL1139" s="395"/>
      <c r="BM1139" s="395"/>
      <c r="BN1139" s="395"/>
      <c r="BO1139" s="395"/>
      <c r="BP1139" s="395"/>
      <c r="BQ1139" s="395"/>
      <c r="BR1139" s="395"/>
      <c r="BS1139" s="395"/>
      <c r="BT1139" s="395"/>
      <c r="BU1139" s="395"/>
      <c r="BV1139" s="395"/>
      <c r="BW1139" s="395"/>
      <c r="BX1139" s="395"/>
      <c r="BY1139" s="395"/>
    </row>
    <row r="1140" s="300" customFormat="true" ht="15" customHeight="true" x14ac:dyDescent="0.2">
      <c r="BA1140" s="395"/>
      <c r="BB1140" s="324"/>
      <c r="BC1140" s="395"/>
      <c r="BD1140" s="395"/>
      <c r="BE1140" s="395"/>
      <c r="BF1140" s="395"/>
      <c r="BG1140" s="395"/>
      <c r="BH1140" s="395"/>
      <c r="BI1140" s="395"/>
      <c r="BJ1140" s="395"/>
      <c r="BK1140" s="395"/>
      <c r="BL1140" s="395"/>
      <c r="BM1140" s="395"/>
      <c r="BN1140" s="395"/>
      <c r="BO1140" s="395"/>
      <c r="BP1140" s="395"/>
      <c r="BQ1140" s="395"/>
      <c r="BR1140" s="395"/>
      <c r="BS1140" s="395"/>
      <c r="BT1140" s="395"/>
      <c r="BU1140" s="395"/>
      <c r="BV1140" s="395"/>
      <c r="BW1140" s="395"/>
      <c r="BX1140" s="395"/>
      <c r="BY1140" s="395"/>
    </row>
    <row r="1141" s="300" customFormat="true" ht="15" customHeight="true" x14ac:dyDescent="0.2">
      <c r="BA1141" s="395"/>
      <c r="BB1141" s="324"/>
      <c r="BC1141" s="395"/>
      <c r="BD1141" s="395"/>
      <c r="BE1141" s="395"/>
      <c r="BF1141" s="395"/>
      <c r="BG1141" s="395"/>
      <c r="BH1141" s="395"/>
      <c r="BI1141" s="395"/>
      <c r="BJ1141" s="395"/>
      <c r="BK1141" s="395"/>
      <c r="BL1141" s="395"/>
      <c r="BM1141" s="395"/>
      <c r="BN1141" s="395"/>
      <c r="BO1141" s="395"/>
      <c r="BP1141" s="395"/>
      <c r="BQ1141" s="395"/>
      <c r="BR1141" s="395"/>
      <c r="BS1141" s="395"/>
      <c r="BT1141" s="395"/>
      <c r="BU1141" s="395"/>
      <c r="BV1141" s="395"/>
      <c r="BW1141" s="395"/>
      <c r="BX1141" s="395"/>
      <c r="BY1141" s="395"/>
    </row>
    <row r="1142" s="300" customFormat="true" ht="15" customHeight="true" x14ac:dyDescent="0.2">
      <c r="BA1142" s="395"/>
      <c r="BB1142" s="324"/>
      <c r="BC1142" s="395"/>
      <c r="BD1142" s="395"/>
      <c r="BE1142" s="395"/>
      <c r="BF1142" s="395"/>
      <c r="BG1142" s="395"/>
      <c r="BH1142" s="395"/>
      <c r="BI1142" s="395"/>
      <c r="BJ1142" s="395"/>
      <c r="BK1142" s="395"/>
      <c r="BL1142" s="395"/>
      <c r="BM1142" s="395"/>
      <c r="BN1142" s="395"/>
      <c r="BO1142" s="395"/>
      <c r="BP1142" s="395"/>
      <c r="BQ1142" s="395"/>
      <c r="BR1142" s="395"/>
      <c r="BS1142" s="395"/>
      <c r="BT1142" s="395"/>
      <c r="BU1142" s="395"/>
      <c r="BV1142" s="395"/>
      <c r="BW1142" s="395"/>
      <c r="BX1142" s="395"/>
      <c r="BY1142" s="395"/>
    </row>
    <row r="1143" s="300" customFormat="true" ht="15" customHeight="true" x14ac:dyDescent="0.2">
      <c r="BA1143" s="395"/>
      <c r="BB1143" s="324"/>
      <c r="BC1143" s="395"/>
      <c r="BD1143" s="395"/>
      <c r="BE1143" s="395"/>
      <c r="BF1143" s="395"/>
      <c r="BG1143" s="395"/>
      <c r="BH1143" s="395"/>
      <c r="BI1143" s="395"/>
      <c r="BJ1143" s="395"/>
      <c r="BK1143" s="395"/>
      <c r="BL1143" s="395"/>
      <c r="BM1143" s="395"/>
      <c r="BN1143" s="395"/>
      <c r="BO1143" s="395"/>
      <c r="BP1143" s="395"/>
      <c r="BQ1143" s="395"/>
      <c r="BR1143" s="395"/>
      <c r="BS1143" s="395"/>
      <c r="BT1143" s="395"/>
      <c r="BU1143" s="395"/>
      <c r="BV1143" s="395"/>
      <c r="BW1143" s="395"/>
      <c r="BX1143" s="395"/>
      <c r="BY1143" s="395"/>
    </row>
    <row r="1144" s="300" customFormat="true" ht="15" customHeight="true" x14ac:dyDescent="0.2">
      <c r="BA1144" s="395"/>
      <c r="BB1144" s="324"/>
      <c r="BC1144" s="395"/>
      <c r="BD1144" s="395"/>
      <c r="BE1144" s="395"/>
      <c r="BF1144" s="395"/>
      <c r="BG1144" s="395"/>
      <c r="BH1144" s="395"/>
      <c r="BI1144" s="395"/>
      <c r="BJ1144" s="395"/>
      <c r="BK1144" s="395"/>
      <c r="BL1144" s="395"/>
      <c r="BM1144" s="395"/>
      <c r="BN1144" s="395"/>
      <c r="BO1144" s="395"/>
      <c r="BP1144" s="395"/>
      <c r="BQ1144" s="395"/>
      <c r="BR1144" s="395"/>
      <c r="BS1144" s="395"/>
      <c r="BT1144" s="395"/>
      <c r="BU1144" s="395"/>
      <c r="BV1144" s="395"/>
      <c r="BW1144" s="395"/>
      <c r="BX1144" s="395"/>
      <c r="BY1144" s="395"/>
    </row>
    <row r="1145" s="300" customFormat="true" ht="15" customHeight="true" x14ac:dyDescent="0.2">
      <c r="BA1145" s="395"/>
      <c r="BB1145" s="324"/>
      <c r="BC1145" s="395"/>
      <c r="BD1145" s="395"/>
      <c r="BE1145" s="395"/>
      <c r="BF1145" s="395"/>
      <c r="BG1145" s="395"/>
      <c r="BH1145" s="395"/>
      <c r="BI1145" s="395"/>
      <c r="BJ1145" s="395"/>
      <c r="BK1145" s="395"/>
      <c r="BL1145" s="395"/>
      <c r="BM1145" s="395"/>
      <c r="BN1145" s="395"/>
      <c r="BO1145" s="395"/>
      <c r="BP1145" s="395"/>
      <c r="BQ1145" s="395"/>
      <c r="BR1145" s="395"/>
      <c r="BS1145" s="395"/>
      <c r="BT1145" s="395"/>
      <c r="BU1145" s="395"/>
      <c r="BV1145" s="395"/>
      <c r="BW1145" s="395"/>
      <c r="BX1145" s="395"/>
      <c r="BY1145" s="395"/>
    </row>
    <row r="1146" s="300" customFormat="true" ht="15" customHeight="true" x14ac:dyDescent="0.2">
      <c r="BA1146" s="395"/>
      <c r="BB1146" s="324"/>
      <c r="BC1146" s="395"/>
      <c r="BD1146" s="395"/>
      <c r="BE1146" s="395"/>
      <c r="BF1146" s="395"/>
      <c r="BG1146" s="395"/>
      <c r="BH1146" s="395"/>
      <c r="BI1146" s="395"/>
      <c r="BJ1146" s="395"/>
      <c r="BK1146" s="395"/>
      <c r="BL1146" s="395"/>
      <c r="BM1146" s="395"/>
      <c r="BN1146" s="395"/>
      <c r="BO1146" s="395"/>
      <c r="BP1146" s="395"/>
      <c r="BQ1146" s="395"/>
      <c r="BR1146" s="395"/>
      <c r="BS1146" s="395"/>
      <c r="BT1146" s="395"/>
      <c r="BU1146" s="395"/>
      <c r="BV1146" s="395"/>
      <c r="BW1146" s="395"/>
      <c r="BX1146" s="395"/>
      <c r="BY1146" s="395"/>
    </row>
    <row r="1147" s="300" customFormat="true" ht="15" customHeight="true" x14ac:dyDescent="0.2">
      <c r="BA1147" s="395"/>
      <c r="BB1147" s="324"/>
      <c r="BC1147" s="395"/>
      <c r="BD1147" s="395"/>
      <c r="BE1147" s="395"/>
      <c r="BF1147" s="395"/>
      <c r="BG1147" s="395"/>
      <c r="BH1147" s="395"/>
      <c r="BI1147" s="395"/>
      <c r="BJ1147" s="395"/>
      <c r="BK1147" s="395"/>
      <c r="BL1147" s="395"/>
      <c r="BM1147" s="395"/>
      <c r="BN1147" s="395"/>
      <c r="BO1147" s="395"/>
      <c r="BP1147" s="395"/>
      <c r="BQ1147" s="395"/>
      <c r="BR1147" s="395"/>
      <c r="BS1147" s="395"/>
      <c r="BT1147" s="395"/>
      <c r="BU1147" s="395"/>
      <c r="BV1147" s="395"/>
      <c r="BW1147" s="395"/>
      <c r="BX1147" s="395"/>
      <c r="BY1147" s="395"/>
    </row>
    <row r="1148" s="300" customFormat="true" ht="15" customHeight="true" x14ac:dyDescent="0.2">
      <c r="BA1148" s="395"/>
      <c r="BB1148" s="324"/>
      <c r="BC1148" s="395"/>
      <c r="BD1148" s="395"/>
      <c r="BE1148" s="395"/>
      <c r="BF1148" s="395"/>
      <c r="BG1148" s="395"/>
      <c r="BH1148" s="395"/>
      <c r="BI1148" s="395"/>
      <c r="BJ1148" s="395"/>
      <c r="BK1148" s="395"/>
      <c r="BL1148" s="395"/>
      <c r="BM1148" s="395"/>
      <c r="BN1148" s="395"/>
      <c r="BO1148" s="395"/>
      <c r="BP1148" s="395"/>
      <c r="BQ1148" s="395"/>
      <c r="BR1148" s="395"/>
      <c r="BS1148" s="395"/>
      <c r="BT1148" s="395"/>
      <c r="BU1148" s="395"/>
      <c r="BV1148" s="395"/>
      <c r="BW1148" s="395"/>
      <c r="BX1148" s="395"/>
      <c r="BY1148" s="395"/>
    </row>
    <row r="1149" s="300" customFormat="true" ht="15" customHeight="true" x14ac:dyDescent="0.2">
      <c r="BA1149" s="395"/>
      <c r="BB1149" s="324"/>
      <c r="BC1149" s="395"/>
      <c r="BD1149" s="395"/>
      <c r="BE1149" s="395"/>
      <c r="BF1149" s="395"/>
      <c r="BG1149" s="395"/>
      <c r="BH1149" s="395"/>
      <c r="BI1149" s="395"/>
      <c r="BJ1149" s="395"/>
      <c r="BK1149" s="395"/>
      <c r="BL1149" s="395"/>
      <c r="BM1149" s="395"/>
      <c r="BN1149" s="395"/>
      <c r="BO1149" s="395"/>
      <c r="BP1149" s="395"/>
      <c r="BQ1149" s="395"/>
      <c r="BR1149" s="395"/>
      <c r="BS1149" s="395"/>
      <c r="BT1149" s="395"/>
      <c r="BU1149" s="395"/>
      <c r="BV1149" s="395"/>
      <c r="BW1149" s="395"/>
      <c r="BX1149" s="395"/>
      <c r="BY1149" s="395"/>
    </row>
    <row r="1150" s="300" customFormat="true" ht="15" customHeight="true" x14ac:dyDescent="0.2">
      <c r="BA1150" s="395"/>
      <c r="BB1150" s="324"/>
      <c r="BC1150" s="395"/>
      <c r="BD1150" s="395"/>
      <c r="BE1150" s="395"/>
      <c r="BF1150" s="395"/>
      <c r="BG1150" s="395"/>
      <c r="BH1150" s="395"/>
      <c r="BI1150" s="395"/>
      <c r="BJ1150" s="395"/>
      <c r="BK1150" s="395"/>
      <c r="BL1150" s="395"/>
      <c r="BM1150" s="395"/>
      <c r="BN1150" s="395"/>
      <c r="BO1150" s="395"/>
      <c r="BP1150" s="395"/>
      <c r="BQ1150" s="395"/>
      <c r="BR1150" s="395"/>
      <c r="BS1150" s="395"/>
      <c r="BT1150" s="395"/>
      <c r="BU1150" s="395"/>
      <c r="BV1150" s="395"/>
      <c r="BW1150" s="395"/>
      <c r="BX1150" s="395"/>
      <c r="BY1150" s="395"/>
    </row>
    <row r="1151" s="300" customFormat="true" ht="15" customHeight="true" x14ac:dyDescent="0.2">
      <c r="BA1151" s="395"/>
      <c r="BB1151" s="324"/>
      <c r="BC1151" s="395"/>
      <c r="BD1151" s="395"/>
      <c r="BE1151" s="395"/>
      <c r="BF1151" s="395"/>
      <c r="BG1151" s="395"/>
      <c r="BH1151" s="395"/>
      <c r="BI1151" s="395"/>
      <c r="BJ1151" s="395"/>
      <c r="BK1151" s="395"/>
      <c r="BL1151" s="395"/>
      <c r="BM1151" s="395"/>
      <c r="BN1151" s="395"/>
      <c r="BO1151" s="395"/>
      <c r="BP1151" s="395"/>
      <c r="BQ1151" s="395"/>
      <c r="BR1151" s="395"/>
      <c r="BS1151" s="395"/>
      <c r="BT1151" s="395"/>
      <c r="BU1151" s="395"/>
      <c r="BV1151" s="395"/>
      <c r="BW1151" s="395"/>
      <c r="BX1151" s="395"/>
      <c r="BY1151" s="395"/>
    </row>
    <row r="1152" s="300" customFormat="true" ht="15" customHeight="true" x14ac:dyDescent="0.2">
      <c r="BA1152" s="395"/>
      <c r="BB1152" s="324"/>
      <c r="BC1152" s="395"/>
      <c r="BD1152" s="395"/>
      <c r="BE1152" s="395"/>
      <c r="BF1152" s="395"/>
      <c r="BG1152" s="395"/>
      <c r="BH1152" s="395"/>
      <c r="BI1152" s="395"/>
      <c r="BJ1152" s="395"/>
      <c r="BK1152" s="395"/>
      <c r="BL1152" s="395"/>
      <c r="BM1152" s="395"/>
      <c r="BN1152" s="395"/>
      <c r="BO1152" s="395"/>
      <c r="BP1152" s="395"/>
      <c r="BQ1152" s="395"/>
      <c r="BR1152" s="395"/>
      <c r="BS1152" s="395"/>
      <c r="BT1152" s="395"/>
      <c r="BU1152" s="395"/>
      <c r="BV1152" s="395"/>
      <c r="BW1152" s="395"/>
      <c r="BX1152" s="395"/>
      <c r="BY1152" s="395"/>
    </row>
    <row r="1153" s="300" customFormat="true" ht="15" customHeight="true" x14ac:dyDescent="0.2">
      <c r="BA1153" s="395"/>
      <c r="BB1153" s="324"/>
      <c r="BC1153" s="395"/>
      <c r="BD1153" s="395"/>
      <c r="BE1153" s="395"/>
      <c r="BF1153" s="395"/>
      <c r="BG1153" s="395"/>
      <c r="BH1153" s="395"/>
      <c r="BI1153" s="395"/>
      <c r="BJ1153" s="395"/>
      <c r="BK1153" s="395"/>
      <c r="BL1153" s="395"/>
      <c r="BM1153" s="395"/>
      <c r="BN1153" s="395"/>
      <c r="BO1153" s="395"/>
      <c r="BP1153" s="395"/>
      <c r="BQ1153" s="395"/>
      <c r="BR1153" s="395"/>
      <c r="BS1153" s="395"/>
      <c r="BT1153" s="395"/>
      <c r="BU1153" s="395"/>
      <c r="BV1153" s="395"/>
      <c r="BW1153" s="395"/>
      <c r="BX1153" s="395"/>
      <c r="BY1153" s="395"/>
    </row>
    <row r="1154" s="300" customFormat="true" ht="15" customHeight="true" x14ac:dyDescent="0.2">
      <c r="BA1154" s="395"/>
      <c r="BB1154" s="324"/>
      <c r="BC1154" s="395"/>
      <c r="BD1154" s="395"/>
      <c r="BE1154" s="395"/>
      <c r="BF1154" s="395"/>
      <c r="BG1154" s="395"/>
      <c r="BH1154" s="395"/>
      <c r="BI1154" s="395"/>
      <c r="BJ1154" s="395"/>
      <c r="BK1154" s="395"/>
      <c r="BL1154" s="395"/>
      <c r="BM1154" s="395"/>
      <c r="BN1154" s="395"/>
      <c r="BO1154" s="395"/>
      <c r="BP1154" s="395"/>
      <c r="BQ1154" s="395"/>
      <c r="BR1154" s="395"/>
      <c r="BS1154" s="395"/>
      <c r="BT1154" s="395"/>
      <c r="BU1154" s="395"/>
      <c r="BV1154" s="395"/>
      <c r="BW1154" s="395"/>
      <c r="BX1154" s="395"/>
      <c r="BY1154" s="395"/>
    </row>
    <row r="1155" s="300" customFormat="true" ht="15" customHeight="true" x14ac:dyDescent="0.2">
      <c r="BA1155" s="395"/>
      <c r="BB1155" s="324"/>
      <c r="BC1155" s="395"/>
      <c r="BD1155" s="395"/>
      <c r="BE1155" s="395"/>
      <c r="BF1155" s="395"/>
      <c r="BG1155" s="395"/>
      <c r="BH1155" s="395"/>
      <c r="BI1155" s="395"/>
      <c r="BJ1155" s="395"/>
      <c r="BK1155" s="395"/>
      <c r="BL1155" s="395"/>
      <c r="BM1155" s="395"/>
      <c r="BN1155" s="395"/>
      <c r="BO1155" s="395"/>
      <c r="BP1155" s="395"/>
      <c r="BQ1155" s="395"/>
      <c r="BR1155" s="395"/>
      <c r="BS1155" s="395"/>
      <c r="BT1155" s="395"/>
      <c r="BU1155" s="395"/>
      <c r="BV1155" s="395"/>
      <c r="BW1155" s="395"/>
      <c r="BX1155" s="395"/>
      <c r="BY1155" s="395"/>
    </row>
    <row r="1156" s="300" customFormat="true" ht="15" customHeight="true" x14ac:dyDescent="0.2">
      <c r="BA1156" s="395"/>
      <c r="BB1156" s="324"/>
      <c r="BC1156" s="395"/>
      <c r="BD1156" s="395"/>
      <c r="BE1156" s="395"/>
      <c r="BF1156" s="395"/>
      <c r="BG1156" s="395"/>
      <c r="BH1156" s="395"/>
      <c r="BI1156" s="395"/>
      <c r="BJ1156" s="395"/>
      <c r="BK1156" s="395"/>
      <c r="BL1156" s="395"/>
      <c r="BM1156" s="395"/>
      <c r="BN1156" s="395"/>
      <c r="BO1156" s="395"/>
      <c r="BP1156" s="395"/>
      <c r="BQ1156" s="395"/>
      <c r="BR1156" s="395"/>
      <c r="BS1156" s="395"/>
      <c r="BT1156" s="395"/>
      <c r="BU1156" s="395"/>
      <c r="BV1156" s="395"/>
      <c r="BW1156" s="395"/>
      <c r="BX1156" s="395"/>
      <c r="BY1156" s="395"/>
    </row>
    <row r="1157" s="300" customFormat="true" ht="15" customHeight="true" x14ac:dyDescent="0.2">
      <c r="BA1157" s="395"/>
      <c r="BB1157" s="324"/>
      <c r="BC1157" s="395"/>
      <c r="BD1157" s="395"/>
      <c r="BE1157" s="395"/>
      <c r="BF1157" s="395"/>
      <c r="BG1157" s="395"/>
      <c r="BH1157" s="395"/>
      <c r="BI1157" s="395"/>
      <c r="BJ1157" s="395"/>
      <c r="BK1157" s="395"/>
      <c r="BL1157" s="395"/>
      <c r="BM1157" s="395"/>
      <c r="BN1157" s="395"/>
      <c r="BO1157" s="395"/>
      <c r="BP1157" s="395"/>
      <c r="BQ1157" s="395"/>
      <c r="BR1157" s="395"/>
      <c r="BS1157" s="395"/>
      <c r="BT1157" s="395"/>
      <c r="BU1157" s="395"/>
      <c r="BV1157" s="395"/>
      <c r="BW1157" s="395"/>
      <c r="BX1157" s="395"/>
      <c r="BY1157" s="395"/>
    </row>
    <row r="1158" s="300" customFormat="true" ht="15" customHeight="true" x14ac:dyDescent="0.2">
      <c r="BA1158" s="395"/>
      <c r="BB1158" s="324"/>
      <c r="BC1158" s="395"/>
      <c r="BD1158" s="395"/>
      <c r="BE1158" s="395"/>
      <c r="BF1158" s="395"/>
      <c r="BG1158" s="395"/>
      <c r="BH1158" s="395"/>
      <c r="BI1158" s="395"/>
      <c r="BJ1158" s="395"/>
      <c r="BK1158" s="395"/>
      <c r="BL1158" s="395"/>
      <c r="BM1158" s="395"/>
      <c r="BN1158" s="395"/>
      <c r="BO1158" s="395"/>
      <c r="BP1158" s="395"/>
      <c r="BQ1158" s="395"/>
      <c r="BR1158" s="395"/>
      <c r="BS1158" s="395"/>
      <c r="BT1158" s="395"/>
      <c r="BU1158" s="395"/>
      <c r="BV1158" s="395"/>
      <c r="BW1158" s="395"/>
      <c r="BX1158" s="395"/>
      <c r="BY1158" s="395"/>
    </row>
    <row r="1159" s="300" customFormat="true" ht="15" customHeight="true" x14ac:dyDescent="0.2">
      <c r="BA1159" s="395"/>
      <c r="BB1159" s="324"/>
      <c r="BC1159" s="395"/>
      <c r="BD1159" s="395"/>
      <c r="BE1159" s="395"/>
      <c r="BF1159" s="395"/>
      <c r="BG1159" s="395"/>
      <c r="BH1159" s="395"/>
      <c r="BI1159" s="395"/>
      <c r="BJ1159" s="395"/>
      <c r="BK1159" s="395"/>
      <c r="BL1159" s="395"/>
      <c r="BM1159" s="395"/>
      <c r="BN1159" s="395"/>
      <c r="BO1159" s="395"/>
      <c r="BP1159" s="395"/>
      <c r="BQ1159" s="395"/>
      <c r="BR1159" s="395"/>
      <c r="BS1159" s="395"/>
      <c r="BT1159" s="395"/>
      <c r="BU1159" s="395"/>
      <c r="BV1159" s="395"/>
      <c r="BW1159" s="395"/>
      <c r="BX1159" s="395"/>
      <c r="BY1159" s="395"/>
    </row>
    <row r="1160" s="300" customFormat="true" ht="15" customHeight="true" x14ac:dyDescent="0.2">
      <c r="BA1160" s="395"/>
      <c r="BB1160" s="324"/>
      <c r="BC1160" s="395"/>
      <c r="BD1160" s="395"/>
      <c r="BE1160" s="395"/>
      <c r="BF1160" s="395"/>
      <c r="BG1160" s="395"/>
      <c r="BH1160" s="395"/>
      <c r="BI1160" s="395"/>
      <c r="BJ1160" s="395"/>
      <c r="BK1160" s="395"/>
      <c r="BL1160" s="395"/>
      <c r="BM1160" s="395"/>
      <c r="BN1160" s="395"/>
      <c r="BO1160" s="395"/>
      <c r="BP1160" s="395"/>
      <c r="BQ1160" s="395"/>
      <c r="BR1160" s="395"/>
      <c r="BS1160" s="395"/>
      <c r="BT1160" s="395"/>
      <c r="BU1160" s="395"/>
      <c r="BV1160" s="395"/>
      <c r="BW1160" s="395"/>
      <c r="BX1160" s="395"/>
      <c r="BY1160" s="395"/>
    </row>
    <row r="1161" s="300" customFormat="true" ht="15" customHeight="true" x14ac:dyDescent="0.2">
      <c r="BA1161" s="395"/>
      <c r="BB1161" s="324"/>
      <c r="BC1161" s="395"/>
      <c r="BD1161" s="395"/>
      <c r="BE1161" s="395"/>
      <c r="BF1161" s="395"/>
      <c r="BG1161" s="395"/>
      <c r="BH1161" s="395"/>
      <c r="BI1161" s="395"/>
      <c r="BJ1161" s="395"/>
      <c r="BK1161" s="395"/>
      <c r="BL1161" s="395"/>
      <c r="BM1161" s="395"/>
      <c r="BN1161" s="395"/>
      <c r="BO1161" s="395"/>
      <c r="BP1161" s="395"/>
      <c r="BQ1161" s="395"/>
      <c r="BR1161" s="395"/>
      <c r="BS1161" s="395"/>
      <c r="BT1161" s="395"/>
      <c r="BU1161" s="395"/>
      <c r="BV1161" s="395"/>
      <c r="BW1161" s="395"/>
      <c r="BX1161" s="395"/>
      <c r="BY1161" s="395"/>
    </row>
    <row r="1162" s="300" customFormat="true" ht="15" customHeight="true" x14ac:dyDescent="0.2">
      <c r="BA1162" s="395"/>
      <c r="BB1162" s="324"/>
      <c r="BC1162" s="395"/>
      <c r="BD1162" s="395"/>
      <c r="BE1162" s="395"/>
      <c r="BF1162" s="395"/>
      <c r="BG1162" s="395"/>
      <c r="BH1162" s="395"/>
      <c r="BI1162" s="395"/>
      <c r="BJ1162" s="395"/>
      <c r="BK1162" s="395"/>
      <c r="BL1162" s="395"/>
      <c r="BM1162" s="395"/>
      <c r="BN1162" s="395"/>
      <c r="BO1162" s="395"/>
      <c r="BP1162" s="395"/>
      <c r="BQ1162" s="395"/>
      <c r="BR1162" s="395"/>
      <c r="BS1162" s="395"/>
      <c r="BT1162" s="395"/>
      <c r="BU1162" s="395"/>
      <c r="BV1162" s="395"/>
      <c r="BW1162" s="395"/>
      <c r="BX1162" s="395"/>
      <c r="BY1162" s="395"/>
    </row>
    <row r="1163" s="300" customFormat="true" ht="15" customHeight="true" x14ac:dyDescent="0.2">
      <c r="BA1163" s="395"/>
      <c r="BB1163" s="324"/>
      <c r="BC1163" s="395"/>
      <c r="BD1163" s="395"/>
      <c r="BE1163" s="395"/>
      <c r="BF1163" s="395"/>
      <c r="BG1163" s="395"/>
      <c r="BH1163" s="395"/>
      <c r="BI1163" s="395"/>
      <c r="BJ1163" s="395"/>
      <c r="BK1163" s="395"/>
      <c r="BL1163" s="395"/>
      <c r="BM1163" s="395"/>
      <c r="BN1163" s="395"/>
      <c r="BO1163" s="395"/>
      <c r="BP1163" s="395"/>
      <c r="BQ1163" s="395"/>
      <c r="BR1163" s="395"/>
      <c r="BS1163" s="395"/>
      <c r="BT1163" s="395"/>
      <c r="BU1163" s="395"/>
      <c r="BV1163" s="395"/>
      <c r="BW1163" s="395"/>
      <c r="BX1163" s="395"/>
      <c r="BY1163" s="395"/>
    </row>
    <row r="1164" s="300" customFormat="true" ht="15" customHeight="true" x14ac:dyDescent="0.2">
      <c r="BA1164" s="395"/>
      <c r="BB1164" s="324"/>
      <c r="BC1164" s="395"/>
      <c r="BD1164" s="395"/>
      <c r="BE1164" s="395"/>
      <c r="BF1164" s="395"/>
      <c r="BG1164" s="395"/>
      <c r="BH1164" s="395"/>
      <c r="BI1164" s="395"/>
      <c r="BJ1164" s="395"/>
      <c r="BK1164" s="395"/>
      <c r="BL1164" s="395"/>
      <c r="BM1164" s="395"/>
      <c r="BN1164" s="395"/>
      <c r="BO1164" s="395"/>
      <c r="BP1164" s="395"/>
      <c r="BQ1164" s="395"/>
      <c r="BR1164" s="395"/>
      <c r="BS1164" s="395"/>
      <c r="BT1164" s="395"/>
      <c r="BU1164" s="395"/>
      <c r="BV1164" s="395"/>
      <c r="BW1164" s="395"/>
      <c r="BX1164" s="395"/>
      <c r="BY1164" s="395"/>
    </row>
    <row r="1165" s="300" customFormat="true" ht="15" customHeight="true" x14ac:dyDescent="0.2">
      <c r="BA1165" s="395"/>
      <c r="BB1165" s="324"/>
      <c r="BC1165" s="395"/>
      <c r="BD1165" s="395"/>
      <c r="BE1165" s="395"/>
      <c r="BF1165" s="395"/>
      <c r="BG1165" s="395"/>
      <c r="BH1165" s="395"/>
      <c r="BI1165" s="395"/>
      <c r="BJ1165" s="395"/>
      <c r="BK1165" s="395"/>
      <c r="BL1165" s="395"/>
      <c r="BM1165" s="395"/>
      <c r="BN1165" s="395"/>
      <c r="BO1165" s="395"/>
      <c r="BP1165" s="395"/>
      <c r="BQ1165" s="395"/>
      <c r="BR1165" s="395"/>
      <c r="BS1165" s="395"/>
      <c r="BT1165" s="395"/>
      <c r="BU1165" s="395"/>
      <c r="BV1165" s="395"/>
      <c r="BW1165" s="395"/>
      <c r="BX1165" s="395"/>
      <c r="BY1165" s="395"/>
    </row>
    <row r="1166" s="300" customFormat="true" ht="15" customHeight="true" x14ac:dyDescent="0.2">
      <c r="BA1166" s="395"/>
      <c r="BB1166" s="324"/>
      <c r="BC1166" s="395"/>
      <c r="BD1166" s="395"/>
      <c r="BE1166" s="395"/>
      <c r="BF1166" s="395"/>
      <c r="BG1166" s="395"/>
      <c r="BH1166" s="395"/>
      <c r="BI1166" s="395"/>
      <c r="BJ1166" s="395"/>
      <c r="BK1166" s="395"/>
      <c r="BL1166" s="395"/>
      <c r="BM1166" s="395"/>
      <c r="BN1166" s="395"/>
      <c r="BO1166" s="395"/>
      <c r="BP1166" s="395"/>
      <c r="BQ1166" s="395"/>
      <c r="BR1166" s="395"/>
      <c r="BS1166" s="395"/>
      <c r="BT1166" s="395"/>
      <c r="BU1166" s="395"/>
      <c r="BV1166" s="395"/>
      <c r="BW1166" s="395"/>
      <c r="BX1166" s="395"/>
      <c r="BY1166" s="395"/>
    </row>
    <row r="1167" s="300" customFormat="true" ht="15" customHeight="true" x14ac:dyDescent="0.2">
      <c r="BA1167" s="395"/>
      <c r="BB1167" s="324"/>
      <c r="BC1167" s="395"/>
      <c r="BD1167" s="395"/>
      <c r="BE1167" s="395"/>
      <c r="BF1167" s="395"/>
      <c r="BG1167" s="395"/>
      <c r="BH1167" s="395"/>
      <c r="BI1167" s="395"/>
      <c r="BJ1167" s="395"/>
      <c r="BK1167" s="395"/>
      <c r="BL1167" s="395"/>
      <c r="BM1167" s="395"/>
      <c r="BN1167" s="395"/>
      <c r="BO1167" s="395"/>
      <c r="BP1167" s="395"/>
      <c r="BQ1167" s="395"/>
      <c r="BR1167" s="395"/>
      <c r="BS1167" s="395"/>
      <c r="BT1167" s="395"/>
      <c r="BU1167" s="395"/>
      <c r="BV1167" s="395"/>
      <c r="BW1167" s="395"/>
      <c r="BX1167" s="395"/>
      <c r="BY1167" s="395"/>
    </row>
    <row r="1168" s="300" customFormat="true" ht="15" customHeight="true" x14ac:dyDescent="0.2">
      <c r="BA1168" s="395"/>
      <c r="BB1168" s="324"/>
      <c r="BC1168" s="395"/>
      <c r="BD1168" s="395"/>
      <c r="BE1168" s="395"/>
      <c r="BF1168" s="395"/>
      <c r="BG1168" s="395"/>
      <c r="BH1168" s="395"/>
      <c r="BI1168" s="395"/>
      <c r="BJ1168" s="395"/>
      <c r="BK1168" s="395"/>
      <c r="BL1168" s="395"/>
      <c r="BM1168" s="395"/>
      <c r="BN1168" s="395"/>
      <c r="BO1168" s="395"/>
      <c r="BP1168" s="395"/>
      <c r="BQ1168" s="395"/>
      <c r="BR1168" s="395"/>
      <c r="BS1168" s="395"/>
      <c r="BT1168" s="395"/>
      <c r="BU1168" s="395"/>
      <c r="BV1168" s="395"/>
      <c r="BW1168" s="395"/>
      <c r="BX1168" s="395"/>
      <c r="BY1168" s="395"/>
    </row>
    <row r="1169" s="300" customFormat="true" ht="15" customHeight="true" x14ac:dyDescent="0.2">
      <c r="BA1169" s="395"/>
      <c r="BB1169" s="324"/>
      <c r="BC1169" s="395"/>
      <c r="BD1169" s="395"/>
      <c r="BE1169" s="395"/>
      <c r="BF1169" s="395"/>
      <c r="BG1169" s="395"/>
      <c r="BH1169" s="395"/>
      <c r="BI1169" s="395"/>
      <c r="BJ1169" s="395"/>
      <c r="BK1169" s="395"/>
      <c r="BL1169" s="395"/>
      <c r="BM1169" s="395"/>
      <c r="BN1169" s="395"/>
      <c r="BO1169" s="395"/>
      <c r="BP1169" s="395"/>
      <c r="BQ1169" s="395"/>
      <c r="BR1169" s="395"/>
      <c r="BS1169" s="395"/>
      <c r="BT1169" s="395"/>
      <c r="BU1169" s="395"/>
      <c r="BV1169" s="395"/>
      <c r="BW1169" s="395"/>
      <c r="BX1169" s="395"/>
      <c r="BY1169" s="395"/>
    </row>
    <row r="1170" s="300" customFormat="true" ht="15" customHeight="true" x14ac:dyDescent="0.2">
      <c r="A1170" s="369"/>
      <c r="B1170" s="1689"/>
      <c r="C1170" s="1690"/>
      <c r="D1170" s="1690"/>
      <c r="E1170" s="1690"/>
      <c r="F1170" s="1690"/>
      <c r="G1170" s="1690"/>
      <c r="H1170" s="1690"/>
      <c r="I1170" s="1690"/>
      <c r="J1170" s="1690"/>
      <c r="K1170" s="1690"/>
      <c r="L1170" s="1690"/>
      <c r="M1170" s="1690"/>
      <c r="N1170" s="1690"/>
      <c r="O1170" s="1690"/>
      <c r="P1170" s="1690"/>
      <c r="Q1170" s="1690"/>
      <c r="R1170" s="1690"/>
      <c r="S1170" s="1690"/>
      <c r="T1170" s="1690"/>
      <c r="U1170" s="1690"/>
      <c r="V1170" s="1690"/>
      <c r="W1170" s="1690"/>
      <c r="X1170" s="1690"/>
      <c r="Y1170" s="1690"/>
      <c r="Z1170" s="1690"/>
      <c r="AA1170" s="1690"/>
      <c r="AB1170" s="1690"/>
      <c r="BA1170" s="395"/>
      <c r="BB1170" s="324"/>
      <c r="BC1170" s="395"/>
      <c r="BD1170" s="395"/>
      <c r="BE1170" s="395"/>
      <c r="BF1170" s="395"/>
      <c r="BG1170" s="395"/>
      <c r="BH1170" s="395"/>
      <c r="BI1170" s="395"/>
      <c r="BJ1170" s="395"/>
      <c r="BK1170" s="395"/>
      <c r="BL1170" s="395"/>
      <c r="BM1170" s="395"/>
      <c r="BN1170" s="395"/>
      <c r="BO1170" s="395"/>
      <c r="BP1170" s="395"/>
      <c r="BQ1170" s="395"/>
      <c r="BR1170" s="395"/>
      <c r="BS1170" s="395"/>
      <c r="BT1170" s="395"/>
      <c r="BU1170" s="395"/>
      <c r="BV1170" s="395"/>
      <c r="BW1170" s="395"/>
      <c r="BX1170" s="395"/>
      <c r="BY1170" s="395"/>
    </row>
    <row r="1171" s="300" customFormat="true" ht="15" customHeight="true" x14ac:dyDescent="0.2">
      <c r="A1171" s="369"/>
      <c r="B1171" s="1689"/>
      <c r="C1171" s="1690"/>
      <c r="D1171" s="1690"/>
      <c r="E1171" s="1690"/>
      <c r="F1171" s="1690"/>
      <c r="G1171" s="1690"/>
      <c r="H1171" s="1690"/>
      <c r="I1171" s="1690"/>
      <c r="J1171" s="1690"/>
      <c r="K1171" s="1690"/>
      <c r="L1171" s="1690"/>
      <c r="M1171" s="1690"/>
      <c r="N1171" s="1690"/>
      <c r="O1171" s="1690"/>
      <c r="P1171" s="1690"/>
      <c r="Q1171" s="1690"/>
      <c r="R1171" s="1690"/>
      <c r="S1171" s="1690"/>
      <c r="T1171" s="1690"/>
      <c r="U1171" s="1690"/>
      <c r="V1171" s="1690"/>
      <c r="W1171" s="1690"/>
      <c r="X1171" s="1690"/>
      <c r="Y1171" s="1690"/>
      <c r="Z1171" s="1690"/>
      <c r="AA1171" s="1690"/>
      <c r="AB1171" s="1690"/>
      <c r="BA1171" s="395"/>
      <c r="BB1171" s="324"/>
      <c r="BC1171" s="395"/>
      <c r="BD1171" s="395"/>
      <c r="BE1171" s="395"/>
      <c r="BF1171" s="395"/>
      <c r="BG1171" s="395"/>
      <c r="BH1171" s="395"/>
      <c r="BI1171" s="395"/>
      <c r="BJ1171" s="395"/>
      <c r="BK1171" s="395"/>
      <c r="BL1171" s="395"/>
      <c r="BM1171" s="395"/>
      <c r="BN1171" s="395"/>
      <c r="BO1171" s="395"/>
      <c r="BP1171" s="395"/>
      <c r="BQ1171" s="395"/>
      <c r="BR1171" s="395"/>
      <c r="BS1171" s="395"/>
      <c r="BT1171" s="395"/>
      <c r="BU1171" s="395"/>
      <c r="BV1171" s="395"/>
      <c r="BW1171" s="395"/>
      <c r="BX1171" s="395"/>
      <c r="BY1171" s="395"/>
    </row>
    <row r="1172" s="300" customFormat="true" ht="15" customHeight="true" x14ac:dyDescent="0.2">
      <c r="A1172" s="369"/>
      <c r="B1172" s="1689"/>
      <c r="C1172" s="1690"/>
      <c r="D1172" s="1690"/>
      <c r="E1172" s="1690"/>
      <c r="F1172" s="1690"/>
      <c r="G1172" s="1690"/>
      <c r="H1172" s="1690"/>
      <c r="I1172" s="1690"/>
      <c r="J1172" s="1690"/>
      <c r="K1172" s="1690"/>
      <c r="L1172" s="1690"/>
      <c r="M1172" s="1690"/>
      <c r="N1172" s="1690"/>
      <c r="O1172" s="1690"/>
      <c r="P1172" s="1690"/>
      <c r="Q1172" s="1690"/>
      <c r="R1172" s="1690"/>
      <c r="S1172" s="1690"/>
      <c r="T1172" s="1690"/>
      <c r="U1172" s="1690"/>
      <c r="V1172" s="1690"/>
      <c r="W1172" s="1690"/>
      <c r="X1172" s="1690"/>
      <c r="Y1172" s="1690"/>
      <c r="Z1172" s="1690"/>
      <c r="AA1172" s="1690"/>
      <c r="AB1172" s="1690"/>
      <c r="BA1172" s="395"/>
      <c r="BB1172" s="324"/>
      <c r="BC1172" s="395"/>
      <c r="BD1172" s="395"/>
      <c r="BE1172" s="395"/>
      <c r="BF1172" s="395"/>
      <c r="BG1172" s="395"/>
      <c r="BH1172" s="395"/>
      <c r="BI1172" s="395"/>
      <c r="BJ1172" s="395"/>
      <c r="BK1172" s="395"/>
      <c r="BL1172" s="395"/>
      <c r="BM1172" s="395"/>
      <c r="BN1172" s="395"/>
      <c r="BO1172" s="395"/>
      <c r="BP1172" s="395"/>
      <c r="BQ1172" s="395"/>
      <c r="BR1172" s="395"/>
      <c r="BS1172" s="395"/>
      <c r="BT1172" s="395"/>
      <c r="BU1172" s="395"/>
      <c r="BV1172" s="395"/>
      <c r="BW1172" s="395"/>
      <c r="BX1172" s="395"/>
      <c r="BY1172" s="395"/>
    </row>
    <row r="1173" s="300" customFormat="true" ht="15" customHeight="true" x14ac:dyDescent="0.2">
      <c r="A1173" s="369"/>
      <c r="B1173" s="1689"/>
      <c r="C1173" s="1690"/>
      <c r="D1173" s="1690"/>
      <c r="E1173" s="1690"/>
      <c r="F1173" s="1690"/>
      <c r="G1173" s="1690"/>
      <c r="H1173" s="1690"/>
      <c r="I1173" s="1690"/>
      <c r="J1173" s="1690"/>
      <c r="K1173" s="1690"/>
      <c r="L1173" s="1690"/>
      <c r="M1173" s="1690"/>
      <c r="N1173" s="1690"/>
      <c r="O1173" s="1690"/>
      <c r="P1173" s="1690"/>
      <c r="Q1173" s="1690"/>
      <c r="R1173" s="1690"/>
      <c r="S1173" s="1690"/>
      <c r="T1173" s="1690"/>
      <c r="U1173" s="1690"/>
      <c r="V1173" s="1690"/>
      <c r="W1173" s="1690"/>
      <c r="X1173" s="1690"/>
      <c r="Y1173" s="1690"/>
      <c r="Z1173" s="1690"/>
      <c r="AA1173" s="1690"/>
      <c r="AB1173" s="1690"/>
      <c r="BA1173" s="395"/>
      <c r="BB1173" s="324"/>
      <c r="BC1173" s="395"/>
      <c r="BD1173" s="395"/>
      <c r="BE1173" s="395"/>
      <c r="BF1173" s="395"/>
      <c r="BG1173" s="395"/>
      <c r="BH1173" s="395"/>
      <c r="BI1173" s="395"/>
      <c r="BJ1173" s="395"/>
      <c r="BK1173" s="395"/>
      <c r="BL1173" s="395"/>
      <c r="BM1173" s="395"/>
      <c r="BN1173" s="395"/>
      <c r="BO1173" s="395"/>
      <c r="BP1173" s="395"/>
      <c r="BQ1173" s="395"/>
      <c r="BR1173" s="395"/>
      <c r="BS1173" s="395"/>
      <c r="BT1173" s="395"/>
      <c r="BU1173" s="395"/>
      <c r="BV1173" s="395"/>
      <c r="BW1173" s="395"/>
      <c r="BX1173" s="395"/>
      <c r="BY1173" s="395"/>
    </row>
    <row r="1174" s="300" customFormat="true" ht="15" customHeight="true" x14ac:dyDescent="0.2">
      <c r="A1174" s="369"/>
      <c r="B1174" s="1689"/>
      <c r="C1174" s="1690"/>
      <c r="D1174" s="1690"/>
      <c r="E1174" s="1690"/>
      <c r="F1174" s="1690"/>
      <c r="G1174" s="1690"/>
      <c r="H1174" s="1690"/>
      <c r="I1174" s="1690"/>
      <c r="J1174" s="1690"/>
      <c r="K1174" s="1690"/>
      <c r="L1174" s="1690"/>
      <c r="M1174" s="1690"/>
      <c r="N1174" s="1690"/>
      <c r="O1174" s="1690"/>
      <c r="P1174" s="1690"/>
      <c r="Q1174" s="1690"/>
      <c r="R1174" s="1690"/>
      <c r="S1174" s="1690"/>
      <c r="T1174" s="1690"/>
      <c r="U1174" s="1690"/>
      <c r="V1174" s="1690"/>
      <c r="W1174" s="1690"/>
      <c r="X1174" s="1690"/>
      <c r="Y1174" s="1690"/>
      <c r="Z1174" s="1690"/>
      <c r="AA1174" s="1690"/>
      <c r="AB1174" s="1690"/>
      <c r="BA1174" s="395"/>
      <c r="BB1174" s="324"/>
      <c r="BC1174" s="395"/>
      <c r="BD1174" s="395"/>
      <c r="BE1174" s="395"/>
      <c r="BF1174" s="395"/>
      <c r="BG1174" s="395"/>
      <c r="BH1174" s="395"/>
      <c r="BI1174" s="395"/>
      <c r="BJ1174" s="395"/>
      <c r="BK1174" s="395"/>
      <c r="BL1174" s="395"/>
      <c r="BM1174" s="395"/>
      <c r="BN1174" s="395"/>
      <c r="BO1174" s="395"/>
      <c r="BP1174" s="395"/>
      <c r="BQ1174" s="395"/>
      <c r="BR1174" s="395"/>
      <c r="BS1174" s="395"/>
      <c r="BT1174" s="395"/>
      <c r="BU1174" s="395"/>
      <c r="BV1174" s="395"/>
      <c r="BW1174" s="395"/>
      <c r="BX1174" s="395"/>
      <c r="BY1174" s="395"/>
    </row>
    <row r="1175" s="300" customFormat="true" ht="15" customHeight="true" x14ac:dyDescent="0.2">
      <c r="A1175" s="369"/>
      <c r="B1175" s="1689"/>
      <c r="C1175" s="1690"/>
      <c r="D1175" s="1690"/>
      <c r="E1175" s="1690"/>
      <c r="F1175" s="1690"/>
      <c r="G1175" s="1690"/>
      <c r="H1175" s="1690"/>
      <c r="I1175" s="1690"/>
      <c r="J1175" s="1690"/>
      <c r="K1175" s="1690"/>
      <c r="L1175" s="1690"/>
      <c r="M1175" s="1690"/>
      <c r="N1175" s="1690"/>
      <c r="O1175" s="1690"/>
      <c r="P1175" s="1690"/>
      <c r="Q1175" s="1690"/>
      <c r="R1175" s="1690"/>
      <c r="S1175" s="1690"/>
      <c r="T1175" s="1690"/>
      <c r="U1175" s="1690"/>
      <c r="V1175" s="1690"/>
      <c r="W1175" s="1690"/>
      <c r="X1175" s="1690"/>
      <c r="Y1175" s="1690"/>
      <c r="Z1175" s="1690"/>
      <c r="AA1175" s="1690"/>
      <c r="AB1175" s="1690"/>
      <c r="BA1175" s="395"/>
      <c r="BB1175" s="324"/>
      <c r="BC1175" s="395"/>
      <c r="BD1175" s="395"/>
      <c r="BE1175" s="395"/>
      <c r="BF1175" s="395"/>
      <c r="BG1175" s="395"/>
      <c r="BH1175" s="395"/>
      <c r="BI1175" s="395"/>
      <c r="BJ1175" s="395"/>
      <c r="BK1175" s="395"/>
      <c r="BL1175" s="395"/>
      <c r="BM1175" s="395"/>
      <c r="BN1175" s="395"/>
      <c r="BO1175" s="395"/>
      <c r="BP1175" s="395"/>
      <c r="BQ1175" s="395"/>
      <c r="BR1175" s="395"/>
      <c r="BS1175" s="395"/>
      <c r="BT1175" s="395"/>
      <c r="BU1175" s="395"/>
      <c r="BV1175" s="395"/>
      <c r="BW1175" s="395"/>
      <c r="BX1175" s="395"/>
      <c r="BY1175" s="395"/>
    </row>
    <row r="1176" s="300" customFormat="true" ht="15" customHeight="true" x14ac:dyDescent="0.2">
      <c r="A1176" s="1691"/>
      <c r="B1176" s="369"/>
      <c r="C1176" s="1692"/>
      <c r="D1176" s="1693"/>
      <c r="E1176" s="1693"/>
      <c r="F1176" s="1693"/>
      <c r="G1176" s="1693"/>
      <c r="H1176" s="1692"/>
      <c r="I1176" s="1693"/>
      <c r="J1176" s="1693"/>
      <c r="K1176" s="1693"/>
      <c r="L1176" s="1693"/>
      <c r="M1176" s="1692"/>
      <c r="N1176" s="1693"/>
      <c r="O1176" s="1693"/>
      <c r="P1176" s="1693"/>
      <c r="Q1176" s="1693"/>
      <c r="R1176" s="1692"/>
      <c r="S1176" s="1693"/>
      <c r="T1176" s="1693"/>
      <c r="U1176" s="1693"/>
      <c r="BA1176" s="395"/>
      <c r="BB1176" s="324"/>
      <c r="BC1176" s="395"/>
      <c r="BD1176" s="395"/>
      <c r="BE1176" s="395"/>
      <c r="BF1176" s="395"/>
      <c r="BG1176" s="395"/>
      <c r="BH1176" s="395"/>
      <c r="BI1176" s="395"/>
      <c r="BJ1176" s="395"/>
      <c r="BK1176" s="395"/>
      <c r="BL1176" s="395"/>
      <c r="BM1176" s="395"/>
      <c r="BN1176" s="395"/>
      <c r="BO1176" s="395"/>
      <c r="BP1176" s="395"/>
      <c r="BQ1176" s="395"/>
      <c r="BR1176" s="395"/>
      <c r="BS1176" s="395"/>
      <c r="BT1176" s="395"/>
      <c r="BU1176" s="395"/>
      <c r="BV1176" s="395"/>
      <c r="BW1176" s="395"/>
      <c r="BX1176" s="395"/>
      <c r="BY1176" s="395"/>
    </row>
    <row r="1177" s="300" customFormat="true" ht="15" customHeight="true" x14ac:dyDescent="0.2">
      <c r="A1177" s="1693"/>
      <c r="B1177" s="1693"/>
      <c r="C1177" s="1692"/>
      <c r="D1177" s="1692"/>
      <c r="E1177" s="1692"/>
      <c r="F1177" s="1692"/>
      <c r="G1177" s="1692"/>
      <c r="H1177" s="1692"/>
      <c r="I1177" s="1692"/>
      <c r="J1177" s="1692"/>
      <c r="K1177" s="1692"/>
      <c r="L1177" s="1692"/>
      <c r="M1177" s="1692"/>
      <c r="N1177" s="1692"/>
      <c r="O1177" s="1692"/>
      <c r="P1177" s="1692"/>
      <c r="Q1177" s="1692"/>
      <c r="R1177" s="1692"/>
      <c r="S1177" s="1692"/>
      <c r="T1177" s="1692"/>
      <c r="U1177" s="1692"/>
      <c r="BA1177" s="395"/>
      <c r="BB1177" s="324"/>
      <c r="BC1177" s="395"/>
      <c r="BD1177" s="395"/>
      <c r="BE1177" s="395"/>
      <c r="BF1177" s="395"/>
      <c r="BG1177" s="395"/>
      <c r="BH1177" s="395"/>
      <c r="BI1177" s="395"/>
      <c r="BJ1177" s="395"/>
      <c r="BK1177" s="395"/>
      <c r="BL1177" s="395"/>
      <c r="BM1177" s="395"/>
      <c r="BN1177" s="395"/>
      <c r="BO1177" s="395"/>
      <c r="BP1177" s="395"/>
      <c r="BQ1177" s="395"/>
      <c r="BR1177" s="395"/>
      <c r="BS1177" s="395"/>
      <c r="BT1177" s="395"/>
      <c r="BU1177" s="395"/>
      <c r="BV1177" s="395"/>
      <c r="BW1177" s="395"/>
      <c r="BX1177" s="395"/>
      <c r="BY1177" s="395"/>
    </row>
    <row r="1178" s="300" customFormat="true" ht="15" customHeight="true" x14ac:dyDescent="0.2">
      <c r="BA1178" s="395"/>
      <c r="BB1178" s="324"/>
      <c r="BC1178" s="395"/>
      <c r="BD1178" s="395"/>
      <c r="BE1178" s="395"/>
      <c r="BF1178" s="395"/>
      <c r="BG1178" s="395"/>
      <c r="BH1178" s="395"/>
      <c r="BI1178" s="395"/>
      <c r="BJ1178" s="395"/>
      <c r="BK1178" s="395"/>
      <c r="BL1178" s="395"/>
      <c r="BM1178" s="395"/>
      <c r="BN1178" s="395"/>
      <c r="BO1178" s="395"/>
      <c r="BP1178" s="395"/>
      <c r="BQ1178" s="395"/>
      <c r="BR1178" s="395"/>
      <c r="BS1178" s="395"/>
      <c r="BT1178" s="395"/>
      <c r="BU1178" s="395"/>
      <c r="BV1178" s="395"/>
      <c r="BW1178" s="395"/>
      <c r="BX1178" s="395"/>
      <c r="BY1178" s="395"/>
    </row>
    <row r="1179" s="300" customFormat="true" ht="15" customHeight="true" x14ac:dyDescent="0.2">
      <c r="BA1179" s="395"/>
      <c r="BB1179" s="324"/>
      <c r="BC1179" s="395"/>
      <c r="BD1179" s="395"/>
      <c r="BE1179" s="395"/>
      <c r="BF1179" s="395"/>
      <c r="BG1179" s="395"/>
      <c r="BH1179" s="395"/>
      <c r="BI1179" s="395"/>
      <c r="BJ1179" s="395"/>
      <c r="BK1179" s="395"/>
      <c r="BL1179" s="395"/>
      <c r="BM1179" s="395"/>
      <c r="BN1179" s="395"/>
      <c r="BO1179" s="395"/>
      <c r="BP1179" s="395"/>
      <c r="BQ1179" s="395"/>
      <c r="BR1179" s="395"/>
      <c r="BS1179" s="395"/>
      <c r="BT1179" s="395"/>
      <c r="BU1179" s="395"/>
      <c r="BV1179" s="395"/>
      <c r="BW1179" s="395"/>
      <c r="BX1179" s="395"/>
      <c r="BY1179" s="395"/>
    </row>
    <row r="1180" s="300" customFormat="true" ht="15" customHeight="true" x14ac:dyDescent="0.2">
      <c r="BA1180" s="395"/>
      <c r="BB1180" s="324"/>
      <c r="BC1180" s="395"/>
      <c r="BD1180" s="395"/>
      <c r="BE1180" s="395"/>
      <c r="BF1180" s="395"/>
      <c r="BG1180" s="395"/>
      <c r="BH1180" s="395"/>
      <c r="BI1180" s="395"/>
      <c r="BJ1180" s="395"/>
      <c r="BK1180" s="395"/>
      <c r="BL1180" s="395"/>
      <c r="BM1180" s="395"/>
      <c r="BN1180" s="395"/>
      <c r="BO1180" s="395"/>
      <c r="BP1180" s="395"/>
      <c r="BQ1180" s="395"/>
      <c r="BR1180" s="395"/>
      <c r="BS1180" s="395"/>
      <c r="BT1180" s="395"/>
      <c r="BU1180" s="395"/>
      <c r="BV1180" s="395"/>
      <c r="BW1180" s="395"/>
      <c r="BX1180" s="395"/>
      <c r="BY1180" s="395"/>
    </row>
    <row r="1181" s="300" customFormat="true" ht="15" customHeight="true" x14ac:dyDescent="0.2">
      <c r="BA1181" s="395"/>
      <c r="BB1181" s="324"/>
      <c r="BC1181" s="395"/>
      <c r="BD1181" s="395"/>
      <c r="BE1181" s="395"/>
      <c r="BF1181" s="395"/>
      <c r="BG1181" s="395"/>
      <c r="BH1181" s="395"/>
      <c r="BI1181" s="395"/>
      <c r="BJ1181" s="395"/>
      <c r="BK1181" s="395"/>
      <c r="BL1181" s="395"/>
      <c r="BM1181" s="395"/>
      <c r="BN1181" s="395"/>
      <c r="BO1181" s="395"/>
      <c r="BP1181" s="395"/>
      <c r="BQ1181" s="395"/>
      <c r="BR1181" s="395"/>
      <c r="BS1181" s="395"/>
      <c r="BT1181" s="395"/>
      <c r="BU1181" s="395"/>
      <c r="BV1181" s="395"/>
      <c r="BW1181" s="395"/>
      <c r="BX1181" s="395"/>
      <c r="BY1181" s="395"/>
    </row>
    <row r="1182" s="300" customFormat="true" ht="15" customHeight="true" x14ac:dyDescent="0.2">
      <c r="BA1182" s="395"/>
      <c r="BB1182" s="324"/>
      <c r="BC1182" s="395"/>
      <c r="BD1182" s="395"/>
      <c r="BE1182" s="395"/>
      <c r="BF1182" s="395"/>
      <c r="BG1182" s="395"/>
      <c r="BH1182" s="395"/>
      <c r="BI1182" s="395"/>
      <c r="BJ1182" s="395"/>
      <c r="BK1182" s="395"/>
      <c r="BL1182" s="395"/>
      <c r="BM1182" s="395"/>
      <c r="BN1182" s="395"/>
      <c r="BO1182" s="395"/>
      <c r="BP1182" s="395"/>
      <c r="BQ1182" s="395"/>
      <c r="BR1182" s="395"/>
      <c r="BS1182" s="395"/>
      <c r="BT1182" s="395"/>
      <c r="BU1182" s="395"/>
      <c r="BV1182" s="395"/>
      <c r="BW1182" s="395"/>
      <c r="BX1182" s="395"/>
      <c r="BY1182" s="395"/>
    </row>
    <row r="1183" s="300" customFormat="true" ht="15" customHeight="true" x14ac:dyDescent="0.2">
      <c r="BA1183" s="395"/>
      <c r="BB1183" s="324"/>
      <c r="BC1183" s="395"/>
      <c r="BD1183" s="395"/>
      <c r="BE1183" s="395"/>
      <c r="BF1183" s="395"/>
      <c r="BG1183" s="395"/>
      <c r="BH1183" s="395"/>
      <c r="BI1183" s="395"/>
      <c r="BJ1183" s="395"/>
      <c r="BK1183" s="395"/>
      <c r="BL1183" s="395"/>
      <c r="BM1183" s="395"/>
      <c r="BN1183" s="395"/>
      <c r="BO1183" s="395"/>
      <c r="BP1183" s="395"/>
      <c r="BQ1183" s="395"/>
      <c r="BR1183" s="395"/>
      <c r="BS1183" s="395"/>
      <c r="BT1183" s="395"/>
      <c r="BU1183" s="395"/>
      <c r="BV1183" s="395"/>
      <c r="BW1183" s="395"/>
      <c r="BX1183" s="395"/>
      <c r="BY1183" s="395"/>
    </row>
    <row r="1184" s="300" customFormat="true" ht="15" customHeight="true" x14ac:dyDescent="0.2">
      <c r="BA1184" s="395"/>
      <c r="BB1184" s="324"/>
      <c r="BC1184" s="395"/>
      <c r="BD1184" s="395"/>
      <c r="BE1184" s="395"/>
      <c r="BF1184" s="395"/>
      <c r="BG1184" s="395"/>
      <c r="BH1184" s="395"/>
      <c r="BI1184" s="395"/>
      <c r="BJ1184" s="395"/>
      <c r="BK1184" s="395"/>
      <c r="BL1184" s="395"/>
      <c r="BM1184" s="395"/>
      <c r="BN1184" s="395"/>
      <c r="BO1184" s="395"/>
      <c r="BP1184" s="395"/>
      <c r="BQ1184" s="395"/>
      <c r="BR1184" s="395"/>
      <c r="BS1184" s="395"/>
      <c r="BT1184" s="395"/>
      <c r="BU1184" s="395"/>
      <c r="BV1184" s="395"/>
      <c r="BW1184" s="395"/>
      <c r="BX1184" s="395"/>
      <c r="BY1184" s="395"/>
    </row>
    <row r="1185" s="300" customFormat="true" ht="15" customHeight="true" x14ac:dyDescent="0.2">
      <c r="BA1185" s="395"/>
      <c r="BB1185" s="324"/>
      <c r="BC1185" s="395"/>
      <c r="BD1185" s="395"/>
      <c r="BE1185" s="395"/>
      <c r="BF1185" s="395"/>
      <c r="BG1185" s="395"/>
      <c r="BH1185" s="395"/>
      <c r="BI1185" s="395"/>
      <c r="BJ1185" s="395"/>
      <c r="BK1185" s="395"/>
      <c r="BL1185" s="395"/>
      <c r="BM1185" s="395"/>
      <c r="BN1185" s="395"/>
      <c r="BO1185" s="395"/>
      <c r="BP1185" s="395"/>
      <c r="BQ1185" s="395"/>
      <c r="BR1185" s="395"/>
      <c r="BS1185" s="395"/>
      <c r="BT1185" s="395"/>
      <c r="BU1185" s="395"/>
      <c r="BV1185" s="395"/>
      <c r="BW1185" s="395"/>
      <c r="BX1185" s="395"/>
      <c r="BY1185" s="395"/>
    </row>
    <row r="1186" s="300" customFormat="true" ht="15" customHeight="true" x14ac:dyDescent="0.2">
      <c r="BA1186" s="395"/>
      <c r="BB1186" s="324"/>
      <c r="BC1186" s="395"/>
      <c r="BD1186" s="395"/>
      <c r="BE1186" s="395"/>
      <c r="BF1186" s="395"/>
      <c r="BG1186" s="395"/>
      <c r="BH1186" s="395"/>
      <c r="BI1186" s="395"/>
      <c r="BJ1186" s="395"/>
      <c r="BK1186" s="395"/>
      <c r="BL1186" s="395"/>
      <c r="BM1186" s="395"/>
      <c r="BN1186" s="395"/>
      <c r="BO1186" s="395"/>
      <c r="BP1186" s="395"/>
      <c r="BQ1186" s="395"/>
      <c r="BR1186" s="395"/>
      <c r="BS1186" s="395"/>
      <c r="BT1186" s="395"/>
      <c r="BU1186" s="395"/>
      <c r="BV1186" s="395"/>
      <c r="BW1186" s="395"/>
      <c r="BX1186" s="395"/>
      <c r="BY1186" s="395"/>
    </row>
    <row r="1187" s="300" customFormat="true" ht="15" customHeight="true" x14ac:dyDescent="0.2">
      <c r="BA1187" s="395"/>
      <c r="BB1187" s="324"/>
      <c r="BC1187" s="395"/>
      <c r="BD1187" s="395"/>
      <c r="BE1187" s="395"/>
      <c r="BF1187" s="395"/>
      <c r="BG1187" s="395"/>
      <c r="BH1187" s="395"/>
      <c r="BI1187" s="395"/>
      <c r="BJ1187" s="395"/>
      <c r="BK1187" s="395"/>
      <c r="BL1187" s="395"/>
      <c r="BM1187" s="395"/>
      <c r="BN1187" s="395"/>
      <c r="BO1187" s="395"/>
      <c r="BP1187" s="395"/>
      <c r="BQ1187" s="395"/>
      <c r="BR1187" s="395"/>
      <c r="BS1187" s="395"/>
      <c r="BT1187" s="395"/>
      <c r="BU1187" s="395"/>
      <c r="BV1187" s="395"/>
      <c r="BW1187" s="395"/>
      <c r="BX1187" s="395"/>
      <c r="BY1187" s="395"/>
    </row>
    <row r="1188" s="300" customFormat="true" ht="15" customHeight="true" x14ac:dyDescent="0.2">
      <c r="BA1188" s="395"/>
      <c r="BB1188" s="324"/>
      <c r="BC1188" s="395"/>
      <c r="BD1188" s="395"/>
      <c r="BE1188" s="395"/>
      <c r="BF1188" s="395"/>
      <c r="BG1188" s="395"/>
      <c r="BH1188" s="395"/>
      <c r="BI1188" s="395"/>
      <c r="BJ1188" s="395"/>
      <c r="BK1188" s="395"/>
      <c r="BL1188" s="395"/>
      <c r="BM1188" s="395"/>
      <c r="BN1188" s="395"/>
      <c r="BO1188" s="395"/>
      <c r="BP1188" s="395"/>
      <c r="BQ1188" s="395"/>
      <c r="BR1188" s="395"/>
      <c r="BS1188" s="395"/>
      <c r="BT1188" s="395"/>
      <c r="BU1188" s="395"/>
      <c r="BV1188" s="395"/>
      <c r="BW1188" s="395"/>
      <c r="BX1188" s="395"/>
      <c r="BY1188" s="395"/>
    </row>
    <row r="1189" s="300" customFormat="true" ht="15" customHeight="true" x14ac:dyDescent="0.2">
      <c r="BA1189" s="395"/>
      <c r="BB1189" s="324"/>
      <c r="BC1189" s="395"/>
      <c r="BD1189" s="395"/>
      <c r="BE1189" s="395"/>
      <c r="BF1189" s="395"/>
      <c r="BG1189" s="395"/>
      <c r="BH1189" s="395"/>
      <c r="BI1189" s="395"/>
      <c r="BJ1189" s="395"/>
      <c r="BK1189" s="395"/>
      <c r="BL1189" s="395"/>
      <c r="BM1189" s="395"/>
      <c r="BN1189" s="395"/>
      <c r="BO1189" s="395"/>
      <c r="BP1189" s="395"/>
      <c r="BQ1189" s="395"/>
      <c r="BR1189" s="395"/>
      <c r="BS1189" s="395"/>
      <c r="BT1189" s="395"/>
      <c r="BU1189" s="395"/>
      <c r="BV1189" s="395"/>
      <c r="BW1189" s="395"/>
      <c r="BX1189" s="395"/>
      <c r="BY1189" s="395"/>
    </row>
    <row r="1190" s="300" customFormat="true" ht="15" customHeight="true" x14ac:dyDescent="0.2">
      <c r="BA1190" s="395"/>
      <c r="BB1190" s="324"/>
      <c r="BC1190" s="395"/>
      <c r="BD1190" s="395"/>
      <c r="BE1190" s="395"/>
      <c r="BF1190" s="395"/>
      <c r="BG1190" s="395"/>
      <c r="BH1190" s="395"/>
      <c r="BI1190" s="395"/>
      <c r="BJ1190" s="395"/>
      <c r="BK1190" s="395"/>
      <c r="BL1190" s="395"/>
      <c r="BM1190" s="395"/>
      <c r="BN1190" s="395"/>
      <c r="BO1190" s="395"/>
      <c r="BP1190" s="395"/>
      <c r="BQ1190" s="395"/>
      <c r="BR1190" s="395"/>
      <c r="BS1190" s="395"/>
      <c r="BT1190" s="395"/>
      <c r="BU1190" s="395"/>
      <c r="BV1190" s="395"/>
      <c r="BW1190" s="395"/>
      <c r="BX1190" s="395"/>
      <c r="BY1190" s="395"/>
    </row>
    <row r="1191" s="300" customFormat="true" ht="15" customHeight="true" x14ac:dyDescent="0.2">
      <c r="BA1191" s="395"/>
      <c r="BB1191" s="324"/>
      <c r="BC1191" s="395"/>
      <c r="BD1191" s="395"/>
      <c r="BE1191" s="395"/>
      <c r="BF1191" s="395"/>
      <c r="BG1191" s="395"/>
      <c r="BH1191" s="395"/>
      <c r="BI1191" s="395"/>
      <c r="BJ1191" s="395"/>
      <c r="BK1191" s="395"/>
      <c r="BL1191" s="395"/>
      <c r="BM1191" s="395"/>
      <c r="BN1191" s="395"/>
      <c r="BO1191" s="395"/>
      <c r="BP1191" s="395"/>
      <c r="BQ1191" s="395"/>
      <c r="BR1191" s="395"/>
      <c r="BS1191" s="395"/>
      <c r="BT1191" s="395"/>
      <c r="BU1191" s="395"/>
      <c r="BV1191" s="395"/>
      <c r="BW1191" s="395"/>
      <c r="BX1191" s="395"/>
      <c r="BY1191" s="395"/>
    </row>
    <row r="1192" s="300" customFormat="true" ht="15" customHeight="true" x14ac:dyDescent="0.2">
      <c r="BA1192" s="395"/>
      <c r="BB1192" s="324"/>
      <c r="BC1192" s="395"/>
      <c r="BD1192" s="395"/>
      <c r="BE1192" s="395"/>
      <c r="BF1192" s="395"/>
      <c r="BG1192" s="395"/>
      <c r="BH1192" s="395"/>
      <c r="BI1192" s="395"/>
      <c r="BJ1192" s="395"/>
      <c r="BK1192" s="395"/>
      <c r="BL1192" s="395"/>
      <c r="BM1192" s="395"/>
      <c r="BN1192" s="395"/>
      <c r="BO1192" s="395"/>
      <c r="BP1192" s="395"/>
      <c r="BQ1192" s="395"/>
      <c r="BR1192" s="395"/>
      <c r="BS1192" s="395"/>
      <c r="BT1192" s="395"/>
      <c r="BU1192" s="395"/>
      <c r="BV1192" s="395"/>
      <c r="BW1192" s="395"/>
      <c r="BX1192" s="395"/>
      <c r="BY1192" s="395"/>
    </row>
    <row r="1193" s="300" customFormat="true" ht="15" customHeight="true" x14ac:dyDescent="0.2">
      <c r="BA1193" s="395"/>
      <c r="BB1193" s="324"/>
      <c r="BC1193" s="395"/>
      <c r="BD1193" s="395"/>
      <c r="BE1193" s="395"/>
      <c r="BF1193" s="395"/>
      <c r="BG1193" s="395"/>
      <c r="BH1193" s="395"/>
      <c r="BI1193" s="395"/>
      <c r="BJ1193" s="395"/>
      <c r="BK1193" s="395"/>
      <c r="BL1193" s="395"/>
      <c r="BM1193" s="395"/>
      <c r="BN1193" s="395"/>
      <c r="BO1193" s="395"/>
      <c r="BP1193" s="395"/>
      <c r="BQ1193" s="395"/>
      <c r="BR1193" s="395"/>
      <c r="BS1193" s="395"/>
      <c r="BT1193" s="395"/>
      <c r="BU1193" s="395"/>
      <c r="BV1193" s="395"/>
      <c r="BW1193" s="395"/>
      <c r="BX1193" s="395"/>
      <c r="BY1193" s="395"/>
    </row>
    <row r="1194" s="300" customFormat="true" ht="15" customHeight="true" x14ac:dyDescent="0.2">
      <c r="BA1194" s="395"/>
      <c r="BB1194" s="324"/>
      <c r="BC1194" s="395"/>
      <c r="BD1194" s="395"/>
      <c r="BE1194" s="395"/>
      <c r="BF1194" s="395"/>
      <c r="BG1194" s="395"/>
      <c r="BH1194" s="395"/>
      <c r="BI1194" s="395"/>
      <c r="BJ1194" s="395"/>
      <c r="BK1194" s="395"/>
      <c r="BL1194" s="395"/>
      <c r="BM1194" s="395"/>
      <c r="BN1194" s="395"/>
      <c r="BO1194" s="395"/>
      <c r="BP1194" s="395"/>
      <c r="BQ1194" s="395"/>
      <c r="BR1194" s="395"/>
      <c r="BS1194" s="395"/>
      <c r="BT1194" s="395"/>
      <c r="BU1194" s="395"/>
      <c r="BV1194" s="395"/>
      <c r="BW1194" s="395"/>
      <c r="BX1194" s="395"/>
      <c r="BY1194" s="395"/>
    </row>
    <row r="1195" s="300" customFormat="true" ht="15" customHeight="true" x14ac:dyDescent="0.2">
      <c r="BA1195" s="395"/>
      <c r="BB1195" s="324"/>
      <c r="BC1195" s="395"/>
      <c r="BD1195" s="395"/>
      <c r="BE1195" s="395"/>
      <c r="BF1195" s="395"/>
      <c r="BG1195" s="395"/>
      <c r="BH1195" s="395"/>
      <c r="BI1195" s="395"/>
      <c r="BJ1195" s="395"/>
      <c r="BK1195" s="395"/>
      <c r="BL1195" s="395"/>
      <c r="BM1195" s="395"/>
      <c r="BN1195" s="395"/>
      <c r="BO1195" s="395"/>
      <c r="BP1195" s="395"/>
      <c r="BQ1195" s="395"/>
      <c r="BR1195" s="395"/>
      <c r="BS1195" s="395"/>
      <c r="BT1195" s="395"/>
      <c r="BU1195" s="395"/>
      <c r="BV1195" s="395"/>
      <c r="BW1195" s="395"/>
      <c r="BX1195" s="395"/>
      <c r="BY1195" s="395"/>
    </row>
    <row r="1196" s="300" customFormat="true" ht="15" customHeight="true" x14ac:dyDescent="0.2">
      <c r="BA1196" s="395"/>
      <c r="BB1196" s="324"/>
      <c r="BC1196" s="395"/>
      <c r="BD1196" s="395"/>
      <c r="BE1196" s="395"/>
      <c r="BF1196" s="395"/>
      <c r="BG1196" s="395"/>
      <c r="BH1196" s="395"/>
      <c r="BI1196" s="395"/>
      <c r="BJ1196" s="395"/>
      <c r="BK1196" s="395"/>
      <c r="BL1196" s="395"/>
      <c r="BM1196" s="395"/>
      <c r="BN1196" s="395"/>
      <c r="BO1196" s="395"/>
      <c r="BP1196" s="395"/>
      <c r="BQ1196" s="395"/>
      <c r="BR1196" s="395"/>
      <c r="BS1196" s="395"/>
      <c r="BT1196" s="395"/>
      <c r="BU1196" s="395"/>
      <c r="BV1196" s="395"/>
      <c r="BW1196" s="395"/>
      <c r="BX1196" s="395"/>
      <c r="BY1196" s="395"/>
    </row>
    <row r="1197" s="300" customFormat="true" ht="15" customHeight="true" x14ac:dyDescent="0.2">
      <c r="BA1197" s="395"/>
      <c r="BB1197" s="324"/>
      <c r="BC1197" s="395"/>
      <c r="BD1197" s="395"/>
      <c r="BE1197" s="395"/>
      <c r="BF1197" s="395"/>
      <c r="BG1197" s="395"/>
      <c r="BH1197" s="395"/>
      <c r="BI1197" s="395"/>
      <c r="BJ1197" s="395"/>
      <c r="BK1197" s="395"/>
      <c r="BL1197" s="395"/>
      <c r="BM1197" s="395"/>
      <c r="BN1197" s="395"/>
      <c r="BO1197" s="395"/>
      <c r="BP1197" s="395"/>
      <c r="BQ1197" s="395"/>
      <c r="BR1197" s="395"/>
      <c r="BS1197" s="395"/>
      <c r="BT1197" s="395"/>
      <c r="BU1197" s="395"/>
      <c r="BV1197" s="395"/>
      <c r="BW1197" s="395"/>
      <c r="BX1197" s="395"/>
      <c r="BY1197" s="395"/>
    </row>
    <row r="1198" s="300" customFormat="true" ht="15" customHeight="true" x14ac:dyDescent="0.2">
      <c r="BA1198" s="395"/>
      <c r="BB1198" s="324"/>
      <c r="BC1198" s="395"/>
      <c r="BD1198" s="395"/>
      <c r="BE1198" s="395"/>
      <c r="BF1198" s="395"/>
      <c r="BG1198" s="395"/>
      <c r="BH1198" s="395"/>
      <c r="BI1198" s="395"/>
      <c r="BJ1198" s="395"/>
      <c r="BK1198" s="395"/>
      <c r="BL1198" s="395"/>
      <c r="BM1198" s="395"/>
      <c r="BN1198" s="395"/>
      <c r="BO1198" s="395"/>
      <c r="BP1198" s="395"/>
      <c r="BQ1198" s="395"/>
      <c r="BR1198" s="395"/>
      <c r="BS1198" s="395"/>
      <c r="BT1198" s="395"/>
      <c r="BU1198" s="395"/>
      <c r="BV1198" s="395"/>
      <c r="BW1198" s="395"/>
      <c r="BX1198" s="395"/>
      <c r="BY1198" s="395"/>
    </row>
    <row r="1199" s="300" customFormat="true" ht="15" customHeight="true" x14ac:dyDescent="0.2">
      <c r="BA1199" s="395"/>
      <c r="BB1199" s="324"/>
      <c r="BC1199" s="395"/>
      <c r="BD1199" s="395"/>
      <c r="BE1199" s="395"/>
      <c r="BF1199" s="395"/>
      <c r="BG1199" s="395"/>
      <c r="BH1199" s="395"/>
      <c r="BI1199" s="395"/>
      <c r="BJ1199" s="395"/>
      <c r="BK1199" s="395"/>
      <c r="BL1199" s="395"/>
      <c r="BM1199" s="395"/>
      <c r="BN1199" s="395"/>
      <c r="BO1199" s="395"/>
      <c r="BP1199" s="395"/>
      <c r="BQ1199" s="395"/>
      <c r="BR1199" s="395"/>
      <c r="BS1199" s="395"/>
      <c r="BT1199" s="395"/>
      <c r="BU1199" s="395"/>
      <c r="BV1199" s="395"/>
      <c r="BW1199" s="395"/>
      <c r="BX1199" s="395"/>
      <c r="BY1199" s="395"/>
    </row>
    <row r="1200" s="300" customFormat="true" ht="15" customHeight="true" x14ac:dyDescent="0.2">
      <c r="BA1200" s="395"/>
      <c r="BB1200" s="324"/>
      <c r="BC1200" s="395"/>
      <c r="BD1200" s="395"/>
      <c r="BE1200" s="395"/>
      <c r="BF1200" s="395"/>
      <c r="BG1200" s="395"/>
      <c r="BH1200" s="395"/>
      <c r="BI1200" s="395"/>
      <c r="BJ1200" s="395"/>
      <c r="BK1200" s="395"/>
      <c r="BL1200" s="395"/>
      <c r="BM1200" s="395"/>
      <c r="BN1200" s="395"/>
      <c r="BO1200" s="395"/>
      <c r="BP1200" s="395"/>
      <c r="BQ1200" s="395"/>
      <c r="BR1200" s="395"/>
      <c r="BS1200" s="395"/>
      <c r="BT1200" s="395"/>
      <c r="BU1200" s="395"/>
      <c r="BV1200" s="395"/>
      <c r="BW1200" s="395"/>
      <c r="BX1200" s="395"/>
      <c r="BY1200" s="395"/>
    </row>
  </sheetData>
  <mergeCells count="1001">
    <mergeCell ref="BA347:BA348"/>
    <mergeCell ref="BA349:BA350"/>
    <mergeCell ref="BA351:BA352"/>
    <mergeCell ref="BA353:BA354"/>
    <mergeCell ref="BA153:BA165"/>
    <mergeCell ref="BA231:BA235"/>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H56:L56"/>
    <mergeCell ref="M56:Q56"/>
    <mergeCell ref="A35:A36"/>
    <mergeCell ref="A37:A38"/>
    <mergeCell ref="A41:A42"/>
    <mergeCell ref="A43:A44"/>
    <mergeCell ref="A45:A46"/>
    <mergeCell ref="A140:A143"/>
    <mergeCell ref="A108:B108"/>
    <mergeCell ref="C120:G120"/>
    <mergeCell ref="H120:L120"/>
    <mergeCell ref="A58:A71"/>
    <mergeCell ref="M133:Q133"/>
    <mergeCell ref="A135:A139"/>
    <mergeCell ref="M120:Q120"/>
    <mergeCell ref="A122:A123"/>
    <mergeCell ref="A124:A127"/>
    <mergeCell ref="A128:A129"/>
    <mergeCell ref="A130:A132"/>
    <mergeCell ref="C14:G14"/>
    <mergeCell ref="H14:L14"/>
    <mergeCell ref="BA29:BA30"/>
    <mergeCell ref="A31:A32"/>
    <mergeCell ref="BA31:BA32"/>
    <mergeCell ref="C27:G27"/>
    <mergeCell ref="H27:L27"/>
    <mergeCell ref="M27:Q27"/>
    <mergeCell ref="M14:Q14"/>
    <mergeCell ref="A16:A17"/>
    <mergeCell ref="A18:A21"/>
    <mergeCell ref="A22:A23"/>
    <mergeCell ref="A24:A26"/>
    <mergeCell ref="A29:A30"/>
    <mergeCell ref="A153:A164"/>
    <mergeCell ref="C133:G133"/>
    <mergeCell ref="H133:L133"/>
    <mergeCell ref="C220:G220"/>
    <mergeCell ref="H220:L220"/>
    <mergeCell ref="M220:Q220"/>
    <mergeCell ref="A208:B208"/>
    <mergeCell ref="A1025:C1025"/>
    <mergeCell ref="A1026:B1026"/>
    <mergeCell ref="A1031:A1033"/>
    <mergeCell ref="A1034:C1034"/>
    <mergeCell ref="A222:A224"/>
    <mergeCell ref="A225:A228"/>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5:D405"/>
    <mergeCell ref="A144:A147"/>
    <mergeCell ref="H405:I405"/>
    <mergeCell ref="M405:N405"/>
    <mergeCell ref="C406:D406"/>
    <mergeCell ref="H406:I406"/>
    <mergeCell ref="M406:N406"/>
    <mergeCell ref="C401:D402"/>
    <mergeCell ref="H401:I402"/>
    <mergeCell ref="M401:N40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57:D457"/>
    <mergeCell ref="H457:I457"/>
    <mergeCell ref="M457:N457"/>
    <mergeCell ref="C458:D458"/>
    <mergeCell ref="H458:I458"/>
    <mergeCell ref="M458:N458"/>
    <mergeCell ref="C455:D455"/>
    <mergeCell ref="H455:I455"/>
    <mergeCell ref="M455:N455"/>
    <mergeCell ref="C456:E456"/>
    <mergeCell ref="H456:I456"/>
    <mergeCell ref="M456:N456"/>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65:D465"/>
    <mergeCell ref="H465:I465"/>
    <mergeCell ref="M465:N465"/>
    <mergeCell ref="C466:D466"/>
    <mergeCell ref="H466:I466"/>
    <mergeCell ref="M466:N466"/>
    <mergeCell ref="C463:D463"/>
    <mergeCell ref="H463:I463"/>
    <mergeCell ref="M463:O463"/>
    <mergeCell ref="C464:D464"/>
    <mergeCell ref="H464:J464"/>
    <mergeCell ref="M464:N464"/>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1:D501"/>
    <mergeCell ref="H501:I501"/>
    <mergeCell ref="M501:N501"/>
    <mergeCell ref="C502:D502"/>
    <mergeCell ref="H502:I502"/>
    <mergeCell ref="M502:N502"/>
    <mergeCell ref="C499:D499"/>
    <mergeCell ref="H499:I499"/>
    <mergeCell ref="M499:N499"/>
    <mergeCell ref="C500:D500"/>
    <mergeCell ref="H500:I500"/>
    <mergeCell ref="M500:N500"/>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9:D509"/>
    <mergeCell ref="H509:I509"/>
    <mergeCell ref="M509:N509"/>
    <mergeCell ref="C510:G510"/>
    <mergeCell ref="H510:I510"/>
    <mergeCell ref="M510:N510"/>
    <mergeCell ref="C507:D507"/>
    <mergeCell ref="H507:I507"/>
    <mergeCell ref="M507:N507"/>
    <mergeCell ref="C508:D508"/>
    <mergeCell ref="H508:I508"/>
    <mergeCell ref="M508:N508"/>
    <mergeCell ref="C513:D513"/>
    <mergeCell ref="H513:I513"/>
    <mergeCell ref="M513:N513"/>
    <mergeCell ref="C514:D514"/>
    <mergeCell ref="H514:I514"/>
    <mergeCell ref="M514:N514"/>
    <mergeCell ref="C511:D512"/>
    <mergeCell ref="E511:G511"/>
    <mergeCell ref="H511:I511"/>
    <mergeCell ref="M511:N511"/>
    <mergeCell ref="H512:I512"/>
    <mergeCell ref="M512:N512"/>
    <mergeCell ref="C517:D518"/>
    <mergeCell ref="H517:I517"/>
    <mergeCell ref="M517:N517"/>
    <mergeCell ref="H518:I518"/>
    <mergeCell ref="M518:N518"/>
    <mergeCell ref="C519:D519"/>
    <mergeCell ref="H519:I519"/>
    <mergeCell ref="M519:N519"/>
    <mergeCell ref="C515:D515"/>
    <mergeCell ref="H515:I515"/>
    <mergeCell ref="M515:N515"/>
    <mergeCell ref="C516:E516"/>
    <mergeCell ref="H516:I516"/>
    <mergeCell ref="M516:N516"/>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24:D524"/>
    <mergeCell ref="H524:I524"/>
    <mergeCell ref="M524:Q524"/>
    <mergeCell ref="C525:D525"/>
    <mergeCell ref="H525:I525"/>
    <mergeCell ref="M525:N526"/>
    <mergeCell ref="O525:Q525"/>
    <mergeCell ref="C526:D526"/>
    <mergeCell ref="H526:L526"/>
    <mergeCell ref="C529:D529"/>
    <mergeCell ref="H529:I529"/>
    <mergeCell ref="M529:N529"/>
    <mergeCell ref="C530:D530"/>
    <mergeCell ref="H530:I530"/>
    <mergeCell ref="M530:O530"/>
    <mergeCell ref="C527:D527"/>
    <mergeCell ref="H527:I528"/>
    <mergeCell ref="J527:L527"/>
    <mergeCell ref="M527:N527"/>
    <mergeCell ref="C528:D528"/>
    <mergeCell ref="M528:N528"/>
    <mergeCell ref="C531:D531"/>
    <mergeCell ref="H531:I531"/>
    <mergeCell ref="M531:N532"/>
    <mergeCell ref="C532:D532"/>
    <mergeCell ref="H532:J532"/>
    <mergeCell ref="C533:D533"/>
    <mergeCell ref="H533:I534"/>
    <mergeCell ref="M533:N533"/>
    <mergeCell ref="C534:D534"/>
    <mergeCell ref="M534:N534"/>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73:D573"/>
    <mergeCell ref="H573:I573"/>
    <mergeCell ref="M573:N573"/>
    <mergeCell ref="C574:D574"/>
    <mergeCell ref="H574:I574"/>
    <mergeCell ref="M574:N574"/>
    <mergeCell ref="C571:E571"/>
    <mergeCell ref="H571:I571"/>
    <mergeCell ref="M571:N571"/>
    <mergeCell ref="C572:D572"/>
    <mergeCell ref="H572:I572"/>
    <mergeCell ref="M572:N572"/>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93:D593"/>
    <mergeCell ref="H593:I593"/>
    <mergeCell ref="M593:N593"/>
    <mergeCell ref="C594:D594"/>
    <mergeCell ref="H594:I594"/>
    <mergeCell ref="M594:N594"/>
    <mergeCell ref="C591:D591"/>
    <mergeCell ref="H591:I591"/>
    <mergeCell ref="M591:N591"/>
    <mergeCell ref="C592:D592"/>
    <mergeCell ref="H592:I592"/>
    <mergeCell ref="M592:O592"/>
    <mergeCell ref="C597:D597"/>
    <mergeCell ref="H597:I597"/>
    <mergeCell ref="M597:N597"/>
    <mergeCell ref="C598:D598"/>
    <mergeCell ref="H598:I598"/>
    <mergeCell ref="M598:N598"/>
    <mergeCell ref="C595:D595"/>
    <mergeCell ref="H595:J595"/>
    <mergeCell ref="M595:N595"/>
    <mergeCell ref="C596:D596"/>
    <mergeCell ref="H596:I596"/>
    <mergeCell ref="M596:N596"/>
    <mergeCell ref="C601:D601"/>
    <mergeCell ref="H601:I601"/>
    <mergeCell ref="M601:N601"/>
    <mergeCell ref="C602:D602"/>
    <mergeCell ref="H602:I602"/>
    <mergeCell ref="M602:N602"/>
    <mergeCell ref="C599:D599"/>
    <mergeCell ref="H599:I599"/>
    <mergeCell ref="M599:N599"/>
    <mergeCell ref="C600:D600"/>
    <mergeCell ref="H600:I600"/>
    <mergeCell ref="M600:N600"/>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3:D683"/>
    <mergeCell ref="H683:I683"/>
    <mergeCell ref="M683:N683"/>
    <mergeCell ref="C684:D684"/>
    <mergeCell ref="H684:I684"/>
    <mergeCell ref="M684:N684"/>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5:D685"/>
    <mergeCell ref="H685:I685"/>
    <mergeCell ref="M685:N685"/>
    <mergeCell ref="C686:D686"/>
    <mergeCell ref="H686:I686"/>
    <mergeCell ref="M686:N686"/>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28575</xdr:rowOff>
                  </from>
                  <to>
                    <xdr:col>1</xdr:col>
                    <xdr:colOff>1704975</xdr:colOff>
                    <xdr:row>399</xdr:row>
                    <xdr:rowOff>219075</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B45D-A7AA-4394-831B-50AF0C2A8889}">
  <sheetPr codeName="Feuil5"/>
  <dimension ref="A1:AK1070"/>
  <sheetViews>
    <sheetView workbookViewId="0"/>
  </sheetViews>
  <sheetFormatPr defaultColWidth="13.5703125" defaultRowHeight="15" customHeight="true" x14ac:dyDescent="0.2"/>
  <cols>
    <col min="1" max="1" width="30.7109375" style="394" customWidth="true"/>
    <col min="2" max="2" width="32.7109375" style="394" customWidth="true"/>
    <col min="3" max="28" width="10.7109375" style="394" customWidth="true"/>
    <col min="29" max="16384" width="13.5703125" style="394"/>
  </cols>
  <sheetData>
    <row r="1" s="257" customFormat="true" ht="17.25" customHeight="true" x14ac:dyDescent="0.2"/>
    <row r="2" s="257" customFormat="true" ht="22.5" customHeight="true" x14ac:dyDescent="0.35">
      <c r="A2" s="1856" t="str">
        <f>A1026</f>
        <v>Cambodia</v>
      </c>
      <c r="B2" s="1857"/>
    </row>
    <row r="3" s="257" customFormat="true" ht="22.5" customHeight="true" x14ac:dyDescent="0.35">
      <c r="A3" s="396" t="s">
        <v>146</v>
      </c>
      <c r="B3" s="397"/>
    </row>
    <row r="4" s="257" customFormat="true" ht="22.5" customHeight="true" x14ac:dyDescent="0.35">
      <c r="A4" s="398" t="str">
        <f>A1034</f>
        <v>2005</v>
      </c>
      <c r="B4" s="514"/>
    </row>
    <row r="5" s="257" customFormat="true" ht="15" customHeight="true" x14ac:dyDescent="0.35">
      <c r="A5" s="399"/>
      <c r="B5" s="397"/>
    </row>
    <row r="6" s="257" customFormat="true" ht="15" customHeight="true" x14ac:dyDescent="0.25">
      <c r="A6" s="400" t="s">
        <v>147</v>
      </c>
      <c r="B6" s="397"/>
    </row>
    <row r="7" s="257" customFormat="true" ht="15" customHeight="true" x14ac:dyDescent="0.25">
      <c r="A7" s="1852" t="s">
        <v>40</v>
      </c>
      <c r="B7" s="1853"/>
    </row>
    <row r="8" s="257" customFormat="true" ht="15" customHeight="true" x14ac:dyDescent="0.2">
      <c r="A8" s="1854" t="s">
        <v>39</v>
      </c>
      <c r="B8" s="1855"/>
    </row>
    <row r="9" s="257" customFormat="true" ht="15" customHeight="true" x14ac:dyDescent="0.2">
      <c r="A9" s="401" t="s">
        <v>148</v>
      </c>
      <c r="B9" s="397" t="str">
        <f>A1025</f>
        <v>DHS05</v>
      </c>
    </row>
    <row r="10" s="257" customFormat="true" ht="15" customHeight="true" x14ac:dyDescent="0.2">
      <c r="A10" s="402" t="str">
        <f>B1028</f>
        <v/>
      </c>
      <c r="B10" s="397"/>
    </row>
    <row r="11" s="257" customFormat="true" ht="15" customHeight="true" x14ac:dyDescent="0.2">
      <c r="A11" s="402" t="str">
        <f>B1027</f>
        <v/>
      </c>
      <c r="B11" s="403"/>
    </row>
    <row r="12" s="257" customFormat="true" ht="15" customHeight="true" x14ac:dyDescent="0.2">
      <c r="A12" s="401"/>
      <c r="B12" s="397"/>
    </row>
    <row r="13" s="257" customFormat="true" ht="15" customHeight="true" x14ac:dyDescent="0.2">
      <c r="A13" s="404"/>
      <c r="B13" s="405"/>
    </row>
    <row r="14" s="406" customFormat="true" ht="20.1" customHeight="true" x14ac:dyDescent="0.2">
      <c r="A14" s="1845" t="s">
        <v>149</v>
      </c>
      <c r="B14" s="1845"/>
      <c r="C14" s="1847" t="s">
        <v>150</v>
      </c>
      <c r="D14" s="1848"/>
      <c r="E14" s="1848"/>
      <c r="F14" s="1848"/>
      <c r="G14" s="1849"/>
      <c r="H14" s="1849" t="s">
        <v>38</v>
      </c>
      <c r="I14" s="1848"/>
      <c r="J14" s="1848"/>
      <c r="K14" s="1848"/>
      <c r="L14" s="1849"/>
      <c r="M14" s="1849" t="s">
        <v>37</v>
      </c>
      <c r="N14" s="1848"/>
      <c r="O14" s="1848"/>
      <c r="P14" s="1848"/>
      <c r="Q14" s="1849"/>
      <c r="R14" s="1849" t="s">
        <v>151</v>
      </c>
      <c r="S14" s="1848"/>
      <c r="T14" s="1848"/>
      <c r="U14" s="1848"/>
      <c r="V14" s="1848"/>
      <c r="W14" s="1848"/>
      <c r="X14" s="1848"/>
      <c r="Y14" s="1848"/>
      <c r="Z14" s="1848"/>
      <c r="AA14" s="1848"/>
      <c r="AB14" s="1848"/>
      <c r="AC14" s="1848"/>
      <c r="AD14" s="1848"/>
      <c r="AE14" s="1848"/>
      <c r="AF14" s="1848"/>
      <c r="AG14" s="1848"/>
      <c r="AH14" s="1848"/>
      <c r="AI14" s="1848"/>
      <c r="AJ14" s="1849"/>
    </row>
    <row r="15" s="411" customFormat="true" ht="45" customHeight="true" x14ac:dyDescent="0.2">
      <c r="A15" s="1851"/>
      <c r="B15" s="1851"/>
      <c r="C15" s="407" t="s">
        <v>0</v>
      </c>
      <c r="D15" s="408" t="s">
        <v>1</v>
      </c>
      <c r="E15" s="408" t="s">
        <v>2</v>
      </c>
      <c r="F15" s="408" t="s">
        <v>3</v>
      </c>
      <c r="G15" s="409" t="s">
        <v>4</v>
      </c>
      <c r="H15" s="408" t="s">
        <v>0</v>
      </c>
      <c r="I15" s="408" t="s">
        <v>1</v>
      </c>
      <c r="J15" s="408" t="s">
        <v>2</v>
      </c>
      <c r="K15" s="408" t="s">
        <v>3</v>
      </c>
      <c r="L15" s="409" t="s">
        <v>4</v>
      </c>
      <c r="M15" s="408" t="s">
        <v>0</v>
      </c>
      <c r="N15" s="408" t="s">
        <v>1</v>
      </c>
      <c r="O15" s="408" t="s">
        <v>2</v>
      </c>
      <c r="P15" s="408" t="s">
        <v>3</v>
      </c>
      <c r="Q15" s="409" t="s">
        <v>4</v>
      </c>
      <c r="R15" s="408" t="s">
        <v>152</v>
      </c>
      <c r="S15" s="408" t="s">
        <v>153</v>
      </c>
      <c r="T15" s="408" t="s">
        <v>154</v>
      </c>
      <c r="U15" s="408" t="s">
        <v>155</v>
      </c>
      <c r="V15" s="408" t="s">
        <v>156</v>
      </c>
      <c r="W15" s="408" t="s">
        <v>157</v>
      </c>
      <c r="X15" s="408" t="s">
        <v>158</v>
      </c>
      <c r="Y15" s="408" t="s">
        <v>159</v>
      </c>
      <c r="Z15" s="408" t="s">
        <v>160</v>
      </c>
      <c r="AA15" s="408" t="s">
        <v>161</v>
      </c>
      <c r="AB15" s="408" t="s">
        <v>162</v>
      </c>
      <c r="AC15" s="408" t="s">
        <v>163</v>
      </c>
      <c r="AD15" s="408" t="s">
        <v>164</v>
      </c>
      <c r="AE15" s="408" t="s">
        <v>165</v>
      </c>
      <c r="AF15" s="408" t="s">
        <v>166</v>
      </c>
      <c r="AG15" s="408" t="s">
        <v>167</v>
      </c>
      <c r="AH15" s="408" t="s">
        <v>168</v>
      </c>
      <c r="AI15" s="408" t="s">
        <v>169</v>
      </c>
      <c r="AJ15" s="410" t="s">
        <v>170</v>
      </c>
    </row>
    <row r="16" s="406" customFormat="true" ht="17.1" customHeight="true" x14ac:dyDescent="0.2">
      <c r="A16" s="1850" t="s">
        <v>13</v>
      </c>
      <c r="B16" s="412" t="s">
        <v>14</v>
      </c>
      <c r="C16" s="413">
        <v>53.125178484138168</v>
      </c>
      <c r="D16" s="1018">
        <v>54.893968690438975</v>
      </c>
      <c r="E16" s="1018">
        <v>53.782475512609309</v>
      </c>
      <c r="F16" s="1018">
        <v>60.575395647836096</v>
      </c>
      <c r="G16" s="1019">
        <v>84.277947640360154</v>
      </c>
      <c r="H16" s="1018">
        <v>56.753377169650697</v>
      </c>
      <c r="I16" s="1018">
        <v>68.918150528864913</v>
      </c>
      <c r="J16" s="1018">
        <v>88.729253147599636</v>
      </c>
      <c r="K16" s="1018">
        <v>95.09650377093962</v>
      </c>
      <c r="L16" s="1019">
        <v>99.634820506693444</v>
      </c>
      <c r="M16" s="1018">
        <v>52.957780304619895</v>
      </c>
      <c r="N16" s="1018">
        <v>54.436809143336276</v>
      </c>
      <c r="O16" s="1018">
        <v>52.531389642111151</v>
      </c>
      <c r="P16" s="1018">
        <v>57.26282888240052</v>
      </c>
      <c r="Q16" s="1019">
        <v>70.867186201551419</v>
      </c>
      <c r="R16" s="1018">
        <v>28.225404241967283</v>
      </c>
      <c r="S16" s="1018">
        <v>40.374275203648928</v>
      </c>
      <c r="T16" s="1018">
        <v>70.376527921630341</v>
      </c>
      <c r="U16" s="1018">
        <v>53.425149766224209</v>
      </c>
      <c r="V16" s="1018">
        <v>65.356082429821626</v>
      </c>
      <c r="W16" s="1018">
        <v>43.227001548666628</v>
      </c>
      <c r="X16" s="1018">
        <v>42.145527366381408</v>
      </c>
      <c r="Y16" s="1018">
        <v>53.430815743409497</v>
      </c>
      <c r="Z16" s="1018">
        <v>42.569396807482093</v>
      </c>
      <c r="AA16" s="1018">
        <v>78.722529524619674</v>
      </c>
      <c r="AB16" s="1018">
        <v>30.652046180262417</v>
      </c>
      <c r="AC16" s="1018">
        <v>55.351668568115123</v>
      </c>
      <c r="AD16" s="1018">
        <v>93.672850997896944</v>
      </c>
      <c r="AE16" s="1018">
        <v>30.774357690827063</v>
      </c>
      <c r="AF16" s="1018">
        <v>88.532843474470965</v>
      </c>
      <c r="AG16" s="1018">
        <v>52.759532878967541</v>
      </c>
      <c r="AH16" s="1018">
        <v>59.245424584229347</v>
      </c>
      <c r="AI16" s="1018">
        <v>96.175492850041095</v>
      </c>
      <c r="AJ16" s="1020">
        <v>53.89985915039486</v>
      </c>
    </row>
    <row r="17" s="406" customFormat="true" ht="17.1" customHeight="true" x14ac:dyDescent="0.2">
      <c r="A17" s="1822"/>
      <c r="B17" s="414" t="s">
        <v>51</v>
      </c>
      <c r="C17" s="415">
        <v>46.874821515862024</v>
      </c>
      <c r="D17" s="1021">
        <v>45.106031309561203</v>
      </c>
      <c r="E17" s="1021">
        <v>46.217524487390534</v>
      </c>
      <c r="F17" s="1021">
        <v>39.424604352163925</v>
      </c>
      <c r="G17" s="1022">
        <v>15.722052359639868</v>
      </c>
      <c r="H17" s="1021">
        <v>43.246622830349416</v>
      </c>
      <c r="I17" s="1021">
        <v>31.081849471135335</v>
      </c>
      <c r="J17" s="1021">
        <v>11.270746852400485</v>
      </c>
      <c r="K17" s="1021">
        <v>4.903496229060349</v>
      </c>
      <c r="L17" s="1022">
        <v>0.36517949330655808</v>
      </c>
      <c r="M17" s="1021">
        <v>47.042219695380268</v>
      </c>
      <c r="N17" s="1021">
        <v>45.563190856663702</v>
      </c>
      <c r="O17" s="1021">
        <v>47.468610357888863</v>
      </c>
      <c r="P17" s="1021">
        <v>42.737171117599573</v>
      </c>
      <c r="Q17" s="1022">
        <v>29.132813798448659</v>
      </c>
      <c r="R17" s="1021">
        <v>71.77459575803249</v>
      </c>
      <c r="S17" s="1021">
        <v>59.625724796351207</v>
      </c>
      <c r="T17" s="1021">
        <v>29.623472078369872</v>
      </c>
      <c r="U17" s="1021">
        <v>46.574850233775649</v>
      </c>
      <c r="V17" s="1021">
        <v>34.643917570178438</v>
      </c>
      <c r="W17" s="1021">
        <v>56.772998451333343</v>
      </c>
      <c r="X17" s="1021">
        <v>57.854472633618592</v>
      </c>
      <c r="Y17" s="1021">
        <v>46.569184256590574</v>
      </c>
      <c r="Z17" s="1021">
        <v>57.430603192517928</v>
      </c>
      <c r="AA17" s="1021">
        <v>21.277470475380429</v>
      </c>
      <c r="AB17" s="1021">
        <v>69.347953819737455</v>
      </c>
      <c r="AC17" s="1021">
        <v>44.648331431884586</v>
      </c>
      <c r="AD17" s="1021">
        <v>6.3271490021029804</v>
      </c>
      <c r="AE17" s="1021">
        <v>69.225642309172883</v>
      </c>
      <c r="AF17" s="1021">
        <v>11.46715652552902</v>
      </c>
      <c r="AG17" s="1021">
        <v>47.240467121032509</v>
      </c>
      <c r="AH17" s="1021">
        <v>40.754575415770439</v>
      </c>
      <c r="AI17" s="1021">
        <v>3.8245071499588965</v>
      </c>
      <c r="AJ17" s="1023">
        <v>46.100140849605054</v>
      </c>
    </row>
    <row r="18" s="406" customFormat="true" ht="17.1" customHeight="true" x14ac:dyDescent="0.2">
      <c r="A18" s="1822" t="s">
        <v>60</v>
      </c>
      <c r="B18" s="414" t="s">
        <v>15</v>
      </c>
      <c r="C18" s="416">
        <f>C16*C23/100</f>
        <v>51.750608419859667</v>
      </c>
      <c r="D18" s="416">
        <f>D16*D23/100</f>
        <v>54.380202928446458</v>
      </c>
      <c r="E18" s="416">
        <f t="shared" ref="E18:AJ18" si="0">E16*E23/100</f>
        <v>53.24716716419767</v>
      </c>
      <c r="F18" s="416">
        <f t="shared" si="0"/>
        <v>60.009095254116886</v>
      </c>
      <c r="G18" s="416">
        <f t="shared" si="0"/>
        <v>84.024386176520864</v>
      </c>
      <c r="H18" s="416">
        <f t="shared" si="0"/>
        <v>55.724013287495218</v>
      </c>
      <c r="I18" s="416">
        <f t="shared" si="0"/>
        <v>68.918150528864913</v>
      </c>
      <c r="J18" s="416">
        <f t="shared" si="0"/>
        <v>88.488746820787867</v>
      </c>
      <c r="K18" s="416">
        <f t="shared" si="0"/>
        <v>95.09650377093962</v>
      </c>
      <c r="L18" s="416">
        <f t="shared" si="0"/>
        <v>99.634820506693444</v>
      </c>
      <c r="M18" s="416">
        <f t="shared" si="0"/>
        <v>51.471739421584772</v>
      </c>
      <c r="N18" s="416">
        <f t="shared" si="0"/>
        <v>53.888045154624962</v>
      </c>
      <c r="O18" s="416">
        <f t="shared" si="0"/>
        <v>52.048092880834794</v>
      </c>
      <c r="P18" s="416">
        <f t="shared" si="0"/>
        <v>56.627739340706356</v>
      </c>
      <c r="Q18" s="416">
        <f t="shared" si="0"/>
        <v>70.423640456155994</v>
      </c>
      <c r="R18" s="416">
        <f t="shared" si="0"/>
        <v>27.961883963316478</v>
      </c>
      <c r="S18" s="416">
        <f t="shared" si="0"/>
        <v>40.223266289259911</v>
      </c>
      <c r="T18" s="416">
        <f t="shared" si="0"/>
        <v>70.280922888308112</v>
      </c>
      <c r="U18" s="416">
        <f t="shared" si="0"/>
        <v>50.635757881517094</v>
      </c>
      <c r="V18" s="416">
        <f t="shared" si="0"/>
        <v>64.196879761020043</v>
      </c>
      <c r="W18" s="416">
        <f t="shared" si="0"/>
        <v>43.095531684562502</v>
      </c>
      <c r="X18" s="416">
        <f t="shared" si="0"/>
        <v>41.643912320551443</v>
      </c>
      <c r="Y18" s="416">
        <f t="shared" si="0"/>
        <v>53.218993903367334</v>
      </c>
      <c r="Z18" s="416">
        <f t="shared" si="0"/>
        <v>42.465597548714584</v>
      </c>
      <c r="AA18" s="416">
        <f t="shared" si="0"/>
        <v>76.846158968473631</v>
      </c>
      <c r="AB18" s="416">
        <f t="shared" si="0"/>
        <v>30.652046180262417</v>
      </c>
      <c r="AC18" s="416">
        <f t="shared" si="0"/>
        <v>45.949547379673696</v>
      </c>
      <c r="AD18" s="416">
        <f t="shared" si="0"/>
        <v>93.672850997896944</v>
      </c>
      <c r="AE18" s="416">
        <f t="shared" si="0"/>
        <v>30.280577833458459</v>
      </c>
      <c r="AF18" s="416">
        <f t="shared" si="0"/>
        <v>88.417906706548294</v>
      </c>
      <c r="AG18" s="416">
        <f t="shared" si="0"/>
        <v>51.800280461199371</v>
      </c>
      <c r="AH18" s="416">
        <f t="shared" si="0"/>
        <v>58.870001803981694</v>
      </c>
      <c r="AI18" s="416">
        <f t="shared" si="0"/>
        <v>96.175492850041095</v>
      </c>
      <c r="AJ18" s="416">
        <f t="shared" si="0"/>
        <v>51.347717497420099</v>
      </c>
    </row>
    <row r="19" s="406" customFormat="true" ht="17.1" customHeight="true" x14ac:dyDescent="0.2">
      <c r="A19" s="1822"/>
      <c r="B19" s="414" t="s">
        <v>16</v>
      </c>
      <c r="C19" s="416">
        <f>C16*C22/100</f>
        <v>1.374570064278507</v>
      </c>
      <c r="D19" s="416">
        <f>D16*D22/100</f>
        <v>0.51376576199250212</v>
      </c>
      <c r="E19" s="416">
        <f t="shared" ref="E19:AJ19" si="1">E16*E22/100</f>
        <v>0.53530834841164665</v>
      </c>
      <c r="F19" s="416">
        <f t="shared" si="1"/>
        <v>0.56630039371916585</v>
      </c>
      <c r="G19" s="416">
        <f t="shared" si="1"/>
        <v>0.25356146383930478</v>
      </c>
      <c r="H19" s="416">
        <f t="shared" si="1"/>
        <v>1.0293638821554765</v>
      </c>
      <c r="I19" s="416">
        <f t="shared" si="1"/>
        <v>0</v>
      </c>
      <c r="J19" s="416">
        <f t="shared" si="1"/>
        <v>0.24050632681176493</v>
      </c>
      <c r="K19" s="416">
        <f t="shared" si="1"/>
        <v>0</v>
      </c>
      <c r="L19" s="416">
        <f t="shared" si="1"/>
        <v>0</v>
      </c>
      <c r="M19" s="416">
        <f t="shared" si="1"/>
        <v>1.4860408830351168</v>
      </c>
      <c r="N19" s="416">
        <f t="shared" si="1"/>
        <v>0.54876398871130749</v>
      </c>
      <c r="O19" s="416">
        <f t="shared" si="1"/>
        <v>0.48329676127636439</v>
      </c>
      <c r="P19" s="416">
        <f t="shared" si="1"/>
        <v>0.63508954169414555</v>
      </c>
      <c r="Q19" s="416">
        <f t="shared" si="1"/>
        <v>0.44354574539541969</v>
      </c>
      <c r="R19" s="416">
        <f t="shared" si="1"/>
        <v>0.26352027865080463</v>
      </c>
      <c r="S19" s="416">
        <f t="shared" si="1"/>
        <v>0.15100891438901037</v>
      </c>
      <c r="T19" s="416">
        <f t="shared" si="1"/>
        <v>9.5605033322235591E-2</v>
      </c>
      <c r="U19" s="416">
        <f t="shared" si="1"/>
        <v>2.7893918847071135</v>
      </c>
      <c r="V19" s="416">
        <f t="shared" si="1"/>
        <v>1.1592026688015493</v>
      </c>
      <c r="W19" s="416">
        <f t="shared" si="1"/>
        <v>0.13146986410412675</v>
      </c>
      <c r="X19" s="416">
        <f t="shared" si="1"/>
        <v>0.50161504582995886</v>
      </c>
      <c r="Y19" s="416">
        <f t="shared" si="1"/>
        <v>0.21182184004216281</v>
      </c>
      <c r="Z19" s="416">
        <f t="shared" si="1"/>
        <v>0.10379925876750259</v>
      </c>
      <c r="AA19" s="416">
        <f t="shared" si="1"/>
        <v>1.8763705561460986</v>
      </c>
      <c r="AB19" s="416">
        <f t="shared" si="1"/>
        <v>0</v>
      </c>
      <c r="AC19" s="416">
        <f t="shared" si="1"/>
        <v>9.4021211884413987</v>
      </c>
      <c r="AD19" s="416">
        <f t="shared" si="1"/>
        <v>0</v>
      </c>
      <c r="AE19" s="416">
        <f t="shared" si="1"/>
        <v>0.49377985736860253</v>
      </c>
      <c r="AF19" s="416">
        <f t="shared" si="1"/>
        <v>0.11493676792267336</v>
      </c>
      <c r="AG19" s="416">
        <f t="shared" si="1"/>
        <v>0.95925241776816461</v>
      </c>
      <c r="AH19" s="416">
        <f t="shared" si="1"/>
        <v>0.37542278024764791</v>
      </c>
      <c r="AI19" s="416">
        <f t="shared" si="1"/>
        <v>0</v>
      </c>
      <c r="AJ19" s="416">
        <f t="shared" si="1"/>
        <v>2.552141652974766</v>
      </c>
    </row>
    <row r="20" s="406" customFormat="true" ht="17.1" customHeight="true" x14ac:dyDescent="0.2">
      <c r="A20" s="1822"/>
      <c r="B20" s="414" t="s">
        <v>171</v>
      </c>
      <c r="C20" s="416">
        <f>100-C18-C19-C21</f>
        <v>23.251366024210942</v>
      </c>
      <c r="D20" s="416">
        <f>100-D18-D19-D21</f>
        <v>18.586037152602856</v>
      </c>
      <c r="E20" s="416">
        <f t="shared" ref="E20:AJ20" si="2">100-E18-E19-E21</f>
        <v>17.530900917555648</v>
      </c>
      <c r="F20" s="416">
        <f t="shared" si="2"/>
        <v>11.440193383384035</v>
      </c>
      <c r="G20" s="416">
        <f t="shared" si="2"/>
        <v>2.5404801212845811</v>
      </c>
      <c r="H20" s="416">
        <f t="shared" si="2"/>
        <v>17.098778801267891</v>
      </c>
      <c r="I20" s="416">
        <f t="shared" si="2"/>
        <v>8.0020392384480701</v>
      </c>
      <c r="J20" s="416">
        <f t="shared" si="2"/>
        <v>2.8870520023440491</v>
      </c>
      <c r="K20" s="416">
        <f t="shared" si="2"/>
        <v>0.94461623130678518</v>
      </c>
      <c r="L20" s="416">
        <f t="shared" si="2"/>
        <v>0.28224907486526979</v>
      </c>
      <c r="M20" s="416">
        <f t="shared" si="2"/>
        <v>23.950992246854341</v>
      </c>
      <c r="N20" s="416">
        <f t="shared" si="2"/>
        <v>18.259142680583505</v>
      </c>
      <c r="O20" s="416">
        <f t="shared" si="2"/>
        <v>19.811455035122702</v>
      </c>
      <c r="P20" s="416">
        <f t="shared" si="2"/>
        <v>13.522029147260849</v>
      </c>
      <c r="Q20" s="416">
        <f t="shared" si="2"/>
        <v>5.9511422044796909</v>
      </c>
      <c r="R20" s="416">
        <f t="shared" si="2"/>
        <v>8.7075358666600948</v>
      </c>
      <c r="S20" s="416">
        <f t="shared" si="2"/>
        <v>1.0948463291156116</v>
      </c>
      <c r="T20" s="416">
        <f t="shared" si="2"/>
        <v>13.751591866984631</v>
      </c>
      <c r="U20" s="416">
        <f t="shared" si="2"/>
        <v>32.354007231469552</v>
      </c>
      <c r="V20" s="416">
        <f t="shared" si="2"/>
        <v>7.5945694540743389</v>
      </c>
      <c r="W20" s="416">
        <f t="shared" si="2"/>
        <v>52.999252863748715</v>
      </c>
      <c r="X20" s="416">
        <f t="shared" si="2"/>
        <v>29.354387537373483</v>
      </c>
      <c r="Y20" s="416">
        <f t="shared" si="2"/>
        <v>3.6301243257093887</v>
      </c>
      <c r="Z20" s="416">
        <f t="shared" si="2"/>
        <v>13.333791403133226</v>
      </c>
      <c r="AA20" s="416">
        <f t="shared" si="2"/>
        <v>17.123459304622489</v>
      </c>
      <c r="AB20" s="416">
        <f t="shared" si="2"/>
        <v>26.943853199376775</v>
      </c>
      <c r="AC20" s="416">
        <f t="shared" si="2"/>
        <v>10.723573890021271</v>
      </c>
      <c r="AD20" s="416">
        <f t="shared" si="2"/>
        <v>7.5495165674510645E-14</v>
      </c>
      <c r="AE20" s="416">
        <f t="shared" si="2"/>
        <v>38.178927795280259</v>
      </c>
      <c r="AF20" s="416">
        <f t="shared" si="2"/>
        <v>4.6519703332477702</v>
      </c>
      <c r="AG20" s="416">
        <f t="shared" si="2"/>
        <v>20.503605467594802</v>
      </c>
      <c r="AH20" s="416">
        <f t="shared" si="2"/>
        <v>37.300323589534926</v>
      </c>
      <c r="AI20" s="416">
        <f t="shared" si="2"/>
        <v>3.1363255334862963</v>
      </c>
      <c r="AJ20" s="416">
        <f t="shared" si="2"/>
        <v>7.1281180185064414</v>
      </c>
    </row>
    <row r="21" s="406" customFormat="true" ht="17.1" customHeight="true" x14ac:dyDescent="0.2">
      <c r="A21" s="1822"/>
      <c r="B21" s="414" t="s">
        <v>17</v>
      </c>
      <c r="C21" s="415">
        <v>23.623455491650883</v>
      </c>
      <c r="D21" s="1021">
        <v>26.519994156958184</v>
      </c>
      <c r="E21" s="1021">
        <v>28.686623569835035</v>
      </c>
      <c r="F21" s="1021">
        <v>27.984410968779912</v>
      </c>
      <c r="G21" s="1022">
        <v>13.181572238355251</v>
      </c>
      <c r="H21" s="1021">
        <v>26.147844029081412</v>
      </c>
      <c r="I21" s="1021">
        <v>23.079810232687016</v>
      </c>
      <c r="J21" s="1021">
        <v>8.3836948500563189</v>
      </c>
      <c r="K21" s="1021">
        <v>3.9588799977535949</v>
      </c>
      <c r="L21" s="1022">
        <v>8.2930418441286194E-2</v>
      </c>
      <c r="M21" s="1021">
        <v>23.091227448525771</v>
      </c>
      <c r="N21" s="1021">
        <v>27.304048176080226</v>
      </c>
      <c r="O21" s="1021">
        <v>27.65715532276614</v>
      </c>
      <c r="P21" s="1021">
        <v>29.215141970338653</v>
      </c>
      <c r="Q21" s="1022">
        <v>23.181671593968897</v>
      </c>
      <c r="R21" s="1021">
        <v>63.067059891372622</v>
      </c>
      <c r="S21" s="1021">
        <v>58.530878467235468</v>
      </c>
      <c r="T21" s="1021">
        <v>15.871880211385021</v>
      </c>
      <c r="U21" s="1021">
        <v>14.220843002306236</v>
      </c>
      <c r="V21" s="1021">
        <v>27.049348116104071</v>
      </c>
      <c r="W21" s="1021">
        <v>3.7737455875846537</v>
      </c>
      <c r="X21" s="1021">
        <v>28.500085096245115</v>
      </c>
      <c r="Y21" s="1021">
        <v>42.939059930881115</v>
      </c>
      <c r="Z21" s="1021">
        <v>44.096811789384688</v>
      </c>
      <c r="AA21" s="1021">
        <v>4.15401117075778</v>
      </c>
      <c r="AB21" s="1021">
        <v>42.404100620360808</v>
      </c>
      <c r="AC21" s="1021">
        <v>33.924757541863634</v>
      </c>
      <c r="AD21" s="1021">
        <v>6.3271490021029804</v>
      </c>
      <c r="AE21" s="1021">
        <v>31.046714513892663</v>
      </c>
      <c r="AF21" s="1021">
        <v>6.8151861922812627</v>
      </c>
      <c r="AG21" s="1021">
        <v>26.736861653437664</v>
      </c>
      <c r="AH21" s="1021">
        <v>3.4542518262357351</v>
      </c>
      <c r="AI21" s="1021">
        <v>0.68818161647260823</v>
      </c>
      <c r="AJ21" s="1023">
        <v>38.972022831098691</v>
      </c>
    </row>
    <row r="22" s="406" customFormat="true" ht="17.1" customHeight="true" x14ac:dyDescent="0.2">
      <c r="A22" s="1822" t="s">
        <v>54</v>
      </c>
      <c r="B22" s="414" t="s">
        <v>49</v>
      </c>
      <c r="C22" s="415">
        <v>2.587417310398155</v>
      </c>
      <c r="D22" s="1021">
        <v>0.93592388061748233</v>
      </c>
      <c r="E22" s="1021">
        <v>0.99532114003592764</v>
      </c>
      <c r="F22" s="1021">
        <v>0.93486866682874981</v>
      </c>
      <c r="G22" s="1022">
        <v>0.30086335861111535</v>
      </c>
      <c r="H22" s="1021">
        <v>1.8137491255867264</v>
      </c>
      <c r="I22" s="1021">
        <v>0</v>
      </c>
      <c r="J22" s="1021">
        <v>0.27105640843351475</v>
      </c>
      <c r="K22" s="1021">
        <v>0</v>
      </c>
      <c r="L22" s="1022">
        <v>0</v>
      </c>
      <c r="M22" s="1021">
        <v>2.8060860453123606</v>
      </c>
      <c r="N22" s="1021">
        <v>1.0080752295131223</v>
      </c>
      <c r="O22" s="1021">
        <v>0.92001518438593788</v>
      </c>
      <c r="P22" s="1021">
        <v>1.109078182285433</v>
      </c>
      <c r="Q22" s="1022">
        <v>0.62588310495910393</v>
      </c>
      <c r="R22" s="1021">
        <v>0.93362800543698254</v>
      </c>
      <c r="S22" s="1021">
        <v>0.37402260134037663</v>
      </c>
      <c r="T22" s="1021">
        <v>0.13584789722604548</v>
      </c>
      <c r="U22" s="1021">
        <v>5.2211213200390292</v>
      </c>
      <c r="V22" s="1021">
        <v>1.7736722057144165</v>
      </c>
      <c r="W22" s="1021">
        <v>0.30413829179456942</v>
      </c>
      <c r="X22" s="1021">
        <v>1.1901975777151776</v>
      </c>
      <c r="Y22" s="1021">
        <v>0.39644133651148739</v>
      </c>
      <c r="Z22" s="1021">
        <v>0.24383539949351268</v>
      </c>
      <c r="AA22" s="1021">
        <v>2.3835242178788003</v>
      </c>
      <c r="AB22" s="1021">
        <v>0</v>
      </c>
      <c r="AC22" s="1021">
        <v>16.986156753109</v>
      </c>
      <c r="AD22" s="1021">
        <v>0</v>
      </c>
      <c r="AE22" s="1021">
        <v>1.6045171838494094</v>
      </c>
      <c r="AF22" s="1021">
        <v>0.12982387486042526</v>
      </c>
      <c r="AG22" s="1021">
        <v>1.8181594214807164</v>
      </c>
      <c r="AH22" s="1021">
        <v>0.63367387926118834</v>
      </c>
      <c r="AI22" s="1021">
        <v>0</v>
      </c>
      <c r="AJ22" s="1023">
        <v>4.7349690578107371</v>
      </c>
    </row>
    <row r="23" s="406" customFormat="true" ht="17.1" customHeight="true" x14ac:dyDescent="0.2">
      <c r="A23" s="1823"/>
      <c r="B23" s="417" t="s">
        <v>48</v>
      </c>
      <c r="C23" s="418">
        <v>97.412582689601848</v>
      </c>
      <c r="D23" s="1024">
        <v>99.064076119382491</v>
      </c>
      <c r="E23" s="1024">
        <v>99.004678859964088</v>
      </c>
      <c r="F23" s="1024">
        <v>99.065131333171166</v>
      </c>
      <c r="G23" s="1025">
        <v>99.699136641388904</v>
      </c>
      <c r="H23" s="1024">
        <v>98.186250874413275</v>
      </c>
      <c r="I23" s="1024">
        <v>100</v>
      </c>
      <c r="J23" s="1024">
        <v>99.728943591566491</v>
      </c>
      <c r="K23" s="1024">
        <v>100</v>
      </c>
      <c r="L23" s="1025">
        <v>100</v>
      </c>
      <c r="M23" s="1024">
        <v>97.193913954687631</v>
      </c>
      <c r="N23" s="1024">
        <v>98.991924770486861</v>
      </c>
      <c r="O23" s="1024">
        <v>99.079984815614068</v>
      </c>
      <c r="P23" s="1024">
        <v>98.890921817714542</v>
      </c>
      <c r="Q23" s="1025">
        <v>99.374116895040899</v>
      </c>
      <c r="R23" s="1024">
        <v>99.066371994563013</v>
      </c>
      <c r="S23" s="1024">
        <v>99.625977398659614</v>
      </c>
      <c r="T23" s="1024">
        <v>99.864152102773957</v>
      </c>
      <c r="U23" s="1024">
        <v>94.778878679960968</v>
      </c>
      <c r="V23" s="1024">
        <v>98.226327794285524</v>
      </c>
      <c r="W23" s="1024">
        <v>99.695861708205427</v>
      </c>
      <c r="X23" s="1024">
        <v>98.809802422284804</v>
      </c>
      <c r="Y23" s="1024">
        <v>99.603558663488514</v>
      </c>
      <c r="Z23" s="1024">
        <v>99.75616460050648</v>
      </c>
      <c r="AA23" s="1024">
        <v>97.616475782121285</v>
      </c>
      <c r="AB23" s="1024">
        <v>100</v>
      </c>
      <c r="AC23" s="1024">
        <v>83.013843246890943</v>
      </c>
      <c r="AD23" s="1024">
        <v>100</v>
      </c>
      <c r="AE23" s="1024">
        <v>98.39548281615059</v>
      </c>
      <c r="AF23" s="1024">
        <v>99.870176125139565</v>
      </c>
      <c r="AG23" s="1024">
        <v>98.181840578519271</v>
      </c>
      <c r="AH23" s="1024">
        <v>99.366326120738805</v>
      </c>
      <c r="AI23" s="1024">
        <v>100</v>
      </c>
      <c r="AJ23" s="1026">
        <v>95.26503094218927</v>
      </c>
    </row>
    <row r="24" s="257" customFormat="true" ht="15" customHeight="true" x14ac:dyDescent="0.2">
      <c r="A24" s="1858" t="s">
        <v>47</v>
      </c>
      <c r="B24" s="419" t="s">
        <v>59</v>
      </c>
      <c r="C24" s="420"/>
      <c r="D24" s="420"/>
      <c r="E24" s="420"/>
      <c r="F24" s="420"/>
      <c r="G24" s="420"/>
      <c r="H24" s="420"/>
      <c r="I24" s="420"/>
      <c r="J24" s="420"/>
      <c r="K24" s="420"/>
      <c r="L24" s="420"/>
      <c r="M24" s="420"/>
      <c r="N24" s="420"/>
      <c r="O24" s="420"/>
      <c r="P24" s="420"/>
      <c r="Q24" s="420"/>
      <c r="R24" s="420"/>
      <c r="S24" s="420"/>
      <c r="T24" s="420"/>
      <c r="U24" s="420"/>
      <c r="V24" s="420"/>
      <c r="W24" s="420"/>
      <c r="X24" s="420"/>
      <c r="Y24" s="420"/>
      <c r="Z24" s="420"/>
      <c r="AA24" s="420"/>
      <c r="AB24" s="421"/>
      <c r="AC24" s="421"/>
      <c r="AD24" s="421"/>
      <c r="AE24" s="421"/>
      <c r="AF24" s="421"/>
      <c r="AG24" s="421"/>
      <c r="AH24" s="421"/>
      <c r="AI24" s="421"/>
      <c r="AJ24" s="421"/>
    </row>
    <row r="25" s="257" customFormat="true" ht="15" customHeight="true" x14ac:dyDescent="0.2">
      <c r="A25" s="1859"/>
      <c r="B25" s="422" t="s">
        <v>58</v>
      </c>
      <c r="C25" s="423"/>
      <c r="D25" s="423"/>
      <c r="E25" s="423"/>
      <c r="F25" s="423"/>
      <c r="G25" s="423"/>
      <c r="H25" s="423"/>
      <c r="I25" s="423"/>
      <c r="J25" s="423"/>
      <c r="K25" s="423"/>
      <c r="L25" s="423"/>
      <c r="M25" s="423"/>
      <c r="N25" s="423"/>
      <c r="O25" s="423"/>
      <c r="P25" s="423"/>
      <c r="Q25" s="423"/>
      <c r="R25" s="423"/>
      <c r="S25" s="423"/>
      <c r="T25" s="423"/>
      <c r="U25" s="423"/>
      <c r="V25" s="423"/>
      <c r="W25" s="423"/>
      <c r="X25" s="423"/>
      <c r="Y25" s="423"/>
      <c r="Z25" s="423"/>
      <c r="AA25" s="423"/>
      <c r="AB25" s="424"/>
      <c r="AC25" s="424"/>
      <c r="AD25" s="424"/>
      <c r="AE25" s="424"/>
      <c r="AF25" s="424"/>
      <c r="AG25" s="424"/>
      <c r="AH25" s="424"/>
      <c r="AI25" s="424"/>
      <c r="AJ25" s="424"/>
    </row>
    <row r="26" s="257" customFormat="true" ht="15" customHeight="true" x14ac:dyDescent="0.2">
      <c r="A26" s="1860"/>
      <c r="B26" s="425" t="s">
        <v>46</v>
      </c>
      <c r="C26" s="426"/>
      <c r="D26" s="427"/>
      <c r="E26" s="427"/>
      <c r="F26" s="427"/>
      <c r="G26" s="427"/>
      <c r="H26" s="427"/>
      <c r="I26" s="427"/>
      <c r="J26" s="427"/>
      <c r="K26" s="427"/>
      <c r="L26" s="427"/>
      <c r="M26" s="427"/>
      <c r="N26" s="427"/>
      <c r="O26" s="427"/>
      <c r="P26" s="427"/>
      <c r="Q26" s="427"/>
      <c r="R26" s="427"/>
      <c r="S26" s="427"/>
      <c r="T26" s="427"/>
      <c r="U26" s="427"/>
      <c r="V26" s="427"/>
      <c r="W26" s="427"/>
      <c r="X26" s="427"/>
      <c r="Y26" s="427"/>
      <c r="Z26" s="427"/>
      <c r="AA26" s="427"/>
      <c r="AB26" s="428"/>
      <c r="AC26" s="428"/>
      <c r="AD26" s="428"/>
      <c r="AE26" s="428"/>
      <c r="AF26" s="428"/>
      <c r="AG26" s="428"/>
      <c r="AH26" s="428"/>
      <c r="AI26" s="428"/>
      <c r="AJ26" s="428"/>
    </row>
    <row r="27" s="307" customFormat="true" ht="20.1" customHeight="true" x14ac:dyDescent="0.2">
      <c r="A27" s="1845" t="s">
        <v>172</v>
      </c>
      <c r="B27" s="1845"/>
      <c r="C27" s="1847" t="s">
        <v>150</v>
      </c>
      <c r="D27" s="1848"/>
      <c r="E27" s="1848"/>
      <c r="F27" s="1848"/>
      <c r="G27" s="1849"/>
      <c r="H27" s="1849" t="s">
        <v>38</v>
      </c>
      <c r="I27" s="1848"/>
      <c r="J27" s="1848"/>
      <c r="K27" s="1848"/>
      <c r="L27" s="1849"/>
      <c r="M27" s="1849" t="s">
        <v>37</v>
      </c>
      <c r="N27" s="1848"/>
      <c r="O27" s="1848"/>
      <c r="P27" s="1848"/>
      <c r="Q27" s="1849"/>
      <c r="R27" s="1849" t="s">
        <v>151</v>
      </c>
      <c r="S27" s="1848"/>
      <c r="T27" s="1848"/>
      <c r="U27" s="1848"/>
      <c r="V27" s="1848"/>
      <c r="W27" s="1848"/>
      <c r="X27" s="1848"/>
      <c r="Y27" s="1848"/>
      <c r="Z27" s="1848"/>
      <c r="AA27" s="1848"/>
      <c r="AB27" s="1848"/>
      <c r="AC27" s="1848"/>
      <c r="AD27" s="1848"/>
      <c r="AE27" s="1848"/>
      <c r="AF27" s="1848"/>
      <c r="AG27" s="1848"/>
      <c r="AH27" s="1848"/>
      <c r="AI27" s="1848"/>
      <c r="AJ27" s="1849"/>
    </row>
    <row r="28" s="433" customFormat="true" ht="45" customHeight="true" x14ac:dyDescent="0.2">
      <c r="A28" s="1851"/>
      <c r="B28" s="1851"/>
      <c r="C28" s="429" t="s">
        <v>0</v>
      </c>
      <c r="D28" s="430" t="s">
        <v>1</v>
      </c>
      <c r="E28" s="430" t="s">
        <v>2</v>
      </c>
      <c r="F28" s="430" t="s">
        <v>3</v>
      </c>
      <c r="G28" s="431" t="s">
        <v>4</v>
      </c>
      <c r="H28" s="430" t="s">
        <v>0</v>
      </c>
      <c r="I28" s="430" t="s">
        <v>1</v>
      </c>
      <c r="J28" s="430" t="s">
        <v>2</v>
      </c>
      <c r="K28" s="430" t="s">
        <v>3</v>
      </c>
      <c r="L28" s="431" t="s">
        <v>4</v>
      </c>
      <c r="M28" s="430" t="s">
        <v>0</v>
      </c>
      <c r="N28" s="430" t="s">
        <v>1</v>
      </c>
      <c r="O28" s="430" t="s">
        <v>2</v>
      </c>
      <c r="P28" s="430" t="s">
        <v>3</v>
      </c>
      <c r="Q28" s="431" t="s">
        <v>4</v>
      </c>
      <c r="R28" s="430" t="s">
        <v>152</v>
      </c>
      <c r="S28" s="430" t="s">
        <v>153</v>
      </c>
      <c r="T28" s="430" t="s">
        <v>154</v>
      </c>
      <c r="U28" s="430" t="s">
        <v>155</v>
      </c>
      <c r="V28" s="430" t="s">
        <v>156</v>
      </c>
      <c r="W28" s="430" t="s">
        <v>157</v>
      </c>
      <c r="X28" s="430" t="s">
        <v>158</v>
      </c>
      <c r="Y28" s="430" t="s">
        <v>159</v>
      </c>
      <c r="Z28" s="430" t="s">
        <v>160</v>
      </c>
      <c r="AA28" s="430" t="s">
        <v>161</v>
      </c>
      <c r="AB28" s="430" t="s">
        <v>162</v>
      </c>
      <c r="AC28" s="430" t="s">
        <v>163</v>
      </c>
      <c r="AD28" s="430" t="s">
        <v>164</v>
      </c>
      <c r="AE28" s="430" t="s">
        <v>165</v>
      </c>
      <c r="AF28" s="430" t="s">
        <v>166</v>
      </c>
      <c r="AG28" s="430" t="s">
        <v>167</v>
      </c>
      <c r="AH28" s="430" t="s">
        <v>168</v>
      </c>
      <c r="AI28" s="430" t="s">
        <v>169</v>
      </c>
      <c r="AJ28" s="432" t="s">
        <v>170</v>
      </c>
    </row>
    <row r="29" s="307" customFormat="true" ht="17.1" customHeight="true" x14ac:dyDescent="0.2">
      <c r="A29" s="1850" t="s">
        <v>173</v>
      </c>
      <c r="B29" s="434" t="s">
        <v>49</v>
      </c>
      <c r="C29" s="435">
        <v>0.85523813074940591</v>
      </c>
      <c r="D29" s="1027">
        <v>1.69994420201528</v>
      </c>
      <c r="E29" s="1027">
        <v>2.7205831885556302</v>
      </c>
      <c r="F29" s="1027">
        <v>5.3939546508619314</v>
      </c>
      <c r="G29" s="1028">
        <v>43.407169964786419</v>
      </c>
      <c r="H29" s="1027">
        <v>5.5855470483544467</v>
      </c>
      <c r="I29" s="1027">
        <v>17.931244356157837</v>
      </c>
      <c r="J29" s="1027">
        <v>40.950147563039145</v>
      </c>
      <c r="K29" s="1027">
        <v>66.701711670177247</v>
      </c>
      <c r="L29" s="1028">
        <v>79.753808994655913</v>
      </c>
      <c r="M29" s="1027">
        <v>0.58324691157057473</v>
      </c>
      <c r="N29" s="1027">
        <v>1.5667607996828807</v>
      </c>
      <c r="O29" s="1027">
        <v>1.5428281779532669</v>
      </c>
      <c r="P29" s="1027">
        <v>2.4494544556499416</v>
      </c>
      <c r="Q29" s="1028">
        <v>19.474230717287618</v>
      </c>
      <c r="R29" s="1027">
        <v>5.0321694715749326</v>
      </c>
      <c r="S29" s="1027">
        <v>4.5716110515645898</v>
      </c>
      <c r="T29" s="1027">
        <v>10.324758289230429</v>
      </c>
      <c r="U29" s="1027">
        <v>6.5234208249618092E-2</v>
      </c>
      <c r="V29" s="1027">
        <v>3.7809124092550044</v>
      </c>
      <c r="W29" s="1027">
        <v>1.7627827280943469</v>
      </c>
      <c r="X29" s="1027">
        <v>6.2068035240622956</v>
      </c>
      <c r="Y29" s="1027">
        <v>6.6314831490281776</v>
      </c>
      <c r="Z29" s="1027">
        <v>7.8049113875554701</v>
      </c>
      <c r="AA29" s="1027">
        <v>30.153846031465449</v>
      </c>
      <c r="AB29" s="1027">
        <v>1.5110335268330228</v>
      </c>
      <c r="AC29" s="1027">
        <v>0</v>
      </c>
      <c r="AD29" s="1027">
        <v>70.090332892319466</v>
      </c>
      <c r="AE29" s="1027">
        <v>1.829063328861515</v>
      </c>
      <c r="AF29" s="1027">
        <v>0.30889257640062961</v>
      </c>
      <c r="AG29" s="1027">
        <v>5.4270311968003124</v>
      </c>
      <c r="AH29" s="1027">
        <v>3.0790723112920042</v>
      </c>
      <c r="AI29" s="1027">
        <v>0.58695755566141528</v>
      </c>
      <c r="AJ29" s="1029">
        <v>2.1263546755472884</v>
      </c>
    </row>
    <row r="30" s="307" customFormat="true" ht="17.1" customHeight="true" x14ac:dyDescent="0.2">
      <c r="A30" s="1822"/>
      <c r="B30" s="436" t="s">
        <v>48</v>
      </c>
      <c r="C30" s="437">
        <v>99.144761869250601</v>
      </c>
      <c r="D30" s="1030">
        <v>98.300055797984669</v>
      </c>
      <c r="E30" s="1030">
        <v>97.279416811444392</v>
      </c>
      <c r="F30" s="1030">
        <v>94.606045349138</v>
      </c>
      <c r="G30" s="1031">
        <v>56.592830035213517</v>
      </c>
      <c r="H30" s="1030">
        <v>94.414452951645544</v>
      </c>
      <c r="I30" s="1030">
        <v>82.068755643842252</v>
      </c>
      <c r="J30" s="1030">
        <v>59.049852436961125</v>
      </c>
      <c r="K30" s="1030">
        <v>33.298288329822803</v>
      </c>
      <c r="L30" s="1031">
        <v>20.24619100534418</v>
      </c>
      <c r="M30" s="1030">
        <v>99.416753088429388</v>
      </c>
      <c r="N30" s="1030">
        <v>98.43323920031709</v>
      </c>
      <c r="O30" s="1030">
        <v>98.457171822046718</v>
      </c>
      <c r="P30" s="1030">
        <v>97.550545544350072</v>
      </c>
      <c r="Q30" s="1031">
        <v>80.525769282712503</v>
      </c>
      <c r="R30" s="1030">
        <v>94.967830528425068</v>
      </c>
      <c r="S30" s="1030">
        <v>95.428388948435426</v>
      </c>
      <c r="T30" s="1030">
        <v>89.675241710769811</v>
      </c>
      <c r="U30" s="1030">
        <v>99.93476579175038</v>
      </c>
      <c r="V30" s="1030">
        <v>96.219087590744991</v>
      </c>
      <c r="W30" s="1030">
        <v>98.237217271905635</v>
      </c>
      <c r="X30" s="1030">
        <v>93.79319647593762</v>
      </c>
      <c r="Y30" s="1030">
        <v>93.368516850971872</v>
      </c>
      <c r="Z30" s="1030">
        <v>92.195088612444437</v>
      </c>
      <c r="AA30" s="1030">
        <v>69.846153968534807</v>
      </c>
      <c r="AB30" s="1030">
        <v>98.488966473167025</v>
      </c>
      <c r="AC30" s="1030">
        <v>100</v>
      </c>
      <c r="AD30" s="1030">
        <v>29.909667107680672</v>
      </c>
      <c r="AE30" s="1030">
        <v>98.170936671138548</v>
      </c>
      <c r="AF30" s="1030">
        <v>99.691107423599362</v>
      </c>
      <c r="AG30" s="1030">
        <v>94.572968803199757</v>
      </c>
      <c r="AH30" s="1030">
        <v>96.920927688708019</v>
      </c>
      <c r="AI30" s="1030">
        <v>99.413042444338572</v>
      </c>
      <c r="AJ30" s="1032">
        <v>97.873645324452681</v>
      </c>
    </row>
    <row r="31" s="307" customFormat="true" ht="17.1" customHeight="true" x14ac:dyDescent="0.2">
      <c r="A31" s="1822" t="s">
        <v>57</v>
      </c>
      <c r="B31" s="436" t="s">
        <v>49</v>
      </c>
      <c r="C31" s="437">
        <v>0.94376412258471576</v>
      </c>
      <c r="D31" s="1030">
        <v>1.9306437592547798</v>
      </c>
      <c r="E31" s="1030">
        <v>2.906445200608875</v>
      </c>
      <c r="F31" s="1030">
        <v>5.5573720618628535</v>
      </c>
      <c r="G31" s="1031">
        <v>43.817301213572001</v>
      </c>
      <c r="H31" s="1030">
        <v>5.5855470483544467</v>
      </c>
      <c r="I31" s="1030">
        <v>18.452335944919014</v>
      </c>
      <c r="J31" s="1030">
        <v>41.672592758239027</v>
      </c>
      <c r="K31" s="1030">
        <v>66.860966844934111</v>
      </c>
      <c r="L31" s="1031">
        <v>79.753808994655913</v>
      </c>
      <c r="M31" s="1030">
        <v>0.66158185014024806</v>
      </c>
      <c r="N31" s="1030">
        <v>1.7856880685468646</v>
      </c>
      <c r="O31" s="1030">
        <v>1.6788667557861372</v>
      </c>
      <c r="P31" s="1030">
        <v>2.6926766812819194</v>
      </c>
      <c r="Q31" s="1031">
        <v>19.817241502269965</v>
      </c>
      <c r="R31" s="1030">
        <v>6.7486939281284393</v>
      </c>
      <c r="S31" s="1030">
        <v>4.5716110515645898</v>
      </c>
      <c r="T31" s="1030">
        <v>10.324758289230429</v>
      </c>
      <c r="U31" s="1030">
        <v>6.5234208249618092E-2</v>
      </c>
      <c r="V31" s="1030">
        <v>3.7809124092550044</v>
      </c>
      <c r="W31" s="1030">
        <v>2.9382214727517093</v>
      </c>
      <c r="X31" s="1030">
        <v>6.7614128250826067</v>
      </c>
      <c r="Y31" s="1030">
        <v>6.6314831490281776</v>
      </c>
      <c r="Z31" s="1030">
        <v>7.8049113875554701</v>
      </c>
      <c r="AA31" s="1030">
        <v>30.153846031465449</v>
      </c>
      <c r="AB31" s="1030">
        <v>1.5110335268330228</v>
      </c>
      <c r="AC31" s="1030">
        <v>0</v>
      </c>
      <c r="AD31" s="1030">
        <v>70.243087193157635</v>
      </c>
      <c r="AE31" s="1030">
        <v>1.829063328861515</v>
      </c>
      <c r="AF31" s="1030">
        <v>0.30889257640062961</v>
      </c>
      <c r="AG31" s="1030">
        <v>5.4270311968003124</v>
      </c>
      <c r="AH31" s="1030">
        <v>3.0790723112920042</v>
      </c>
      <c r="AI31" s="1030">
        <v>0.81590062713998734</v>
      </c>
      <c r="AJ31" s="1032">
        <v>2.6856906184486</v>
      </c>
    </row>
    <row r="32" s="307" customFormat="true" ht="17.1" customHeight="true" x14ac:dyDescent="0.2">
      <c r="A32" s="1822"/>
      <c r="B32" s="436" t="s">
        <v>48</v>
      </c>
      <c r="C32" s="437">
        <v>99.056235877415261</v>
      </c>
      <c r="D32" s="1030">
        <v>98.069356240745179</v>
      </c>
      <c r="E32" s="1030">
        <v>97.093554799391157</v>
      </c>
      <c r="F32" s="1030">
        <v>94.442627938137079</v>
      </c>
      <c r="G32" s="1031">
        <v>56.182698786427935</v>
      </c>
      <c r="H32" s="1030">
        <v>94.414452951645544</v>
      </c>
      <c r="I32" s="1030">
        <v>81.547664055081057</v>
      </c>
      <c r="J32" s="1030">
        <v>58.327407241761243</v>
      </c>
      <c r="K32" s="1030">
        <v>33.139033155065931</v>
      </c>
      <c r="L32" s="1031">
        <v>20.24619100534418</v>
      </c>
      <c r="M32" s="1030">
        <v>99.338418149859734</v>
      </c>
      <c r="N32" s="1030">
        <v>98.214311931453096</v>
      </c>
      <c r="O32" s="1030">
        <v>98.321133244213868</v>
      </c>
      <c r="P32" s="1030">
        <v>97.30732331871809</v>
      </c>
      <c r="Q32" s="1031">
        <v>80.182758497730177</v>
      </c>
      <c r="R32" s="1030">
        <v>93.251306071871525</v>
      </c>
      <c r="S32" s="1030">
        <v>95.428388948435426</v>
      </c>
      <c r="T32" s="1030">
        <v>89.675241710769811</v>
      </c>
      <c r="U32" s="1030">
        <v>99.93476579175038</v>
      </c>
      <c r="V32" s="1030">
        <v>96.219087590744991</v>
      </c>
      <c r="W32" s="1030">
        <v>97.061778527248293</v>
      </c>
      <c r="X32" s="1030">
        <v>93.238587174917313</v>
      </c>
      <c r="Y32" s="1030">
        <v>93.368516850971872</v>
      </c>
      <c r="Z32" s="1030">
        <v>92.195088612444437</v>
      </c>
      <c r="AA32" s="1030">
        <v>69.846153968534807</v>
      </c>
      <c r="AB32" s="1030">
        <v>98.488966473167025</v>
      </c>
      <c r="AC32" s="1030">
        <v>100</v>
      </c>
      <c r="AD32" s="1030">
        <v>29.756912806842493</v>
      </c>
      <c r="AE32" s="1030">
        <v>98.170936671138548</v>
      </c>
      <c r="AF32" s="1030">
        <v>99.691107423599362</v>
      </c>
      <c r="AG32" s="1030">
        <v>94.572968803199757</v>
      </c>
      <c r="AH32" s="1030">
        <v>96.920927688708019</v>
      </c>
      <c r="AI32" s="1030">
        <v>99.184099372860004</v>
      </c>
      <c r="AJ32" s="1032">
        <v>97.314309381551396</v>
      </c>
    </row>
    <row r="33" s="307" customFormat="true" ht="17.1" customHeight="true" x14ac:dyDescent="0.2">
      <c r="A33" s="1822" t="s">
        <v>55</v>
      </c>
      <c r="B33" s="436" t="s">
        <v>49</v>
      </c>
      <c r="C33" s="438">
        <v>26.77194314822378</v>
      </c>
      <c r="D33" s="438">
        <v>36.194464226744898</v>
      </c>
      <c r="E33" s="438">
        <v>44.319688716630104</v>
      </c>
      <c r="F33" s="438">
        <v>58.249478947651227</v>
      </c>
      <c r="G33" s="438">
        <v>84.784264304190671</v>
      </c>
      <c r="H33" s="438">
        <v>33.289082283397278</v>
      </c>
      <c r="I33" s="438">
        <v>58.077615166381257</v>
      </c>
      <c r="J33" s="438">
        <v>77.797873627967178</v>
      </c>
      <c r="K33" s="438">
        <v>89.924861242980356</v>
      </c>
      <c r="L33" s="438">
        <v>94.386371818549947</v>
      </c>
      <c r="M33" s="438">
        <v>26.363111761044365</v>
      </c>
      <c r="N33" s="438">
        <v>35.209892973156556</v>
      </c>
      <c r="O33" s="438">
        <v>42.084675828933314</v>
      </c>
      <c r="P33" s="438">
        <v>52.157071248274498</v>
      </c>
      <c r="Q33" s="438">
        <v>75.780734540001646</v>
      </c>
      <c r="R33" s="438">
        <v>32.866640069478557</v>
      </c>
      <c r="S33" s="438">
        <v>31.600567495638725</v>
      </c>
      <c r="T33" s="438">
        <v>54.136244946731495</v>
      </c>
      <c r="U33" s="438">
        <v>35.992567039810602</v>
      </c>
      <c r="V33" s="438">
        <v>20.653793481759291</v>
      </c>
      <c r="W33" s="438">
        <v>52.537498811644554</v>
      </c>
      <c r="X33" s="438">
        <v>30.577759151503081</v>
      </c>
      <c r="Y33" s="438">
        <v>67.404554623688014</v>
      </c>
      <c r="Z33" s="438">
        <v>36.546386757731078</v>
      </c>
      <c r="AA33" s="438">
        <v>60.433227816640098</v>
      </c>
      <c r="AB33" s="438">
        <v>21.187349889773767</v>
      </c>
      <c r="AC33" s="438">
        <v>12.864831292476541</v>
      </c>
      <c r="AD33" s="438">
        <v>92.20263532268919</v>
      </c>
      <c r="AE33" s="438">
        <v>16.322642442734249</v>
      </c>
      <c r="AF33" s="438">
        <v>62.044856137045393</v>
      </c>
      <c r="AG33" s="438">
        <v>30.027213831348664</v>
      </c>
      <c r="AH33" s="438">
        <v>51.692842256819723</v>
      </c>
      <c r="AI33" s="438">
        <v>83.175008272622193</v>
      </c>
      <c r="AJ33" s="438">
        <v>33.123866419436595</v>
      </c>
      <c r="AK33" s="1033"/>
    </row>
    <row r="34" s="307" customFormat="true" ht="17.1" customHeight="true" x14ac:dyDescent="0.2">
      <c r="A34" s="1822"/>
      <c r="B34" s="436" t="s">
        <v>48</v>
      </c>
      <c r="C34" s="438">
        <v>73.228056851776444</v>
      </c>
      <c r="D34" s="438">
        <v>63.805535773255251</v>
      </c>
      <c r="E34" s="438">
        <v>55.680311283369669</v>
      </c>
      <c r="F34" s="438">
        <v>41.750521052348766</v>
      </c>
      <c r="G34" s="438">
        <v>15.215735695809338</v>
      </c>
      <c r="H34" s="438">
        <v>66.710917716602751</v>
      </c>
      <c r="I34" s="438">
        <v>41.922384833618942</v>
      </c>
      <c r="J34" s="438">
        <v>22.202126372032968</v>
      </c>
      <c r="K34" s="438">
        <v>10.075138757019603</v>
      </c>
      <c r="L34" s="438">
        <v>5.613628181450129</v>
      </c>
      <c r="M34" s="438">
        <v>73.636888238955663</v>
      </c>
      <c r="N34" s="438">
        <v>64.790107026843486</v>
      </c>
      <c r="O34" s="438">
        <v>57.915324171066686</v>
      </c>
      <c r="P34" s="438">
        <v>47.84292875172558</v>
      </c>
      <c r="Q34" s="438">
        <v>24.219265459998343</v>
      </c>
      <c r="R34" s="438">
        <v>67.13335993052128</v>
      </c>
      <c r="S34" s="438">
        <v>68.399432504361371</v>
      </c>
      <c r="T34" s="438">
        <v>45.863755053268726</v>
      </c>
      <c r="U34" s="438">
        <v>64.007432960189277</v>
      </c>
      <c r="V34" s="438">
        <v>79.346206518240621</v>
      </c>
      <c r="W34" s="438">
        <v>47.462501188355468</v>
      </c>
      <c r="X34" s="438">
        <v>69.422240848496841</v>
      </c>
      <c r="Y34" s="438">
        <v>32.595445376311801</v>
      </c>
      <c r="Z34" s="438">
        <v>63.453613242268936</v>
      </c>
      <c r="AA34" s="438">
        <v>39.566772183360101</v>
      </c>
      <c r="AB34" s="438">
        <v>78.812650110226187</v>
      </c>
      <c r="AC34" s="438">
        <v>87.135168707523363</v>
      </c>
      <c r="AD34" s="438">
        <v>7.7973646773107657</v>
      </c>
      <c r="AE34" s="438">
        <v>83.677357557265736</v>
      </c>
      <c r="AF34" s="438">
        <v>37.955143862954557</v>
      </c>
      <c r="AG34" s="438">
        <v>69.972786168651353</v>
      </c>
      <c r="AH34" s="438">
        <v>48.307157743180063</v>
      </c>
      <c r="AI34" s="438">
        <v>16.824991727377864</v>
      </c>
      <c r="AJ34" s="438">
        <v>66.876133580563376</v>
      </c>
      <c r="AK34" s="1033"/>
    </row>
    <row r="35" s="307" customFormat="true" ht="17.1" customHeight="true" x14ac:dyDescent="0.2">
      <c r="A35" s="1822" t="s">
        <v>174</v>
      </c>
      <c r="B35" s="436" t="s">
        <v>49</v>
      </c>
      <c r="C35" s="438">
        <v>29.501687409634915</v>
      </c>
      <c r="D35" s="438">
        <v>46.057326185709982</v>
      </c>
      <c r="E35" s="438">
        <v>51.124246880719326</v>
      </c>
      <c r="F35" s="438">
        <v>66.618861893115167</v>
      </c>
      <c r="G35" s="438">
        <v>89.407267559672164</v>
      </c>
      <c r="H35" s="438">
        <v>41.770846348069306</v>
      </c>
      <c r="I35" s="438">
        <v>68.910109238415714</v>
      </c>
      <c r="J35" s="438">
        <v>81.936488624814345</v>
      </c>
      <c r="K35" s="438">
        <v>92.215821613512063</v>
      </c>
      <c r="L35" s="438">
        <v>94.416087312567072</v>
      </c>
      <c r="M35" s="438">
        <v>28.792025925890428</v>
      </c>
      <c r="N35" s="438">
        <v>44.030960199416583</v>
      </c>
      <c r="O35" s="438">
        <v>49.468958157526423</v>
      </c>
      <c r="P35" s="438">
        <v>59.392131498068842</v>
      </c>
      <c r="Q35" s="438">
        <v>83.622025849238895</v>
      </c>
      <c r="R35" s="438">
        <v>65.290996038945948</v>
      </c>
      <c r="S35" s="438">
        <v>40.436763406934531</v>
      </c>
      <c r="T35" s="438">
        <v>53.625682002485867</v>
      </c>
      <c r="U35" s="438">
        <v>39.03823753985651</v>
      </c>
      <c r="V35" s="438">
        <v>28.379619827470435</v>
      </c>
      <c r="W35" s="438">
        <v>50.977207063214102</v>
      </c>
      <c r="X35" s="438">
        <v>45.313339611667494</v>
      </c>
      <c r="Y35" s="438">
        <v>76.863320097808113</v>
      </c>
      <c r="Z35" s="438">
        <v>39.152159658258867</v>
      </c>
      <c r="AA35" s="438">
        <v>66.158699760722499</v>
      </c>
      <c r="AB35" s="438">
        <v>36.052785802003569</v>
      </c>
      <c r="AC35" s="438">
        <v>15.086841332457688</v>
      </c>
      <c r="AD35" s="438">
        <v>92.010935000966427</v>
      </c>
      <c r="AE35" s="438">
        <v>26.999343818825729</v>
      </c>
      <c r="AF35" s="438">
        <v>61.487698850750036</v>
      </c>
      <c r="AG35" s="438">
        <v>31.851398679850579</v>
      </c>
      <c r="AH35" s="438">
        <v>60.123733536167158</v>
      </c>
      <c r="AI35" s="438">
        <v>83.538986905824743</v>
      </c>
      <c r="AJ35" s="438">
        <v>52.76691951858902</v>
      </c>
      <c r="AK35" s="1033"/>
    </row>
    <row r="36" s="307" customFormat="true" ht="17.1" customHeight="true" x14ac:dyDescent="0.2">
      <c r="A36" s="1822"/>
      <c r="B36" s="436" t="s">
        <v>48</v>
      </c>
      <c r="C36" s="438">
        <v>70.49831259036506</v>
      </c>
      <c r="D36" s="438">
        <v>53.942673814289968</v>
      </c>
      <c r="E36" s="438">
        <v>48.875753119280681</v>
      </c>
      <c r="F36" s="438">
        <v>33.381138106884485</v>
      </c>
      <c r="G36" s="438">
        <v>10.592732440327847</v>
      </c>
      <c r="H36" s="438">
        <v>58.229153651930744</v>
      </c>
      <c r="I36" s="438">
        <v>31.089890761584126</v>
      </c>
      <c r="J36" s="438">
        <v>18.063511375185726</v>
      </c>
      <c r="K36" s="438">
        <v>7.7841783864879641</v>
      </c>
      <c r="L36" s="438">
        <v>5.5839126874329761</v>
      </c>
      <c r="M36" s="438">
        <v>71.207974074109444</v>
      </c>
      <c r="N36" s="438">
        <v>55.969039800583353</v>
      </c>
      <c r="O36" s="438">
        <v>50.531041842473499</v>
      </c>
      <c r="P36" s="438">
        <v>40.607868501930881</v>
      </c>
      <c r="Q36" s="438">
        <v>16.377974150760927</v>
      </c>
      <c r="R36" s="438">
        <v>34.709003961054016</v>
      </c>
      <c r="S36" s="438">
        <v>59.563236593065426</v>
      </c>
      <c r="T36" s="438">
        <v>46.374317997514261</v>
      </c>
      <c r="U36" s="438">
        <v>60.961762460143362</v>
      </c>
      <c r="V36" s="438">
        <v>71.620380172529508</v>
      </c>
      <c r="W36" s="438">
        <v>49.022792936785933</v>
      </c>
      <c r="X36" s="438">
        <v>54.686660388332363</v>
      </c>
      <c r="Y36" s="438">
        <v>23.136679902191879</v>
      </c>
      <c r="Z36" s="438">
        <v>60.847840341741176</v>
      </c>
      <c r="AA36" s="438">
        <v>33.841300239277643</v>
      </c>
      <c r="AB36" s="438">
        <v>63.947214197996438</v>
      </c>
      <c r="AC36" s="438">
        <v>84.913158667542305</v>
      </c>
      <c r="AD36" s="438">
        <v>7.9890649990336042</v>
      </c>
      <c r="AE36" s="438">
        <v>73.000656181174222</v>
      </c>
      <c r="AF36" s="438">
        <v>38.512301149249886</v>
      </c>
      <c r="AG36" s="438">
        <v>68.14860132014941</v>
      </c>
      <c r="AH36" s="438">
        <v>39.876266463832906</v>
      </c>
      <c r="AI36" s="438">
        <v>16.461013094175332</v>
      </c>
      <c r="AJ36" s="438">
        <v>47.233080481411079</v>
      </c>
      <c r="AK36" s="1033"/>
    </row>
    <row r="37" s="307" customFormat="true" ht="17.1" customHeight="true" x14ac:dyDescent="0.2">
      <c r="A37" s="1822" t="s">
        <v>56</v>
      </c>
      <c r="B37" s="436" t="s">
        <v>49</v>
      </c>
      <c r="C37" s="438">
        <v>4.2311169404051299</v>
      </c>
      <c r="D37" s="438">
        <v>2.4986324954269521</v>
      </c>
      <c r="E37" s="438">
        <v>2.2990356161676866</v>
      </c>
      <c r="F37" s="438">
        <v>1.799777047196554</v>
      </c>
      <c r="G37" s="438">
        <v>0.58782307100337428</v>
      </c>
      <c r="H37" s="438">
        <v>3.5455194317102507</v>
      </c>
      <c r="I37" s="438">
        <v>0.86702671025176425</v>
      </c>
      <c r="J37" s="438">
        <v>0.22501702403376697</v>
      </c>
      <c r="K37" s="438">
        <v>0.27469961762803696</v>
      </c>
      <c r="L37" s="438">
        <v>0</v>
      </c>
      <c r="M37" s="438">
        <v>4.4687937077258004</v>
      </c>
      <c r="N37" s="438">
        <v>2.6604462084122393</v>
      </c>
      <c r="O37" s="438">
        <v>2.0750875593115796</v>
      </c>
      <c r="P37" s="438">
        <v>2.4006149394520877</v>
      </c>
      <c r="Q37" s="438">
        <v>0.99199077946042302</v>
      </c>
      <c r="R37" s="438">
        <v>4.0505682521338811</v>
      </c>
      <c r="S37" s="438">
        <v>1.9698425902325352</v>
      </c>
      <c r="T37" s="438">
        <v>0.25464069332942246</v>
      </c>
      <c r="U37" s="438">
        <v>7.8987111521458289</v>
      </c>
      <c r="V37" s="438">
        <v>4.6968020851424974</v>
      </c>
      <c r="W37" s="438">
        <v>0.1313135999124764</v>
      </c>
      <c r="X37" s="438">
        <v>4.2803217476827076</v>
      </c>
      <c r="Y37" s="438">
        <v>0.9092672841601751</v>
      </c>
      <c r="Z37" s="438">
        <v>1.0444569750324997</v>
      </c>
      <c r="AA37" s="438">
        <v>2.8697335274953342</v>
      </c>
      <c r="AB37" s="438">
        <v>6.4076741586566452</v>
      </c>
      <c r="AC37" s="438">
        <v>24.801194730516336</v>
      </c>
      <c r="AD37" s="438">
        <v>0</v>
      </c>
      <c r="AE37" s="438">
        <v>0.76228137985978739</v>
      </c>
      <c r="AF37" s="438">
        <v>1.350507023091412</v>
      </c>
      <c r="AG37" s="438">
        <v>1.2371723664309846</v>
      </c>
      <c r="AH37" s="438">
        <v>0.71485431270977373</v>
      </c>
      <c r="AI37" s="438">
        <v>8.976281953990542E-2</v>
      </c>
      <c r="AJ37" s="438">
        <v>6.0776576750773499</v>
      </c>
      <c r="AK37" s="1033"/>
    </row>
    <row r="38" s="307" customFormat="true" ht="17.1" customHeight="true" x14ac:dyDescent="0.2">
      <c r="A38" s="1822"/>
      <c r="B38" s="436" t="s">
        <v>48</v>
      </c>
      <c r="C38" s="438">
        <v>95.768883059594856</v>
      </c>
      <c r="D38" s="438">
        <v>97.501367504573039</v>
      </c>
      <c r="E38" s="438">
        <v>97.700964383832329</v>
      </c>
      <c r="F38" s="438">
        <v>98.200222952803387</v>
      </c>
      <c r="G38" s="438">
        <v>99.412176928996629</v>
      </c>
      <c r="H38" s="438">
        <v>96.454480568289796</v>
      </c>
      <c r="I38" s="438">
        <v>99.13297328974825</v>
      </c>
      <c r="J38" s="438">
        <v>99.774982975966225</v>
      </c>
      <c r="K38" s="438">
        <v>99.725300382371969</v>
      </c>
      <c r="L38" s="438">
        <v>100</v>
      </c>
      <c r="M38" s="438">
        <v>95.531206292274234</v>
      </c>
      <c r="N38" s="438">
        <v>97.33955379158769</v>
      </c>
      <c r="O38" s="438">
        <v>97.924912440688445</v>
      </c>
      <c r="P38" s="438">
        <v>97.599385060547917</v>
      </c>
      <c r="Q38" s="438">
        <v>99.008009220539535</v>
      </c>
      <c r="R38" s="438">
        <v>95.949431747866086</v>
      </c>
      <c r="S38" s="438">
        <v>98.030157409767455</v>
      </c>
      <c r="T38" s="438">
        <v>99.745359306670593</v>
      </c>
      <c r="U38" s="438">
        <v>92.10128884785405</v>
      </c>
      <c r="V38" s="438">
        <v>95.303197914857492</v>
      </c>
      <c r="W38" s="438">
        <v>99.868686400087526</v>
      </c>
      <c r="X38" s="438">
        <v>95.719678252317266</v>
      </c>
      <c r="Y38" s="438">
        <v>99.090732715839863</v>
      </c>
      <c r="Z38" s="438">
        <v>98.955543024967497</v>
      </c>
      <c r="AA38" s="438">
        <v>97.130266472504672</v>
      </c>
      <c r="AB38" s="438">
        <v>93.592325841343268</v>
      </c>
      <c r="AC38" s="438">
        <v>75.198805269483557</v>
      </c>
      <c r="AD38" s="438">
        <v>100</v>
      </c>
      <c r="AE38" s="438">
        <v>99.2377186201402</v>
      </c>
      <c r="AF38" s="438">
        <v>98.649492976908547</v>
      </c>
      <c r="AG38" s="438">
        <v>98.762827633569046</v>
      </c>
      <c r="AH38" s="438">
        <v>99.285145687290239</v>
      </c>
      <c r="AI38" s="438">
        <v>99.910237180460086</v>
      </c>
      <c r="AJ38" s="438">
        <v>93.922342324922639</v>
      </c>
      <c r="AK38" s="1033"/>
    </row>
    <row r="39" s="307" customFormat="true" ht="17.1" customHeight="true" x14ac:dyDescent="0.2">
      <c r="A39" s="1822" t="s">
        <v>53</v>
      </c>
      <c r="B39" s="436" t="s">
        <v>49</v>
      </c>
      <c r="C39" s="438" t="s">
        <v>35</v>
      </c>
      <c r="D39" s="438" t="s">
        <v>35</v>
      </c>
      <c r="E39" s="438" t="s">
        <v>35</v>
      </c>
      <c r="F39" s="438" t="s">
        <v>35</v>
      </c>
      <c r="G39" s="438" t="s">
        <v>35</v>
      </c>
      <c r="H39" s="438" t="s">
        <v>35</v>
      </c>
      <c r="I39" s="438" t="s">
        <v>35</v>
      </c>
      <c r="J39" s="438" t="s">
        <v>35</v>
      </c>
      <c r="K39" s="438" t="s">
        <v>35</v>
      </c>
      <c r="L39" s="438" t="s">
        <v>35</v>
      </c>
      <c r="M39" s="438" t="s">
        <v>35</v>
      </c>
      <c r="N39" s="438" t="s">
        <v>35</v>
      </c>
      <c r="O39" s="438" t="s">
        <v>35</v>
      </c>
      <c r="P39" s="438" t="s">
        <v>35</v>
      </c>
      <c r="Q39" s="438" t="s">
        <v>35</v>
      </c>
      <c r="R39" s="438" t="s">
        <v>35</v>
      </c>
      <c r="S39" s="438" t="s">
        <v>35</v>
      </c>
      <c r="T39" s="438" t="s">
        <v>35</v>
      </c>
      <c r="U39" s="438" t="s">
        <v>35</v>
      </c>
      <c r="V39" s="438" t="s">
        <v>35</v>
      </c>
      <c r="W39" s="438" t="s">
        <v>35</v>
      </c>
      <c r="X39" s="438" t="s">
        <v>35</v>
      </c>
      <c r="Y39" s="438" t="s">
        <v>35</v>
      </c>
      <c r="Z39" s="438" t="s">
        <v>35</v>
      </c>
      <c r="AA39" s="438" t="s">
        <v>35</v>
      </c>
      <c r="AB39" s="438" t="s">
        <v>35</v>
      </c>
      <c r="AC39" s="438" t="s">
        <v>35</v>
      </c>
      <c r="AD39" s="438" t="s">
        <v>35</v>
      </c>
      <c r="AE39" s="438" t="s">
        <v>35</v>
      </c>
      <c r="AF39" s="438" t="s">
        <v>35</v>
      </c>
      <c r="AG39" s="438" t="s">
        <v>35</v>
      </c>
      <c r="AH39" s="438" t="s">
        <v>35</v>
      </c>
      <c r="AI39" s="438" t="s">
        <v>35</v>
      </c>
      <c r="AJ39" s="438" t="s">
        <v>35</v>
      </c>
    </row>
    <row r="40" s="307" customFormat="true" ht="17.1" customHeight="true" x14ac:dyDescent="0.2">
      <c r="A40" s="1822"/>
      <c r="B40" s="436" t="s">
        <v>48</v>
      </c>
      <c r="C40" s="438" t="s">
        <v>35</v>
      </c>
      <c r="D40" s="438" t="s">
        <v>35</v>
      </c>
      <c r="E40" s="438" t="s">
        <v>35</v>
      </c>
      <c r="F40" s="438" t="s">
        <v>35</v>
      </c>
      <c r="G40" s="438" t="s">
        <v>35</v>
      </c>
      <c r="H40" s="438" t="s">
        <v>35</v>
      </c>
      <c r="I40" s="438" t="s">
        <v>35</v>
      </c>
      <c r="J40" s="438" t="s">
        <v>35</v>
      </c>
      <c r="K40" s="438" t="s">
        <v>35</v>
      </c>
      <c r="L40" s="438" t="s">
        <v>35</v>
      </c>
      <c r="M40" s="438" t="s">
        <v>35</v>
      </c>
      <c r="N40" s="438" t="s">
        <v>35</v>
      </c>
      <c r="O40" s="438" t="s">
        <v>35</v>
      </c>
      <c r="P40" s="438" t="s">
        <v>35</v>
      </c>
      <c r="Q40" s="438" t="s">
        <v>35</v>
      </c>
      <c r="R40" s="438" t="s">
        <v>35</v>
      </c>
      <c r="S40" s="438" t="s">
        <v>35</v>
      </c>
      <c r="T40" s="438" t="s">
        <v>35</v>
      </c>
      <c r="U40" s="438" t="s">
        <v>35</v>
      </c>
      <c r="V40" s="438" t="s">
        <v>35</v>
      </c>
      <c r="W40" s="438" t="s">
        <v>35</v>
      </c>
      <c r="X40" s="438" t="s">
        <v>35</v>
      </c>
      <c r="Y40" s="438" t="s">
        <v>35</v>
      </c>
      <c r="Z40" s="438" t="s">
        <v>35</v>
      </c>
      <c r="AA40" s="438" t="s">
        <v>35</v>
      </c>
      <c r="AB40" s="438" t="s">
        <v>35</v>
      </c>
      <c r="AC40" s="438" t="s">
        <v>35</v>
      </c>
      <c r="AD40" s="438" t="s">
        <v>35</v>
      </c>
      <c r="AE40" s="438" t="s">
        <v>35</v>
      </c>
      <c r="AF40" s="438" t="s">
        <v>35</v>
      </c>
      <c r="AG40" s="438" t="s">
        <v>35</v>
      </c>
      <c r="AH40" s="438" t="s">
        <v>35</v>
      </c>
      <c r="AI40" s="438" t="s">
        <v>35</v>
      </c>
      <c r="AJ40" s="438" t="s">
        <v>35</v>
      </c>
    </row>
    <row r="41" s="307" customFormat="true" ht="17.1" customHeight="true" x14ac:dyDescent="0.2">
      <c r="A41" s="1822" t="s">
        <v>52</v>
      </c>
      <c r="B41" s="436" t="s">
        <v>49</v>
      </c>
      <c r="C41" s="438" t="s">
        <v>35</v>
      </c>
      <c r="D41" s="438" t="s">
        <v>35</v>
      </c>
      <c r="E41" s="438" t="s">
        <v>35</v>
      </c>
      <c r="F41" s="438" t="s">
        <v>35</v>
      </c>
      <c r="G41" s="438" t="s">
        <v>35</v>
      </c>
      <c r="H41" s="438" t="s">
        <v>35</v>
      </c>
      <c r="I41" s="438" t="s">
        <v>35</v>
      </c>
      <c r="J41" s="438" t="s">
        <v>35</v>
      </c>
      <c r="K41" s="438" t="s">
        <v>35</v>
      </c>
      <c r="L41" s="438" t="s">
        <v>35</v>
      </c>
      <c r="M41" s="438" t="s">
        <v>35</v>
      </c>
      <c r="N41" s="438" t="s">
        <v>35</v>
      </c>
      <c r="O41" s="438" t="s">
        <v>35</v>
      </c>
      <c r="P41" s="438" t="s">
        <v>35</v>
      </c>
      <c r="Q41" s="438" t="s">
        <v>35</v>
      </c>
      <c r="R41" s="438" t="s">
        <v>35</v>
      </c>
      <c r="S41" s="438" t="s">
        <v>35</v>
      </c>
      <c r="T41" s="438" t="s">
        <v>35</v>
      </c>
      <c r="U41" s="438" t="s">
        <v>35</v>
      </c>
      <c r="V41" s="438" t="s">
        <v>35</v>
      </c>
      <c r="W41" s="438" t="s">
        <v>35</v>
      </c>
      <c r="X41" s="438" t="s">
        <v>35</v>
      </c>
      <c r="Y41" s="438" t="s">
        <v>35</v>
      </c>
      <c r="Z41" s="438" t="s">
        <v>35</v>
      </c>
      <c r="AA41" s="438" t="s">
        <v>35</v>
      </c>
      <c r="AB41" s="438" t="s">
        <v>35</v>
      </c>
      <c r="AC41" s="438" t="s">
        <v>35</v>
      </c>
      <c r="AD41" s="438" t="s">
        <v>35</v>
      </c>
      <c r="AE41" s="438" t="s">
        <v>35</v>
      </c>
      <c r="AF41" s="438" t="s">
        <v>35</v>
      </c>
      <c r="AG41" s="438" t="s">
        <v>35</v>
      </c>
      <c r="AH41" s="438" t="s">
        <v>35</v>
      </c>
      <c r="AI41" s="438" t="s">
        <v>35</v>
      </c>
      <c r="AJ41" s="438" t="s">
        <v>35</v>
      </c>
    </row>
    <row r="42" s="307" customFormat="true" ht="17.1" customHeight="true" x14ac:dyDescent="0.2">
      <c r="A42" s="1822"/>
      <c r="B42" s="436" t="s">
        <v>48</v>
      </c>
      <c r="C42" s="438" t="s">
        <v>35</v>
      </c>
      <c r="D42" s="438" t="s">
        <v>35</v>
      </c>
      <c r="E42" s="438" t="s">
        <v>35</v>
      </c>
      <c r="F42" s="438" t="s">
        <v>35</v>
      </c>
      <c r="G42" s="438" t="s">
        <v>35</v>
      </c>
      <c r="H42" s="438" t="s">
        <v>35</v>
      </c>
      <c r="I42" s="438" t="s">
        <v>35</v>
      </c>
      <c r="J42" s="438" t="s">
        <v>35</v>
      </c>
      <c r="K42" s="438" t="s">
        <v>35</v>
      </c>
      <c r="L42" s="438" t="s">
        <v>35</v>
      </c>
      <c r="M42" s="438" t="s">
        <v>35</v>
      </c>
      <c r="N42" s="438" t="s">
        <v>35</v>
      </c>
      <c r="O42" s="438" t="s">
        <v>35</v>
      </c>
      <c r="P42" s="438" t="s">
        <v>35</v>
      </c>
      <c r="Q42" s="438" t="s">
        <v>35</v>
      </c>
      <c r="R42" s="438" t="s">
        <v>35</v>
      </c>
      <c r="S42" s="438" t="s">
        <v>35</v>
      </c>
      <c r="T42" s="438" t="s">
        <v>35</v>
      </c>
      <c r="U42" s="438" t="s">
        <v>35</v>
      </c>
      <c r="V42" s="438" t="s">
        <v>35</v>
      </c>
      <c r="W42" s="438" t="s">
        <v>35</v>
      </c>
      <c r="X42" s="438" t="s">
        <v>35</v>
      </c>
      <c r="Y42" s="438" t="s">
        <v>35</v>
      </c>
      <c r="Z42" s="438" t="s">
        <v>35</v>
      </c>
      <c r="AA42" s="438" t="s">
        <v>35</v>
      </c>
      <c r="AB42" s="438" t="s">
        <v>35</v>
      </c>
      <c r="AC42" s="438" t="s">
        <v>35</v>
      </c>
      <c r="AD42" s="438" t="s">
        <v>35</v>
      </c>
      <c r="AE42" s="438" t="s">
        <v>35</v>
      </c>
      <c r="AF42" s="438" t="s">
        <v>35</v>
      </c>
      <c r="AG42" s="438" t="s">
        <v>35</v>
      </c>
      <c r="AH42" s="438" t="s">
        <v>35</v>
      </c>
      <c r="AI42" s="438" t="s">
        <v>35</v>
      </c>
      <c r="AJ42" s="438" t="s">
        <v>35</v>
      </c>
    </row>
    <row r="43" s="307" customFormat="true" ht="17.1" customHeight="true" x14ac:dyDescent="0.2">
      <c r="A43" s="1822" t="s">
        <v>175</v>
      </c>
      <c r="B43" s="436" t="s">
        <v>49</v>
      </c>
      <c r="C43" s="438" t="s">
        <v>35</v>
      </c>
      <c r="D43" s="438" t="s">
        <v>35</v>
      </c>
      <c r="E43" s="438" t="s">
        <v>35</v>
      </c>
      <c r="F43" s="438" t="s">
        <v>35</v>
      </c>
      <c r="G43" s="438" t="s">
        <v>35</v>
      </c>
      <c r="H43" s="438" t="s">
        <v>35</v>
      </c>
      <c r="I43" s="438" t="s">
        <v>35</v>
      </c>
      <c r="J43" s="438" t="s">
        <v>35</v>
      </c>
      <c r="K43" s="438" t="s">
        <v>35</v>
      </c>
      <c r="L43" s="438" t="s">
        <v>35</v>
      </c>
      <c r="M43" s="438" t="s">
        <v>35</v>
      </c>
      <c r="N43" s="438" t="s">
        <v>35</v>
      </c>
      <c r="O43" s="438" t="s">
        <v>35</v>
      </c>
      <c r="P43" s="438" t="s">
        <v>35</v>
      </c>
      <c r="Q43" s="438" t="s">
        <v>35</v>
      </c>
      <c r="R43" s="438" t="s">
        <v>35</v>
      </c>
      <c r="S43" s="438" t="s">
        <v>35</v>
      </c>
      <c r="T43" s="438" t="s">
        <v>35</v>
      </c>
      <c r="U43" s="438" t="s">
        <v>35</v>
      </c>
      <c r="V43" s="438" t="s">
        <v>35</v>
      </c>
      <c r="W43" s="438" t="s">
        <v>35</v>
      </c>
      <c r="X43" s="438" t="s">
        <v>35</v>
      </c>
      <c r="Y43" s="438" t="s">
        <v>35</v>
      </c>
      <c r="Z43" s="438" t="s">
        <v>35</v>
      </c>
      <c r="AA43" s="438" t="s">
        <v>35</v>
      </c>
      <c r="AB43" s="438" t="s">
        <v>35</v>
      </c>
      <c r="AC43" s="438" t="s">
        <v>35</v>
      </c>
      <c r="AD43" s="438" t="s">
        <v>35</v>
      </c>
      <c r="AE43" s="438" t="s">
        <v>35</v>
      </c>
      <c r="AF43" s="438" t="s">
        <v>35</v>
      </c>
      <c r="AG43" s="438" t="s">
        <v>35</v>
      </c>
      <c r="AH43" s="438" t="s">
        <v>35</v>
      </c>
      <c r="AI43" s="438" t="s">
        <v>35</v>
      </c>
      <c r="AJ43" s="438" t="s">
        <v>35</v>
      </c>
    </row>
    <row r="44" s="307" customFormat="true" ht="17.1" customHeight="true" x14ac:dyDescent="0.2">
      <c r="A44" s="1822"/>
      <c r="B44" s="436" t="s">
        <v>48</v>
      </c>
      <c r="C44" s="438" t="s">
        <v>35</v>
      </c>
      <c r="D44" s="438" t="s">
        <v>35</v>
      </c>
      <c r="E44" s="438" t="s">
        <v>35</v>
      </c>
      <c r="F44" s="438" t="s">
        <v>35</v>
      </c>
      <c r="G44" s="438" t="s">
        <v>35</v>
      </c>
      <c r="H44" s="438" t="s">
        <v>35</v>
      </c>
      <c r="I44" s="438" t="s">
        <v>35</v>
      </c>
      <c r="J44" s="438" t="s">
        <v>35</v>
      </c>
      <c r="K44" s="438" t="s">
        <v>35</v>
      </c>
      <c r="L44" s="438" t="s">
        <v>35</v>
      </c>
      <c r="M44" s="438" t="s">
        <v>35</v>
      </c>
      <c r="N44" s="438" t="s">
        <v>35</v>
      </c>
      <c r="O44" s="438" t="s">
        <v>35</v>
      </c>
      <c r="P44" s="438" t="s">
        <v>35</v>
      </c>
      <c r="Q44" s="438" t="s">
        <v>35</v>
      </c>
      <c r="R44" s="438" t="s">
        <v>35</v>
      </c>
      <c r="S44" s="438" t="s">
        <v>35</v>
      </c>
      <c r="T44" s="438" t="s">
        <v>35</v>
      </c>
      <c r="U44" s="438" t="s">
        <v>35</v>
      </c>
      <c r="V44" s="438" t="s">
        <v>35</v>
      </c>
      <c r="W44" s="438" t="s">
        <v>35</v>
      </c>
      <c r="X44" s="438" t="s">
        <v>35</v>
      </c>
      <c r="Y44" s="438" t="s">
        <v>35</v>
      </c>
      <c r="Z44" s="438" t="s">
        <v>35</v>
      </c>
      <c r="AA44" s="438" t="s">
        <v>35</v>
      </c>
      <c r="AB44" s="438" t="s">
        <v>35</v>
      </c>
      <c r="AC44" s="438" t="s">
        <v>35</v>
      </c>
      <c r="AD44" s="438" t="s">
        <v>35</v>
      </c>
      <c r="AE44" s="438" t="s">
        <v>35</v>
      </c>
      <c r="AF44" s="438" t="s">
        <v>35</v>
      </c>
      <c r="AG44" s="438" t="s">
        <v>35</v>
      </c>
      <c r="AH44" s="438" t="s">
        <v>35</v>
      </c>
      <c r="AI44" s="438" t="s">
        <v>35</v>
      </c>
      <c r="AJ44" s="438" t="s">
        <v>35</v>
      </c>
    </row>
    <row r="45" s="307" customFormat="true" ht="17.1" customHeight="true" x14ac:dyDescent="0.2">
      <c r="A45" s="1822" t="s">
        <v>176</v>
      </c>
      <c r="B45" s="436" t="s">
        <v>49</v>
      </c>
      <c r="C45" s="438" t="s">
        <v>35</v>
      </c>
      <c r="D45" s="438" t="s">
        <v>35</v>
      </c>
      <c r="E45" s="438" t="s">
        <v>35</v>
      </c>
      <c r="F45" s="438" t="s">
        <v>35</v>
      </c>
      <c r="G45" s="438" t="s">
        <v>35</v>
      </c>
      <c r="H45" s="438" t="s">
        <v>35</v>
      </c>
      <c r="I45" s="438" t="s">
        <v>35</v>
      </c>
      <c r="J45" s="438" t="s">
        <v>35</v>
      </c>
      <c r="K45" s="438" t="s">
        <v>35</v>
      </c>
      <c r="L45" s="438" t="s">
        <v>35</v>
      </c>
      <c r="M45" s="438" t="s">
        <v>35</v>
      </c>
      <c r="N45" s="438" t="s">
        <v>35</v>
      </c>
      <c r="O45" s="438" t="s">
        <v>35</v>
      </c>
      <c r="P45" s="438" t="s">
        <v>35</v>
      </c>
      <c r="Q45" s="438" t="s">
        <v>35</v>
      </c>
      <c r="R45" s="438" t="s">
        <v>35</v>
      </c>
      <c r="S45" s="438" t="s">
        <v>35</v>
      </c>
      <c r="T45" s="438" t="s">
        <v>35</v>
      </c>
      <c r="U45" s="438" t="s">
        <v>35</v>
      </c>
      <c r="V45" s="438" t="s">
        <v>35</v>
      </c>
      <c r="W45" s="438" t="s">
        <v>35</v>
      </c>
      <c r="X45" s="438" t="s">
        <v>35</v>
      </c>
      <c r="Y45" s="438" t="s">
        <v>35</v>
      </c>
      <c r="Z45" s="438" t="s">
        <v>35</v>
      </c>
      <c r="AA45" s="438" t="s">
        <v>35</v>
      </c>
      <c r="AB45" s="438" t="s">
        <v>35</v>
      </c>
      <c r="AC45" s="438" t="s">
        <v>35</v>
      </c>
      <c r="AD45" s="438" t="s">
        <v>35</v>
      </c>
      <c r="AE45" s="438" t="s">
        <v>35</v>
      </c>
      <c r="AF45" s="438" t="s">
        <v>35</v>
      </c>
      <c r="AG45" s="438" t="s">
        <v>35</v>
      </c>
      <c r="AH45" s="438" t="s">
        <v>35</v>
      </c>
      <c r="AI45" s="438" t="s">
        <v>35</v>
      </c>
      <c r="AJ45" s="438" t="s">
        <v>35</v>
      </c>
    </row>
    <row r="46" s="307" customFormat="true" ht="17.1" customHeight="true" x14ac:dyDescent="0.2">
      <c r="A46" s="1823"/>
      <c r="B46" s="439" t="s">
        <v>48</v>
      </c>
      <c r="C46" s="440" t="s">
        <v>35</v>
      </c>
      <c r="D46" s="440" t="s">
        <v>35</v>
      </c>
      <c r="E46" s="440" t="s">
        <v>35</v>
      </c>
      <c r="F46" s="440" t="s">
        <v>35</v>
      </c>
      <c r="G46" s="440" t="s">
        <v>35</v>
      </c>
      <c r="H46" s="440" t="s">
        <v>35</v>
      </c>
      <c r="I46" s="440" t="s">
        <v>35</v>
      </c>
      <c r="J46" s="440" t="s">
        <v>35</v>
      </c>
      <c r="K46" s="440" t="s">
        <v>35</v>
      </c>
      <c r="L46" s="440" t="s">
        <v>35</v>
      </c>
      <c r="M46" s="440" t="s">
        <v>35</v>
      </c>
      <c r="N46" s="440" t="s">
        <v>35</v>
      </c>
      <c r="O46" s="440" t="s">
        <v>35</v>
      </c>
      <c r="P46" s="440" t="s">
        <v>35</v>
      </c>
      <c r="Q46" s="440" t="s">
        <v>35</v>
      </c>
      <c r="R46" s="440" t="s">
        <v>35</v>
      </c>
      <c r="S46" s="440" t="s">
        <v>35</v>
      </c>
      <c r="T46" s="440" t="s">
        <v>35</v>
      </c>
      <c r="U46" s="440" t="s">
        <v>35</v>
      </c>
      <c r="V46" s="440" t="s">
        <v>35</v>
      </c>
      <c r="W46" s="440" t="s">
        <v>35</v>
      </c>
      <c r="X46" s="440" t="s">
        <v>35</v>
      </c>
      <c r="Y46" s="440" t="s">
        <v>35</v>
      </c>
      <c r="Z46" s="440" t="s">
        <v>35</v>
      </c>
      <c r="AA46" s="440" t="s">
        <v>35</v>
      </c>
      <c r="AB46" s="440" t="s">
        <v>35</v>
      </c>
      <c r="AC46" s="440" t="s">
        <v>35</v>
      </c>
      <c r="AD46" s="440" t="s">
        <v>35</v>
      </c>
      <c r="AE46" s="440" t="s">
        <v>35</v>
      </c>
      <c r="AF46" s="440" t="s">
        <v>35</v>
      </c>
      <c r="AG46" s="440" t="s">
        <v>35</v>
      </c>
      <c r="AH46" s="440" t="s">
        <v>35</v>
      </c>
      <c r="AI46" s="440" t="s">
        <v>35</v>
      </c>
      <c r="AJ46" s="440" t="s">
        <v>35</v>
      </c>
    </row>
    <row r="47" s="307" customFormat="true" ht="20.1" customHeight="true" x14ac:dyDescent="0.2">
      <c r="A47" s="1845" t="s">
        <v>172</v>
      </c>
      <c r="B47" s="1845"/>
      <c r="C47" s="1847" t="s">
        <v>150</v>
      </c>
      <c r="D47" s="1848"/>
      <c r="E47" s="1848"/>
      <c r="F47" s="1848"/>
      <c r="G47" s="1849"/>
      <c r="H47" s="1849" t="s">
        <v>38</v>
      </c>
      <c r="I47" s="1848"/>
      <c r="J47" s="1848"/>
      <c r="K47" s="1848"/>
      <c r="L47" s="1849"/>
      <c r="M47" s="1849" t="s">
        <v>37</v>
      </c>
      <c r="N47" s="1848"/>
      <c r="O47" s="1848"/>
      <c r="P47" s="1848"/>
      <c r="Q47" s="1849"/>
      <c r="R47" s="1849" t="s">
        <v>151</v>
      </c>
      <c r="S47" s="1848"/>
      <c r="T47" s="1848"/>
      <c r="U47" s="1848"/>
      <c r="V47" s="1848"/>
      <c r="W47" s="1848"/>
      <c r="X47" s="1848"/>
      <c r="Y47" s="1848"/>
      <c r="Z47" s="1848"/>
      <c r="AA47" s="1848"/>
      <c r="AB47" s="1848"/>
      <c r="AC47" s="1848"/>
      <c r="AD47" s="1848"/>
      <c r="AE47" s="1848"/>
      <c r="AF47" s="1848"/>
      <c r="AG47" s="1848"/>
      <c r="AH47" s="1848"/>
      <c r="AI47" s="1848"/>
      <c r="AJ47" s="1849"/>
    </row>
    <row r="48" s="433" customFormat="true" ht="45" customHeight="true" x14ac:dyDescent="0.2">
      <c r="A48" s="1851"/>
      <c r="B48" s="1851"/>
      <c r="C48" s="441" t="s">
        <v>0</v>
      </c>
      <c r="D48" s="442" t="s">
        <v>1</v>
      </c>
      <c r="E48" s="442" t="s">
        <v>2</v>
      </c>
      <c r="F48" s="442" t="s">
        <v>3</v>
      </c>
      <c r="G48" s="443" t="s">
        <v>4</v>
      </c>
      <c r="H48" s="442" t="s">
        <v>0</v>
      </c>
      <c r="I48" s="442" t="s">
        <v>1</v>
      </c>
      <c r="J48" s="442" t="s">
        <v>2</v>
      </c>
      <c r="K48" s="442" t="s">
        <v>3</v>
      </c>
      <c r="L48" s="443" t="s">
        <v>4</v>
      </c>
      <c r="M48" s="442" t="s">
        <v>0</v>
      </c>
      <c r="N48" s="442" t="s">
        <v>1</v>
      </c>
      <c r="O48" s="442" t="s">
        <v>2</v>
      </c>
      <c r="P48" s="442" t="s">
        <v>3</v>
      </c>
      <c r="Q48" s="443" t="s">
        <v>4</v>
      </c>
      <c r="R48" s="442" t="s">
        <v>152</v>
      </c>
      <c r="S48" s="442" t="s">
        <v>153</v>
      </c>
      <c r="T48" s="442" t="s">
        <v>154</v>
      </c>
      <c r="U48" s="442" t="s">
        <v>155</v>
      </c>
      <c r="V48" s="442" t="s">
        <v>156</v>
      </c>
      <c r="W48" s="442" t="s">
        <v>157</v>
      </c>
      <c r="X48" s="442" t="s">
        <v>158</v>
      </c>
      <c r="Y48" s="442" t="s">
        <v>159</v>
      </c>
      <c r="Z48" s="442" t="s">
        <v>160</v>
      </c>
      <c r="AA48" s="442" t="s">
        <v>161</v>
      </c>
      <c r="AB48" s="442" t="s">
        <v>162</v>
      </c>
      <c r="AC48" s="442" t="s">
        <v>163</v>
      </c>
      <c r="AD48" s="442" t="s">
        <v>164</v>
      </c>
      <c r="AE48" s="442" t="s">
        <v>165</v>
      </c>
      <c r="AF48" s="442" t="s">
        <v>166</v>
      </c>
      <c r="AG48" s="442" t="s">
        <v>167</v>
      </c>
      <c r="AH48" s="442" t="s">
        <v>168</v>
      </c>
      <c r="AI48" s="442" t="s">
        <v>169</v>
      </c>
      <c r="AJ48" s="444" t="s">
        <v>170</v>
      </c>
    </row>
    <row r="49" s="307" customFormat="true" ht="17.1" customHeight="true" x14ac:dyDescent="0.2">
      <c r="A49" s="1850" t="s">
        <v>177</v>
      </c>
      <c r="B49" s="445" t="s">
        <v>178</v>
      </c>
      <c r="C49" s="446">
        <v>0.46413121640873617</v>
      </c>
      <c r="D49" s="1034">
        <v>0.66795854290724366</v>
      </c>
      <c r="E49" s="1034">
        <v>1.3512349632330574</v>
      </c>
      <c r="F49" s="1034">
        <v>2.8995225759430849</v>
      </c>
      <c r="G49" s="1035">
        <v>39.631794531136279</v>
      </c>
      <c r="H49" s="1034">
        <v>3.919773599282232</v>
      </c>
      <c r="I49" s="1034">
        <v>14.154948725603726</v>
      </c>
      <c r="J49" s="1034">
        <v>36.252566490489201</v>
      </c>
      <c r="K49" s="1034">
        <v>65.648241403095597</v>
      </c>
      <c r="L49" s="1035">
        <v>78.63276934672804</v>
      </c>
      <c r="M49" s="1034">
        <v>0.28463944907826721</v>
      </c>
      <c r="N49" s="1034">
        <v>0.37810689461166069</v>
      </c>
      <c r="O49" s="1034">
        <v>0.87358663096510081</v>
      </c>
      <c r="P49" s="1034">
        <v>0.86663303123263136</v>
      </c>
      <c r="Q49" s="1035">
        <v>14.74261548495736</v>
      </c>
      <c r="R49" s="1034">
        <v>3.4314708771522087</v>
      </c>
      <c r="S49" s="1034">
        <v>4.494328695478921</v>
      </c>
      <c r="T49" s="1034">
        <v>5.674703501998553</v>
      </c>
      <c r="U49" s="1034">
        <v>1.1409170696196781E-2</v>
      </c>
      <c r="V49" s="1034">
        <v>2.6090806471633412</v>
      </c>
      <c r="W49" s="1034">
        <v>1.1194654711022494</v>
      </c>
      <c r="X49" s="1034">
        <v>4.2113421227144148</v>
      </c>
      <c r="Y49" s="1034">
        <v>3.0128144866648903</v>
      </c>
      <c r="Z49" s="1034">
        <v>5.2149046431702191</v>
      </c>
      <c r="AA49" s="1034">
        <v>28.044680205713128</v>
      </c>
      <c r="AB49" s="1034">
        <v>1.3259199997236624</v>
      </c>
      <c r="AC49" s="1034">
        <v>0</v>
      </c>
      <c r="AD49" s="1034">
        <v>66.419996340803934</v>
      </c>
      <c r="AE49" s="1034">
        <v>1.0625141003744387</v>
      </c>
      <c r="AF49" s="1034">
        <v>0.15444628820031481</v>
      </c>
      <c r="AG49" s="1034">
        <v>1.3483509431528551</v>
      </c>
      <c r="AH49" s="1034">
        <v>3.0790723112920042</v>
      </c>
      <c r="AI49" s="1034">
        <v>0.5502727084325767</v>
      </c>
      <c r="AJ49" s="1036">
        <v>2.0262359556560137</v>
      </c>
    </row>
    <row r="50" s="307" customFormat="true" ht="17.1" customHeight="true" x14ac:dyDescent="0.2">
      <c r="A50" s="1822"/>
      <c r="B50" s="447" t="s">
        <v>179</v>
      </c>
      <c r="C50" s="448">
        <v>0.39115636099248269</v>
      </c>
      <c r="D50" s="1037">
        <v>1.0319856591080361</v>
      </c>
      <c r="E50" s="1037">
        <v>1.3693482253225726</v>
      </c>
      <c r="F50" s="1037">
        <v>2.4944320749188456</v>
      </c>
      <c r="G50" s="1038">
        <v>3.7753754336501557</v>
      </c>
      <c r="H50" s="1037">
        <v>1.665773449072214</v>
      </c>
      <c r="I50" s="1037">
        <v>3.7762956305541153</v>
      </c>
      <c r="J50" s="1037">
        <v>4.6975810725499301</v>
      </c>
      <c r="K50" s="1037">
        <v>1.0534702670816456</v>
      </c>
      <c r="L50" s="1038">
        <v>1.1210396479278608</v>
      </c>
      <c r="M50" s="1037">
        <v>0.29864730178343096</v>
      </c>
      <c r="N50" s="1037">
        <v>1.1886539050712202</v>
      </c>
      <c r="O50" s="1037">
        <v>0.66924154698816607</v>
      </c>
      <c r="P50" s="1037">
        <v>1.5828214244173098</v>
      </c>
      <c r="Q50" s="1038">
        <v>4.7316152323302658</v>
      </c>
      <c r="R50" s="1037">
        <v>1.6006985944227243</v>
      </c>
      <c r="S50" s="1037">
        <v>7.7282356085668413E-2</v>
      </c>
      <c r="T50" s="1037">
        <v>4.650054787231876</v>
      </c>
      <c r="U50" s="1037">
        <v>5.3845700573280683E-2</v>
      </c>
      <c r="V50" s="1037">
        <v>1.1718317620916632</v>
      </c>
      <c r="W50" s="1037">
        <v>0.64331725699209774</v>
      </c>
      <c r="X50" s="1037">
        <v>1.9954614013478791</v>
      </c>
      <c r="Y50" s="1037">
        <v>3.6186686623632882</v>
      </c>
      <c r="Z50" s="1037">
        <v>2.5900067443852515</v>
      </c>
      <c r="AA50" s="1037">
        <v>2.1091658257523154</v>
      </c>
      <c r="AB50" s="1037">
        <v>0.18511352710936049</v>
      </c>
      <c r="AC50" s="1037">
        <v>0</v>
      </c>
      <c r="AD50" s="1037">
        <v>3.6703365515155824</v>
      </c>
      <c r="AE50" s="1037">
        <v>0.7665492284870763</v>
      </c>
      <c r="AF50" s="1037">
        <v>0.15444628820031481</v>
      </c>
      <c r="AG50" s="1037">
        <v>4.0786802536474571</v>
      </c>
      <c r="AH50" s="1037">
        <v>0</v>
      </c>
      <c r="AI50" s="1037">
        <v>3.6684847228838455E-2</v>
      </c>
      <c r="AJ50" s="1039">
        <v>0.10011871989127427</v>
      </c>
    </row>
    <row r="51" s="307" customFormat="true" ht="17.1" customHeight="true" x14ac:dyDescent="0.2">
      <c r="A51" s="1822"/>
      <c r="B51" s="447" t="s">
        <v>180</v>
      </c>
      <c r="C51" s="448">
        <v>8.8531110075174613E-2</v>
      </c>
      <c r="D51" s="1037">
        <v>0.23069955723949934</v>
      </c>
      <c r="E51" s="1037">
        <v>0.18586201205324476</v>
      </c>
      <c r="F51" s="1037">
        <v>0.16341741100092325</v>
      </c>
      <c r="G51" s="1038">
        <v>0.41013124878557933</v>
      </c>
      <c r="H51" s="1037">
        <v>0</v>
      </c>
      <c r="I51" s="1037">
        <v>0.52109158876117956</v>
      </c>
      <c r="J51" s="1037">
        <v>0.72244519519987616</v>
      </c>
      <c r="K51" s="1037">
        <v>0.15925517475687712</v>
      </c>
      <c r="L51" s="1038">
        <v>0</v>
      </c>
      <c r="M51" s="1037">
        <v>7.8340289319691753E-2</v>
      </c>
      <c r="N51" s="1037">
        <v>0.21892726886398434</v>
      </c>
      <c r="O51" s="1037">
        <v>0.13603857783286999</v>
      </c>
      <c r="P51" s="1037">
        <v>0.24322222563197901</v>
      </c>
      <c r="Q51" s="1038">
        <v>0.34301078498234694</v>
      </c>
      <c r="R51" s="1037">
        <v>1.7165244565535045</v>
      </c>
      <c r="S51" s="1037">
        <v>0</v>
      </c>
      <c r="T51" s="1037">
        <v>0</v>
      </c>
      <c r="U51" s="1037">
        <v>0</v>
      </c>
      <c r="V51" s="1037">
        <v>0</v>
      </c>
      <c r="W51" s="1037">
        <v>1.1754387446573618</v>
      </c>
      <c r="X51" s="1037">
        <v>0.5546093010203117</v>
      </c>
      <c r="Y51" s="1037">
        <v>0</v>
      </c>
      <c r="Z51" s="1037">
        <v>0</v>
      </c>
      <c r="AA51" s="1037">
        <v>0</v>
      </c>
      <c r="AB51" s="1037">
        <v>0</v>
      </c>
      <c r="AC51" s="1037">
        <v>0</v>
      </c>
      <c r="AD51" s="1037">
        <v>0.1527543008381731</v>
      </c>
      <c r="AE51" s="1037">
        <v>0</v>
      </c>
      <c r="AF51" s="1037">
        <v>0</v>
      </c>
      <c r="AG51" s="1037">
        <v>0</v>
      </c>
      <c r="AH51" s="1037">
        <v>0</v>
      </c>
      <c r="AI51" s="1037">
        <v>0.2289430714785721</v>
      </c>
      <c r="AJ51" s="1039">
        <v>0.55933594290131172</v>
      </c>
    </row>
    <row r="52" s="307" customFormat="true" ht="17.1" customHeight="true" x14ac:dyDescent="0.2">
      <c r="A52" s="1822"/>
      <c r="B52" s="447" t="s">
        <v>181</v>
      </c>
      <c r="C52" s="448">
        <v>34.322539343839935</v>
      </c>
      <c r="D52" s="1037">
        <v>33.857076964899676</v>
      </c>
      <c r="E52" s="1037">
        <v>29.776395137007167</v>
      </c>
      <c r="F52" s="1037">
        <v>28.37251209795647</v>
      </c>
      <c r="G52" s="1038">
        <v>17.11268421260619</v>
      </c>
      <c r="H52" s="1037">
        <v>26.070144688460307</v>
      </c>
      <c r="I52" s="1037">
        <v>23.379884617775364</v>
      </c>
      <c r="J52" s="1037">
        <v>18.508417042206755</v>
      </c>
      <c r="K52" s="1037">
        <v>10.879168940120804</v>
      </c>
      <c r="L52" s="1038">
        <v>6.4959858065938247</v>
      </c>
      <c r="M52" s="1037">
        <v>35.319482617398393</v>
      </c>
      <c r="N52" s="1037">
        <v>33.715462843864991</v>
      </c>
      <c r="O52" s="1037">
        <v>31.059944599156609</v>
      </c>
      <c r="P52" s="1037">
        <v>30.01474453563252</v>
      </c>
      <c r="Q52" s="1038">
        <v>23.875865485611662</v>
      </c>
      <c r="R52" s="1037">
        <v>3.6963087410914683</v>
      </c>
      <c r="S52" s="1037">
        <v>18.132638930507696</v>
      </c>
      <c r="T52" s="1037">
        <v>23.393052187346775</v>
      </c>
      <c r="U52" s="1037">
        <v>37.746511513534088</v>
      </c>
      <c r="V52" s="1037">
        <v>33.746292022525495</v>
      </c>
      <c r="W52" s="1037">
        <v>12.245947237867789</v>
      </c>
      <c r="X52" s="1037">
        <v>17.165162129456167</v>
      </c>
      <c r="Y52" s="1037">
        <v>18.718293821305593</v>
      </c>
      <c r="Z52" s="1037">
        <v>20.607549471518023</v>
      </c>
      <c r="AA52" s="1037">
        <v>1.8921449283636889</v>
      </c>
      <c r="AB52" s="1037">
        <v>14.384564641653791</v>
      </c>
      <c r="AC52" s="1037">
        <v>47.057963816444996</v>
      </c>
      <c r="AD52" s="1037">
        <v>6.3395890571203077</v>
      </c>
      <c r="AE52" s="1037">
        <v>18.136924875962503</v>
      </c>
      <c r="AF52" s="1037">
        <v>85.4279621437488</v>
      </c>
      <c r="AG52" s="1037">
        <v>6.7514807639512719</v>
      </c>
      <c r="AH52" s="1037">
        <v>37.909178045181548</v>
      </c>
      <c r="AI52" s="1037">
        <v>92.755599417224118</v>
      </c>
      <c r="AJ52" s="1039">
        <v>28.901872999734195</v>
      </c>
    </row>
    <row r="53" s="307" customFormat="true" ht="17.1" customHeight="true" x14ac:dyDescent="0.2">
      <c r="A53" s="1822"/>
      <c r="B53" s="447" t="s">
        <v>182</v>
      </c>
      <c r="C53" s="448">
        <v>14.826742844494495</v>
      </c>
      <c r="D53" s="1037">
        <v>14.306751703366199</v>
      </c>
      <c r="E53" s="1037">
        <v>14.098072447585889</v>
      </c>
      <c r="F53" s="1037">
        <v>14.64415859218853</v>
      </c>
      <c r="G53" s="1038">
        <v>5.5113983384500322</v>
      </c>
      <c r="H53" s="1037">
        <v>15.278185077468946</v>
      </c>
      <c r="I53" s="1037">
        <v>8.7830638658609939</v>
      </c>
      <c r="J53" s="1037">
        <v>7.2427542430761038</v>
      </c>
      <c r="K53" s="1037">
        <v>2.2297739682807114</v>
      </c>
      <c r="L53" s="1038">
        <v>0.29411990768769752</v>
      </c>
      <c r="M53" s="1037">
        <v>14.412363361113034</v>
      </c>
      <c r="N53" s="1037">
        <v>14.938833759147633</v>
      </c>
      <c r="O53" s="1037">
        <v>13.679859562041846</v>
      </c>
      <c r="P53" s="1037">
        <v>15.375265141155491</v>
      </c>
      <c r="Q53" s="1038">
        <v>10.345616752279826</v>
      </c>
      <c r="R53" s="1037">
        <v>6.9724191824203547</v>
      </c>
      <c r="S53" s="1037">
        <v>2.0465629491073041</v>
      </c>
      <c r="T53" s="1037">
        <v>34.971920618593217</v>
      </c>
      <c r="U53" s="1037">
        <v>12.171980852581076</v>
      </c>
      <c r="V53" s="1037">
        <v>16.522515091052153</v>
      </c>
      <c r="W53" s="1037">
        <v>25.812758144818908</v>
      </c>
      <c r="X53" s="1037">
        <v>7.3485743975242963</v>
      </c>
      <c r="Y53" s="1037">
        <v>6.6766587781944722</v>
      </c>
      <c r="Z53" s="1037">
        <v>11.333514948421913</v>
      </c>
      <c r="AA53" s="1037">
        <v>24.935656701105049</v>
      </c>
      <c r="AB53" s="1037">
        <v>12.692944247980009</v>
      </c>
      <c r="AC53" s="1037">
        <v>5.6277250924656652</v>
      </c>
      <c r="AD53" s="1037">
        <v>0.99109694143697458</v>
      </c>
      <c r="AE53" s="1037">
        <v>8.2363878202101084</v>
      </c>
      <c r="AF53" s="1037">
        <v>0.39442174370714961</v>
      </c>
      <c r="AG53" s="1037">
        <v>36.665237560857136</v>
      </c>
      <c r="AH53" s="1037">
        <v>13.666562849919355</v>
      </c>
      <c r="AI53" s="1037">
        <v>2.5477770938859545</v>
      </c>
      <c r="AJ53" s="1039">
        <v>8.9735580696810029</v>
      </c>
    </row>
    <row r="54" s="307" customFormat="true" ht="17.1" customHeight="true" x14ac:dyDescent="0.2">
      <c r="A54" s="1822"/>
      <c r="B54" s="447" t="s">
        <v>183</v>
      </c>
      <c r="C54" s="448">
        <v>20.829461364638131</v>
      </c>
      <c r="D54" s="1037">
        <v>17.668039923950175</v>
      </c>
      <c r="E54" s="1037">
        <v>16.167263174960866</v>
      </c>
      <c r="F54" s="1037">
        <v>10.810969961079026</v>
      </c>
      <c r="G54" s="1038">
        <v>2.1848427067269416</v>
      </c>
      <c r="H54" s="1037">
        <v>15.536877248862178</v>
      </c>
      <c r="I54" s="1037">
        <v>7.1341939230681755</v>
      </c>
      <c r="J54" s="1037">
        <v>1.9038614761626593</v>
      </c>
      <c r="K54" s="1037">
        <v>0.73052525159190096</v>
      </c>
      <c r="L54" s="1038">
        <v>8.0768710978126323E-2</v>
      </c>
      <c r="M54" s="1037">
        <v>21.402711598938946</v>
      </c>
      <c r="N54" s="1037">
        <v>17.451866551162496</v>
      </c>
      <c r="O54" s="1037">
        <v>18.35291759032323</v>
      </c>
      <c r="P54" s="1037">
        <v>12.712555028602782</v>
      </c>
      <c r="Q54" s="1038">
        <v>5.4141696433952013</v>
      </c>
      <c r="R54" s="1037">
        <v>6.6275062759970433</v>
      </c>
      <c r="S54" s="1037">
        <v>7.1217297871205245</v>
      </c>
      <c r="T54" s="1037">
        <v>13.516018465386811</v>
      </c>
      <c r="U54" s="1037">
        <v>31.694477405789428</v>
      </c>
      <c r="V54" s="1037">
        <v>5.8680245222890584</v>
      </c>
      <c r="W54" s="1037">
        <v>51.261308265405582</v>
      </c>
      <c r="X54" s="1037">
        <v>21.899091286351972</v>
      </c>
      <c r="Y54" s="1037">
        <v>3.7504328064068235</v>
      </c>
      <c r="Z54" s="1037">
        <v>8.0728649676449784</v>
      </c>
      <c r="AA54" s="1037">
        <v>13.93934637523315</v>
      </c>
      <c r="AB54" s="1037">
        <v>16.034742542462695</v>
      </c>
      <c r="AC54" s="1037">
        <v>10.539921836092004</v>
      </c>
      <c r="AD54" s="1037">
        <v>0</v>
      </c>
      <c r="AE54" s="1037">
        <v>29.50109835449436</v>
      </c>
      <c r="AF54" s="1037">
        <v>4.5295567911329435</v>
      </c>
      <c r="AG54" s="1037">
        <v>19.299026223590417</v>
      </c>
      <c r="AH54" s="1037">
        <v>37.300323589534699</v>
      </c>
      <c r="AI54" s="1037">
        <v>3.137037330656832</v>
      </c>
      <c r="AJ54" s="1039">
        <v>6.762417319073788</v>
      </c>
    </row>
    <row r="55" s="307" customFormat="true" ht="17.1" customHeight="true" x14ac:dyDescent="0.2">
      <c r="A55" s="1822"/>
      <c r="B55" s="447" t="s">
        <v>184</v>
      </c>
      <c r="C55" s="448">
        <v>0.19224467633268993</v>
      </c>
      <c r="D55" s="1037">
        <v>0.20976936303709198</v>
      </c>
      <c r="E55" s="1037">
        <v>0.28564708854503723</v>
      </c>
      <c r="F55" s="1037">
        <v>0.39610922680136973</v>
      </c>
      <c r="G55" s="1038">
        <v>9.0800518076281381E-2</v>
      </c>
      <c r="H55" s="1037">
        <v>0.5718484923046423</v>
      </c>
      <c r="I55" s="1037">
        <v>0.72136819261929741</v>
      </c>
      <c r="J55" s="1037">
        <v>0.11486308323712896</v>
      </c>
      <c r="K55" s="1037">
        <v>9.7207256297882488E-2</v>
      </c>
      <c r="L55" s="1038">
        <v>6.7990101507314674E-2</v>
      </c>
      <c r="M55" s="1037">
        <v>0.15147481187103221</v>
      </c>
      <c r="N55" s="1037">
        <v>0.21413259337637688</v>
      </c>
      <c r="O55" s="1037">
        <v>0.32225120596946177</v>
      </c>
      <c r="P55" s="1037">
        <v>0.14460897089489105</v>
      </c>
      <c r="Q55" s="1038">
        <v>0.26971708566338071</v>
      </c>
      <c r="R55" s="1037">
        <v>0.71828855890815224</v>
      </c>
      <c r="S55" s="1037">
        <v>0</v>
      </c>
      <c r="T55" s="1037">
        <v>0.25356941543487599</v>
      </c>
      <c r="U55" s="1037">
        <v>9.7392649763708469E-2</v>
      </c>
      <c r="V55" s="1037">
        <v>0.46186087785899788</v>
      </c>
      <c r="W55" s="1037">
        <v>0.51559935308191029</v>
      </c>
      <c r="X55" s="1037">
        <v>0</v>
      </c>
      <c r="Y55" s="1037">
        <v>0.32488399867262518</v>
      </c>
      <c r="Z55" s="1037">
        <v>0</v>
      </c>
      <c r="AA55" s="1037">
        <v>2.1180381018200891</v>
      </c>
      <c r="AB55" s="1037">
        <v>1.5278698999269476</v>
      </c>
      <c r="AC55" s="1037">
        <v>0</v>
      </c>
      <c r="AD55" s="1037">
        <v>0</v>
      </c>
      <c r="AE55" s="1037">
        <v>0</v>
      </c>
      <c r="AF55" s="1037">
        <v>0</v>
      </c>
      <c r="AG55" s="1037">
        <v>0.20683701949183075</v>
      </c>
      <c r="AH55" s="1037">
        <v>0</v>
      </c>
      <c r="AI55" s="1037">
        <v>0</v>
      </c>
      <c r="AJ55" s="1039">
        <v>0.13194016745872941</v>
      </c>
    </row>
    <row r="56" s="307" customFormat="true" ht="17.1" customHeight="true" x14ac:dyDescent="0.2">
      <c r="A56" s="1822"/>
      <c r="B56" s="447" t="s">
        <v>185</v>
      </c>
      <c r="C56" s="448">
        <v>2.4406294580816343</v>
      </c>
      <c r="D56" s="1037">
        <v>1.0101561647386437</v>
      </c>
      <c r="E56" s="1037">
        <v>1.4589506871469413</v>
      </c>
      <c r="F56" s="1037">
        <v>0.77260169228909292</v>
      </c>
      <c r="G56" s="1038">
        <v>0.146123054037053</v>
      </c>
      <c r="H56" s="1037">
        <v>1.6835887115263051</v>
      </c>
      <c r="I56" s="1037">
        <v>0.73317671248061256</v>
      </c>
      <c r="J56" s="1037">
        <v>0.15913185599152327</v>
      </c>
      <c r="K56" s="1037">
        <v>0.12777471655400063</v>
      </c>
      <c r="L56" s="1038">
        <v>0</v>
      </c>
      <c r="M56" s="1037">
        <v>2.5356390399720112</v>
      </c>
      <c r="N56" s="1037">
        <v>0.9333216140445928</v>
      </c>
      <c r="O56" s="1037">
        <v>1.544116986047686</v>
      </c>
      <c r="P56" s="1037">
        <v>1.0560022013572614</v>
      </c>
      <c r="Q56" s="1038">
        <v>0.32654890881871551</v>
      </c>
      <c r="R56" s="1037">
        <v>0.48615835705759841</v>
      </c>
      <c r="S56" s="1037">
        <v>0</v>
      </c>
      <c r="T56" s="1037">
        <v>0</v>
      </c>
      <c r="U56" s="1037">
        <v>0.51571114641977966</v>
      </c>
      <c r="V56" s="1037">
        <v>2.0182214149650544</v>
      </c>
      <c r="W56" s="1037">
        <v>1.7398835232323864</v>
      </c>
      <c r="X56" s="1037">
        <v>7.7347966151612546</v>
      </c>
      <c r="Y56" s="1037">
        <v>0</v>
      </c>
      <c r="Z56" s="1037">
        <v>5.4043708617963304</v>
      </c>
      <c r="AA56" s="1037">
        <v>3.1645368607268098</v>
      </c>
      <c r="AB56" s="1037">
        <v>10.933417119925458</v>
      </c>
      <c r="AC56" s="1037">
        <v>0.13367707341630045</v>
      </c>
      <c r="AD56" s="1037">
        <v>0</v>
      </c>
      <c r="AE56" s="1037">
        <v>7.6274509211117785</v>
      </c>
      <c r="AF56" s="1037">
        <v>0</v>
      </c>
      <c r="AG56" s="1037">
        <v>0.25071360667588155</v>
      </c>
      <c r="AH56" s="1037">
        <v>0</v>
      </c>
      <c r="AI56" s="1037">
        <v>0</v>
      </c>
      <c r="AJ56" s="1039">
        <v>0.36570069943262612</v>
      </c>
    </row>
    <row r="57" s="307" customFormat="true" ht="17.1" customHeight="true" x14ac:dyDescent="0.2">
      <c r="A57" s="1822"/>
      <c r="B57" s="447" t="s">
        <v>186</v>
      </c>
      <c r="C57" s="448">
        <v>23.495682558466989</v>
      </c>
      <c r="D57" s="1037">
        <v>26.402131712937887</v>
      </c>
      <c r="E57" s="1037">
        <v>28.480650224853683</v>
      </c>
      <c r="F57" s="1037">
        <v>27.589641009179903</v>
      </c>
      <c r="G57" s="1038">
        <v>12.900141102372951</v>
      </c>
      <c r="H57" s="1037">
        <v>25.768659517752784</v>
      </c>
      <c r="I57" s="1037">
        <v>22.332569408479479</v>
      </c>
      <c r="J57" s="1037">
        <v>7.904615278828568</v>
      </c>
      <c r="K57" s="1037">
        <v>3.8562878584943374</v>
      </c>
      <c r="L57" s="1038">
        <v>8.0692547382650928E-2</v>
      </c>
      <c r="M57" s="1037">
        <v>22.979232900358543</v>
      </c>
      <c r="N57" s="1037">
        <v>27.169128739636246</v>
      </c>
      <c r="O57" s="1037">
        <v>27.54014135456308</v>
      </c>
      <c r="P57" s="1037">
        <v>28.870881004624653</v>
      </c>
      <c r="Q57" s="1038">
        <v>23.002795593795238</v>
      </c>
      <c r="R57" s="1037">
        <v>62.928494489060924</v>
      </c>
      <c r="S57" s="1037">
        <v>52.503995009230685</v>
      </c>
      <c r="T57" s="1037">
        <v>15.811534291290458</v>
      </c>
      <c r="U57" s="1037">
        <v>14.216134160434525</v>
      </c>
      <c r="V57" s="1037">
        <v>26.757671632924325</v>
      </c>
      <c r="W57" s="1037">
        <v>3.7718066626953921</v>
      </c>
      <c r="X57" s="1037">
        <v>27.998742888720262</v>
      </c>
      <c r="Y57" s="1037">
        <v>42.818751450183719</v>
      </c>
      <c r="Z57" s="1037">
        <v>43.541146253548469</v>
      </c>
      <c r="AA57" s="1037">
        <v>4.1422167967658092</v>
      </c>
      <c r="AB57" s="1037">
        <v>42.379794157349288</v>
      </c>
      <c r="AC57" s="1037">
        <v>33.924757541863634</v>
      </c>
      <c r="AD57" s="1037">
        <v>6.3271490021029804</v>
      </c>
      <c r="AE57" s="1037">
        <v>30.928053458503147</v>
      </c>
      <c r="AF57" s="1037">
        <v>6.8151861922812627</v>
      </c>
      <c r="AG57" s="1037">
        <v>26.736861653437664</v>
      </c>
      <c r="AH57" s="1037">
        <v>3.4542518262357351</v>
      </c>
      <c r="AI57" s="1037">
        <v>0.68746981930206585</v>
      </c>
      <c r="AJ57" s="1039">
        <v>38.972022831098691</v>
      </c>
    </row>
    <row r="58" s="307" customFormat="true" ht="17.1" customHeight="true" x14ac:dyDescent="0.2">
      <c r="A58" s="1822"/>
      <c r="B58" s="447" t="s">
        <v>187</v>
      </c>
      <c r="C58" s="448">
        <v>0.33126586776171107</v>
      </c>
      <c r="D58" s="1037">
        <v>1.2517742862323176</v>
      </c>
      <c r="E58" s="1037">
        <v>1.7520773486286407</v>
      </c>
      <c r="F58" s="1037">
        <v>2.8872519318146801</v>
      </c>
      <c r="G58" s="1038">
        <v>3.3265919110249871</v>
      </c>
      <c r="H58" s="1037">
        <v>0.53940958766181069</v>
      </c>
      <c r="I58" s="1037">
        <v>2.0439637787244993</v>
      </c>
      <c r="J58" s="1037">
        <v>3.2391456445639735</v>
      </c>
      <c r="K58" s="1037">
        <v>3.0397745799564122</v>
      </c>
      <c r="L58" s="1038">
        <v>0.84007082161771007</v>
      </c>
      <c r="M58" s="1037">
        <v>0.24601162215305886</v>
      </c>
      <c r="N58" s="1037">
        <v>1.1021158087658083</v>
      </c>
      <c r="O58" s="1037">
        <v>1.8897954386096478</v>
      </c>
      <c r="P58" s="1037">
        <v>2.2212129855540086</v>
      </c>
      <c r="Q58" s="1038">
        <v>4.061765623769813</v>
      </c>
      <c r="R58" s="1037">
        <v>6.1746132058057306</v>
      </c>
      <c r="S58" s="1037">
        <v>5.0869411608431534</v>
      </c>
      <c r="T58" s="1037">
        <v>0.62719129951062758</v>
      </c>
      <c r="U58" s="1037">
        <v>0.36783864425243501</v>
      </c>
      <c r="V58" s="1037">
        <v>2.1930938997510747</v>
      </c>
      <c r="W58" s="1037">
        <v>0.28467535859216164</v>
      </c>
      <c r="X58" s="1037">
        <v>6.7078749841982397</v>
      </c>
      <c r="Y58" s="1037">
        <v>2.6698383122395644</v>
      </c>
      <c r="Z58" s="1037">
        <v>0.22884389301042782</v>
      </c>
      <c r="AA58" s="1037">
        <v>1.6849585090960488</v>
      </c>
      <c r="AB58" s="1037">
        <v>0</v>
      </c>
      <c r="AC58" s="1037">
        <v>0.49470923898733332</v>
      </c>
      <c r="AD58" s="1037">
        <v>0.73191129612792161</v>
      </c>
      <c r="AE58" s="1037">
        <v>1.7440538564994577</v>
      </c>
      <c r="AF58" s="1037">
        <v>0.33868512124464167</v>
      </c>
      <c r="AG58" s="1037">
        <v>1.9663235547072282</v>
      </c>
      <c r="AH58" s="1037">
        <v>0.61210954058905076</v>
      </c>
      <c r="AI58" s="1037">
        <v>0</v>
      </c>
      <c r="AJ58" s="1039">
        <v>2.6602778559670486</v>
      </c>
    </row>
    <row r="59" s="307" customFormat="true" ht="17.1" customHeight="true" x14ac:dyDescent="0.2">
      <c r="A59" s="1822"/>
      <c r="B59" s="447" t="s">
        <v>188</v>
      </c>
      <c r="C59" s="448">
        <v>2.444479604113512</v>
      </c>
      <c r="D59" s="1037">
        <v>3.2638149875943894</v>
      </c>
      <c r="E59" s="1037">
        <v>4.8854590554282886</v>
      </c>
      <c r="F59" s="1037">
        <v>8.1298327787971711</v>
      </c>
      <c r="G59" s="1038">
        <v>6.9996538536854418</v>
      </c>
      <c r="H59" s="1037">
        <v>8.4804624246701437</v>
      </c>
      <c r="I59" s="1037">
        <v>13.987565374266634</v>
      </c>
      <c r="J59" s="1037">
        <v>8.9194464546437811</v>
      </c>
      <c r="K59" s="1037">
        <v>1.7119984101781929</v>
      </c>
      <c r="L59" s="1038">
        <v>0.48623409438295029</v>
      </c>
      <c r="M59" s="1037">
        <v>2.0910943384253033</v>
      </c>
      <c r="N59" s="1037">
        <v>2.6342734056387336</v>
      </c>
      <c r="O59" s="1037">
        <v>3.8341442358691831</v>
      </c>
      <c r="P59" s="1037">
        <v>6.4394355580824953</v>
      </c>
      <c r="Q59" s="1038">
        <v>9.2932425572108617</v>
      </c>
      <c r="R59" s="1037">
        <v>2.4892194841380157</v>
      </c>
      <c r="S59" s="1037">
        <v>5.6270848738813264</v>
      </c>
      <c r="T59" s="1037">
        <v>0.72485869714752638</v>
      </c>
      <c r="U59" s="1037">
        <v>2.6403444780846921</v>
      </c>
      <c r="V59" s="1037">
        <v>8.5713803188062343</v>
      </c>
      <c r="W59" s="1037">
        <v>0.32788416108756019</v>
      </c>
      <c r="X59" s="1037">
        <v>4.0448710162145787</v>
      </c>
      <c r="Y59" s="1037">
        <v>18.310819750867061</v>
      </c>
      <c r="Z59" s="1037">
        <v>2.4007384426809857</v>
      </c>
      <c r="AA59" s="1037">
        <v>17.081923659288726</v>
      </c>
      <c r="AB59" s="1037">
        <v>0.53563386386864964</v>
      </c>
      <c r="AC59" s="1037">
        <v>2.0056739422063194</v>
      </c>
      <c r="AD59" s="1037">
        <v>6.3580576188375426</v>
      </c>
      <c r="AE59" s="1037">
        <v>0.69015504234948266</v>
      </c>
      <c r="AF59" s="1037">
        <v>1.7298786041039631</v>
      </c>
      <c r="AG59" s="1037">
        <v>1.7426227831597425</v>
      </c>
      <c r="AH59" s="1037">
        <v>0</v>
      </c>
      <c r="AI59" s="1037">
        <v>5.6215711790981934E-2</v>
      </c>
      <c r="AJ59" s="1039">
        <v>10.546519439105314</v>
      </c>
    </row>
    <row r="60" s="307" customFormat="true" ht="17.1" customHeight="true" x14ac:dyDescent="0.2">
      <c r="A60" s="1822"/>
      <c r="B60" s="447" t="s">
        <v>189</v>
      </c>
      <c r="C60" s="448">
        <v>6.7158958113436848E-2</v>
      </c>
      <c r="D60" s="1037">
        <v>7.4137626054487163E-2</v>
      </c>
      <c r="E60" s="1037">
        <v>7.8379234805464257E-2</v>
      </c>
      <c r="F60" s="1037">
        <v>0.58815895841483679</v>
      </c>
      <c r="G60" s="1038">
        <v>7.4195175929451489</v>
      </c>
      <c r="H60" s="1037">
        <v>0.22777985073041762</v>
      </c>
      <c r="I60" s="1037">
        <v>1.5499687546989949</v>
      </c>
      <c r="J60" s="1037">
        <v>9.0320339216329888</v>
      </c>
      <c r="K60" s="1037">
        <v>10.277613771171568</v>
      </c>
      <c r="L60" s="1038">
        <v>11.696610780248125</v>
      </c>
      <c r="M60" s="1037">
        <v>7.9343850123470908E-2</v>
      </c>
      <c r="N60" s="1037">
        <v>4.6302663995823917E-2</v>
      </c>
      <c r="O60" s="1037">
        <v>6.6527844678266515E-2</v>
      </c>
      <c r="P60" s="1037">
        <v>0.37488500979906175</v>
      </c>
      <c r="Q60" s="1038">
        <v>3.2037371947458988</v>
      </c>
      <c r="R60" s="1037">
        <v>1.4258611414751148</v>
      </c>
      <c r="S60" s="1037">
        <v>4.9094362377448633</v>
      </c>
      <c r="T60" s="1037">
        <v>8.1177414366971762E-2</v>
      </c>
      <c r="U60" s="1037">
        <v>0.35274924204552832</v>
      </c>
      <c r="V60" s="1037">
        <v>8.0027810572661617E-2</v>
      </c>
      <c r="W60" s="1037">
        <v>1.1019158204665902</v>
      </c>
      <c r="X60" s="1037">
        <v>0.11763201390549301</v>
      </c>
      <c r="Y60" s="1037">
        <v>9.8837933102016329E-2</v>
      </c>
      <c r="Z60" s="1037">
        <v>0.19383866429526814</v>
      </c>
      <c r="AA60" s="1037">
        <v>0.85596159348073853</v>
      </c>
      <c r="AB60" s="1037">
        <v>0</v>
      </c>
      <c r="AC60" s="1037">
        <v>0.16559647801080013</v>
      </c>
      <c r="AD60" s="1037">
        <v>9.0091088912167745</v>
      </c>
      <c r="AE60" s="1037">
        <v>0.1377727669439896</v>
      </c>
      <c r="AF60" s="1037">
        <v>0.33300328526581258</v>
      </c>
      <c r="AG60" s="1037">
        <v>0</v>
      </c>
      <c r="AH60" s="1037">
        <v>3.9785018372473697</v>
      </c>
      <c r="AI60" s="1037">
        <v>0</v>
      </c>
      <c r="AJ60" s="1039">
        <v>0</v>
      </c>
    </row>
    <row r="61" s="307" customFormat="true" ht="17.1" customHeight="true" x14ac:dyDescent="0.2">
      <c r="A61" s="1822"/>
      <c r="B61" s="447" t="s">
        <v>190</v>
      </c>
      <c r="C61" s="448">
        <v>0.10597663668116188</v>
      </c>
      <c r="D61" s="1037">
        <v>2.5703507934449817E-2</v>
      </c>
      <c r="E61" s="1037">
        <v>0.11066040042895409</v>
      </c>
      <c r="F61" s="1037">
        <v>0.25139168961586411</v>
      </c>
      <c r="G61" s="1038">
        <v>0.49094549650292374</v>
      </c>
      <c r="H61" s="1037">
        <v>0.25749735220814823</v>
      </c>
      <c r="I61" s="1037">
        <v>0.88190942710706988</v>
      </c>
      <c r="J61" s="1037">
        <v>1.303138241417735</v>
      </c>
      <c r="K61" s="1037">
        <v>0.18890840242011042</v>
      </c>
      <c r="L61" s="1038">
        <v>0.20371823494578079</v>
      </c>
      <c r="M61" s="1037">
        <v>0.12101881946480013</v>
      </c>
      <c r="N61" s="1037">
        <v>8.8739518203822584E-3</v>
      </c>
      <c r="O61" s="1037">
        <v>3.1434426954810336E-2</v>
      </c>
      <c r="P61" s="1037">
        <v>9.7732883014885308E-2</v>
      </c>
      <c r="Q61" s="1038">
        <v>0.38929965243953474</v>
      </c>
      <c r="R61" s="1037">
        <v>1.7324366359169157</v>
      </c>
      <c r="S61" s="1037">
        <v>0</v>
      </c>
      <c r="T61" s="1037">
        <v>0.29591932169259455</v>
      </c>
      <c r="U61" s="1037">
        <v>0.13160503582514291</v>
      </c>
      <c r="V61" s="1037">
        <v>0</v>
      </c>
      <c r="W61" s="1037">
        <v>0</v>
      </c>
      <c r="X61" s="1037">
        <v>0.22184184338512211</v>
      </c>
      <c r="Y61" s="1037">
        <v>0</v>
      </c>
      <c r="Z61" s="1037">
        <v>0.41222110952812208</v>
      </c>
      <c r="AA61" s="1037">
        <v>3.1370442654648029E-2</v>
      </c>
      <c r="AB61" s="1037">
        <v>0</v>
      </c>
      <c r="AC61" s="1037">
        <v>4.9974980512650008E-2</v>
      </c>
      <c r="AD61" s="1037">
        <v>0</v>
      </c>
      <c r="AE61" s="1037">
        <v>1.169039575063493</v>
      </c>
      <c r="AF61" s="1037">
        <v>0.122413542114817</v>
      </c>
      <c r="AG61" s="1037">
        <v>0.95386563732853846</v>
      </c>
      <c r="AH61" s="1037">
        <v>0</v>
      </c>
      <c r="AI61" s="1037">
        <v>0</v>
      </c>
      <c r="AJ61" s="1039">
        <v>0</v>
      </c>
    </row>
    <row r="62" s="307" customFormat="true" ht="17.1" customHeight="true" x14ac:dyDescent="0.2">
      <c r="A62" s="1822" t="s">
        <v>56</v>
      </c>
      <c r="B62" s="447" t="s">
        <v>49</v>
      </c>
      <c r="C62" s="448">
        <v>4.2304363867223449</v>
      </c>
      <c r="D62" s="1037">
        <v>2.4986324954269521</v>
      </c>
      <c r="E62" s="1037">
        <v>2.2990356161676866</v>
      </c>
      <c r="F62" s="1037">
        <v>1.798390429160504</v>
      </c>
      <c r="G62" s="1038">
        <v>0.58782307100337428</v>
      </c>
      <c r="H62" s="1037">
        <v>3.5455194317102507</v>
      </c>
      <c r="I62" s="1037">
        <v>0.86383229592651523</v>
      </c>
      <c r="J62" s="1037">
        <v>0.22501702403376697</v>
      </c>
      <c r="K62" s="1037">
        <v>0.27469961762803696</v>
      </c>
      <c r="L62" s="1038">
        <v>0</v>
      </c>
      <c r="M62" s="1037">
        <v>4.4679445224955243</v>
      </c>
      <c r="N62" s="1037">
        <v>2.6604462084122393</v>
      </c>
      <c r="O62" s="1037">
        <v>2.0750875593115796</v>
      </c>
      <c r="P62" s="1037">
        <v>2.4000376773105221</v>
      </c>
      <c r="Q62" s="1038">
        <v>0.99199077946042302</v>
      </c>
      <c r="R62" s="1037">
        <v>4.0451543296110799</v>
      </c>
      <c r="S62" s="1037">
        <v>1.9698425902325352</v>
      </c>
      <c r="T62" s="1037">
        <v>0.25464069332942246</v>
      </c>
      <c r="U62" s="1037">
        <v>7.8987111521458289</v>
      </c>
      <c r="V62" s="1037">
        <v>4.691654736265451</v>
      </c>
      <c r="W62" s="1037">
        <v>0.1313135999124764</v>
      </c>
      <c r="X62" s="1037">
        <v>4.2775442717189538</v>
      </c>
      <c r="Y62" s="1037">
        <v>0.9092672841601751</v>
      </c>
      <c r="Z62" s="1037">
        <v>1.0444569750324997</v>
      </c>
      <c r="AA62" s="1037">
        <v>2.8697335274953342</v>
      </c>
      <c r="AB62" s="1037">
        <v>6.4076741586566452</v>
      </c>
      <c r="AC62" s="1037">
        <v>24.801194730516336</v>
      </c>
      <c r="AD62" s="1037">
        <v>0</v>
      </c>
      <c r="AE62" s="1037">
        <v>0.76228137985978739</v>
      </c>
      <c r="AF62" s="1037">
        <v>1.350507023091412</v>
      </c>
      <c r="AG62" s="1037">
        <v>1.2371723664309846</v>
      </c>
      <c r="AH62" s="1037">
        <v>0.71485431270977373</v>
      </c>
      <c r="AI62" s="1037">
        <v>8.9669976430704249E-2</v>
      </c>
      <c r="AJ62" s="1039">
        <v>6.0776576750773499</v>
      </c>
      <c r="AK62" s="1033"/>
    </row>
    <row r="63" s="307" customFormat="true" ht="17.1" customHeight="true" x14ac:dyDescent="0.2">
      <c r="A63" s="1822"/>
      <c r="B63" s="447" t="s">
        <v>48</v>
      </c>
      <c r="C63" s="448">
        <v>95.753479120875994</v>
      </c>
      <c r="D63" s="1037">
        <v>97.501367504573039</v>
      </c>
      <c r="E63" s="1037">
        <v>97.700964383832329</v>
      </c>
      <c r="F63" s="1037">
        <v>98.124565692642989</v>
      </c>
      <c r="G63" s="1038">
        <v>99.412176928996629</v>
      </c>
      <c r="H63" s="1037">
        <v>96.454480568289796</v>
      </c>
      <c r="I63" s="1037">
        <v>98.767734495790734</v>
      </c>
      <c r="J63" s="1037">
        <v>99.774982975966225</v>
      </c>
      <c r="K63" s="1037">
        <v>99.725300382371969</v>
      </c>
      <c r="L63" s="1038">
        <v>100</v>
      </c>
      <c r="M63" s="1037">
        <v>95.51305291695202</v>
      </c>
      <c r="N63" s="1037">
        <v>97.33955379158769</v>
      </c>
      <c r="O63" s="1037">
        <v>97.924912440688445</v>
      </c>
      <c r="P63" s="1037">
        <v>97.575915894748107</v>
      </c>
      <c r="Q63" s="1038">
        <v>99.008009220539535</v>
      </c>
      <c r="R63" s="1037">
        <v>95.821187324551886</v>
      </c>
      <c r="S63" s="1037">
        <v>98.030157409767455</v>
      </c>
      <c r="T63" s="1037">
        <v>99.745359306670593</v>
      </c>
      <c r="U63" s="1037">
        <v>92.10128884785405</v>
      </c>
      <c r="V63" s="1037">
        <v>95.198752634883334</v>
      </c>
      <c r="W63" s="1037">
        <v>99.868686400087526</v>
      </c>
      <c r="X63" s="1037">
        <v>95.657566308104663</v>
      </c>
      <c r="Y63" s="1037">
        <v>99.090732715839863</v>
      </c>
      <c r="Z63" s="1037">
        <v>98.955543024967497</v>
      </c>
      <c r="AA63" s="1037">
        <v>97.130266472504672</v>
      </c>
      <c r="AB63" s="1037">
        <v>93.592325841343268</v>
      </c>
      <c r="AC63" s="1037">
        <v>75.198805269483557</v>
      </c>
      <c r="AD63" s="1037">
        <v>100</v>
      </c>
      <c r="AE63" s="1037">
        <v>99.2377186201402</v>
      </c>
      <c r="AF63" s="1037">
        <v>98.649492976908547</v>
      </c>
      <c r="AG63" s="1037">
        <v>98.762827633569046</v>
      </c>
      <c r="AH63" s="1037">
        <v>99.285145687290239</v>
      </c>
      <c r="AI63" s="1037">
        <v>99.806898436106835</v>
      </c>
      <c r="AJ63" s="1039">
        <v>93.922342324922639</v>
      </c>
      <c r="AK63" s="1033"/>
    </row>
    <row r="64" s="307" customFormat="true" ht="17.1" customHeight="true" x14ac:dyDescent="0.2">
      <c r="A64" s="1822"/>
      <c r="B64" s="447" t="s">
        <v>191</v>
      </c>
      <c r="C64" s="448">
        <v>1.6084492401658147E-2</v>
      </c>
      <c r="D64" s="1037">
        <v>0</v>
      </c>
      <c r="E64" s="1037">
        <v>0</v>
      </c>
      <c r="F64" s="1037">
        <v>7.7043878196445856E-2</v>
      </c>
      <c r="G64" s="1038">
        <v>0</v>
      </c>
      <c r="H64" s="1037">
        <v>0</v>
      </c>
      <c r="I64" s="1037">
        <v>0.36843320828279902</v>
      </c>
      <c r="J64" s="1037">
        <v>0</v>
      </c>
      <c r="K64" s="1037">
        <v>0</v>
      </c>
      <c r="L64" s="1038">
        <v>0</v>
      </c>
      <c r="M64" s="1037">
        <v>1.9002560552471709E-2</v>
      </c>
      <c r="N64" s="1037">
        <v>0</v>
      </c>
      <c r="O64" s="1037">
        <v>0</v>
      </c>
      <c r="P64" s="1037">
        <v>2.4046427941382502E-2</v>
      </c>
      <c r="Q64" s="1038">
        <v>0</v>
      </c>
      <c r="R64" s="1037">
        <v>0.1336583458370163</v>
      </c>
      <c r="S64" s="1037">
        <v>0</v>
      </c>
      <c r="T64" s="1037">
        <v>0</v>
      </c>
      <c r="U64" s="1037">
        <v>0</v>
      </c>
      <c r="V64" s="1037">
        <v>0.10959262885122174</v>
      </c>
      <c r="W64" s="1037">
        <v>0</v>
      </c>
      <c r="X64" s="1037">
        <v>6.4889420176355017E-2</v>
      </c>
      <c r="Y64" s="1037">
        <v>0</v>
      </c>
      <c r="Z64" s="1037">
        <v>0</v>
      </c>
      <c r="AA64" s="1037">
        <v>0</v>
      </c>
      <c r="AB64" s="1037">
        <v>0</v>
      </c>
      <c r="AC64" s="1037">
        <v>0</v>
      </c>
      <c r="AD64" s="1037">
        <v>0</v>
      </c>
      <c r="AE64" s="1037">
        <v>0</v>
      </c>
      <c r="AF64" s="1037">
        <v>0</v>
      </c>
      <c r="AG64" s="1037">
        <v>0</v>
      </c>
      <c r="AH64" s="1037">
        <v>0</v>
      </c>
      <c r="AI64" s="1037">
        <v>0.10343158746244643</v>
      </c>
      <c r="AJ64" s="1039">
        <v>0</v>
      </c>
      <c r="AK64" s="1033"/>
    </row>
    <row r="65" s="307" customFormat="true" ht="17.1" customHeight="true" x14ac:dyDescent="0.2">
      <c r="A65" s="1822" t="s">
        <v>54</v>
      </c>
      <c r="B65" s="447" t="s">
        <v>49</v>
      </c>
      <c r="C65" s="448">
        <v>1.3604266411676125</v>
      </c>
      <c r="D65" s="1037">
        <v>0.50960624840687807</v>
      </c>
      <c r="E65" s="1037">
        <v>0.52816182508363019</v>
      </c>
      <c r="F65" s="1037">
        <v>0.55311240608394241</v>
      </c>
      <c r="G65" s="1038">
        <v>0.24713792685461933</v>
      </c>
      <c r="H65" s="1037">
        <v>1.0030616916156574</v>
      </c>
      <c r="I65" s="1037">
        <v>0</v>
      </c>
      <c r="J65" s="1037">
        <v>0.22501702403376697</v>
      </c>
      <c r="K65" s="1037">
        <v>0</v>
      </c>
      <c r="L65" s="1038">
        <v>0</v>
      </c>
      <c r="M65" s="1037">
        <v>1.4722403811338507</v>
      </c>
      <c r="N65" s="1037">
        <v>0.54378271483638851</v>
      </c>
      <c r="O65" s="1037">
        <v>0.47940429199397755</v>
      </c>
      <c r="P65" s="1037">
        <v>0.62202055416454327</v>
      </c>
      <c r="Q65" s="1038">
        <v>0.43871626336529385</v>
      </c>
      <c r="R65" s="1037">
        <v>0.26146899323484135</v>
      </c>
      <c r="S65" s="1037">
        <v>0.11249606975094292</v>
      </c>
      <c r="T65" s="1037">
        <v>9.5088530788078496E-2</v>
      </c>
      <c r="U65" s="1037">
        <v>2.7860103278543233</v>
      </c>
      <c r="V65" s="1037">
        <v>1.1400769409261169</v>
      </c>
      <c r="W65" s="1037">
        <v>0.1313135999124764</v>
      </c>
      <c r="X65" s="1037">
        <v>0.4806783967291785</v>
      </c>
      <c r="Y65" s="1037">
        <v>0.21071107387825241</v>
      </c>
      <c r="Z65" s="1037">
        <v>0.10072667999326981</v>
      </c>
      <c r="AA65" s="1037">
        <v>1.8696030789080795</v>
      </c>
      <c r="AB65" s="1037">
        <v>0</v>
      </c>
      <c r="AC65" s="1037">
        <v>9.4021211884413987</v>
      </c>
      <c r="AD65" s="1037">
        <v>0</v>
      </c>
      <c r="AE65" s="1037">
        <v>0.4876473662046506</v>
      </c>
      <c r="AF65" s="1037">
        <v>0.11493676792267338</v>
      </c>
      <c r="AG65" s="1037">
        <v>0.9592524177681645</v>
      </c>
      <c r="AH65" s="1037">
        <v>0.3754227802476478</v>
      </c>
      <c r="AI65" s="1037">
        <v>0</v>
      </c>
      <c r="AJ65" s="1039">
        <v>2.5521416529747656</v>
      </c>
      <c r="AK65" s="1033"/>
    </row>
    <row r="66" s="307" customFormat="true" ht="17.1" customHeight="true" x14ac:dyDescent="0.2">
      <c r="A66" s="1822"/>
      <c r="B66" s="447" t="s">
        <v>48</v>
      </c>
      <c r="C66" s="448">
        <v>51.74866735056888</v>
      </c>
      <c r="D66" s="1037">
        <v>54.384362442032078</v>
      </c>
      <c r="E66" s="1037">
        <v>53.254313687525688</v>
      </c>
      <c r="F66" s="1037">
        <v>59.945239363555757</v>
      </c>
      <c r="G66" s="1038">
        <v>84.030809713505533</v>
      </c>
      <c r="H66" s="1037">
        <v>55.750315478035041</v>
      </c>
      <c r="I66" s="1037">
        <v>68.549717320582104</v>
      </c>
      <c r="J66" s="1037">
        <v>88.504236123565875</v>
      </c>
      <c r="K66" s="1037">
        <v>95.09650377093962</v>
      </c>
      <c r="L66" s="1038">
        <v>99.634820506693444</v>
      </c>
      <c r="M66" s="1037">
        <v>51.466537362933565</v>
      </c>
      <c r="N66" s="1037">
        <v>53.893026428499866</v>
      </c>
      <c r="O66" s="1037">
        <v>52.051985350117178</v>
      </c>
      <c r="P66" s="1037">
        <v>56.616761900294591</v>
      </c>
      <c r="Q66" s="1038">
        <v>70.428469938186126</v>
      </c>
      <c r="R66" s="1037">
        <v>27.830276902895424</v>
      </c>
      <c r="S66" s="1037">
        <v>40.261779133897996</v>
      </c>
      <c r="T66" s="1037">
        <v>70.281439390842266</v>
      </c>
      <c r="U66" s="1037">
        <v>50.639139438369881</v>
      </c>
      <c r="V66" s="1037">
        <v>64.106412860044244</v>
      </c>
      <c r="W66" s="1037">
        <v>43.095687948754147</v>
      </c>
      <c r="X66" s="1037">
        <v>41.599959549475869</v>
      </c>
      <c r="Y66" s="1037">
        <v>53.220104669531246</v>
      </c>
      <c r="Z66" s="1037">
        <v>42.468670127488821</v>
      </c>
      <c r="AA66" s="1037">
        <v>76.85292644571166</v>
      </c>
      <c r="AB66" s="1037">
        <v>30.652046180262417</v>
      </c>
      <c r="AC66" s="1037">
        <v>45.949547379673696</v>
      </c>
      <c r="AD66" s="1037">
        <v>93.672850997896944</v>
      </c>
      <c r="AE66" s="1037">
        <v>30.286710324622412</v>
      </c>
      <c r="AF66" s="1037">
        <v>88.417906706548294</v>
      </c>
      <c r="AG66" s="1037">
        <v>51.800280461199364</v>
      </c>
      <c r="AH66" s="1037">
        <v>58.870001803981687</v>
      </c>
      <c r="AI66" s="1037">
        <v>96.072061262578629</v>
      </c>
      <c r="AJ66" s="1039">
        <v>51.347717497420099</v>
      </c>
      <c r="AK66" s="1033"/>
    </row>
    <row r="67" s="307" customFormat="true" ht="17.1" customHeight="true" x14ac:dyDescent="0.2">
      <c r="A67" s="1822"/>
      <c r="B67" s="447" t="s">
        <v>191</v>
      </c>
      <c r="C67" s="448">
        <v>46.890906008263684</v>
      </c>
      <c r="D67" s="1037">
        <v>45.106031309561203</v>
      </c>
      <c r="E67" s="1037">
        <v>46.217524487390534</v>
      </c>
      <c r="F67" s="1037">
        <v>39.501648230360367</v>
      </c>
      <c r="G67" s="1038">
        <v>15.722052359639868</v>
      </c>
      <c r="H67" s="1037">
        <v>43.246622830349416</v>
      </c>
      <c r="I67" s="1037">
        <v>31.450282679418134</v>
      </c>
      <c r="J67" s="1037">
        <v>11.270746852400485</v>
      </c>
      <c r="K67" s="1037">
        <v>4.903496229060349</v>
      </c>
      <c r="L67" s="1038">
        <v>0.36517949330655808</v>
      </c>
      <c r="M67" s="1037">
        <v>47.061222255932741</v>
      </c>
      <c r="N67" s="1037">
        <v>45.563190856663702</v>
      </c>
      <c r="O67" s="1037">
        <v>47.468610357888863</v>
      </c>
      <c r="P67" s="1037">
        <v>42.761217545540958</v>
      </c>
      <c r="Q67" s="1038">
        <v>29.132813798448659</v>
      </c>
      <c r="R67" s="1037">
        <v>71.908254103869524</v>
      </c>
      <c r="S67" s="1037">
        <v>59.625724796351207</v>
      </c>
      <c r="T67" s="1037">
        <v>29.623472078369872</v>
      </c>
      <c r="U67" s="1037">
        <v>46.574850233775649</v>
      </c>
      <c r="V67" s="1037">
        <v>34.753510199029662</v>
      </c>
      <c r="W67" s="1037">
        <v>56.772998451333343</v>
      </c>
      <c r="X67" s="1037">
        <v>57.919362053794956</v>
      </c>
      <c r="Y67" s="1037">
        <v>46.569184256590574</v>
      </c>
      <c r="Z67" s="1037">
        <v>57.430603192517928</v>
      </c>
      <c r="AA67" s="1037">
        <v>21.277470475380429</v>
      </c>
      <c r="AB67" s="1037">
        <v>69.347953819737455</v>
      </c>
      <c r="AC67" s="1037">
        <v>44.648331431884586</v>
      </c>
      <c r="AD67" s="1037">
        <v>6.3271490021029804</v>
      </c>
      <c r="AE67" s="1037">
        <v>69.225642309172883</v>
      </c>
      <c r="AF67" s="1037">
        <v>11.46715652552902</v>
      </c>
      <c r="AG67" s="1037">
        <v>47.240467121032509</v>
      </c>
      <c r="AH67" s="1037">
        <v>40.754575415770439</v>
      </c>
      <c r="AI67" s="1037">
        <v>3.9279387374213437</v>
      </c>
      <c r="AJ67" s="1039">
        <v>46.100140849605054</v>
      </c>
      <c r="AK67" s="1033"/>
    </row>
    <row r="68" s="307" customFormat="true" ht="17.1" customHeight="true" x14ac:dyDescent="0.2">
      <c r="A68" s="1822" t="s">
        <v>55</v>
      </c>
      <c r="B68" s="447" t="s">
        <v>49</v>
      </c>
      <c r="C68" s="448">
        <v>26.77194314822378</v>
      </c>
      <c r="D68" s="1037">
        <v>36.194464226744898</v>
      </c>
      <c r="E68" s="1037">
        <v>44.319688716630104</v>
      </c>
      <c r="F68" s="1037">
        <v>58.249478947651227</v>
      </c>
      <c r="G68" s="1038">
        <v>84.784264304190671</v>
      </c>
      <c r="H68" s="1037">
        <v>33.289082283397278</v>
      </c>
      <c r="I68" s="1037">
        <v>58.077615166381257</v>
      </c>
      <c r="J68" s="1037">
        <v>77.797873627967178</v>
      </c>
      <c r="K68" s="1037">
        <v>89.924861242980356</v>
      </c>
      <c r="L68" s="1038">
        <v>94.386371818549947</v>
      </c>
      <c r="M68" s="1037">
        <v>26.363111761044365</v>
      </c>
      <c r="N68" s="1037">
        <v>35.209892973156556</v>
      </c>
      <c r="O68" s="1037">
        <v>42.084675828933314</v>
      </c>
      <c r="P68" s="1037">
        <v>52.157071248274498</v>
      </c>
      <c r="Q68" s="1038">
        <v>75.780734540001646</v>
      </c>
      <c r="R68" s="1037">
        <v>32.866640069478557</v>
      </c>
      <c r="S68" s="1037">
        <v>31.600567495638725</v>
      </c>
      <c r="T68" s="1037">
        <v>54.136244946731495</v>
      </c>
      <c r="U68" s="1037">
        <v>35.992567039810602</v>
      </c>
      <c r="V68" s="1037">
        <v>20.653793481759291</v>
      </c>
      <c r="W68" s="1037">
        <v>52.537498811644554</v>
      </c>
      <c r="X68" s="1037">
        <v>30.577759151503081</v>
      </c>
      <c r="Y68" s="1037">
        <v>67.404554623688014</v>
      </c>
      <c r="Z68" s="1037">
        <v>36.546386757731078</v>
      </c>
      <c r="AA68" s="1037">
        <v>60.433227816640098</v>
      </c>
      <c r="AB68" s="1037">
        <v>21.187349889773767</v>
      </c>
      <c r="AC68" s="1037">
        <v>12.864831292476541</v>
      </c>
      <c r="AD68" s="1037">
        <v>92.20263532268919</v>
      </c>
      <c r="AE68" s="1037">
        <v>16.322642442734249</v>
      </c>
      <c r="AF68" s="1037">
        <v>62.044856137045393</v>
      </c>
      <c r="AG68" s="1037">
        <v>30.027213831348664</v>
      </c>
      <c r="AH68" s="1037">
        <v>51.692842256819723</v>
      </c>
      <c r="AI68" s="1037">
        <v>83.175008272622193</v>
      </c>
      <c r="AJ68" s="1039">
        <v>33.123866419436595</v>
      </c>
      <c r="AK68" s="1033"/>
    </row>
    <row r="69" s="307" customFormat="true" ht="17.1" customHeight="true" x14ac:dyDescent="0.2">
      <c r="A69" s="1822"/>
      <c r="B69" s="447" t="s">
        <v>48</v>
      </c>
      <c r="C69" s="448">
        <v>73.228056851776444</v>
      </c>
      <c r="D69" s="1037">
        <v>63.805535773255251</v>
      </c>
      <c r="E69" s="1037">
        <v>55.680311283369669</v>
      </c>
      <c r="F69" s="1037">
        <v>41.750521052348766</v>
      </c>
      <c r="G69" s="1038">
        <v>15.215735695809338</v>
      </c>
      <c r="H69" s="1037">
        <v>66.710917716602751</v>
      </c>
      <c r="I69" s="1037">
        <v>41.922384833618942</v>
      </c>
      <c r="J69" s="1037">
        <v>22.202126372032968</v>
      </c>
      <c r="K69" s="1037">
        <v>10.075138757019603</v>
      </c>
      <c r="L69" s="1038">
        <v>5.613628181450129</v>
      </c>
      <c r="M69" s="1037">
        <v>73.636888238955663</v>
      </c>
      <c r="N69" s="1037">
        <v>64.790107026843486</v>
      </c>
      <c r="O69" s="1037">
        <v>57.915324171066686</v>
      </c>
      <c r="P69" s="1037">
        <v>47.84292875172558</v>
      </c>
      <c r="Q69" s="1038">
        <v>24.219265459998343</v>
      </c>
      <c r="R69" s="1037">
        <v>67.13335993052128</v>
      </c>
      <c r="S69" s="1037">
        <v>68.399432504361371</v>
      </c>
      <c r="T69" s="1037">
        <v>45.863755053268726</v>
      </c>
      <c r="U69" s="1037">
        <v>64.007432960189277</v>
      </c>
      <c r="V69" s="1037">
        <v>79.346206518240621</v>
      </c>
      <c r="W69" s="1037">
        <v>47.462501188355468</v>
      </c>
      <c r="X69" s="1037">
        <v>69.422240848496841</v>
      </c>
      <c r="Y69" s="1037">
        <v>32.595445376311801</v>
      </c>
      <c r="Z69" s="1037">
        <v>63.453613242268936</v>
      </c>
      <c r="AA69" s="1037">
        <v>39.566772183360101</v>
      </c>
      <c r="AB69" s="1037">
        <v>78.812650110226187</v>
      </c>
      <c r="AC69" s="1037">
        <v>87.135168707523363</v>
      </c>
      <c r="AD69" s="1037">
        <v>7.7973646773107657</v>
      </c>
      <c r="AE69" s="1037">
        <v>83.677357557265736</v>
      </c>
      <c r="AF69" s="1037">
        <v>37.955143862954557</v>
      </c>
      <c r="AG69" s="1037">
        <v>69.972786168651353</v>
      </c>
      <c r="AH69" s="1037">
        <v>48.307157743180063</v>
      </c>
      <c r="AI69" s="1037">
        <v>16.824991727377864</v>
      </c>
      <c r="AJ69" s="1039">
        <v>66.876133580563376</v>
      </c>
      <c r="AK69" s="1033"/>
    </row>
    <row r="70" s="307" customFormat="true" ht="17.1" customHeight="true" x14ac:dyDescent="0.2">
      <c r="A70" s="1822" t="s">
        <v>174</v>
      </c>
      <c r="B70" s="447" t="s">
        <v>49</v>
      </c>
      <c r="C70" s="448">
        <v>15.672824092201068</v>
      </c>
      <c r="D70" s="1037">
        <v>25.282694216036994</v>
      </c>
      <c r="E70" s="1037">
        <v>27.495885559628796</v>
      </c>
      <c r="F70" s="1037">
        <v>40.354639167840027</v>
      </c>
      <c r="G70" s="1038">
        <v>75.350610140617221</v>
      </c>
      <c r="H70" s="1037">
        <v>23.706365974875037</v>
      </c>
      <c r="I70" s="1037">
        <v>47.491572814536589</v>
      </c>
      <c r="J70" s="1037">
        <v>72.701634412165689</v>
      </c>
      <c r="K70" s="1037">
        <v>87.694022278096469</v>
      </c>
      <c r="L70" s="1038">
        <v>94.071299123319164</v>
      </c>
      <c r="M70" s="1037">
        <v>15.247617835082256</v>
      </c>
      <c r="N70" s="1037">
        <v>23.969049767734763</v>
      </c>
      <c r="O70" s="1037">
        <v>25.986731161623133</v>
      </c>
      <c r="P70" s="1037">
        <v>34.009614629349464</v>
      </c>
      <c r="Q70" s="1038">
        <v>59.260576764089592</v>
      </c>
      <c r="R70" s="1037">
        <v>18.428647565599341</v>
      </c>
      <c r="S70" s="1037">
        <v>16.326050141364153</v>
      </c>
      <c r="T70" s="1037">
        <v>37.739893067644154</v>
      </c>
      <c r="U70" s="1037">
        <v>20.8562368717627</v>
      </c>
      <c r="V70" s="1037">
        <v>18.547807727711586</v>
      </c>
      <c r="W70" s="1037">
        <v>22.035918086682557</v>
      </c>
      <c r="X70" s="1037">
        <v>19.09754594665667</v>
      </c>
      <c r="Y70" s="1037">
        <v>41.068698935726893</v>
      </c>
      <c r="Z70" s="1037">
        <v>16.666838203623143</v>
      </c>
      <c r="AA70" s="1037">
        <v>52.08180195223926</v>
      </c>
      <c r="AB70" s="1037">
        <v>11.050916553301224</v>
      </c>
      <c r="AC70" s="1037">
        <v>8.3508184117393824</v>
      </c>
      <c r="AD70" s="1037">
        <v>86.1892660452271</v>
      </c>
      <c r="AE70" s="1037">
        <v>8.308874640981637</v>
      </c>
      <c r="AF70" s="1037">
        <v>54.436808179588624</v>
      </c>
      <c r="AG70" s="1037">
        <v>16.804649158906802</v>
      </c>
      <c r="AH70" s="1037">
        <v>35.620561209392918</v>
      </c>
      <c r="AI70" s="1037">
        <v>80.344032378608247</v>
      </c>
      <c r="AJ70" s="1039">
        <v>28.441295298521691</v>
      </c>
      <c r="AK70" s="1033"/>
    </row>
    <row r="71" s="307" customFormat="true" ht="17.1" customHeight="true" x14ac:dyDescent="0.2">
      <c r="A71" s="1822"/>
      <c r="B71" s="447" t="s">
        <v>48</v>
      </c>
      <c r="C71" s="448">
        <v>37.452354391937092</v>
      </c>
      <c r="D71" s="1037">
        <v>29.611274474401959</v>
      </c>
      <c r="E71" s="1037">
        <v>26.28658995298051</v>
      </c>
      <c r="F71" s="1037">
        <v>20.220756479995863</v>
      </c>
      <c r="G71" s="1038">
        <v>8.9273374997429471</v>
      </c>
      <c r="H71" s="1037">
        <v>33.047011194775692</v>
      </c>
      <c r="I71" s="1037">
        <v>21.426577714328211</v>
      </c>
      <c r="J71" s="1037">
        <v>16.027618735434</v>
      </c>
      <c r="K71" s="1037">
        <v>7.4024814928431937</v>
      </c>
      <c r="L71" s="1038">
        <v>5.5635213833743276</v>
      </c>
      <c r="M71" s="1037">
        <v>37.710162469537565</v>
      </c>
      <c r="N71" s="1037">
        <v>30.467759375601478</v>
      </c>
      <c r="O71" s="1037">
        <v>26.544658480487975</v>
      </c>
      <c r="P71" s="1037">
        <v>23.253214253050903</v>
      </c>
      <c r="Q71" s="1038">
        <v>11.606609437461705</v>
      </c>
      <c r="R71" s="1037">
        <v>9.7967566763679326</v>
      </c>
      <c r="S71" s="1037">
        <v>24.048225062284761</v>
      </c>
      <c r="T71" s="1037">
        <v>32.636634853986266</v>
      </c>
      <c r="U71" s="1037">
        <v>32.568912894461441</v>
      </c>
      <c r="V71" s="1037">
        <v>46.808274702110012</v>
      </c>
      <c r="W71" s="1037">
        <v>21.191083461984089</v>
      </c>
      <c r="X71" s="1037">
        <v>23.047981419724678</v>
      </c>
      <c r="Y71" s="1037">
        <v>12.3621168076826</v>
      </c>
      <c r="Z71" s="1037">
        <v>25.902558603858971</v>
      </c>
      <c r="AA71" s="1037">
        <v>26.640727572380534</v>
      </c>
      <c r="AB71" s="1037">
        <v>19.601129626961193</v>
      </c>
      <c r="AC71" s="1037">
        <v>47.000850156375733</v>
      </c>
      <c r="AD71" s="1037">
        <v>7.4835849526698865</v>
      </c>
      <c r="AE71" s="1037">
        <v>22.46548304984541</v>
      </c>
      <c r="AF71" s="1037">
        <v>34.096035294882284</v>
      </c>
      <c r="AG71" s="1037">
        <v>35.954883720060735</v>
      </c>
      <c r="AH71" s="1037">
        <v>23.624863374836462</v>
      </c>
      <c r="AI71" s="1037">
        <v>15.831460471432926</v>
      </c>
      <c r="AJ71" s="1039">
        <v>25.458563851873215</v>
      </c>
      <c r="AK71" s="1033"/>
    </row>
    <row r="72" s="307" customFormat="true" ht="17.1" customHeight="true" x14ac:dyDescent="0.2">
      <c r="A72" s="449"/>
      <c r="B72" s="447" t="s">
        <v>191</v>
      </c>
      <c r="C72" s="448">
        <v>46.874821515862024</v>
      </c>
      <c r="D72" s="1037">
        <v>45.106031309561203</v>
      </c>
      <c r="E72" s="1037">
        <v>46.217524487390534</v>
      </c>
      <c r="F72" s="1037">
        <v>39.424604352163925</v>
      </c>
      <c r="G72" s="1038">
        <v>15.722052359639868</v>
      </c>
      <c r="H72" s="1037">
        <v>43.246622830349416</v>
      </c>
      <c r="I72" s="1037">
        <v>31.081849471135335</v>
      </c>
      <c r="J72" s="1037">
        <v>11.270746852400485</v>
      </c>
      <c r="K72" s="1037">
        <v>4.903496229060349</v>
      </c>
      <c r="L72" s="1038">
        <v>0.36517949330655808</v>
      </c>
      <c r="M72" s="1037">
        <v>47.042219695380268</v>
      </c>
      <c r="N72" s="1037">
        <v>45.563190856663702</v>
      </c>
      <c r="O72" s="1037">
        <v>47.468610357888863</v>
      </c>
      <c r="P72" s="1037">
        <v>42.737171117599573</v>
      </c>
      <c r="Q72" s="1038">
        <v>29.132813798448659</v>
      </c>
      <c r="R72" s="1037">
        <v>71.77459575803249</v>
      </c>
      <c r="S72" s="1037">
        <v>59.625724796351207</v>
      </c>
      <c r="T72" s="1037">
        <v>29.623472078369872</v>
      </c>
      <c r="U72" s="1037">
        <v>46.574850233775649</v>
      </c>
      <c r="V72" s="1037">
        <v>34.643917570178438</v>
      </c>
      <c r="W72" s="1037">
        <v>56.772998451333343</v>
      </c>
      <c r="X72" s="1037">
        <v>57.854472633618592</v>
      </c>
      <c r="Y72" s="1037">
        <v>46.569184256590574</v>
      </c>
      <c r="Z72" s="1037">
        <v>57.430603192517928</v>
      </c>
      <c r="AA72" s="1037">
        <v>21.277470475380429</v>
      </c>
      <c r="AB72" s="1037">
        <v>69.347953819737455</v>
      </c>
      <c r="AC72" s="1037">
        <v>44.648331431884586</v>
      </c>
      <c r="AD72" s="1037">
        <v>6.3271490021029804</v>
      </c>
      <c r="AE72" s="1037">
        <v>69.225642309172883</v>
      </c>
      <c r="AF72" s="1037">
        <v>11.46715652552902</v>
      </c>
      <c r="AG72" s="1037">
        <v>47.240467121032509</v>
      </c>
      <c r="AH72" s="1037">
        <v>40.754575415770439</v>
      </c>
      <c r="AI72" s="1037">
        <v>3.8245071499588965</v>
      </c>
      <c r="AJ72" s="1039">
        <v>46.100140849605054</v>
      </c>
      <c r="AK72" s="1033"/>
    </row>
    <row r="73" s="307" customFormat="true" ht="17.1" customHeight="true" x14ac:dyDescent="0.2">
      <c r="A73" s="449" t="s">
        <v>53</v>
      </c>
      <c r="B73" s="447" t="s">
        <v>191</v>
      </c>
      <c r="C73" s="448">
        <v>100</v>
      </c>
      <c r="D73" s="1037">
        <v>100</v>
      </c>
      <c r="E73" s="1037">
        <v>100</v>
      </c>
      <c r="F73" s="1037">
        <v>100</v>
      </c>
      <c r="G73" s="1038">
        <v>100</v>
      </c>
      <c r="H73" s="1037">
        <v>100</v>
      </c>
      <c r="I73" s="1037">
        <v>100</v>
      </c>
      <c r="J73" s="1037">
        <v>100</v>
      </c>
      <c r="K73" s="1037">
        <v>100</v>
      </c>
      <c r="L73" s="1038">
        <v>100</v>
      </c>
      <c r="M73" s="1037">
        <v>100</v>
      </c>
      <c r="N73" s="1037">
        <v>100</v>
      </c>
      <c r="O73" s="1037">
        <v>100</v>
      </c>
      <c r="P73" s="1037">
        <v>100</v>
      </c>
      <c r="Q73" s="1038">
        <v>100</v>
      </c>
      <c r="R73" s="1037">
        <v>100</v>
      </c>
      <c r="S73" s="1037">
        <v>100</v>
      </c>
      <c r="T73" s="1037">
        <v>100</v>
      </c>
      <c r="U73" s="1037">
        <v>100</v>
      </c>
      <c r="V73" s="1037">
        <v>100</v>
      </c>
      <c r="W73" s="1037">
        <v>100</v>
      </c>
      <c r="X73" s="1037">
        <v>100</v>
      </c>
      <c r="Y73" s="1037">
        <v>100</v>
      </c>
      <c r="Z73" s="1037">
        <v>100</v>
      </c>
      <c r="AA73" s="1037">
        <v>100</v>
      </c>
      <c r="AB73" s="1037">
        <v>100</v>
      </c>
      <c r="AC73" s="1037">
        <v>100</v>
      </c>
      <c r="AD73" s="1037">
        <v>100</v>
      </c>
      <c r="AE73" s="1037">
        <v>100</v>
      </c>
      <c r="AF73" s="1037">
        <v>100</v>
      </c>
      <c r="AG73" s="1037">
        <v>100</v>
      </c>
      <c r="AH73" s="1037">
        <v>100</v>
      </c>
      <c r="AI73" s="1037">
        <v>100</v>
      </c>
      <c r="AJ73" s="1039">
        <v>100</v>
      </c>
    </row>
    <row r="74" s="307" customFormat="true" ht="17.1" customHeight="true" x14ac:dyDescent="0.2">
      <c r="A74" s="449" t="s">
        <v>52</v>
      </c>
      <c r="B74" s="447" t="s">
        <v>191</v>
      </c>
      <c r="C74" s="448">
        <v>100</v>
      </c>
      <c r="D74" s="1037">
        <v>100</v>
      </c>
      <c r="E74" s="1037">
        <v>100</v>
      </c>
      <c r="F74" s="1037">
        <v>100</v>
      </c>
      <c r="G74" s="1038">
        <v>100</v>
      </c>
      <c r="H74" s="1037">
        <v>100</v>
      </c>
      <c r="I74" s="1037">
        <v>100</v>
      </c>
      <c r="J74" s="1037">
        <v>100</v>
      </c>
      <c r="K74" s="1037">
        <v>100</v>
      </c>
      <c r="L74" s="1038">
        <v>100</v>
      </c>
      <c r="M74" s="1037">
        <v>100</v>
      </c>
      <c r="N74" s="1037">
        <v>100</v>
      </c>
      <c r="O74" s="1037">
        <v>100</v>
      </c>
      <c r="P74" s="1037">
        <v>100</v>
      </c>
      <c r="Q74" s="1038">
        <v>100</v>
      </c>
      <c r="R74" s="1037">
        <v>100</v>
      </c>
      <c r="S74" s="1037">
        <v>100</v>
      </c>
      <c r="T74" s="1037">
        <v>100</v>
      </c>
      <c r="U74" s="1037">
        <v>100</v>
      </c>
      <c r="V74" s="1037">
        <v>100</v>
      </c>
      <c r="W74" s="1037">
        <v>100</v>
      </c>
      <c r="X74" s="1037">
        <v>100</v>
      </c>
      <c r="Y74" s="1037">
        <v>100</v>
      </c>
      <c r="Z74" s="1037">
        <v>100</v>
      </c>
      <c r="AA74" s="1037">
        <v>100</v>
      </c>
      <c r="AB74" s="1037">
        <v>100</v>
      </c>
      <c r="AC74" s="1037">
        <v>100</v>
      </c>
      <c r="AD74" s="1037">
        <v>100</v>
      </c>
      <c r="AE74" s="1037">
        <v>100</v>
      </c>
      <c r="AF74" s="1037">
        <v>100</v>
      </c>
      <c r="AG74" s="1037">
        <v>100</v>
      </c>
      <c r="AH74" s="1037">
        <v>100</v>
      </c>
      <c r="AI74" s="1037">
        <v>100</v>
      </c>
      <c r="AJ74" s="1039">
        <v>100</v>
      </c>
    </row>
    <row r="75" s="307" customFormat="true" ht="17.1" customHeight="true" x14ac:dyDescent="0.2">
      <c r="A75" s="449" t="s">
        <v>175</v>
      </c>
      <c r="B75" s="447" t="s">
        <v>191</v>
      </c>
      <c r="C75" s="448">
        <v>100</v>
      </c>
      <c r="D75" s="1037">
        <v>100</v>
      </c>
      <c r="E75" s="1037">
        <v>100</v>
      </c>
      <c r="F75" s="1037">
        <v>100</v>
      </c>
      <c r="G75" s="1038">
        <v>100</v>
      </c>
      <c r="H75" s="1037">
        <v>100</v>
      </c>
      <c r="I75" s="1037">
        <v>100</v>
      </c>
      <c r="J75" s="1037">
        <v>100</v>
      </c>
      <c r="K75" s="1037">
        <v>100</v>
      </c>
      <c r="L75" s="1038">
        <v>100</v>
      </c>
      <c r="M75" s="1037">
        <v>100</v>
      </c>
      <c r="N75" s="1037">
        <v>100</v>
      </c>
      <c r="O75" s="1037">
        <v>100</v>
      </c>
      <c r="P75" s="1037">
        <v>100</v>
      </c>
      <c r="Q75" s="1038">
        <v>100</v>
      </c>
      <c r="R75" s="1037">
        <v>100</v>
      </c>
      <c r="S75" s="1037">
        <v>100</v>
      </c>
      <c r="T75" s="1037">
        <v>100</v>
      </c>
      <c r="U75" s="1037">
        <v>100</v>
      </c>
      <c r="V75" s="1037">
        <v>100</v>
      </c>
      <c r="W75" s="1037">
        <v>100</v>
      </c>
      <c r="X75" s="1037">
        <v>100</v>
      </c>
      <c r="Y75" s="1037">
        <v>100</v>
      </c>
      <c r="Z75" s="1037">
        <v>100</v>
      </c>
      <c r="AA75" s="1037">
        <v>100</v>
      </c>
      <c r="AB75" s="1037">
        <v>100</v>
      </c>
      <c r="AC75" s="1037">
        <v>100</v>
      </c>
      <c r="AD75" s="1037">
        <v>100</v>
      </c>
      <c r="AE75" s="1037">
        <v>100</v>
      </c>
      <c r="AF75" s="1037">
        <v>100</v>
      </c>
      <c r="AG75" s="1037">
        <v>100</v>
      </c>
      <c r="AH75" s="1037">
        <v>100</v>
      </c>
      <c r="AI75" s="1037">
        <v>100</v>
      </c>
      <c r="AJ75" s="1039">
        <v>100</v>
      </c>
    </row>
    <row r="76" s="307" customFormat="true" ht="17.1" customHeight="true" x14ac:dyDescent="0.2">
      <c r="A76" s="450" t="s">
        <v>176</v>
      </c>
      <c r="B76" s="451" t="s">
        <v>191</v>
      </c>
      <c r="C76" s="452">
        <v>100</v>
      </c>
      <c r="D76" s="1040">
        <v>100</v>
      </c>
      <c r="E76" s="1040">
        <v>100</v>
      </c>
      <c r="F76" s="1040">
        <v>100</v>
      </c>
      <c r="G76" s="1041">
        <v>100</v>
      </c>
      <c r="H76" s="1040">
        <v>100</v>
      </c>
      <c r="I76" s="1040">
        <v>100</v>
      </c>
      <c r="J76" s="1040">
        <v>100</v>
      </c>
      <c r="K76" s="1040">
        <v>100</v>
      </c>
      <c r="L76" s="1041">
        <v>100</v>
      </c>
      <c r="M76" s="1040">
        <v>100</v>
      </c>
      <c r="N76" s="1040">
        <v>100</v>
      </c>
      <c r="O76" s="1040">
        <v>100</v>
      </c>
      <c r="P76" s="1040">
        <v>100</v>
      </c>
      <c r="Q76" s="1041">
        <v>100</v>
      </c>
      <c r="R76" s="1040">
        <v>100</v>
      </c>
      <c r="S76" s="1040">
        <v>100</v>
      </c>
      <c r="T76" s="1040">
        <v>100</v>
      </c>
      <c r="U76" s="1040">
        <v>100</v>
      </c>
      <c r="V76" s="1040">
        <v>100</v>
      </c>
      <c r="W76" s="1040">
        <v>100</v>
      </c>
      <c r="X76" s="1040">
        <v>100</v>
      </c>
      <c r="Y76" s="1040">
        <v>100</v>
      </c>
      <c r="Z76" s="1040">
        <v>100</v>
      </c>
      <c r="AA76" s="1040">
        <v>100</v>
      </c>
      <c r="AB76" s="1040">
        <v>100</v>
      </c>
      <c r="AC76" s="1040">
        <v>100</v>
      </c>
      <c r="AD76" s="1040">
        <v>100</v>
      </c>
      <c r="AE76" s="1040">
        <v>100</v>
      </c>
      <c r="AF76" s="1040">
        <v>100</v>
      </c>
      <c r="AG76" s="1040">
        <v>100</v>
      </c>
      <c r="AH76" s="1040">
        <v>100</v>
      </c>
      <c r="AI76" s="1040">
        <v>100</v>
      </c>
      <c r="AJ76" s="1042">
        <v>100</v>
      </c>
    </row>
    <row r="77" s="307" customFormat="true" ht="15" customHeight="true" x14ac:dyDescent="0.2">
      <c r="A77" s="453"/>
      <c r="B77" s="454"/>
      <c r="C77" s="455"/>
      <c r="D77" s="456"/>
      <c r="E77" s="456"/>
      <c r="F77" s="456"/>
      <c r="G77" s="457"/>
      <c r="H77" s="456"/>
      <c r="I77" s="456"/>
      <c r="J77" s="456"/>
      <c r="K77" s="456"/>
      <c r="L77" s="457"/>
      <c r="M77" s="456"/>
      <c r="N77" s="456"/>
      <c r="O77" s="456"/>
      <c r="P77" s="456"/>
      <c r="Q77" s="457"/>
      <c r="R77" s="456"/>
      <c r="S77" s="456"/>
      <c r="T77" s="456"/>
      <c r="U77" s="456"/>
      <c r="V77" s="456"/>
      <c r="W77" s="456"/>
      <c r="X77" s="456"/>
      <c r="Y77" s="456"/>
      <c r="Z77" s="456"/>
      <c r="AA77" s="456"/>
      <c r="AB77" s="458"/>
    </row>
    <row r="78" s="307" customFormat="true" ht="15" customHeight="true" x14ac:dyDescent="0.2">
      <c r="A78" s="453"/>
      <c r="B78" s="454"/>
      <c r="C78" s="455"/>
      <c r="D78" s="456"/>
      <c r="E78" s="456"/>
      <c r="F78" s="456"/>
      <c r="G78" s="457"/>
      <c r="H78" s="456"/>
      <c r="I78" s="456"/>
      <c r="J78" s="456"/>
      <c r="K78" s="456"/>
      <c r="L78" s="457"/>
      <c r="M78" s="456"/>
      <c r="N78" s="456"/>
      <c r="O78" s="456"/>
      <c r="P78" s="456"/>
      <c r="Q78" s="457"/>
      <c r="R78" s="456"/>
      <c r="S78" s="456"/>
      <c r="T78" s="456"/>
      <c r="U78" s="456"/>
      <c r="V78" s="456"/>
      <c r="W78" s="456"/>
      <c r="X78" s="456"/>
      <c r="Y78" s="456"/>
      <c r="Z78" s="456"/>
      <c r="AA78" s="456"/>
      <c r="AB78" s="458"/>
    </row>
    <row r="79" s="307" customFormat="true" ht="15" customHeight="true" x14ac:dyDescent="0.2">
      <c r="A79" s="453"/>
      <c r="B79" s="454"/>
      <c r="C79" s="455"/>
      <c r="D79" s="456"/>
      <c r="E79" s="456"/>
      <c r="F79" s="456"/>
      <c r="G79" s="457"/>
      <c r="H79" s="456"/>
      <c r="I79" s="456"/>
      <c r="J79" s="456"/>
      <c r="K79" s="456"/>
      <c r="L79" s="457"/>
      <c r="M79" s="456"/>
      <c r="N79" s="456"/>
      <c r="O79" s="456"/>
      <c r="P79" s="456"/>
      <c r="Q79" s="457"/>
      <c r="R79" s="456"/>
      <c r="S79" s="456"/>
      <c r="T79" s="456"/>
      <c r="U79" s="456"/>
      <c r="V79" s="456"/>
      <c r="W79" s="456"/>
      <c r="X79" s="456"/>
      <c r="Y79" s="456"/>
      <c r="Z79" s="456"/>
      <c r="AA79" s="456"/>
      <c r="AB79" s="458"/>
    </row>
    <row r="80" s="307" customFormat="true" ht="15" customHeight="true" x14ac:dyDescent="0.2">
      <c r="A80" s="453"/>
      <c r="B80" s="454"/>
      <c r="C80" s="455"/>
      <c r="D80" s="456"/>
      <c r="E80" s="456"/>
      <c r="F80" s="456"/>
      <c r="G80" s="457"/>
      <c r="H80" s="456"/>
      <c r="I80" s="456"/>
      <c r="J80" s="456"/>
      <c r="K80" s="456"/>
      <c r="L80" s="457"/>
      <c r="M80" s="456"/>
      <c r="N80" s="456"/>
      <c r="O80" s="456"/>
      <c r="P80" s="456"/>
      <c r="Q80" s="457"/>
      <c r="R80" s="456"/>
      <c r="S80" s="456"/>
      <c r="T80" s="456"/>
      <c r="U80" s="456"/>
      <c r="V80" s="456"/>
      <c r="W80" s="456"/>
      <c r="X80" s="456"/>
      <c r="Y80" s="456"/>
      <c r="Z80" s="456"/>
      <c r="AA80" s="456"/>
      <c r="AB80" s="458"/>
    </row>
    <row r="81" s="307" customFormat="true" ht="15" customHeight="true" x14ac:dyDescent="0.2">
      <c r="A81" s="459"/>
      <c r="B81" s="460"/>
      <c r="C81" s="461"/>
      <c r="D81" s="462"/>
      <c r="E81" s="462"/>
      <c r="F81" s="462"/>
      <c r="G81" s="463"/>
      <c r="H81" s="462"/>
      <c r="I81" s="462"/>
      <c r="J81" s="462"/>
      <c r="K81" s="462"/>
      <c r="L81" s="463"/>
      <c r="M81" s="462"/>
      <c r="N81" s="462"/>
      <c r="O81" s="462"/>
      <c r="P81" s="462"/>
      <c r="Q81" s="463"/>
      <c r="R81" s="462"/>
      <c r="S81" s="462"/>
      <c r="T81" s="462"/>
      <c r="U81" s="462"/>
      <c r="V81" s="462"/>
      <c r="W81" s="462"/>
      <c r="X81" s="462"/>
      <c r="Y81" s="462"/>
      <c r="Z81" s="462"/>
      <c r="AA81" s="462"/>
      <c r="AB81" s="464"/>
    </row>
    <row r="82" s="307" customFormat="true" ht="15" customHeight="true" x14ac:dyDescent="0.2">
      <c r="B82" s="406"/>
    </row>
    <row r="83" s="307" customFormat="true" ht="15" customHeight="true" x14ac:dyDescent="0.2">
      <c r="B83" s="406"/>
    </row>
    <row r="84" s="307" customFormat="true" ht="15" customHeight="true" x14ac:dyDescent="0.2">
      <c r="A84" s="465"/>
      <c r="B84" s="466"/>
      <c r="C84" s="467"/>
      <c r="D84" s="466"/>
      <c r="E84" s="466"/>
      <c r="F84" s="466"/>
      <c r="G84" s="466"/>
      <c r="H84" s="467"/>
      <c r="I84" s="466"/>
      <c r="J84" s="466"/>
      <c r="K84" s="466"/>
      <c r="L84" s="466"/>
      <c r="M84" s="467"/>
      <c r="N84" s="466"/>
      <c r="O84" s="466"/>
      <c r="P84" s="466"/>
      <c r="Q84" s="466"/>
      <c r="R84" s="467"/>
      <c r="S84" s="466"/>
      <c r="T84" s="466"/>
      <c r="U84" s="466"/>
      <c r="V84" s="466"/>
      <c r="W84" s="466"/>
      <c r="X84" s="466"/>
      <c r="Y84" s="466"/>
      <c r="Z84" s="466"/>
      <c r="AA84" s="466"/>
      <c r="AB84" s="466"/>
    </row>
    <row r="85" s="307" customFormat="true" ht="15" customHeight="true" x14ac:dyDescent="0.2">
      <c r="A85" s="466"/>
      <c r="B85" s="466"/>
      <c r="C85" s="467"/>
      <c r="D85" s="467"/>
      <c r="E85" s="467"/>
      <c r="F85" s="467"/>
      <c r="G85" s="467"/>
      <c r="H85" s="467"/>
      <c r="I85" s="467"/>
      <c r="J85" s="467"/>
      <c r="K85" s="467"/>
      <c r="L85" s="467"/>
      <c r="M85" s="467"/>
      <c r="N85" s="467"/>
      <c r="O85" s="467"/>
      <c r="P85" s="467"/>
      <c r="Q85" s="467"/>
      <c r="R85" s="467"/>
      <c r="S85" s="467"/>
      <c r="T85" s="467"/>
      <c r="U85" s="467"/>
      <c r="V85" s="467"/>
      <c r="W85" s="467"/>
      <c r="X85" s="467"/>
      <c r="Y85" s="467"/>
      <c r="Z85" s="467"/>
      <c r="AA85" s="467"/>
      <c r="AB85" s="467"/>
    </row>
    <row r="86" s="307" customFormat="true" ht="15" customHeight="true" x14ac:dyDescent="0.2">
      <c r="A86" s="468"/>
      <c r="B86" s="469"/>
      <c r="C86" s="470"/>
      <c r="D86" s="470"/>
      <c r="E86" s="470"/>
      <c r="F86" s="470"/>
      <c r="G86" s="470"/>
      <c r="H86" s="470"/>
      <c r="I86" s="470"/>
      <c r="J86" s="470"/>
      <c r="K86" s="470"/>
      <c r="L86" s="470"/>
      <c r="M86" s="470"/>
      <c r="N86" s="470"/>
      <c r="O86" s="470"/>
      <c r="P86" s="470"/>
      <c r="Q86" s="470"/>
      <c r="R86" s="470"/>
      <c r="S86" s="470"/>
      <c r="T86" s="470"/>
      <c r="U86" s="470"/>
      <c r="V86" s="470"/>
      <c r="W86" s="470"/>
      <c r="X86" s="470"/>
      <c r="Y86" s="470"/>
      <c r="Z86" s="470"/>
      <c r="AA86" s="470"/>
      <c r="AB86" s="470"/>
    </row>
    <row r="87" s="257" customFormat="true" ht="15" customHeight="true" x14ac:dyDescent="0.2">
      <c r="A87" s="471"/>
      <c r="B87" s="258"/>
      <c r="C87" s="350"/>
      <c r="D87" s="350"/>
      <c r="E87" s="350"/>
      <c r="F87" s="350"/>
      <c r="G87" s="350"/>
      <c r="H87" s="350"/>
      <c r="I87" s="350"/>
      <c r="J87" s="350"/>
      <c r="K87" s="350"/>
      <c r="L87" s="350"/>
      <c r="M87" s="350"/>
      <c r="N87" s="350"/>
      <c r="O87" s="350"/>
      <c r="P87" s="350"/>
      <c r="Q87" s="350"/>
      <c r="R87" s="350"/>
      <c r="S87" s="350"/>
      <c r="T87" s="350"/>
      <c r="U87" s="350"/>
      <c r="V87" s="350"/>
      <c r="W87" s="350"/>
      <c r="X87" s="350"/>
      <c r="Y87" s="350"/>
      <c r="Z87" s="350"/>
      <c r="AA87" s="350"/>
      <c r="AB87" s="350"/>
    </row>
    <row r="88" s="257" customFormat="true" ht="15" customHeight="true" x14ac:dyDescent="0.2">
      <c r="A88" s="472"/>
      <c r="B88" s="258"/>
      <c r="C88" s="350"/>
      <c r="D88" s="350"/>
      <c r="E88" s="350"/>
      <c r="F88" s="350"/>
      <c r="G88" s="350"/>
      <c r="H88" s="350"/>
      <c r="I88" s="350"/>
      <c r="J88" s="350"/>
      <c r="K88" s="350"/>
      <c r="L88" s="350"/>
      <c r="M88" s="350"/>
      <c r="N88" s="350"/>
      <c r="O88" s="350"/>
      <c r="P88" s="350"/>
      <c r="Q88" s="350"/>
      <c r="R88" s="350"/>
      <c r="S88" s="350"/>
      <c r="T88" s="350"/>
      <c r="U88" s="350"/>
      <c r="V88" s="350"/>
      <c r="W88" s="350"/>
      <c r="X88" s="350"/>
      <c r="Y88" s="350"/>
      <c r="Z88" s="350"/>
      <c r="AA88" s="350"/>
      <c r="AB88" s="350"/>
    </row>
    <row r="89" s="257" customFormat="true" ht="15" customHeight="true" x14ac:dyDescent="0.2">
      <c r="A89" s="471"/>
      <c r="B89" s="258"/>
      <c r="C89" s="350"/>
      <c r="D89" s="350"/>
      <c r="E89" s="350"/>
      <c r="F89" s="350"/>
      <c r="G89" s="350"/>
      <c r="H89" s="350"/>
      <c r="I89" s="350"/>
      <c r="J89" s="350"/>
      <c r="K89" s="350"/>
      <c r="L89" s="350"/>
      <c r="M89" s="350"/>
      <c r="N89" s="350"/>
      <c r="O89" s="350"/>
      <c r="P89" s="350"/>
      <c r="Q89" s="350"/>
      <c r="R89" s="350"/>
      <c r="S89" s="350"/>
      <c r="T89" s="350"/>
      <c r="U89" s="350"/>
      <c r="V89" s="350"/>
      <c r="W89" s="350"/>
      <c r="X89" s="350"/>
      <c r="Y89" s="350"/>
      <c r="Z89" s="350"/>
      <c r="AA89" s="350"/>
      <c r="AB89" s="350"/>
    </row>
    <row r="90" s="257" customFormat="true" ht="15" customHeight="true" x14ac:dyDescent="0.2">
      <c r="A90" s="471"/>
      <c r="B90" s="258"/>
      <c r="C90" s="350"/>
      <c r="D90" s="350"/>
      <c r="E90" s="350"/>
      <c r="F90" s="350"/>
      <c r="G90" s="350"/>
      <c r="H90" s="350"/>
      <c r="I90" s="350"/>
      <c r="J90" s="350"/>
      <c r="K90" s="350"/>
      <c r="L90" s="350"/>
      <c r="M90" s="350"/>
      <c r="N90" s="350"/>
      <c r="O90" s="350"/>
      <c r="P90" s="350"/>
      <c r="Q90" s="350"/>
      <c r="R90" s="350"/>
      <c r="S90" s="350"/>
      <c r="T90" s="350"/>
      <c r="U90" s="350"/>
      <c r="V90" s="350"/>
      <c r="W90" s="350"/>
      <c r="X90" s="350"/>
      <c r="Y90" s="350"/>
      <c r="Z90" s="350"/>
      <c r="AA90" s="350"/>
      <c r="AB90" s="350"/>
    </row>
    <row r="91" s="257" customFormat="true" ht="15" customHeight="true" x14ac:dyDescent="0.2">
      <c r="A91" s="471"/>
      <c r="B91" s="258"/>
      <c r="C91" s="350"/>
      <c r="D91" s="350"/>
      <c r="E91" s="350"/>
      <c r="F91" s="350"/>
      <c r="G91" s="350"/>
      <c r="H91" s="350"/>
      <c r="I91" s="350"/>
      <c r="J91" s="350"/>
      <c r="K91" s="350"/>
      <c r="L91" s="350"/>
      <c r="M91" s="350"/>
      <c r="N91" s="350"/>
      <c r="O91" s="350"/>
      <c r="P91" s="350"/>
      <c r="Q91" s="350"/>
      <c r="R91" s="350"/>
      <c r="S91" s="350"/>
      <c r="T91" s="350"/>
      <c r="U91" s="350"/>
      <c r="V91" s="350"/>
      <c r="W91" s="350"/>
      <c r="X91" s="350"/>
      <c r="Y91" s="350"/>
      <c r="Z91" s="350"/>
      <c r="AA91" s="350"/>
      <c r="AB91" s="350"/>
    </row>
    <row r="92" s="257" customFormat="true" ht="15" customHeight="true" x14ac:dyDescent="0.2">
      <c r="A92" s="472"/>
      <c r="B92" s="258"/>
      <c r="C92" s="350"/>
      <c r="D92" s="350"/>
      <c r="E92" s="350"/>
      <c r="F92" s="350"/>
      <c r="G92" s="350"/>
      <c r="H92" s="350"/>
      <c r="I92" s="350"/>
      <c r="J92" s="350"/>
      <c r="K92" s="350"/>
      <c r="L92" s="350"/>
      <c r="M92" s="350"/>
      <c r="N92" s="350"/>
      <c r="O92" s="350"/>
      <c r="P92" s="350"/>
      <c r="Q92" s="350"/>
      <c r="R92" s="350"/>
      <c r="S92" s="350"/>
      <c r="T92" s="350"/>
      <c r="U92" s="350"/>
      <c r="V92" s="350"/>
      <c r="W92" s="350"/>
      <c r="X92" s="350"/>
      <c r="Y92" s="350"/>
      <c r="Z92" s="350"/>
      <c r="AA92" s="350"/>
      <c r="AB92" s="350"/>
    </row>
    <row r="93" s="257" customFormat="true" ht="15" customHeight="true" x14ac:dyDescent="0.2">
      <c r="A93" s="471"/>
      <c r="B93" s="258"/>
      <c r="C93" s="350"/>
      <c r="D93" s="350"/>
      <c r="E93" s="350"/>
      <c r="F93" s="350"/>
      <c r="G93" s="350"/>
      <c r="H93" s="350"/>
      <c r="I93" s="350"/>
      <c r="J93" s="350"/>
      <c r="K93" s="350"/>
      <c r="L93" s="350"/>
      <c r="M93" s="350"/>
      <c r="N93" s="350"/>
      <c r="O93" s="350"/>
      <c r="P93" s="350"/>
      <c r="Q93" s="350"/>
      <c r="R93" s="350"/>
      <c r="S93" s="350"/>
      <c r="T93" s="350"/>
      <c r="U93" s="350"/>
      <c r="V93" s="350"/>
      <c r="W93" s="350"/>
      <c r="X93" s="350"/>
      <c r="Y93" s="350"/>
      <c r="Z93" s="350"/>
      <c r="AA93" s="350"/>
      <c r="AB93" s="350"/>
    </row>
    <row r="94" s="257" customFormat="true" ht="15" customHeight="true" x14ac:dyDescent="0.2">
      <c r="A94" s="471"/>
      <c r="B94" s="258"/>
      <c r="C94" s="350"/>
      <c r="D94" s="350"/>
      <c r="E94" s="350"/>
      <c r="F94" s="350"/>
      <c r="G94" s="350"/>
      <c r="H94" s="350"/>
      <c r="I94" s="350"/>
      <c r="J94" s="350"/>
      <c r="K94" s="350"/>
      <c r="L94" s="350"/>
      <c r="M94" s="350"/>
      <c r="N94" s="350"/>
      <c r="O94" s="350"/>
      <c r="P94" s="350"/>
      <c r="Q94" s="350"/>
      <c r="R94" s="350"/>
      <c r="S94" s="350"/>
      <c r="T94" s="350"/>
      <c r="U94" s="350"/>
      <c r="V94" s="350"/>
      <c r="W94" s="350"/>
      <c r="X94" s="350"/>
      <c r="Y94" s="350"/>
      <c r="Z94" s="350"/>
      <c r="AA94" s="350"/>
      <c r="AB94" s="350"/>
    </row>
    <row r="95" s="257" customFormat="true" ht="15" customHeight="true" x14ac:dyDescent="0.2">
      <c r="A95" s="471"/>
      <c r="B95" s="258"/>
      <c r="C95" s="350"/>
      <c r="D95" s="350"/>
      <c r="E95" s="350"/>
      <c r="F95" s="350"/>
      <c r="G95" s="350"/>
      <c r="H95" s="350"/>
      <c r="I95" s="350"/>
      <c r="J95" s="350"/>
      <c r="K95" s="350"/>
      <c r="L95" s="350"/>
      <c r="M95" s="350"/>
      <c r="N95" s="350"/>
      <c r="O95" s="350"/>
      <c r="P95" s="350"/>
      <c r="Q95" s="350"/>
      <c r="R95" s="350"/>
      <c r="S95" s="350"/>
      <c r="T95" s="350"/>
      <c r="U95" s="350"/>
      <c r="V95" s="350"/>
      <c r="W95" s="350"/>
      <c r="X95" s="350"/>
      <c r="Y95" s="350"/>
      <c r="Z95" s="350"/>
      <c r="AA95" s="350"/>
      <c r="AB95" s="350"/>
    </row>
    <row r="96" s="257" customFormat="true" ht="15" customHeight="true" x14ac:dyDescent="0.2">
      <c r="A96" s="472"/>
      <c r="B96" s="258"/>
      <c r="C96" s="350"/>
      <c r="D96" s="350"/>
      <c r="E96" s="350"/>
      <c r="F96" s="350"/>
      <c r="G96" s="350"/>
      <c r="H96" s="350"/>
      <c r="I96" s="350"/>
      <c r="J96" s="350"/>
      <c r="K96" s="350"/>
      <c r="L96" s="350"/>
      <c r="M96" s="350"/>
      <c r="N96" s="350"/>
      <c r="O96" s="350"/>
      <c r="P96" s="350"/>
      <c r="Q96" s="350"/>
      <c r="R96" s="350"/>
      <c r="S96" s="350"/>
      <c r="T96" s="350"/>
      <c r="U96" s="350"/>
      <c r="V96" s="350"/>
      <c r="W96" s="350"/>
      <c r="X96" s="350"/>
      <c r="Y96" s="350"/>
      <c r="Z96" s="350"/>
      <c r="AA96" s="350"/>
      <c r="AB96" s="350"/>
    </row>
    <row r="97" s="257" customFormat="true" ht="15" customHeight="true" x14ac:dyDescent="0.2">
      <c r="A97" s="471"/>
      <c r="B97" s="258"/>
      <c r="C97" s="350"/>
      <c r="D97" s="350"/>
      <c r="E97" s="350"/>
      <c r="F97" s="350"/>
      <c r="G97" s="350"/>
      <c r="H97" s="350"/>
      <c r="I97" s="350"/>
      <c r="J97" s="350"/>
      <c r="K97" s="350"/>
      <c r="L97" s="350"/>
      <c r="M97" s="350"/>
      <c r="N97" s="350"/>
      <c r="O97" s="350"/>
      <c r="P97" s="350"/>
      <c r="Q97" s="350"/>
      <c r="R97" s="350"/>
      <c r="S97" s="350"/>
      <c r="T97" s="350"/>
      <c r="U97" s="350"/>
      <c r="V97" s="350"/>
      <c r="W97" s="350"/>
      <c r="X97" s="350"/>
      <c r="Y97" s="350"/>
      <c r="Z97" s="350"/>
      <c r="AA97" s="350"/>
      <c r="AB97" s="350"/>
    </row>
    <row r="98" s="257" customFormat="true" ht="15" customHeight="true" x14ac:dyDescent="0.2">
      <c r="A98" s="471"/>
      <c r="B98" s="258"/>
      <c r="C98" s="350"/>
      <c r="D98" s="350"/>
      <c r="E98" s="350"/>
      <c r="F98" s="350"/>
      <c r="G98" s="350"/>
      <c r="H98" s="350"/>
      <c r="I98" s="350"/>
      <c r="J98" s="350"/>
      <c r="K98" s="350"/>
      <c r="L98" s="350"/>
      <c r="M98" s="350"/>
      <c r="N98" s="350"/>
      <c r="O98" s="350"/>
      <c r="P98" s="350"/>
      <c r="Q98" s="350"/>
      <c r="R98" s="350"/>
      <c r="S98" s="350"/>
      <c r="T98" s="350"/>
      <c r="U98" s="350"/>
      <c r="V98" s="350"/>
      <c r="W98" s="350"/>
      <c r="X98" s="350"/>
      <c r="Y98" s="350"/>
      <c r="Z98" s="350"/>
      <c r="AA98" s="350"/>
      <c r="AB98" s="350"/>
    </row>
    <row r="99" s="257" customFormat="true" ht="15" customHeight="true" x14ac:dyDescent="0.2">
      <c r="A99" s="471"/>
      <c r="B99" s="258"/>
      <c r="C99" s="350"/>
      <c r="D99" s="350"/>
      <c r="E99" s="350"/>
      <c r="F99" s="350"/>
      <c r="G99" s="350"/>
      <c r="H99" s="350"/>
      <c r="I99" s="350"/>
      <c r="J99" s="350"/>
      <c r="K99" s="350"/>
      <c r="L99" s="350"/>
      <c r="M99" s="350"/>
      <c r="N99" s="350"/>
      <c r="O99" s="350"/>
      <c r="P99" s="350"/>
      <c r="Q99" s="350"/>
      <c r="R99" s="350"/>
      <c r="S99" s="350"/>
      <c r="T99" s="350"/>
      <c r="U99" s="350"/>
      <c r="V99" s="350"/>
      <c r="W99" s="350"/>
      <c r="X99" s="350"/>
      <c r="Y99" s="350"/>
      <c r="Z99" s="350"/>
      <c r="AA99" s="350"/>
      <c r="AB99" s="350"/>
    </row>
    <row r="100" s="257" customFormat="true" ht="15" customHeight="true" x14ac:dyDescent="0.2">
      <c r="A100" s="471"/>
      <c r="B100" s="258"/>
      <c r="C100" s="350"/>
      <c r="D100" s="350"/>
      <c r="E100" s="350"/>
      <c r="F100" s="350"/>
      <c r="G100" s="350"/>
      <c r="H100" s="350"/>
      <c r="I100" s="350"/>
      <c r="J100" s="350"/>
      <c r="K100" s="350"/>
      <c r="L100" s="350"/>
      <c r="M100" s="350"/>
      <c r="N100" s="350"/>
      <c r="O100" s="350"/>
      <c r="P100" s="350"/>
      <c r="Q100" s="350"/>
      <c r="R100" s="350"/>
      <c r="S100" s="350"/>
      <c r="T100" s="350"/>
      <c r="U100" s="350"/>
      <c r="V100" s="350"/>
      <c r="W100" s="350"/>
      <c r="X100" s="350"/>
      <c r="Y100" s="350"/>
      <c r="Z100" s="350"/>
      <c r="AA100" s="350"/>
      <c r="AB100" s="350"/>
    </row>
    <row r="101" s="257" customFormat="true" ht="15" customHeight="true" x14ac:dyDescent="0.2">
      <c r="A101" s="471"/>
      <c r="B101" s="258"/>
      <c r="C101" s="350"/>
      <c r="D101" s="350"/>
      <c r="E101" s="350"/>
      <c r="F101" s="350"/>
      <c r="G101" s="350"/>
      <c r="H101" s="350"/>
      <c r="I101" s="350"/>
      <c r="J101" s="350"/>
      <c r="K101" s="350"/>
      <c r="L101" s="350"/>
      <c r="M101" s="350"/>
      <c r="N101" s="350"/>
      <c r="O101" s="350"/>
      <c r="P101" s="350"/>
      <c r="Q101" s="350"/>
      <c r="R101" s="350"/>
      <c r="S101" s="350"/>
      <c r="T101" s="350"/>
      <c r="U101" s="350"/>
      <c r="V101" s="350"/>
      <c r="W101" s="350"/>
      <c r="X101" s="350"/>
      <c r="Y101" s="350"/>
      <c r="Z101" s="350"/>
      <c r="AA101" s="350"/>
      <c r="AB101" s="350"/>
    </row>
    <row r="102" s="257" customFormat="true" ht="15" customHeight="true" x14ac:dyDescent="0.2">
      <c r="A102" s="471"/>
      <c r="B102" s="258"/>
      <c r="C102" s="350"/>
      <c r="D102" s="350"/>
      <c r="E102" s="350"/>
      <c r="F102" s="350"/>
      <c r="G102" s="350"/>
      <c r="H102" s="350"/>
      <c r="I102" s="350"/>
      <c r="J102" s="350"/>
      <c r="K102" s="350"/>
      <c r="L102" s="350"/>
      <c r="M102" s="350"/>
      <c r="N102" s="350"/>
      <c r="O102" s="350"/>
      <c r="P102" s="350"/>
      <c r="Q102" s="350"/>
      <c r="R102" s="350"/>
      <c r="S102" s="350"/>
      <c r="T102" s="350"/>
      <c r="U102" s="350"/>
      <c r="V102" s="350"/>
      <c r="W102" s="350"/>
      <c r="X102" s="350"/>
      <c r="Y102" s="350"/>
      <c r="Z102" s="350"/>
      <c r="AA102" s="350"/>
      <c r="AB102" s="350"/>
    </row>
    <row r="103" s="257" customFormat="true" ht="15" customHeight="true" x14ac:dyDescent="0.2">
      <c r="A103" s="471"/>
      <c r="B103" s="258"/>
      <c r="C103" s="350"/>
      <c r="D103" s="350"/>
      <c r="E103" s="350"/>
      <c r="F103" s="350"/>
      <c r="G103" s="350"/>
      <c r="H103" s="350"/>
      <c r="I103" s="350"/>
      <c r="J103" s="350"/>
      <c r="K103" s="350"/>
      <c r="L103" s="350"/>
      <c r="M103" s="350"/>
      <c r="N103" s="350"/>
      <c r="O103" s="350"/>
      <c r="P103" s="350"/>
      <c r="Q103" s="350"/>
      <c r="R103" s="350"/>
      <c r="S103" s="350"/>
      <c r="T103" s="350"/>
      <c r="U103" s="350"/>
      <c r="V103" s="350"/>
      <c r="W103" s="350"/>
      <c r="X103" s="350"/>
      <c r="Y103" s="350"/>
      <c r="Z103" s="350"/>
      <c r="AA103" s="350"/>
      <c r="AB103" s="350"/>
    </row>
    <row r="104" s="257" customFormat="true" ht="15" customHeight="true" x14ac:dyDescent="0.2">
      <c r="A104" s="471"/>
      <c r="B104" s="258"/>
      <c r="C104" s="350"/>
      <c r="D104" s="350"/>
      <c r="E104" s="350"/>
      <c r="F104" s="350"/>
      <c r="G104" s="350"/>
      <c r="H104" s="350"/>
      <c r="I104" s="350"/>
      <c r="J104" s="350"/>
      <c r="K104" s="350"/>
      <c r="L104" s="350"/>
      <c r="M104" s="350"/>
      <c r="N104" s="350"/>
      <c r="O104" s="350"/>
      <c r="P104" s="350"/>
      <c r="Q104" s="350"/>
      <c r="R104" s="350"/>
      <c r="S104" s="350"/>
      <c r="T104" s="350"/>
      <c r="U104" s="350"/>
      <c r="V104" s="350"/>
      <c r="W104" s="350"/>
      <c r="X104" s="350"/>
      <c r="Y104" s="350"/>
      <c r="Z104" s="350"/>
      <c r="AA104" s="350"/>
      <c r="AB104" s="350"/>
    </row>
    <row r="105" s="257" customFormat="true" ht="15" customHeight="true" x14ac:dyDescent="0.2">
      <c r="A105" s="473"/>
      <c r="B105" s="471"/>
      <c r="C105" s="474"/>
      <c r="D105" s="475"/>
      <c r="E105" s="475"/>
      <c r="F105" s="475"/>
      <c r="G105" s="475"/>
      <c r="H105" s="474"/>
      <c r="I105" s="475"/>
      <c r="J105" s="475"/>
      <c r="K105" s="475"/>
      <c r="L105" s="475"/>
      <c r="M105" s="474"/>
      <c r="N105" s="475"/>
      <c r="O105" s="475"/>
      <c r="P105" s="475"/>
      <c r="Q105" s="475"/>
      <c r="R105" s="474"/>
      <c r="S105" s="475"/>
      <c r="T105" s="475"/>
      <c r="U105" s="475"/>
    </row>
    <row r="106" s="257" customFormat="true" ht="15" customHeight="true" x14ac:dyDescent="0.2">
      <c r="A106" s="475"/>
      <c r="B106" s="475"/>
      <c r="C106" s="474"/>
      <c r="D106" s="474"/>
      <c r="E106" s="474"/>
      <c r="F106" s="474"/>
      <c r="G106" s="474"/>
      <c r="H106" s="474"/>
      <c r="I106" s="474"/>
      <c r="J106" s="474"/>
      <c r="K106" s="474"/>
      <c r="L106" s="474"/>
      <c r="M106" s="474"/>
      <c r="N106" s="474"/>
      <c r="O106" s="474"/>
      <c r="P106" s="474"/>
      <c r="Q106" s="474"/>
      <c r="R106" s="474"/>
      <c r="S106" s="474"/>
      <c r="T106" s="474"/>
      <c r="U106" s="474"/>
    </row>
    <row r="107" s="257" customFormat="true" ht="17.25" customHeight="true" x14ac:dyDescent="0.2">
      <c r="A107" s="472"/>
      <c r="B107" s="472"/>
      <c r="C107" s="259"/>
      <c r="D107" s="259"/>
      <c r="E107" s="259"/>
      <c r="F107" s="259"/>
      <c r="G107" s="259"/>
      <c r="H107" s="259"/>
      <c r="I107" s="259"/>
      <c r="J107" s="259"/>
      <c r="K107" s="259"/>
      <c r="L107" s="259"/>
      <c r="M107" s="259"/>
      <c r="N107" s="259"/>
      <c r="O107" s="259"/>
      <c r="P107" s="259"/>
      <c r="Q107" s="259"/>
      <c r="R107" s="259"/>
      <c r="S107" s="259"/>
      <c r="T107" s="259"/>
      <c r="U107" s="259"/>
    </row>
    <row r="108" s="257" customFormat="true" ht="22.5" customHeight="true" x14ac:dyDescent="0.35">
      <c r="A108" s="1856" t="str">
        <f>A1026</f>
        <v>Cambodia</v>
      </c>
      <c r="B108" s="1857"/>
      <c r="C108" s="259"/>
      <c r="D108" s="259"/>
      <c r="E108" s="259"/>
      <c r="F108" s="259"/>
      <c r="G108" s="259"/>
      <c r="H108" s="259"/>
      <c r="I108" s="259"/>
      <c r="J108" s="259"/>
      <c r="K108" s="259"/>
      <c r="L108" s="259"/>
      <c r="M108" s="259"/>
      <c r="N108" s="259"/>
      <c r="O108" s="259"/>
      <c r="P108" s="259"/>
      <c r="Q108" s="259"/>
      <c r="R108" s="259"/>
      <c r="S108" s="259"/>
      <c r="T108" s="259"/>
      <c r="U108" s="259"/>
    </row>
    <row r="109" s="257" customFormat="true" ht="22.5" customHeight="true" x14ac:dyDescent="0.3">
      <c r="A109" s="476" t="s">
        <v>192</v>
      </c>
      <c r="B109" s="397"/>
      <c r="C109" s="259"/>
      <c r="D109" s="259"/>
      <c r="E109" s="259"/>
      <c r="F109" s="259"/>
      <c r="G109" s="259"/>
      <c r="H109" s="259"/>
      <c r="I109" s="259"/>
      <c r="J109" s="259"/>
      <c r="K109" s="259"/>
      <c r="L109" s="259"/>
      <c r="M109" s="259"/>
      <c r="N109" s="259"/>
      <c r="O109" s="259"/>
      <c r="P109" s="259"/>
      <c r="Q109" s="259"/>
      <c r="R109" s="259"/>
      <c r="S109" s="259"/>
      <c r="T109" s="259"/>
      <c r="U109" s="259"/>
    </row>
    <row r="110" s="257" customFormat="true" ht="22.5" customHeight="true" x14ac:dyDescent="0.35">
      <c r="A110" s="398" t="str">
        <f>A1034</f>
        <v>2005</v>
      </c>
      <c r="B110" s="514"/>
      <c r="C110" s="259"/>
      <c r="D110" s="259"/>
      <c r="E110" s="259"/>
      <c r="F110" s="259"/>
      <c r="G110" s="259"/>
      <c r="H110" s="259"/>
      <c r="I110" s="259"/>
      <c r="J110" s="259"/>
      <c r="K110" s="259"/>
      <c r="L110" s="259"/>
      <c r="M110" s="259"/>
      <c r="N110" s="259"/>
      <c r="O110" s="259"/>
      <c r="P110" s="259"/>
      <c r="Q110" s="259"/>
      <c r="R110" s="259"/>
      <c r="S110" s="259"/>
      <c r="T110" s="259"/>
      <c r="U110" s="259"/>
    </row>
    <row r="111" s="257" customFormat="true" ht="15" customHeight="true" x14ac:dyDescent="0.35">
      <c r="A111" s="399"/>
      <c r="B111" s="397"/>
      <c r="C111" s="259"/>
      <c r="D111" s="259"/>
      <c r="E111" s="259"/>
      <c r="F111" s="259"/>
      <c r="G111" s="259"/>
      <c r="H111" s="259"/>
      <c r="I111" s="259"/>
      <c r="J111" s="259"/>
      <c r="K111" s="259"/>
      <c r="L111" s="259"/>
      <c r="M111" s="259"/>
      <c r="N111" s="259"/>
      <c r="O111" s="259"/>
      <c r="P111" s="259"/>
      <c r="Q111" s="259"/>
      <c r="R111" s="259"/>
      <c r="S111" s="259"/>
      <c r="T111" s="259"/>
      <c r="U111" s="259"/>
    </row>
    <row r="112" s="257" customFormat="true" ht="15" customHeight="true" x14ac:dyDescent="0.25">
      <c r="A112" s="400" t="s">
        <v>147</v>
      </c>
      <c r="B112" s="397"/>
      <c r="C112" s="259"/>
      <c r="D112" s="259"/>
      <c r="E112" s="259"/>
      <c r="F112" s="259"/>
      <c r="G112" s="259"/>
      <c r="H112" s="259"/>
      <c r="I112" s="259"/>
      <c r="J112" s="259"/>
      <c r="K112" s="259"/>
      <c r="L112" s="259"/>
      <c r="M112" s="259"/>
      <c r="N112" s="259"/>
      <c r="O112" s="259"/>
      <c r="P112" s="259"/>
      <c r="Q112" s="259"/>
      <c r="R112" s="259"/>
      <c r="S112" s="259"/>
      <c r="T112" s="259"/>
      <c r="U112" s="259"/>
    </row>
    <row r="113" s="257" customFormat="true" ht="15" customHeight="true" x14ac:dyDescent="0.25">
      <c r="A113" s="1852" t="s">
        <v>40</v>
      </c>
      <c r="B113" s="1853"/>
      <c r="C113" s="259"/>
      <c r="D113" s="259"/>
      <c r="E113" s="259"/>
      <c r="F113" s="259"/>
      <c r="G113" s="259"/>
      <c r="H113" s="259"/>
      <c r="I113" s="259"/>
      <c r="J113" s="259"/>
      <c r="K113" s="259"/>
      <c r="L113" s="259"/>
      <c r="M113" s="259"/>
      <c r="N113" s="259"/>
      <c r="O113" s="259"/>
      <c r="P113" s="259"/>
      <c r="Q113" s="259"/>
      <c r="R113" s="259"/>
      <c r="S113" s="259"/>
      <c r="T113" s="259"/>
      <c r="U113" s="259"/>
    </row>
    <row r="114" s="257" customFormat="true" ht="15" customHeight="true" x14ac:dyDescent="0.2">
      <c r="A114" s="1854" t="s">
        <v>39</v>
      </c>
      <c r="B114" s="1855"/>
      <c r="C114" s="259"/>
      <c r="D114" s="259"/>
      <c r="E114" s="259"/>
      <c r="F114" s="259"/>
      <c r="G114" s="259"/>
      <c r="H114" s="259"/>
      <c r="I114" s="259"/>
      <c r="J114" s="259"/>
      <c r="K114" s="259"/>
      <c r="L114" s="259"/>
      <c r="M114" s="259"/>
      <c r="N114" s="259"/>
      <c r="O114" s="259"/>
      <c r="P114" s="259"/>
      <c r="Q114" s="259"/>
      <c r="R114" s="259"/>
      <c r="S114" s="259"/>
      <c r="T114" s="259"/>
      <c r="U114" s="259"/>
    </row>
    <row r="115" s="257" customFormat="true" ht="15" customHeight="true" x14ac:dyDescent="0.2">
      <c r="A115" s="401" t="s">
        <v>148</v>
      </c>
      <c r="B115" s="397" t="str">
        <f>A1025</f>
        <v>DHS05</v>
      </c>
      <c r="C115" s="259"/>
      <c r="D115" s="259"/>
      <c r="E115" s="259"/>
      <c r="F115" s="259"/>
      <c r="G115" s="259"/>
      <c r="H115" s="259"/>
      <c r="I115" s="259"/>
      <c r="J115" s="259"/>
      <c r="K115" s="259"/>
      <c r="L115" s="259"/>
      <c r="M115" s="259"/>
      <c r="N115" s="259"/>
      <c r="O115" s="259"/>
      <c r="P115" s="259"/>
      <c r="Q115" s="259"/>
      <c r="R115" s="259"/>
      <c r="S115" s="259"/>
      <c r="T115" s="259"/>
      <c r="U115" s="259"/>
    </row>
    <row r="116" s="257" customFormat="true" ht="15" customHeight="true" x14ac:dyDescent="0.2">
      <c r="A116" s="402" t="str">
        <f>B1030</f>
        <v/>
      </c>
      <c r="B116" s="397"/>
      <c r="C116" s="259"/>
      <c r="D116" s="259"/>
      <c r="E116" s="259"/>
      <c r="F116" s="259"/>
      <c r="G116" s="259"/>
      <c r="H116" s="259"/>
      <c r="I116" s="259"/>
      <c r="J116" s="259"/>
      <c r="K116" s="259"/>
      <c r="L116" s="259"/>
      <c r="M116" s="259"/>
      <c r="N116" s="259"/>
      <c r="O116" s="259"/>
      <c r="P116" s="259"/>
      <c r="Q116" s="259"/>
      <c r="R116" s="259"/>
      <c r="S116" s="259"/>
      <c r="T116" s="259"/>
      <c r="U116" s="259"/>
    </row>
    <row r="117" s="257" customFormat="true" ht="15" customHeight="true" x14ac:dyDescent="0.2">
      <c r="A117" s="402" t="str">
        <f>B1029</f>
        <v/>
      </c>
      <c r="B117" s="403"/>
      <c r="C117" s="259"/>
      <c r="D117" s="259"/>
      <c r="E117" s="259"/>
      <c r="F117" s="259"/>
      <c r="G117" s="259"/>
      <c r="H117" s="259"/>
      <c r="I117" s="259"/>
      <c r="J117" s="259"/>
      <c r="K117" s="259"/>
      <c r="L117" s="259"/>
      <c r="M117" s="259"/>
      <c r="N117" s="259"/>
      <c r="O117" s="259"/>
      <c r="P117" s="259"/>
      <c r="Q117" s="259"/>
      <c r="R117" s="259"/>
      <c r="S117" s="259"/>
      <c r="T117" s="259"/>
      <c r="U117" s="259"/>
    </row>
    <row r="118" s="257" customFormat="true" ht="15" customHeight="true" x14ac:dyDescent="0.2">
      <c r="A118" s="401"/>
      <c r="B118" s="397"/>
      <c r="C118" s="259"/>
      <c r="D118" s="259"/>
      <c r="E118" s="259"/>
      <c r="F118" s="259"/>
      <c r="G118" s="259"/>
      <c r="H118" s="259"/>
      <c r="I118" s="259"/>
      <c r="J118" s="259"/>
      <c r="K118" s="259"/>
      <c r="L118" s="259"/>
      <c r="M118" s="259"/>
      <c r="N118" s="259"/>
      <c r="O118" s="259"/>
      <c r="P118" s="259"/>
      <c r="Q118" s="259"/>
      <c r="R118" s="259"/>
      <c r="S118" s="259"/>
      <c r="T118" s="259"/>
      <c r="U118" s="259"/>
    </row>
    <row r="119" s="257" customFormat="true" ht="15" customHeight="true" x14ac:dyDescent="0.2">
      <c r="A119" s="404"/>
      <c r="B119" s="405"/>
      <c r="C119" s="259"/>
      <c r="D119" s="259"/>
      <c r="E119" s="259"/>
      <c r="F119" s="259"/>
      <c r="G119" s="259"/>
      <c r="H119" s="259"/>
      <c r="I119" s="259"/>
      <c r="J119" s="259"/>
      <c r="K119" s="259"/>
      <c r="L119" s="259"/>
      <c r="M119" s="259"/>
      <c r="N119" s="259"/>
      <c r="O119" s="259"/>
      <c r="P119" s="259"/>
      <c r="Q119" s="259"/>
      <c r="R119" s="259"/>
      <c r="S119" s="259"/>
      <c r="T119" s="259"/>
      <c r="U119" s="259"/>
    </row>
    <row r="120" s="307" customFormat="true" ht="20.1" customHeight="true" x14ac:dyDescent="0.2">
      <c r="A120" s="1845" t="s">
        <v>149</v>
      </c>
      <c r="B120" s="1845"/>
      <c r="C120" s="1847" t="s">
        <v>150</v>
      </c>
      <c r="D120" s="1848"/>
      <c r="E120" s="1848"/>
      <c r="F120" s="1848"/>
      <c r="G120" s="1849"/>
      <c r="H120" s="1849" t="s">
        <v>38</v>
      </c>
      <c r="I120" s="1848"/>
      <c r="J120" s="1848"/>
      <c r="K120" s="1848"/>
      <c r="L120" s="1849"/>
      <c r="M120" s="1849" t="s">
        <v>37</v>
      </c>
      <c r="N120" s="1848"/>
      <c r="O120" s="1848"/>
      <c r="P120" s="1848"/>
      <c r="Q120" s="1849"/>
      <c r="R120" s="1849" t="s">
        <v>151</v>
      </c>
      <c r="S120" s="1848"/>
      <c r="T120" s="1848"/>
      <c r="U120" s="1848"/>
      <c r="V120" s="1848"/>
      <c r="W120" s="1848"/>
      <c r="X120" s="1848"/>
      <c r="Y120" s="1848"/>
      <c r="Z120" s="1848"/>
      <c r="AA120" s="1848"/>
      <c r="AB120" s="1848"/>
      <c r="AC120" s="1848"/>
      <c r="AD120" s="1848"/>
      <c r="AE120" s="1848"/>
      <c r="AF120" s="1848"/>
      <c r="AG120" s="1848"/>
      <c r="AH120" s="1848"/>
      <c r="AI120" s="1848"/>
      <c r="AJ120" s="1849"/>
    </row>
    <row r="121" s="433" customFormat="true" ht="45" customHeight="true" x14ac:dyDescent="0.2">
      <c r="A121" s="1851"/>
      <c r="B121" s="1851"/>
      <c r="C121" s="477" t="s">
        <v>0</v>
      </c>
      <c r="D121" s="478" t="s">
        <v>1</v>
      </c>
      <c r="E121" s="478" t="s">
        <v>2</v>
      </c>
      <c r="F121" s="478" t="s">
        <v>3</v>
      </c>
      <c r="G121" s="479" t="s">
        <v>4</v>
      </c>
      <c r="H121" s="478" t="s">
        <v>0</v>
      </c>
      <c r="I121" s="478" t="s">
        <v>1</v>
      </c>
      <c r="J121" s="478" t="s">
        <v>2</v>
      </c>
      <c r="K121" s="478" t="s">
        <v>3</v>
      </c>
      <c r="L121" s="479" t="s">
        <v>4</v>
      </c>
      <c r="M121" s="478" t="s">
        <v>0</v>
      </c>
      <c r="N121" s="478" t="s">
        <v>1</v>
      </c>
      <c r="O121" s="478" t="s">
        <v>2</v>
      </c>
      <c r="P121" s="478" t="s">
        <v>3</v>
      </c>
      <c r="Q121" s="479" t="s">
        <v>4</v>
      </c>
      <c r="R121" s="478" t="s">
        <v>152</v>
      </c>
      <c r="S121" s="478" t="s">
        <v>153</v>
      </c>
      <c r="T121" s="478" t="s">
        <v>154</v>
      </c>
      <c r="U121" s="478" t="s">
        <v>155</v>
      </c>
      <c r="V121" s="478" t="s">
        <v>156</v>
      </c>
      <c r="W121" s="478" t="s">
        <v>157</v>
      </c>
      <c r="X121" s="478" t="s">
        <v>158</v>
      </c>
      <c r="Y121" s="478" t="s">
        <v>159</v>
      </c>
      <c r="Z121" s="478" t="s">
        <v>160</v>
      </c>
      <c r="AA121" s="478" t="s">
        <v>161</v>
      </c>
      <c r="AB121" s="478" t="s">
        <v>162</v>
      </c>
      <c r="AC121" s="478" t="s">
        <v>163</v>
      </c>
      <c r="AD121" s="478" t="s">
        <v>164</v>
      </c>
      <c r="AE121" s="478" t="s">
        <v>165</v>
      </c>
      <c r="AF121" s="478" t="s">
        <v>166</v>
      </c>
      <c r="AG121" s="478" t="s">
        <v>167</v>
      </c>
      <c r="AH121" s="478" t="s">
        <v>168</v>
      </c>
      <c r="AI121" s="478" t="s">
        <v>169</v>
      </c>
      <c r="AJ121" s="480" t="s">
        <v>170</v>
      </c>
    </row>
    <row r="122" s="307" customFormat="true" ht="17.1" customHeight="true" x14ac:dyDescent="0.2">
      <c r="A122" s="1850" t="s">
        <v>18</v>
      </c>
      <c r="B122" s="481" t="s">
        <v>14</v>
      </c>
      <c r="C122" s="482">
        <v>2.6036151618759455</v>
      </c>
      <c r="D122" s="1043">
        <v>6.1367953101497763</v>
      </c>
      <c r="E122" s="1043">
        <v>11.603330459764146</v>
      </c>
      <c r="F122" s="1043">
        <v>31.60816838364849</v>
      </c>
      <c r="G122" s="1044">
        <v>85.720265029272113</v>
      </c>
      <c r="H122" s="1043">
        <v>6.7851901839974058</v>
      </c>
      <c r="I122" s="1043">
        <v>40.045354712300345</v>
      </c>
      <c r="J122" s="1043">
        <v>83.290133079981885</v>
      </c>
      <c r="K122" s="1043">
        <v>97.309242594970314</v>
      </c>
      <c r="L122" s="1044">
        <v>100</v>
      </c>
      <c r="M122" s="1043">
        <v>2.7537753863514367</v>
      </c>
      <c r="N122" s="1043">
        <v>5.2583741739658443</v>
      </c>
      <c r="O122" s="1043">
        <v>8.5677182125438325</v>
      </c>
      <c r="P122" s="1043">
        <v>20.50063520241449</v>
      </c>
      <c r="Q122" s="1044">
        <v>66.151138909796103</v>
      </c>
      <c r="R122" s="1043">
        <v>21.695746079925957</v>
      </c>
      <c r="S122" s="1043">
        <v>40.823565190101327</v>
      </c>
      <c r="T122" s="1043">
        <v>18.395667886825915</v>
      </c>
      <c r="U122" s="1043">
        <v>14.870893692292132</v>
      </c>
      <c r="V122" s="1043">
        <v>14.568507208043979</v>
      </c>
      <c r="W122" s="1043">
        <v>22.77764930145543</v>
      </c>
      <c r="X122" s="1043">
        <v>16.544663978315914</v>
      </c>
      <c r="Y122" s="1043">
        <v>36.456096249462163</v>
      </c>
      <c r="Z122" s="1043">
        <v>19.924240291125596</v>
      </c>
      <c r="AA122" s="1043">
        <v>32.239690913870348</v>
      </c>
      <c r="AB122" s="1043">
        <v>13.920298548883533</v>
      </c>
      <c r="AC122" s="1043">
        <v>11.667530129567142</v>
      </c>
      <c r="AD122" s="1043">
        <v>85.520132403094578</v>
      </c>
      <c r="AE122" s="1043">
        <v>13.680552293679401</v>
      </c>
      <c r="AF122" s="1043">
        <v>13.915780168924407</v>
      </c>
      <c r="AG122" s="1043">
        <v>13.137730258204321</v>
      </c>
      <c r="AH122" s="1043">
        <v>19.722442020674006</v>
      </c>
      <c r="AI122" s="1043">
        <v>15.977663222034257</v>
      </c>
      <c r="AJ122" s="1045">
        <v>22.124466718865939</v>
      </c>
    </row>
    <row r="123" s="307" customFormat="true" ht="17.1" customHeight="true" x14ac:dyDescent="0.2">
      <c r="A123" s="1822"/>
      <c r="B123" s="483" t="s">
        <v>51</v>
      </c>
      <c r="C123" s="484">
        <v>97.396384838124021</v>
      </c>
      <c r="D123" s="1046">
        <v>93.863204689850193</v>
      </c>
      <c r="E123" s="1046">
        <v>88.396669540235806</v>
      </c>
      <c r="F123" s="1046">
        <v>68.391831616351666</v>
      </c>
      <c r="G123" s="1047">
        <v>14.279734970727947</v>
      </c>
      <c r="H123" s="1046">
        <v>93.214809816002571</v>
      </c>
      <c r="I123" s="1046">
        <v>59.954645287699861</v>
      </c>
      <c r="J123" s="1046">
        <v>16.709866920018278</v>
      </c>
      <c r="K123" s="1046">
        <v>2.6907574050296432</v>
      </c>
      <c r="L123" s="1047">
        <v>0</v>
      </c>
      <c r="M123" s="1046">
        <v>97.246224613648565</v>
      </c>
      <c r="N123" s="1046">
        <v>94.741625826034166</v>
      </c>
      <c r="O123" s="1046">
        <v>91.432281787456176</v>
      </c>
      <c r="P123" s="1046">
        <v>79.499364797585699</v>
      </c>
      <c r="Q123" s="1047">
        <v>33.848861090203883</v>
      </c>
      <c r="R123" s="1046">
        <v>78.304253920073847</v>
      </c>
      <c r="S123" s="1046">
        <v>59.176434809898822</v>
      </c>
      <c r="T123" s="1046">
        <v>81.60433211317428</v>
      </c>
      <c r="U123" s="1046">
        <v>85.129106307707758</v>
      </c>
      <c r="V123" s="1046">
        <v>85.431492791955975</v>
      </c>
      <c r="W123" s="1046">
        <v>77.222350698544645</v>
      </c>
      <c r="X123" s="1046">
        <v>83.455336021683962</v>
      </c>
      <c r="Y123" s="1046">
        <v>63.543903750537936</v>
      </c>
      <c r="Z123" s="1046">
        <v>80.07575970887433</v>
      </c>
      <c r="AA123" s="1046">
        <v>67.760309086129837</v>
      </c>
      <c r="AB123" s="1046">
        <v>86.079701451116435</v>
      </c>
      <c r="AC123" s="1046">
        <v>88.332469870432803</v>
      </c>
      <c r="AD123" s="1046">
        <v>14.479867596905398</v>
      </c>
      <c r="AE123" s="1046">
        <v>86.319447706320602</v>
      </c>
      <c r="AF123" s="1046">
        <v>86.084219831075544</v>
      </c>
      <c r="AG123" s="1046">
        <v>86.862269741795757</v>
      </c>
      <c r="AH123" s="1046">
        <v>80.277557979325849</v>
      </c>
      <c r="AI123" s="1046">
        <v>84.022336777965705</v>
      </c>
      <c r="AJ123" s="1048">
        <v>77.875533281134039</v>
      </c>
    </row>
    <row r="124" s="307" customFormat="true" ht="17.1" customHeight="true" x14ac:dyDescent="0.2">
      <c r="A124" s="1822" t="s">
        <v>50</v>
      </c>
      <c r="B124" s="483" t="s">
        <v>15</v>
      </c>
      <c r="C124" s="485">
        <f>C122*C129/100</f>
        <v>1.7204074041546678</v>
      </c>
      <c r="D124" s="485">
        <f>D122*D129/100</f>
        <v>4.353083657302478</v>
      </c>
      <c r="E124" s="485">
        <f t="shared" ref="E124:AJ124" si="3">E122*E129/100</f>
        <v>8.4390787199077479</v>
      </c>
      <c r="F124" s="485">
        <f t="shared" si="3"/>
        <v>24.668901451742453</v>
      </c>
      <c r="G124" s="485">
        <f t="shared" si="3"/>
        <v>77.250429319349152</v>
      </c>
      <c r="H124" s="485">
        <f t="shared" si="3"/>
        <v>3.7189295720790181</v>
      </c>
      <c r="I124" s="485">
        <f t="shared" si="3"/>
        <v>29.326604905375987</v>
      </c>
      <c r="J124" s="485">
        <f t="shared" si="3"/>
        <v>71.81080202687356</v>
      </c>
      <c r="K124" s="485">
        <f t="shared" si="3"/>
        <v>92.818709796306734</v>
      </c>
      <c r="L124" s="485">
        <f t="shared" si="3"/>
        <v>99.236665607195434</v>
      </c>
      <c r="M124" s="485">
        <f t="shared" si="3"/>
        <v>1.7955754961375292</v>
      </c>
      <c r="N124" s="485">
        <f t="shared" si="3"/>
        <v>3.7893980350815992</v>
      </c>
      <c r="O124" s="485">
        <f t="shared" si="3"/>
        <v>6.6231589352943123</v>
      </c>
      <c r="P124" s="485">
        <f t="shared" si="3"/>
        <v>15.804416469197381</v>
      </c>
      <c r="Q124" s="485">
        <f t="shared" si="3"/>
        <v>55.663800632678274</v>
      </c>
      <c r="R124" s="485">
        <f t="shared" si="3"/>
        <v>17.080496279028996</v>
      </c>
      <c r="S124" s="485">
        <f t="shared" si="3"/>
        <v>31.931752059882641</v>
      </c>
      <c r="T124" s="485">
        <f t="shared" si="3"/>
        <v>16.208440447292062</v>
      </c>
      <c r="U124" s="485">
        <f t="shared" si="3"/>
        <v>11.874246251116425</v>
      </c>
      <c r="V124" s="485">
        <f t="shared" si="3"/>
        <v>12.265991030597522</v>
      </c>
      <c r="W124" s="485">
        <f t="shared" si="3"/>
        <v>15.32469147104287</v>
      </c>
      <c r="X124" s="485">
        <f t="shared" si="3"/>
        <v>15.129804915142126</v>
      </c>
      <c r="Y124" s="485">
        <f t="shared" si="3"/>
        <v>30.669079137704152</v>
      </c>
      <c r="Z124" s="485">
        <f t="shared" si="3"/>
        <v>17.879834067742607</v>
      </c>
      <c r="AA124" s="485">
        <f t="shared" si="3"/>
        <v>30.809794689728982</v>
      </c>
      <c r="AB124" s="485">
        <f t="shared" si="3"/>
        <v>12.22825618141205</v>
      </c>
      <c r="AC124" s="485">
        <f t="shared" si="3"/>
        <v>11.135238768359397</v>
      </c>
      <c r="AD124" s="485">
        <f t="shared" si="3"/>
        <v>75.490300940591439</v>
      </c>
      <c r="AE124" s="485">
        <f t="shared" si="3"/>
        <v>12.444792209999846</v>
      </c>
      <c r="AF124" s="485">
        <f t="shared" si="3"/>
        <v>12.421841443779721</v>
      </c>
      <c r="AG124" s="485">
        <f t="shared" si="3"/>
        <v>11.397943923487526</v>
      </c>
      <c r="AH124" s="485">
        <f t="shared" si="3"/>
        <v>14.552700261044851</v>
      </c>
      <c r="AI124" s="485">
        <f t="shared" si="3"/>
        <v>14.440190350334861</v>
      </c>
      <c r="AJ124" s="485">
        <f t="shared" si="3"/>
        <v>18.218431278385037</v>
      </c>
    </row>
    <row r="125" s="307" customFormat="true" ht="17.1" customHeight="true" x14ac:dyDescent="0.2">
      <c r="A125" s="1822"/>
      <c r="B125" s="483" t="s">
        <v>16</v>
      </c>
      <c r="C125" s="485">
        <f>C122*C128/100</f>
        <v>0.88320775772127846</v>
      </c>
      <c r="D125" s="485">
        <f>D122*D128/100</f>
        <v>1.783711652847298</v>
      </c>
      <c r="E125" s="485">
        <f t="shared" ref="E125:AJ125" si="4">E122*E128/100</f>
        <v>3.164251739856395</v>
      </c>
      <c r="F125" s="485">
        <f t="shared" si="4"/>
        <v>6.9392669319060367</v>
      </c>
      <c r="G125" s="485">
        <f t="shared" si="4"/>
        <v>8.4698357099229327</v>
      </c>
      <c r="H125" s="485">
        <f t="shared" si="4"/>
        <v>3.0662606119183891</v>
      </c>
      <c r="I125" s="485">
        <f t="shared" si="4"/>
        <v>10.718749806924359</v>
      </c>
      <c r="J125" s="485">
        <f t="shared" si="4"/>
        <v>11.47933105310832</v>
      </c>
      <c r="K125" s="485">
        <f t="shared" si="4"/>
        <v>4.4905327986635797</v>
      </c>
      <c r="L125" s="485">
        <f t="shared" si="4"/>
        <v>0.76333439280458593</v>
      </c>
      <c r="M125" s="485">
        <f t="shared" si="4"/>
        <v>0.95819989021390706</v>
      </c>
      <c r="N125" s="485">
        <f t="shared" si="4"/>
        <v>1.4689761388842419</v>
      </c>
      <c r="O125" s="485">
        <f t="shared" si="4"/>
        <v>1.9445592772495195</v>
      </c>
      <c r="P125" s="485">
        <f t="shared" si="4"/>
        <v>4.6962187332171013</v>
      </c>
      <c r="Q125" s="485">
        <f t="shared" si="4"/>
        <v>10.487338277117738</v>
      </c>
      <c r="R125" s="485">
        <f t="shared" si="4"/>
        <v>4.6152498008969438</v>
      </c>
      <c r="S125" s="485">
        <f t="shared" si="4"/>
        <v>8.8918131302186687</v>
      </c>
      <c r="T125" s="485">
        <f t="shared" si="4"/>
        <v>2.1872274395338343</v>
      </c>
      <c r="U125" s="485">
        <f t="shared" si="4"/>
        <v>2.9966474411757069</v>
      </c>
      <c r="V125" s="485">
        <f t="shared" si="4"/>
        <v>2.3025161774464569</v>
      </c>
      <c r="W125" s="485">
        <f t="shared" si="4"/>
        <v>7.4529578304125685</v>
      </c>
      <c r="X125" s="485">
        <f t="shared" si="4"/>
        <v>1.4148590631737945</v>
      </c>
      <c r="Y125" s="485">
        <f t="shared" si="4"/>
        <v>5.7870171117579927</v>
      </c>
      <c r="Z125" s="485">
        <f t="shared" si="4"/>
        <v>2.044406223382996</v>
      </c>
      <c r="AA125" s="485">
        <f t="shared" si="4"/>
        <v>1.4298962241413742</v>
      </c>
      <c r="AB125" s="485">
        <f t="shared" si="4"/>
        <v>1.6920423674714919</v>
      </c>
      <c r="AC125" s="485">
        <f t="shared" si="4"/>
        <v>0.5322913612077449</v>
      </c>
      <c r="AD125" s="485">
        <f t="shared" si="4"/>
        <v>10.029831462503196</v>
      </c>
      <c r="AE125" s="485">
        <f t="shared" si="4"/>
        <v>1.235760083679557</v>
      </c>
      <c r="AF125" s="485">
        <f t="shared" si="4"/>
        <v>1.4939387251446847</v>
      </c>
      <c r="AG125" s="485">
        <f t="shared" si="4"/>
        <v>1.7397863347167963</v>
      </c>
      <c r="AH125" s="485">
        <f t="shared" si="4"/>
        <v>5.1697417596291473</v>
      </c>
      <c r="AI125" s="485">
        <f t="shared" si="4"/>
        <v>1.5374728716994048</v>
      </c>
      <c r="AJ125" s="485">
        <f t="shared" si="4"/>
        <v>3.9060354404808972</v>
      </c>
    </row>
    <row r="126" s="307" customFormat="true" ht="17.1" customHeight="true" x14ac:dyDescent="0.2">
      <c r="A126" s="1822"/>
      <c r="B126" s="483" t="s">
        <v>171</v>
      </c>
      <c r="C126" s="485">
        <f>100-C124-C125-C127</f>
        <v>0.80320608285225603</v>
      </c>
      <c r="D126" s="485">
        <f>100-D124-D125-D127</f>
        <v>2.0965004376763687</v>
      </c>
      <c r="E126" s="485">
        <f t="shared" ref="E126:AJ126" si="5">100-E124-E125-E127</f>
        <v>2.6945312425347652</v>
      </c>
      <c r="F126" s="485">
        <f t="shared" si="5"/>
        <v>4.3140086416203332</v>
      </c>
      <c r="G126" s="485">
        <f t="shared" si="5"/>
        <v>2.8738213814931459</v>
      </c>
      <c r="H126" s="485">
        <f t="shared" si="5"/>
        <v>4.0783831872385861</v>
      </c>
      <c r="I126" s="485">
        <f t="shared" si="5"/>
        <v>8.0752185834027088</v>
      </c>
      <c r="J126" s="485">
        <f t="shared" si="5"/>
        <v>5.1010644660589524</v>
      </c>
      <c r="K126" s="485">
        <f t="shared" si="5"/>
        <v>1.7273703031852561</v>
      </c>
      <c r="L126" s="485">
        <f t="shared" si="5"/>
        <v>-1.9761969838327786E-14</v>
      </c>
      <c r="M126" s="485">
        <f t="shared" si="5"/>
        <v>0.72061183112120375</v>
      </c>
      <c r="N126" s="485">
        <f t="shared" si="5"/>
        <v>1.8715006337616984</v>
      </c>
      <c r="O126" s="485">
        <f t="shared" si="5"/>
        <v>2.2569069795581242</v>
      </c>
      <c r="P126" s="485">
        <f t="shared" si="5"/>
        <v>3.1305090680135805</v>
      </c>
      <c r="Q126" s="485">
        <f t="shared" si="5"/>
        <v>3.6743152359289901</v>
      </c>
      <c r="R126" s="485">
        <f t="shared" si="5"/>
        <v>0.73937392294135407</v>
      </c>
      <c r="S126" s="485">
        <f t="shared" si="5"/>
        <v>1.3072103345490831</v>
      </c>
      <c r="T126" s="485">
        <f t="shared" si="5"/>
        <v>3.1029042729290097</v>
      </c>
      <c r="U126" s="485">
        <f t="shared" si="5"/>
        <v>0.97133389729714281</v>
      </c>
      <c r="V126" s="485">
        <f t="shared" si="5"/>
        <v>5.7722947802247404E-2</v>
      </c>
      <c r="W126" s="485">
        <f t="shared" si="5"/>
        <v>4.5503220439646412</v>
      </c>
      <c r="X126" s="485">
        <f t="shared" si="5"/>
        <v>7.3222983934992527</v>
      </c>
      <c r="Y126" s="485">
        <f t="shared" si="5"/>
        <v>0.72538528881341335</v>
      </c>
      <c r="Z126" s="485">
        <f t="shared" si="5"/>
        <v>6.5437106602832387</v>
      </c>
      <c r="AA126" s="485">
        <f t="shared" si="5"/>
        <v>13.796368995190974</v>
      </c>
      <c r="AB126" s="485">
        <f t="shared" si="5"/>
        <v>1.5952363268867487</v>
      </c>
      <c r="AC126" s="485">
        <f t="shared" si="5"/>
        <v>0.38107872863750458</v>
      </c>
      <c r="AD126" s="485">
        <f t="shared" si="5"/>
        <v>2.5356754124636822</v>
      </c>
      <c r="AE126" s="485">
        <f t="shared" si="5"/>
        <v>0.13524640882681638</v>
      </c>
      <c r="AF126" s="485">
        <f t="shared" si="5"/>
        <v>3.4687477186700164</v>
      </c>
      <c r="AG126" s="485">
        <f t="shared" si="5"/>
        <v>2.0076558966288047</v>
      </c>
      <c r="AH126" s="485">
        <f t="shared" si="5"/>
        <v>0.18147869310814713</v>
      </c>
      <c r="AI126" s="485">
        <f t="shared" si="5"/>
        <v>5.0612068752443804</v>
      </c>
      <c r="AJ126" s="485">
        <f t="shared" si="5"/>
        <v>0.87425573572562598</v>
      </c>
    </row>
    <row r="127" s="307" customFormat="true" ht="17.1" customHeight="true" x14ac:dyDescent="0.2">
      <c r="A127" s="1822"/>
      <c r="B127" s="483" t="s">
        <v>19</v>
      </c>
      <c r="C127" s="484">
        <v>96.593178755271794</v>
      </c>
      <c r="D127" s="1046">
        <v>91.766704252173852</v>
      </c>
      <c r="E127" s="1046">
        <v>85.702138297701097</v>
      </c>
      <c r="F127" s="1046">
        <v>64.077822974731177</v>
      </c>
      <c r="G127" s="1047">
        <v>11.405913589234769</v>
      </c>
      <c r="H127" s="1046">
        <v>89.136426628763999</v>
      </c>
      <c r="I127" s="1046">
        <v>51.879426704296947</v>
      </c>
      <c r="J127" s="1046">
        <v>11.60880245395917</v>
      </c>
      <c r="K127" s="1046">
        <v>0.96338710184442966</v>
      </c>
      <c r="L127" s="1047">
        <v>0</v>
      </c>
      <c r="M127" s="1046">
        <v>96.525612782527361</v>
      </c>
      <c r="N127" s="1046">
        <v>92.870125192272454</v>
      </c>
      <c r="O127" s="1046">
        <v>89.175374807898038</v>
      </c>
      <c r="P127" s="1046">
        <v>76.368855729571933</v>
      </c>
      <c r="Q127" s="1047">
        <v>30.174545854274999</v>
      </c>
      <c r="R127" s="1046">
        <v>77.564879997132707</v>
      </c>
      <c r="S127" s="1046">
        <v>57.869224475349611</v>
      </c>
      <c r="T127" s="1046">
        <v>78.5014278402451</v>
      </c>
      <c r="U127" s="1046">
        <v>84.157772410410715</v>
      </c>
      <c r="V127" s="1046">
        <v>85.37376984415377</v>
      </c>
      <c r="W127" s="1046">
        <v>72.672028654579918</v>
      </c>
      <c r="X127" s="1046">
        <v>76.133037628184823</v>
      </c>
      <c r="Y127" s="1046">
        <v>62.818518461724437</v>
      </c>
      <c r="Z127" s="1046">
        <v>73.532049048591162</v>
      </c>
      <c r="AA127" s="1046">
        <v>53.963940090938664</v>
      </c>
      <c r="AB127" s="1046">
        <v>84.484465124229715</v>
      </c>
      <c r="AC127" s="1046">
        <v>87.951391141795355</v>
      </c>
      <c r="AD127" s="1046">
        <v>11.944192184441683</v>
      </c>
      <c r="AE127" s="1046">
        <v>86.184201297493786</v>
      </c>
      <c r="AF127" s="1046">
        <v>82.61547211240557</v>
      </c>
      <c r="AG127" s="1046">
        <v>84.854613845166867</v>
      </c>
      <c r="AH127" s="1046">
        <v>80.096079286217858</v>
      </c>
      <c r="AI127" s="1046">
        <v>78.961129902721353</v>
      </c>
      <c r="AJ127" s="1048">
        <v>77.001277545408442</v>
      </c>
    </row>
    <row r="128" s="307" customFormat="true" ht="17.1" customHeight="true" x14ac:dyDescent="0.2">
      <c r="A128" s="1822" t="s">
        <v>193</v>
      </c>
      <c r="B128" s="483" t="s">
        <v>49</v>
      </c>
      <c r="C128" s="484">
        <v>33.922361901015869</v>
      </c>
      <c r="D128" s="1046">
        <v>29.065848911355729</v>
      </c>
      <c r="E128" s="1046">
        <v>27.270202730403948</v>
      </c>
      <c r="F128" s="1046">
        <v>21.954030514137138</v>
      </c>
      <c r="G128" s="1047">
        <v>9.8807857243915631</v>
      </c>
      <c r="H128" s="1046">
        <v>45.190488825943888</v>
      </c>
      <c r="I128" s="1046">
        <v>26.766524816502585</v>
      </c>
      <c r="J128" s="1046">
        <v>13.782342071761299</v>
      </c>
      <c r="K128" s="1046">
        <v>4.6147032685831268</v>
      </c>
      <c r="L128" s="1047">
        <v>0.76333439280458593</v>
      </c>
      <c r="M128" s="1046">
        <v>34.795862253800451</v>
      </c>
      <c r="N128" s="1046">
        <v>27.935937806729832</v>
      </c>
      <c r="O128" s="1046">
        <v>22.69634958818472</v>
      </c>
      <c r="P128" s="1046">
        <v>22.907674259107825</v>
      </c>
      <c r="Q128" s="1047">
        <v>15.85360199378926</v>
      </c>
      <c r="R128" s="1046">
        <v>21.272602398159584</v>
      </c>
      <c r="S128" s="1046">
        <v>21.781079356524959</v>
      </c>
      <c r="T128" s="1046">
        <v>11.889905019976037</v>
      </c>
      <c r="U128" s="1046">
        <v>20.151091811845355</v>
      </c>
      <c r="V128" s="1046">
        <v>15.804750236696361</v>
      </c>
      <c r="W128" s="1046">
        <v>32.720487227522398</v>
      </c>
      <c r="X128" s="1046">
        <v>8.5517546021373683</v>
      </c>
      <c r="Y128" s="1046">
        <v>15.873935245722773</v>
      </c>
      <c r="Z128" s="1046">
        <v>10.26089925392834</v>
      </c>
      <c r="AA128" s="1046">
        <v>4.4352045060276799</v>
      </c>
      <c r="AB128" s="1046">
        <v>12.155216079091931</v>
      </c>
      <c r="AC128" s="1046">
        <v>4.5621597312943258</v>
      </c>
      <c r="AD128" s="1046">
        <v>11.728035470324253</v>
      </c>
      <c r="AE128" s="1046">
        <v>9.0329692628746781</v>
      </c>
      <c r="AF128" s="1046">
        <v>10.735572903636605</v>
      </c>
      <c r="AG128" s="1046">
        <v>13.242670541437896</v>
      </c>
      <c r="AH128" s="1046">
        <v>26.212482988719032</v>
      </c>
      <c r="AI128" s="1046">
        <v>9.6226391202133215</v>
      </c>
      <c r="AJ128" s="1048">
        <v>17.654823007101676</v>
      </c>
    </row>
    <row r="129" s="307" customFormat="true" ht="17.1" customHeight="true" x14ac:dyDescent="0.2">
      <c r="A129" s="1823"/>
      <c r="B129" s="486" t="s">
        <v>48</v>
      </c>
      <c r="C129" s="487">
        <v>66.077638098984153</v>
      </c>
      <c r="D129" s="1049">
        <v>70.934151088644271</v>
      </c>
      <c r="E129" s="1049">
        <v>72.72979726959602</v>
      </c>
      <c r="F129" s="1049">
        <v>78.045969485862869</v>
      </c>
      <c r="G129" s="1050">
        <v>90.1192142756084</v>
      </c>
      <c r="H129" s="1049">
        <v>54.809511174056134</v>
      </c>
      <c r="I129" s="1049">
        <v>73.233475183497418</v>
      </c>
      <c r="J129" s="1049">
        <v>86.217657928238694</v>
      </c>
      <c r="K129" s="1049">
        <v>95.385296731416886</v>
      </c>
      <c r="L129" s="1050">
        <v>99.23666560719542</v>
      </c>
      <c r="M129" s="1049">
        <v>65.204137746199535</v>
      </c>
      <c r="N129" s="1049">
        <v>72.064062193270104</v>
      </c>
      <c r="O129" s="1049">
        <v>77.303650411815269</v>
      </c>
      <c r="P129" s="1049">
        <v>77.092325740892136</v>
      </c>
      <c r="Q129" s="1050">
        <v>84.146398006210603</v>
      </c>
      <c r="R129" s="1049">
        <v>78.727397601840337</v>
      </c>
      <c r="S129" s="1049">
        <v>78.218920643475002</v>
      </c>
      <c r="T129" s="1049">
        <v>88.11009498002386</v>
      </c>
      <c r="U129" s="1049">
        <v>79.848908188154638</v>
      </c>
      <c r="V129" s="1049">
        <v>84.19524976330365</v>
      </c>
      <c r="W129" s="1049">
        <v>67.279512772477645</v>
      </c>
      <c r="X129" s="1049">
        <v>91.448245397862678</v>
      </c>
      <c r="Y129" s="1049">
        <v>84.126064754277181</v>
      </c>
      <c r="Z129" s="1049">
        <v>89.739100746071699</v>
      </c>
      <c r="AA129" s="1049">
        <v>95.564795493972355</v>
      </c>
      <c r="AB129" s="1049">
        <v>87.844783920908128</v>
      </c>
      <c r="AC129" s="1049">
        <v>95.437840268705671</v>
      </c>
      <c r="AD129" s="1049">
        <v>88.271964529675813</v>
      </c>
      <c r="AE129" s="1049">
        <v>90.967030737125327</v>
      </c>
      <c r="AF129" s="1049">
        <v>89.264427096363391</v>
      </c>
      <c r="AG129" s="1049">
        <v>86.757329458562111</v>
      </c>
      <c r="AH129" s="1049">
        <v>73.78751701128094</v>
      </c>
      <c r="AI129" s="1049">
        <v>90.377360879786721</v>
      </c>
      <c r="AJ129" s="1051">
        <v>82.345176992898303</v>
      </c>
    </row>
    <row r="130" s="257" customFormat="true" ht="15" customHeight="true" x14ac:dyDescent="0.2">
      <c r="A130" s="1858" t="s">
        <v>47</v>
      </c>
      <c r="B130" s="419" t="s">
        <v>42</v>
      </c>
      <c r="C130" s="420"/>
      <c r="D130" s="420"/>
      <c r="E130" s="420"/>
      <c r="F130" s="420"/>
      <c r="G130" s="420"/>
      <c r="H130" s="420"/>
      <c r="I130" s="420"/>
      <c r="J130" s="420"/>
      <c r="K130" s="420"/>
      <c r="L130" s="420"/>
      <c r="M130" s="420"/>
      <c r="N130" s="420"/>
      <c r="O130" s="420"/>
      <c r="P130" s="420"/>
      <c r="Q130" s="420"/>
      <c r="R130" s="420"/>
      <c r="S130" s="420"/>
      <c r="T130" s="420"/>
      <c r="U130" s="420"/>
      <c r="V130" s="420"/>
      <c r="W130" s="420"/>
      <c r="X130" s="420"/>
      <c r="Y130" s="420"/>
      <c r="Z130" s="420"/>
      <c r="AA130" s="420"/>
      <c r="AB130" s="421"/>
      <c r="AC130" s="421"/>
      <c r="AD130" s="421"/>
      <c r="AE130" s="421"/>
      <c r="AF130" s="421"/>
      <c r="AG130" s="421"/>
      <c r="AH130" s="421"/>
      <c r="AI130" s="421"/>
      <c r="AJ130" s="421"/>
    </row>
    <row r="131" s="257" customFormat="true" ht="15" customHeight="true" x14ac:dyDescent="0.2">
      <c r="A131" s="1859"/>
      <c r="B131" s="422" t="s">
        <v>46</v>
      </c>
      <c r="C131" s="423"/>
      <c r="D131" s="423"/>
      <c r="E131" s="423"/>
      <c r="F131" s="423"/>
      <c r="G131" s="423"/>
      <c r="H131" s="423"/>
      <c r="I131" s="423"/>
      <c r="J131" s="423"/>
      <c r="K131" s="423"/>
      <c r="L131" s="423"/>
      <c r="M131" s="423"/>
      <c r="N131" s="423"/>
      <c r="O131" s="423"/>
      <c r="P131" s="423"/>
      <c r="Q131" s="423"/>
      <c r="R131" s="423"/>
      <c r="S131" s="423"/>
      <c r="T131" s="423"/>
      <c r="U131" s="423"/>
      <c r="V131" s="423"/>
      <c r="W131" s="423"/>
      <c r="X131" s="423"/>
      <c r="Y131" s="423"/>
      <c r="Z131" s="423"/>
      <c r="AA131" s="423"/>
      <c r="AB131" s="424"/>
      <c r="AC131" s="424"/>
      <c r="AD131" s="424"/>
      <c r="AE131" s="424"/>
      <c r="AF131" s="424"/>
      <c r="AG131" s="424"/>
      <c r="AH131" s="424"/>
      <c r="AI131" s="424"/>
      <c r="AJ131" s="424"/>
    </row>
    <row r="132" s="257" customFormat="true" ht="15" customHeight="true" x14ac:dyDescent="0.2">
      <c r="A132" s="1860"/>
      <c r="B132" s="425" t="s">
        <v>46</v>
      </c>
      <c r="C132" s="426"/>
      <c r="D132" s="427"/>
      <c r="E132" s="427"/>
      <c r="F132" s="427"/>
      <c r="G132" s="427"/>
      <c r="H132" s="427"/>
      <c r="I132" s="427"/>
      <c r="J132" s="427"/>
      <c r="K132" s="427"/>
      <c r="L132" s="427"/>
      <c r="M132" s="427"/>
      <c r="N132" s="427"/>
      <c r="O132" s="427"/>
      <c r="P132" s="427"/>
      <c r="Q132" s="427"/>
      <c r="R132" s="427"/>
      <c r="S132" s="427"/>
      <c r="T132" s="427"/>
      <c r="U132" s="427"/>
      <c r="V132" s="427"/>
      <c r="W132" s="427"/>
      <c r="X132" s="427"/>
      <c r="Y132" s="427"/>
      <c r="Z132" s="427"/>
      <c r="AA132" s="427"/>
      <c r="AB132" s="428"/>
      <c r="AC132" s="428"/>
      <c r="AD132" s="428"/>
      <c r="AE132" s="428"/>
      <c r="AF132" s="428"/>
      <c r="AG132" s="428"/>
      <c r="AH132" s="428"/>
      <c r="AI132" s="428"/>
      <c r="AJ132" s="428"/>
    </row>
    <row r="133" s="307" customFormat="true" ht="20.1" customHeight="true" x14ac:dyDescent="0.2">
      <c r="A133" s="1845" t="s">
        <v>172</v>
      </c>
      <c r="B133" s="1845"/>
      <c r="C133" s="1847" t="s">
        <v>150</v>
      </c>
      <c r="D133" s="1848"/>
      <c r="E133" s="1848"/>
      <c r="F133" s="1848"/>
      <c r="G133" s="1849"/>
      <c r="H133" s="1849" t="s">
        <v>38</v>
      </c>
      <c r="I133" s="1848"/>
      <c r="J133" s="1848"/>
      <c r="K133" s="1848"/>
      <c r="L133" s="1849"/>
      <c r="M133" s="1849" t="s">
        <v>37</v>
      </c>
      <c r="N133" s="1848"/>
      <c r="O133" s="1848"/>
      <c r="P133" s="1848"/>
      <c r="Q133" s="1849"/>
      <c r="R133" s="1849" t="s">
        <v>151</v>
      </c>
      <c r="S133" s="1848"/>
      <c r="T133" s="1848"/>
      <c r="U133" s="1848"/>
      <c r="V133" s="1848"/>
      <c r="W133" s="1848"/>
      <c r="X133" s="1848"/>
      <c r="Y133" s="1848"/>
      <c r="Z133" s="1848"/>
      <c r="AA133" s="1848"/>
      <c r="AB133" s="1848"/>
      <c r="AC133" s="1848"/>
      <c r="AD133" s="1848"/>
      <c r="AE133" s="1848"/>
      <c r="AF133" s="1848"/>
      <c r="AG133" s="1848"/>
      <c r="AH133" s="1848"/>
      <c r="AI133" s="1848"/>
      <c r="AJ133" s="1849"/>
    </row>
    <row r="134" s="433" customFormat="true" ht="45" customHeight="true" x14ac:dyDescent="0.2">
      <c r="A134" s="1851"/>
      <c r="B134" s="1851"/>
      <c r="C134" s="488" t="s">
        <v>0</v>
      </c>
      <c r="D134" s="489" t="s">
        <v>1</v>
      </c>
      <c r="E134" s="489" t="s">
        <v>2</v>
      </c>
      <c r="F134" s="489" t="s">
        <v>3</v>
      </c>
      <c r="G134" s="490" t="s">
        <v>4</v>
      </c>
      <c r="H134" s="489" t="s">
        <v>0</v>
      </c>
      <c r="I134" s="489" t="s">
        <v>1</v>
      </c>
      <c r="J134" s="489" t="s">
        <v>2</v>
      </c>
      <c r="K134" s="489" t="s">
        <v>3</v>
      </c>
      <c r="L134" s="490" t="s">
        <v>4</v>
      </c>
      <c r="M134" s="489" t="s">
        <v>0</v>
      </c>
      <c r="N134" s="489" t="s">
        <v>1</v>
      </c>
      <c r="O134" s="489" t="s">
        <v>2</v>
      </c>
      <c r="P134" s="489" t="s">
        <v>3</v>
      </c>
      <c r="Q134" s="490" t="s">
        <v>4</v>
      </c>
      <c r="R134" s="489" t="s">
        <v>152</v>
      </c>
      <c r="S134" s="489" t="s">
        <v>153</v>
      </c>
      <c r="T134" s="489" t="s">
        <v>154</v>
      </c>
      <c r="U134" s="489" t="s">
        <v>155</v>
      </c>
      <c r="V134" s="489" t="s">
        <v>156</v>
      </c>
      <c r="W134" s="489" t="s">
        <v>157</v>
      </c>
      <c r="X134" s="489" t="s">
        <v>158</v>
      </c>
      <c r="Y134" s="489" t="s">
        <v>159</v>
      </c>
      <c r="Z134" s="489" t="s">
        <v>160</v>
      </c>
      <c r="AA134" s="489" t="s">
        <v>161</v>
      </c>
      <c r="AB134" s="489" t="s">
        <v>162</v>
      </c>
      <c r="AC134" s="489" t="s">
        <v>163</v>
      </c>
      <c r="AD134" s="489" t="s">
        <v>164</v>
      </c>
      <c r="AE134" s="489" t="s">
        <v>165</v>
      </c>
      <c r="AF134" s="489" t="s">
        <v>166</v>
      </c>
      <c r="AG134" s="489" t="s">
        <v>167</v>
      </c>
      <c r="AH134" s="489" t="s">
        <v>168</v>
      </c>
      <c r="AI134" s="489" t="s">
        <v>169</v>
      </c>
      <c r="AJ134" s="491" t="s">
        <v>170</v>
      </c>
    </row>
    <row r="135" s="307" customFormat="true" ht="17.1" customHeight="true" x14ac:dyDescent="0.2">
      <c r="A135" s="1850" t="s">
        <v>45</v>
      </c>
      <c r="B135" s="492" t="s">
        <v>44</v>
      </c>
      <c r="C135" s="493">
        <v>0</v>
      </c>
      <c r="D135" s="1052">
        <v>7.4059980762404545E-3</v>
      </c>
      <c r="E135" s="1052">
        <v>6.684458779473261E-2</v>
      </c>
      <c r="F135" s="1052">
        <v>0.65023845218514309</v>
      </c>
      <c r="G135" s="1053">
        <v>30.520083600520547</v>
      </c>
      <c r="H135" s="1052">
        <v>0</v>
      </c>
      <c r="I135" s="1052">
        <v>3.4845551439547262</v>
      </c>
      <c r="J135" s="1052">
        <v>17.998244271947662</v>
      </c>
      <c r="K135" s="1052">
        <v>57.307530140792892</v>
      </c>
      <c r="L135" s="1053">
        <v>82.718396406674216</v>
      </c>
      <c r="M135" s="1052">
        <v>0</v>
      </c>
      <c r="N135" s="1052">
        <v>8.7522029033729638E-3</v>
      </c>
      <c r="O135" s="1052">
        <v>0</v>
      </c>
      <c r="P135" s="1052">
        <v>7.89714998149324E-2</v>
      </c>
      <c r="Q135" s="1053">
        <v>7.524932799953894</v>
      </c>
      <c r="R135" s="1052">
        <v>0.42590920144525563</v>
      </c>
      <c r="S135" s="1052">
        <v>1.7469701782003042</v>
      </c>
      <c r="T135" s="1052">
        <v>3.0801842852738102E-2</v>
      </c>
      <c r="U135" s="1052">
        <v>0</v>
      </c>
      <c r="V135" s="1052">
        <v>0.18862227148682226</v>
      </c>
      <c r="W135" s="1052">
        <v>0</v>
      </c>
      <c r="X135" s="1052">
        <v>1.1088619111333051</v>
      </c>
      <c r="Y135" s="1052">
        <v>0.53823848930776075</v>
      </c>
      <c r="Z135" s="1052">
        <v>0</v>
      </c>
      <c r="AA135" s="1052">
        <v>4.7191057296227203</v>
      </c>
      <c r="AB135" s="1052">
        <v>0.13979503149244904</v>
      </c>
      <c r="AC135" s="1052">
        <v>0.79778647690581084</v>
      </c>
      <c r="AD135" s="1052">
        <v>62.72713403708736</v>
      </c>
      <c r="AE135" s="1052">
        <v>0.38063313274386129</v>
      </c>
      <c r="AF135" s="1052">
        <v>5.7177028017017566E-2</v>
      </c>
      <c r="AG135" s="1052">
        <v>0</v>
      </c>
      <c r="AH135" s="1052">
        <v>3.7272598513766111</v>
      </c>
      <c r="AI135" s="1052">
        <v>1.0034556110706643</v>
      </c>
      <c r="AJ135" s="1054">
        <v>0</v>
      </c>
    </row>
    <row r="136" s="307" customFormat="true" ht="17.1" customHeight="true" x14ac:dyDescent="0.2">
      <c r="A136" s="1822"/>
      <c r="B136" s="494" t="s">
        <v>43</v>
      </c>
      <c r="C136" s="495">
        <v>1.2929198119880834</v>
      </c>
      <c r="D136" s="1055">
        <v>3.8656505796428937</v>
      </c>
      <c r="E136" s="1055">
        <v>9.4785424601217034</v>
      </c>
      <c r="F136" s="1055">
        <v>26.950698837764637</v>
      </c>
      <c r="G136" s="1056">
        <v>53.051914342269214</v>
      </c>
      <c r="H136" s="1055">
        <v>4.9674450256416351</v>
      </c>
      <c r="I136" s="1055">
        <v>32.883000255579439</v>
      </c>
      <c r="J136" s="1055">
        <v>62.583689337757619</v>
      </c>
      <c r="K136" s="1055">
        <v>39.342033072159452</v>
      </c>
      <c r="L136" s="1056">
        <v>17.281603593325841</v>
      </c>
      <c r="M136" s="1055">
        <v>1.392631681246433</v>
      </c>
      <c r="N136" s="1055">
        <v>3.020662498981971</v>
      </c>
      <c r="O136" s="1055">
        <v>6.693780083886339</v>
      </c>
      <c r="P136" s="1055">
        <v>16.83090268030276</v>
      </c>
      <c r="Q136" s="1056">
        <v>55.363707658946318</v>
      </c>
      <c r="R136" s="1055">
        <v>20.248271120045164</v>
      </c>
      <c r="S136" s="1055">
        <v>37.418711045004031</v>
      </c>
      <c r="T136" s="1055">
        <v>16.34324852173377</v>
      </c>
      <c r="U136" s="1055">
        <v>12.709754149817517</v>
      </c>
      <c r="V136" s="1055">
        <v>13.126444818814262</v>
      </c>
      <c r="W136" s="1055">
        <v>14.667526147068033</v>
      </c>
      <c r="X136" s="1055">
        <v>12.177984378885387</v>
      </c>
      <c r="Y136" s="1055">
        <v>33.657836201053058</v>
      </c>
      <c r="Z136" s="1055">
        <v>14.554057931629337</v>
      </c>
      <c r="AA136" s="1055">
        <v>25.848813999596519</v>
      </c>
      <c r="AB136" s="1055">
        <v>9.2216771716985875</v>
      </c>
      <c r="AC136" s="1055">
        <v>9.5266022971749909</v>
      </c>
      <c r="AD136" s="1055">
        <v>21.462020391572157</v>
      </c>
      <c r="AE136" s="1055">
        <v>10.7627762988313</v>
      </c>
      <c r="AF136" s="1055">
        <v>10.043454386629339</v>
      </c>
      <c r="AG136" s="1055">
        <v>12.480204597652811</v>
      </c>
      <c r="AH136" s="1055">
        <v>15.197138250087436</v>
      </c>
      <c r="AI136" s="1055">
        <v>12.51217144795441</v>
      </c>
      <c r="AJ136" s="1057">
        <v>20.593554920528646</v>
      </c>
    </row>
    <row r="137" s="307" customFormat="true" ht="17.1" customHeight="true" x14ac:dyDescent="0.2">
      <c r="A137" s="1822"/>
      <c r="B137" s="494" t="s">
        <v>42</v>
      </c>
      <c r="C137" s="495">
        <v>1.3106953498878626</v>
      </c>
      <c r="D137" s="1055">
        <v>2.2637387324306411</v>
      </c>
      <c r="E137" s="1055">
        <v>2.057943411847706</v>
      </c>
      <c r="F137" s="1055">
        <v>4.0072310936986923</v>
      </c>
      <c r="G137" s="1056">
        <v>2.148267086482301</v>
      </c>
      <c r="H137" s="1055">
        <v>1.8177451583557733</v>
      </c>
      <c r="I137" s="1055">
        <v>3.677799312766187</v>
      </c>
      <c r="J137" s="1055">
        <v>2.7081994702766541</v>
      </c>
      <c r="K137" s="1055">
        <v>0.65967938201809306</v>
      </c>
      <c r="L137" s="1056">
        <v>0</v>
      </c>
      <c r="M137" s="1055">
        <v>1.3611437051050037</v>
      </c>
      <c r="N137" s="1055">
        <v>2.2289594720804971</v>
      </c>
      <c r="O137" s="1055">
        <v>1.8739381286574934</v>
      </c>
      <c r="P137" s="1055">
        <v>3.5907610222967996</v>
      </c>
      <c r="Q137" s="1056">
        <v>3.2624984508958592</v>
      </c>
      <c r="R137" s="1055">
        <v>1.0215657584355327</v>
      </c>
      <c r="S137" s="1055">
        <v>1.6578839668969627</v>
      </c>
      <c r="T137" s="1055">
        <v>2.0216175222393882</v>
      </c>
      <c r="U137" s="1055">
        <v>2.1611395424746123</v>
      </c>
      <c r="V137" s="1055">
        <v>1.2534401177428978</v>
      </c>
      <c r="W137" s="1055">
        <v>8.1101231543874022</v>
      </c>
      <c r="X137" s="1055">
        <v>3.2578176882972327</v>
      </c>
      <c r="Y137" s="1055">
        <v>2.2600215591013408</v>
      </c>
      <c r="Z137" s="1055">
        <v>5.3701823594962645</v>
      </c>
      <c r="AA137" s="1055">
        <v>1.671771184651115</v>
      </c>
      <c r="AB137" s="1055">
        <v>4.55882634569251</v>
      </c>
      <c r="AC137" s="1055">
        <v>1.3431413554863425</v>
      </c>
      <c r="AD137" s="1055">
        <v>1.3309779744353119</v>
      </c>
      <c r="AE137" s="1055">
        <v>2.5371428621042438</v>
      </c>
      <c r="AF137" s="1055">
        <v>3.8151487542780451</v>
      </c>
      <c r="AG137" s="1055">
        <v>0.65752566055150952</v>
      </c>
      <c r="AH137" s="1055">
        <v>0.79804391920996109</v>
      </c>
      <c r="AI137" s="1055">
        <v>2.4620361630091949</v>
      </c>
      <c r="AJ137" s="1057">
        <v>1.5309117983372809</v>
      </c>
    </row>
    <row r="138" s="307" customFormat="true" ht="17.1" customHeight="true" x14ac:dyDescent="0.2">
      <c r="A138" s="1822"/>
      <c r="B138" s="494" t="s">
        <v>41</v>
      </c>
      <c r="C138" s="495">
        <v>0.80320608285224704</v>
      </c>
      <c r="D138" s="1055">
        <v>2.1080094832101341</v>
      </c>
      <c r="E138" s="1055">
        <v>2.694531242534683</v>
      </c>
      <c r="F138" s="1055">
        <v>4.314008641620406</v>
      </c>
      <c r="G138" s="1056">
        <v>2.877050791625444</v>
      </c>
      <c r="H138" s="1055">
        <v>4.1512267984244176</v>
      </c>
      <c r="I138" s="1055">
        <v>8.0984287252187794</v>
      </c>
      <c r="J138" s="1055">
        <v>5.1057955465948694</v>
      </c>
      <c r="K138" s="1055">
        <v>1.7273703031852135</v>
      </c>
      <c r="L138" s="1056">
        <v>0</v>
      </c>
      <c r="M138" s="1055">
        <v>0.72061183112118554</v>
      </c>
      <c r="N138" s="1055">
        <v>1.8715006337618494</v>
      </c>
      <c r="O138" s="1055">
        <v>2.2569069795581238</v>
      </c>
      <c r="P138" s="1055">
        <v>3.1305090680137453</v>
      </c>
      <c r="Q138" s="1056">
        <v>3.6743152359288898</v>
      </c>
      <c r="R138" s="1055">
        <v>0.73937392294112192</v>
      </c>
      <c r="S138" s="1055">
        <v>1.3072103345492074</v>
      </c>
      <c r="T138" s="1055">
        <v>3.1029042729291936</v>
      </c>
      <c r="U138" s="1055">
        <v>1.0580098443800059</v>
      </c>
      <c r="V138" s="1055">
        <v>5.7722947802201524E-2</v>
      </c>
      <c r="W138" s="1055">
        <v>4.5503220439647567</v>
      </c>
      <c r="X138" s="1055">
        <v>7.3222983934992092</v>
      </c>
      <c r="Y138" s="1055">
        <v>0.72538528881350839</v>
      </c>
      <c r="Z138" s="1055">
        <v>6.543710660283204</v>
      </c>
      <c r="AA138" s="1055">
        <v>13.79636899519117</v>
      </c>
      <c r="AB138" s="1055">
        <v>1.5952363268866836</v>
      </c>
      <c r="AC138" s="1055">
        <v>0.38107872863746739</v>
      </c>
      <c r="AD138" s="1055">
        <v>2.5356754124637186</v>
      </c>
      <c r="AE138" s="1055">
        <v>0.13524640882683611</v>
      </c>
      <c r="AF138" s="1055">
        <v>3.4687477186700102</v>
      </c>
      <c r="AG138" s="1055">
        <v>2.094870750101935</v>
      </c>
      <c r="AH138" s="1055">
        <v>0.18147869310798498</v>
      </c>
      <c r="AI138" s="1055">
        <v>5.0888186861944327</v>
      </c>
      <c r="AJ138" s="1057">
        <v>0.87425573572560422</v>
      </c>
    </row>
    <row r="139" s="307" customFormat="true" ht="17.1" customHeight="true" x14ac:dyDescent="0.2">
      <c r="A139" s="1822"/>
      <c r="B139" s="494" t="s">
        <v>19</v>
      </c>
      <c r="C139" s="495">
        <v>96.593178755271794</v>
      </c>
      <c r="D139" s="1055">
        <v>91.755195206640053</v>
      </c>
      <c r="E139" s="1055">
        <v>85.702138297701097</v>
      </c>
      <c r="F139" s="1055">
        <v>64.077822974731177</v>
      </c>
      <c r="G139" s="1056">
        <v>11.402684179102506</v>
      </c>
      <c r="H139" s="1055">
        <v>89.063583017578125</v>
      </c>
      <c r="I139" s="1055">
        <v>51.85621656248108</v>
      </c>
      <c r="J139" s="1055">
        <v>11.604071373423416</v>
      </c>
      <c r="K139" s="1055">
        <v>0.96338710184442966</v>
      </c>
      <c r="L139" s="1056">
        <v>0</v>
      </c>
      <c r="M139" s="1055">
        <v>96.525612782527361</v>
      </c>
      <c r="N139" s="1055">
        <v>92.870125192272454</v>
      </c>
      <c r="O139" s="1055">
        <v>89.175374807898038</v>
      </c>
      <c r="P139" s="1055">
        <v>76.368855729571933</v>
      </c>
      <c r="Q139" s="1056">
        <v>30.174545854274999</v>
      </c>
      <c r="R139" s="1055">
        <v>77.564879997132707</v>
      </c>
      <c r="S139" s="1055">
        <v>57.869224475349611</v>
      </c>
      <c r="T139" s="1055">
        <v>78.5014278402451</v>
      </c>
      <c r="U139" s="1055">
        <v>84.071096463327748</v>
      </c>
      <c r="V139" s="1055">
        <v>85.37376984415377</v>
      </c>
      <c r="W139" s="1055">
        <v>72.672028654579918</v>
      </c>
      <c r="X139" s="1055">
        <v>76.133037628184823</v>
      </c>
      <c r="Y139" s="1055">
        <v>62.818518461724437</v>
      </c>
      <c r="Z139" s="1055">
        <v>73.532049048591162</v>
      </c>
      <c r="AA139" s="1055">
        <v>53.963940090938664</v>
      </c>
      <c r="AB139" s="1055">
        <v>84.484465124229715</v>
      </c>
      <c r="AC139" s="1055">
        <v>87.951391141795355</v>
      </c>
      <c r="AD139" s="1055">
        <v>11.944192184441683</v>
      </c>
      <c r="AE139" s="1055">
        <v>86.184201297493786</v>
      </c>
      <c r="AF139" s="1055">
        <v>82.61547211240557</v>
      </c>
      <c r="AG139" s="1055">
        <v>84.767398991693781</v>
      </c>
      <c r="AH139" s="1055">
        <v>80.096079286217858</v>
      </c>
      <c r="AI139" s="1055">
        <v>78.933518091771262</v>
      </c>
      <c r="AJ139" s="1057">
        <v>77.001277545408442</v>
      </c>
    </row>
    <row r="140" s="307" customFormat="true" ht="17.1" customHeight="true" x14ac:dyDescent="0.2">
      <c r="A140" s="1822" t="s">
        <v>62</v>
      </c>
      <c r="B140" s="494" t="s">
        <v>194</v>
      </c>
      <c r="C140" s="495">
        <v>0</v>
      </c>
      <c r="D140" s="1055">
        <v>7.411179042584439E-3</v>
      </c>
      <c r="E140" s="1055">
        <v>6.684458779473261E-2</v>
      </c>
      <c r="F140" s="1055">
        <v>0.65023845218514309</v>
      </c>
      <c r="G140" s="1056">
        <v>30.520083600520547</v>
      </c>
      <c r="H140" s="1055">
        <v>0</v>
      </c>
      <c r="I140" s="1055">
        <v>3.4845551439547262</v>
      </c>
      <c r="J140" s="1055">
        <v>17.998244271947662</v>
      </c>
      <c r="K140" s="1055">
        <v>57.307530140792892</v>
      </c>
      <c r="L140" s="1056">
        <v>82.718396406674216</v>
      </c>
      <c r="M140" s="1055">
        <v>0</v>
      </c>
      <c r="N140" s="1055">
        <v>8.7594394866630596E-3</v>
      </c>
      <c r="O140" s="1055">
        <v>0</v>
      </c>
      <c r="P140" s="1055">
        <v>7.89714998149324E-2</v>
      </c>
      <c r="Q140" s="1056">
        <v>7.524932799953894</v>
      </c>
      <c r="R140" s="1055">
        <v>0.42590920144525563</v>
      </c>
      <c r="S140" s="1055">
        <v>1.7469701782003042</v>
      </c>
      <c r="T140" s="1055">
        <v>3.0801842852738102E-2</v>
      </c>
      <c r="U140" s="1055">
        <v>0</v>
      </c>
      <c r="V140" s="1055">
        <v>0.18862227148682226</v>
      </c>
      <c r="W140" s="1055">
        <v>0</v>
      </c>
      <c r="X140" s="1055">
        <v>1.1088619111333051</v>
      </c>
      <c r="Y140" s="1055">
        <v>0.53823848930776075</v>
      </c>
      <c r="Z140" s="1055">
        <v>0</v>
      </c>
      <c r="AA140" s="1055">
        <v>4.7191057296227203</v>
      </c>
      <c r="AB140" s="1055">
        <v>0.14003767310278262</v>
      </c>
      <c r="AC140" s="1055">
        <v>0.79778647690581084</v>
      </c>
      <c r="AD140" s="1055">
        <v>62.72713403708736</v>
      </c>
      <c r="AE140" s="1055">
        <v>0.38063313274386129</v>
      </c>
      <c r="AF140" s="1055">
        <v>5.7177028017017566E-2</v>
      </c>
      <c r="AG140" s="1055">
        <v>0</v>
      </c>
      <c r="AH140" s="1055">
        <v>3.7272598513766111</v>
      </c>
      <c r="AI140" s="1055">
        <v>1.0034556110706643</v>
      </c>
      <c r="AJ140" s="1057">
        <v>0</v>
      </c>
    </row>
    <row r="141" s="307" customFormat="true" ht="17.1" customHeight="true" x14ac:dyDescent="0.2">
      <c r="A141" s="1822"/>
      <c r="B141" s="494" t="s">
        <v>195</v>
      </c>
      <c r="C141" s="495">
        <v>1.2931709401738267</v>
      </c>
      <c r="D141" s="1055">
        <v>3.8683548479055307</v>
      </c>
      <c r="E141" s="1055">
        <v>9.4785424601217034</v>
      </c>
      <c r="F141" s="1055">
        <v>26.950698837764637</v>
      </c>
      <c r="G141" s="1056">
        <v>53.051914342269214</v>
      </c>
      <c r="H141" s="1055">
        <v>4.9674450256416351</v>
      </c>
      <c r="I141" s="1055">
        <v>32.883000255579439</v>
      </c>
      <c r="J141" s="1055">
        <v>62.583689337757619</v>
      </c>
      <c r="K141" s="1055">
        <v>39.342033072159452</v>
      </c>
      <c r="L141" s="1056">
        <v>17.281603593325841</v>
      </c>
      <c r="M141" s="1055">
        <v>1.3929512616999502</v>
      </c>
      <c r="N141" s="1055">
        <v>3.023160073136328</v>
      </c>
      <c r="O141" s="1055">
        <v>6.693780083886339</v>
      </c>
      <c r="P141" s="1055">
        <v>16.83090268030276</v>
      </c>
      <c r="Q141" s="1056">
        <v>55.363707658946318</v>
      </c>
      <c r="R141" s="1055">
        <v>20.248271120045164</v>
      </c>
      <c r="S141" s="1055">
        <v>37.418711045004031</v>
      </c>
      <c r="T141" s="1055">
        <v>16.34324852173377</v>
      </c>
      <c r="U141" s="1055">
        <v>12.713746156073046</v>
      </c>
      <c r="V141" s="1055">
        <v>13.126444818814262</v>
      </c>
      <c r="W141" s="1055">
        <v>14.667526147068033</v>
      </c>
      <c r="X141" s="1055">
        <v>12.177984378885387</v>
      </c>
      <c r="Y141" s="1055">
        <v>33.657836201053058</v>
      </c>
      <c r="Z141" s="1055">
        <v>14.554057931629337</v>
      </c>
      <c r="AA141" s="1055">
        <v>25.848813999596519</v>
      </c>
      <c r="AB141" s="1055">
        <v>9.2376831954823313</v>
      </c>
      <c r="AC141" s="1055">
        <v>9.5266022971749909</v>
      </c>
      <c r="AD141" s="1055">
        <v>21.462020391572157</v>
      </c>
      <c r="AE141" s="1055">
        <v>10.7627762988313</v>
      </c>
      <c r="AF141" s="1055">
        <v>10.043454386629339</v>
      </c>
      <c r="AG141" s="1055">
        <v>12.480204597652811</v>
      </c>
      <c r="AH141" s="1055">
        <v>15.197138250087436</v>
      </c>
      <c r="AI141" s="1055">
        <v>12.51217144795441</v>
      </c>
      <c r="AJ141" s="1057">
        <v>20.636004552832517</v>
      </c>
    </row>
    <row r="142" s="307" customFormat="true" ht="17.1" customHeight="true" x14ac:dyDescent="0.2">
      <c r="A142" s="1822"/>
      <c r="B142" s="494" t="s">
        <v>196</v>
      </c>
      <c r="C142" s="495">
        <v>6.6542962284770427E-2</v>
      </c>
      <c r="D142" s="1055">
        <v>0.31898015380113504</v>
      </c>
      <c r="E142" s="1055">
        <v>0.334453944826264</v>
      </c>
      <c r="F142" s="1055">
        <v>1.0281963453623317</v>
      </c>
      <c r="G142" s="1056">
        <v>1.1686012847386762</v>
      </c>
      <c r="H142" s="1055">
        <v>0.21695416859609934</v>
      </c>
      <c r="I142" s="1055">
        <v>1.4209082819080874</v>
      </c>
      <c r="J142" s="1055">
        <v>0.96885728546462546</v>
      </c>
      <c r="K142" s="1055">
        <v>0.24097356675915785</v>
      </c>
      <c r="L142" s="1056">
        <v>0</v>
      </c>
      <c r="M142" s="1055">
        <v>7.8618037685100464E-2</v>
      </c>
      <c r="N142" s="1055">
        <v>0.22730460908985031</v>
      </c>
      <c r="O142" s="1055">
        <v>0.40377603761073561</v>
      </c>
      <c r="P142" s="1055">
        <v>0.71435624654836138</v>
      </c>
      <c r="Q142" s="1056">
        <v>1.5045941125030795</v>
      </c>
      <c r="R142" s="1055">
        <v>0.54380329366870839</v>
      </c>
      <c r="S142" s="1055">
        <v>0.22509096230126507</v>
      </c>
      <c r="T142" s="1055">
        <v>0.35546346855057065</v>
      </c>
      <c r="U142" s="1055">
        <v>0.89355650517456797</v>
      </c>
      <c r="V142" s="1055">
        <v>0.1901199128555045</v>
      </c>
      <c r="W142" s="1055">
        <v>0.2635230019703737</v>
      </c>
      <c r="X142" s="1055">
        <v>0</v>
      </c>
      <c r="Y142" s="1055">
        <v>1.2888413676805681</v>
      </c>
      <c r="Z142" s="1055">
        <v>3.4418253883344985</v>
      </c>
      <c r="AA142" s="1055">
        <v>0.84433189837364164</v>
      </c>
      <c r="AB142" s="1055">
        <v>0.12103517597714269</v>
      </c>
      <c r="AC142" s="1055">
        <v>0.19435879338013101</v>
      </c>
      <c r="AD142" s="1055">
        <v>0.89246568696995687</v>
      </c>
      <c r="AE142" s="1055">
        <v>1.4740602787477946</v>
      </c>
      <c r="AF142" s="1055">
        <v>0.6894231929117175</v>
      </c>
      <c r="AG142" s="1055">
        <v>0</v>
      </c>
      <c r="AH142" s="1055">
        <v>0.79804391920996109</v>
      </c>
      <c r="AI142" s="1055">
        <v>0</v>
      </c>
      <c r="AJ142" s="1057">
        <v>0</v>
      </c>
    </row>
    <row r="143" s="307" customFormat="true" ht="17.1" customHeight="true" x14ac:dyDescent="0.2">
      <c r="A143" s="1822"/>
      <c r="B143" s="494" t="s">
        <v>197</v>
      </c>
      <c r="C143" s="495">
        <v>0</v>
      </c>
      <c r="D143" s="1055">
        <v>0</v>
      </c>
      <c r="E143" s="1055">
        <v>0</v>
      </c>
      <c r="F143" s="1055">
        <v>0</v>
      </c>
      <c r="G143" s="1056">
        <v>0.66176587455315572</v>
      </c>
      <c r="H143" s="1055">
        <v>0</v>
      </c>
      <c r="I143" s="1055">
        <v>8.7599439401852011E-2</v>
      </c>
      <c r="J143" s="1055">
        <v>1.350821623096395</v>
      </c>
      <c r="K143" s="1055">
        <v>0.83741163051787082</v>
      </c>
      <c r="L143" s="1056">
        <v>0</v>
      </c>
      <c r="M143" s="1055">
        <v>0</v>
      </c>
      <c r="N143" s="1055">
        <v>0</v>
      </c>
      <c r="O143" s="1055">
        <v>0</v>
      </c>
      <c r="P143" s="1055">
        <v>0</v>
      </c>
      <c r="Q143" s="1056">
        <v>0.36878426175240137</v>
      </c>
      <c r="R143" s="1055">
        <v>0</v>
      </c>
      <c r="S143" s="1055">
        <v>0</v>
      </c>
      <c r="T143" s="1055">
        <v>0</v>
      </c>
      <c r="U143" s="1055">
        <v>0</v>
      </c>
      <c r="V143" s="1055">
        <v>0</v>
      </c>
      <c r="W143" s="1055">
        <v>0.13701112746614452</v>
      </c>
      <c r="X143" s="1055">
        <v>0</v>
      </c>
      <c r="Y143" s="1055">
        <v>0</v>
      </c>
      <c r="Z143" s="1055">
        <v>0</v>
      </c>
      <c r="AA143" s="1055">
        <v>0.72179028265860978</v>
      </c>
      <c r="AB143" s="1055">
        <v>0</v>
      </c>
      <c r="AC143" s="1055">
        <v>0</v>
      </c>
      <c r="AD143" s="1055">
        <v>1.1662071510887395</v>
      </c>
      <c r="AE143" s="1055">
        <v>0</v>
      </c>
      <c r="AF143" s="1055">
        <v>0</v>
      </c>
      <c r="AG143" s="1055">
        <v>0</v>
      </c>
      <c r="AH143" s="1055">
        <v>0</v>
      </c>
      <c r="AI143" s="1055">
        <v>0</v>
      </c>
      <c r="AJ143" s="1057">
        <v>8.7870241010508554E-2</v>
      </c>
    </row>
    <row r="144" s="307" customFormat="true" ht="17.1" customHeight="true" x14ac:dyDescent="0.2">
      <c r="A144" s="1822"/>
      <c r="B144" s="494" t="s">
        <v>198</v>
      </c>
      <c r="C144" s="495">
        <v>0</v>
      </c>
      <c r="D144" s="1055">
        <v>0</v>
      </c>
      <c r="E144" s="1055">
        <v>0.10576716117067959</v>
      </c>
      <c r="F144" s="1055">
        <v>2.657794231721201E-3</v>
      </c>
      <c r="G144" s="1056">
        <v>0.2582058615155966</v>
      </c>
      <c r="H144" s="1055">
        <v>0</v>
      </c>
      <c r="I144" s="1055">
        <v>1.727486117296493E-2</v>
      </c>
      <c r="J144" s="1055">
        <v>0.82814708698292738</v>
      </c>
      <c r="K144" s="1055">
        <v>0.41870581525893541</v>
      </c>
      <c r="L144" s="1056">
        <v>0</v>
      </c>
      <c r="M144" s="1055">
        <v>0</v>
      </c>
      <c r="N144" s="1055">
        <v>0</v>
      </c>
      <c r="O144" s="1055">
        <v>2.641612039952531E-2</v>
      </c>
      <c r="P144" s="1055">
        <v>9.8541801879149446E-2</v>
      </c>
      <c r="Q144" s="1056">
        <v>7.8717083027513235E-2</v>
      </c>
      <c r="R144" s="1055">
        <v>0</v>
      </c>
      <c r="S144" s="1055">
        <v>0</v>
      </c>
      <c r="T144" s="1055">
        <v>0.12846455709529769</v>
      </c>
      <c r="U144" s="1055">
        <v>1.4558954358245869E-2</v>
      </c>
      <c r="V144" s="1055">
        <v>0</v>
      </c>
      <c r="W144" s="1055">
        <v>0</v>
      </c>
      <c r="X144" s="1055">
        <v>0</v>
      </c>
      <c r="Y144" s="1055">
        <v>0</v>
      </c>
      <c r="Z144" s="1055">
        <v>0</v>
      </c>
      <c r="AA144" s="1055">
        <v>0.73632606747759777</v>
      </c>
      <c r="AB144" s="1055">
        <v>0</v>
      </c>
      <c r="AC144" s="1055">
        <v>0</v>
      </c>
      <c r="AD144" s="1055">
        <v>0.43851228746535503</v>
      </c>
      <c r="AE144" s="1055">
        <v>3.0357545724983965E-2</v>
      </c>
      <c r="AF144" s="1055">
        <v>0</v>
      </c>
      <c r="AG144" s="1055">
        <v>0</v>
      </c>
      <c r="AH144" s="1055">
        <v>0</v>
      </c>
      <c r="AI144" s="1055">
        <v>0</v>
      </c>
      <c r="AJ144" s="1057">
        <v>0</v>
      </c>
    </row>
    <row r="145" s="307" customFormat="true" ht="17.1" customHeight="true" x14ac:dyDescent="0.2">
      <c r="A145" s="1822"/>
      <c r="B145" s="494" t="s">
        <v>199</v>
      </c>
      <c r="C145" s="495">
        <v>0.10313474643006573</v>
      </c>
      <c r="D145" s="1055">
        <v>0.25787027347674063</v>
      </c>
      <c r="E145" s="1055">
        <v>0.34830836844361063</v>
      </c>
      <c r="F145" s="1055">
        <v>0.50399026016328308</v>
      </c>
      <c r="G145" s="1056">
        <v>0.26356125701949484</v>
      </c>
      <c r="H145" s="1055">
        <v>0.27750633685375559</v>
      </c>
      <c r="I145" s="1055">
        <v>0.5496353097466341</v>
      </c>
      <c r="J145" s="1055">
        <v>0</v>
      </c>
      <c r="K145" s="1055">
        <v>0</v>
      </c>
      <c r="L145" s="1056">
        <v>0</v>
      </c>
      <c r="M145" s="1055">
        <v>0.12184987116718592</v>
      </c>
      <c r="N145" s="1055">
        <v>0.28540909166855899</v>
      </c>
      <c r="O145" s="1055">
        <v>0.28353301237602657</v>
      </c>
      <c r="P145" s="1055">
        <v>0.21782754715823863</v>
      </c>
      <c r="Q145" s="1056">
        <v>0.68621511701168436</v>
      </c>
      <c r="R145" s="1055">
        <v>0</v>
      </c>
      <c r="S145" s="1055">
        <v>0</v>
      </c>
      <c r="T145" s="1055">
        <v>1.3015130962375363</v>
      </c>
      <c r="U145" s="1055">
        <v>0</v>
      </c>
      <c r="V145" s="1055">
        <v>0</v>
      </c>
      <c r="W145" s="1055">
        <v>0.30043363198098988</v>
      </c>
      <c r="X145" s="1055">
        <v>1.5907479629783134</v>
      </c>
      <c r="Y145" s="1055">
        <v>0</v>
      </c>
      <c r="Z145" s="1055">
        <v>0</v>
      </c>
      <c r="AA145" s="1055">
        <v>9.1113218799875564E-2</v>
      </c>
      <c r="AB145" s="1055">
        <v>0.2938164527415848</v>
      </c>
      <c r="AC145" s="1055">
        <v>0</v>
      </c>
      <c r="AD145" s="1055">
        <v>0</v>
      </c>
      <c r="AE145" s="1055">
        <v>0</v>
      </c>
      <c r="AF145" s="1055">
        <v>0.14687468169140327</v>
      </c>
      <c r="AG145" s="1055">
        <v>0</v>
      </c>
      <c r="AH145" s="1055">
        <v>0</v>
      </c>
      <c r="AI145" s="1055">
        <v>0.34618127467213072</v>
      </c>
      <c r="AJ145" s="1057">
        <v>0</v>
      </c>
    </row>
    <row r="146" s="307" customFormat="true" ht="17.1" customHeight="true" x14ac:dyDescent="0.2">
      <c r="A146" s="1822"/>
      <c r="B146" s="494" t="s">
        <v>200</v>
      </c>
      <c r="C146" s="495">
        <v>1.0735927833709877</v>
      </c>
      <c r="D146" s="1055">
        <v>1.7107349139081958</v>
      </c>
      <c r="E146" s="1055">
        <v>1.1080284072561883</v>
      </c>
      <c r="F146" s="1055">
        <v>2.7622867333744918</v>
      </c>
      <c r="G146" s="1056">
        <v>0.58946162539319036</v>
      </c>
      <c r="H146" s="1055">
        <v>1.4149312630211297</v>
      </c>
      <c r="I146" s="1055">
        <v>1.637505650566869</v>
      </c>
      <c r="J146" s="1055">
        <v>0.70953361978054696</v>
      </c>
      <c r="K146" s="1055">
        <v>0</v>
      </c>
      <c r="L146" s="1056">
        <v>0</v>
      </c>
      <c r="M146" s="1055">
        <v>1.1342035722684922</v>
      </c>
      <c r="N146" s="1055">
        <v>1.7409044542221479</v>
      </c>
      <c r="O146" s="1055">
        <v>0.97169122598019519</v>
      </c>
      <c r="P146" s="1055">
        <v>2.5265330341664867</v>
      </c>
      <c r="Q146" s="1056">
        <v>1.502247422883658</v>
      </c>
      <c r="R146" s="1055">
        <v>0.47776246476682449</v>
      </c>
      <c r="S146" s="1055">
        <v>1.4327930045956978</v>
      </c>
      <c r="T146" s="1055">
        <v>1.5376894965935195</v>
      </c>
      <c r="U146" s="1055">
        <v>0.79017671910874121</v>
      </c>
      <c r="V146" s="1055">
        <v>0.3538153781531736</v>
      </c>
      <c r="W146" s="1055">
        <v>5.1853002298571464</v>
      </c>
      <c r="X146" s="1055">
        <v>3.2578176882972327</v>
      </c>
      <c r="Y146" s="1055">
        <v>0.97118019142077272</v>
      </c>
      <c r="Z146" s="1055">
        <v>1.6385515758706959</v>
      </c>
      <c r="AA146" s="1055">
        <v>9.1113218799875564E-2</v>
      </c>
      <c r="AB146" s="1055">
        <v>4.4457039041948452</v>
      </c>
      <c r="AC146" s="1055">
        <v>0.13133079054137467</v>
      </c>
      <c r="AD146" s="1055">
        <v>0</v>
      </c>
      <c r="AE146" s="1055">
        <v>1.0327250376314656</v>
      </c>
      <c r="AF146" s="1055">
        <v>2.7802731851511684</v>
      </c>
      <c r="AG146" s="1055">
        <v>0.1611258238154134</v>
      </c>
      <c r="AH146" s="1055">
        <v>0</v>
      </c>
      <c r="AI146" s="1055">
        <v>2.3319567732169757</v>
      </c>
      <c r="AJ146" s="1057">
        <v>1.5340674770522895</v>
      </c>
    </row>
    <row r="147" s="307" customFormat="true" ht="17.1" customHeight="true" x14ac:dyDescent="0.2">
      <c r="A147" s="1822"/>
      <c r="B147" s="494" t="s">
        <v>201</v>
      </c>
      <c r="C147" s="495">
        <v>0.48272976789398697</v>
      </c>
      <c r="D147" s="1055">
        <v>0.97460566694375617</v>
      </c>
      <c r="E147" s="1055">
        <v>1.0082160682902537</v>
      </c>
      <c r="F147" s="1055">
        <v>1.8621489665477682</v>
      </c>
      <c r="G147" s="1056">
        <v>0.2823611618241767</v>
      </c>
      <c r="H147" s="1055">
        <v>0.87506771989572119</v>
      </c>
      <c r="I147" s="1055">
        <v>1.6883930832303158</v>
      </c>
      <c r="J147" s="1055">
        <v>0.84607838536573332</v>
      </c>
      <c r="K147" s="1055">
        <v>0.10765565491807215</v>
      </c>
      <c r="L147" s="1056">
        <v>0</v>
      </c>
      <c r="M147" s="1055">
        <v>0.44918524542598121</v>
      </c>
      <c r="N147" s="1055">
        <v>0.9829698696025766</v>
      </c>
      <c r="O147" s="1055">
        <v>0.93206226042774276</v>
      </c>
      <c r="P147" s="1055">
        <v>1.7382445602085412</v>
      </c>
      <c r="Q147" s="1056">
        <v>0.70529676881645165</v>
      </c>
      <c r="R147" s="1055">
        <v>0</v>
      </c>
      <c r="S147" s="1055">
        <v>1.3072103345492074</v>
      </c>
      <c r="T147" s="1055">
        <v>1.6769835397996697</v>
      </c>
      <c r="U147" s="1055">
        <v>0.12749202966640294</v>
      </c>
      <c r="V147" s="1055">
        <v>0</v>
      </c>
      <c r="W147" s="1055">
        <v>1.2784732183451044</v>
      </c>
      <c r="X147" s="1055">
        <v>4.0140746658899626</v>
      </c>
      <c r="Y147" s="1055">
        <v>0.28884739022646994</v>
      </c>
      <c r="Z147" s="1055">
        <v>5.9582988078258552</v>
      </c>
      <c r="AA147" s="1055">
        <v>0.96891283392364769</v>
      </c>
      <c r="AB147" s="1055">
        <v>1.0950475097305614</v>
      </c>
      <c r="AC147" s="1055">
        <v>0.38107872863746739</v>
      </c>
      <c r="AD147" s="1055">
        <v>0</v>
      </c>
      <c r="AE147" s="1055">
        <v>0</v>
      </c>
      <c r="AF147" s="1055">
        <v>0.85752402344833956</v>
      </c>
      <c r="AG147" s="1055">
        <v>5.7338572304059574E-2</v>
      </c>
      <c r="AH147" s="1055">
        <v>0</v>
      </c>
      <c r="AI147" s="1055">
        <v>1.5050428837354159</v>
      </c>
      <c r="AJ147" s="1057">
        <v>0.16453065429545244</v>
      </c>
    </row>
    <row r="148" s="307" customFormat="true" ht="17.1" customHeight="true" x14ac:dyDescent="0.2">
      <c r="A148" s="1822"/>
      <c r="B148" s="494" t="s">
        <v>202</v>
      </c>
      <c r="C148" s="495">
        <v>96.611940374910589</v>
      </c>
      <c r="D148" s="1055">
        <v>91.819383797206427</v>
      </c>
      <c r="E148" s="1055">
        <v>85.702138297701097</v>
      </c>
      <c r="F148" s="1055">
        <v>64.077822974731177</v>
      </c>
      <c r="G148" s="1056">
        <v>11.402684179102506</v>
      </c>
      <c r="H148" s="1055">
        <v>89.063583017578125</v>
      </c>
      <c r="I148" s="1055">
        <v>51.85621656248108</v>
      </c>
      <c r="J148" s="1055">
        <v>11.604071373423416</v>
      </c>
      <c r="K148" s="1055">
        <v>0.96338710184442966</v>
      </c>
      <c r="L148" s="1056">
        <v>0</v>
      </c>
      <c r="M148" s="1055">
        <v>96.547763434077567</v>
      </c>
      <c r="N148" s="1055">
        <v>92.946912991131242</v>
      </c>
      <c r="O148" s="1055">
        <v>89.175374807898038</v>
      </c>
      <c r="P148" s="1055">
        <v>76.368855729571933</v>
      </c>
      <c r="Q148" s="1056">
        <v>30.174545854274999</v>
      </c>
      <c r="R148" s="1055">
        <v>77.564879997132707</v>
      </c>
      <c r="S148" s="1055">
        <v>57.869224475349611</v>
      </c>
      <c r="T148" s="1055">
        <v>78.5014278402451</v>
      </c>
      <c r="U148" s="1055">
        <v>84.09750235120211</v>
      </c>
      <c r="V148" s="1055">
        <v>85.37376984415377</v>
      </c>
      <c r="W148" s="1055">
        <v>72.672028654579918</v>
      </c>
      <c r="X148" s="1055">
        <v>76.133037628184823</v>
      </c>
      <c r="Y148" s="1055">
        <v>62.818518461724437</v>
      </c>
      <c r="Z148" s="1055">
        <v>73.532049048591162</v>
      </c>
      <c r="AA148" s="1055">
        <v>53.963940090938664</v>
      </c>
      <c r="AB148" s="1055">
        <v>84.631104432129732</v>
      </c>
      <c r="AC148" s="1055">
        <v>87.951391141795355</v>
      </c>
      <c r="AD148" s="1055">
        <v>11.944192184441683</v>
      </c>
      <c r="AE148" s="1055">
        <v>86.184201297493786</v>
      </c>
      <c r="AF148" s="1055">
        <v>82.61547211240557</v>
      </c>
      <c r="AG148" s="1055">
        <v>84.767398991693781</v>
      </c>
      <c r="AH148" s="1055">
        <v>80.096079286217858</v>
      </c>
      <c r="AI148" s="1055">
        <v>78.933518091771262</v>
      </c>
      <c r="AJ148" s="1057">
        <v>77.160000793111166</v>
      </c>
    </row>
    <row r="149" s="307" customFormat="true" ht="17.1" customHeight="true" x14ac:dyDescent="0.2">
      <c r="A149" s="1822"/>
      <c r="B149" s="494" t="s">
        <v>203</v>
      </c>
      <c r="C149" s="495">
        <v>0.17081418502066381</v>
      </c>
      <c r="D149" s="1055">
        <v>0.23560729383700221</v>
      </c>
      <c r="E149" s="1055">
        <v>0.50969389859457548</v>
      </c>
      <c r="F149" s="1055">
        <v>0.21409022073014777</v>
      </c>
      <c r="G149" s="1056">
        <v>0.13199831483483793</v>
      </c>
      <c r="H149" s="1055">
        <v>0.18585972673854431</v>
      </c>
      <c r="I149" s="1055">
        <v>0.60211051911826596</v>
      </c>
      <c r="J149" s="1055">
        <v>0.20166147804855428</v>
      </c>
      <c r="K149" s="1055">
        <v>0</v>
      </c>
      <c r="L149" s="1056">
        <v>0</v>
      </c>
      <c r="M149" s="1055">
        <v>0.1486344497591926</v>
      </c>
      <c r="N149" s="1055">
        <v>0.26259337916669939</v>
      </c>
      <c r="O149" s="1055">
        <v>0.47205474466703762</v>
      </c>
      <c r="P149" s="1055">
        <v>0.25132993970280237</v>
      </c>
      <c r="Q149" s="1056">
        <v>0.17693983248160897</v>
      </c>
      <c r="R149" s="1055">
        <v>0</v>
      </c>
      <c r="S149" s="1055">
        <v>0</v>
      </c>
      <c r="T149" s="1055">
        <v>0</v>
      </c>
      <c r="U149" s="1055">
        <v>0.46352615607962072</v>
      </c>
      <c r="V149" s="1055">
        <v>0.70950482673421966</v>
      </c>
      <c r="W149" s="1055">
        <v>2.6612999225598863</v>
      </c>
      <c r="X149" s="1055">
        <v>0</v>
      </c>
      <c r="Y149" s="1055">
        <v>0</v>
      </c>
      <c r="Z149" s="1055">
        <v>0.2898053952910703</v>
      </c>
      <c r="AA149" s="1055">
        <v>0</v>
      </c>
      <c r="AB149" s="1055">
        <v>0</v>
      </c>
      <c r="AC149" s="1055">
        <v>1.0174517715648368</v>
      </c>
      <c r="AD149" s="1055">
        <v>0</v>
      </c>
      <c r="AE149" s="1055">
        <v>0</v>
      </c>
      <c r="AF149" s="1055">
        <v>0.34545237621516001</v>
      </c>
      <c r="AG149" s="1055">
        <v>0.49639983673609611</v>
      </c>
      <c r="AH149" s="1055">
        <v>0</v>
      </c>
      <c r="AI149" s="1055">
        <v>0.13007938979221909</v>
      </c>
      <c r="AJ149" s="1057">
        <v>0</v>
      </c>
    </row>
    <row r="150" s="307" customFormat="true" ht="17.1" customHeight="true" x14ac:dyDescent="0.2">
      <c r="A150" s="1822"/>
      <c r="B150" s="494" t="s">
        <v>204</v>
      </c>
      <c r="C150" s="495">
        <v>0</v>
      </c>
      <c r="D150" s="1055">
        <v>0.15824176560286826</v>
      </c>
      <c r="E150" s="1055">
        <v>0.21137185453092205</v>
      </c>
      <c r="F150" s="1055">
        <v>0.14596391043173959</v>
      </c>
      <c r="G150" s="1056">
        <v>0.17109346110301621</v>
      </c>
      <c r="H150" s="1055">
        <v>0.2820827999234829</v>
      </c>
      <c r="I150" s="1055">
        <v>0.55003207171382174</v>
      </c>
      <c r="J150" s="1055">
        <v>0.245219656052031</v>
      </c>
      <c r="K150" s="1055">
        <v>0</v>
      </c>
      <c r="L150" s="1056">
        <v>0</v>
      </c>
      <c r="M150" s="1055">
        <v>0</v>
      </c>
      <c r="N150" s="1055">
        <v>0.11330020435595312</v>
      </c>
      <c r="O150" s="1055">
        <v>0.17667916361328692</v>
      </c>
      <c r="P150" s="1055">
        <v>0.18593279425126469</v>
      </c>
      <c r="Q150" s="1056">
        <v>0.13963814864647484</v>
      </c>
      <c r="R150" s="1055">
        <v>0</v>
      </c>
      <c r="S150" s="1055">
        <v>0</v>
      </c>
      <c r="T150" s="1055">
        <v>0</v>
      </c>
      <c r="U150" s="1055">
        <v>0</v>
      </c>
      <c r="V150" s="1055">
        <v>0</v>
      </c>
      <c r="W150" s="1055">
        <v>0.71820738345613966</v>
      </c>
      <c r="X150" s="1055">
        <v>1.4267052267195821</v>
      </c>
      <c r="Y150" s="1055">
        <v>0.1650556515579828</v>
      </c>
      <c r="Z150" s="1055">
        <v>0</v>
      </c>
      <c r="AA150" s="1055">
        <v>0.18243566861306376</v>
      </c>
      <c r="AB150" s="1055">
        <v>0</v>
      </c>
      <c r="AC150" s="1055">
        <v>0</v>
      </c>
      <c r="AD150" s="1055">
        <v>0</v>
      </c>
      <c r="AE150" s="1055">
        <v>0.13524640882683611</v>
      </c>
      <c r="AF150" s="1055">
        <v>0</v>
      </c>
      <c r="AG150" s="1055">
        <v>0</v>
      </c>
      <c r="AH150" s="1055">
        <v>0</v>
      </c>
      <c r="AI150" s="1055">
        <v>0.20304689035425977</v>
      </c>
      <c r="AJ150" s="1057">
        <v>0</v>
      </c>
    </row>
    <row r="151" s="307" customFormat="true" ht="17.1" customHeight="true" x14ac:dyDescent="0.2">
      <c r="A151" s="1822"/>
      <c r="B151" s="494" t="s">
        <v>205</v>
      </c>
      <c r="C151" s="495">
        <v>0.15954854186565096</v>
      </c>
      <c r="D151" s="1055">
        <v>0.53229049371068282</v>
      </c>
      <c r="E151" s="1055">
        <v>0.79346555873336488</v>
      </c>
      <c r="F151" s="1055">
        <v>1.4248324494011357</v>
      </c>
      <c r="G151" s="1056">
        <v>1.2840182413675703</v>
      </c>
      <c r="H151" s="1055">
        <v>2.2398102277965704</v>
      </c>
      <c r="I151" s="1055">
        <v>3.9738176313217863</v>
      </c>
      <c r="J151" s="1055">
        <v>2.3202824835600677</v>
      </c>
      <c r="K151" s="1055">
        <v>0.54873938549289036</v>
      </c>
      <c r="L151" s="1056">
        <v>0</v>
      </c>
      <c r="M151" s="1055">
        <v>0.10363826050831815</v>
      </c>
      <c r="N151" s="1055">
        <v>0.31332945265020284</v>
      </c>
      <c r="O151" s="1055">
        <v>0.64357849377640208</v>
      </c>
      <c r="P151" s="1055">
        <v>0.72228478214803793</v>
      </c>
      <c r="Q151" s="1056">
        <v>1.5228804573791994</v>
      </c>
      <c r="R151" s="1055">
        <v>0</v>
      </c>
      <c r="S151" s="1055">
        <v>0</v>
      </c>
      <c r="T151" s="1055">
        <v>0</v>
      </c>
      <c r="U151" s="1055">
        <v>0.79207948380261506</v>
      </c>
      <c r="V151" s="1055">
        <v>0</v>
      </c>
      <c r="W151" s="1055">
        <v>1.2695981530964164</v>
      </c>
      <c r="X151" s="1055">
        <v>0.13783019483365341</v>
      </c>
      <c r="Y151" s="1055">
        <v>0.27148224702905577</v>
      </c>
      <c r="Z151" s="1055">
        <v>0.58541185245734995</v>
      </c>
      <c r="AA151" s="1055">
        <v>11.577989172154846</v>
      </c>
      <c r="AB151" s="1055">
        <v>3.5571656640974759E-2</v>
      </c>
      <c r="AC151" s="1055">
        <v>0</v>
      </c>
      <c r="AD151" s="1055">
        <v>0.29362932730865854</v>
      </c>
      <c r="AE151" s="1055">
        <v>0</v>
      </c>
      <c r="AF151" s="1055">
        <v>2.464349013530267</v>
      </c>
      <c r="AG151" s="1055">
        <v>2.0375321777978752</v>
      </c>
      <c r="AH151" s="1055">
        <v>0</v>
      </c>
      <c r="AI151" s="1055">
        <v>3.0345476374326257</v>
      </c>
      <c r="AJ151" s="1057">
        <v>0.41752628169803713</v>
      </c>
    </row>
    <row r="152" s="307" customFormat="true" ht="17.1" customHeight="true" x14ac:dyDescent="0.2">
      <c r="A152" s="1822"/>
      <c r="B152" s="494" t="s">
        <v>190</v>
      </c>
      <c r="C152" s="495">
        <v>3.8525698049443051E-2</v>
      </c>
      <c r="D152" s="1055">
        <v>0.11651961456504099</v>
      </c>
      <c r="E152" s="1055">
        <v>0.33316939253653249</v>
      </c>
      <c r="F152" s="1055">
        <v>0.37707305507647998</v>
      </c>
      <c r="G152" s="1056">
        <v>0.21425079575803016</v>
      </c>
      <c r="H152" s="1055">
        <v>0.47675971395488831</v>
      </c>
      <c r="I152" s="1055">
        <v>1.2489511898043681</v>
      </c>
      <c r="J152" s="1055">
        <v>0.34339339852063977</v>
      </c>
      <c r="K152" s="1055">
        <v>0.23356363225638033</v>
      </c>
      <c r="L152" s="1056">
        <v>0</v>
      </c>
      <c r="M152" s="1055">
        <v>2.3155867408190853E-2</v>
      </c>
      <c r="N152" s="1055">
        <v>9.5356435489915861E-2</v>
      </c>
      <c r="O152" s="1055">
        <v>0.22105404936466558</v>
      </c>
      <c r="P152" s="1055">
        <v>0.26621938424766284</v>
      </c>
      <c r="Q152" s="1056">
        <v>0.2515004823226783</v>
      </c>
      <c r="R152" s="1055">
        <v>0.73937392294112192</v>
      </c>
      <c r="S152" s="1055">
        <v>0</v>
      </c>
      <c r="T152" s="1055">
        <v>0.12440763689198782</v>
      </c>
      <c r="U152" s="1055">
        <v>0.10736164453452085</v>
      </c>
      <c r="V152" s="1055">
        <v>5.7722947802201524E-2</v>
      </c>
      <c r="W152" s="1055">
        <v>0.84659852961996018</v>
      </c>
      <c r="X152" s="1055">
        <v>0.15294034307769627</v>
      </c>
      <c r="Y152" s="1055">
        <v>0</v>
      </c>
      <c r="Z152" s="1055">
        <v>0</v>
      </c>
      <c r="AA152" s="1055">
        <v>0.25412781904112558</v>
      </c>
      <c r="AB152" s="1055">
        <v>0</v>
      </c>
      <c r="AC152" s="1055">
        <v>0</v>
      </c>
      <c r="AD152" s="1055">
        <v>1.0758389340663206</v>
      </c>
      <c r="AE152" s="1055">
        <v>0</v>
      </c>
      <c r="AF152" s="1055">
        <v>0</v>
      </c>
      <c r="AG152" s="1055">
        <v>0</v>
      </c>
      <c r="AH152" s="1055">
        <v>0.18147869310798498</v>
      </c>
      <c r="AI152" s="1055">
        <v>0</v>
      </c>
      <c r="AJ152" s="1057">
        <v>0</v>
      </c>
    </row>
    <row r="153" s="307" customFormat="true" ht="17.1" customHeight="true" x14ac:dyDescent="0.2">
      <c r="A153" s="1822" t="s">
        <v>193</v>
      </c>
      <c r="B153" s="494" t="s">
        <v>49</v>
      </c>
      <c r="C153" s="495">
        <v>0.88320775772127835</v>
      </c>
      <c r="D153" s="1055">
        <v>1.7800663200294178</v>
      </c>
      <c r="E153" s="1055">
        <v>3.1642517398563954</v>
      </c>
      <c r="F153" s="1055">
        <v>6.9392669319060367</v>
      </c>
      <c r="G153" s="1056">
        <v>8.4670381164392108</v>
      </c>
      <c r="H153" s="1055">
        <v>3.0293302735389105</v>
      </c>
      <c r="I153" s="1055">
        <v>10.706774831941507</v>
      </c>
      <c r="J153" s="1055">
        <v>11.473714162772612</v>
      </c>
      <c r="K153" s="1055">
        <v>4.4905327986635797</v>
      </c>
      <c r="L153" s="1056">
        <v>0.76258143229770592</v>
      </c>
      <c r="M153" s="1055">
        <v>0.95819989021390717</v>
      </c>
      <c r="N153" s="1055">
        <v>1.4689761388842419</v>
      </c>
      <c r="O153" s="1055">
        <v>1.9445592772495195</v>
      </c>
      <c r="P153" s="1055">
        <v>4.6962187332171013</v>
      </c>
      <c r="Q153" s="1056">
        <v>10.487338277117738</v>
      </c>
      <c r="R153" s="1055">
        <v>4.6152498008969438</v>
      </c>
      <c r="S153" s="1055">
        <v>8.8918131302186705</v>
      </c>
      <c r="T153" s="1055">
        <v>2.1872274395338343</v>
      </c>
      <c r="U153" s="1055">
        <v>2.975893387004338</v>
      </c>
      <c r="V153" s="1055">
        <v>2.3025161774464573</v>
      </c>
      <c r="W153" s="1055">
        <v>7.4529578304125694</v>
      </c>
      <c r="X153" s="1055">
        <v>1.4148590631737945</v>
      </c>
      <c r="Y153" s="1055">
        <v>5.7870171117579927</v>
      </c>
      <c r="Z153" s="1055">
        <v>2.0444062233829956</v>
      </c>
      <c r="AA153" s="1055">
        <v>1.429896224141374</v>
      </c>
      <c r="AB153" s="1055">
        <v>1.6920423674714919</v>
      </c>
      <c r="AC153" s="1055">
        <v>0.5322913612077449</v>
      </c>
      <c r="AD153" s="1055">
        <v>10.029831462503196</v>
      </c>
      <c r="AE153" s="1055">
        <v>1.235760083679557</v>
      </c>
      <c r="AF153" s="1055">
        <v>1.4939387251446847</v>
      </c>
      <c r="AG153" s="1055">
        <v>1.7261753179608743</v>
      </c>
      <c r="AH153" s="1055">
        <v>5.1697417596291473</v>
      </c>
      <c r="AI153" s="1055">
        <v>1.5341079440121288</v>
      </c>
      <c r="AJ153" s="1057">
        <v>3.9060354404808968</v>
      </c>
    </row>
    <row r="154" s="307" customFormat="true" ht="17.1" customHeight="true" x14ac:dyDescent="0.2">
      <c r="A154" s="1822"/>
      <c r="B154" s="494" t="s">
        <v>48</v>
      </c>
      <c r="C154" s="495">
        <v>1.720407404154668</v>
      </c>
      <c r="D154" s="1055">
        <v>4.344187354646377</v>
      </c>
      <c r="E154" s="1055">
        <v>8.4390787199077479</v>
      </c>
      <c r="F154" s="1055">
        <v>24.66890145174245</v>
      </c>
      <c r="G154" s="1056">
        <v>77.224913440992111</v>
      </c>
      <c r="H154" s="1055">
        <v>3.6741384258299057</v>
      </c>
      <c r="I154" s="1055">
        <v>29.293841256032575</v>
      </c>
      <c r="J154" s="1055">
        <v>71.77566466581672</v>
      </c>
      <c r="K154" s="1055">
        <v>92.818709796306749</v>
      </c>
      <c r="L154" s="1056">
        <v>99.138777590172978</v>
      </c>
      <c r="M154" s="1055">
        <v>1.7955754961375292</v>
      </c>
      <c r="N154" s="1055">
        <v>3.7893980350815988</v>
      </c>
      <c r="O154" s="1055">
        <v>6.6231589352943123</v>
      </c>
      <c r="P154" s="1055">
        <v>15.804416469197385</v>
      </c>
      <c r="Q154" s="1056">
        <v>55.663800632678281</v>
      </c>
      <c r="R154" s="1055">
        <v>17.080496279028999</v>
      </c>
      <c r="S154" s="1055">
        <v>31.931752059882641</v>
      </c>
      <c r="T154" s="1055">
        <v>16.208440447292062</v>
      </c>
      <c r="U154" s="1055">
        <v>11.792008098388269</v>
      </c>
      <c r="V154" s="1055">
        <v>12.265991030597524</v>
      </c>
      <c r="W154" s="1055">
        <v>15.32469147104287</v>
      </c>
      <c r="X154" s="1055">
        <v>15.129804915142122</v>
      </c>
      <c r="Y154" s="1055">
        <v>30.669079137704152</v>
      </c>
      <c r="Z154" s="1055">
        <v>17.879834067742607</v>
      </c>
      <c r="AA154" s="1055">
        <v>30.809794689728982</v>
      </c>
      <c r="AB154" s="1055">
        <v>12.22825618141205</v>
      </c>
      <c r="AC154" s="1055">
        <v>11.135238768359397</v>
      </c>
      <c r="AD154" s="1055">
        <v>75.490300940591439</v>
      </c>
      <c r="AE154" s="1055">
        <v>12.444792209999846</v>
      </c>
      <c r="AF154" s="1055">
        <v>12.421841443779719</v>
      </c>
      <c r="AG154" s="1055">
        <v>11.308773430174679</v>
      </c>
      <c r="AH154" s="1055">
        <v>14.552700261044855</v>
      </c>
      <c r="AI154" s="1055">
        <v>14.4085864129817</v>
      </c>
      <c r="AJ154" s="1057">
        <v>18.21843127838504</v>
      </c>
    </row>
    <row r="155" s="307" customFormat="true" ht="17.1" customHeight="true" x14ac:dyDescent="0.2">
      <c r="A155" s="1822"/>
      <c r="B155" s="494" t="s">
        <v>191</v>
      </c>
      <c r="C155" s="495">
        <v>97.396384838124021</v>
      </c>
      <c r="D155" s="1055">
        <v>93.875746325324172</v>
      </c>
      <c r="E155" s="1055">
        <v>88.396669540235806</v>
      </c>
      <c r="F155" s="1055">
        <v>68.391831616351666</v>
      </c>
      <c r="G155" s="1056">
        <v>14.308048442568683</v>
      </c>
      <c r="H155" s="1055">
        <v>93.296531300631159</v>
      </c>
      <c r="I155" s="1055">
        <v>59.999383912026119</v>
      </c>
      <c r="J155" s="1055">
        <v>16.750621171410838</v>
      </c>
      <c r="K155" s="1055">
        <v>2.6907574050296432</v>
      </c>
      <c r="L155" s="1056">
        <v>9.8640977529337287E-2</v>
      </c>
      <c r="M155" s="1055">
        <v>97.246224613648565</v>
      </c>
      <c r="N155" s="1055">
        <v>94.741625826034166</v>
      </c>
      <c r="O155" s="1055">
        <v>91.432281787456176</v>
      </c>
      <c r="P155" s="1055">
        <v>79.499364797585699</v>
      </c>
      <c r="Q155" s="1056">
        <v>33.848861090203883</v>
      </c>
      <c r="R155" s="1055">
        <v>78.304253920073847</v>
      </c>
      <c r="S155" s="1055">
        <v>59.176434809898822</v>
      </c>
      <c r="T155" s="1055">
        <v>81.60433211317428</v>
      </c>
      <c r="U155" s="1055">
        <v>85.232098514607273</v>
      </c>
      <c r="V155" s="1055">
        <v>85.431492791955975</v>
      </c>
      <c r="W155" s="1055">
        <v>77.222350698544645</v>
      </c>
      <c r="X155" s="1055">
        <v>83.455336021683962</v>
      </c>
      <c r="Y155" s="1055">
        <v>63.543903750537936</v>
      </c>
      <c r="Z155" s="1055">
        <v>80.07575970887433</v>
      </c>
      <c r="AA155" s="1055">
        <v>67.760309086129837</v>
      </c>
      <c r="AB155" s="1055">
        <v>86.079701451116435</v>
      </c>
      <c r="AC155" s="1055">
        <v>88.332469870432803</v>
      </c>
      <c r="AD155" s="1055">
        <v>14.479867596905398</v>
      </c>
      <c r="AE155" s="1055">
        <v>86.319447706320602</v>
      </c>
      <c r="AF155" s="1055">
        <v>86.084219831075544</v>
      </c>
      <c r="AG155" s="1055">
        <v>86.965051251864551</v>
      </c>
      <c r="AH155" s="1055">
        <v>80.277557979325849</v>
      </c>
      <c r="AI155" s="1055">
        <v>84.057305643006146</v>
      </c>
      <c r="AJ155" s="1057">
        <v>77.875533281134039</v>
      </c>
    </row>
    <row r="156" s="307" customFormat="true" ht="17.1" customHeight="true" x14ac:dyDescent="0.2">
      <c r="A156" s="1822" t="s">
        <v>206</v>
      </c>
      <c r="B156" s="494" t="s">
        <v>49</v>
      </c>
      <c r="C156" s="495">
        <v>36.23250640364919</v>
      </c>
      <c r="D156" s="1055">
        <v>29.129901674696836</v>
      </c>
      <c r="E156" s="1055">
        <v>26.975722244189289</v>
      </c>
      <c r="F156" s="1055">
        <v>21.483404103495591</v>
      </c>
      <c r="G156" s="1056">
        <v>10.277938521100788</v>
      </c>
      <c r="H156" s="1055">
        <v>45.461760915930029</v>
      </c>
      <c r="I156" s="1055">
        <v>26.127122223810247</v>
      </c>
      <c r="J156" s="1055">
        <v>14.00267078768044</v>
      </c>
      <c r="K156" s="1055">
        <v>4.5342148395981861</v>
      </c>
      <c r="L156" s="1056">
        <v>0.76258143229770592</v>
      </c>
      <c r="M156" s="1055">
        <v>35.480436659733229</v>
      </c>
      <c r="N156" s="1055">
        <v>29.525245566634617</v>
      </c>
      <c r="O156" s="1055">
        <v>22.965924548346077</v>
      </c>
      <c r="P156" s="1055">
        <v>22.094877711328735</v>
      </c>
      <c r="Q156" s="1056">
        <v>16.176848892886234</v>
      </c>
      <c r="R156" s="1055">
        <v>20.571540514635718</v>
      </c>
      <c r="S156" s="1055">
        <v>21.353652322240123</v>
      </c>
      <c r="T156" s="1055">
        <v>13.046937663963121</v>
      </c>
      <c r="U156" s="1055">
        <v>19.35614283690888</v>
      </c>
      <c r="V156" s="1055">
        <v>16.137029843641965</v>
      </c>
      <c r="W156" s="1055">
        <v>34.636355715233982</v>
      </c>
      <c r="X156" s="1055">
        <v>14.16348541930029</v>
      </c>
      <c r="Y156" s="1055">
        <v>15.830668661157677</v>
      </c>
      <c r="Z156" s="1055">
        <v>12.489913892924562</v>
      </c>
      <c r="AA156" s="1055">
        <v>7.7457308318745133</v>
      </c>
      <c r="AB156" s="1055">
        <v>14.3326069155681</v>
      </c>
      <c r="AC156" s="1055">
        <v>4.4178657260109846</v>
      </c>
      <c r="AD156" s="1055">
        <v>12.548187174839414</v>
      </c>
      <c r="AE156" s="1055">
        <v>8.9445432022354634</v>
      </c>
      <c r="AF156" s="1055">
        <v>16.013179681652971</v>
      </c>
      <c r="AG156" s="1055">
        <v>11.332111416951051</v>
      </c>
      <c r="AH156" s="1055">
        <v>25.973484490668643</v>
      </c>
      <c r="AI156" s="1055">
        <v>10.308244607456954</v>
      </c>
      <c r="AJ156" s="1057">
        <v>17.55455844908635</v>
      </c>
    </row>
    <row r="157" s="307" customFormat="true" ht="17.1" customHeight="true" x14ac:dyDescent="0.2">
      <c r="A157" s="1822"/>
      <c r="B157" s="494" t="s">
        <v>48</v>
      </c>
      <c r="C157" s="495">
        <v>63.767493596350825</v>
      </c>
      <c r="D157" s="1055">
        <v>70.7179827108247</v>
      </c>
      <c r="E157" s="1055">
        <v>73.024277755810758</v>
      </c>
      <c r="F157" s="1055">
        <v>78.516595896504413</v>
      </c>
      <c r="G157" s="1056">
        <v>89.690103996239117</v>
      </c>
      <c r="H157" s="1055">
        <v>53.790997233654572</v>
      </c>
      <c r="I157" s="1055">
        <v>73.779950670898302</v>
      </c>
      <c r="J157" s="1055">
        <v>85.951224994596245</v>
      </c>
      <c r="K157" s="1055">
        <v>95.46578516040185</v>
      </c>
      <c r="L157" s="1056">
        <v>99.138777590172978</v>
      </c>
      <c r="M157" s="1055">
        <v>64.519563340266771</v>
      </c>
      <c r="N157" s="1055">
        <v>70.474754433365376</v>
      </c>
      <c r="O157" s="1055">
        <v>77.034075451653962</v>
      </c>
      <c r="P157" s="1055">
        <v>77.905122288671322</v>
      </c>
      <c r="Q157" s="1056">
        <v>83.823151107113603</v>
      </c>
      <c r="R157" s="1055">
        <v>79.428459485364215</v>
      </c>
      <c r="S157" s="1055">
        <v>78.646347677759806</v>
      </c>
      <c r="T157" s="1055">
        <v>86.953062336036822</v>
      </c>
      <c r="U157" s="1055">
        <v>79.997282798054542</v>
      </c>
      <c r="V157" s="1055">
        <v>83.862970156358045</v>
      </c>
      <c r="W157" s="1055">
        <v>65.363644284766039</v>
      </c>
      <c r="X157" s="1055">
        <v>85.836514580699699</v>
      </c>
      <c r="Y157" s="1055">
        <v>84.169331338842284</v>
      </c>
      <c r="Z157" s="1055">
        <v>87.510086107075438</v>
      </c>
      <c r="AA157" s="1055">
        <v>92.254269168125475</v>
      </c>
      <c r="AB157" s="1055">
        <v>85.667393084431907</v>
      </c>
      <c r="AC157" s="1055">
        <v>95.582134273988999</v>
      </c>
      <c r="AD157" s="1055">
        <v>87.451812825160673</v>
      </c>
      <c r="AE157" s="1055">
        <v>91.055456797764549</v>
      </c>
      <c r="AF157" s="1055">
        <v>83.986820318347029</v>
      </c>
      <c r="AG157" s="1055">
        <v>87.993141637253387</v>
      </c>
      <c r="AH157" s="1055">
        <v>74.026515509331347</v>
      </c>
      <c r="AI157" s="1055">
        <v>89.52576248877881</v>
      </c>
      <c r="AJ157" s="1057">
        <v>82.445441550913586</v>
      </c>
    </row>
    <row r="158" s="307" customFormat="true" ht="17.1" customHeight="true" x14ac:dyDescent="0.2">
      <c r="A158" s="1823"/>
      <c r="B158" s="496" t="s">
        <v>191</v>
      </c>
      <c r="C158" s="497">
        <v>0</v>
      </c>
      <c r="D158" s="1058">
        <v>0.15211561447862654</v>
      </c>
      <c r="E158" s="1058">
        <v>0</v>
      </c>
      <c r="F158" s="1058">
        <v>0</v>
      </c>
      <c r="G158" s="1059">
        <v>3.1957482660053604E-2</v>
      </c>
      <c r="H158" s="1058">
        <v>0.74724185041539248</v>
      </c>
      <c r="I158" s="1058">
        <v>9.2927105291433346E-2</v>
      </c>
      <c r="J158" s="1058">
        <v>4.6104217723334132E-2</v>
      </c>
      <c r="K158" s="1058">
        <v>0</v>
      </c>
      <c r="L158" s="1059">
        <v>9.8640977529337287E-2</v>
      </c>
      <c r="M158" s="1058">
        <v>0</v>
      </c>
      <c r="N158" s="1058">
        <v>0</v>
      </c>
      <c r="O158" s="1058">
        <v>0</v>
      </c>
      <c r="P158" s="1058">
        <v>0</v>
      </c>
      <c r="Q158" s="1059">
        <v>0</v>
      </c>
      <c r="R158" s="1058">
        <v>0</v>
      </c>
      <c r="S158" s="1058">
        <v>0</v>
      </c>
      <c r="T158" s="1058">
        <v>0</v>
      </c>
      <c r="U158" s="1058">
        <v>0.64657436503655563</v>
      </c>
      <c r="V158" s="1058">
        <v>0</v>
      </c>
      <c r="W158" s="1058">
        <v>0</v>
      </c>
      <c r="X158" s="1058">
        <v>0</v>
      </c>
      <c r="Y158" s="1058">
        <v>0</v>
      </c>
      <c r="Z158" s="1058">
        <v>0</v>
      </c>
      <c r="AA158" s="1058">
        <v>0</v>
      </c>
      <c r="AB158" s="1058">
        <v>0</v>
      </c>
      <c r="AC158" s="1058">
        <v>0</v>
      </c>
      <c r="AD158" s="1058">
        <v>0</v>
      </c>
      <c r="AE158" s="1058">
        <v>0</v>
      </c>
      <c r="AF158" s="1058">
        <v>0</v>
      </c>
      <c r="AG158" s="1058">
        <v>0.67474694579555006</v>
      </c>
      <c r="AH158" s="1058">
        <v>0</v>
      </c>
      <c r="AI158" s="1058">
        <v>0.16599290376423781</v>
      </c>
      <c r="AJ158" s="1060">
        <v>0</v>
      </c>
    </row>
    <row r="159" s="307" customFormat="true" ht="15" customHeight="true" x14ac:dyDescent="0.2">
      <c r="A159" s="498"/>
      <c r="B159" s="499"/>
      <c r="C159" s="500"/>
      <c r="D159" s="501"/>
      <c r="E159" s="501"/>
      <c r="F159" s="501"/>
      <c r="G159" s="502"/>
      <c r="H159" s="501"/>
      <c r="I159" s="501"/>
      <c r="J159" s="501"/>
      <c r="K159" s="501"/>
      <c r="L159" s="502"/>
      <c r="M159" s="501"/>
      <c r="N159" s="501"/>
      <c r="O159" s="501"/>
      <c r="P159" s="501"/>
      <c r="Q159" s="502"/>
      <c r="R159" s="501"/>
      <c r="S159" s="501"/>
      <c r="T159" s="501"/>
      <c r="U159" s="501"/>
      <c r="V159" s="501"/>
      <c r="W159" s="501"/>
      <c r="X159" s="501"/>
      <c r="Y159" s="501"/>
      <c r="Z159" s="501"/>
      <c r="AA159" s="501"/>
      <c r="AB159" s="503"/>
    </row>
    <row r="160" s="433" customFormat="true" ht="20.1" customHeight="true" x14ac:dyDescent="0.2">
      <c r="A160" s="1845" t="s">
        <v>207</v>
      </c>
      <c r="B160" s="1845"/>
      <c r="C160" s="1809" t="s">
        <v>150</v>
      </c>
      <c r="D160" s="1810"/>
      <c r="E160" s="1810"/>
      <c r="F160" s="1810"/>
      <c r="G160" s="1811"/>
      <c r="H160" s="1811" t="s">
        <v>38</v>
      </c>
      <c r="I160" s="1810"/>
      <c r="J160" s="1810"/>
      <c r="K160" s="1810"/>
      <c r="L160" s="1811"/>
      <c r="M160" s="1811" t="s">
        <v>37</v>
      </c>
      <c r="N160" s="1810"/>
      <c r="O160" s="1810"/>
      <c r="P160" s="1810"/>
      <c r="Q160" s="1811"/>
      <c r="R160" s="1811" t="s">
        <v>151</v>
      </c>
      <c r="S160" s="1810"/>
      <c r="T160" s="1810"/>
      <c r="U160" s="1810"/>
      <c r="V160" s="1810"/>
      <c r="W160" s="1810"/>
      <c r="X160" s="1810"/>
      <c r="Y160" s="1810"/>
      <c r="Z160" s="1810"/>
      <c r="AA160" s="1810"/>
      <c r="AB160" s="1810"/>
      <c r="AC160" s="1810"/>
      <c r="AD160" s="1810"/>
      <c r="AE160" s="1810"/>
      <c r="AF160" s="1810"/>
      <c r="AG160" s="1810"/>
      <c r="AH160" s="1810"/>
      <c r="AI160" s="1810"/>
      <c r="AJ160" s="1811"/>
    </row>
    <row r="161" s="307" customFormat="true" ht="45" customHeight="true" x14ac:dyDescent="0.2">
      <c r="A161" s="1851"/>
      <c r="B161" s="1851"/>
      <c r="C161" s="504" t="s">
        <v>0</v>
      </c>
      <c r="D161" s="505" t="s">
        <v>1</v>
      </c>
      <c r="E161" s="505" t="s">
        <v>2</v>
      </c>
      <c r="F161" s="505" t="s">
        <v>3</v>
      </c>
      <c r="G161" s="506" t="s">
        <v>4</v>
      </c>
      <c r="H161" s="505" t="s">
        <v>0</v>
      </c>
      <c r="I161" s="505" t="s">
        <v>1</v>
      </c>
      <c r="J161" s="505" t="s">
        <v>2</v>
      </c>
      <c r="K161" s="505" t="s">
        <v>3</v>
      </c>
      <c r="L161" s="506" t="s">
        <v>4</v>
      </c>
      <c r="M161" s="505" t="s">
        <v>0</v>
      </c>
      <c r="N161" s="505" t="s">
        <v>1</v>
      </c>
      <c r="O161" s="505" t="s">
        <v>2</v>
      </c>
      <c r="P161" s="505" t="s">
        <v>3</v>
      </c>
      <c r="Q161" s="506" t="s">
        <v>4</v>
      </c>
      <c r="R161" s="505" t="s">
        <v>152</v>
      </c>
      <c r="S161" s="505" t="s">
        <v>153</v>
      </c>
      <c r="T161" s="505" t="s">
        <v>154</v>
      </c>
      <c r="U161" s="505" t="s">
        <v>155</v>
      </c>
      <c r="V161" s="505" t="s">
        <v>156</v>
      </c>
      <c r="W161" s="505" t="s">
        <v>157</v>
      </c>
      <c r="X161" s="505" t="s">
        <v>158</v>
      </c>
      <c r="Y161" s="505" t="s">
        <v>159</v>
      </c>
      <c r="Z161" s="505" t="s">
        <v>160</v>
      </c>
      <c r="AA161" s="505" t="s">
        <v>161</v>
      </c>
      <c r="AB161" s="505" t="s">
        <v>162</v>
      </c>
      <c r="AC161" s="505" t="s">
        <v>163</v>
      </c>
      <c r="AD161" s="505" t="s">
        <v>164</v>
      </c>
      <c r="AE161" s="505" t="s">
        <v>165</v>
      </c>
      <c r="AF161" s="505" t="s">
        <v>166</v>
      </c>
      <c r="AG161" s="505" t="s">
        <v>167</v>
      </c>
      <c r="AH161" s="505" t="s">
        <v>168</v>
      </c>
      <c r="AI161" s="505" t="s">
        <v>169</v>
      </c>
      <c r="AJ161" s="507" t="s">
        <v>170</v>
      </c>
    </row>
    <row r="162" s="307" customFormat="true" ht="17.1" customHeight="true" x14ac:dyDescent="0.2">
      <c r="A162" s="1850" t="s">
        <v>18</v>
      </c>
      <c r="B162" s="492" t="s">
        <v>14</v>
      </c>
      <c r="C162" s="508">
        <v>371.57099899999986</v>
      </c>
      <c r="D162" s="1061">
        <v>875.40587500000004</v>
      </c>
      <c r="E162" s="1061">
        <v>1656.0697530000009</v>
      </c>
      <c r="F162" s="1061">
        <v>4510.0427839999966</v>
      </c>
      <c r="G162" s="1062">
        <v>12229.785817</v>
      </c>
      <c r="H162" s="1061">
        <v>148.5414879999999</v>
      </c>
      <c r="I162" s="1061">
        <v>879.10401799999988</v>
      </c>
      <c r="J162" s="1061">
        <v>1828.153393999999</v>
      </c>
      <c r="K162" s="1061">
        <v>2128.0182989999985</v>
      </c>
      <c r="L162" s="1062">
        <v>2192.6485869999988</v>
      </c>
      <c r="M162" s="1061">
        <v>332.65094899999997</v>
      </c>
      <c r="N162" s="1061">
        <v>634.7248810000001</v>
      </c>
      <c r="O162" s="1061">
        <v>1034.9403550000002</v>
      </c>
      <c r="P162" s="1061">
        <v>2476.6186850000017</v>
      </c>
      <c r="Q162" s="1062">
        <v>7987.4745719999846</v>
      </c>
      <c r="R162" s="1061">
        <v>627.73244900000054</v>
      </c>
      <c r="S162" s="1061">
        <v>2175.7905990000013</v>
      </c>
      <c r="T162" s="1061">
        <v>1704.6866620000005</v>
      </c>
      <c r="U162" s="1061">
        <v>387.47702499999997</v>
      </c>
      <c r="V162" s="1061">
        <v>561.09966099999997</v>
      </c>
      <c r="W162" s="1061">
        <v>802.58093399999996</v>
      </c>
      <c r="X162" s="1061">
        <v>585.2702319999994</v>
      </c>
      <c r="Y162" s="1061">
        <v>2549.4557130000017</v>
      </c>
      <c r="Z162" s="1061">
        <v>296.57298299999979</v>
      </c>
      <c r="AA162" s="1061">
        <v>519.57994199999985</v>
      </c>
      <c r="AB162" s="1061">
        <v>156.92647399999987</v>
      </c>
      <c r="AC162" s="1061">
        <v>91.160859000000002</v>
      </c>
      <c r="AD162" s="1061">
        <v>5404.8209659999848</v>
      </c>
      <c r="AE162" s="1061">
        <v>202.31459299999992</v>
      </c>
      <c r="AF162" s="1061">
        <v>827.7654560000002</v>
      </c>
      <c r="AG162" s="1061">
        <v>276.45964600000008</v>
      </c>
      <c r="AH162" s="1061">
        <v>951.88745800000004</v>
      </c>
      <c r="AI162" s="1061">
        <v>448.74794399999951</v>
      </c>
      <c r="AJ162" s="1063">
        <v>1072.5456319999998</v>
      </c>
    </row>
    <row r="163" s="307" customFormat="true" ht="17.1" customHeight="true" x14ac:dyDescent="0.2">
      <c r="A163" s="1822"/>
      <c r="B163" s="494" t="s">
        <v>51</v>
      </c>
      <c r="C163" s="509">
        <v>13899.777717999983</v>
      </c>
      <c r="D163" s="1064">
        <v>13389.464154999978</v>
      </c>
      <c r="E163" s="1064">
        <v>12616.295916000019</v>
      </c>
      <c r="F163" s="1064">
        <v>9758.5561720000442</v>
      </c>
      <c r="G163" s="1065">
        <v>2037.3023829999991</v>
      </c>
      <c r="H163" s="1064">
        <v>2040.6600519999979</v>
      </c>
      <c r="I163" s="1064">
        <v>1316.1668800000016</v>
      </c>
      <c r="J163" s="1064">
        <v>366.76853299999999</v>
      </c>
      <c r="K163" s="1064">
        <v>58.843135999999994</v>
      </c>
      <c r="L163" s="1065">
        <v>0</v>
      </c>
      <c r="M163" s="1064">
        <v>11747.163208999998</v>
      </c>
      <c r="N163" s="1064">
        <v>11436.019041000007</v>
      </c>
      <c r="O163" s="1064">
        <v>11044.592717000009</v>
      </c>
      <c r="P163" s="1064">
        <v>9604.0737450000179</v>
      </c>
      <c r="Q163" s="1065">
        <v>4087.1090310000004</v>
      </c>
      <c r="R163" s="1064">
        <v>2265.6110049999993</v>
      </c>
      <c r="S163" s="1064">
        <v>3153.9511539999999</v>
      </c>
      <c r="T163" s="1064">
        <v>7562.0965419999902</v>
      </c>
      <c r="U163" s="1064">
        <v>2218.1298269999998</v>
      </c>
      <c r="V163" s="1064">
        <v>3290.3564489999962</v>
      </c>
      <c r="W163" s="1064">
        <v>2720.9649920000015</v>
      </c>
      <c r="X163" s="1064">
        <v>2952.2463519999951</v>
      </c>
      <c r="Y163" s="1064">
        <v>4443.7662040000014</v>
      </c>
      <c r="Z163" s="1064">
        <v>1191.930360999999</v>
      </c>
      <c r="AA163" s="1064">
        <v>1092.0358249999999</v>
      </c>
      <c r="AB163" s="1064">
        <v>970.39470700000084</v>
      </c>
      <c r="AC163" s="1064">
        <v>690.16010600000175</v>
      </c>
      <c r="AD163" s="1064">
        <v>915.11892900000021</v>
      </c>
      <c r="AE163" s="1064">
        <v>1276.5335460000022</v>
      </c>
      <c r="AF163" s="1064">
        <v>5120.6287119999988</v>
      </c>
      <c r="AG163" s="1064">
        <v>1827.8585320000032</v>
      </c>
      <c r="AH163" s="1064">
        <v>3874.530371000003</v>
      </c>
      <c r="AI163" s="1064">
        <v>2359.8476419999993</v>
      </c>
      <c r="AJ163" s="1066">
        <v>3775.2350880000004</v>
      </c>
    </row>
    <row r="164" s="307" customFormat="true" ht="17.1" customHeight="true" x14ac:dyDescent="0.2">
      <c r="A164" s="1822" t="s">
        <v>50</v>
      </c>
      <c r="B164" s="494" t="s">
        <v>15</v>
      </c>
      <c r="C164" s="509">
        <v>245.52533999999994</v>
      </c>
      <c r="D164" s="1064">
        <v>619.69268000000011</v>
      </c>
      <c r="E164" s="1064">
        <v>1204.4561740000001</v>
      </c>
      <c r="F164" s="1064">
        <v>3519.9066149999971</v>
      </c>
      <c r="G164" s="1065">
        <v>11017.746512999993</v>
      </c>
      <c r="H164" s="1064">
        <v>80.434294999999992</v>
      </c>
      <c r="I164" s="1064">
        <v>643.07917199999997</v>
      </c>
      <c r="J164" s="1064">
        <v>1575.419801999999</v>
      </c>
      <c r="K164" s="1064">
        <v>2029.8165689999989</v>
      </c>
      <c r="L164" s="1065">
        <v>2173.7650059999992</v>
      </c>
      <c r="M164" s="1064">
        <v>216.90218299999995</v>
      </c>
      <c r="N164" s="1064">
        <v>457.40853299999975</v>
      </c>
      <c r="O164" s="1064">
        <v>800.04667400000005</v>
      </c>
      <c r="P164" s="1064">
        <v>1909.282944000001</v>
      </c>
      <c r="Q164" s="1065">
        <v>6721.1721439999747</v>
      </c>
      <c r="R164" s="1064">
        <v>494.19742100000008</v>
      </c>
      <c r="S164" s="1064">
        <v>1701.8799220000003</v>
      </c>
      <c r="T164" s="1064">
        <v>1502.0010369999986</v>
      </c>
      <c r="U164" s="1064">
        <v>307.25337099999996</v>
      </c>
      <c r="V164" s="1064">
        <v>472.41926100000006</v>
      </c>
      <c r="W164" s="1064">
        <v>539.97254200000032</v>
      </c>
      <c r="X164" s="1064">
        <v>535.2193579999996</v>
      </c>
      <c r="Y164" s="1064">
        <v>2144.7567640000002</v>
      </c>
      <c r="Z164" s="1064">
        <v>266.14192799999989</v>
      </c>
      <c r="AA164" s="1064">
        <v>496.53550900000005</v>
      </c>
      <c r="AB164" s="1064">
        <v>137.85172199999997</v>
      </c>
      <c r="AC164" s="1064">
        <v>87.001954999999995</v>
      </c>
      <c r="AD164" s="1064">
        <v>4770.9416459999884</v>
      </c>
      <c r="AE164" s="1064">
        <v>184.03957799999995</v>
      </c>
      <c r="AF164" s="1064">
        <v>738.90009200000009</v>
      </c>
      <c r="AG164" s="1064">
        <v>237.97257500000006</v>
      </c>
      <c r="AH164" s="1064">
        <v>702.37411999999983</v>
      </c>
      <c r="AI164" s="1064">
        <v>404.67892199999972</v>
      </c>
      <c r="AJ164" s="1066">
        <v>883.18959899999959</v>
      </c>
    </row>
    <row r="165" s="307" customFormat="true" ht="17.1" customHeight="true" x14ac:dyDescent="0.2">
      <c r="A165" s="1822"/>
      <c r="B165" s="494" t="s">
        <v>16</v>
      </c>
      <c r="C165" s="509">
        <v>126.045659</v>
      </c>
      <c r="D165" s="1064">
        <v>253.924147</v>
      </c>
      <c r="E165" s="1064">
        <v>451.61357900000019</v>
      </c>
      <c r="F165" s="1064">
        <v>990.13616899999931</v>
      </c>
      <c r="G165" s="1065">
        <v>1207.9997960000003</v>
      </c>
      <c r="H165" s="1064">
        <v>66.318144999999987</v>
      </c>
      <c r="I165" s="1064">
        <v>235.04271199999999</v>
      </c>
      <c r="J165" s="1064">
        <v>251.839068</v>
      </c>
      <c r="K165" s="1064">
        <v>98.201729999999984</v>
      </c>
      <c r="L165" s="1065">
        <v>16.720731000000001</v>
      </c>
      <c r="M165" s="1064">
        <v>115.74876599999999</v>
      </c>
      <c r="N165" s="1064">
        <v>177.31634799999998</v>
      </c>
      <c r="O165" s="1064">
        <v>234.89368100000002</v>
      </c>
      <c r="P165" s="1064">
        <v>567.3357410000001</v>
      </c>
      <c r="Q165" s="1065">
        <v>1266.3024279999997</v>
      </c>
      <c r="R165" s="1064">
        <v>133.53502800000001</v>
      </c>
      <c r="S165" s="1064">
        <v>473.91067700000008</v>
      </c>
      <c r="T165" s="1064">
        <v>202.68562499999999</v>
      </c>
      <c r="U165" s="1064">
        <v>77.540081999999984</v>
      </c>
      <c r="V165" s="1064">
        <v>88.680399999999977</v>
      </c>
      <c r="W165" s="1064">
        <v>262.60839199999998</v>
      </c>
      <c r="X165" s="1064">
        <v>50.050874</v>
      </c>
      <c r="Y165" s="1064">
        <v>404.69894900000008</v>
      </c>
      <c r="Z165" s="1064">
        <v>30.431055000000001</v>
      </c>
      <c r="AA165" s="1064">
        <v>23.044432999999998</v>
      </c>
      <c r="AB165" s="1064">
        <v>19.074752000000004</v>
      </c>
      <c r="AC165" s="1064">
        <v>4.1589039999999997</v>
      </c>
      <c r="AD165" s="1064">
        <v>633.87932000000012</v>
      </c>
      <c r="AE165" s="1064">
        <v>18.275014999999996</v>
      </c>
      <c r="AF165" s="1064">
        <v>88.865364</v>
      </c>
      <c r="AG165" s="1064">
        <v>36.324221000000001</v>
      </c>
      <c r="AH165" s="1064">
        <v>249.51333800000003</v>
      </c>
      <c r="AI165" s="1064">
        <v>43.086888000000002</v>
      </c>
      <c r="AJ165" s="1066">
        <v>189.35603300000002</v>
      </c>
    </row>
    <row r="166" s="307" customFormat="true" ht="17.1" customHeight="true" x14ac:dyDescent="0.2">
      <c r="A166" s="1822"/>
      <c r="B166" s="494" t="s">
        <v>171</v>
      </c>
      <c r="C166" s="509">
        <v>114.62834100000001</v>
      </c>
      <c r="D166" s="1064">
        <v>300.70481299999994</v>
      </c>
      <c r="E166" s="1064">
        <v>384.57335199999994</v>
      </c>
      <c r="F166" s="1064">
        <v>615.54859199999987</v>
      </c>
      <c r="G166" s="1065">
        <v>410.47137400000008</v>
      </c>
      <c r="H166" s="1064">
        <v>90.87872099999997</v>
      </c>
      <c r="I166" s="1064">
        <v>177.78244899999999</v>
      </c>
      <c r="J166" s="1064">
        <v>112.06822600000004</v>
      </c>
      <c r="K166" s="1064">
        <v>37.775194999999997</v>
      </c>
      <c r="L166" s="1065">
        <v>0</v>
      </c>
      <c r="M166" s="1064">
        <v>87.048570000000012</v>
      </c>
      <c r="N166" s="1064">
        <v>225.90404900000001</v>
      </c>
      <c r="O166" s="1064">
        <v>272.62382500000001</v>
      </c>
      <c r="P166" s="1064">
        <v>378.18717199999992</v>
      </c>
      <c r="Q166" s="1065">
        <v>443.65826499999997</v>
      </c>
      <c r="R166" s="1064">
        <v>21.392626999999997</v>
      </c>
      <c r="S166" s="1064">
        <v>69.670935</v>
      </c>
      <c r="T166" s="1064">
        <v>287.53941199999997</v>
      </c>
      <c r="U166" s="1064">
        <v>27.567576999999996</v>
      </c>
      <c r="V166" s="1064">
        <v>2.2231740000000002</v>
      </c>
      <c r="W166" s="1064">
        <v>160.33268700000005</v>
      </c>
      <c r="X166" s="1064">
        <v>259.02752000000004</v>
      </c>
      <c r="Y166" s="1064">
        <v>50.727802999999994</v>
      </c>
      <c r="Z166" s="1064">
        <v>97.403351999999984</v>
      </c>
      <c r="AA166" s="1064">
        <v>222.34445799999989</v>
      </c>
      <c r="AB166" s="1064">
        <v>17.983437000000002</v>
      </c>
      <c r="AC166" s="1064">
        <v>2.9774479999999999</v>
      </c>
      <c r="AD166" s="1064">
        <v>160.253162</v>
      </c>
      <c r="AE166" s="1064">
        <v>2.000089</v>
      </c>
      <c r="AF166" s="1064">
        <v>206.33478699999998</v>
      </c>
      <c r="AG166" s="1064">
        <v>44.082746</v>
      </c>
      <c r="AH166" s="1064">
        <v>8.7589199999999998</v>
      </c>
      <c r="AI166" s="1064">
        <v>142.92433700000001</v>
      </c>
      <c r="AJ166" s="1066">
        <v>42.382001000000002</v>
      </c>
    </row>
    <row r="167" s="307" customFormat="true" ht="17.1" customHeight="true" x14ac:dyDescent="0.2">
      <c r="A167" s="1822"/>
      <c r="B167" s="494" t="s">
        <v>19</v>
      </c>
      <c r="C167" s="509">
        <v>13785.149376999983</v>
      </c>
      <c r="D167" s="1064">
        <v>13088.759341999978</v>
      </c>
      <c r="E167" s="1064">
        <v>12231.722564000016</v>
      </c>
      <c r="F167" s="1064">
        <v>9143.0075800000341</v>
      </c>
      <c r="G167" s="1065">
        <v>1626.8310089999993</v>
      </c>
      <c r="H167" s="1064">
        <v>1949.781330999997</v>
      </c>
      <c r="I167" s="1064">
        <v>1138.3844310000018</v>
      </c>
      <c r="J167" s="1064">
        <v>254.70030700000007</v>
      </c>
      <c r="K167" s="1064">
        <v>21.067941000000001</v>
      </c>
      <c r="L167" s="1065">
        <v>0</v>
      </c>
      <c r="M167" s="1064">
        <v>11660.114638999996</v>
      </c>
      <c r="N167" s="1064">
        <v>11210.114992000023</v>
      </c>
      <c r="O167" s="1064">
        <v>10771.968892000006</v>
      </c>
      <c r="P167" s="1064">
        <v>9225.8865730000143</v>
      </c>
      <c r="Q167" s="1065">
        <v>3643.4507660000008</v>
      </c>
      <c r="R167" s="1064">
        <v>2244.2183779999991</v>
      </c>
      <c r="S167" s="1064">
        <v>3084.2802189999993</v>
      </c>
      <c r="T167" s="1064">
        <v>7274.557129999991</v>
      </c>
      <c r="U167" s="1064">
        <v>2190.5622499999999</v>
      </c>
      <c r="V167" s="1064">
        <v>3288.133274999996</v>
      </c>
      <c r="W167" s="1064">
        <v>2560.6323050000028</v>
      </c>
      <c r="X167" s="1064">
        <v>2693.2188319999977</v>
      </c>
      <c r="Y167" s="1064">
        <v>4393.0384010000025</v>
      </c>
      <c r="Z167" s="1064">
        <v>1094.5270089999997</v>
      </c>
      <c r="AA167" s="1064">
        <v>869.6913669999999</v>
      </c>
      <c r="AB167" s="1064">
        <v>952.41127000000051</v>
      </c>
      <c r="AC167" s="1064">
        <v>687.18265800000188</v>
      </c>
      <c r="AD167" s="1064">
        <v>754.86576700000023</v>
      </c>
      <c r="AE167" s="1064">
        <v>1274.5334570000023</v>
      </c>
      <c r="AF167" s="1064">
        <v>4914.2939250000009</v>
      </c>
      <c r="AG167" s="1064">
        <v>1783.775786000002</v>
      </c>
      <c r="AH167" s="1064">
        <v>3865.7714510000028</v>
      </c>
      <c r="AI167" s="1064">
        <v>2216.9233049999989</v>
      </c>
      <c r="AJ167" s="1066">
        <v>3732.853087</v>
      </c>
    </row>
    <row r="168" s="307" customFormat="true" ht="17.1" customHeight="true" x14ac:dyDescent="0.2">
      <c r="A168" s="1822" t="s">
        <v>62</v>
      </c>
      <c r="B168" s="494" t="s">
        <v>194</v>
      </c>
      <c r="C168" s="509">
        <v>0</v>
      </c>
      <c r="D168" s="1064">
        <v>1.0564560000000001</v>
      </c>
      <c r="E168" s="1064">
        <v>9.540303999999999</v>
      </c>
      <c r="F168" s="1064">
        <v>92.779917000000012</v>
      </c>
      <c r="G168" s="1065">
        <v>4354.3272459999998</v>
      </c>
      <c r="H168" s="1064">
        <v>0</v>
      </c>
      <c r="I168" s="1064">
        <v>76.495425000000012</v>
      </c>
      <c r="J168" s="1064">
        <v>395.04740999999996</v>
      </c>
      <c r="K168" s="1064">
        <v>1253.2362760000005</v>
      </c>
      <c r="L168" s="1065">
        <v>1813.7237500000001</v>
      </c>
      <c r="M168" s="1064">
        <v>0</v>
      </c>
      <c r="N168" s="1064">
        <v>1.0564560000000001</v>
      </c>
      <c r="O168" s="1064">
        <v>0</v>
      </c>
      <c r="P168" s="1064">
        <v>9.540303999999999</v>
      </c>
      <c r="Q168" s="1065">
        <v>908.60430200000064</v>
      </c>
      <c r="R168" s="1064">
        <v>12.323016000000001</v>
      </c>
      <c r="S168" s="1064">
        <v>93.108998999999997</v>
      </c>
      <c r="T168" s="1064">
        <v>2.8543400000000001</v>
      </c>
      <c r="U168" s="1064">
        <v>0</v>
      </c>
      <c r="V168" s="1064">
        <v>7.2647040000000001</v>
      </c>
      <c r="W168" s="1064">
        <v>0</v>
      </c>
      <c r="X168" s="1064">
        <v>39.226174</v>
      </c>
      <c r="Y168" s="1064">
        <v>37.640212000000005</v>
      </c>
      <c r="Z168" s="1064">
        <v>0</v>
      </c>
      <c r="AA168" s="1064">
        <v>76.053852000000006</v>
      </c>
      <c r="AB168" s="1064">
        <v>1.575939</v>
      </c>
      <c r="AC168" s="1064">
        <v>6.2332730000000005</v>
      </c>
      <c r="AD168" s="1064">
        <v>3964.3171689999999</v>
      </c>
      <c r="AE168" s="1064">
        <v>5.6289860000000003</v>
      </c>
      <c r="AF168" s="1064">
        <v>3.4011149999999999</v>
      </c>
      <c r="AG168" s="1064">
        <v>0</v>
      </c>
      <c r="AH168" s="1064">
        <v>179.89313400000003</v>
      </c>
      <c r="AI168" s="1064">
        <v>28.183010000000003</v>
      </c>
      <c r="AJ168" s="1066">
        <v>0</v>
      </c>
    </row>
    <row r="169" s="307" customFormat="true" ht="17.1" customHeight="true" x14ac:dyDescent="0.2">
      <c r="A169" s="1822"/>
      <c r="B169" s="494" t="s">
        <v>195</v>
      </c>
      <c r="C169" s="509">
        <v>184.51709499999998</v>
      </c>
      <c r="D169" s="1064">
        <v>551.43003099999976</v>
      </c>
      <c r="E169" s="1064">
        <v>1352.8122400000004</v>
      </c>
      <c r="F169" s="1064">
        <v>3845.4871329999942</v>
      </c>
      <c r="G169" s="1065">
        <v>7568.9634109999934</v>
      </c>
      <c r="H169" s="1064">
        <v>108.74738299999997</v>
      </c>
      <c r="I169" s="1064">
        <v>721.87093500000003</v>
      </c>
      <c r="J169" s="1064">
        <v>1373.6631200000002</v>
      </c>
      <c r="K169" s="1064">
        <v>860.35574900000051</v>
      </c>
      <c r="L169" s="1065">
        <v>378.92483700000008</v>
      </c>
      <c r="M169" s="1064">
        <v>168.22731899999999</v>
      </c>
      <c r="N169" s="1064">
        <v>364.61643499999974</v>
      </c>
      <c r="O169" s="1064">
        <v>808.57737900000018</v>
      </c>
      <c r="P169" s="1064">
        <v>2033.2895860000017</v>
      </c>
      <c r="Q169" s="1065">
        <v>6684.9371669999791</v>
      </c>
      <c r="R169" s="1064">
        <v>585.85202700000036</v>
      </c>
      <c r="S169" s="1064">
        <v>1994.3206659999996</v>
      </c>
      <c r="T169" s="1064">
        <v>1514.4934089999986</v>
      </c>
      <c r="U169" s="1064">
        <v>331.16622499999994</v>
      </c>
      <c r="V169" s="1064">
        <v>505.55926099999999</v>
      </c>
      <c r="W169" s="1064">
        <v>516.8170200000003</v>
      </c>
      <c r="X169" s="1064">
        <v>430.79821699999985</v>
      </c>
      <c r="Y169" s="1064">
        <v>2353.7671780000014</v>
      </c>
      <c r="Z169" s="1064">
        <v>216.63763899999992</v>
      </c>
      <c r="AA169" s="1064">
        <v>416.58356200000003</v>
      </c>
      <c r="AB169" s="1064">
        <v>103.95792000000002</v>
      </c>
      <c r="AC169" s="1064">
        <v>74.433341000000013</v>
      </c>
      <c r="AD169" s="1064">
        <v>1356.386789000001</v>
      </c>
      <c r="AE169" s="1064">
        <v>159.16511699999998</v>
      </c>
      <c r="AF169" s="1064">
        <v>597.4242549999999</v>
      </c>
      <c r="AG169" s="1064">
        <v>262.62321400000002</v>
      </c>
      <c r="AH169" s="1064">
        <v>733.47739000000013</v>
      </c>
      <c r="AI169" s="1064">
        <v>351.41629499999982</v>
      </c>
      <c r="AJ169" s="1066">
        <v>998.3303849999993</v>
      </c>
    </row>
    <row r="170" s="307" customFormat="true" ht="17.1" customHeight="true" x14ac:dyDescent="0.2">
      <c r="A170" s="1822"/>
      <c r="B170" s="494" t="s">
        <v>196</v>
      </c>
      <c r="C170" s="509">
        <v>9.4947340000000011</v>
      </c>
      <c r="D170" s="1064">
        <v>45.470294999999993</v>
      </c>
      <c r="E170" s="1064">
        <v>47.734489999999994</v>
      </c>
      <c r="F170" s="1064">
        <v>146.70921300000003</v>
      </c>
      <c r="G170" s="1065">
        <v>166.72537599999998</v>
      </c>
      <c r="H170" s="1064">
        <v>4.7495639999999995</v>
      </c>
      <c r="I170" s="1064">
        <v>31.192785999999998</v>
      </c>
      <c r="J170" s="1064">
        <v>21.265661000000001</v>
      </c>
      <c r="K170" s="1064">
        <v>5.2697580000000004</v>
      </c>
      <c r="L170" s="1065">
        <v>0</v>
      </c>
      <c r="M170" s="1064">
        <v>9.4947340000000011</v>
      </c>
      <c r="N170" s="1064">
        <v>27.414689999999997</v>
      </c>
      <c r="O170" s="1064">
        <v>48.774259999999991</v>
      </c>
      <c r="P170" s="1064">
        <v>86.299181000000004</v>
      </c>
      <c r="Q170" s="1065">
        <v>181.673474</v>
      </c>
      <c r="R170" s="1064">
        <v>15.734097000000002</v>
      </c>
      <c r="S170" s="1064">
        <v>11.996766999999998</v>
      </c>
      <c r="T170" s="1064">
        <v>32.940029000000003</v>
      </c>
      <c r="U170" s="1064">
        <v>23.275258999999998</v>
      </c>
      <c r="V170" s="1064">
        <v>7.3223849999999997</v>
      </c>
      <c r="W170" s="1064">
        <v>9.2853539999999999</v>
      </c>
      <c r="X170" s="1064">
        <v>0</v>
      </c>
      <c r="Y170" s="1064">
        <v>90.131536999999994</v>
      </c>
      <c r="Z170" s="1064">
        <v>51.231685999999989</v>
      </c>
      <c r="AA170" s="1064">
        <v>13.607386</v>
      </c>
      <c r="AB170" s="1064">
        <v>1.3620909999999999</v>
      </c>
      <c r="AC170" s="1064">
        <v>1.5185660000000001</v>
      </c>
      <c r="AD170" s="1064">
        <v>56.403295</v>
      </c>
      <c r="AE170" s="1064">
        <v>21.799113000000002</v>
      </c>
      <c r="AF170" s="1064">
        <v>41.009609000000005</v>
      </c>
      <c r="AG170" s="1064">
        <v>0</v>
      </c>
      <c r="AH170" s="1064">
        <v>38.516933999999999</v>
      </c>
      <c r="AI170" s="1064">
        <v>0</v>
      </c>
      <c r="AJ170" s="1066">
        <v>0</v>
      </c>
    </row>
    <row r="171" s="307" customFormat="true" ht="17.1" customHeight="true" x14ac:dyDescent="0.2">
      <c r="A171" s="1822"/>
      <c r="B171" s="494" t="s">
        <v>197</v>
      </c>
      <c r="C171" s="509">
        <v>0</v>
      </c>
      <c r="D171" s="1064">
        <v>0</v>
      </c>
      <c r="E171" s="1064">
        <v>0</v>
      </c>
      <c r="F171" s="1064">
        <v>0</v>
      </c>
      <c r="G171" s="1065">
        <v>94.414721000000029</v>
      </c>
      <c r="H171" s="1064">
        <v>0</v>
      </c>
      <c r="I171" s="1064">
        <v>1.9230449999999999</v>
      </c>
      <c r="J171" s="1064">
        <v>29.649480000000004</v>
      </c>
      <c r="K171" s="1064">
        <v>18.313032</v>
      </c>
      <c r="L171" s="1065">
        <v>0</v>
      </c>
      <c r="M171" s="1064">
        <v>0</v>
      </c>
      <c r="N171" s="1064">
        <v>0</v>
      </c>
      <c r="O171" s="1064">
        <v>0</v>
      </c>
      <c r="P171" s="1064">
        <v>0</v>
      </c>
      <c r="Q171" s="1065">
        <v>44.529164000000002</v>
      </c>
      <c r="R171" s="1064">
        <v>0</v>
      </c>
      <c r="S171" s="1064">
        <v>0</v>
      </c>
      <c r="T171" s="1064">
        <v>0</v>
      </c>
      <c r="U171" s="1064">
        <v>0</v>
      </c>
      <c r="V171" s="1064">
        <v>0</v>
      </c>
      <c r="W171" s="1064">
        <v>4.8276500000000002</v>
      </c>
      <c r="X171" s="1064">
        <v>0</v>
      </c>
      <c r="Y171" s="1064">
        <v>0</v>
      </c>
      <c r="Z171" s="1064">
        <v>0</v>
      </c>
      <c r="AA171" s="1064">
        <v>11.632486</v>
      </c>
      <c r="AB171" s="1064">
        <v>0</v>
      </c>
      <c r="AC171" s="1064">
        <v>0</v>
      </c>
      <c r="AD171" s="1064">
        <v>73.703591000000017</v>
      </c>
      <c r="AE171" s="1064">
        <v>0</v>
      </c>
      <c r="AF171" s="1064">
        <v>0</v>
      </c>
      <c r="AG171" s="1064">
        <v>0</v>
      </c>
      <c r="AH171" s="1064">
        <v>0</v>
      </c>
      <c r="AI171" s="1064">
        <v>0</v>
      </c>
      <c r="AJ171" s="1066">
        <v>4.2509940000000004</v>
      </c>
    </row>
    <row r="172" s="307" customFormat="true" ht="17.1" customHeight="true" x14ac:dyDescent="0.2">
      <c r="A172" s="1822"/>
      <c r="B172" s="494" t="s">
        <v>198</v>
      </c>
      <c r="C172" s="509">
        <v>0</v>
      </c>
      <c r="D172" s="1064">
        <v>0</v>
      </c>
      <c r="E172" s="1064">
        <v>15.095476</v>
      </c>
      <c r="F172" s="1064">
        <v>0.37923000000000001</v>
      </c>
      <c r="G172" s="1065">
        <v>36.838458000000003</v>
      </c>
      <c r="H172" s="1064">
        <v>0</v>
      </c>
      <c r="I172" s="1064">
        <v>0.37923000000000001</v>
      </c>
      <c r="J172" s="1064">
        <v>18.177181999999998</v>
      </c>
      <c r="K172" s="1064">
        <v>9.1565159999999999</v>
      </c>
      <c r="L172" s="1065">
        <v>0</v>
      </c>
      <c r="M172" s="1064">
        <v>0</v>
      </c>
      <c r="N172" s="1064">
        <v>0</v>
      </c>
      <c r="O172" s="1064">
        <v>3.190944</v>
      </c>
      <c r="P172" s="1064">
        <v>11.904532</v>
      </c>
      <c r="Q172" s="1065">
        <v>9.5047599999999992</v>
      </c>
      <c r="R172" s="1064">
        <v>0</v>
      </c>
      <c r="S172" s="1064">
        <v>0</v>
      </c>
      <c r="T172" s="1064">
        <v>11.904532</v>
      </c>
      <c r="U172" s="1064">
        <v>0.37923000000000001</v>
      </c>
      <c r="V172" s="1064">
        <v>0</v>
      </c>
      <c r="W172" s="1064">
        <v>0</v>
      </c>
      <c r="X172" s="1064">
        <v>0</v>
      </c>
      <c r="Y172" s="1064">
        <v>0</v>
      </c>
      <c r="Z172" s="1064">
        <v>0</v>
      </c>
      <c r="AA172" s="1064">
        <v>11.866747</v>
      </c>
      <c r="AB172" s="1064">
        <v>0</v>
      </c>
      <c r="AC172" s="1064">
        <v>0</v>
      </c>
      <c r="AD172" s="1064">
        <v>27.713712999999998</v>
      </c>
      <c r="AE172" s="1064">
        <v>0.44894200000000001</v>
      </c>
      <c r="AF172" s="1064">
        <v>0</v>
      </c>
      <c r="AG172" s="1064">
        <v>0</v>
      </c>
      <c r="AH172" s="1064">
        <v>0</v>
      </c>
      <c r="AI172" s="1064">
        <v>0</v>
      </c>
      <c r="AJ172" s="1066">
        <v>0</v>
      </c>
    </row>
    <row r="173" s="307" customFormat="true" ht="17.1" customHeight="true" x14ac:dyDescent="0.2">
      <c r="A173" s="1822"/>
      <c r="B173" s="494" t="s">
        <v>199</v>
      </c>
      <c r="C173" s="509">
        <v>14.715860999999999</v>
      </c>
      <c r="D173" s="1064">
        <v>36.759143999999999</v>
      </c>
      <c r="E173" s="1064">
        <v>49.711844000000006</v>
      </c>
      <c r="F173" s="1064">
        <v>71.912348999999992</v>
      </c>
      <c r="G173" s="1065">
        <v>37.602516999999999</v>
      </c>
      <c r="H173" s="1064">
        <v>6.0751729999999995</v>
      </c>
      <c r="I173" s="1064">
        <v>12.065984</v>
      </c>
      <c r="J173" s="1064">
        <v>0</v>
      </c>
      <c r="K173" s="1064">
        <v>0</v>
      </c>
      <c r="L173" s="1065">
        <v>0</v>
      </c>
      <c r="M173" s="1064">
        <v>14.715860999999999</v>
      </c>
      <c r="N173" s="1064">
        <v>34.422539</v>
      </c>
      <c r="O173" s="1064">
        <v>34.249464000000003</v>
      </c>
      <c r="P173" s="1064">
        <v>26.315076000000005</v>
      </c>
      <c r="Q173" s="1065">
        <v>82.857618000000016</v>
      </c>
      <c r="R173" s="1064">
        <v>0</v>
      </c>
      <c r="S173" s="1064">
        <v>0</v>
      </c>
      <c r="T173" s="1064">
        <v>120.60839700000001</v>
      </c>
      <c r="U173" s="1064">
        <v>0</v>
      </c>
      <c r="V173" s="1064">
        <v>0</v>
      </c>
      <c r="W173" s="1064">
        <v>10.585916999999998</v>
      </c>
      <c r="X173" s="1064">
        <v>56.272973</v>
      </c>
      <c r="Y173" s="1064">
        <v>0</v>
      </c>
      <c r="Z173" s="1064">
        <v>0</v>
      </c>
      <c r="AA173" s="1064">
        <v>1.4683949999999999</v>
      </c>
      <c r="AB173" s="1064">
        <v>3.3065160000000002</v>
      </c>
      <c r="AC173" s="1064">
        <v>0</v>
      </c>
      <c r="AD173" s="1064">
        <v>0</v>
      </c>
      <c r="AE173" s="1064">
        <v>0</v>
      </c>
      <c r="AF173" s="1064">
        <v>8.7366849999999996</v>
      </c>
      <c r="AG173" s="1064">
        <v>0</v>
      </c>
      <c r="AH173" s="1064">
        <v>0</v>
      </c>
      <c r="AI173" s="1064">
        <v>9.7228320000000004</v>
      </c>
      <c r="AJ173" s="1066">
        <v>0</v>
      </c>
    </row>
    <row r="174" s="307" customFormat="true" ht="17.1" customHeight="true" x14ac:dyDescent="0.2">
      <c r="A174" s="1822"/>
      <c r="B174" s="494" t="s">
        <v>200</v>
      </c>
      <c r="C174" s="509">
        <v>153.18641600000001</v>
      </c>
      <c r="D174" s="1064">
        <v>243.86351400000004</v>
      </c>
      <c r="E174" s="1064">
        <v>158.14186600000002</v>
      </c>
      <c r="F174" s="1064">
        <v>394.13961599999982</v>
      </c>
      <c r="G174" s="1065">
        <v>84.099010000000007</v>
      </c>
      <c r="H174" s="1064">
        <v>30.975696999999997</v>
      </c>
      <c r="I174" s="1064">
        <v>35.947685</v>
      </c>
      <c r="J174" s="1064">
        <v>15.573709000000001</v>
      </c>
      <c r="K174" s="1064">
        <v>0</v>
      </c>
      <c r="L174" s="1065">
        <v>0</v>
      </c>
      <c r="M174" s="1064">
        <v>136.97825</v>
      </c>
      <c r="N174" s="1064">
        <v>209.96651200000005</v>
      </c>
      <c r="O174" s="1064">
        <v>117.37576300000001</v>
      </c>
      <c r="P174" s="1064">
        <v>305.22268499999996</v>
      </c>
      <c r="Q174" s="1065">
        <v>181.39012100000002</v>
      </c>
      <c r="R174" s="1064">
        <v>13.823309</v>
      </c>
      <c r="S174" s="1064">
        <v>76.364167000000009</v>
      </c>
      <c r="T174" s="1064">
        <v>142.49435199999999</v>
      </c>
      <c r="U174" s="1064">
        <v>20.582433999999996</v>
      </c>
      <c r="V174" s="1064">
        <v>13.627044000000001</v>
      </c>
      <c r="W174" s="1064">
        <v>182.70643500000006</v>
      </c>
      <c r="X174" s="1064">
        <v>115.24584100000001</v>
      </c>
      <c r="Y174" s="1064">
        <v>67.916786000000002</v>
      </c>
      <c r="Z174" s="1064">
        <v>24.389895000000003</v>
      </c>
      <c r="AA174" s="1064">
        <v>1.4683949999999999</v>
      </c>
      <c r="AB174" s="1064">
        <v>50.030524</v>
      </c>
      <c r="AC174" s="1064">
        <v>1.0261150000000001</v>
      </c>
      <c r="AD174" s="1064">
        <v>0</v>
      </c>
      <c r="AE174" s="1064">
        <v>15.272435</v>
      </c>
      <c r="AF174" s="1064">
        <v>165.381608</v>
      </c>
      <c r="AG174" s="1064">
        <v>3.3906000000000001</v>
      </c>
      <c r="AH174" s="1064">
        <v>0</v>
      </c>
      <c r="AI174" s="1064">
        <v>65.495235000000008</v>
      </c>
      <c r="AJ174" s="1066">
        <v>74.215246999999991</v>
      </c>
    </row>
    <row r="175" s="307" customFormat="true" ht="17.1" customHeight="true" x14ac:dyDescent="0.2">
      <c r="A175" s="1822"/>
      <c r="B175" s="494" t="s">
        <v>201</v>
      </c>
      <c r="C175" s="509">
        <v>68.878669999999985</v>
      </c>
      <c r="D175" s="1064">
        <v>138.92904199999998</v>
      </c>
      <c r="E175" s="1064">
        <v>143.89628400000001</v>
      </c>
      <c r="F175" s="1064">
        <v>265.70256799999999</v>
      </c>
      <c r="G175" s="1065">
        <v>40.284715999999996</v>
      </c>
      <c r="H175" s="1064">
        <v>19.156995999999999</v>
      </c>
      <c r="I175" s="1064">
        <v>37.064801999999993</v>
      </c>
      <c r="J175" s="1064">
        <v>18.57076</v>
      </c>
      <c r="K175" s="1064">
        <v>2.3542800000000002</v>
      </c>
      <c r="L175" s="1065">
        <v>0</v>
      </c>
      <c r="M175" s="1064">
        <v>54.248293999999994</v>
      </c>
      <c r="N175" s="1064">
        <v>118.553752</v>
      </c>
      <c r="O175" s="1064">
        <v>112.58876900000001</v>
      </c>
      <c r="P175" s="1064">
        <v>209.99197899999996</v>
      </c>
      <c r="Q175" s="1065">
        <v>85.161648</v>
      </c>
      <c r="R175" s="1064">
        <v>0</v>
      </c>
      <c r="S175" s="1064">
        <v>69.670935</v>
      </c>
      <c r="T175" s="1064">
        <v>155.40242899999998</v>
      </c>
      <c r="U175" s="1064">
        <v>3.3208979999999997</v>
      </c>
      <c r="V175" s="1064">
        <v>0</v>
      </c>
      <c r="W175" s="1064">
        <v>45.047590999999997</v>
      </c>
      <c r="X175" s="1064">
        <v>141.99855699999998</v>
      </c>
      <c r="Y175" s="1064">
        <v>20.199739000000001</v>
      </c>
      <c r="Z175" s="1064">
        <v>88.689476999999982</v>
      </c>
      <c r="AA175" s="1064">
        <v>15.615152</v>
      </c>
      <c r="AB175" s="1064">
        <v>12.323313000000001</v>
      </c>
      <c r="AC175" s="1064">
        <v>2.9774479999999999</v>
      </c>
      <c r="AD175" s="1064">
        <v>0</v>
      </c>
      <c r="AE175" s="1064">
        <v>0</v>
      </c>
      <c r="AF175" s="1064">
        <v>51.008909000000003</v>
      </c>
      <c r="AG175" s="1064">
        <v>1.2065859999999999</v>
      </c>
      <c r="AH175" s="1064">
        <v>0</v>
      </c>
      <c r="AI175" s="1064">
        <v>42.270568000000004</v>
      </c>
      <c r="AJ175" s="1066">
        <v>7.9596780000000003</v>
      </c>
    </row>
    <row r="176" s="307" customFormat="true" ht="17.1" customHeight="true" x14ac:dyDescent="0.2">
      <c r="A176" s="1822"/>
      <c r="B176" s="494" t="s">
        <v>202</v>
      </c>
      <c r="C176" s="509">
        <v>13785.149376999983</v>
      </c>
      <c r="D176" s="1064">
        <v>13088.759341999978</v>
      </c>
      <c r="E176" s="1064">
        <v>12231.722564000016</v>
      </c>
      <c r="F176" s="1064">
        <v>9143.0075800000341</v>
      </c>
      <c r="G176" s="1065">
        <v>1626.8310089999993</v>
      </c>
      <c r="H176" s="1064">
        <v>1949.781330999997</v>
      </c>
      <c r="I176" s="1064">
        <v>1138.3844310000018</v>
      </c>
      <c r="J176" s="1064">
        <v>254.70030700000007</v>
      </c>
      <c r="K176" s="1064">
        <v>21.067941000000001</v>
      </c>
      <c r="L176" s="1065">
        <v>0</v>
      </c>
      <c r="M176" s="1064">
        <v>11660.114638999996</v>
      </c>
      <c r="N176" s="1064">
        <v>11210.114992000023</v>
      </c>
      <c r="O176" s="1064">
        <v>10771.968892000006</v>
      </c>
      <c r="P176" s="1064">
        <v>9225.8865730000143</v>
      </c>
      <c r="Q176" s="1065">
        <v>3643.4507660000008</v>
      </c>
      <c r="R176" s="1064">
        <v>2244.2183779999991</v>
      </c>
      <c r="S176" s="1064">
        <v>3084.2802189999993</v>
      </c>
      <c r="T176" s="1064">
        <v>7274.557129999991</v>
      </c>
      <c r="U176" s="1064">
        <v>2190.5622499999999</v>
      </c>
      <c r="V176" s="1064">
        <v>3288.133274999996</v>
      </c>
      <c r="W176" s="1064">
        <v>2560.6323050000028</v>
      </c>
      <c r="X176" s="1064">
        <v>2693.2188319999977</v>
      </c>
      <c r="Y176" s="1064">
        <v>4393.0384010000025</v>
      </c>
      <c r="Z176" s="1064">
        <v>1094.5270089999997</v>
      </c>
      <c r="AA176" s="1064">
        <v>869.6913669999999</v>
      </c>
      <c r="AB176" s="1064">
        <v>952.41127000000051</v>
      </c>
      <c r="AC176" s="1064">
        <v>687.18265800000188</v>
      </c>
      <c r="AD176" s="1064">
        <v>754.86576700000023</v>
      </c>
      <c r="AE176" s="1064">
        <v>1274.5334570000023</v>
      </c>
      <c r="AF176" s="1064">
        <v>4914.2939250000009</v>
      </c>
      <c r="AG176" s="1064">
        <v>1783.775786000002</v>
      </c>
      <c r="AH176" s="1064">
        <v>3865.7714510000028</v>
      </c>
      <c r="AI176" s="1064">
        <v>2216.9233049999989</v>
      </c>
      <c r="AJ176" s="1066">
        <v>3732.853087</v>
      </c>
    </row>
    <row r="177" s="307" customFormat="true" ht="17.1" customHeight="true" x14ac:dyDescent="0.2">
      <c r="A177" s="1822"/>
      <c r="B177" s="494" t="s">
        <v>203</v>
      </c>
      <c r="C177" s="509">
        <v>24.372754</v>
      </c>
      <c r="D177" s="1064">
        <v>33.585579000000003</v>
      </c>
      <c r="E177" s="1064">
        <v>72.745377000000005</v>
      </c>
      <c r="F177" s="1064">
        <v>30.547675000000002</v>
      </c>
      <c r="G177" s="1065">
        <v>18.832315999999999</v>
      </c>
      <c r="H177" s="1064">
        <v>4.0688440000000003</v>
      </c>
      <c r="I177" s="1064">
        <v>13.217957</v>
      </c>
      <c r="J177" s="1064">
        <v>4.4263120000000002</v>
      </c>
      <c r="K177" s="1064">
        <v>0</v>
      </c>
      <c r="L177" s="1065">
        <v>0</v>
      </c>
      <c r="M177" s="1064">
        <v>17.950645999999999</v>
      </c>
      <c r="N177" s="1064">
        <v>31.670788000000002</v>
      </c>
      <c r="O177" s="1064">
        <v>57.022009000000004</v>
      </c>
      <c r="P177" s="1064">
        <v>30.362397000000001</v>
      </c>
      <c r="Q177" s="1065">
        <v>21.364748000000002</v>
      </c>
      <c r="R177" s="1064">
        <v>0</v>
      </c>
      <c r="S177" s="1064">
        <v>0</v>
      </c>
      <c r="T177" s="1064">
        <v>0</v>
      </c>
      <c r="U177" s="1064">
        <v>12.073877</v>
      </c>
      <c r="V177" s="1064">
        <v>27.326267000000001</v>
      </c>
      <c r="W177" s="1064">
        <v>93.772125000000003</v>
      </c>
      <c r="X177" s="1064">
        <v>0</v>
      </c>
      <c r="Y177" s="1064">
        <v>0</v>
      </c>
      <c r="Z177" s="1064">
        <v>4.3137629999999998</v>
      </c>
      <c r="AA177" s="1064">
        <v>0</v>
      </c>
      <c r="AB177" s="1064">
        <v>0</v>
      </c>
      <c r="AC177" s="1064">
        <v>7.9495640000000005</v>
      </c>
      <c r="AD177" s="1064">
        <v>0</v>
      </c>
      <c r="AE177" s="1064">
        <v>0</v>
      </c>
      <c r="AF177" s="1064">
        <v>20.548869</v>
      </c>
      <c r="AG177" s="1064">
        <v>10.445831999999999</v>
      </c>
      <c r="AH177" s="1064">
        <v>0</v>
      </c>
      <c r="AI177" s="1064">
        <v>3.6534040000000001</v>
      </c>
      <c r="AJ177" s="1066">
        <v>0</v>
      </c>
    </row>
    <row r="178" s="307" customFormat="true" ht="17.1" customHeight="true" x14ac:dyDescent="0.2">
      <c r="A178" s="1822"/>
      <c r="B178" s="494" t="s">
        <v>204</v>
      </c>
      <c r="C178" s="509">
        <v>0</v>
      </c>
      <c r="D178" s="1064">
        <v>22.557202000000004</v>
      </c>
      <c r="E178" s="1064">
        <v>30.167763999999998</v>
      </c>
      <c r="F178" s="1064">
        <v>20.827005</v>
      </c>
      <c r="G178" s="1065">
        <v>24.410055</v>
      </c>
      <c r="H178" s="1064">
        <v>6.1753610000000005</v>
      </c>
      <c r="I178" s="1064">
        <v>12.074694000000001</v>
      </c>
      <c r="J178" s="1064">
        <v>5.3823799999999995</v>
      </c>
      <c r="K178" s="1064">
        <v>0</v>
      </c>
      <c r="L178" s="1065">
        <v>0</v>
      </c>
      <c r="M178" s="1064">
        <v>0</v>
      </c>
      <c r="N178" s="1064">
        <v>13.664878999999999</v>
      </c>
      <c r="O178" s="1064">
        <v>21.342017999999996</v>
      </c>
      <c r="P178" s="1064">
        <v>22.461969</v>
      </c>
      <c r="Q178" s="1065">
        <v>16.860724999999999</v>
      </c>
      <c r="R178" s="1064">
        <v>0</v>
      </c>
      <c r="S178" s="1064">
        <v>0</v>
      </c>
      <c r="T178" s="1064">
        <v>0</v>
      </c>
      <c r="U178" s="1064">
        <v>0</v>
      </c>
      <c r="V178" s="1064">
        <v>0</v>
      </c>
      <c r="W178" s="1064">
        <v>25.306366999999998</v>
      </c>
      <c r="X178" s="1064">
        <v>50.469934000000002</v>
      </c>
      <c r="Y178" s="1064">
        <v>11.542707999999999</v>
      </c>
      <c r="Z178" s="1064">
        <v>0</v>
      </c>
      <c r="AA178" s="1064">
        <v>2.9401619999999999</v>
      </c>
      <c r="AB178" s="1064">
        <v>0</v>
      </c>
      <c r="AC178" s="1064">
        <v>0</v>
      </c>
      <c r="AD178" s="1064">
        <v>0</v>
      </c>
      <c r="AE178" s="1064">
        <v>2.000089</v>
      </c>
      <c r="AF178" s="1064">
        <v>0</v>
      </c>
      <c r="AG178" s="1064">
        <v>0</v>
      </c>
      <c r="AH178" s="1064">
        <v>0</v>
      </c>
      <c r="AI178" s="1064">
        <v>5.7027659999999996</v>
      </c>
      <c r="AJ178" s="1066">
        <v>0</v>
      </c>
    </row>
    <row r="179" s="307" customFormat="true" ht="17.1" customHeight="true" x14ac:dyDescent="0.2">
      <c r="A179" s="1822"/>
      <c r="B179" s="494" t="s">
        <v>205</v>
      </c>
      <c r="C179" s="509">
        <v>22.765306999999996</v>
      </c>
      <c r="D179" s="1064">
        <v>75.877465999999998</v>
      </c>
      <c r="E179" s="1064">
        <v>113.246306</v>
      </c>
      <c r="F179" s="1064">
        <v>203.30362799999997</v>
      </c>
      <c r="G179" s="1065">
        <v>183.19201500000003</v>
      </c>
      <c r="H179" s="1064">
        <v>49.033959999999993</v>
      </c>
      <c r="I179" s="1064">
        <v>87.23606199999999</v>
      </c>
      <c r="J179" s="1064">
        <v>50.928388999999981</v>
      </c>
      <c r="K179" s="1064">
        <v>12.000170000000001</v>
      </c>
      <c r="L179" s="1065">
        <v>0</v>
      </c>
      <c r="M179" s="1064">
        <v>12.516437</v>
      </c>
      <c r="N179" s="1064">
        <v>37.789949999999997</v>
      </c>
      <c r="O179" s="1064">
        <v>77.741276999999997</v>
      </c>
      <c r="P179" s="1064">
        <v>87.257002999999983</v>
      </c>
      <c r="Q179" s="1065">
        <v>183.881474</v>
      </c>
      <c r="R179" s="1064">
        <v>0</v>
      </c>
      <c r="S179" s="1064">
        <v>0</v>
      </c>
      <c r="T179" s="1064">
        <v>0</v>
      </c>
      <c r="U179" s="1064">
        <v>20.631996999999998</v>
      </c>
      <c r="V179" s="1064">
        <v>0</v>
      </c>
      <c r="W179" s="1064">
        <v>44.734874000000005</v>
      </c>
      <c r="X179" s="1064">
        <v>4.8757659999999996</v>
      </c>
      <c r="Y179" s="1064">
        <v>18.985355999999999</v>
      </c>
      <c r="Z179" s="1064">
        <v>8.7138749999999998</v>
      </c>
      <c r="AA179" s="1064">
        <v>186.5926989999999</v>
      </c>
      <c r="AB179" s="1064">
        <v>0.400312</v>
      </c>
      <c r="AC179" s="1064">
        <v>0</v>
      </c>
      <c r="AD179" s="1064">
        <v>18.557197000000002</v>
      </c>
      <c r="AE179" s="1064">
        <v>0</v>
      </c>
      <c r="AF179" s="1064">
        <v>146.58919299999999</v>
      </c>
      <c r="AG179" s="1064">
        <v>42.876159999999999</v>
      </c>
      <c r="AH179" s="1064">
        <v>0</v>
      </c>
      <c r="AI179" s="1064">
        <v>85.228171000000003</v>
      </c>
      <c r="AJ179" s="1066">
        <v>20.199122000000003</v>
      </c>
    </row>
    <row r="180" s="307" customFormat="true" ht="17.1" customHeight="true" x14ac:dyDescent="0.2">
      <c r="A180" s="1822"/>
      <c r="B180" s="494" t="s">
        <v>190</v>
      </c>
      <c r="C180" s="509">
        <v>5.4970689999999998</v>
      </c>
      <c r="D180" s="1064">
        <v>16.609752</v>
      </c>
      <c r="E180" s="1064">
        <v>47.551153999999997</v>
      </c>
      <c r="F180" s="1064">
        <v>53.803042000000005</v>
      </c>
      <c r="G180" s="1065">
        <v>30.567350000000001</v>
      </c>
      <c r="H180" s="1064">
        <v>10.437231000000001</v>
      </c>
      <c r="I180" s="1064">
        <v>27.417862</v>
      </c>
      <c r="J180" s="1064">
        <v>7.5372170000000001</v>
      </c>
      <c r="K180" s="1064">
        <v>5.1077130000000004</v>
      </c>
      <c r="L180" s="1065">
        <v>0</v>
      </c>
      <c r="M180" s="1064">
        <v>2.7965439999999999</v>
      </c>
      <c r="N180" s="1064">
        <v>11.500722</v>
      </c>
      <c r="O180" s="1064">
        <v>26.702296999999998</v>
      </c>
      <c r="P180" s="1064">
        <v>32.161145000000005</v>
      </c>
      <c r="Q180" s="1065">
        <v>30.367635999999997</v>
      </c>
      <c r="R180" s="1064">
        <v>21.392626999999997</v>
      </c>
      <c r="S180" s="1064">
        <v>0</v>
      </c>
      <c r="T180" s="1064">
        <v>11.528586000000001</v>
      </c>
      <c r="U180" s="1064">
        <v>2.7965439999999999</v>
      </c>
      <c r="V180" s="1064">
        <v>2.2231740000000002</v>
      </c>
      <c r="W180" s="1064">
        <v>29.830287999999999</v>
      </c>
      <c r="X180" s="1064">
        <v>5.4102899999999998</v>
      </c>
      <c r="Y180" s="1064">
        <v>0</v>
      </c>
      <c r="Z180" s="1064">
        <v>0</v>
      </c>
      <c r="AA180" s="1064">
        <v>4.0955640000000004</v>
      </c>
      <c r="AB180" s="1064">
        <v>0</v>
      </c>
      <c r="AC180" s="1064">
        <v>0</v>
      </c>
      <c r="AD180" s="1064">
        <v>67.992373999999998</v>
      </c>
      <c r="AE180" s="1064">
        <v>0</v>
      </c>
      <c r="AF180" s="1064">
        <v>0</v>
      </c>
      <c r="AG180" s="1064">
        <v>0</v>
      </c>
      <c r="AH180" s="1064">
        <v>8.7589199999999998</v>
      </c>
      <c r="AI180" s="1064">
        <v>0</v>
      </c>
      <c r="AJ180" s="1066">
        <v>0</v>
      </c>
    </row>
    <row r="181" s="307" customFormat="true" ht="17.1" customHeight="true" x14ac:dyDescent="0.2">
      <c r="A181" s="1823"/>
      <c r="B181" s="496" t="s">
        <v>208</v>
      </c>
      <c r="C181" s="510">
        <v>14268.577282999986</v>
      </c>
      <c r="D181" s="1067">
        <v>14254.897822999983</v>
      </c>
      <c r="E181" s="1067">
        <v>14272.365669000026</v>
      </c>
      <c r="F181" s="1067">
        <v>14268.59895600002</v>
      </c>
      <c r="G181" s="1068">
        <v>14267.088199999991</v>
      </c>
      <c r="H181" s="1067">
        <v>2189.2015399999982</v>
      </c>
      <c r="I181" s="1067">
        <v>2195.270897999997</v>
      </c>
      <c r="J181" s="1067">
        <v>2194.9219269999953</v>
      </c>
      <c r="K181" s="1067">
        <v>2186.8614349999993</v>
      </c>
      <c r="L181" s="1068">
        <v>2192.6485869999988</v>
      </c>
      <c r="M181" s="1067">
        <v>12077.042723999997</v>
      </c>
      <c r="N181" s="1067">
        <v>12060.771715000006</v>
      </c>
      <c r="O181" s="1067">
        <v>12079.533072000007</v>
      </c>
      <c r="P181" s="1067">
        <v>12080.692429999996</v>
      </c>
      <c r="Q181" s="1068">
        <v>12074.583602999986</v>
      </c>
      <c r="R181" s="1067">
        <v>2893.3434540000057</v>
      </c>
      <c r="S181" s="1067">
        <v>5329.741752999993</v>
      </c>
      <c r="T181" s="1067">
        <v>9266.7832039999721</v>
      </c>
      <c r="U181" s="1067">
        <v>2604.788714000003</v>
      </c>
      <c r="V181" s="1067">
        <v>3851.4561099999978</v>
      </c>
      <c r="W181" s="1067">
        <v>3523.5459259999989</v>
      </c>
      <c r="X181" s="1067">
        <v>3537.5165839999991</v>
      </c>
      <c r="Y181" s="1067">
        <v>6993.2219169999962</v>
      </c>
      <c r="Z181" s="1067">
        <v>1488.503344</v>
      </c>
      <c r="AA181" s="1067">
        <v>1611.6157669999968</v>
      </c>
      <c r="AB181" s="1067">
        <v>1125.367885000001</v>
      </c>
      <c r="AC181" s="1067">
        <v>781.32096500000216</v>
      </c>
      <c r="AD181" s="1067">
        <v>6319.9398949999868</v>
      </c>
      <c r="AE181" s="1067">
        <v>1478.848139000002</v>
      </c>
      <c r="AF181" s="1067">
        <v>5948.3941680000016</v>
      </c>
      <c r="AG181" s="1067">
        <v>2104.3181780000014</v>
      </c>
      <c r="AH181" s="1067">
        <v>4826.41782900001</v>
      </c>
      <c r="AI181" s="1067">
        <v>2808.5955859999999</v>
      </c>
      <c r="AJ181" s="1069">
        <v>4837.8085130000009</v>
      </c>
    </row>
    <row r="182" s="257" customFormat="true" ht="15" customHeight="true" x14ac:dyDescent="0.2">
      <c r="B182" s="511"/>
    </row>
    <row r="183" s="257" customFormat="true" ht="15" customHeight="true" x14ac:dyDescent="0.2">
      <c r="B183" s="511"/>
    </row>
    <row r="184" s="257" customFormat="true" ht="15" customHeight="true" x14ac:dyDescent="0.2">
      <c r="B184" s="511"/>
    </row>
    <row r="185" s="257" customFormat="true" ht="15" customHeight="true" x14ac:dyDescent="0.2">
      <c r="B185" s="511"/>
    </row>
    <row r="186" s="257" customFormat="true" ht="15" customHeight="true" x14ac:dyDescent="0.2">
      <c r="B186" s="511"/>
    </row>
    <row r="187" s="257" customFormat="true" ht="15" customHeight="true" x14ac:dyDescent="0.2">
      <c r="B187" s="511"/>
    </row>
    <row r="188" s="257" customFormat="true" ht="15" customHeight="true" x14ac:dyDescent="0.2">
      <c r="B188" s="511"/>
    </row>
    <row r="189" s="257" customFormat="true" ht="15" customHeight="true" x14ac:dyDescent="0.2">
      <c r="B189" s="511"/>
    </row>
    <row r="190" s="257" customFormat="true" ht="15" customHeight="true" x14ac:dyDescent="0.2">
      <c r="B190" s="511"/>
    </row>
    <row r="191" s="257" customFormat="true" ht="15" customHeight="true" x14ac:dyDescent="0.2">
      <c r="B191" s="511"/>
    </row>
    <row r="192" s="257" customFormat="true" ht="15" customHeight="true" x14ac:dyDescent="0.2">
      <c r="B192" s="511"/>
    </row>
    <row r="193" s="257" customFormat="true" ht="15" customHeight="true" x14ac:dyDescent="0.2">
      <c r="A193" s="471"/>
      <c r="B193" s="258"/>
      <c r="C193" s="512"/>
      <c r="D193" s="512"/>
      <c r="E193" s="512"/>
      <c r="F193" s="512"/>
      <c r="G193" s="512"/>
      <c r="H193" s="512"/>
      <c r="I193" s="512"/>
      <c r="J193" s="512"/>
      <c r="K193" s="512"/>
      <c r="L193" s="512"/>
      <c r="M193" s="512"/>
      <c r="N193" s="512"/>
      <c r="O193" s="512"/>
      <c r="P193" s="512"/>
      <c r="Q193" s="512"/>
      <c r="R193" s="512"/>
      <c r="S193" s="512"/>
      <c r="T193" s="512"/>
      <c r="U193" s="512"/>
      <c r="V193" s="512"/>
      <c r="W193" s="512"/>
      <c r="X193" s="512"/>
      <c r="Y193" s="512"/>
      <c r="Z193" s="512"/>
      <c r="AA193" s="512"/>
      <c r="AB193" s="512"/>
    </row>
    <row r="194" s="257" customFormat="true" ht="15" customHeight="true" x14ac:dyDescent="0.2">
      <c r="A194" s="471"/>
      <c r="B194" s="258"/>
      <c r="C194" s="512"/>
      <c r="D194" s="512"/>
      <c r="E194" s="512"/>
      <c r="F194" s="512"/>
      <c r="G194" s="512"/>
      <c r="H194" s="512"/>
      <c r="I194" s="512"/>
      <c r="J194" s="512"/>
      <c r="K194" s="512"/>
      <c r="L194" s="512"/>
      <c r="M194" s="512"/>
      <c r="N194" s="512"/>
      <c r="O194" s="512"/>
      <c r="P194" s="512"/>
      <c r="Q194" s="512"/>
      <c r="R194" s="512"/>
      <c r="S194" s="512"/>
      <c r="T194" s="512"/>
      <c r="U194" s="512"/>
      <c r="V194" s="512"/>
      <c r="W194" s="512"/>
      <c r="X194" s="512"/>
      <c r="Y194" s="512"/>
      <c r="Z194" s="512"/>
      <c r="AA194" s="512"/>
      <c r="AB194" s="512"/>
    </row>
    <row r="195" s="257" customFormat="true" ht="15" customHeight="true" x14ac:dyDescent="0.2">
      <c r="A195" s="471"/>
      <c r="B195" s="258"/>
      <c r="C195" s="512"/>
      <c r="D195" s="512"/>
      <c r="E195" s="512"/>
      <c r="F195" s="512"/>
      <c r="G195" s="512"/>
      <c r="H195" s="512"/>
      <c r="I195" s="512"/>
      <c r="J195" s="512"/>
      <c r="K195" s="512"/>
      <c r="L195" s="512"/>
      <c r="M195" s="512"/>
      <c r="N195" s="512"/>
      <c r="O195" s="512"/>
      <c r="P195" s="512"/>
      <c r="Q195" s="512"/>
      <c r="R195" s="512"/>
      <c r="S195" s="512"/>
      <c r="T195" s="512"/>
      <c r="U195" s="512"/>
      <c r="V195" s="512"/>
      <c r="W195" s="512"/>
      <c r="X195" s="512"/>
      <c r="Y195" s="512"/>
      <c r="Z195" s="512"/>
      <c r="AA195" s="512"/>
      <c r="AB195" s="512"/>
    </row>
    <row r="196" s="257" customFormat="true" ht="15" customHeight="true" x14ac:dyDescent="0.2">
      <c r="A196" s="471"/>
      <c r="B196" s="258"/>
      <c r="C196" s="512"/>
      <c r="D196" s="512"/>
      <c r="E196" s="512"/>
      <c r="F196" s="512"/>
      <c r="G196" s="512"/>
      <c r="H196" s="512"/>
      <c r="I196" s="512"/>
      <c r="J196" s="512"/>
      <c r="K196" s="512"/>
      <c r="L196" s="512"/>
      <c r="M196" s="512"/>
      <c r="N196" s="512"/>
      <c r="O196" s="512"/>
      <c r="P196" s="512"/>
      <c r="Q196" s="512"/>
      <c r="R196" s="512"/>
      <c r="S196" s="512"/>
      <c r="T196" s="512"/>
      <c r="U196" s="512"/>
      <c r="V196" s="512"/>
      <c r="W196" s="512"/>
      <c r="X196" s="512"/>
      <c r="Y196" s="512"/>
      <c r="Z196" s="512"/>
      <c r="AA196" s="512"/>
      <c r="AB196" s="512"/>
    </row>
    <row r="197" s="257" customFormat="true" ht="15" customHeight="true" x14ac:dyDescent="0.2">
      <c r="A197" s="471"/>
      <c r="B197" s="258"/>
      <c r="C197" s="512"/>
      <c r="D197" s="512"/>
      <c r="E197" s="512"/>
      <c r="F197" s="512"/>
      <c r="G197" s="512"/>
      <c r="H197" s="512"/>
      <c r="I197" s="512"/>
      <c r="J197" s="512"/>
      <c r="K197" s="512"/>
      <c r="L197" s="512"/>
      <c r="M197" s="512"/>
      <c r="N197" s="512"/>
      <c r="O197" s="512"/>
      <c r="P197" s="512"/>
      <c r="Q197" s="512"/>
      <c r="R197" s="512"/>
      <c r="S197" s="512"/>
      <c r="T197" s="512"/>
      <c r="U197" s="512"/>
      <c r="V197" s="512"/>
      <c r="W197" s="512"/>
      <c r="X197" s="512"/>
      <c r="Y197" s="512"/>
      <c r="Z197" s="512"/>
      <c r="AA197" s="512"/>
      <c r="AB197" s="512"/>
    </row>
    <row r="198" s="257" customFormat="true" ht="15" customHeight="true" x14ac:dyDescent="0.2">
      <c r="A198" s="471"/>
      <c r="B198" s="258"/>
      <c r="C198" s="512"/>
      <c r="D198" s="512"/>
      <c r="E198" s="512"/>
      <c r="F198" s="512"/>
      <c r="G198" s="512"/>
      <c r="H198" s="512"/>
      <c r="I198" s="512"/>
      <c r="J198" s="512"/>
      <c r="K198" s="512"/>
      <c r="L198" s="512"/>
      <c r="M198" s="512"/>
      <c r="N198" s="512"/>
      <c r="O198" s="512"/>
      <c r="P198" s="512"/>
      <c r="Q198" s="512"/>
      <c r="R198" s="512"/>
      <c r="S198" s="512"/>
      <c r="T198" s="512"/>
      <c r="U198" s="512"/>
      <c r="V198" s="512"/>
      <c r="W198" s="512"/>
      <c r="X198" s="512"/>
      <c r="Y198" s="512"/>
      <c r="Z198" s="512"/>
      <c r="AA198" s="512"/>
      <c r="AB198" s="512"/>
    </row>
    <row r="199" s="257" customFormat="true" ht="15" customHeight="true" x14ac:dyDescent="0.2">
      <c r="A199" s="475"/>
      <c r="B199" s="258"/>
      <c r="C199" s="513"/>
      <c r="D199" s="513"/>
      <c r="E199" s="513"/>
      <c r="F199" s="513"/>
      <c r="G199" s="513"/>
      <c r="H199" s="513"/>
      <c r="I199" s="513"/>
      <c r="J199" s="513"/>
      <c r="K199" s="513"/>
      <c r="L199" s="513"/>
      <c r="M199" s="513"/>
      <c r="N199" s="513"/>
      <c r="O199" s="513"/>
      <c r="P199" s="513"/>
      <c r="Q199" s="513"/>
      <c r="R199" s="513"/>
      <c r="S199" s="513"/>
      <c r="T199" s="513"/>
      <c r="U199" s="513"/>
    </row>
    <row r="200" s="257" customFormat="true" ht="15" customHeight="true" x14ac:dyDescent="0.2">
      <c r="A200" s="472"/>
      <c r="B200" s="258"/>
      <c r="C200" s="513"/>
      <c r="D200" s="513"/>
      <c r="E200" s="513"/>
      <c r="F200" s="513"/>
      <c r="G200" s="513"/>
      <c r="H200" s="513"/>
      <c r="I200" s="513"/>
      <c r="J200" s="513"/>
      <c r="K200" s="513"/>
      <c r="L200" s="513"/>
      <c r="M200" s="513"/>
      <c r="N200" s="513"/>
      <c r="O200" s="513"/>
      <c r="P200" s="513"/>
      <c r="Q200" s="513"/>
      <c r="R200" s="513"/>
      <c r="S200" s="513"/>
      <c r="T200" s="513"/>
      <c r="U200" s="513"/>
    </row>
    <row r="201" s="257" customFormat="true" ht="15" customHeight="true" x14ac:dyDescent="0.2">
      <c r="A201" s="475"/>
      <c r="B201" s="258"/>
      <c r="C201" s="513"/>
      <c r="D201" s="513"/>
      <c r="E201" s="513"/>
      <c r="F201" s="513"/>
      <c r="G201" s="513"/>
      <c r="H201" s="513"/>
      <c r="I201" s="513"/>
      <c r="J201" s="513"/>
      <c r="K201" s="513"/>
      <c r="L201" s="513"/>
      <c r="M201" s="513"/>
      <c r="N201" s="513"/>
      <c r="O201" s="513"/>
      <c r="P201" s="513"/>
      <c r="Q201" s="513"/>
      <c r="R201" s="513"/>
      <c r="S201" s="513"/>
      <c r="T201" s="513"/>
      <c r="U201" s="513"/>
    </row>
    <row r="202" s="257" customFormat="true" ht="15" customHeight="true" x14ac:dyDescent="0.2">
      <c r="A202" s="475"/>
      <c r="B202" s="258"/>
      <c r="C202" s="513"/>
      <c r="D202" s="513"/>
      <c r="E202" s="513"/>
      <c r="F202" s="513"/>
      <c r="G202" s="513"/>
      <c r="H202" s="513"/>
      <c r="I202" s="513"/>
      <c r="J202" s="513"/>
      <c r="K202" s="513"/>
      <c r="L202" s="513"/>
      <c r="M202" s="513"/>
      <c r="N202" s="513"/>
      <c r="O202" s="513"/>
      <c r="P202" s="513"/>
      <c r="Q202" s="513"/>
      <c r="R202" s="513"/>
      <c r="S202" s="513"/>
      <c r="T202" s="513"/>
      <c r="U202" s="513"/>
    </row>
    <row r="203" s="257" customFormat="true" ht="15" customHeight="true" x14ac:dyDescent="0.2">
      <c r="A203" s="475"/>
      <c r="B203" s="258"/>
      <c r="C203" s="513"/>
      <c r="D203" s="513"/>
      <c r="E203" s="513"/>
      <c r="F203" s="513"/>
      <c r="G203" s="513"/>
      <c r="H203" s="513"/>
      <c r="I203" s="513"/>
      <c r="J203" s="513"/>
      <c r="K203" s="513"/>
      <c r="L203" s="513"/>
      <c r="M203" s="513"/>
      <c r="N203" s="513"/>
      <c r="O203" s="513"/>
      <c r="P203" s="513"/>
      <c r="Q203" s="513"/>
      <c r="R203" s="513"/>
      <c r="S203" s="513"/>
      <c r="T203" s="513"/>
      <c r="U203" s="513"/>
    </row>
    <row r="204" s="257" customFormat="true" ht="15" customHeight="true" x14ac:dyDescent="0.2">
      <c r="A204" s="475"/>
      <c r="B204" s="258"/>
      <c r="C204" s="513"/>
      <c r="D204" s="513"/>
      <c r="E204" s="513"/>
      <c r="F204" s="513"/>
      <c r="G204" s="513"/>
      <c r="H204" s="513"/>
      <c r="I204" s="513"/>
      <c r="J204" s="513"/>
      <c r="K204" s="513"/>
      <c r="L204" s="513"/>
      <c r="M204" s="513"/>
      <c r="N204" s="513"/>
      <c r="O204" s="513"/>
      <c r="P204" s="513"/>
      <c r="Q204" s="513"/>
      <c r="R204" s="513"/>
      <c r="S204" s="513"/>
      <c r="T204" s="513"/>
      <c r="U204" s="513"/>
    </row>
    <row r="205" s="257" customFormat="true" ht="15" customHeight="true" x14ac:dyDescent="0.2">
      <c r="A205" s="475"/>
      <c r="B205" s="258"/>
      <c r="C205" s="513"/>
      <c r="D205" s="513"/>
      <c r="E205" s="513"/>
      <c r="F205" s="513"/>
      <c r="G205" s="513"/>
      <c r="H205" s="513"/>
      <c r="I205" s="513"/>
      <c r="J205" s="513"/>
      <c r="K205" s="513"/>
      <c r="L205" s="513"/>
      <c r="M205" s="513"/>
      <c r="N205" s="513"/>
      <c r="O205" s="513"/>
      <c r="P205" s="513"/>
      <c r="Q205" s="513"/>
      <c r="R205" s="513"/>
      <c r="S205" s="513"/>
      <c r="T205" s="513"/>
      <c r="U205" s="513"/>
    </row>
    <row r="206" s="257" customFormat="true" ht="15" customHeight="true" x14ac:dyDescent="0.2">
      <c r="B206" s="511"/>
    </row>
    <row r="207" s="257" customFormat="true" ht="17.25" customHeight="true" x14ac:dyDescent="0.2"/>
    <row r="208" s="257" customFormat="true" ht="22.5" customHeight="true" x14ac:dyDescent="0.35">
      <c r="A208" s="1856" t="str">
        <f>A1026</f>
        <v>Cambodia</v>
      </c>
      <c r="B208" s="1857"/>
    </row>
    <row r="209" s="257" customFormat="true" ht="22.5" customHeight="true" x14ac:dyDescent="0.3">
      <c r="A209" s="476" t="s">
        <v>209</v>
      </c>
      <c r="B209" s="397"/>
    </row>
    <row r="210" s="257" customFormat="true" ht="22.5" customHeight="true" x14ac:dyDescent="0.35">
      <c r="A210" s="398" t="str">
        <f>A1034</f>
        <v>2005</v>
      </c>
      <c r="B210" s="514"/>
    </row>
    <row r="211" s="257" customFormat="true" ht="15" customHeight="true" x14ac:dyDescent="0.35">
      <c r="A211" s="399"/>
      <c r="B211" s="397"/>
    </row>
    <row r="212" s="257" customFormat="true" ht="15" customHeight="true" x14ac:dyDescent="0.25">
      <c r="A212" s="400" t="s">
        <v>147</v>
      </c>
      <c r="B212" s="397"/>
    </row>
    <row r="213" s="257" customFormat="true" ht="15" customHeight="true" x14ac:dyDescent="0.25">
      <c r="A213" s="1852" t="s">
        <v>40</v>
      </c>
      <c r="B213" s="1853"/>
    </row>
    <row r="214" s="257" customFormat="true" ht="15" customHeight="true" x14ac:dyDescent="0.2">
      <c r="A214" s="1854" t="s">
        <v>39</v>
      </c>
      <c r="B214" s="1855"/>
    </row>
    <row r="215" s="257" customFormat="true" ht="15" customHeight="true" x14ac:dyDescent="0.2">
      <c r="A215" s="401" t="s">
        <v>148</v>
      </c>
      <c r="B215" s="397" t="str">
        <f>A1025</f>
        <v>DHS05</v>
      </c>
    </row>
    <row r="216" s="257" customFormat="true" ht="15" customHeight="true" x14ac:dyDescent="0.2">
      <c r="A216" s="401"/>
      <c r="B216" s="397"/>
    </row>
    <row r="217" s="257" customFormat="true" ht="15" customHeight="true" x14ac:dyDescent="0.2">
      <c r="A217" s="401"/>
      <c r="B217" s="403"/>
    </row>
    <row r="218" s="257" customFormat="true" ht="15" customHeight="true" x14ac:dyDescent="0.2">
      <c r="A218" s="401"/>
      <c r="B218" s="397"/>
    </row>
    <row r="219" s="257" customFormat="true" ht="15" customHeight="true" x14ac:dyDescent="0.2">
      <c r="A219" s="404"/>
      <c r="B219" s="405"/>
    </row>
    <row r="220" s="307" customFormat="true" ht="20.1" customHeight="true" x14ac:dyDescent="0.2">
      <c r="A220" s="1845" t="s">
        <v>149</v>
      </c>
      <c r="B220" s="1845"/>
      <c r="C220" s="1847" t="s">
        <v>150</v>
      </c>
      <c r="D220" s="1848"/>
      <c r="E220" s="1848"/>
      <c r="F220" s="1848"/>
      <c r="G220" s="1849"/>
      <c r="H220" s="1849" t="s">
        <v>38</v>
      </c>
      <c r="I220" s="1848"/>
      <c r="J220" s="1848"/>
      <c r="K220" s="1848"/>
      <c r="L220" s="1849"/>
      <c r="M220" s="1849" t="s">
        <v>37</v>
      </c>
      <c r="N220" s="1848"/>
      <c r="O220" s="1848"/>
      <c r="P220" s="1848"/>
      <c r="Q220" s="1849"/>
      <c r="R220" s="1849" t="s">
        <v>151</v>
      </c>
      <c r="S220" s="1848"/>
      <c r="T220" s="1848"/>
      <c r="U220" s="1848"/>
      <c r="V220" s="1848"/>
      <c r="W220" s="1848"/>
      <c r="X220" s="1848"/>
      <c r="Y220" s="1848"/>
      <c r="Z220" s="1848"/>
      <c r="AA220" s="1848"/>
      <c r="AB220" s="1848"/>
      <c r="AC220" s="1848"/>
      <c r="AD220" s="1848"/>
      <c r="AE220" s="1848"/>
      <c r="AF220" s="1848"/>
      <c r="AG220" s="1848"/>
      <c r="AH220" s="1848"/>
      <c r="AI220" s="1848"/>
      <c r="AJ220" s="1849"/>
    </row>
    <row r="221" s="433" customFormat="true" ht="45" customHeight="true" x14ac:dyDescent="0.2">
      <c r="A221" s="1851"/>
      <c r="B221" s="1851"/>
      <c r="C221" s="515" t="s">
        <v>0</v>
      </c>
      <c r="D221" s="516" t="s">
        <v>1</v>
      </c>
      <c r="E221" s="516" t="s">
        <v>2</v>
      </c>
      <c r="F221" s="516" t="s">
        <v>3</v>
      </c>
      <c r="G221" s="517" t="s">
        <v>4</v>
      </c>
      <c r="H221" s="516" t="s">
        <v>0</v>
      </c>
      <c r="I221" s="516" t="s">
        <v>1</v>
      </c>
      <c r="J221" s="516" t="s">
        <v>2</v>
      </c>
      <c r="K221" s="516" t="s">
        <v>3</v>
      </c>
      <c r="L221" s="517" t="s">
        <v>4</v>
      </c>
      <c r="M221" s="516" t="s">
        <v>0</v>
      </c>
      <c r="N221" s="516" t="s">
        <v>1</v>
      </c>
      <c r="O221" s="516" t="s">
        <v>2</v>
      </c>
      <c r="P221" s="516" t="s">
        <v>3</v>
      </c>
      <c r="Q221" s="517" t="s">
        <v>4</v>
      </c>
      <c r="R221" s="516" t="s">
        <v>152</v>
      </c>
      <c r="S221" s="516" t="s">
        <v>153</v>
      </c>
      <c r="T221" s="516" t="s">
        <v>154</v>
      </c>
      <c r="U221" s="516" t="s">
        <v>155</v>
      </c>
      <c r="V221" s="516" t="s">
        <v>156</v>
      </c>
      <c r="W221" s="516" t="s">
        <v>157</v>
      </c>
      <c r="X221" s="516" t="s">
        <v>158</v>
      </c>
      <c r="Y221" s="516" t="s">
        <v>159</v>
      </c>
      <c r="Z221" s="516" t="s">
        <v>160</v>
      </c>
      <c r="AA221" s="516" t="s">
        <v>161</v>
      </c>
      <c r="AB221" s="516" t="s">
        <v>162</v>
      </c>
      <c r="AC221" s="516" t="s">
        <v>163</v>
      </c>
      <c r="AD221" s="516" t="s">
        <v>164</v>
      </c>
      <c r="AE221" s="516" t="s">
        <v>165</v>
      </c>
      <c r="AF221" s="516" t="s">
        <v>166</v>
      </c>
      <c r="AG221" s="516" t="s">
        <v>167</v>
      </c>
      <c r="AH221" s="516" t="s">
        <v>168</v>
      </c>
      <c r="AI221" s="516" t="s">
        <v>169</v>
      </c>
      <c r="AJ221" s="518" t="s">
        <v>170</v>
      </c>
    </row>
    <row r="222" s="307" customFormat="true" ht="17.1" customHeight="true" x14ac:dyDescent="0.2">
      <c r="A222" s="1850" t="s">
        <v>36</v>
      </c>
      <c r="B222" s="519" t="s">
        <v>15</v>
      </c>
      <c r="C222" s="520" t="s">
        <v>35</v>
      </c>
      <c r="D222" s="520" t="s">
        <v>35</v>
      </c>
      <c r="E222" s="520" t="s">
        <v>35</v>
      </c>
      <c r="F222" s="520" t="s">
        <v>35</v>
      </c>
      <c r="G222" s="520" t="s">
        <v>35</v>
      </c>
      <c r="H222" s="520" t="s">
        <v>35</v>
      </c>
      <c r="I222" s="520" t="s">
        <v>35</v>
      </c>
      <c r="J222" s="520" t="s">
        <v>35</v>
      </c>
      <c r="K222" s="520" t="s">
        <v>35</v>
      </c>
      <c r="L222" s="520" t="s">
        <v>35</v>
      </c>
      <c r="M222" s="520" t="s">
        <v>35</v>
      </c>
      <c r="N222" s="520" t="s">
        <v>35</v>
      </c>
      <c r="O222" s="520" t="s">
        <v>35</v>
      </c>
      <c r="P222" s="520" t="s">
        <v>35</v>
      </c>
      <c r="Q222" s="520" t="s">
        <v>35</v>
      </c>
      <c r="R222" s="520" t="s">
        <v>35</v>
      </c>
      <c r="S222" s="520" t="s">
        <v>35</v>
      </c>
      <c r="T222" s="520" t="s">
        <v>35</v>
      </c>
      <c r="U222" s="520" t="s">
        <v>35</v>
      </c>
      <c r="V222" s="520" t="s">
        <v>35</v>
      </c>
      <c r="W222" s="520" t="s">
        <v>35</v>
      </c>
      <c r="X222" s="520" t="s">
        <v>35</v>
      </c>
      <c r="Y222" s="520" t="s">
        <v>35</v>
      </c>
      <c r="Z222" s="520" t="s">
        <v>35</v>
      </c>
      <c r="AA222" s="520" t="s">
        <v>35</v>
      </c>
      <c r="AB222" s="520" t="s">
        <v>35</v>
      </c>
      <c r="AC222" s="520" t="s">
        <v>35</v>
      </c>
      <c r="AD222" s="520" t="s">
        <v>35</v>
      </c>
      <c r="AE222" s="520" t="s">
        <v>35</v>
      </c>
      <c r="AF222" s="520" t="s">
        <v>35</v>
      </c>
      <c r="AG222" s="520" t="s">
        <v>35</v>
      </c>
      <c r="AH222" s="520" t="s">
        <v>35</v>
      </c>
      <c r="AI222" s="520" t="s">
        <v>35</v>
      </c>
      <c r="AJ222" s="520" t="s">
        <v>35</v>
      </c>
    </row>
    <row r="223" s="307" customFormat="true" ht="17.1" customHeight="true" x14ac:dyDescent="0.2">
      <c r="A223" s="1822"/>
      <c r="B223" s="521" t="s">
        <v>16</v>
      </c>
      <c r="C223" s="522" t="s">
        <v>35</v>
      </c>
      <c r="D223" s="522" t="s">
        <v>35</v>
      </c>
      <c r="E223" s="522" t="s">
        <v>35</v>
      </c>
      <c r="F223" s="522" t="s">
        <v>35</v>
      </c>
      <c r="G223" s="522" t="s">
        <v>35</v>
      </c>
      <c r="H223" s="522" t="s">
        <v>35</v>
      </c>
      <c r="I223" s="522" t="s">
        <v>35</v>
      </c>
      <c r="J223" s="522" t="s">
        <v>35</v>
      </c>
      <c r="K223" s="522" t="s">
        <v>35</v>
      </c>
      <c r="L223" s="522" t="s">
        <v>35</v>
      </c>
      <c r="M223" s="522" t="s">
        <v>35</v>
      </c>
      <c r="N223" s="522" t="s">
        <v>35</v>
      </c>
      <c r="O223" s="522" t="s">
        <v>35</v>
      </c>
      <c r="P223" s="522" t="s">
        <v>35</v>
      </c>
      <c r="Q223" s="522" t="s">
        <v>35</v>
      </c>
      <c r="R223" s="522" t="s">
        <v>35</v>
      </c>
      <c r="S223" s="522" t="s">
        <v>35</v>
      </c>
      <c r="T223" s="522" t="s">
        <v>35</v>
      </c>
      <c r="U223" s="522" t="s">
        <v>35</v>
      </c>
      <c r="V223" s="522" t="s">
        <v>35</v>
      </c>
      <c r="W223" s="522" t="s">
        <v>35</v>
      </c>
      <c r="X223" s="522" t="s">
        <v>35</v>
      </c>
      <c r="Y223" s="522" t="s">
        <v>35</v>
      </c>
      <c r="Z223" s="522" t="s">
        <v>35</v>
      </c>
      <c r="AA223" s="522" t="s">
        <v>35</v>
      </c>
      <c r="AB223" s="522" t="s">
        <v>35</v>
      </c>
      <c r="AC223" s="522" t="s">
        <v>35</v>
      </c>
      <c r="AD223" s="522" t="s">
        <v>35</v>
      </c>
      <c r="AE223" s="522" t="s">
        <v>35</v>
      </c>
      <c r="AF223" s="522" t="s">
        <v>35</v>
      </c>
      <c r="AG223" s="522" t="s">
        <v>35</v>
      </c>
      <c r="AH223" s="522" t="s">
        <v>35</v>
      </c>
      <c r="AI223" s="522" t="s">
        <v>35</v>
      </c>
      <c r="AJ223" s="522" t="s">
        <v>35</v>
      </c>
    </row>
    <row r="224" s="307" customFormat="true" ht="17.1" customHeight="true" x14ac:dyDescent="0.2">
      <c r="A224" s="1823"/>
      <c r="B224" s="523" t="s">
        <v>20</v>
      </c>
      <c r="C224" s="524" t="s">
        <v>35</v>
      </c>
      <c r="D224" s="524" t="s">
        <v>35</v>
      </c>
      <c r="E224" s="524" t="s">
        <v>35</v>
      </c>
      <c r="F224" s="524" t="s">
        <v>35</v>
      </c>
      <c r="G224" s="524" t="s">
        <v>35</v>
      </c>
      <c r="H224" s="524" t="s">
        <v>35</v>
      </c>
      <c r="I224" s="524" t="s">
        <v>35</v>
      </c>
      <c r="J224" s="524" t="s">
        <v>35</v>
      </c>
      <c r="K224" s="524" t="s">
        <v>35</v>
      </c>
      <c r="L224" s="524" t="s">
        <v>35</v>
      </c>
      <c r="M224" s="524" t="s">
        <v>35</v>
      </c>
      <c r="N224" s="524" t="s">
        <v>35</v>
      </c>
      <c r="O224" s="524" t="s">
        <v>35</v>
      </c>
      <c r="P224" s="524" t="s">
        <v>35</v>
      </c>
      <c r="Q224" s="524" t="s">
        <v>35</v>
      </c>
      <c r="R224" s="524" t="s">
        <v>35</v>
      </c>
      <c r="S224" s="524" t="s">
        <v>35</v>
      </c>
      <c r="T224" s="524" t="s">
        <v>35</v>
      </c>
      <c r="U224" s="524" t="s">
        <v>35</v>
      </c>
      <c r="V224" s="524" t="s">
        <v>35</v>
      </c>
      <c r="W224" s="524" t="s">
        <v>35</v>
      </c>
      <c r="X224" s="524" t="s">
        <v>35</v>
      </c>
      <c r="Y224" s="524" t="s">
        <v>35</v>
      </c>
      <c r="Z224" s="524" t="s">
        <v>35</v>
      </c>
      <c r="AA224" s="524" t="s">
        <v>35</v>
      </c>
      <c r="AB224" s="524" t="s">
        <v>35</v>
      </c>
      <c r="AC224" s="524" t="s">
        <v>35</v>
      </c>
      <c r="AD224" s="524" t="s">
        <v>35</v>
      </c>
      <c r="AE224" s="524" t="s">
        <v>35</v>
      </c>
      <c r="AF224" s="524" t="s">
        <v>35</v>
      </c>
      <c r="AG224" s="524" t="s">
        <v>35</v>
      </c>
      <c r="AH224" s="524" t="s">
        <v>35</v>
      </c>
      <c r="AI224" s="524" t="s">
        <v>35</v>
      </c>
      <c r="AJ224" s="524" t="s">
        <v>35</v>
      </c>
    </row>
    <row r="225" s="307" customFormat="true" ht="15" customHeight="true" x14ac:dyDescent="0.2">
      <c r="A225" s="525"/>
      <c r="B225" s="526"/>
      <c r="C225" s="527"/>
      <c r="D225" s="528"/>
      <c r="E225" s="528"/>
      <c r="F225" s="528"/>
      <c r="G225" s="529"/>
      <c r="H225" s="528"/>
      <c r="I225" s="528"/>
      <c r="J225" s="528"/>
      <c r="K225" s="528"/>
      <c r="L225" s="529"/>
      <c r="M225" s="528"/>
      <c r="N225" s="528"/>
      <c r="O225" s="528"/>
      <c r="P225" s="528"/>
      <c r="Q225" s="529"/>
      <c r="R225" s="528"/>
      <c r="S225" s="528"/>
      <c r="T225" s="528"/>
      <c r="U225" s="528"/>
      <c r="V225" s="528"/>
      <c r="W225" s="528"/>
      <c r="X225" s="528"/>
      <c r="Y225" s="528"/>
      <c r="Z225" s="528"/>
      <c r="AA225" s="528"/>
      <c r="AB225" s="530"/>
    </row>
    <row r="226" s="307" customFormat="true" ht="20.1" customHeight="true" x14ac:dyDescent="0.2">
      <c r="A226" s="1845" t="s">
        <v>207</v>
      </c>
      <c r="B226" s="1845"/>
      <c r="C226" s="1847" t="s">
        <v>150</v>
      </c>
      <c r="D226" s="1848"/>
      <c r="E226" s="1848"/>
      <c r="F226" s="1848"/>
      <c r="G226" s="1849"/>
      <c r="H226" s="1849" t="s">
        <v>38</v>
      </c>
      <c r="I226" s="1848"/>
      <c r="J226" s="1848"/>
      <c r="K226" s="1848"/>
      <c r="L226" s="1849"/>
      <c r="M226" s="1849" t="s">
        <v>37</v>
      </c>
      <c r="N226" s="1848"/>
      <c r="O226" s="1848"/>
      <c r="P226" s="1848"/>
      <c r="Q226" s="1849"/>
      <c r="R226" s="1849" t="s">
        <v>151</v>
      </c>
      <c r="S226" s="1848"/>
      <c r="T226" s="1848"/>
      <c r="U226" s="1848"/>
      <c r="V226" s="1848"/>
      <c r="W226" s="1848"/>
      <c r="X226" s="1848"/>
      <c r="Y226" s="1848"/>
      <c r="Z226" s="1848"/>
      <c r="AA226" s="1848"/>
      <c r="AB226" s="1848"/>
      <c r="AC226" s="1848"/>
      <c r="AD226" s="1848"/>
      <c r="AE226" s="1848"/>
      <c r="AF226" s="1848"/>
      <c r="AG226" s="1848"/>
      <c r="AH226" s="1848"/>
      <c r="AI226" s="1848"/>
      <c r="AJ226" s="1849"/>
    </row>
    <row r="227" s="307" customFormat="true" ht="45" customHeight="true" x14ac:dyDescent="0.2">
      <c r="A227" s="1851"/>
      <c r="B227" s="1851"/>
      <c r="C227" s="531" t="s">
        <v>0</v>
      </c>
      <c r="D227" s="532" t="s">
        <v>1</v>
      </c>
      <c r="E227" s="532" t="s">
        <v>2</v>
      </c>
      <c r="F227" s="532" t="s">
        <v>3</v>
      </c>
      <c r="G227" s="533" t="s">
        <v>4</v>
      </c>
      <c r="H227" s="532" t="s">
        <v>0</v>
      </c>
      <c r="I227" s="532" t="s">
        <v>1</v>
      </c>
      <c r="J227" s="532" t="s">
        <v>2</v>
      </c>
      <c r="K227" s="532" t="s">
        <v>3</v>
      </c>
      <c r="L227" s="533" t="s">
        <v>4</v>
      </c>
      <c r="M227" s="532" t="s">
        <v>0</v>
      </c>
      <c r="N227" s="532" t="s">
        <v>1</v>
      </c>
      <c r="O227" s="532" t="s">
        <v>2</v>
      </c>
      <c r="P227" s="532" t="s">
        <v>3</v>
      </c>
      <c r="Q227" s="533" t="s">
        <v>4</v>
      </c>
      <c r="R227" s="532" t="s">
        <v>152</v>
      </c>
      <c r="S227" s="532" t="s">
        <v>153</v>
      </c>
      <c r="T227" s="532" t="s">
        <v>154</v>
      </c>
      <c r="U227" s="532" t="s">
        <v>155</v>
      </c>
      <c r="V227" s="532" t="s">
        <v>156</v>
      </c>
      <c r="W227" s="532" t="s">
        <v>157</v>
      </c>
      <c r="X227" s="532" t="s">
        <v>158</v>
      </c>
      <c r="Y227" s="532" t="s">
        <v>159</v>
      </c>
      <c r="Z227" s="532" t="s">
        <v>160</v>
      </c>
      <c r="AA227" s="532" t="s">
        <v>161</v>
      </c>
      <c r="AB227" s="532" t="s">
        <v>162</v>
      </c>
      <c r="AC227" s="532" t="s">
        <v>163</v>
      </c>
      <c r="AD227" s="532" t="s">
        <v>164</v>
      </c>
      <c r="AE227" s="532" t="s">
        <v>165</v>
      </c>
      <c r="AF227" s="532" t="s">
        <v>166</v>
      </c>
      <c r="AG227" s="532" t="s">
        <v>167</v>
      </c>
      <c r="AH227" s="532" t="s">
        <v>168</v>
      </c>
      <c r="AI227" s="532" t="s">
        <v>169</v>
      </c>
      <c r="AJ227" s="534" t="s">
        <v>170</v>
      </c>
    </row>
    <row r="228" s="307" customFormat="true" ht="17.1" customHeight="true" x14ac:dyDescent="0.2">
      <c r="A228" s="1850" t="s">
        <v>36</v>
      </c>
      <c r="B228" s="519" t="s">
        <v>15</v>
      </c>
      <c r="C228" s="520" t="s">
        <v>35</v>
      </c>
      <c r="D228" s="520" t="s">
        <v>35</v>
      </c>
      <c r="E228" s="520" t="s">
        <v>35</v>
      </c>
      <c r="F228" s="520" t="s">
        <v>35</v>
      </c>
      <c r="G228" s="520" t="s">
        <v>35</v>
      </c>
      <c r="H228" s="520" t="s">
        <v>35</v>
      </c>
      <c r="I228" s="520" t="s">
        <v>35</v>
      </c>
      <c r="J228" s="520" t="s">
        <v>35</v>
      </c>
      <c r="K228" s="520" t="s">
        <v>35</v>
      </c>
      <c r="L228" s="520" t="s">
        <v>35</v>
      </c>
      <c r="M228" s="520" t="s">
        <v>35</v>
      </c>
      <c r="N228" s="520" t="s">
        <v>35</v>
      </c>
      <c r="O228" s="520" t="s">
        <v>35</v>
      </c>
      <c r="P228" s="520" t="s">
        <v>35</v>
      </c>
      <c r="Q228" s="520" t="s">
        <v>35</v>
      </c>
      <c r="R228" s="520" t="s">
        <v>35</v>
      </c>
      <c r="S228" s="520" t="s">
        <v>35</v>
      </c>
      <c r="T228" s="520" t="s">
        <v>35</v>
      </c>
      <c r="U228" s="520" t="s">
        <v>35</v>
      </c>
      <c r="V228" s="520" t="s">
        <v>35</v>
      </c>
      <c r="W228" s="520" t="s">
        <v>35</v>
      </c>
      <c r="X228" s="520" t="s">
        <v>35</v>
      </c>
      <c r="Y228" s="520" t="s">
        <v>35</v>
      </c>
      <c r="Z228" s="520" t="s">
        <v>35</v>
      </c>
      <c r="AA228" s="520" t="s">
        <v>35</v>
      </c>
      <c r="AB228" s="520" t="s">
        <v>35</v>
      </c>
      <c r="AC228" s="520" t="s">
        <v>35</v>
      </c>
      <c r="AD228" s="520" t="s">
        <v>35</v>
      </c>
      <c r="AE228" s="520" t="s">
        <v>35</v>
      </c>
      <c r="AF228" s="520" t="s">
        <v>35</v>
      </c>
      <c r="AG228" s="520" t="s">
        <v>35</v>
      </c>
      <c r="AH228" s="520" t="s">
        <v>35</v>
      </c>
      <c r="AI228" s="520" t="s">
        <v>35</v>
      </c>
      <c r="AJ228" s="520" t="s">
        <v>35</v>
      </c>
    </row>
    <row r="229" s="307" customFormat="true" ht="17.1" customHeight="true" x14ac:dyDescent="0.2">
      <c r="A229" s="1822"/>
      <c r="B229" s="521" t="s">
        <v>16</v>
      </c>
      <c r="C229" s="522" t="s">
        <v>35</v>
      </c>
      <c r="D229" s="522" t="s">
        <v>35</v>
      </c>
      <c r="E229" s="522" t="s">
        <v>35</v>
      </c>
      <c r="F229" s="522" t="s">
        <v>35</v>
      </c>
      <c r="G229" s="522" t="s">
        <v>35</v>
      </c>
      <c r="H229" s="522" t="s">
        <v>35</v>
      </c>
      <c r="I229" s="522" t="s">
        <v>35</v>
      </c>
      <c r="J229" s="522" t="s">
        <v>35</v>
      </c>
      <c r="K229" s="522" t="s">
        <v>35</v>
      </c>
      <c r="L229" s="522" t="s">
        <v>35</v>
      </c>
      <c r="M229" s="522" t="s">
        <v>35</v>
      </c>
      <c r="N229" s="522" t="s">
        <v>35</v>
      </c>
      <c r="O229" s="522" t="s">
        <v>35</v>
      </c>
      <c r="P229" s="522" t="s">
        <v>35</v>
      </c>
      <c r="Q229" s="522" t="s">
        <v>35</v>
      </c>
      <c r="R229" s="522" t="s">
        <v>35</v>
      </c>
      <c r="S229" s="522" t="s">
        <v>35</v>
      </c>
      <c r="T229" s="522" t="s">
        <v>35</v>
      </c>
      <c r="U229" s="522" t="s">
        <v>35</v>
      </c>
      <c r="V229" s="522" t="s">
        <v>35</v>
      </c>
      <c r="W229" s="522" t="s">
        <v>35</v>
      </c>
      <c r="X229" s="522" t="s">
        <v>35</v>
      </c>
      <c r="Y229" s="522" t="s">
        <v>35</v>
      </c>
      <c r="Z229" s="522" t="s">
        <v>35</v>
      </c>
      <c r="AA229" s="522" t="s">
        <v>35</v>
      </c>
      <c r="AB229" s="522" t="s">
        <v>35</v>
      </c>
      <c r="AC229" s="522" t="s">
        <v>35</v>
      </c>
      <c r="AD229" s="522" t="s">
        <v>35</v>
      </c>
      <c r="AE229" s="522" t="s">
        <v>35</v>
      </c>
      <c r="AF229" s="522" t="s">
        <v>35</v>
      </c>
      <c r="AG229" s="522" t="s">
        <v>35</v>
      </c>
      <c r="AH229" s="522" t="s">
        <v>35</v>
      </c>
      <c r="AI229" s="522" t="s">
        <v>35</v>
      </c>
      <c r="AJ229" s="522" t="s">
        <v>35</v>
      </c>
    </row>
    <row r="230" s="307" customFormat="true" ht="17.1" customHeight="true" x14ac:dyDescent="0.2">
      <c r="A230" s="1823"/>
      <c r="B230" s="523" t="s">
        <v>20</v>
      </c>
      <c r="C230" s="524" t="s">
        <v>35</v>
      </c>
      <c r="D230" s="524" t="s">
        <v>35</v>
      </c>
      <c r="E230" s="524" t="s">
        <v>35</v>
      </c>
      <c r="F230" s="524" t="s">
        <v>35</v>
      </c>
      <c r="G230" s="524" t="s">
        <v>35</v>
      </c>
      <c r="H230" s="524" t="s">
        <v>35</v>
      </c>
      <c r="I230" s="524" t="s">
        <v>35</v>
      </c>
      <c r="J230" s="524" t="s">
        <v>35</v>
      </c>
      <c r="K230" s="524" t="s">
        <v>35</v>
      </c>
      <c r="L230" s="524" t="s">
        <v>35</v>
      </c>
      <c r="M230" s="524" t="s">
        <v>35</v>
      </c>
      <c r="N230" s="524" t="s">
        <v>35</v>
      </c>
      <c r="O230" s="524" t="s">
        <v>35</v>
      </c>
      <c r="P230" s="524" t="s">
        <v>35</v>
      </c>
      <c r="Q230" s="524" t="s">
        <v>35</v>
      </c>
      <c r="R230" s="524" t="s">
        <v>35</v>
      </c>
      <c r="S230" s="524" t="s">
        <v>35</v>
      </c>
      <c r="T230" s="524" t="s">
        <v>35</v>
      </c>
      <c r="U230" s="524" t="s">
        <v>35</v>
      </c>
      <c r="V230" s="524" t="s">
        <v>35</v>
      </c>
      <c r="W230" s="524" t="s">
        <v>35</v>
      </c>
      <c r="X230" s="524" t="s">
        <v>35</v>
      </c>
      <c r="Y230" s="524" t="s">
        <v>35</v>
      </c>
      <c r="Z230" s="524" t="s">
        <v>35</v>
      </c>
      <c r="AA230" s="524" t="s">
        <v>35</v>
      </c>
      <c r="AB230" s="524" t="s">
        <v>35</v>
      </c>
      <c r="AC230" s="524" t="s">
        <v>35</v>
      </c>
      <c r="AD230" s="524" t="s">
        <v>35</v>
      </c>
      <c r="AE230" s="524" t="s">
        <v>35</v>
      </c>
      <c r="AF230" s="524" t="s">
        <v>35</v>
      </c>
      <c r="AG230" s="524" t="s">
        <v>35</v>
      </c>
      <c r="AH230" s="524" t="s">
        <v>35</v>
      </c>
      <c r="AI230" s="524" t="s">
        <v>35</v>
      </c>
      <c r="AJ230" s="524" t="s">
        <v>35</v>
      </c>
    </row>
    <row r="231" s="433" customFormat="true" ht="15" customHeight="true" x14ac:dyDescent="0.2">
      <c r="A231" s="535"/>
      <c r="B231" s="536"/>
      <c r="C231" s="537"/>
      <c r="D231" s="538"/>
      <c r="E231" s="538"/>
      <c r="F231" s="538"/>
      <c r="G231" s="539"/>
      <c r="H231" s="539"/>
      <c r="I231" s="538"/>
      <c r="J231" s="538"/>
      <c r="K231" s="538"/>
      <c r="L231" s="539"/>
      <c r="M231" s="539"/>
      <c r="N231" s="538"/>
      <c r="O231" s="538"/>
      <c r="P231" s="538"/>
      <c r="Q231" s="539"/>
      <c r="R231" s="539"/>
      <c r="S231" s="538"/>
      <c r="T231" s="538"/>
      <c r="U231" s="538"/>
      <c r="V231" s="538"/>
      <c r="W231" s="538"/>
      <c r="X231" s="538"/>
      <c r="Y231" s="538"/>
      <c r="Z231" s="538"/>
      <c r="AA231" s="538"/>
      <c r="AB231" s="540"/>
    </row>
    <row r="232" s="307" customFormat="true" ht="15" customHeight="true" x14ac:dyDescent="0.2">
      <c r="A232" s="541"/>
      <c r="B232" s="542"/>
      <c r="C232" s="543"/>
      <c r="D232" s="544"/>
      <c r="E232" s="544"/>
      <c r="F232" s="544"/>
      <c r="G232" s="545"/>
      <c r="H232" s="544"/>
      <c r="I232" s="544"/>
      <c r="J232" s="544"/>
      <c r="K232" s="544"/>
      <c r="L232" s="545"/>
      <c r="M232" s="544"/>
      <c r="N232" s="544"/>
      <c r="O232" s="544"/>
      <c r="P232" s="544"/>
      <c r="Q232" s="545"/>
      <c r="R232" s="544"/>
      <c r="S232" s="544"/>
      <c r="T232" s="544"/>
      <c r="U232" s="544"/>
      <c r="V232" s="544"/>
      <c r="W232" s="544"/>
      <c r="X232" s="544"/>
      <c r="Y232" s="544"/>
      <c r="Z232" s="544"/>
      <c r="AA232" s="544"/>
      <c r="AB232" s="546"/>
    </row>
    <row r="233" s="307" customFormat="true" ht="15" customHeight="true" x14ac:dyDescent="0.2">
      <c r="A233" s="547"/>
      <c r="B233" s="548"/>
      <c r="C233" s="549"/>
      <c r="D233" s="550"/>
      <c r="E233" s="550"/>
      <c r="F233" s="550"/>
      <c r="G233" s="551"/>
      <c r="H233" s="550"/>
      <c r="I233" s="550"/>
      <c r="J233" s="550"/>
      <c r="K233" s="550"/>
      <c r="L233" s="551"/>
      <c r="M233" s="550"/>
      <c r="N233" s="550"/>
      <c r="O233" s="550"/>
      <c r="P233" s="550"/>
      <c r="Q233" s="551"/>
      <c r="R233" s="550"/>
      <c r="S233" s="550"/>
      <c r="T233" s="550"/>
      <c r="U233" s="550"/>
      <c r="V233" s="550"/>
      <c r="W233" s="550"/>
      <c r="X233" s="550"/>
      <c r="Y233" s="550"/>
      <c r="Z233" s="550"/>
      <c r="AA233" s="550"/>
      <c r="AB233" s="552"/>
    </row>
    <row r="234" s="307" customFormat="true" ht="15" customHeight="true" x14ac:dyDescent="0.2">
      <c r="A234" s="525"/>
      <c r="B234" s="526"/>
      <c r="C234" s="553"/>
      <c r="D234" s="554"/>
      <c r="E234" s="554"/>
      <c r="F234" s="554"/>
      <c r="G234" s="555"/>
      <c r="H234" s="554"/>
      <c r="I234" s="554"/>
      <c r="J234" s="554"/>
      <c r="K234" s="554"/>
      <c r="L234" s="555"/>
      <c r="M234" s="554"/>
      <c r="N234" s="554"/>
      <c r="O234" s="554"/>
      <c r="P234" s="554"/>
      <c r="Q234" s="555"/>
      <c r="R234" s="554"/>
      <c r="S234" s="554"/>
      <c r="T234" s="554"/>
      <c r="U234" s="554"/>
      <c r="V234" s="554"/>
      <c r="W234" s="554"/>
      <c r="X234" s="554"/>
      <c r="Y234" s="554"/>
      <c r="Z234" s="554"/>
      <c r="AA234" s="554"/>
      <c r="AB234" s="556"/>
    </row>
    <row r="235" s="307" customFormat="true" ht="15" customHeight="true" x14ac:dyDescent="0.2">
      <c r="A235" s="525"/>
      <c r="B235" s="526"/>
      <c r="C235" s="553"/>
      <c r="D235" s="554"/>
      <c r="E235" s="554"/>
      <c r="F235" s="554"/>
      <c r="G235" s="555"/>
      <c r="H235" s="554"/>
      <c r="I235" s="554"/>
      <c r="J235" s="554"/>
      <c r="K235" s="554"/>
      <c r="L235" s="555"/>
      <c r="M235" s="554"/>
      <c r="N235" s="554"/>
      <c r="O235" s="554"/>
      <c r="P235" s="554"/>
      <c r="Q235" s="555"/>
      <c r="R235" s="554"/>
      <c r="S235" s="554"/>
      <c r="T235" s="554"/>
      <c r="U235" s="554"/>
      <c r="V235" s="554"/>
      <c r="W235" s="554"/>
      <c r="X235" s="554"/>
      <c r="Y235" s="554"/>
      <c r="Z235" s="554"/>
      <c r="AA235" s="554"/>
      <c r="AB235" s="556"/>
    </row>
    <row r="236" s="307" customFormat="true" ht="15" customHeight="true" x14ac:dyDescent="0.2">
      <c r="A236" s="525"/>
      <c r="B236" s="526"/>
      <c r="C236" s="553"/>
      <c r="D236" s="554"/>
      <c r="E236" s="554"/>
      <c r="F236" s="554"/>
      <c r="G236" s="555"/>
      <c r="H236" s="554"/>
      <c r="I236" s="554"/>
      <c r="J236" s="554"/>
      <c r="K236" s="554"/>
      <c r="L236" s="555"/>
      <c r="M236" s="554"/>
      <c r="N236" s="554"/>
      <c r="O236" s="554"/>
      <c r="P236" s="554"/>
      <c r="Q236" s="555"/>
      <c r="R236" s="554"/>
      <c r="S236" s="554"/>
      <c r="T236" s="554"/>
      <c r="U236" s="554"/>
      <c r="V236" s="554"/>
      <c r="W236" s="554"/>
      <c r="X236" s="554"/>
      <c r="Y236" s="554"/>
      <c r="Z236" s="554"/>
      <c r="AA236" s="554"/>
      <c r="AB236" s="556"/>
    </row>
    <row r="237" s="307" customFormat="true" ht="15" customHeight="true" x14ac:dyDescent="0.2">
      <c r="A237" s="525"/>
      <c r="B237" s="526"/>
      <c r="C237" s="553"/>
      <c r="D237" s="554"/>
      <c r="E237" s="554"/>
      <c r="F237" s="554"/>
      <c r="G237" s="555"/>
      <c r="H237" s="554"/>
      <c r="I237" s="554"/>
      <c r="J237" s="554"/>
      <c r="K237" s="554"/>
      <c r="L237" s="555"/>
      <c r="M237" s="554"/>
      <c r="N237" s="554"/>
      <c r="O237" s="554"/>
      <c r="P237" s="554"/>
      <c r="Q237" s="555"/>
      <c r="R237" s="554"/>
      <c r="S237" s="554"/>
      <c r="T237" s="554"/>
      <c r="U237" s="554"/>
      <c r="V237" s="554"/>
      <c r="W237" s="554"/>
      <c r="X237" s="554"/>
      <c r="Y237" s="554"/>
      <c r="Z237" s="554"/>
      <c r="AA237" s="554"/>
      <c r="AB237" s="556"/>
    </row>
    <row r="238" s="307" customFormat="true" ht="15" customHeight="true" x14ac:dyDescent="0.2">
      <c r="A238" s="525"/>
      <c r="B238" s="526"/>
      <c r="C238" s="553"/>
      <c r="D238" s="554"/>
      <c r="E238" s="554"/>
      <c r="F238" s="554"/>
      <c r="G238" s="555"/>
      <c r="H238" s="554"/>
      <c r="I238" s="554"/>
      <c r="J238" s="554"/>
      <c r="K238" s="554"/>
      <c r="L238" s="555"/>
      <c r="M238" s="554"/>
      <c r="N238" s="554"/>
      <c r="O238" s="554"/>
      <c r="P238" s="554"/>
      <c r="Q238" s="555"/>
      <c r="R238" s="554"/>
      <c r="S238" s="554"/>
      <c r="T238" s="554"/>
      <c r="U238" s="554"/>
      <c r="V238" s="554"/>
      <c r="W238" s="554"/>
      <c r="X238" s="554"/>
      <c r="Y238" s="554"/>
      <c r="Z238" s="554"/>
      <c r="AA238" s="554"/>
      <c r="AB238" s="556"/>
    </row>
    <row r="239" s="307" customFormat="true" ht="15" customHeight="true" x14ac:dyDescent="0.2">
      <c r="A239" s="525"/>
      <c r="B239" s="526"/>
      <c r="C239" s="553"/>
      <c r="D239" s="554"/>
      <c r="E239" s="554"/>
      <c r="F239" s="554"/>
      <c r="G239" s="555"/>
      <c r="H239" s="554"/>
      <c r="I239" s="554"/>
      <c r="J239" s="554"/>
      <c r="K239" s="554"/>
      <c r="L239" s="555"/>
      <c r="M239" s="554"/>
      <c r="N239" s="554"/>
      <c r="O239" s="554"/>
      <c r="P239" s="554"/>
      <c r="Q239" s="555"/>
      <c r="R239" s="554"/>
      <c r="S239" s="554"/>
      <c r="T239" s="554"/>
      <c r="U239" s="554"/>
      <c r="V239" s="554"/>
      <c r="W239" s="554"/>
      <c r="X239" s="554"/>
      <c r="Y239" s="554"/>
      <c r="Z239" s="554"/>
      <c r="AA239" s="554"/>
      <c r="AB239" s="556"/>
    </row>
    <row r="240" s="307" customFormat="true" ht="15" customHeight="true" x14ac:dyDescent="0.2">
      <c r="A240" s="525"/>
      <c r="B240" s="557"/>
      <c r="C240" s="553"/>
      <c r="D240" s="554"/>
      <c r="E240" s="554"/>
      <c r="F240" s="554"/>
      <c r="G240" s="555"/>
      <c r="H240" s="554"/>
      <c r="I240" s="554"/>
      <c r="J240" s="554"/>
      <c r="K240" s="554"/>
      <c r="L240" s="555"/>
      <c r="M240" s="554"/>
      <c r="N240" s="554"/>
      <c r="O240" s="554"/>
      <c r="P240" s="554"/>
      <c r="Q240" s="555"/>
      <c r="R240" s="554"/>
      <c r="S240" s="554"/>
      <c r="T240" s="554"/>
      <c r="U240" s="554"/>
      <c r="V240" s="554"/>
      <c r="W240" s="554"/>
      <c r="X240" s="554"/>
      <c r="Y240" s="554"/>
      <c r="Z240" s="554"/>
      <c r="AA240" s="554"/>
      <c r="AB240" s="556"/>
    </row>
    <row r="241" s="307" customFormat="true" ht="15" customHeight="true" x14ac:dyDescent="0.2">
      <c r="A241" s="558"/>
      <c r="B241" s="559"/>
      <c r="C241" s="560"/>
      <c r="D241" s="561"/>
      <c r="E241" s="561"/>
      <c r="F241" s="561"/>
      <c r="G241" s="562"/>
      <c r="H241" s="561"/>
      <c r="I241" s="561"/>
      <c r="J241" s="561"/>
      <c r="K241" s="561"/>
      <c r="L241" s="562"/>
      <c r="M241" s="561"/>
      <c r="N241" s="561"/>
      <c r="O241" s="561"/>
      <c r="P241" s="561"/>
      <c r="Q241" s="562"/>
      <c r="R241" s="561"/>
      <c r="S241" s="561"/>
      <c r="T241" s="561"/>
      <c r="U241" s="561"/>
      <c r="V241" s="561"/>
      <c r="W241" s="561"/>
      <c r="X241" s="561"/>
      <c r="Y241" s="561"/>
      <c r="Z241" s="561"/>
      <c r="AA241" s="561"/>
      <c r="AB241" s="563"/>
    </row>
    <row r="242" s="307" customFormat="true" ht="15" customHeight="true" x14ac:dyDescent="0.2">
      <c r="B242" s="406"/>
    </row>
    <row r="243" s="307" customFormat="true" ht="15" customHeight="true" x14ac:dyDescent="0.2">
      <c r="B243" s="406"/>
    </row>
    <row r="244" s="307" customFormat="true" ht="15" customHeight="true" x14ac:dyDescent="0.2">
      <c r="B244" s="406"/>
    </row>
    <row r="245" s="307" customFormat="true" ht="15" customHeight="true" x14ac:dyDescent="0.2">
      <c r="B245" s="406"/>
    </row>
    <row r="246" s="307" customFormat="true" ht="15" customHeight="true" x14ac:dyDescent="0.2">
      <c r="B246" s="406"/>
    </row>
    <row r="247" s="307" customFormat="true" ht="15" customHeight="true" x14ac:dyDescent="0.2">
      <c r="B247" s="406"/>
    </row>
    <row r="248" s="307" customFormat="true" ht="15" customHeight="true" x14ac:dyDescent="0.2">
      <c r="B248" s="406"/>
    </row>
    <row r="249" s="307" customFormat="true" ht="15" customHeight="true" x14ac:dyDescent="0.2">
      <c r="B249" s="406"/>
    </row>
    <row r="250" s="307" customFormat="true" ht="15" customHeight="true" x14ac:dyDescent="0.2">
      <c r="B250" s="406"/>
    </row>
    <row r="251" s="307" customFormat="true" ht="15" customHeight="true" x14ac:dyDescent="0.2">
      <c r="B251" s="406"/>
    </row>
    <row r="252" s="307" customFormat="true" ht="15" customHeight="true" x14ac:dyDescent="0.2">
      <c r="B252" s="406"/>
    </row>
    <row r="253" s="307" customFormat="true" ht="15" customHeight="true" x14ac:dyDescent="0.2">
      <c r="B253" s="406"/>
    </row>
    <row r="254" s="307" customFormat="true" ht="15" customHeight="true" x14ac:dyDescent="0.2">
      <c r="B254" s="406"/>
    </row>
    <row r="255" s="307" customFormat="true" ht="15" customHeight="true" x14ac:dyDescent="0.2">
      <c r="B255" s="406"/>
    </row>
    <row r="256" s="307" customFormat="true" ht="15" customHeight="true" x14ac:dyDescent="0.2">
      <c r="B256" s="406"/>
    </row>
    <row r="257" s="307" customFormat="true" ht="15" customHeight="true" x14ac:dyDescent="0.2">
      <c r="B257" s="406"/>
    </row>
    <row r="258" s="307" customFormat="true" ht="15" customHeight="true" x14ac:dyDescent="0.2">
      <c r="B258" s="406"/>
    </row>
    <row r="259" s="307" customFormat="true" ht="15" customHeight="true" x14ac:dyDescent="0.2">
      <c r="B259" s="406"/>
    </row>
    <row r="260" s="307" customFormat="true" ht="15" customHeight="true" x14ac:dyDescent="0.2">
      <c r="B260" s="406"/>
    </row>
    <row r="261" s="307" customFormat="true" ht="15" customHeight="true" x14ac:dyDescent="0.2">
      <c r="B261" s="406"/>
    </row>
    <row r="262" s="307" customFormat="true" ht="15" customHeight="true" x14ac:dyDescent="0.2">
      <c r="B262" s="406"/>
    </row>
    <row r="263" s="307" customFormat="true" ht="15" customHeight="true" x14ac:dyDescent="0.2">
      <c r="B263" s="406"/>
    </row>
    <row r="264" s="307" customFormat="true" ht="15" customHeight="true" x14ac:dyDescent="0.2">
      <c r="B264" s="406"/>
    </row>
    <row r="265" s="307" customFormat="true" ht="15" customHeight="true" x14ac:dyDescent="0.2">
      <c r="B265" s="406"/>
    </row>
    <row r="266" s="307" customFormat="true" ht="15" customHeight="true" x14ac:dyDescent="0.2">
      <c r="B266" s="406"/>
    </row>
    <row r="267" s="307" customFormat="true" ht="15" customHeight="true" x14ac:dyDescent="0.2">
      <c r="B267" s="406"/>
    </row>
    <row r="268" s="307" customFormat="true" ht="15" customHeight="true" x14ac:dyDescent="0.2">
      <c r="B268" s="406"/>
    </row>
    <row r="269" s="307" customFormat="true" ht="15" customHeight="true" x14ac:dyDescent="0.2">
      <c r="B269" s="406"/>
    </row>
    <row r="270" s="307" customFormat="true" ht="15" customHeight="true" x14ac:dyDescent="0.2">
      <c r="B270" s="406"/>
    </row>
    <row r="271" s="307" customFormat="true" ht="15" customHeight="true" x14ac:dyDescent="0.2">
      <c r="B271" s="406"/>
    </row>
    <row r="272" s="307" customFormat="true" ht="15" customHeight="true" x14ac:dyDescent="0.2">
      <c r="B272" s="406"/>
    </row>
    <row r="273" s="307" customFormat="true" ht="15" customHeight="true" x14ac:dyDescent="0.2">
      <c r="B273" s="406"/>
    </row>
    <row r="274" s="307" customFormat="true" ht="15" customHeight="true" x14ac:dyDescent="0.2">
      <c r="B274" s="406"/>
    </row>
    <row r="275" s="307" customFormat="true" ht="15" customHeight="true" x14ac:dyDescent="0.2">
      <c r="B275" s="406"/>
    </row>
    <row r="276" s="307" customFormat="true" ht="15" customHeight="true" x14ac:dyDescent="0.2">
      <c r="B276" s="406"/>
    </row>
    <row r="277" s="307" customFormat="true" ht="15" customHeight="true" x14ac:dyDescent="0.2">
      <c r="B277" s="406"/>
    </row>
    <row r="278" s="307" customFormat="true" ht="15" customHeight="true" x14ac:dyDescent="0.2">
      <c r="B278" s="406"/>
    </row>
    <row r="279" s="307" customFormat="true" ht="15" customHeight="true" x14ac:dyDescent="0.2">
      <c r="B279" s="406"/>
    </row>
    <row r="280" s="307" customFormat="true" ht="15" customHeight="true" x14ac:dyDescent="0.2">
      <c r="B280" s="406"/>
    </row>
    <row r="281" s="307" customFormat="true" ht="15" customHeight="true" x14ac:dyDescent="0.2">
      <c r="B281" s="406"/>
    </row>
    <row r="282" s="307" customFormat="true" ht="15" customHeight="true" x14ac:dyDescent="0.2">
      <c r="B282" s="406"/>
    </row>
    <row r="283" s="307" customFormat="true" ht="15" customHeight="true" x14ac:dyDescent="0.2">
      <c r="B283" s="406"/>
    </row>
    <row r="284" s="307" customFormat="true" ht="15" customHeight="true" x14ac:dyDescent="0.2">
      <c r="B284" s="406"/>
    </row>
    <row r="285" s="307" customFormat="true" ht="15" customHeight="true" x14ac:dyDescent="0.2">
      <c r="B285" s="406"/>
    </row>
    <row r="286" s="307" customFormat="true" ht="15" customHeight="true" x14ac:dyDescent="0.2">
      <c r="B286" s="406"/>
    </row>
    <row r="287" s="307" customFormat="true" ht="15" customHeight="true" x14ac:dyDescent="0.2">
      <c r="B287" s="406"/>
    </row>
    <row r="288" s="307" customFormat="true" ht="15" customHeight="true" x14ac:dyDescent="0.2">
      <c r="B288" s="406"/>
    </row>
    <row r="289" s="307" customFormat="true" ht="15" customHeight="true" x14ac:dyDescent="0.2">
      <c r="A289" s="573"/>
      <c r="B289" s="574"/>
      <c r="C289" s="575"/>
    </row>
    <row r="290" s="307" customFormat="true" ht="15" customHeight="true" x14ac:dyDescent="0.2">
      <c r="A290" s="576"/>
      <c r="B290" s="577"/>
      <c r="C290" s="578"/>
    </row>
    <row r="291" s="307" customFormat="true" ht="15" customHeight="true" x14ac:dyDescent="0.2">
      <c r="A291" s="579"/>
      <c r="B291" s="580"/>
      <c r="C291" s="581"/>
    </row>
    <row r="292" s="307" customFormat="true" ht="15" customHeight="true" x14ac:dyDescent="0.2">
      <c r="A292" s="582"/>
      <c r="B292" s="583"/>
      <c r="C292" s="584"/>
    </row>
    <row r="293" s="307" customFormat="true" ht="15" customHeight="true" x14ac:dyDescent="0.2">
      <c r="A293" s="585"/>
      <c r="B293" s="586"/>
      <c r="C293" s="587"/>
    </row>
    <row r="294" s="307" customFormat="true" ht="15" customHeight="true" x14ac:dyDescent="0.2">
      <c r="A294" s="588"/>
      <c r="B294" s="589"/>
      <c r="C294" s="590"/>
    </row>
    <row r="295" s="307" customFormat="true" ht="15" customHeight="true" x14ac:dyDescent="0.2">
      <c r="A295" s="588"/>
      <c r="B295" s="589"/>
      <c r="C295" s="590"/>
    </row>
    <row r="296" s="307" customFormat="true" ht="15" customHeight="true" x14ac:dyDescent="0.2">
      <c r="A296" s="588"/>
      <c r="B296" s="591"/>
      <c r="C296" s="590"/>
    </row>
    <row r="297" s="307" customFormat="true" ht="15" customHeight="true" x14ac:dyDescent="0.2">
      <c r="A297" s="592"/>
      <c r="B297" s="593"/>
      <c r="C297" s="594"/>
    </row>
    <row r="298" s="307" customFormat="true" ht="15" customHeight="true" x14ac:dyDescent="0.2">
      <c r="B298" s="406"/>
    </row>
    <row r="299" s="307" customFormat="true" ht="15" customHeight="true" x14ac:dyDescent="0.2">
      <c r="A299" s="595"/>
      <c r="B299" s="596"/>
      <c r="C299" s="597"/>
      <c r="D299" s="598"/>
    </row>
    <row r="300" s="307" customFormat="true" ht="15" customHeight="true" x14ac:dyDescent="0.2">
      <c r="A300" s="599"/>
      <c r="B300" s="600"/>
      <c r="C300" s="601"/>
      <c r="D300" s="602"/>
    </row>
    <row r="301" s="307" customFormat="true" ht="15" customHeight="true" x14ac:dyDescent="0.2">
      <c r="A301" s="603"/>
      <c r="B301" s="604"/>
      <c r="C301" s="605"/>
      <c r="D301" s="606"/>
    </row>
    <row r="302" s="307" customFormat="true" ht="15" customHeight="true" x14ac:dyDescent="0.2">
      <c r="A302" s="607"/>
      <c r="B302" s="608"/>
      <c r="C302" s="609"/>
      <c r="D302" s="610"/>
    </row>
    <row r="303" s="307" customFormat="true" ht="15" customHeight="true" x14ac:dyDescent="0.2">
      <c r="A303" s="611"/>
      <c r="B303" s="612"/>
      <c r="C303" s="613"/>
      <c r="D303" s="614"/>
    </row>
    <row r="304" s="307" customFormat="true" ht="15" customHeight="true" x14ac:dyDescent="0.2">
      <c r="A304" s="615"/>
      <c r="B304" s="616"/>
      <c r="C304" s="617"/>
      <c r="D304" s="618"/>
    </row>
    <row r="305" s="307" customFormat="true" ht="15" customHeight="true" x14ac:dyDescent="0.2">
      <c r="A305" s="619"/>
      <c r="B305" s="620"/>
      <c r="C305" s="621"/>
      <c r="D305" s="622"/>
    </row>
    <row r="306" s="307" customFormat="true" ht="15" customHeight="true" x14ac:dyDescent="0.2">
      <c r="B306" s="406"/>
    </row>
    <row r="307" s="307" customFormat="true" ht="15" customHeight="true" x14ac:dyDescent="0.2">
      <c r="B307" s="406"/>
    </row>
    <row r="308" s="307" customFormat="true" ht="15" customHeight="true" x14ac:dyDescent="0.2">
      <c r="B308" s="406"/>
    </row>
    <row r="309" s="307" customFormat="true" ht="15" customHeight="true" x14ac:dyDescent="0.2">
      <c r="B309" s="406"/>
    </row>
    <row r="310" s="307" customFormat="true" ht="15" customHeight="true" x14ac:dyDescent="0.2">
      <c r="B310" s="406"/>
    </row>
    <row r="311" s="307" customFormat="true" ht="15" customHeight="true" x14ac:dyDescent="0.2">
      <c r="B311" s="406"/>
    </row>
    <row r="312" s="307" customFormat="true" ht="15" customHeight="true" x14ac:dyDescent="0.2">
      <c r="B312" s="406"/>
    </row>
    <row r="313" s="307" customFormat="true" ht="15" customHeight="true" x14ac:dyDescent="0.2">
      <c r="B313" s="406"/>
    </row>
    <row r="314" s="307" customFormat="true" ht="15" customHeight="true" x14ac:dyDescent="0.2">
      <c r="B314" s="406"/>
    </row>
    <row r="315" s="307" customFormat="true" ht="15" customHeight="true" x14ac:dyDescent="0.2">
      <c r="B315" s="406"/>
    </row>
    <row r="316" s="307" customFormat="true" ht="15" customHeight="true" x14ac:dyDescent="0.2">
      <c r="B316" s="406"/>
    </row>
    <row r="317" s="307" customFormat="true" ht="15" customHeight="true" x14ac:dyDescent="0.2">
      <c r="B317" s="406"/>
    </row>
    <row r="318" s="307" customFormat="true" ht="15" customHeight="true" x14ac:dyDescent="0.2">
      <c r="B318" s="406"/>
    </row>
    <row r="319" s="307" customFormat="true" ht="15" customHeight="true" x14ac:dyDescent="0.2">
      <c r="B319" s="406"/>
    </row>
    <row r="320" s="307" customFormat="true" ht="15" customHeight="true" x14ac:dyDescent="0.2">
      <c r="B320" s="406"/>
    </row>
    <row r="321" s="307" customFormat="true" ht="15" customHeight="true" x14ac:dyDescent="0.2">
      <c r="B321" s="406"/>
    </row>
    <row r="322" s="307" customFormat="true" ht="15" customHeight="true" x14ac:dyDescent="0.2">
      <c r="B322" s="406"/>
    </row>
    <row r="323" s="307" customFormat="true" ht="15" customHeight="true" x14ac:dyDescent="0.2">
      <c r="B323" s="406"/>
    </row>
    <row r="324" s="307" customFormat="true" ht="15" customHeight="true" x14ac:dyDescent="0.2">
      <c r="B324" s="406"/>
    </row>
    <row r="325" s="307" customFormat="true" ht="15" customHeight="true" x14ac:dyDescent="0.2">
      <c r="B325" s="406"/>
    </row>
    <row r="326" s="307" customFormat="true" ht="15" customHeight="true" x14ac:dyDescent="0.2">
      <c r="B326" s="406"/>
    </row>
    <row r="327" s="307" customFormat="true" ht="15" customHeight="true" x14ac:dyDescent="0.2">
      <c r="B327" s="406"/>
    </row>
    <row r="328" s="307" customFormat="true" ht="15" customHeight="true" x14ac:dyDescent="0.2">
      <c r="B328" s="406"/>
    </row>
    <row r="329" s="307" customFormat="true" ht="15" customHeight="true" x14ac:dyDescent="0.2">
      <c r="B329" s="406"/>
    </row>
    <row r="330" s="307" customFormat="true" ht="15" customHeight="true" x14ac:dyDescent="0.2">
      <c r="B330" s="406"/>
    </row>
    <row r="331" s="307" customFormat="true" ht="15" customHeight="true" x14ac:dyDescent="0.2">
      <c r="B331" s="406"/>
    </row>
    <row r="332" s="307" customFormat="true" ht="15" customHeight="true" x14ac:dyDescent="0.2">
      <c r="B332" s="406"/>
    </row>
    <row r="333" s="307" customFormat="true" ht="15" customHeight="true" x14ac:dyDescent="0.2">
      <c r="B333" s="406"/>
    </row>
    <row r="334" s="307" customFormat="true" ht="15" customHeight="true" x14ac:dyDescent="0.2">
      <c r="B334" s="406"/>
    </row>
    <row r="335" s="307" customFormat="true" ht="15" customHeight="true" x14ac:dyDescent="0.2">
      <c r="B335" s="406"/>
    </row>
    <row r="336" s="307" customFormat="true" ht="15" customHeight="true" x14ac:dyDescent="0.2">
      <c r="B336" s="406"/>
    </row>
    <row r="337" s="307" customFormat="true" ht="15" customHeight="true" x14ac:dyDescent="0.2">
      <c r="B337" s="406"/>
    </row>
    <row r="338" s="307" customFormat="true" ht="15" customHeight="true" x14ac:dyDescent="0.2">
      <c r="B338" s="406"/>
    </row>
    <row r="339" s="307" customFormat="true" ht="15" customHeight="true" x14ac:dyDescent="0.2">
      <c r="B339" s="406"/>
    </row>
    <row r="340" s="307" customFormat="true" ht="15" customHeight="true" x14ac:dyDescent="0.2">
      <c r="B340" s="406"/>
    </row>
    <row r="341" s="307" customFormat="true" ht="15" customHeight="true" x14ac:dyDescent="0.2">
      <c r="B341" s="406"/>
    </row>
    <row r="342" s="307" customFormat="true" ht="15" customHeight="true" x14ac:dyDescent="0.2">
      <c r="B342" s="406"/>
    </row>
    <row r="343" s="307" customFormat="true" ht="15" customHeight="true" x14ac:dyDescent="0.2">
      <c r="B343" s="406"/>
    </row>
    <row r="344" s="307" customFormat="true" ht="15" customHeight="true" x14ac:dyDescent="0.2">
      <c r="B344" s="406"/>
    </row>
    <row r="345" s="307" customFormat="true" ht="15" customHeight="true" x14ac:dyDescent="0.2">
      <c r="B345" s="406"/>
    </row>
    <row r="346" s="307" customFormat="true" ht="15" customHeight="true" x14ac:dyDescent="0.2">
      <c r="B346" s="406"/>
    </row>
    <row r="347" s="307" customFormat="true" ht="15" customHeight="true" x14ac:dyDescent="0.2">
      <c r="B347" s="406"/>
    </row>
    <row r="348" s="307" customFormat="true" ht="15" customHeight="true" x14ac:dyDescent="0.2">
      <c r="B348" s="406"/>
    </row>
    <row r="349" s="307" customFormat="true" ht="15" customHeight="true" x14ac:dyDescent="0.2">
      <c r="B349" s="406"/>
    </row>
    <row r="350" s="307" customFormat="true" ht="15" customHeight="true" x14ac:dyDescent="0.2">
      <c r="B350" s="406"/>
    </row>
    <row r="351" s="307" customFormat="true" ht="15" customHeight="true" x14ac:dyDescent="0.2">
      <c r="B351" s="406"/>
    </row>
    <row r="352" s="307" customFormat="true" ht="15" customHeight="true" x14ac:dyDescent="0.2">
      <c r="B352" s="406"/>
    </row>
    <row r="353" s="307" customFormat="true" ht="15" customHeight="true" x14ac:dyDescent="0.2">
      <c r="B353" s="406"/>
    </row>
    <row r="354" s="307" customFormat="true" ht="15" customHeight="true" x14ac:dyDescent="0.2">
      <c r="B354" s="406"/>
    </row>
    <row r="355" s="307" customFormat="true" ht="15" customHeight="true" x14ac:dyDescent="0.2">
      <c r="B355" s="406"/>
    </row>
    <row r="356" s="307" customFormat="true" ht="15" customHeight="true" x14ac:dyDescent="0.2">
      <c r="B356" s="406"/>
    </row>
    <row r="357" s="257" customFormat="true" ht="15" customHeight="true" x14ac:dyDescent="0.2">
      <c r="B357" s="511"/>
    </row>
    <row r="358" s="257" customFormat="true" ht="15" customHeight="true" x14ac:dyDescent="0.2">
      <c r="B358" s="511"/>
    </row>
    <row r="359" s="257" customFormat="true" ht="15" customHeight="true" x14ac:dyDescent="0.2">
      <c r="B359" s="511"/>
    </row>
    <row r="360" s="257" customFormat="true" ht="15" customHeight="true" x14ac:dyDescent="0.2">
      <c r="B360" s="511"/>
    </row>
    <row r="361" s="257" customFormat="true" ht="15" customHeight="true" x14ac:dyDescent="0.2">
      <c r="B361" s="511"/>
    </row>
    <row r="362" s="257" customFormat="true" ht="15" customHeight="true" x14ac:dyDescent="0.2">
      <c r="B362" s="511"/>
    </row>
    <row r="363" s="257" customFormat="true" ht="15" customHeight="true" x14ac:dyDescent="0.2">
      <c r="B363" s="511"/>
    </row>
    <row r="364" s="257" customFormat="true" ht="15" customHeight="true" x14ac:dyDescent="0.2">
      <c r="B364" s="511"/>
    </row>
    <row r="365" s="257" customFormat="true" ht="15" customHeight="true" x14ac:dyDescent="0.2">
      <c r="B365" s="511"/>
    </row>
    <row r="366" s="257" customFormat="true" ht="15" customHeight="true" x14ac:dyDescent="0.2">
      <c r="B366" s="511"/>
    </row>
    <row r="367" s="257" customFormat="true" ht="15" customHeight="true" x14ac:dyDescent="0.2">
      <c r="B367" s="511"/>
    </row>
    <row r="368" s="257" customFormat="true" ht="15" customHeight="true" x14ac:dyDescent="0.2">
      <c r="B368" s="511"/>
    </row>
    <row r="369" s="257" customFormat="true" ht="15" customHeight="true" x14ac:dyDescent="0.2">
      <c r="B369" s="511"/>
    </row>
    <row r="370" s="257" customFormat="true" ht="15" customHeight="true" x14ac:dyDescent="0.2">
      <c r="B370" s="511"/>
    </row>
    <row r="371" s="257" customFormat="true" ht="15" customHeight="true" x14ac:dyDescent="0.2">
      <c r="B371" s="511"/>
    </row>
    <row r="372" s="257" customFormat="true" ht="15" customHeight="true" x14ac:dyDescent="0.2">
      <c r="B372" s="511"/>
    </row>
    <row r="373" s="257" customFormat="true" ht="15" customHeight="true" x14ac:dyDescent="0.2">
      <c r="B373" s="511"/>
    </row>
    <row r="374" s="257" customFormat="true" ht="15" customHeight="true" x14ac:dyDescent="0.2">
      <c r="B374" s="511"/>
    </row>
    <row r="375" s="257" customFormat="true" ht="15" customHeight="true" x14ac:dyDescent="0.2">
      <c r="B375" s="511"/>
    </row>
    <row r="376" s="257" customFormat="true" ht="15" customHeight="true" x14ac:dyDescent="0.2">
      <c r="B376" s="511"/>
    </row>
    <row r="377" s="257" customFormat="true" ht="15" customHeight="true" x14ac:dyDescent="0.2">
      <c r="B377" s="511"/>
    </row>
    <row r="378" s="257" customFormat="true" ht="15" customHeight="true" x14ac:dyDescent="0.2">
      <c r="B378" s="511"/>
    </row>
    <row r="379" s="257" customFormat="true" ht="15" customHeight="true" x14ac:dyDescent="0.2">
      <c r="B379" s="511"/>
    </row>
    <row r="380" s="257" customFormat="true" ht="15" customHeight="true" x14ac:dyDescent="0.2">
      <c r="B380" s="511"/>
    </row>
    <row r="381" s="257" customFormat="true" ht="15" customHeight="true" x14ac:dyDescent="0.2">
      <c r="B381" s="511"/>
    </row>
    <row r="382" s="257" customFormat="true" ht="15" customHeight="true" x14ac:dyDescent="0.2">
      <c r="B382" s="511"/>
    </row>
    <row r="383" s="257" customFormat="true" ht="15" customHeight="true" x14ac:dyDescent="0.2">
      <c r="B383" s="511"/>
    </row>
    <row r="384" s="257" customFormat="true" ht="15" customHeight="true" x14ac:dyDescent="0.2">
      <c r="B384" s="511"/>
    </row>
    <row r="385" s="257" customFormat="true" ht="15" customHeight="true" x14ac:dyDescent="0.2">
      <c r="B385" s="511"/>
    </row>
    <row r="386" s="257" customFormat="true" ht="15" customHeight="true" x14ac:dyDescent="0.2">
      <c r="B386" s="511"/>
    </row>
    <row r="387" s="257" customFormat="true" ht="15" customHeight="true" x14ac:dyDescent="0.2">
      <c r="B387" s="511"/>
    </row>
    <row r="388" s="257" customFormat="true" ht="15" customHeight="true" x14ac:dyDescent="0.2">
      <c r="B388" s="511"/>
    </row>
    <row r="389" s="257" customFormat="true" ht="15" customHeight="true" x14ac:dyDescent="0.2">
      <c r="B389" s="511"/>
    </row>
    <row r="390" s="307" customFormat="true" ht="15" customHeight="true" x14ac:dyDescent="0.2">
      <c r="B390" s="406"/>
    </row>
    <row r="391" s="307" customFormat="true" ht="15" customHeight="true" x14ac:dyDescent="0.2">
      <c r="B391" s="406"/>
    </row>
    <row r="392" s="307" customFormat="true" ht="15" customHeight="true" x14ac:dyDescent="0.2"/>
    <row r="393" s="307" customFormat="true" ht="15" customHeight="true" x14ac:dyDescent="0.2"/>
    <row r="394" s="307" customFormat="true" ht="15" customHeight="true" x14ac:dyDescent="0.2"/>
    <row r="395" s="307" customFormat="true" ht="15" customHeight="true" x14ac:dyDescent="0.2"/>
    <row r="396" s="307" customFormat="true" ht="15" customHeight="true" x14ac:dyDescent="0.2"/>
    <row r="397" s="307" customFormat="true" ht="15" customHeight="true" x14ac:dyDescent="0.2"/>
    <row r="398" s="307" customFormat="true" ht="15" customHeight="true" x14ac:dyDescent="0.2"/>
    <row r="399" s="623" customFormat="true" ht="15" customHeight="true" x14ac:dyDescent="0.25">
      <c r="C399" s="1827" t="s">
        <v>223</v>
      </c>
      <c r="D399" s="1828"/>
      <c r="E399" s="1828"/>
      <c r="F399" s="1828"/>
      <c r="H399" s="1827" t="s">
        <v>224</v>
      </c>
      <c r="I399" s="1828"/>
      <c r="J399" s="1828"/>
      <c r="K399" s="1828"/>
      <c r="M399" s="1827" t="s">
        <v>225</v>
      </c>
      <c r="N399" s="1828"/>
      <c r="O399" s="1828"/>
      <c r="P399" s="1828"/>
    </row>
    <row r="400" s="623" customFormat="true" ht="24" customHeight="true" x14ac:dyDescent="0.2">
      <c r="C400" s="1820" t="s">
        <v>226</v>
      </c>
      <c r="D400" s="1718"/>
      <c r="E400" s="1718"/>
      <c r="H400" s="1820" t="s">
        <v>226</v>
      </c>
      <c r="I400" s="1718"/>
      <c r="J400" s="1718"/>
      <c r="M400" s="1820" t="s">
        <v>226</v>
      </c>
      <c r="N400" s="1718"/>
      <c r="O400" s="1718"/>
    </row>
    <row r="401" s="623" customFormat="true" ht="15.95" customHeight="true" x14ac:dyDescent="0.2">
      <c r="C401" s="1829"/>
      <c r="D401" s="1718"/>
      <c r="E401" s="624" t="s">
        <v>227</v>
      </c>
      <c r="H401" s="1829"/>
      <c r="I401" s="1718"/>
      <c r="J401" s="625" t="s">
        <v>227</v>
      </c>
      <c r="M401" s="1829"/>
      <c r="N401" s="1718"/>
      <c r="O401" s="626" t="s">
        <v>227</v>
      </c>
    </row>
    <row r="402" s="623" customFormat="true" ht="15.95" customHeight="true" x14ac:dyDescent="0.2">
      <c r="B402" s="1830" t="s">
        <v>228</v>
      </c>
      <c r="C402" s="1718"/>
      <c r="D402" s="1718"/>
      <c r="E402" s="627" t="s">
        <v>229</v>
      </c>
      <c r="H402" s="1718"/>
      <c r="I402" s="1718"/>
      <c r="J402" s="628" t="s">
        <v>229</v>
      </c>
      <c r="M402" s="1718"/>
      <c r="N402" s="1718"/>
      <c r="O402" s="629" t="s">
        <v>229</v>
      </c>
    </row>
    <row r="403" s="623" customFormat="true" ht="17.1" customHeight="true" x14ac:dyDescent="0.2">
      <c r="B403" s="1718"/>
      <c r="C403" s="1846" t="s">
        <v>230</v>
      </c>
      <c r="D403" s="1718"/>
      <c r="E403" s="630">
        <v>-0.74211617042983424</v>
      </c>
      <c r="H403" s="1846" t="s">
        <v>231</v>
      </c>
      <c r="I403" s="1718"/>
      <c r="J403" s="631">
        <v>0.73509583167948067</v>
      </c>
      <c r="M403" s="1846" t="s">
        <v>232</v>
      </c>
      <c r="N403" s="1718"/>
      <c r="O403" s="632">
        <v>0.67043022630013016</v>
      </c>
    </row>
    <row r="404" s="623" customFormat="true" ht="17.1" customHeight="true" x14ac:dyDescent="0.2">
      <c r="B404" s="1718"/>
      <c r="C404" s="1846" t="s">
        <v>233</v>
      </c>
      <c r="D404" s="1718"/>
      <c r="E404" s="633">
        <v>0.73693039922930337</v>
      </c>
      <c r="H404" s="1846" t="s">
        <v>232</v>
      </c>
      <c r="I404" s="1718"/>
      <c r="J404" s="634">
        <v>0.73000646585504114</v>
      </c>
      <c r="M404" s="1846" t="s">
        <v>233</v>
      </c>
      <c r="N404" s="1718"/>
      <c r="O404" s="635">
        <v>0.66835849762416133</v>
      </c>
    </row>
    <row r="405" s="623" customFormat="true" ht="17.1" customHeight="true" x14ac:dyDescent="0.2">
      <c r="B405" s="1718"/>
      <c r="C405" s="1846" t="s">
        <v>232</v>
      </c>
      <c r="D405" s="1718"/>
      <c r="E405" s="633">
        <v>0.73099666942118091</v>
      </c>
      <c r="H405" s="1846" t="s">
        <v>234</v>
      </c>
      <c r="I405" s="1718"/>
      <c r="J405" s="634">
        <v>0.71352445018648358</v>
      </c>
      <c r="M405" s="1846" t="s">
        <v>230</v>
      </c>
      <c r="N405" s="1718"/>
      <c r="O405" s="635">
        <v>-0.65446420722012555</v>
      </c>
    </row>
    <row r="406" s="623" customFormat="true" ht="17.1" customHeight="true" x14ac:dyDescent="0.2">
      <c r="B406" s="1718"/>
      <c r="C406" s="1846" t="s">
        <v>235</v>
      </c>
      <c r="D406" s="1718"/>
      <c r="E406" s="633">
        <v>-0.70104481805861607</v>
      </c>
      <c r="H406" s="1846" t="s">
        <v>236</v>
      </c>
      <c r="I406" s="1718"/>
      <c r="J406" s="634">
        <v>0.70362924452269837</v>
      </c>
      <c r="M406" s="1846" t="s">
        <v>237</v>
      </c>
      <c r="N406" s="1718"/>
      <c r="O406" s="635">
        <v>0.624088505121694</v>
      </c>
    </row>
    <row r="407" s="623" customFormat="true" ht="17.1" customHeight="true" x14ac:dyDescent="0.2">
      <c r="B407" s="1718"/>
      <c r="C407" s="1846" t="s">
        <v>237</v>
      </c>
      <c r="D407" s="1718"/>
      <c r="E407" s="633">
        <v>0.69000675127991751</v>
      </c>
      <c r="H407" s="1846" t="s">
        <v>235</v>
      </c>
      <c r="I407" s="1718"/>
      <c r="J407" s="634">
        <v>-0.69519693662018511</v>
      </c>
      <c r="M407" s="1846" t="s">
        <v>235</v>
      </c>
      <c r="N407" s="1718"/>
      <c r="O407" s="635">
        <v>-0.61666273855111331</v>
      </c>
    </row>
    <row r="408" s="623" customFormat="true" ht="17.1" customHeight="true" x14ac:dyDescent="0.2">
      <c r="B408" s="1718"/>
      <c r="C408" s="1846" t="s">
        <v>234</v>
      </c>
      <c r="D408" s="1718"/>
      <c r="E408" s="633">
        <v>0.68137565663950128</v>
      </c>
      <c r="H408" s="1846" t="s">
        <v>233</v>
      </c>
      <c r="I408" s="1718"/>
      <c r="J408" s="634">
        <v>0.6928757725469169</v>
      </c>
      <c r="M408" s="1846" t="s">
        <v>238</v>
      </c>
      <c r="N408" s="1718"/>
      <c r="O408" s="635">
        <v>0.60532160785265776</v>
      </c>
    </row>
    <row r="409" s="623" customFormat="true" ht="17.1" customHeight="true" x14ac:dyDescent="0.2">
      <c r="B409" s="1718"/>
      <c r="C409" s="1846" t="s">
        <v>231</v>
      </c>
      <c r="D409" s="1718"/>
      <c r="E409" s="633">
        <v>0.67655194377330719</v>
      </c>
      <c r="H409" s="1846" t="s">
        <v>237</v>
      </c>
      <c r="I409" s="1718"/>
      <c r="J409" s="634">
        <v>0.67682190232557238</v>
      </c>
      <c r="M409" s="1846" t="s">
        <v>234</v>
      </c>
      <c r="N409" s="1718"/>
      <c r="O409" s="635">
        <v>0.57451580839032357</v>
      </c>
    </row>
    <row r="410" s="623" customFormat="true" ht="17.1" customHeight="true" x14ac:dyDescent="0.2">
      <c r="B410" s="1718"/>
      <c r="C410" s="1846" t="s">
        <v>236</v>
      </c>
      <c r="D410" s="1718"/>
      <c r="E410" s="633">
        <v>0.64699269019838646</v>
      </c>
      <c r="H410" s="1846" t="s">
        <v>238</v>
      </c>
      <c r="I410" s="1718"/>
      <c r="J410" s="634">
        <v>0.67330815510758413</v>
      </c>
      <c r="M410" s="1846" t="s">
        <v>231</v>
      </c>
      <c r="N410" s="1718"/>
      <c r="O410" s="635">
        <v>0.52519961042820673</v>
      </c>
    </row>
    <row r="411" s="623" customFormat="true" ht="17.1" customHeight="true" x14ac:dyDescent="0.2">
      <c r="B411" s="1718"/>
      <c r="C411" s="1846" t="s">
        <v>238</v>
      </c>
      <c r="D411" s="1718"/>
      <c r="E411" s="633">
        <v>0.63920923952572783</v>
      </c>
      <c r="H411" s="1846" t="s">
        <v>239</v>
      </c>
      <c r="I411" s="1718"/>
      <c r="J411" s="634">
        <v>0.63240345717170809</v>
      </c>
      <c r="M411" s="1846" t="s">
        <v>236</v>
      </c>
      <c r="N411" s="1718"/>
      <c r="O411" s="635">
        <v>0.50256293843618272</v>
      </c>
    </row>
    <row r="412" s="623" customFormat="true" ht="17.1" customHeight="true" x14ac:dyDescent="0.2">
      <c r="B412" s="1718"/>
      <c r="C412" s="1846" t="s">
        <v>239</v>
      </c>
      <c r="D412" s="1718"/>
      <c r="E412" s="633">
        <v>0.57463569019376104</v>
      </c>
      <c r="H412" s="1846" t="s">
        <v>240</v>
      </c>
      <c r="I412" s="1718"/>
      <c r="J412" s="634">
        <v>0.58596570698238004</v>
      </c>
      <c r="M412" s="1846" t="s">
        <v>241</v>
      </c>
      <c r="N412" s="1718"/>
      <c r="O412" s="635">
        <v>-0.50238641033622</v>
      </c>
    </row>
    <row r="413" s="623" customFormat="true" ht="17.1" customHeight="true" x14ac:dyDescent="0.2">
      <c r="B413" s="1718"/>
      <c r="C413" s="1846" t="s">
        <v>242</v>
      </c>
      <c r="D413" s="1718"/>
      <c r="E413" s="633">
        <v>0.52258075649907743</v>
      </c>
      <c r="H413" s="1846" t="s">
        <v>242</v>
      </c>
      <c r="I413" s="1718"/>
      <c r="J413" s="634">
        <v>0.5678716922775856</v>
      </c>
      <c r="M413" s="1846" t="s">
        <v>240</v>
      </c>
      <c r="N413" s="1718"/>
      <c r="O413" s="635">
        <v>0.48436017417876259</v>
      </c>
    </row>
    <row r="414" s="623" customFormat="true" ht="17.1" customHeight="true" x14ac:dyDescent="0.2">
      <c r="B414" s="1718"/>
      <c r="C414" s="1846" t="s">
        <v>243</v>
      </c>
      <c r="D414" s="1718"/>
      <c r="E414" s="633">
        <v>0.51348233470632942</v>
      </c>
      <c r="H414" s="1846" t="s">
        <v>243</v>
      </c>
      <c r="I414" s="1718"/>
      <c r="J414" s="634">
        <v>0.56699382848002522</v>
      </c>
      <c r="M414" s="1846" t="s">
        <v>244</v>
      </c>
      <c r="N414" s="1718"/>
      <c r="O414" s="635">
        <v>0.48270653296633492</v>
      </c>
    </row>
    <row r="415" s="623" customFormat="true" ht="17.1" customHeight="true" x14ac:dyDescent="0.2">
      <c r="B415" s="1718"/>
      <c r="C415" s="1846" t="s">
        <v>244</v>
      </c>
      <c r="D415" s="1718"/>
      <c r="E415" s="633">
        <v>0.48688231586077346</v>
      </c>
      <c r="H415" s="1846" t="s">
        <v>244</v>
      </c>
      <c r="I415" s="1718"/>
      <c r="J415" s="634">
        <v>0.51873783177580002</v>
      </c>
      <c r="M415" s="1846" t="s">
        <v>245</v>
      </c>
      <c r="N415" s="1718"/>
      <c r="O415" s="635">
        <v>-0.46082881638961021</v>
      </c>
    </row>
    <row r="416" s="623" customFormat="true" ht="17.1" customHeight="true" x14ac:dyDescent="0.2">
      <c r="B416" s="1718"/>
      <c r="C416" s="1846" t="s">
        <v>240</v>
      </c>
      <c r="D416" s="1718"/>
      <c r="E416" s="633">
        <v>0.48491403800415678</v>
      </c>
      <c r="H416" s="1846" t="s">
        <v>246</v>
      </c>
      <c r="I416" s="1718"/>
      <c r="J416" s="634">
        <v>0.50445943193632548</v>
      </c>
      <c r="M416" s="1846" t="s">
        <v>242</v>
      </c>
      <c r="N416" s="1718"/>
      <c r="O416" s="635">
        <v>0.38673429187146324</v>
      </c>
    </row>
    <row r="417" s="623" customFormat="true" ht="17.1" customHeight="true" x14ac:dyDescent="0.2">
      <c r="B417" s="1718"/>
      <c r="C417" s="1846" t="s">
        <v>246</v>
      </c>
      <c r="D417" s="1718"/>
      <c r="E417" s="633">
        <v>0.46038380718297539</v>
      </c>
      <c r="H417" s="1846" t="s">
        <v>247</v>
      </c>
      <c r="I417" s="1718"/>
      <c r="J417" s="634">
        <v>-0.44617912517190667</v>
      </c>
      <c r="M417" s="1846" t="s">
        <v>239</v>
      </c>
      <c r="N417" s="1718"/>
      <c r="O417" s="635">
        <v>0.3858568067802815</v>
      </c>
    </row>
    <row r="418" s="623" customFormat="true" ht="17.1" customHeight="true" x14ac:dyDescent="0.2">
      <c r="B418" s="1718"/>
      <c r="C418" s="1846" t="s">
        <v>241</v>
      </c>
      <c r="D418" s="1718"/>
      <c r="E418" s="633">
        <v>-0.43606757202003515</v>
      </c>
      <c r="H418" s="1846" t="s">
        <v>248</v>
      </c>
      <c r="I418" s="1718"/>
      <c r="J418" s="634">
        <v>0.43719808758001744</v>
      </c>
      <c r="M418" s="1846" t="s">
        <v>249</v>
      </c>
      <c r="N418" s="1718"/>
      <c r="O418" s="635">
        <v>0.38246396105290364</v>
      </c>
    </row>
    <row r="419" s="623" customFormat="true" ht="17.1" customHeight="true" x14ac:dyDescent="0.2">
      <c r="B419" s="1718"/>
      <c r="C419" s="1846" t="s">
        <v>245</v>
      </c>
      <c r="D419" s="1718"/>
      <c r="E419" s="633">
        <v>-0.39721932632525186</v>
      </c>
      <c r="H419" s="1846" t="s">
        <v>245</v>
      </c>
      <c r="I419" s="1718"/>
      <c r="J419" s="634">
        <v>-0.41789687945378862</v>
      </c>
      <c r="M419" s="1846" t="s">
        <v>246</v>
      </c>
      <c r="N419" s="1718"/>
      <c r="O419" s="635">
        <v>0.33791318387661606</v>
      </c>
    </row>
    <row r="420" s="623" customFormat="true" ht="17.1" customHeight="true" x14ac:dyDescent="0.2">
      <c r="B420" s="1718"/>
      <c r="C420" s="1846" t="s">
        <v>248</v>
      </c>
      <c r="D420" s="1718"/>
      <c r="E420" s="633">
        <v>0.37227504753702989</v>
      </c>
      <c r="H420" s="1846" t="s">
        <v>250</v>
      </c>
      <c r="I420" s="1718"/>
      <c r="J420" s="634">
        <v>0.41309460630399086</v>
      </c>
      <c r="M420" s="1846" t="s">
        <v>251</v>
      </c>
      <c r="N420" s="1718"/>
      <c r="O420" s="635">
        <v>0.32876814699629658</v>
      </c>
    </row>
    <row r="421" s="623" customFormat="true" ht="17.1" customHeight="true" x14ac:dyDescent="0.2">
      <c r="B421" s="1718"/>
      <c r="C421" s="1846" t="s">
        <v>250</v>
      </c>
      <c r="D421" s="1718"/>
      <c r="E421" s="633">
        <v>0.33575607069212071</v>
      </c>
      <c r="H421" s="1846" t="s">
        <v>241</v>
      </c>
      <c r="I421" s="1718"/>
      <c r="J421" s="634">
        <v>-0.39904569123816075</v>
      </c>
      <c r="M421" s="1846" t="s">
        <v>250</v>
      </c>
      <c r="N421" s="1718"/>
      <c r="O421" s="635">
        <v>0.32710300375687201</v>
      </c>
    </row>
    <row r="422" s="623" customFormat="true" ht="17.1" customHeight="true" x14ac:dyDescent="0.2">
      <c r="B422" s="1718"/>
      <c r="C422" s="1846" t="s">
        <v>252</v>
      </c>
      <c r="D422" s="1718"/>
      <c r="E422" s="633">
        <v>0.33328799212300331</v>
      </c>
      <c r="H422" s="1846" t="s">
        <v>252</v>
      </c>
      <c r="I422" s="1718"/>
      <c r="J422" s="634">
        <v>0.33615701446336338</v>
      </c>
      <c r="M422" s="1846" t="s">
        <v>252</v>
      </c>
      <c r="N422" s="1718"/>
      <c r="O422" s="635">
        <v>0.3217761741495303</v>
      </c>
    </row>
    <row r="423" s="623" customFormat="true" ht="17.1" customHeight="true" x14ac:dyDescent="0.2">
      <c r="B423" s="1718"/>
      <c r="C423" s="1846" t="s">
        <v>251</v>
      </c>
      <c r="D423" s="1718"/>
      <c r="E423" s="633">
        <v>0.32534158438765265</v>
      </c>
      <c r="H423" s="1846" t="s">
        <v>253</v>
      </c>
      <c r="I423" s="1718"/>
      <c r="J423" s="634">
        <v>-0.30276673645044816</v>
      </c>
      <c r="M423" s="1846" t="s">
        <v>253</v>
      </c>
      <c r="N423" s="1718"/>
      <c r="O423" s="635">
        <v>-0.31227636322394992</v>
      </c>
    </row>
    <row r="424" s="623" customFormat="true" ht="17.1" customHeight="true" x14ac:dyDescent="0.2">
      <c r="B424" s="1718"/>
      <c r="C424" s="1846" t="s">
        <v>254</v>
      </c>
      <c r="D424" s="1718"/>
      <c r="E424" s="633">
        <v>0.31049303776675852</v>
      </c>
      <c r="H424" s="1846" t="s">
        <v>254</v>
      </c>
      <c r="I424" s="1718"/>
      <c r="J424" s="634">
        <v>0.29234595509216743</v>
      </c>
      <c r="M424" s="1846" t="s">
        <v>243</v>
      </c>
      <c r="N424" s="1718"/>
      <c r="O424" s="635">
        <v>0.30736774786611248</v>
      </c>
    </row>
    <row r="425" s="623" customFormat="true" ht="17.1" customHeight="true" x14ac:dyDescent="0.2">
      <c r="B425" s="1718"/>
      <c r="C425" s="1846" t="s">
        <v>249</v>
      </c>
      <c r="D425" s="1718"/>
      <c r="E425" s="633">
        <v>0.29469073515585126</v>
      </c>
      <c r="H425" s="1846" t="s">
        <v>255</v>
      </c>
      <c r="I425" s="1718"/>
      <c r="J425" s="634">
        <v>-0.28017583854694561</v>
      </c>
      <c r="M425" s="1846" t="s">
        <v>248</v>
      </c>
      <c r="N425" s="1718"/>
      <c r="O425" s="635">
        <v>0.28635599321222588</v>
      </c>
    </row>
    <row r="426" s="623" customFormat="true" ht="17.1" customHeight="true" x14ac:dyDescent="0.2">
      <c r="B426" s="1718"/>
      <c r="C426" s="1846" t="s">
        <v>253</v>
      </c>
      <c r="D426" s="1718"/>
      <c r="E426" s="633">
        <v>-0.29078034923844304</v>
      </c>
      <c r="H426" s="1846" t="s">
        <v>256</v>
      </c>
      <c r="I426" s="1718"/>
      <c r="J426" s="634">
        <v>-0.27782059948493526</v>
      </c>
      <c r="M426" s="1846" t="s">
        <v>257</v>
      </c>
      <c r="N426" s="1718"/>
      <c r="O426" s="635">
        <v>0.25949089606529135</v>
      </c>
    </row>
    <row r="427" s="623" customFormat="true" ht="17.1" customHeight="true" x14ac:dyDescent="0.2">
      <c r="B427" s="1718"/>
      <c r="C427" s="1846" t="s">
        <v>258</v>
      </c>
      <c r="D427" s="1718"/>
      <c r="E427" s="633">
        <v>0.22308324651710026</v>
      </c>
      <c r="H427" s="1846" t="s">
        <v>257</v>
      </c>
      <c r="I427" s="1718"/>
      <c r="J427" s="634">
        <v>-0.27761423044132594</v>
      </c>
      <c r="M427" s="1846" t="s">
        <v>259</v>
      </c>
      <c r="N427" s="1718"/>
      <c r="O427" s="635">
        <v>0.24860482177483798</v>
      </c>
    </row>
    <row r="428" s="623" customFormat="true" ht="17.1" customHeight="true" x14ac:dyDescent="0.2">
      <c r="B428" s="1718"/>
      <c r="C428" s="1846" t="s">
        <v>260</v>
      </c>
      <c r="D428" s="1718"/>
      <c r="E428" s="633">
        <v>0.21376575295880482</v>
      </c>
      <c r="H428" s="1846" t="s">
        <v>260</v>
      </c>
      <c r="I428" s="1718"/>
      <c r="J428" s="634">
        <v>0.25319765581577131</v>
      </c>
      <c r="M428" s="1846" t="s">
        <v>254</v>
      </c>
      <c r="N428" s="1718"/>
      <c r="O428" s="635">
        <v>0.23182115766161543</v>
      </c>
    </row>
    <row r="429" s="623" customFormat="true" ht="17.1" customHeight="true" x14ac:dyDescent="0.2">
      <c r="B429" s="1718"/>
      <c r="C429" s="1846" t="s">
        <v>256</v>
      </c>
      <c r="D429" s="1718"/>
      <c r="E429" s="633">
        <v>-0.20944368527427962</v>
      </c>
      <c r="H429" s="1846" t="s">
        <v>258</v>
      </c>
      <c r="I429" s="1718"/>
      <c r="J429" s="634">
        <v>0.20974145948637979</v>
      </c>
      <c r="M429" s="1846" t="s">
        <v>258</v>
      </c>
      <c r="N429" s="1718"/>
      <c r="O429" s="635">
        <v>0.21603045120888997</v>
      </c>
    </row>
    <row r="430" s="623" customFormat="true" ht="17.1" customHeight="true" x14ac:dyDescent="0.2">
      <c r="B430" s="1718"/>
      <c r="C430" s="1846" t="s">
        <v>255</v>
      </c>
      <c r="D430" s="1718"/>
      <c r="E430" s="633">
        <v>-0.20247179331474349</v>
      </c>
      <c r="H430" s="1846" t="s">
        <v>261</v>
      </c>
      <c r="I430" s="1718"/>
      <c r="J430" s="634">
        <v>0.20243848841275294</v>
      </c>
      <c r="M430" s="1846" t="s">
        <v>262</v>
      </c>
      <c r="N430" s="1718"/>
      <c r="O430" s="635">
        <v>0.18548143340883289</v>
      </c>
    </row>
    <row r="431" s="623" customFormat="true" ht="17.1" customHeight="true" x14ac:dyDescent="0.2">
      <c r="B431" s="1718"/>
      <c r="C431" s="1846" t="s">
        <v>259</v>
      </c>
      <c r="D431" s="1718"/>
      <c r="E431" s="633">
        <v>0.19615948513262016</v>
      </c>
      <c r="H431" s="1846" t="s">
        <v>263</v>
      </c>
      <c r="I431" s="1718"/>
      <c r="J431" s="634">
        <v>-0.20030190798038175</v>
      </c>
      <c r="M431" s="1846" t="s">
        <v>260</v>
      </c>
      <c r="N431" s="1718"/>
      <c r="O431" s="635">
        <v>0.18152838193471077</v>
      </c>
    </row>
    <row r="432" s="623" customFormat="true" ht="17.1" customHeight="true" x14ac:dyDescent="0.2">
      <c r="B432" s="1718"/>
      <c r="C432" s="1846" t="s">
        <v>247</v>
      </c>
      <c r="D432" s="1718"/>
      <c r="E432" s="633">
        <v>-0.17526179531893751</v>
      </c>
      <c r="H432" s="1846" t="s">
        <v>249</v>
      </c>
      <c r="I432" s="1718"/>
      <c r="J432" s="634">
        <v>0.17279723854796139</v>
      </c>
      <c r="M432" s="1846" t="s">
        <v>261</v>
      </c>
      <c r="N432" s="1718"/>
      <c r="O432" s="635">
        <v>0.14485521517705624</v>
      </c>
    </row>
    <row r="433" s="623" customFormat="true" ht="17.1" customHeight="true" x14ac:dyDescent="0.2">
      <c r="B433" s="1718"/>
      <c r="C433" s="1846" t="s">
        <v>264</v>
      </c>
      <c r="D433" s="1718"/>
      <c r="E433" s="633">
        <v>0.15675601285458782</v>
      </c>
      <c r="H433" s="1846" t="s">
        <v>265</v>
      </c>
      <c r="I433" s="1718"/>
      <c r="J433" s="634">
        <v>-0.16838494005484131</v>
      </c>
      <c r="M433" s="1846" t="s">
        <v>266</v>
      </c>
      <c r="N433" s="1718"/>
      <c r="O433" s="635">
        <v>0.1447735675308848</v>
      </c>
    </row>
    <row r="434" s="623" customFormat="true" ht="17.1" customHeight="true" x14ac:dyDescent="0.2">
      <c r="B434" s="1718"/>
      <c r="C434" s="1846" t="s">
        <v>261</v>
      </c>
      <c r="D434" s="1718"/>
      <c r="E434" s="633">
        <v>0.14760252111102365</v>
      </c>
      <c r="H434" s="1846" t="s">
        <v>267</v>
      </c>
      <c r="I434" s="1718"/>
      <c r="J434" s="634">
        <v>-0.16819510942863392</v>
      </c>
      <c r="M434" s="1846" t="s">
        <v>268</v>
      </c>
      <c r="N434" s="1718"/>
      <c r="O434" s="635">
        <v>0.14147502557240957</v>
      </c>
    </row>
    <row r="435" s="623" customFormat="true" ht="17.1" customHeight="true" x14ac:dyDescent="0.2">
      <c r="B435" s="1718"/>
      <c r="C435" s="1846" t="s">
        <v>269</v>
      </c>
      <c r="D435" s="1718"/>
      <c r="E435" s="633">
        <v>-0.13003179862540501</v>
      </c>
      <c r="H435" s="1846" t="s">
        <v>262</v>
      </c>
      <c r="I435" s="1718"/>
      <c r="J435" s="634">
        <v>-0.16388784064079445</v>
      </c>
      <c r="M435" s="1846" t="s">
        <v>270</v>
      </c>
      <c r="N435" s="1718"/>
      <c r="O435" s="635">
        <v>0.13327957999156634</v>
      </c>
    </row>
    <row r="436" s="623" customFormat="true" ht="17.1" customHeight="true" x14ac:dyDescent="0.2">
      <c r="B436" s="1718"/>
      <c r="C436" s="1846" t="s">
        <v>271</v>
      </c>
      <c r="D436" s="1718"/>
      <c r="E436" s="633">
        <v>-0.12342972716012571</v>
      </c>
      <c r="H436" s="1846" t="s">
        <v>272</v>
      </c>
      <c r="I436" s="1718"/>
      <c r="J436" s="634">
        <v>-0.16073879840156091</v>
      </c>
      <c r="M436" s="1846" t="s">
        <v>255</v>
      </c>
      <c r="N436" s="1718"/>
      <c r="O436" s="635">
        <v>-0.12981449057784078</v>
      </c>
    </row>
    <row r="437" s="623" customFormat="true" ht="17.1" customHeight="true" x14ac:dyDescent="0.2">
      <c r="B437" s="1718"/>
      <c r="C437" s="1846" t="s">
        <v>273</v>
      </c>
      <c r="D437" s="1718"/>
      <c r="E437" s="633">
        <v>0.11860675848859381</v>
      </c>
      <c r="H437" s="1846" t="s">
        <v>264</v>
      </c>
      <c r="I437" s="1718"/>
      <c r="J437" s="634">
        <v>0.1469438983510272</v>
      </c>
      <c r="M437" s="1846" t="s">
        <v>273</v>
      </c>
      <c r="N437" s="1718"/>
      <c r="O437" s="635">
        <v>0.11815980809171628</v>
      </c>
    </row>
    <row r="438" s="623" customFormat="true" ht="17.1" customHeight="true" x14ac:dyDescent="0.2">
      <c r="B438" s="1718"/>
      <c r="C438" s="1846" t="s">
        <v>263</v>
      </c>
      <c r="D438" s="1718"/>
      <c r="E438" s="633">
        <v>-0.10459742197201097</v>
      </c>
      <c r="H438" s="1846" t="s">
        <v>271</v>
      </c>
      <c r="I438" s="1718"/>
      <c r="J438" s="634">
        <v>-0.14066548293721637</v>
      </c>
      <c r="M438" s="1846" t="s">
        <v>274</v>
      </c>
      <c r="N438" s="1718"/>
      <c r="O438" s="635">
        <v>0.10786941520750264</v>
      </c>
    </row>
    <row r="439" s="623" customFormat="true" ht="17.1" customHeight="true" x14ac:dyDescent="0.2">
      <c r="B439" s="1718"/>
      <c r="C439" s="1846" t="s">
        <v>262</v>
      </c>
      <c r="D439" s="1718"/>
      <c r="E439" s="633">
        <v>9.5842132399701324E-2</v>
      </c>
      <c r="H439" s="1846" t="s">
        <v>251</v>
      </c>
      <c r="I439" s="1718"/>
      <c r="J439" s="634">
        <v>0.13362575939370483</v>
      </c>
      <c r="M439" s="1846" t="s">
        <v>275</v>
      </c>
      <c r="N439" s="1718"/>
      <c r="O439" s="635">
        <v>0.1019566726352934</v>
      </c>
    </row>
    <row r="440" s="623" customFormat="true" ht="17.1" customHeight="true" x14ac:dyDescent="0.2">
      <c r="B440" s="1718"/>
      <c r="C440" s="1846" t="s">
        <v>274</v>
      </c>
      <c r="D440" s="1718"/>
      <c r="E440" s="633">
        <v>9.2864625447758961E-2</v>
      </c>
      <c r="H440" s="1846" t="s">
        <v>276</v>
      </c>
      <c r="I440" s="1718"/>
      <c r="J440" s="634">
        <v>-0.1186646861363997</v>
      </c>
      <c r="M440" s="1846" t="s">
        <v>264</v>
      </c>
      <c r="N440" s="1718"/>
      <c r="O440" s="635">
        <v>0.10119793313368215</v>
      </c>
    </row>
    <row r="441" s="623" customFormat="true" ht="17.1" customHeight="true" x14ac:dyDescent="0.2">
      <c r="B441" s="1718"/>
      <c r="C441" s="1846" t="s">
        <v>267</v>
      </c>
      <c r="D441" s="1718"/>
      <c r="E441" s="633">
        <v>-8.9149318268715944E-2</v>
      </c>
      <c r="H441" s="1846" t="s">
        <v>269</v>
      </c>
      <c r="I441" s="1718"/>
      <c r="J441" s="634">
        <v>-0.1115202154875406</v>
      </c>
      <c r="M441" s="1846" t="s">
        <v>265</v>
      </c>
      <c r="N441" s="1718"/>
      <c r="O441" s="635">
        <v>0.10010532903302469</v>
      </c>
    </row>
    <row r="442" s="623" customFormat="true" ht="17.1" customHeight="true" x14ac:dyDescent="0.2">
      <c r="B442" s="1718"/>
      <c r="C442" s="1846" t="s">
        <v>272</v>
      </c>
      <c r="D442" s="1718"/>
      <c r="E442" s="633">
        <v>-7.4505769579383749E-2</v>
      </c>
      <c r="H442" s="1846" t="s">
        <v>277</v>
      </c>
      <c r="I442" s="1718"/>
      <c r="J442" s="634">
        <v>-0.10751041114139613</v>
      </c>
      <c r="M442" s="1846" t="s">
        <v>256</v>
      </c>
      <c r="N442" s="1718"/>
      <c r="O442" s="635">
        <v>-8.1520555000450703E-2</v>
      </c>
    </row>
    <row r="443" s="623" customFormat="true" ht="17.1" customHeight="true" x14ac:dyDescent="0.2">
      <c r="B443" s="1718"/>
      <c r="C443" s="1846" t="s">
        <v>278</v>
      </c>
      <c r="D443" s="1718"/>
      <c r="E443" s="633">
        <v>6.5031602002600525E-2</v>
      </c>
      <c r="H443" s="1846" t="s">
        <v>273</v>
      </c>
      <c r="I443" s="1718"/>
      <c r="J443" s="634">
        <v>9.5595902857526699E-2</v>
      </c>
      <c r="M443" s="1846" t="s">
        <v>271</v>
      </c>
      <c r="N443" s="1718"/>
      <c r="O443" s="635">
        <v>-6.5358764691346438E-2</v>
      </c>
    </row>
    <row r="444" s="623" customFormat="true" ht="17.1" customHeight="true" x14ac:dyDescent="0.2">
      <c r="B444" s="1718"/>
      <c r="C444" s="1846" t="s">
        <v>277</v>
      </c>
      <c r="D444" s="1718"/>
      <c r="E444" s="633">
        <v>-6.4753948104205414E-2</v>
      </c>
      <c r="H444" s="1846" t="s">
        <v>259</v>
      </c>
      <c r="I444" s="1718"/>
      <c r="J444" s="634">
        <v>8.6094424982016582E-2</v>
      </c>
      <c r="M444" s="1846" t="s">
        <v>278</v>
      </c>
      <c r="N444" s="1718"/>
      <c r="O444" s="635">
        <v>6.4322671299978235E-2</v>
      </c>
    </row>
    <row r="445" s="623" customFormat="true" ht="17.1" customHeight="true" x14ac:dyDescent="0.2">
      <c r="B445" s="1718"/>
      <c r="C445" s="1846" t="s">
        <v>266</v>
      </c>
      <c r="D445" s="1718"/>
      <c r="E445" s="633">
        <v>4.5759805097387835E-2</v>
      </c>
      <c r="H445" s="1846" t="s">
        <v>279</v>
      </c>
      <c r="I445" s="1718"/>
      <c r="J445" s="634">
        <v>-8.2954066465352916E-2</v>
      </c>
      <c r="M445" s="1846" t="s">
        <v>280</v>
      </c>
      <c r="N445" s="1718"/>
      <c r="O445" s="635">
        <v>6.1610056555373278E-2</v>
      </c>
    </row>
    <row r="446" s="623" customFormat="true" ht="17.1" customHeight="true" x14ac:dyDescent="0.2">
      <c r="C446" s="1846" t="s">
        <v>280</v>
      </c>
      <c r="D446" s="1718"/>
      <c r="E446" s="633">
        <v>4.4322160406255418E-2</v>
      </c>
      <c r="H446" s="1846" t="s">
        <v>274</v>
      </c>
      <c r="I446" s="1718"/>
      <c r="J446" s="634">
        <v>6.7377848058244857E-2</v>
      </c>
      <c r="M446" s="1846" t="s">
        <v>277</v>
      </c>
      <c r="N446" s="1718"/>
      <c r="O446" s="635">
        <v>-6.0496160601884424E-2</v>
      </c>
    </row>
    <row r="447" s="623" customFormat="true" ht="17.1" customHeight="true" x14ac:dyDescent="0.2">
      <c r="C447" s="1846" t="s">
        <v>281</v>
      </c>
      <c r="D447" s="1718"/>
      <c r="E447" s="633">
        <v>-4.4067825355883404E-2</v>
      </c>
      <c r="H447" s="1846" t="s">
        <v>281</v>
      </c>
      <c r="I447" s="1718"/>
      <c r="J447" s="634">
        <v>-6.5515578140223227E-2</v>
      </c>
      <c r="M447" s="1846" t="s">
        <v>263</v>
      </c>
      <c r="N447" s="1718"/>
      <c r="O447" s="635">
        <v>-5.9471575285014712E-2</v>
      </c>
    </row>
    <row r="448" s="623" customFormat="true" ht="17.1" customHeight="true" x14ac:dyDescent="0.2">
      <c r="C448" s="1846" t="s">
        <v>257</v>
      </c>
      <c r="D448" s="1718"/>
      <c r="E448" s="633">
        <v>4.0377539729106592E-2</v>
      </c>
      <c r="H448" s="1846" t="s">
        <v>278</v>
      </c>
      <c r="I448" s="1718"/>
      <c r="J448" s="634">
        <v>6.4021892495800412E-2</v>
      </c>
      <c r="M448" s="1846" t="s">
        <v>282</v>
      </c>
      <c r="N448" s="1718"/>
      <c r="O448" s="635">
        <v>5.2979434853917956E-2</v>
      </c>
    </row>
    <row r="449" s="623" customFormat="true" ht="17.1" customHeight="true" x14ac:dyDescent="0.2">
      <c r="C449" s="1846" t="s">
        <v>283</v>
      </c>
      <c r="D449" s="1718"/>
      <c r="E449" s="633">
        <v>-3.8914829294704155E-2</v>
      </c>
      <c r="H449" s="1846" t="s">
        <v>283</v>
      </c>
      <c r="I449" s="1718"/>
      <c r="J449" s="634">
        <v>-6.2099694088132311E-2</v>
      </c>
      <c r="M449" s="1846" t="s">
        <v>284</v>
      </c>
      <c r="N449" s="1718"/>
      <c r="O449" s="635">
        <v>4.6272207185525993E-2</v>
      </c>
    </row>
    <row r="450" s="623" customFormat="true" ht="17.1" customHeight="true" x14ac:dyDescent="0.2">
      <c r="C450" s="1846" t="s">
        <v>282</v>
      </c>
      <c r="D450" s="1718"/>
      <c r="E450" s="633">
        <v>3.7433039627197295E-2</v>
      </c>
      <c r="H450" s="1846" t="s">
        <v>285</v>
      </c>
      <c r="I450" s="1718"/>
      <c r="J450" s="634">
        <v>-6.0213710081872714E-2</v>
      </c>
      <c r="M450" s="1846" t="s">
        <v>267</v>
      </c>
      <c r="N450" s="1718"/>
      <c r="O450" s="635">
        <v>3.6745335411936836E-2</v>
      </c>
    </row>
    <row r="451" s="623" customFormat="true" ht="17.1" customHeight="true" x14ac:dyDescent="0.2">
      <c r="C451" s="1846" t="s">
        <v>268</v>
      </c>
      <c r="D451" s="1718"/>
      <c r="E451" s="633">
        <v>3.0351527673514622E-2</v>
      </c>
      <c r="H451" s="1846" t="s">
        <v>286</v>
      </c>
      <c r="I451" s="1718"/>
      <c r="J451" s="634">
        <v>5.7010560329295877E-2</v>
      </c>
      <c r="M451" s="1846" t="s">
        <v>283</v>
      </c>
      <c r="N451" s="1718"/>
      <c r="O451" s="635">
        <v>-3.6188511713973436E-2</v>
      </c>
    </row>
    <row r="452" s="623" customFormat="true" ht="17.1" customHeight="true" x14ac:dyDescent="0.2">
      <c r="C452" s="1846" t="s">
        <v>276</v>
      </c>
      <c r="D452" s="1718"/>
      <c r="E452" s="633">
        <v>-2.3937737891583218E-2</v>
      </c>
      <c r="H452" s="1846" t="s">
        <v>268</v>
      </c>
      <c r="I452" s="1718"/>
      <c r="J452" s="634">
        <v>-5.1290631533837908E-2</v>
      </c>
      <c r="M452" s="1846" t="s">
        <v>287</v>
      </c>
      <c r="N452" s="1718"/>
      <c r="O452" s="635">
        <v>3.5856274363698502E-2</v>
      </c>
    </row>
    <row r="453" s="623" customFormat="true" ht="17.1" customHeight="true" x14ac:dyDescent="0.2">
      <c r="C453" s="1846" t="s">
        <v>288</v>
      </c>
      <c r="D453" s="1718"/>
      <c r="E453" s="633">
        <v>2.3518294940248593E-2</v>
      </c>
      <c r="H453" s="1846" t="s">
        <v>266</v>
      </c>
      <c r="I453" s="1718"/>
      <c r="J453" s="634">
        <v>3.6481165105525563E-2</v>
      </c>
      <c r="M453" s="1846" t="s">
        <v>285</v>
      </c>
      <c r="N453" s="1718"/>
      <c r="O453" s="635">
        <v>3.502495249972911E-2</v>
      </c>
    </row>
    <row r="454" s="623" customFormat="true" ht="17.1" customHeight="true" x14ac:dyDescent="0.2">
      <c r="C454" s="1846" t="s">
        <v>289</v>
      </c>
      <c r="D454" s="1718"/>
      <c r="E454" s="633">
        <v>2.047591501667461E-2</v>
      </c>
      <c r="H454" s="1846" t="s">
        <v>290</v>
      </c>
      <c r="I454" s="1718"/>
      <c r="J454" s="634">
        <v>-3.3520030760623938E-2</v>
      </c>
      <c r="M454" s="1846" t="s">
        <v>279</v>
      </c>
      <c r="N454" s="1718"/>
      <c r="O454" s="635">
        <v>3.1666976538668803E-2</v>
      </c>
    </row>
    <row r="455" s="623" customFormat="true" ht="17.1" customHeight="true" x14ac:dyDescent="0.2">
      <c r="C455" s="1846" t="s">
        <v>284</v>
      </c>
      <c r="D455" s="1718"/>
      <c r="E455" s="633">
        <v>1.9999164581383774E-2</v>
      </c>
      <c r="H455" s="1846" t="s">
        <v>291</v>
      </c>
      <c r="I455" s="1718"/>
      <c r="J455" s="634">
        <v>-3.2183678216103545E-2</v>
      </c>
      <c r="M455" s="1846" t="s">
        <v>272</v>
      </c>
      <c r="N455" s="1718"/>
      <c r="O455" s="635">
        <v>-2.7475283291501174E-2</v>
      </c>
    </row>
    <row r="456" s="623" customFormat="true" ht="17.1" customHeight="true" x14ac:dyDescent="0.2">
      <c r="C456" s="1846" t="s">
        <v>291</v>
      </c>
      <c r="D456" s="1718"/>
      <c r="E456" s="633">
        <v>-1.5784223798102556E-2</v>
      </c>
      <c r="H456" s="1846" t="s">
        <v>280</v>
      </c>
      <c r="I456" s="1718"/>
      <c r="J456" s="634">
        <v>3.1423664912142678E-2</v>
      </c>
      <c r="M456" s="1846" t="s">
        <v>288</v>
      </c>
      <c r="N456" s="1718"/>
      <c r="O456" s="635">
        <v>2.6886951915124677E-2</v>
      </c>
    </row>
    <row r="457" s="623" customFormat="true" ht="17.1" customHeight="true" x14ac:dyDescent="0.2">
      <c r="C457" s="1846" t="s">
        <v>292</v>
      </c>
      <c r="D457" s="1718"/>
      <c r="E457" s="633">
        <v>1.4644500754762009E-2</v>
      </c>
      <c r="H457" s="1846" t="s">
        <v>289</v>
      </c>
      <c r="I457" s="1718"/>
      <c r="J457" s="634">
        <v>2.9128111727201197E-2</v>
      </c>
      <c r="M457" s="1846" t="s">
        <v>293</v>
      </c>
      <c r="N457" s="1718"/>
      <c r="O457" s="635">
        <v>2.2865383159030757E-2</v>
      </c>
    </row>
    <row r="458" s="623" customFormat="true" ht="17.1" customHeight="true" x14ac:dyDescent="0.2">
      <c r="C458" s="1846" t="s">
        <v>270</v>
      </c>
      <c r="D458" s="1718"/>
      <c r="E458" s="633">
        <v>1.2551944499693898E-2</v>
      </c>
      <c r="H458" s="1846" t="s">
        <v>288</v>
      </c>
      <c r="I458" s="1718"/>
      <c r="J458" s="634">
        <v>2.4862341424549916E-2</v>
      </c>
      <c r="M458" s="1846" t="s">
        <v>281</v>
      </c>
      <c r="N458" s="1718"/>
      <c r="O458" s="635">
        <v>-2.0649590580083442E-2</v>
      </c>
    </row>
    <row r="459" s="623" customFormat="true" ht="17.1" customHeight="true" x14ac:dyDescent="0.2">
      <c r="C459" s="1846" t="s">
        <v>290</v>
      </c>
      <c r="D459" s="1718"/>
      <c r="E459" s="633">
        <v>-1.0751362367570211E-2</v>
      </c>
      <c r="H459" s="1846" t="s">
        <v>287</v>
      </c>
      <c r="I459" s="1718"/>
      <c r="J459" s="634">
        <v>2.3825423554226784E-2</v>
      </c>
      <c r="M459" s="1846" t="s">
        <v>269</v>
      </c>
      <c r="N459" s="1718"/>
      <c r="O459" s="635">
        <v>-1.9532317998407274E-2</v>
      </c>
    </row>
    <row r="460" s="623" customFormat="true" ht="17.1" customHeight="true" x14ac:dyDescent="0.2">
      <c r="C460" s="1846" t="s">
        <v>294</v>
      </c>
      <c r="D460" s="1718"/>
      <c r="E460" s="633">
        <v>-9.2916888519600192E-3</v>
      </c>
      <c r="H460" s="1846" t="s">
        <v>293</v>
      </c>
      <c r="I460" s="1718"/>
      <c r="J460" s="634">
        <v>-2.2513331419983379E-2</v>
      </c>
      <c r="M460" s="1846" t="s">
        <v>247</v>
      </c>
      <c r="N460" s="1718"/>
      <c r="O460" s="635">
        <v>1.9450055431789903E-2</v>
      </c>
    </row>
    <row r="461" s="623" customFormat="true" ht="17.1" customHeight="true" x14ac:dyDescent="0.2">
      <c r="C461" s="1846" t="s">
        <v>295</v>
      </c>
      <c r="D461" s="1718"/>
      <c r="E461" s="633">
        <v>9.0305511112360095E-3</v>
      </c>
      <c r="H461" s="1846" t="s">
        <v>296</v>
      </c>
      <c r="I461" s="1718"/>
      <c r="J461" s="634">
        <v>-2.1025778226790026E-2</v>
      </c>
      <c r="M461" s="1846" t="s">
        <v>289</v>
      </c>
      <c r="N461" s="1718"/>
      <c r="O461" s="635">
        <v>1.7755549605308334E-2</v>
      </c>
    </row>
    <row r="462" s="623" customFormat="true" ht="17.1" customHeight="true" x14ac:dyDescent="0.2">
      <c r="C462" s="1846" t="s">
        <v>297</v>
      </c>
      <c r="D462" s="1718"/>
      <c r="E462" s="633">
        <v>-8.6286747078159615E-3</v>
      </c>
      <c r="H462" s="1846" t="s">
        <v>261</v>
      </c>
      <c r="I462" s="1718"/>
      <c r="J462" s="634">
        <v>2.0498943551277904E-2</v>
      </c>
      <c r="M462" s="1846" t="s">
        <v>298</v>
      </c>
      <c r="N462" s="1718"/>
      <c r="O462" s="635">
        <v>1.6230973243596302E-2</v>
      </c>
    </row>
    <row r="463" s="623" customFormat="true" ht="17.1" customHeight="true" x14ac:dyDescent="0.2">
      <c r="C463" s="1846" t="s">
        <v>296</v>
      </c>
      <c r="D463" s="1718"/>
      <c r="E463" s="633">
        <v>-8.5389118328652799E-3</v>
      </c>
      <c r="H463" s="1846" t="s">
        <v>295</v>
      </c>
      <c r="I463" s="1718"/>
      <c r="J463" s="634">
        <v>1.8087284401151156E-2</v>
      </c>
      <c r="M463" s="1846" t="s">
        <v>294</v>
      </c>
      <c r="N463" s="1718"/>
      <c r="O463" s="635">
        <v>-1.0614475491033183E-2</v>
      </c>
    </row>
    <row r="464" s="623" customFormat="true" ht="17.1" customHeight="true" x14ac:dyDescent="0.2">
      <c r="C464" s="1846" t="s">
        <v>261</v>
      </c>
      <c r="D464" s="1718"/>
      <c r="E464" s="633">
        <v>8.3193109238212347E-3</v>
      </c>
      <c r="H464" s="1846" t="s">
        <v>284</v>
      </c>
      <c r="I464" s="1718"/>
      <c r="J464" s="634">
        <v>-1.7833566067222532E-2</v>
      </c>
      <c r="M464" s="1846" t="s">
        <v>292</v>
      </c>
      <c r="N464" s="1718"/>
      <c r="O464" s="635">
        <v>9.111116723830557E-3</v>
      </c>
    </row>
    <row r="465" s="623" customFormat="true" ht="17.1" customHeight="true" x14ac:dyDescent="0.2">
      <c r="C465" s="1846" t="s">
        <v>265</v>
      </c>
      <c r="D465" s="1718"/>
      <c r="E465" s="633">
        <v>-8.050456021900949E-3</v>
      </c>
      <c r="H465" s="1846" t="s">
        <v>297</v>
      </c>
      <c r="I465" s="1718"/>
      <c r="J465" s="634">
        <v>-1.5002944695481213E-2</v>
      </c>
      <c r="M465" s="1846" t="s">
        <v>296</v>
      </c>
      <c r="N465" s="1718"/>
      <c r="O465" s="635">
        <v>-8.3986509586693875E-3</v>
      </c>
    </row>
    <row r="466" s="623" customFormat="true" ht="17.1" customHeight="true" x14ac:dyDescent="0.2">
      <c r="C466" s="1846" t="s">
        <v>275</v>
      </c>
      <c r="D466" s="1718"/>
      <c r="E466" s="633">
        <v>7.5170312943702352E-3</v>
      </c>
      <c r="H466" s="1846" t="s">
        <v>292</v>
      </c>
      <c r="I466" s="1718"/>
      <c r="J466" s="634">
        <v>1.0812953540353797E-2</v>
      </c>
      <c r="M466" s="1846" t="s">
        <v>291</v>
      </c>
      <c r="N466" s="1718"/>
      <c r="O466" s="635">
        <v>-8.3712061176230129E-3</v>
      </c>
    </row>
    <row r="467" s="623" customFormat="true" ht="17.1" customHeight="true" x14ac:dyDescent="0.2">
      <c r="C467" s="1846" t="s">
        <v>279</v>
      </c>
      <c r="D467" s="1718"/>
      <c r="E467" s="633">
        <v>-6.9055038307181526E-3</v>
      </c>
      <c r="H467" s="1846" t="s">
        <v>270</v>
      </c>
      <c r="I467" s="1718"/>
      <c r="J467" s="634">
        <v>9.4400381435247108E-3</v>
      </c>
      <c r="M467" s="1846" t="s">
        <v>299</v>
      </c>
      <c r="N467" s="1718"/>
      <c r="O467" s="635">
        <v>8.2639242680678498E-3</v>
      </c>
    </row>
    <row r="468" s="623" customFormat="true" ht="17.1" customHeight="true" x14ac:dyDescent="0.2">
      <c r="C468" s="1846" t="s">
        <v>298</v>
      </c>
      <c r="D468" s="1718"/>
      <c r="E468" s="633">
        <v>6.4388049885205356E-3</v>
      </c>
      <c r="H468" s="1846" t="s">
        <v>299</v>
      </c>
      <c r="I468" s="1718"/>
      <c r="J468" s="634">
        <v>9.1627568334638511E-3</v>
      </c>
      <c r="M468" s="1846" t="s">
        <v>300</v>
      </c>
      <c r="N468" s="1718"/>
      <c r="O468" s="635">
        <v>-7.6829739331217145E-3</v>
      </c>
    </row>
    <row r="469" s="623" customFormat="true" ht="17.1" customHeight="true" x14ac:dyDescent="0.2">
      <c r="C469" s="1846" t="s">
        <v>293</v>
      </c>
      <c r="D469" s="1718"/>
      <c r="E469" s="633">
        <v>5.5081193745856079E-3</v>
      </c>
      <c r="H469" s="1846" t="s">
        <v>300</v>
      </c>
      <c r="I469" s="1718"/>
      <c r="J469" s="634">
        <v>7.460083724523359E-3</v>
      </c>
      <c r="M469" s="1846" t="s">
        <v>297</v>
      </c>
      <c r="N469" s="1718"/>
      <c r="O469" s="635">
        <v>-6.7330023150919717E-3</v>
      </c>
    </row>
    <row r="470" s="623" customFormat="true" ht="17.1" customHeight="true" x14ac:dyDescent="0.2">
      <c r="C470" s="1846" t="s">
        <v>286</v>
      </c>
      <c r="D470" s="1718"/>
      <c r="E470" s="633">
        <v>-4.3307400569539672E-3</v>
      </c>
      <c r="H470" s="1846" t="s">
        <v>275</v>
      </c>
      <c r="I470" s="1718"/>
      <c r="J470" s="636">
        <v>-4.3862143698364577E-3</v>
      </c>
      <c r="M470" s="1846" t="s">
        <v>261</v>
      </c>
      <c r="N470" s="1718"/>
      <c r="O470" s="635">
        <v>-5.4905915037463263E-3</v>
      </c>
    </row>
    <row r="471" s="623" customFormat="true" ht="17.1" customHeight="true" x14ac:dyDescent="0.2">
      <c r="C471" s="1846" t="s">
        <v>299</v>
      </c>
      <c r="D471" s="1718"/>
      <c r="E471" s="633">
        <v>4.0665480822941339E-3</v>
      </c>
      <c r="H471" s="1829"/>
      <c r="I471" s="1844"/>
      <c r="J471" s="637"/>
      <c r="M471" s="1846" t="s">
        <v>290</v>
      </c>
      <c r="N471" s="1718"/>
      <c r="O471" s="635">
        <v>3.7750472118630949E-3</v>
      </c>
    </row>
    <row r="472" s="623" customFormat="true" ht="17.1" customHeight="true" x14ac:dyDescent="0.2">
      <c r="C472" s="1846" t="s">
        <v>300</v>
      </c>
      <c r="D472" s="1718"/>
      <c r="E472" s="633">
        <v>-3.0093223232377912E-3</v>
      </c>
      <c r="H472" s="1829"/>
      <c r="I472" s="1844"/>
      <c r="J472" s="637"/>
      <c r="M472" s="1846" t="s">
        <v>295</v>
      </c>
      <c r="N472" s="1718"/>
      <c r="O472" s="635">
        <v>3.2180530414896249E-3</v>
      </c>
    </row>
    <row r="473" s="623" customFormat="true" ht="17.1" customHeight="true" x14ac:dyDescent="0.2">
      <c r="C473" s="1846" t="s">
        <v>285</v>
      </c>
      <c r="D473" s="1718"/>
      <c r="E473" s="638">
        <v>-4.3891244760221621E-4</v>
      </c>
      <c r="H473" s="1829"/>
      <c r="I473" s="1718"/>
      <c r="M473" s="1846" t="s">
        <v>286</v>
      </c>
      <c r="N473" s="1718"/>
      <c r="O473" s="635">
        <v>1.7137507086600677E-3</v>
      </c>
    </row>
    <row r="474" s="623" customFormat="true" ht="17.1" customHeight="true" x14ac:dyDescent="0.2">
      <c r="C474" s="1829"/>
      <c r="D474" s="1844"/>
      <c r="E474" s="637"/>
      <c r="H474" s="1820" t="s">
        <v>301</v>
      </c>
      <c r="I474" s="1718"/>
      <c r="J474" s="1718"/>
      <c r="M474" s="1846" t="s">
        <v>276</v>
      </c>
      <c r="N474" s="1718"/>
      <c r="O474" s="639">
        <v>9.8891280429088172E-4</v>
      </c>
    </row>
    <row r="475" s="623" customFormat="true" ht="12.95" customHeight="true" x14ac:dyDescent="0.2">
      <c r="C475" s="1829"/>
      <c r="D475" s="1844"/>
      <c r="E475" s="637"/>
      <c r="H475" s="1829"/>
      <c r="I475" s="1718"/>
      <c r="J475" s="640" t="s">
        <v>302</v>
      </c>
      <c r="M475" s="1829"/>
      <c r="N475" s="1844"/>
      <c r="O475" s="637"/>
    </row>
    <row r="476" s="623" customFormat="true" ht="17.1" customHeight="true" x14ac:dyDescent="0.2">
      <c r="C476" s="1829"/>
      <c r="D476" s="1718"/>
      <c r="H476" s="1846" t="s">
        <v>255</v>
      </c>
      <c r="I476" s="1718"/>
      <c r="J476" s="631">
        <v>7.8498500505484139E-2</v>
      </c>
      <c r="M476" s="1829"/>
      <c r="N476" s="1844"/>
      <c r="O476" s="637"/>
    </row>
    <row r="477" s="623" customFormat="true" ht="17.1" customHeight="true" x14ac:dyDescent="0.2">
      <c r="C477" s="1820" t="s">
        <v>301</v>
      </c>
      <c r="D477" s="1718"/>
      <c r="E477" s="1718"/>
      <c r="H477" s="1846" t="s">
        <v>233</v>
      </c>
      <c r="I477" s="1718"/>
      <c r="J477" s="634">
        <v>0.48007683618248692</v>
      </c>
      <c r="M477" s="1829"/>
      <c r="N477" s="1718"/>
    </row>
    <row r="478" s="623" customFormat="true" ht="21" customHeight="true" x14ac:dyDescent="0.2">
      <c r="C478" s="1829"/>
      <c r="D478" s="1718"/>
      <c r="E478" s="641" t="s">
        <v>302</v>
      </c>
      <c r="H478" s="1846" t="s">
        <v>250</v>
      </c>
      <c r="I478" s="1718"/>
      <c r="J478" s="634">
        <v>0.17064715375744921</v>
      </c>
      <c r="M478" s="1820" t="s">
        <v>301</v>
      </c>
      <c r="N478" s="1718"/>
      <c r="O478" s="1718"/>
    </row>
    <row r="479" s="623" customFormat="true" ht="15.95" customHeight="true" x14ac:dyDescent="0.2">
      <c r="C479" s="1846" t="s">
        <v>255</v>
      </c>
      <c r="D479" s="1718"/>
      <c r="E479" s="630">
        <v>4.0994827088088208E-2</v>
      </c>
      <c r="H479" s="1846" t="s">
        <v>240</v>
      </c>
      <c r="I479" s="1718"/>
      <c r="J479" s="634">
        <v>0.34335580975936048</v>
      </c>
      <c r="M479" s="1829"/>
      <c r="N479" s="1718"/>
      <c r="O479" s="642" t="s">
        <v>302</v>
      </c>
    </row>
    <row r="480" s="623" customFormat="true" ht="17.1" customHeight="true" x14ac:dyDescent="0.2">
      <c r="C480" s="1846" t="s">
        <v>233</v>
      </c>
      <c r="D480" s="1718"/>
      <c r="E480" s="633">
        <v>0.54306641330826044</v>
      </c>
      <c r="H480" s="1846" t="s">
        <v>239</v>
      </c>
      <c r="I480" s="1718"/>
      <c r="J480" s="634">
        <v>0.39993413264272842</v>
      </c>
      <c r="M480" s="1846" t="s">
        <v>255</v>
      </c>
      <c r="N480" s="1718"/>
      <c r="O480" s="632">
        <v>1.6851801963984312E-2</v>
      </c>
    </row>
    <row r="481" s="623" customFormat="true" ht="17.1" customHeight="true" x14ac:dyDescent="0.2">
      <c r="C481" s="1846" t="s">
        <v>250</v>
      </c>
      <c r="D481" s="1718"/>
      <c r="E481" s="633">
        <v>0.11273213900661236</v>
      </c>
      <c r="H481" s="1846" t="s">
        <v>266</v>
      </c>
      <c r="I481" s="1718"/>
      <c r="J481" s="634">
        <v>1.330875407456616E-3</v>
      </c>
      <c r="M481" s="1846" t="s">
        <v>233</v>
      </c>
      <c r="N481" s="1718"/>
      <c r="O481" s="635">
        <v>0.44670308134642606</v>
      </c>
    </row>
    <row r="482" s="623" customFormat="true" ht="17.1" customHeight="true" x14ac:dyDescent="0.2">
      <c r="C482" s="1846" t="s">
        <v>240</v>
      </c>
      <c r="D482" s="1718"/>
      <c r="E482" s="633">
        <v>0.2351416242534968</v>
      </c>
      <c r="H482" s="1846" t="s">
        <v>244</v>
      </c>
      <c r="I482" s="1718"/>
      <c r="J482" s="634">
        <v>0.2690889381154582</v>
      </c>
      <c r="M482" s="1846" t="s">
        <v>250</v>
      </c>
      <c r="N482" s="1718"/>
      <c r="O482" s="635">
        <v>0.10699637506676822</v>
      </c>
    </row>
    <row r="483" s="623" customFormat="true" ht="17.1" customHeight="true" x14ac:dyDescent="0.2">
      <c r="C483" s="1846" t="s">
        <v>239</v>
      </c>
      <c r="D483" s="1718"/>
      <c r="E483" s="633">
        <v>0.3302061764444601</v>
      </c>
      <c r="H483" s="1846" t="s">
        <v>242</v>
      </c>
      <c r="I483" s="1718"/>
      <c r="J483" s="634">
        <v>0.32247825889020887</v>
      </c>
      <c r="M483" s="1846" t="s">
        <v>240</v>
      </c>
      <c r="N483" s="1718"/>
      <c r="O483" s="635">
        <v>0.23460477833048124</v>
      </c>
    </row>
    <row r="484" s="623" customFormat="true" ht="17.1" customHeight="true" x14ac:dyDescent="0.2">
      <c r="C484" s="1846" t="s">
        <v>266</v>
      </c>
      <c r="D484" s="1718"/>
      <c r="E484" s="633">
        <v>2.0939597625509216E-3</v>
      </c>
      <c r="H484" s="1846" t="s">
        <v>265</v>
      </c>
      <c r="I484" s="1718"/>
      <c r="J484" s="634">
        <v>2.8353488037272501E-2</v>
      </c>
      <c r="M484" s="1846" t="s">
        <v>239</v>
      </c>
      <c r="N484" s="1718"/>
      <c r="O484" s="635">
        <v>0.14888547533867549</v>
      </c>
    </row>
    <row r="485" s="623" customFormat="true" ht="17.1" customHeight="true" x14ac:dyDescent="0.2">
      <c r="C485" s="1846" t="s">
        <v>244</v>
      </c>
      <c r="D485" s="1718"/>
      <c r="E485" s="633">
        <v>0.23705438949794999</v>
      </c>
      <c r="H485" s="1846" t="s">
        <v>232</v>
      </c>
      <c r="I485" s="1718"/>
      <c r="J485" s="634">
        <v>0.53290944019016739</v>
      </c>
      <c r="M485" s="1846" t="s">
        <v>266</v>
      </c>
      <c r="N485" s="1718"/>
      <c r="O485" s="635">
        <v>2.0959385855619662E-2</v>
      </c>
    </row>
    <row r="486" s="623" customFormat="true" ht="17.1" customHeight="true" x14ac:dyDescent="0.2">
      <c r="C486" s="1846" t="s">
        <v>242</v>
      </c>
      <c r="D486" s="1718"/>
      <c r="E486" s="633">
        <v>0.27309064706314806</v>
      </c>
      <c r="H486" s="1846" t="s">
        <v>256</v>
      </c>
      <c r="I486" s="1718"/>
      <c r="J486" s="634">
        <v>7.7184285498168803E-2</v>
      </c>
      <c r="M486" s="1846" t="s">
        <v>244</v>
      </c>
      <c r="N486" s="1718"/>
      <c r="O486" s="635">
        <v>0.23300559696837939</v>
      </c>
    </row>
    <row r="487" s="623" customFormat="true" ht="17.1" customHeight="true" x14ac:dyDescent="0.2">
      <c r="C487" s="1846" t="s">
        <v>265</v>
      </c>
      <c r="D487" s="1718"/>
      <c r="E487" s="643">
        <v>6.4809842160561254E-5</v>
      </c>
      <c r="H487" s="1846" t="s">
        <v>279</v>
      </c>
      <c r="I487" s="1718"/>
      <c r="J487" s="634">
        <v>6.881377143138189E-3</v>
      </c>
      <c r="M487" s="1846" t="s">
        <v>242</v>
      </c>
      <c r="N487" s="1718"/>
      <c r="O487" s="635">
        <v>0.14956341250932212</v>
      </c>
    </row>
    <row r="488" s="623" customFormat="true" ht="17.1" customHeight="true" x14ac:dyDescent="0.2">
      <c r="C488" s="1846" t="s">
        <v>232</v>
      </c>
      <c r="D488" s="1718"/>
      <c r="E488" s="633">
        <v>0.53435613070485921</v>
      </c>
      <c r="H488" s="1846" t="s">
        <v>269</v>
      </c>
      <c r="I488" s="1718"/>
      <c r="J488" s="634">
        <v>1.243675846238749E-2</v>
      </c>
      <c r="M488" s="1846" t="s">
        <v>265</v>
      </c>
      <c r="N488" s="1718"/>
      <c r="O488" s="635">
        <v>1.0021076900810135E-2</v>
      </c>
    </row>
    <row r="489" s="623" customFormat="true" ht="17.1" customHeight="true" x14ac:dyDescent="0.2">
      <c r="C489" s="1846" t="s">
        <v>256</v>
      </c>
      <c r="D489" s="1718"/>
      <c r="E489" s="633">
        <v>4.386665730127149E-2</v>
      </c>
      <c r="H489" s="1846" t="s">
        <v>286</v>
      </c>
      <c r="I489" s="1718"/>
      <c r="J489" s="634">
        <v>3.2502039890602847E-3</v>
      </c>
      <c r="M489" s="1846" t="s">
        <v>232</v>
      </c>
      <c r="N489" s="1718"/>
      <c r="O489" s="635">
        <v>0.44947668833684373</v>
      </c>
    </row>
    <row r="490" s="623" customFormat="true" ht="17.1" customHeight="true" x14ac:dyDescent="0.2">
      <c r="C490" s="1846" t="s">
        <v>279</v>
      </c>
      <c r="D490" s="1718"/>
      <c r="E490" s="643">
        <v>4.768598315606308E-5</v>
      </c>
      <c r="H490" s="1846" t="s">
        <v>288</v>
      </c>
      <c r="I490" s="1718"/>
      <c r="J490" s="634">
        <v>6.1813602111089074E-4</v>
      </c>
      <c r="M490" s="1846" t="s">
        <v>256</v>
      </c>
      <c r="N490" s="1718"/>
      <c r="O490" s="635">
        <v>6.6456008875815081E-3</v>
      </c>
    </row>
    <row r="491" s="623" customFormat="true" ht="17.1" customHeight="true" x14ac:dyDescent="0.2">
      <c r="C491" s="1846" t="s">
        <v>269</v>
      </c>
      <c r="D491" s="1718"/>
      <c r="E491" s="633">
        <v>1.6908268653757882E-2</v>
      </c>
      <c r="H491" s="1846" t="s">
        <v>267</v>
      </c>
      <c r="I491" s="1718"/>
      <c r="J491" s="634">
        <v>2.8289594835710138E-2</v>
      </c>
      <c r="M491" s="1846" t="s">
        <v>279</v>
      </c>
      <c r="N491" s="1718"/>
      <c r="O491" s="635">
        <v>1.0027974031006004E-3</v>
      </c>
    </row>
    <row r="492" s="623" customFormat="true" ht="17.1" customHeight="true" x14ac:dyDescent="0.2">
      <c r="C492" s="1846" t="s">
        <v>286</v>
      </c>
      <c r="D492" s="1718"/>
      <c r="E492" s="643">
        <v>1.8755309440905651E-5</v>
      </c>
      <c r="H492" s="1846" t="s">
        <v>271</v>
      </c>
      <c r="I492" s="1718"/>
      <c r="J492" s="634">
        <v>1.9786778089960308E-2</v>
      </c>
      <c r="M492" s="1846" t="s">
        <v>269</v>
      </c>
      <c r="N492" s="1718"/>
      <c r="O492" s="635">
        <v>3.8151144639090472E-4</v>
      </c>
    </row>
    <row r="493" s="623" customFormat="true" ht="17.1" customHeight="true" x14ac:dyDescent="0.2">
      <c r="C493" s="1846" t="s">
        <v>288</v>
      </c>
      <c r="D493" s="1718"/>
      <c r="E493" s="633">
        <v>5.5311019689652252E-4</v>
      </c>
      <c r="H493" s="1846" t="s">
        <v>268</v>
      </c>
      <c r="I493" s="1718"/>
      <c r="J493" s="634">
        <v>2.6307288831399277E-3</v>
      </c>
      <c r="M493" s="1846" t="s">
        <v>286</v>
      </c>
      <c r="N493" s="1718"/>
      <c r="O493" s="644">
        <v>2.9369414914328843E-6</v>
      </c>
    </row>
    <row r="494" s="623" customFormat="true" ht="17.1" customHeight="true" x14ac:dyDescent="0.2">
      <c r="C494" s="1846" t="s">
        <v>267</v>
      </c>
      <c r="D494" s="1718"/>
      <c r="E494" s="633">
        <v>7.947600947776811E-3</v>
      </c>
      <c r="H494" s="1846" t="s">
        <v>238</v>
      </c>
      <c r="I494" s="1718"/>
      <c r="J494" s="634">
        <v>0.45334387173437857</v>
      </c>
      <c r="M494" s="1846" t="s">
        <v>288</v>
      </c>
      <c r="N494" s="1718"/>
      <c r="O494" s="635">
        <v>7.2290818328622655E-4</v>
      </c>
    </row>
    <row r="495" s="623" customFormat="true" ht="17.1" customHeight="true" x14ac:dyDescent="0.2">
      <c r="C495" s="1846" t="s">
        <v>271</v>
      </c>
      <c r="D495" s="1718"/>
      <c r="E495" s="633">
        <v>1.5234897546823074E-2</v>
      </c>
      <c r="H495" s="1846" t="s">
        <v>252</v>
      </c>
      <c r="I495" s="1718"/>
      <c r="J495" s="634">
        <v>0.1130015383729219</v>
      </c>
      <c r="M495" s="1846" t="s">
        <v>267</v>
      </c>
      <c r="N495" s="1718"/>
      <c r="O495" s="635">
        <v>1.3502196745357393E-3</v>
      </c>
    </row>
    <row r="496" s="623" customFormat="true" ht="17.1" customHeight="true" x14ac:dyDescent="0.2">
      <c r="C496" s="1846" t="s">
        <v>268</v>
      </c>
      <c r="D496" s="1718"/>
      <c r="E496" s="633">
        <v>9.2121523211612392E-4</v>
      </c>
      <c r="H496" s="1846" t="s">
        <v>249</v>
      </c>
      <c r="I496" s="1718"/>
      <c r="J496" s="634">
        <v>2.9858885649801072E-2</v>
      </c>
      <c r="M496" s="1846" t="s">
        <v>271</v>
      </c>
      <c r="N496" s="1718"/>
      <c r="O496" s="635">
        <v>4.2717681219787938E-3</v>
      </c>
    </row>
    <row r="497" s="623" customFormat="true" ht="17.1" customHeight="true" x14ac:dyDescent="0.2">
      <c r="C497" s="1846" t="s">
        <v>238</v>
      </c>
      <c r="D497" s="1718"/>
      <c r="E497" s="633">
        <v>0.40858845189505932</v>
      </c>
      <c r="H497" s="1846" t="s">
        <v>236</v>
      </c>
      <c r="I497" s="1718"/>
      <c r="J497" s="634">
        <v>0.49509411374758328</v>
      </c>
      <c r="M497" s="1846" t="s">
        <v>268</v>
      </c>
      <c r="N497" s="1718"/>
      <c r="O497" s="635">
        <v>2.0015182860713941E-2</v>
      </c>
    </row>
    <row r="498" s="623" customFormat="true" ht="17.1" customHeight="true" x14ac:dyDescent="0.2">
      <c r="C498" s="1846" t="s">
        <v>252</v>
      </c>
      <c r="D498" s="1718"/>
      <c r="E498" s="633">
        <v>0.11108088569338312</v>
      </c>
      <c r="H498" s="1846" t="s">
        <v>246</v>
      </c>
      <c r="I498" s="1718"/>
      <c r="J498" s="634">
        <v>0.25447931846952021</v>
      </c>
      <c r="M498" s="1846" t="s">
        <v>238</v>
      </c>
      <c r="N498" s="1718"/>
      <c r="O498" s="635">
        <v>0.3664142489333268</v>
      </c>
    </row>
    <row r="499" s="623" customFormat="true" ht="17.1" customHeight="true" x14ac:dyDescent="0.2">
      <c r="C499" s="1846" t="s">
        <v>249</v>
      </c>
      <c r="D499" s="1718"/>
      <c r="E499" s="633">
        <v>8.6842629386696069E-2</v>
      </c>
      <c r="H499" s="1846" t="s">
        <v>248</v>
      </c>
      <c r="I499" s="1718"/>
      <c r="J499" s="634">
        <v>0.19114216778362458</v>
      </c>
      <c r="M499" s="1846" t="s">
        <v>252</v>
      </c>
      <c r="N499" s="1718"/>
      <c r="O499" s="635">
        <v>0.10353990625030886</v>
      </c>
    </row>
    <row r="500" s="623" customFormat="true" ht="17.1" customHeight="true" x14ac:dyDescent="0.2">
      <c r="C500" s="1846" t="s">
        <v>236</v>
      </c>
      <c r="D500" s="1718"/>
      <c r="E500" s="633">
        <v>0.41859954117014525</v>
      </c>
      <c r="H500" s="1846" t="s">
        <v>272</v>
      </c>
      <c r="I500" s="1718"/>
      <c r="J500" s="634">
        <v>2.5836961311577641E-2</v>
      </c>
      <c r="M500" s="1846" t="s">
        <v>249</v>
      </c>
      <c r="N500" s="1718"/>
      <c r="O500" s="635">
        <v>0.146278681504277</v>
      </c>
    </row>
    <row r="501" s="623" customFormat="true" ht="17.1" customHeight="true" x14ac:dyDescent="0.2">
      <c r="C501" s="1846" t="s">
        <v>246</v>
      </c>
      <c r="D501" s="1718"/>
      <c r="E501" s="633">
        <v>0.21195324991629105</v>
      </c>
      <c r="H501" s="1846" t="s">
        <v>277</v>
      </c>
      <c r="I501" s="1718"/>
      <c r="J501" s="634">
        <v>1.1558488503792033E-2</v>
      </c>
      <c r="M501" s="1846" t="s">
        <v>236</v>
      </c>
      <c r="N501" s="1718"/>
      <c r="O501" s="635">
        <v>0.2525695070896104</v>
      </c>
    </row>
    <row r="502" s="623" customFormat="true" ht="17.1" customHeight="true" x14ac:dyDescent="0.2">
      <c r="C502" s="1846" t="s">
        <v>248</v>
      </c>
      <c r="D502" s="1718"/>
      <c r="E502" s="633">
        <v>0.13858871101869785</v>
      </c>
      <c r="H502" s="1846" t="s">
        <v>247</v>
      </c>
      <c r="I502" s="1718"/>
      <c r="J502" s="634">
        <v>0.19907581173916797</v>
      </c>
      <c r="M502" s="1846" t="s">
        <v>246</v>
      </c>
      <c r="N502" s="1718"/>
      <c r="O502" s="635">
        <v>0.11418531983763174</v>
      </c>
    </row>
    <row r="503" s="623" customFormat="true" ht="17.1" customHeight="true" x14ac:dyDescent="0.2">
      <c r="C503" s="1846" t="s">
        <v>272</v>
      </c>
      <c r="D503" s="1718"/>
      <c r="E503" s="633">
        <v>5.551109700616225E-3</v>
      </c>
      <c r="H503" s="1846" t="s">
        <v>253</v>
      </c>
      <c r="I503" s="1718"/>
      <c r="J503" s="634">
        <v>9.1667696700855131E-2</v>
      </c>
      <c r="M503" s="1846" t="s">
        <v>248</v>
      </c>
      <c r="N503" s="1718"/>
      <c r="O503" s="635">
        <v>8.1999754848560355E-2</v>
      </c>
    </row>
    <row r="504" s="623" customFormat="true" ht="17.1" customHeight="true" x14ac:dyDescent="0.2">
      <c r="C504" s="1846" t="s">
        <v>277</v>
      </c>
      <c r="D504" s="1718"/>
      <c r="E504" s="633">
        <v>4.193073795082128E-3</v>
      </c>
      <c r="H504" s="1846" t="s">
        <v>295</v>
      </c>
      <c r="I504" s="1718"/>
      <c r="J504" s="634">
        <v>3.2714985700812592E-4</v>
      </c>
      <c r="M504" s="1846" t="s">
        <v>272</v>
      </c>
      <c r="N504" s="1718"/>
      <c r="O504" s="635">
        <v>7.5489119194824359E-4</v>
      </c>
    </row>
    <row r="505" s="623" customFormat="true" ht="17.1" customHeight="true" x14ac:dyDescent="0.2">
      <c r="C505" s="1846" t="s">
        <v>247</v>
      </c>
      <c r="D505" s="1718"/>
      <c r="E505" s="633">
        <v>3.0716696898417148E-2</v>
      </c>
      <c r="H505" s="1846" t="s">
        <v>293</v>
      </c>
      <c r="I505" s="1718"/>
      <c r="J505" s="634">
        <v>5.068500916260108E-4</v>
      </c>
      <c r="M505" s="1846" t="s">
        <v>277</v>
      </c>
      <c r="N505" s="1718"/>
      <c r="O505" s="635">
        <v>3.6597854475689932E-3</v>
      </c>
    </row>
    <row r="506" s="623" customFormat="true" ht="17.1" customHeight="true" x14ac:dyDescent="0.2">
      <c r="C506" s="1846" t="s">
        <v>253</v>
      </c>
      <c r="D506" s="1718"/>
      <c r="E506" s="633">
        <v>8.4553211503230905E-2</v>
      </c>
      <c r="H506" s="1846" t="s">
        <v>234</v>
      </c>
      <c r="I506" s="1718"/>
      <c r="J506" s="634">
        <v>0.50911714101392369</v>
      </c>
      <c r="M506" s="1846" t="s">
        <v>247</v>
      </c>
      <c r="N506" s="1718"/>
      <c r="O506" s="635">
        <v>3.783046562996999E-4</v>
      </c>
    </row>
    <row r="507" s="623" customFormat="true" ht="17.1" customHeight="true" x14ac:dyDescent="0.2">
      <c r="C507" s="1846" t="s">
        <v>295</v>
      </c>
      <c r="D507" s="1718"/>
      <c r="E507" s="643">
        <v>8.1550853372645921E-5</v>
      </c>
      <c r="H507" s="1846" t="s">
        <v>254</v>
      </c>
      <c r="I507" s="1718"/>
      <c r="J507" s="634">
        <v>8.5466157458751579E-2</v>
      </c>
      <c r="M507" s="1846" t="s">
        <v>253</v>
      </c>
      <c r="N507" s="1718"/>
      <c r="O507" s="635">
        <v>9.7516527028376293E-2</v>
      </c>
    </row>
    <row r="508" s="623" customFormat="true" ht="17.1" customHeight="true" x14ac:dyDescent="0.2">
      <c r="C508" s="1846" t="s">
        <v>293</v>
      </c>
      <c r="D508" s="1718"/>
      <c r="E508" s="643">
        <v>3.0339379044685347E-5</v>
      </c>
      <c r="H508" s="1846" t="s">
        <v>259</v>
      </c>
      <c r="I508" s="1718"/>
      <c r="J508" s="634">
        <v>7.4122500129840813E-3</v>
      </c>
      <c r="M508" s="1846" t="s">
        <v>295</v>
      </c>
      <c r="N508" s="1718"/>
      <c r="O508" s="644">
        <v>1.0355865377840626E-5</v>
      </c>
    </row>
    <row r="509" s="623" customFormat="true" ht="17.1" customHeight="true" x14ac:dyDescent="0.2">
      <c r="C509" s="1846" t="s">
        <v>234</v>
      </c>
      <c r="D509" s="1718"/>
      <c r="E509" s="633">
        <v>0.46427278546091155</v>
      </c>
      <c r="H509" s="1846" t="s">
        <v>284</v>
      </c>
      <c r="I509" s="1718"/>
      <c r="J509" s="634">
        <v>3.1803607867399094E-4</v>
      </c>
      <c r="M509" s="1846" t="s">
        <v>293</v>
      </c>
      <c r="N509" s="1718"/>
      <c r="O509" s="635">
        <v>5.2282574700928731E-4</v>
      </c>
    </row>
    <row r="510" s="623" customFormat="true" ht="17.1" customHeight="true" x14ac:dyDescent="0.2">
      <c r="C510" s="1846" t="s">
        <v>254</v>
      </c>
      <c r="D510" s="1718"/>
      <c r="E510" s="633">
        <v>9.6405926501629727E-2</v>
      </c>
      <c r="H510" s="1846" t="s">
        <v>283</v>
      </c>
      <c r="I510" s="1718"/>
      <c r="J510" s="634">
        <v>3.8563720058396151E-3</v>
      </c>
      <c r="M510" s="1846" t="s">
        <v>234</v>
      </c>
      <c r="N510" s="1718"/>
      <c r="O510" s="635">
        <v>0.33006841409038701</v>
      </c>
    </row>
    <row r="511" s="623" customFormat="true" ht="17.1" customHeight="true" x14ac:dyDescent="0.2">
      <c r="C511" s="1846" t="s">
        <v>259</v>
      </c>
      <c r="D511" s="1718"/>
      <c r="E511" s="633">
        <v>3.8478543607494628E-2</v>
      </c>
      <c r="H511" s="1846" t="s">
        <v>241</v>
      </c>
      <c r="I511" s="1718"/>
      <c r="J511" s="634">
        <v>0.15923746369574152</v>
      </c>
      <c r="M511" s="1846" t="s">
        <v>254</v>
      </c>
      <c r="N511" s="1718"/>
      <c r="O511" s="635">
        <v>5.3741049139571555E-2</v>
      </c>
    </row>
    <row r="512" s="623" customFormat="true" ht="17.1" customHeight="true" x14ac:dyDescent="0.2">
      <c r="C512" s="1846" t="s">
        <v>284</v>
      </c>
      <c r="D512" s="1718"/>
      <c r="E512" s="633">
        <v>3.9996658395327525E-4</v>
      </c>
      <c r="H512" s="1846" t="s">
        <v>290</v>
      </c>
      <c r="I512" s="1718"/>
      <c r="J512" s="634">
        <v>1.1235924621931751E-3</v>
      </c>
      <c r="M512" s="1846" t="s">
        <v>259</v>
      </c>
      <c r="N512" s="1718"/>
      <c r="O512" s="635">
        <v>6.1804357409698953E-2</v>
      </c>
    </row>
    <row r="513" s="623" customFormat="true" ht="17.1" customHeight="true" x14ac:dyDescent="0.2">
      <c r="C513" s="1846" t="s">
        <v>283</v>
      </c>
      <c r="D513" s="1718"/>
      <c r="E513" s="633">
        <v>1.5143639390359648E-3</v>
      </c>
      <c r="H513" s="1846" t="s">
        <v>297</v>
      </c>
      <c r="I513" s="1718"/>
      <c r="J513" s="634">
        <v>2.2508834953566788E-4</v>
      </c>
      <c r="M513" s="1846" t="s">
        <v>284</v>
      </c>
      <c r="N513" s="1718"/>
      <c r="O513" s="635">
        <v>2.1411171578202435E-3</v>
      </c>
    </row>
    <row r="514" s="623" customFormat="true" ht="17.1" customHeight="true" x14ac:dyDescent="0.2">
      <c r="C514" s="1846" t="s">
        <v>241</v>
      </c>
      <c r="D514" s="1718"/>
      <c r="E514" s="633">
        <v>0.19015492736744855</v>
      </c>
      <c r="H514" s="1846" t="s">
        <v>291</v>
      </c>
      <c r="I514" s="1718"/>
      <c r="J514" s="634">
        <v>1.0357891435176978E-3</v>
      </c>
      <c r="M514" s="1846" t="s">
        <v>283</v>
      </c>
      <c r="N514" s="1718"/>
      <c r="O514" s="635">
        <v>1.3096083800723925E-3</v>
      </c>
    </row>
    <row r="515" s="623" customFormat="true" ht="17.1" customHeight="true" x14ac:dyDescent="0.2">
      <c r="C515" s="1846" t="s">
        <v>290</v>
      </c>
      <c r="D515" s="1718"/>
      <c r="E515" s="633">
        <v>1.1559179275880493E-4</v>
      </c>
      <c r="H515" s="1846" t="s">
        <v>289</v>
      </c>
      <c r="I515" s="1718"/>
      <c r="J515" s="634">
        <v>8.4844689279231587E-4</v>
      </c>
      <c r="M515" s="1846" t="s">
        <v>241</v>
      </c>
      <c r="N515" s="1718"/>
      <c r="O515" s="635">
        <v>0.25239210529051281</v>
      </c>
    </row>
    <row r="516" s="623" customFormat="true" ht="17.1" customHeight="true" x14ac:dyDescent="0.2">
      <c r="C516" s="1846" t="s">
        <v>297</v>
      </c>
      <c r="D516" s="1718"/>
      <c r="E516" s="643">
        <v>7.4454027213302862E-5</v>
      </c>
      <c r="H516" s="1846" t="s">
        <v>292</v>
      </c>
      <c r="I516" s="1718"/>
      <c r="J516" s="634">
        <v>1.169199642658497E-4</v>
      </c>
      <c r="M516" s="1846" t="s">
        <v>290</v>
      </c>
      <c r="N516" s="1718"/>
      <c r="O516" s="644">
        <v>1.4250981451795327E-5</v>
      </c>
    </row>
    <row r="517" s="623" customFormat="true" ht="17.1" customHeight="true" x14ac:dyDescent="0.2">
      <c r="C517" s="1846" t="s">
        <v>291</v>
      </c>
      <c r="D517" s="1718"/>
      <c r="E517" s="633">
        <v>2.4914172090858709E-4</v>
      </c>
      <c r="H517" s="1846" t="s">
        <v>296</v>
      </c>
      <c r="I517" s="1718"/>
      <c r="J517" s="634">
        <v>4.4208335004215755E-4</v>
      </c>
      <c r="M517" s="1846" t="s">
        <v>297</v>
      </c>
      <c r="N517" s="1718"/>
      <c r="O517" s="644">
        <v>4.5333320175033853E-5</v>
      </c>
    </row>
    <row r="518" s="623" customFormat="true" ht="17.1" customHeight="true" x14ac:dyDescent="0.2">
      <c r="C518" s="1846" t="s">
        <v>289</v>
      </c>
      <c r="D518" s="1718"/>
      <c r="E518" s="633">
        <v>4.1926309577008079E-4</v>
      </c>
      <c r="H518" s="1846" t="s">
        <v>276</v>
      </c>
      <c r="I518" s="1718"/>
      <c r="J518" s="634">
        <v>1.4081307735850252E-2</v>
      </c>
      <c r="M518" s="1846" t="s">
        <v>291</v>
      </c>
      <c r="N518" s="1718"/>
      <c r="O518" s="644">
        <v>7.0077091863728958E-5</v>
      </c>
    </row>
    <row r="519" s="623" customFormat="true" ht="17.1" customHeight="true" x14ac:dyDescent="0.2">
      <c r="C519" s="1846" t="s">
        <v>292</v>
      </c>
      <c r="D519" s="1718"/>
      <c r="E519" s="633">
        <v>2.1446140235622507E-4</v>
      </c>
      <c r="H519" s="1846" t="s">
        <v>285</v>
      </c>
      <c r="I519" s="1718"/>
      <c r="J519" s="634">
        <v>3.6256908818238197E-3</v>
      </c>
      <c r="M519" s="1846" t="s">
        <v>289</v>
      </c>
      <c r="N519" s="1718"/>
      <c r="O519" s="635">
        <v>3.1525954178656491E-4</v>
      </c>
    </row>
    <row r="520" s="623" customFormat="true" ht="17.1" customHeight="true" x14ac:dyDescent="0.2">
      <c r="C520" s="1846" t="s">
        <v>296</v>
      </c>
      <c r="D520" s="1718"/>
      <c r="E520" s="643">
        <v>7.2913015289446695E-5</v>
      </c>
      <c r="H520" s="1846" t="s">
        <v>274</v>
      </c>
      <c r="I520" s="1718"/>
      <c r="J520" s="634">
        <v>4.53977440895993E-3</v>
      </c>
      <c r="M520" s="1846" t="s">
        <v>292</v>
      </c>
      <c r="N520" s="1718"/>
      <c r="O520" s="644">
        <v>8.3012447955264866E-5</v>
      </c>
    </row>
    <row r="521" s="623" customFormat="true" ht="17.1" customHeight="true" x14ac:dyDescent="0.2">
      <c r="C521" s="1846" t="s">
        <v>276</v>
      </c>
      <c r="D521" s="1718"/>
      <c r="E521" s="633">
        <v>5.7301529536613895E-4</v>
      </c>
      <c r="H521" s="1846" t="s">
        <v>258</v>
      </c>
      <c r="I521" s="1718"/>
      <c r="J521" s="634">
        <v>4.3991479827476691E-2</v>
      </c>
      <c r="M521" s="1846" t="s">
        <v>296</v>
      </c>
      <c r="N521" s="1718"/>
      <c r="O521" s="644">
        <v>7.0537337925558215E-5</v>
      </c>
    </row>
    <row r="522" s="623" customFormat="true" ht="17.1" customHeight="true" x14ac:dyDescent="0.2">
      <c r="C522" s="1846" t="s">
        <v>285</v>
      </c>
      <c r="D522" s="1718"/>
      <c r="E522" s="643">
        <v>1.9264413666016819E-7</v>
      </c>
      <c r="H522" s="1846" t="s">
        <v>278</v>
      </c>
      <c r="I522" s="1718"/>
      <c r="J522" s="634">
        <v>4.0988027187438252E-3</v>
      </c>
      <c r="M522" s="1846" t="s">
        <v>276</v>
      </c>
      <c r="N522" s="1718"/>
      <c r="O522" s="644">
        <v>9.7794853449045566E-7</v>
      </c>
    </row>
    <row r="523" s="623" customFormat="true" ht="17.1" customHeight="true" x14ac:dyDescent="0.2">
      <c r="C523" s="1846" t="s">
        <v>274</v>
      </c>
      <c r="D523" s="1718"/>
      <c r="E523" s="633">
        <v>8.6238386595525619E-3</v>
      </c>
      <c r="H523" s="1846" t="s">
        <v>231</v>
      </c>
      <c r="I523" s="1718"/>
      <c r="J523" s="634">
        <v>0.54036588175254741</v>
      </c>
      <c r="M523" s="1846" t="s">
        <v>285</v>
      </c>
      <c r="N523" s="1718"/>
      <c r="O523" s="635">
        <v>1.2267472976082805E-3</v>
      </c>
    </row>
    <row r="524" s="623" customFormat="true" ht="17.1" customHeight="true" x14ac:dyDescent="0.2">
      <c r="C524" s="1846" t="s">
        <v>258</v>
      </c>
      <c r="D524" s="1718"/>
      <c r="E524" s="633">
        <v>4.976613487660933E-2</v>
      </c>
      <c r="H524" s="1846" t="s">
        <v>257</v>
      </c>
      <c r="I524" s="1718"/>
      <c r="J524" s="634">
        <v>7.7069660943529628E-2</v>
      </c>
      <c r="M524" s="1846" t="s">
        <v>274</v>
      </c>
      <c r="N524" s="1718"/>
      <c r="O524" s="635">
        <v>1.1635810737208601E-2</v>
      </c>
    </row>
    <row r="525" s="623" customFormat="true" ht="17.1" customHeight="true" x14ac:dyDescent="0.2">
      <c r="C525" s="1846" t="s">
        <v>278</v>
      </c>
      <c r="D525" s="1718"/>
      <c r="E525" s="633">
        <v>4.2291092590246368E-3</v>
      </c>
      <c r="H525" s="1846" t="s">
        <v>245</v>
      </c>
      <c r="I525" s="1718"/>
      <c r="J525" s="634">
        <v>0.17463780185721434</v>
      </c>
      <c r="M525" s="1846" t="s">
        <v>258</v>
      </c>
      <c r="N525" s="1718"/>
      <c r="O525" s="635">
        <v>4.6669155849516593E-2</v>
      </c>
    </row>
    <row r="526" s="623" customFormat="true" ht="17.1" customHeight="true" x14ac:dyDescent="0.2">
      <c r="C526" s="1846" t="s">
        <v>231</v>
      </c>
      <c r="D526" s="1718"/>
      <c r="E526" s="633">
        <v>0.4577225326234402</v>
      </c>
      <c r="H526" s="1846" t="s">
        <v>300</v>
      </c>
      <c r="I526" s="1718"/>
      <c r="J526" s="645">
        <v>5.5652849176898316E-5</v>
      </c>
      <c r="M526" s="1846" t="s">
        <v>278</v>
      </c>
      <c r="N526" s="1718"/>
      <c r="O526" s="635">
        <v>4.1374060431650433E-3</v>
      </c>
    </row>
    <row r="527" s="623" customFormat="true" ht="17.1" customHeight="true" x14ac:dyDescent="0.2">
      <c r="C527" s="1846" t="s">
        <v>257</v>
      </c>
      <c r="D527" s="1718"/>
      <c r="E527" s="633">
        <v>1.6303457145755813E-3</v>
      </c>
      <c r="H527" s="1846" t="s">
        <v>261</v>
      </c>
      <c r="I527" s="1718"/>
      <c r="J527" s="634">
        <v>4.2020668671847799E-4</v>
      </c>
      <c r="M527" s="1846" t="s">
        <v>231</v>
      </c>
      <c r="N527" s="1718"/>
      <c r="O527" s="635">
        <v>0.27583463079394011</v>
      </c>
    </row>
    <row r="528" s="623" customFormat="true" ht="17.1" customHeight="true" x14ac:dyDescent="0.2">
      <c r="C528" s="1846" t="s">
        <v>294</v>
      </c>
      <c r="D528" s="1718"/>
      <c r="E528" s="643">
        <v>8.6335481721638103E-5</v>
      </c>
      <c r="H528" s="1846" t="s">
        <v>262</v>
      </c>
      <c r="I528" s="1718"/>
      <c r="J528" s="634">
        <v>2.6859224309902438E-2</v>
      </c>
      <c r="M528" s="1846" t="s">
        <v>257</v>
      </c>
      <c r="N528" s="1718"/>
      <c r="O528" s="635">
        <v>6.7335525140767835E-2</v>
      </c>
    </row>
    <row r="529" s="623" customFormat="true" ht="17.1" customHeight="true" x14ac:dyDescent="0.2">
      <c r="C529" s="1846" t="s">
        <v>245</v>
      </c>
      <c r="D529" s="1718"/>
      <c r="E529" s="633">
        <v>0.15778319320628692</v>
      </c>
      <c r="H529" s="1846" t="s">
        <v>261</v>
      </c>
      <c r="I529" s="1718"/>
      <c r="J529" s="634">
        <v>4.0981341590840305E-2</v>
      </c>
      <c r="M529" s="1846" t="s">
        <v>294</v>
      </c>
      <c r="N529" s="1718"/>
      <c r="O529" s="635">
        <v>1.1266708994974413E-4</v>
      </c>
    </row>
    <row r="530" s="623" customFormat="true" ht="17.1" customHeight="true" x14ac:dyDescent="0.2">
      <c r="C530" s="1846" t="s">
        <v>300</v>
      </c>
      <c r="D530" s="1718"/>
      <c r="E530" s="643">
        <v>9.0560208451372967E-6</v>
      </c>
      <c r="H530" s="1846" t="s">
        <v>260</v>
      </c>
      <c r="I530" s="1718"/>
      <c r="J530" s="634">
        <v>6.4109052910601788E-2</v>
      </c>
      <c r="M530" s="1846" t="s">
        <v>245</v>
      </c>
      <c r="N530" s="1718"/>
      <c r="O530" s="635">
        <v>0.21236319801504908</v>
      </c>
    </row>
    <row r="531" s="623" customFormat="true" ht="17.1" customHeight="true" x14ac:dyDescent="0.2">
      <c r="C531" s="1846" t="s">
        <v>261</v>
      </c>
      <c r="D531" s="1718"/>
      <c r="E531" s="643">
        <v>6.9210934247211327E-5</v>
      </c>
      <c r="H531" s="1846" t="s">
        <v>270</v>
      </c>
      <c r="I531" s="1718"/>
      <c r="J531" s="645">
        <v>8.9114320151201462E-5</v>
      </c>
      <c r="M531" s="1846" t="s">
        <v>300</v>
      </c>
      <c r="N531" s="1718"/>
      <c r="O531" s="644">
        <v>5.9028088457027745E-5</v>
      </c>
    </row>
    <row r="532" s="623" customFormat="true" ht="17.1" customHeight="true" x14ac:dyDescent="0.2">
      <c r="C532" s="1846" t="s">
        <v>262</v>
      </c>
      <c r="D532" s="1718"/>
      <c r="E532" s="633">
        <v>9.1857143429218777E-3</v>
      </c>
      <c r="H532" s="1846" t="s">
        <v>243</v>
      </c>
      <c r="I532" s="1718"/>
      <c r="J532" s="634">
        <v>0.32148200153443623</v>
      </c>
      <c r="M532" s="1846" t="s">
        <v>261</v>
      </c>
      <c r="N532" s="1718"/>
      <c r="O532" s="644">
        <v>3.0146595061011346E-5</v>
      </c>
    </row>
    <row r="533" s="623" customFormat="true" ht="17.1" customHeight="true" x14ac:dyDescent="0.2">
      <c r="C533" s="1846" t="s">
        <v>261</v>
      </c>
      <c r="D533" s="1718"/>
      <c r="E533" s="633">
        <v>2.1786504238330184E-2</v>
      </c>
      <c r="H533" s="1846" t="s">
        <v>273</v>
      </c>
      <c r="I533" s="1718"/>
      <c r="J533" s="634">
        <v>9.1385766431456815E-3</v>
      </c>
      <c r="M533" s="1846" t="s">
        <v>262</v>
      </c>
      <c r="N533" s="1718"/>
      <c r="O533" s="635">
        <v>3.4403362139395308E-2</v>
      </c>
    </row>
    <row r="534" s="623" customFormat="true" ht="17.1" customHeight="true" x14ac:dyDescent="0.2">
      <c r="C534" s="1846" t="s">
        <v>260</v>
      </c>
      <c r="D534" s="1718"/>
      <c r="E534" s="633">
        <v>4.5695797138044773E-2</v>
      </c>
      <c r="H534" s="1846" t="s">
        <v>237</v>
      </c>
      <c r="I534" s="1718"/>
      <c r="J534" s="634">
        <v>0.45808788746760665</v>
      </c>
      <c r="M534" s="1846" t="s">
        <v>261</v>
      </c>
      <c r="N534" s="1718"/>
      <c r="O534" s="635">
        <v>2.0983033363991266E-2</v>
      </c>
    </row>
    <row r="535" s="623" customFormat="true" ht="17.1" customHeight="true" x14ac:dyDescent="0.2">
      <c r="C535" s="1846" t="s">
        <v>270</v>
      </c>
      <c r="D535" s="1718"/>
      <c r="E535" s="633">
        <v>1.575513107233959E-4</v>
      </c>
      <c r="H535" s="1846" t="s">
        <v>264</v>
      </c>
      <c r="I535" s="1718"/>
      <c r="J535" s="634">
        <v>2.1592509262597013E-2</v>
      </c>
      <c r="M535" s="1846" t="s">
        <v>260</v>
      </c>
      <c r="N535" s="1718"/>
      <c r="O535" s="635">
        <v>3.2952553447834231E-2</v>
      </c>
    </row>
    <row r="536" s="623" customFormat="true" ht="17.1" customHeight="true" x14ac:dyDescent="0.2">
      <c r="C536" s="1846" t="s">
        <v>243</v>
      </c>
      <c r="D536" s="1718"/>
      <c r="E536" s="633">
        <v>0.26366410805546292</v>
      </c>
      <c r="H536" s="1846" t="s">
        <v>251</v>
      </c>
      <c r="I536" s="1718"/>
      <c r="J536" s="634">
        <v>1.7855843573544295E-2</v>
      </c>
      <c r="M536" s="1846" t="s">
        <v>270</v>
      </c>
      <c r="N536" s="1718"/>
      <c r="O536" s="635">
        <v>1.7763446442728332E-2</v>
      </c>
    </row>
    <row r="537" s="623" customFormat="true" ht="17.1" customHeight="true" x14ac:dyDescent="0.2">
      <c r="C537" s="1846" t="s">
        <v>273</v>
      </c>
      <c r="D537" s="1718"/>
      <c r="E537" s="633">
        <v>1.406756315917162E-2</v>
      </c>
      <c r="H537" s="1846" t="s">
        <v>287</v>
      </c>
      <c r="I537" s="1718"/>
      <c r="J537" s="634">
        <v>5.6765080753830451E-4</v>
      </c>
      <c r="M537" s="1846" t="s">
        <v>243</v>
      </c>
      <c r="N537" s="1718"/>
      <c r="O537" s="635">
        <v>9.4474932428286099E-2</v>
      </c>
    </row>
    <row r="538" s="623" customFormat="true" ht="17.1" customHeight="true" x14ac:dyDescent="0.2">
      <c r="C538" s="1846" t="s">
        <v>237</v>
      </c>
      <c r="D538" s="1718"/>
      <c r="E538" s="633">
        <v>0.47610931681186597</v>
      </c>
      <c r="H538" s="1846" t="s">
        <v>235</v>
      </c>
      <c r="I538" s="1718"/>
      <c r="J538" s="634">
        <v>0.48329878068608967</v>
      </c>
      <c r="M538" s="1846" t="s">
        <v>273</v>
      </c>
      <c r="N538" s="1718"/>
      <c r="O538" s="635">
        <v>1.396174024827122E-2</v>
      </c>
    </row>
    <row r="539" s="623" customFormat="true" ht="17.1" customHeight="true" x14ac:dyDescent="0.2">
      <c r="C539" s="1846" t="s">
        <v>264</v>
      </c>
      <c r="D539" s="1718"/>
      <c r="E539" s="633">
        <v>2.45724475660677E-2</v>
      </c>
      <c r="H539" s="1846" t="s">
        <v>280</v>
      </c>
      <c r="I539" s="1718"/>
      <c r="J539" s="634">
        <v>9.8744671651062699E-4</v>
      </c>
      <c r="M539" s="1846" t="s">
        <v>237</v>
      </c>
      <c r="N539" s="1718"/>
      <c r="O539" s="635">
        <v>0.38948646222503069</v>
      </c>
    </row>
    <row r="540" s="623" customFormat="true" ht="17.1" customHeight="true" x14ac:dyDescent="0.2">
      <c r="C540" s="1846" t="s">
        <v>282</v>
      </c>
      <c r="D540" s="1718"/>
      <c r="E540" s="633">
        <v>1.401232455731323E-3</v>
      </c>
      <c r="H540" s="1846" t="s">
        <v>299</v>
      </c>
      <c r="I540" s="1718"/>
      <c r="J540" s="645">
        <v>8.3956112789191582E-5</v>
      </c>
      <c r="M540" s="1846" t="s">
        <v>264</v>
      </c>
      <c r="N540" s="1718"/>
      <c r="O540" s="635">
        <v>1.0241021670529205E-2</v>
      </c>
    </row>
    <row r="541" s="623" customFormat="true" ht="17.1" customHeight="true" x14ac:dyDescent="0.2">
      <c r="C541" s="1846" t="s">
        <v>298</v>
      </c>
      <c r="D541" s="1718"/>
      <c r="E541" s="643">
        <v>4.1458209680196934E-5</v>
      </c>
      <c r="H541" s="1846" t="s">
        <v>275</v>
      </c>
      <c r="I541" s="1718"/>
      <c r="J541" s="645">
        <v>1.9238876498159833E-5</v>
      </c>
      <c r="M541" s="1846" t="s">
        <v>282</v>
      </c>
      <c r="N541" s="1718"/>
      <c r="O541" s="635">
        <v>2.8068205174405368E-3</v>
      </c>
    </row>
    <row r="542" s="623" customFormat="true" ht="17.1" customHeight="true" x14ac:dyDescent="0.2">
      <c r="C542" s="1846" t="s">
        <v>251</v>
      </c>
      <c r="D542" s="1718"/>
      <c r="E542" s="633">
        <v>0.10584714653186811</v>
      </c>
      <c r="H542" s="1846" t="s">
        <v>281</v>
      </c>
      <c r="I542" s="1718"/>
      <c r="J542" s="634">
        <v>4.2922909790476952E-3</v>
      </c>
      <c r="M542" s="1846" t="s">
        <v>298</v>
      </c>
      <c r="N542" s="1718"/>
      <c r="O542" s="635">
        <v>2.6344449243433907E-4</v>
      </c>
    </row>
    <row r="543" s="623" customFormat="true" ht="17.1" customHeight="true" x14ac:dyDescent="0.2">
      <c r="C543" s="1846" t="s">
        <v>230</v>
      </c>
      <c r="D543" s="1718"/>
      <c r="E543" s="633">
        <v>0.55073641041344279</v>
      </c>
      <c r="H543" s="1846" t="s">
        <v>263</v>
      </c>
      <c r="I543" s="1718"/>
      <c r="J543" s="636">
        <v>4.0120854340581318E-2</v>
      </c>
      <c r="M543" s="1846" t="s">
        <v>251</v>
      </c>
      <c r="N543" s="1718"/>
      <c r="O543" s="635">
        <v>0.10808849447937847</v>
      </c>
    </row>
    <row r="544" s="623" customFormat="true" ht="17.1" customHeight="true" x14ac:dyDescent="0.2">
      <c r="C544" s="1846" t="s">
        <v>235</v>
      </c>
      <c r="D544" s="1718"/>
      <c r="E544" s="633">
        <v>0.49146383692683809</v>
      </c>
      <c r="H544" s="1829"/>
      <c r="I544" s="1844"/>
      <c r="J544" s="637"/>
      <c r="M544" s="1846" t="s">
        <v>230</v>
      </c>
      <c r="N544" s="1718"/>
      <c r="O544" s="635">
        <v>0.42832339853226742</v>
      </c>
    </row>
    <row r="545" s="623" customFormat="true" ht="17.1" customHeight="true" x14ac:dyDescent="0.2">
      <c r="C545" s="1846" t="s">
        <v>280</v>
      </c>
      <c r="D545" s="1718"/>
      <c r="E545" s="633">
        <v>1.9644539030778353E-3</v>
      </c>
      <c r="H545" s="1829"/>
      <c r="I545" s="1718"/>
      <c r="M545" s="1846" t="s">
        <v>287</v>
      </c>
      <c r="N545" s="1718"/>
      <c r="O545" s="635">
        <v>1.2856724112448223E-3</v>
      </c>
    </row>
    <row r="546" s="623" customFormat="true" ht="17.1" customHeight="true" x14ac:dyDescent="0.2">
      <c r="C546" s="1846" t="s">
        <v>299</v>
      </c>
      <c r="D546" s="1718"/>
      <c r="E546" s="643">
        <v>1.6536813305610097E-5</v>
      </c>
      <c r="H546" s="1820" t="s">
        <v>303</v>
      </c>
      <c r="I546" s="1718"/>
      <c r="J546" s="1718"/>
      <c r="K546" s="1718"/>
      <c r="L546" s="1718"/>
      <c r="M546" s="1846" t="s">
        <v>235</v>
      </c>
      <c r="N546" s="1718"/>
      <c r="O546" s="635">
        <v>0.38027293311735871</v>
      </c>
    </row>
    <row r="547" s="623" customFormat="true" ht="17.1" customHeight="true" x14ac:dyDescent="0.2">
      <c r="C547" s="1846" t="s">
        <v>275</v>
      </c>
      <c r="D547" s="1718"/>
      <c r="E547" s="643">
        <v>5.6505759480541454E-5</v>
      </c>
      <c r="H547" s="1845" t="s">
        <v>227</v>
      </c>
      <c r="I547" s="1718"/>
      <c r="J547" s="1847" t="s">
        <v>304</v>
      </c>
      <c r="K547" s="1848"/>
      <c r="L547" s="1849"/>
      <c r="M547" s="1846" t="s">
        <v>280</v>
      </c>
      <c r="N547" s="1718"/>
      <c r="O547" s="635">
        <v>3.7957990687562939E-3</v>
      </c>
    </row>
    <row r="548" s="623" customFormat="true" ht="17.1" customHeight="true" x14ac:dyDescent="0.2">
      <c r="C548" s="1846" t="s">
        <v>281</v>
      </c>
      <c r="D548" s="1718"/>
      <c r="E548" s="633">
        <v>1.9419732315966404E-3</v>
      </c>
      <c r="H548" s="1718"/>
      <c r="I548" s="1718"/>
      <c r="J548" s="646" t="s">
        <v>208</v>
      </c>
      <c r="K548" s="647" t="s">
        <v>305</v>
      </c>
      <c r="L548" s="648" t="s">
        <v>306</v>
      </c>
      <c r="M548" s="1846" t="s">
        <v>299</v>
      </c>
      <c r="N548" s="1718"/>
      <c r="O548" s="644">
        <v>6.8292444308360749E-5</v>
      </c>
    </row>
    <row r="549" s="623" customFormat="true" ht="17.1" customHeight="true" x14ac:dyDescent="0.2">
      <c r="C549" s="1846" t="s">
        <v>263</v>
      </c>
      <c r="D549" s="1718"/>
      <c r="E549" s="638">
        <v>1.0940620683190922E-2</v>
      </c>
      <c r="H549" s="1843" t="s">
        <v>229</v>
      </c>
      <c r="I549" s="1844"/>
      <c r="J549" s="649">
        <v>7.7653794767075768</v>
      </c>
      <c r="K549" s="650">
        <v>11.254173154648663</v>
      </c>
      <c r="L549" s="651">
        <v>11.254173154648663</v>
      </c>
      <c r="M549" s="1846" t="s">
        <v>275</v>
      </c>
      <c r="N549" s="1718"/>
      <c r="O549" s="635">
        <v>1.0395163094860386E-2</v>
      </c>
    </row>
    <row r="550" s="623" customFormat="true" ht="17.1" customHeight="true" x14ac:dyDescent="0.2">
      <c r="C550" s="1829"/>
      <c r="D550" s="1844"/>
      <c r="E550" s="637"/>
      <c r="H550" s="1829"/>
      <c r="I550" s="1844"/>
      <c r="J550" s="637"/>
      <c r="K550" s="637"/>
      <c r="L550" s="637"/>
      <c r="M550" s="1846" t="s">
        <v>281</v>
      </c>
      <c r="N550" s="1718"/>
      <c r="O550" s="635">
        <v>4.264055911250708E-4</v>
      </c>
    </row>
    <row r="551" s="623" customFormat="true" ht="17.1" customHeight="true" x14ac:dyDescent="0.2">
      <c r="C551" s="1829"/>
      <c r="D551" s="1718"/>
      <c r="H551" s="1829"/>
      <c r="I551" s="1718"/>
      <c r="M551" s="1846" t="s">
        <v>263</v>
      </c>
      <c r="N551" s="1718"/>
      <c r="O551" s="639">
        <v>3.5368682668811728E-3</v>
      </c>
    </row>
    <row r="552" s="623" customFormat="true" ht="12.95" customHeight="true" x14ac:dyDescent="0.2">
      <c r="C552" s="1820" t="s">
        <v>303</v>
      </c>
      <c r="D552" s="1718"/>
      <c r="E552" s="1718"/>
      <c r="F552" s="1718"/>
      <c r="G552" s="1718"/>
      <c r="H552" s="1820" t="s">
        <v>307</v>
      </c>
      <c r="I552" s="1718"/>
      <c r="J552" s="1718"/>
      <c r="M552" s="1829"/>
      <c r="N552" s="1844"/>
      <c r="O552" s="637"/>
    </row>
    <row r="553" s="623" customFormat="true" ht="15.95" customHeight="true" x14ac:dyDescent="0.2">
      <c r="C553" s="1845" t="s">
        <v>227</v>
      </c>
      <c r="D553" s="1718"/>
      <c r="E553" s="1847" t="s">
        <v>304</v>
      </c>
      <c r="F553" s="1848"/>
      <c r="G553" s="1849"/>
      <c r="H553" s="1829"/>
      <c r="I553" s="1718"/>
      <c r="J553" s="625" t="s">
        <v>227</v>
      </c>
      <c r="M553" s="1829"/>
      <c r="N553" s="1718"/>
    </row>
    <row r="554" s="623" customFormat="true" ht="21" customHeight="true" x14ac:dyDescent="0.2">
      <c r="C554" s="1718"/>
      <c r="D554" s="1718"/>
      <c r="E554" s="652" t="s">
        <v>208</v>
      </c>
      <c r="F554" s="653" t="s">
        <v>305</v>
      </c>
      <c r="G554" s="654" t="s">
        <v>306</v>
      </c>
      <c r="H554" s="1718"/>
      <c r="I554" s="1718"/>
      <c r="J554" s="628" t="s">
        <v>229</v>
      </c>
      <c r="M554" s="1820" t="s">
        <v>303</v>
      </c>
      <c r="N554" s="1718"/>
      <c r="O554" s="1718"/>
      <c r="P554" s="1718"/>
      <c r="Q554" s="1718"/>
    </row>
    <row r="555" s="623" customFormat="true" ht="15.95" customHeight="true" x14ac:dyDescent="0.2">
      <c r="C555" s="1843" t="s">
        <v>229</v>
      </c>
      <c r="D555" s="1844"/>
      <c r="E555" s="655">
        <v>7.3876097769475439</v>
      </c>
      <c r="F555" s="656">
        <v>10.260569134649366</v>
      </c>
      <c r="G555" s="657">
        <v>10.260569134649366</v>
      </c>
      <c r="H555" s="1846" t="s">
        <v>255</v>
      </c>
      <c r="I555" s="1718"/>
      <c r="J555" s="631">
        <v>-3.6080121955062085E-2</v>
      </c>
      <c r="M555" s="1845" t="s">
        <v>227</v>
      </c>
      <c r="N555" s="1718"/>
      <c r="O555" s="1847" t="s">
        <v>304</v>
      </c>
      <c r="P555" s="1848"/>
      <c r="Q555" s="1849"/>
    </row>
    <row r="556" s="623" customFormat="true" ht="15.95" customHeight="true" x14ac:dyDescent="0.2">
      <c r="C556" s="1829"/>
      <c r="D556" s="1844"/>
      <c r="E556" s="637"/>
      <c r="F556" s="637"/>
      <c r="G556" s="637"/>
      <c r="H556" s="1846" t="s">
        <v>233</v>
      </c>
      <c r="I556" s="1718"/>
      <c r="J556" s="634">
        <v>8.9226260561407533E-2</v>
      </c>
      <c r="M556" s="1718"/>
      <c r="N556" s="1718"/>
      <c r="O556" s="658" t="s">
        <v>208</v>
      </c>
      <c r="P556" s="659" t="s">
        <v>305</v>
      </c>
      <c r="Q556" s="660" t="s">
        <v>306</v>
      </c>
    </row>
    <row r="557" s="623" customFormat="true" ht="17.1" customHeight="true" x14ac:dyDescent="0.2">
      <c r="C557" s="1829"/>
      <c r="D557" s="1718"/>
      <c r="H557" s="1846" t="s">
        <v>250</v>
      </c>
      <c r="I557" s="1718"/>
      <c r="J557" s="634">
        <v>5.3196963206122376E-2</v>
      </c>
      <c r="M557" s="1843" t="s">
        <v>229</v>
      </c>
      <c r="N557" s="1844"/>
      <c r="O557" s="661">
        <v>5.8943492587515944</v>
      </c>
      <c r="P557" s="662">
        <v>8.074451039385746</v>
      </c>
      <c r="Q557" s="663">
        <v>8.074451039385746</v>
      </c>
    </row>
    <row r="558" s="623" customFormat="true" ht="12.95" customHeight="true" x14ac:dyDescent="0.2">
      <c r="C558" s="1820" t="s">
        <v>307</v>
      </c>
      <c r="D558" s="1718"/>
      <c r="E558" s="1718"/>
      <c r="H558" s="1846" t="s">
        <v>240</v>
      </c>
      <c r="I558" s="1718"/>
      <c r="J558" s="634">
        <v>7.5458734340027644E-2</v>
      </c>
      <c r="M558" s="1829"/>
      <c r="N558" s="1844"/>
      <c r="O558" s="637"/>
      <c r="P558" s="637"/>
      <c r="Q558" s="637"/>
    </row>
    <row r="559" s="623" customFormat="true" ht="17.1" customHeight="true" x14ac:dyDescent="0.2">
      <c r="C559" s="1829"/>
      <c r="D559" s="1718"/>
      <c r="E559" s="624" t="s">
        <v>227</v>
      </c>
      <c r="H559" s="1846" t="s">
        <v>239</v>
      </c>
      <c r="I559" s="1718"/>
      <c r="J559" s="634">
        <v>8.143883490415578E-2</v>
      </c>
      <c r="M559" s="1829"/>
      <c r="N559" s="1718"/>
    </row>
    <row r="560" s="623" customFormat="true" ht="21" customHeight="true" x14ac:dyDescent="0.2">
      <c r="C560" s="1718"/>
      <c r="D560" s="1718"/>
      <c r="E560" s="627" t="s">
        <v>229</v>
      </c>
      <c r="H560" s="1846" t="s">
        <v>266</v>
      </c>
      <c r="I560" s="1718"/>
      <c r="J560" s="634">
        <v>4.6979243210137503E-3</v>
      </c>
      <c r="M560" s="1820" t="s">
        <v>307</v>
      </c>
      <c r="N560" s="1718"/>
      <c r="O560" s="1718"/>
    </row>
    <row r="561" s="623" customFormat="true" ht="15.95" customHeight="true" x14ac:dyDescent="0.2">
      <c r="C561" s="1846" t="s">
        <v>255</v>
      </c>
      <c r="D561" s="1718"/>
      <c r="E561" s="630">
        <v>-2.740694208653803E-2</v>
      </c>
      <c r="H561" s="1846" t="s">
        <v>244</v>
      </c>
      <c r="I561" s="1718"/>
      <c r="J561" s="634">
        <v>6.680134993167626E-2</v>
      </c>
      <c r="M561" s="1829"/>
      <c r="N561" s="1718"/>
      <c r="O561" s="626" t="s">
        <v>227</v>
      </c>
    </row>
    <row r="562" s="623" customFormat="true" ht="15.95" customHeight="true" x14ac:dyDescent="0.2">
      <c r="C562" s="1846" t="s">
        <v>233</v>
      </c>
      <c r="D562" s="1718"/>
      <c r="E562" s="633">
        <v>9.9752209642804457E-2</v>
      </c>
      <c r="H562" s="1846" t="s">
        <v>242</v>
      </c>
      <c r="I562" s="1718"/>
      <c r="J562" s="634">
        <v>7.3128646704379213E-2</v>
      </c>
      <c r="M562" s="1718"/>
      <c r="N562" s="1718"/>
      <c r="O562" s="629" t="s">
        <v>229</v>
      </c>
    </row>
    <row r="563" s="623" customFormat="true" ht="17.1" customHeight="true" x14ac:dyDescent="0.2">
      <c r="C563" s="1846" t="s">
        <v>250</v>
      </c>
      <c r="D563" s="1718"/>
      <c r="E563" s="633">
        <v>4.5448538949610075E-2</v>
      </c>
      <c r="H563" s="1846" t="s">
        <v>265</v>
      </c>
      <c r="I563" s="1718"/>
      <c r="J563" s="634">
        <v>-2.1684058140354318E-2</v>
      </c>
      <c r="M563" s="1846" t="s">
        <v>255</v>
      </c>
      <c r="N563" s="1718"/>
      <c r="O563" s="632">
        <v>-2.2023549144988247E-2</v>
      </c>
    </row>
    <row r="564" s="623" customFormat="true" ht="17.1" customHeight="true" x14ac:dyDescent="0.2">
      <c r="C564" s="1846" t="s">
        <v>240</v>
      </c>
      <c r="D564" s="1718"/>
      <c r="E564" s="633">
        <v>6.5638826717308876E-2</v>
      </c>
      <c r="H564" s="1846" t="s">
        <v>232</v>
      </c>
      <c r="I564" s="1718"/>
      <c r="J564" s="634">
        <v>9.4007828985655004E-2</v>
      </c>
      <c r="M564" s="1846" t="s">
        <v>233</v>
      </c>
      <c r="N564" s="1718"/>
      <c r="O564" s="635">
        <v>0.11338970059024253</v>
      </c>
    </row>
    <row r="565" s="623" customFormat="true" ht="17.1" customHeight="true" x14ac:dyDescent="0.2">
      <c r="C565" s="1846" t="s">
        <v>239</v>
      </c>
      <c r="D565" s="1718"/>
      <c r="E565" s="633">
        <v>7.7783709148643243E-2</v>
      </c>
      <c r="H565" s="1846" t="s">
        <v>256</v>
      </c>
      <c r="I565" s="1718"/>
      <c r="J565" s="634">
        <v>-3.5776822023735486E-2</v>
      </c>
      <c r="M565" s="1846" t="s">
        <v>250</v>
      </c>
      <c r="N565" s="1718"/>
      <c r="O565" s="635">
        <v>5.5494336931461614E-2</v>
      </c>
    </row>
    <row r="566" s="623" customFormat="true" ht="17.1" customHeight="true" x14ac:dyDescent="0.2">
      <c r="C566" s="1846" t="s">
        <v>266</v>
      </c>
      <c r="D566" s="1718"/>
      <c r="E566" s="633">
        <v>6.194128612501665E-3</v>
      </c>
      <c r="H566" s="1846" t="s">
        <v>279</v>
      </c>
      <c r="I566" s="1718"/>
      <c r="J566" s="634">
        <v>-1.0682551537136776E-2</v>
      </c>
      <c r="M566" s="1846" t="s">
        <v>240</v>
      </c>
      <c r="N566" s="1718"/>
      <c r="O566" s="635">
        <v>8.217364681259974E-2</v>
      </c>
    </row>
    <row r="567" s="623" customFormat="true" ht="17.1" customHeight="true" x14ac:dyDescent="0.2">
      <c r="C567" s="1846" t="s">
        <v>244</v>
      </c>
      <c r="D567" s="1718"/>
      <c r="E567" s="633">
        <v>6.5905256309023177E-2</v>
      </c>
      <c r="H567" s="1846" t="s">
        <v>269</v>
      </c>
      <c r="I567" s="1718"/>
      <c r="J567" s="634">
        <v>-1.4361206148656078E-2</v>
      </c>
      <c r="M567" s="1846" t="s">
        <v>239</v>
      </c>
      <c r="N567" s="1718"/>
      <c r="O567" s="635">
        <v>6.5462155335872449E-2</v>
      </c>
    </row>
    <row r="568" s="623" customFormat="true" ht="17.1" customHeight="true" x14ac:dyDescent="0.2">
      <c r="C568" s="1846" t="s">
        <v>242</v>
      </c>
      <c r="D568" s="1718"/>
      <c r="E568" s="633">
        <v>7.0737460731852622E-2</v>
      </c>
      <c r="H568" s="1846" t="s">
        <v>286</v>
      </c>
      <c r="I568" s="1718"/>
      <c r="J568" s="634">
        <v>7.3416322409355873E-3</v>
      </c>
      <c r="M568" s="1846" t="s">
        <v>266</v>
      </c>
      <c r="N568" s="1718"/>
      <c r="O568" s="635">
        <v>2.4561416566202494E-2</v>
      </c>
    </row>
    <row r="569" s="623" customFormat="true" ht="17.1" customHeight="true" x14ac:dyDescent="0.2">
      <c r="C569" s="1846" t="s">
        <v>265</v>
      </c>
      <c r="D569" s="1718"/>
      <c r="E569" s="633">
        <v>-1.0897240467440178E-3</v>
      </c>
      <c r="H569" s="1846" t="s">
        <v>288</v>
      </c>
      <c r="I569" s="1718"/>
      <c r="J569" s="634">
        <v>3.2016904645967448E-3</v>
      </c>
      <c r="M569" s="1846" t="s">
        <v>244</v>
      </c>
      <c r="N569" s="1718"/>
      <c r="O569" s="635">
        <v>8.1893099946468179E-2</v>
      </c>
    </row>
    <row r="570" s="623" customFormat="true" ht="17.1" customHeight="true" x14ac:dyDescent="0.2">
      <c r="C570" s="1846" t="s">
        <v>232</v>
      </c>
      <c r="D570" s="1718"/>
      <c r="E570" s="633">
        <v>9.8949009421450296E-2</v>
      </c>
      <c r="H570" s="1846" t="s">
        <v>267</v>
      </c>
      <c r="I570" s="1718"/>
      <c r="J570" s="634">
        <v>-2.1659612377365297E-2</v>
      </c>
      <c r="M570" s="1846" t="s">
        <v>242</v>
      </c>
      <c r="N570" s="1718"/>
      <c r="O570" s="635">
        <v>6.5611024202080009E-2</v>
      </c>
    </row>
    <row r="571" s="623" customFormat="true" ht="17.1" customHeight="true" x14ac:dyDescent="0.2">
      <c r="C571" s="1846" t="s">
        <v>256</v>
      </c>
      <c r="D571" s="1718"/>
      <c r="E571" s="633">
        <v>-2.8350669783321819E-2</v>
      </c>
      <c r="H571" s="1846" t="s">
        <v>271</v>
      </c>
      <c r="I571" s="1718"/>
      <c r="J571" s="634">
        <v>-1.8114437724408124E-2</v>
      </c>
      <c r="M571" s="1846" t="s">
        <v>265</v>
      </c>
      <c r="N571" s="1718"/>
      <c r="O571" s="635">
        <v>1.698327069513127E-2</v>
      </c>
    </row>
    <row r="572" s="623" customFormat="true" ht="17.1" customHeight="true" x14ac:dyDescent="0.2">
      <c r="C572" s="1846" t="s">
        <v>279</v>
      </c>
      <c r="D572" s="1718"/>
      <c r="E572" s="633">
        <v>-9.347412815801714E-4</v>
      </c>
      <c r="H572" s="1846" t="s">
        <v>268</v>
      </c>
      <c r="I572" s="1718"/>
      <c r="J572" s="634">
        <v>-6.6050386446258359E-3</v>
      </c>
      <c r="M572" s="1846" t="s">
        <v>232</v>
      </c>
      <c r="N572" s="1718"/>
      <c r="O572" s="635">
        <v>0.11374117767193953</v>
      </c>
    </row>
    <row r="573" s="623" customFormat="true" ht="17.1" customHeight="true" x14ac:dyDescent="0.2">
      <c r="C573" s="1846" t="s">
        <v>269</v>
      </c>
      <c r="D573" s="1718"/>
      <c r="E573" s="633">
        <v>-1.7601335553910684E-2</v>
      </c>
      <c r="H573" s="1846" t="s">
        <v>238</v>
      </c>
      <c r="I573" s="1718"/>
      <c r="J573" s="634">
        <v>8.6706407217726614E-2</v>
      </c>
      <c r="M573" s="1846" t="s">
        <v>256</v>
      </c>
      <c r="N573" s="1718"/>
      <c r="O573" s="635">
        <v>-1.3830289218002076E-2</v>
      </c>
    </row>
    <row r="574" s="623" customFormat="true" ht="17.1" customHeight="true" x14ac:dyDescent="0.2">
      <c r="C574" s="1846" t="s">
        <v>286</v>
      </c>
      <c r="D574" s="1718"/>
      <c r="E574" s="633">
        <v>-5.862166773436925E-4</v>
      </c>
      <c r="H574" s="1846" t="s">
        <v>252</v>
      </c>
      <c r="I574" s="1718"/>
      <c r="J574" s="634">
        <v>4.3289193460754043E-2</v>
      </c>
      <c r="M574" s="1846" t="s">
        <v>279</v>
      </c>
      <c r="N574" s="1718"/>
      <c r="O574" s="635">
        <v>5.3724296183588847E-3</v>
      </c>
    </row>
    <row r="575" s="623" customFormat="true" ht="17.1" customHeight="true" x14ac:dyDescent="0.2">
      <c r="C575" s="1846" t="s">
        <v>288</v>
      </c>
      <c r="D575" s="1718"/>
      <c r="E575" s="633">
        <v>3.1834782359018991E-3</v>
      </c>
      <c r="H575" s="1846" t="s">
        <v>249</v>
      </c>
      <c r="I575" s="1718"/>
      <c r="J575" s="634">
        <v>2.2252259411954096E-2</v>
      </c>
      <c r="M575" s="1846" t="s">
        <v>269</v>
      </c>
      <c r="N575" s="1718"/>
      <c r="O575" s="635">
        <v>-3.3137361124990685E-3</v>
      </c>
    </row>
    <row r="576" s="623" customFormat="true" ht="17.1" customHeight="true" x14ac:dyDescent="0.2">
      <c r="C576" s="1846" t="s">
        <v>267</v>
      </c>
      <c r="D576" s="1718"/>
      <c r="E576" s="633">
        <v>-1.2067410293773147E-2</v>
      </c>
      <c r="H576" s="1846" t="s">
        <v>236</v>
      </c>
      <c r="I576" s="1718"/>
      <c r="J576" s="634">
        <v>9.0611057274567114E-2</v>
      </c>
      <c r="M576" s="1846" t="s">
        <v>286</v>
      </c>
      <c r="N576" s="1718"/>
      <c r="O576" s="635">
        <v>2.9074468332794973E-4</v>
      </c>
    </row>
    <row r="577" s="623" customFormat="true" ht="17.1" customHeight="true" x14ac:dyDescent="0.2">
      <c r="C577" s="1846" t="s">
        <v>271</v>
      </c>
      <c r="D577" s="1718"/>
      <c r="E577" s="633">
        <v>-1.6707667417041768E-2</v>
      </c>
      <c r="H577" s="1846" t="s">
        <v>246</v>
      </c>
      <c r="I577" s="1718"/>
      <c r="J577" s="634">
        <v>6.4962624614735481E-2</v>
      </c>
      <c r="M577" s="1846" t="s">
        <v>288</v>
      </c>
      <c r="N577" s="1718"/>
      <c r="O577" s="635">
        <v>4.5614792634156281E-3</v>
      </c>
    </row>
    <row r="578" s="623" customFormat="true" ht="17.1" customHeight="true" x14ac:dyDescent="0.2">
      <c r="C578" s="1846" t="s">
        <v>268</v>
      </c>
      <c r="D578" s="1718"/>
      <c r="E578" s="633">
        <v>4.108436773179896E-3</v>
      </c>
      <c r="H578" s="1846" t="s">
        <v>248</v>
      </c>
      <c r="I578" s="1718"/>
      <c r="J578" s="634">
        <v>5.6300930159485757E-2</v>
      </c>
      <c r="M578" s="1846" t="s">
        <v>267</v>
      </c>
      <c r="N578" s="1718"/>
      <c r="O578" s="635">
        <v>6.2339935756910662E-3</v>
      </c>
    </row>
    <row r="579" s="623" customFormat="true" ht="17.1" customHeight="true" x14ac:dyDescent="0.2">
      <c r="C579" s="1846" t="s">
        <v>238</v>
      </c>
      <c r="D579" s="1718"/>
      <c r="E579" s="633">
        <v>8.6524499645383265E-2</v>
      </c>
      <c r="H579" s="1846" t="s">
        <v>272</v>
      </c>
      <c r="I579" s="1718"/>
      <c r="J579" s="634">
        <v>-2.0699413194641726E-2</v>
      </c>
      <c r="M579" s="1846" t="s">
        <v>271</v>
      </c>
      <c r="N579" s="1718"/>
      <c r="O579" s="635">
        <v>-1.1088376650621011E-2</v>
      </c>
    </row>
    <row r="580" s="623" customFormat="true" ht="17.1" customHeight="true" x14ac:dyDescent="0.2">
      <c r="C580" s="1846" t="s">
        <v>252</v>
      </c>
      <c r="D580" s="1718"/>
      <c r="E580" s="633">
        <v>4.5114455444439185E-2</v>
      </c>
      <c r="H580" s="1846" t="s">
        <v>277</v>
      </c>
      <c r="I580" s="1718"/>
      <c r="J580" s="634">
        <v>-1.3844836748014171E-2</v>
      </c>
      <c r="M580" s="1846" t="s">
        <v>268</v>
      </c>
      <c r="N580" s="1718"/>
      <c r="O580" s="635">
        <v>2.4001805689127683E-2</v>
      </c>
    </row>
    <row r="581" s="623" customFormat="true" ht="17.1" customHeight="true" x14ac:dyDescent="0.2">
      <c r="C581" s="1846" t="s">
        <v>249</v>
      </c>
      <c r="D581" s="1718"/>
      <c r="E581" s="633">
        <v>3.9889862087113821E-2</v>
      </c>
      <c r="H581" s="1846" t="s">
        <v>247</v>
      </c>
      <c r="I581" s="1718"/>
      <c r="J581" s="634">
        <v>-5.7457478608769923E-2</v>
      </c>
      <c r="M581" s="1846" t="s">
        <v>238</v>
      </c>
      <c r="N581" s="1718"/>
      <c r="O581" s="635">
        <v>0.10269523933518372</v>
      </c>
    </row>
    <row r="582" s="623" customFormat="true" ht="17.1" customHeight="true" x14ac:dyDescent="0.2">
      <c r="C582" s="1846" t="s">
        <v>236</v>
      </c>
      <c r="D582" s="1718"/>
      <c r="E582" s="633">
        <v>8.7578081373122368E-2</v>
      </c>
      <c r="H582" s="1846" t="s">
        <v>253</v>
      </c>
      <c r="I582" s="1718"/>
      <c r="J582" s="634">
        <v>-3.8989303402184455E-2</v>
      </c>
      <c r="M582" s="1846" t="s">
        <v>252</v>
      </c>
      <c r="N582" s="1718"/>
      <c r="O582" s="635">
        <v>5.459061891722404E-2</v>
      </c>
    </row>
    <row r="583" s="623" customFormat="true" ht="17.1" customHeight="true" x14ac:dyDescent="0.2">
      <c r="C583" s="1846" t="s">
        <v>246</v>
      </c>
      <c r="D583" s="1718"/>
      <c r="E583" s="633">
        <v>6.2318371040599195E-2</v>
      </c>
      <c r="H583" s="1846" t="s">
        <v>295</v>
      </c>
      <c r="I583" s="1718"/>
      <c r="J583" s="634">
        <v>2.329220929306076E-3</v>
      </c>
      <c r="M583" s="1846" t="s">
        <v>249</v>
      </c>
      <c r="N583" s="1718"/>
      <c r="O583" s="635">
        <v>6.4886545446054614E-2</v>
      </c>
    </row>
    <row r="584" s="623" customFormat="true" ht="17.1" customHeight="true" x14ac:dyDescent="0.2">
      <c r="C584" s="1846" t="s">
        <v>248</v>
      </c>
      <c r="D584" s="1718"/>
      <c r="E584" s="633">
        <v>5.0391812612881219E-2</v>
      </c>
      <c r="H584" s="1846" t="s">
        <v>293</v>
      </c>
      <c r="I584" s="1718"/>
      <c r="J584" s="634">
        <v>-2.8991926907773915E-3</v>
      </c>
      <c r="M584" s="1846" t="s">
        <v>236</v>
      </c>
      <c r="N584" s="1718"/>
      <c r="O584" s="635">
        <v>8.5261818798742853E-2</v>
      </c>
    </row>
    <row r="585" s="623" customFormat="true" ht="17.1" customHeight="true" x14ac:dyDescent="0.2">
      <c r="C585" s="1846" t="s">
        <v>272</v>
      </c>
      <c r="D585" s="1718"/>
      <c r="E585" s="633">
        <v>-1.0085233496207819E-2</v>
      </c>
      <c r="H585" s="1846" t="s">
        <v>234</v>
      </c>
      <c r="I585" s="1718"/>
      <c r="J585" s="634">
        <v>9.1885329278075259E-2</v>
      </c>
      <c r="M585" s="1846" t="s">
        <v>246</v>
      </c>
      <c r="N585" s="1718"/>
      <c r="O585" s="635">
        <v>5.7328327359445451E-2</v>
      </c>
    </row>
    <row r="586" s="623" customFormat="true" ht="17.1" customHeight="true" x14ac:dyDescent="0.2">
      <c r="C586" s="1846" t="s">
        <v>277</v>
      </c>
      <c r="D586" s="1718"/>
      <c r="E586" s="633">
        <v>-8.765209595431667E-3</v>
      </c>
      <c r="H586" s="1846" t="s">
        <v>254</v>
      </c>
      <c r="I586" s="1718"/>
      <c r="J586" s="634">
        <v>3.7647349491298575E-2</v>
      </c>
      <c r="M586" s="1846" t="s">
        <v>248</v>
      </c>
      <c r="N586" s="1718"/>
      <c r="O586" s="635">
        <v>4.8581443114701896E-2</v>
      </c>
    </row>
    <row r="587" s="623" customFormat="true" ht="17.1" customHeight="true" x14ac:dyDescent="0.2">
      <c r="C587" s="1846" t="s">
        <v>247</v>
      </c>
      <c r="D587" s="1718"/>
      <c r="E587" s="633">
        <v>-2.3723748358478295E-2</v>
      </c>
      <c r="H587" s="1846" t="s">
        <v>259</v>
      </c>
      <c r="I587" s="1718"/>
      <c r="J587" s="634">
        <v>1.1086956566676315E-2</v>
      </c>
      <c r="M587" s="1846" t="s">
        <v>272</v>
      </c>
      <c r="N587" s="1718"/>
      <c r="O587" s="635">
        <v>-4.6612920418157159E-3</v>
      </c>
    </row>
    <row r="588" s="623" customFormat="true" ht="17.1" customHeight="true" x14ac:dyDescent="0.2">
      <c r="C588" s="1846" t="s">
        <v>253</v>
      </c>
      <c r="D588" s="1718"/>
      <c r="E588" s="633">
        <v>-3.9360545293797219E-2</v>
      </c>
      <c r="H588" s="1846" t="s">
        <v>284</v>
      </c>
      <c r="I588" s="1718"/>
      <c r="J588" s="634">
        <v>-2.2965479176793218E-3</v>
      </c>
      <c r="M588" s="1846" t="s">
        <v>277</v>
      </c>
      <c r="N588" s="1718"/>
      <c r="O588" s="635">
        <v>-1.0263416357974236E-2</v>
      </c>
    </row>
    <row r="589" s="623" customFormat="true" ht="17.1" customHeight="true" x14ac:dyDescent="0.2">
      <c r="C589" s="1846" t="s">
        <v>295</v>
      </c>
      <c r="D589" s="1718"/>
      <c r="E589" s="633">
        <v>1.2223914613648291E-3</v>
      </c>
      <c r="H589" s="1846" t="s">
        <v>283</v>
      </c>
      <c r="I589" s="1718"/>
      <c r="J589" s="634">
        <v>-7.9969941294435985E-3</v>
      </c>
      <c r="M589" s="1846" t="s">
        <v>247</v>
      </c>
      <c r="N589" s="1718"/>
      <c r="O589" s="635">
        <v>3.2997799380332896E-3</v>
      </c>
    </row>
    <row r="590" s="623" customFormat="true" ht="17.1" customHeight="true" x14ac:dyDescent="0.2">
      <c r="C590" s="1846" t="s">
        <v>293</v>
      </c>
      <c r="D590" s="1718"/>
      <c r="E590" s="633">
        <v>7.455888360228854E-4</v>
      </c>
      <c r="H590" s="1846" t="s">
        <v>241</v>
      </c>
      <c r="I590" s="1718"/>
      <c r="J590" s="634">
        <v>-5.1387790182708629E-2</v>
      </c>
      <c r="M590" s="1846" t="s">
        <v>253</v>
      </c>
      <c r="N590" s="1718"/>
      <c r="O590" s="635">
        <v>-5.2978937880258745E-2</v>
      </c>
    </row>
    <row r="591" s="623" customFormat="true" ht="17.1" customHeight="true" x14ac:dyDescent="0.2">
      <c r="C591" s="1846" t="s">
        <v>234</v>
      </c>
      <c r="D591" s="1718"/>
      <c r="E591" s="633">
        <v>9.2232220868741666E-2</v>
      </c>
      <c r="H591" s="1846" t="s">
        <v>290</v>
      </c>
      <c r="I591" s="1718"/>
      <c r="J591" s="634">
        <v>-4.3165991901835555E-3</v>
      </c>
      <c r="M591" s="1846" t="s">
        <v>295</v>
      </c>
      <c r="N591" s="1718"/>
      <c r="O591" s="635">
        <v>5.4595560938497877E-4</v>
      </c>
    </row>
    <row r="592" s="623" customFormat="true" ht="17.1" customHeight="true" x14ac:dyDescent="0.2">
      <c r="C592" s="1846" t="s">
        <v>254</v>
      </c>
      <c r="D592" s="1718"/>
      <c r="E592" s="633">
        <v>4.20288898766185E-2</v>
      </c>
      <c r="H592" s="1846" t="s">
        <v>297</v>
      </c>
      <c r="I592" s="1718"/>
      <c r="J592" s="634">
        <v>-1.9320298177935625E-3</v>
      </c>
      <c r="M592" s="1846" t="s">
        <v>293</v>
      </c>
      <c r="N592" s="1718"/>
      <c r="O592" s="635">
        <v>3.8792039893261391E-3</v>
      </c>
    </row>
    <row r="593" s="623" customFormat="true" ht="17.1" customHeight="true" x14ac:dyDescent="0.2">
      <c r="C593" s="1846" t="s">
        <v>259</v>
      </c>
      <c r="D593" s="1718"/>
      <c r="E593" s="633">
        <v>2.6552496823088897E-2</v>
      </c>
      <c r="H593" s="1846" t="s">
        <v>291</v>
      </c>
      <c r="I593" s="1718"/>
      <c r="J593" s="634">
        <v>-4.1445081096988462E-3</v>
      </c>
      <c r="M593" s="1846" t="s">
        <v>234</v>
      </c>
      <c r="N593" s="1718"/>
      <c r="O593" s="635">
        <v>9.7468911862885491E-2</v>
      </c>
    </row>
    <row r="594" s="623" customFormat="true" ht="17.1" customHeight="true" x14ac:dyDescent="0.2">
      <c r="C594" s="1846" t="s">
        <v>284</v>
      </c>
      <c r="D594" s="1718"/>
      <c r="E594" s="633">
        <v>2.7071224909292844E-3</v>
      </c>
      <c r="H594" s="1846" t="s">
        <v>289</v>
      </c>
      <c r="I594" s="1718"/>
      <c r="J594" s="634">
        <v>3.7510223183002955E-3</v>
      </c>
      <c r="M594" s="1846" t="s">
        <v>254</v>
      </c>
      <c r="N594" s="1718"/>
      <c r="O594" s="635">
        <v>3.9329389468637364E-2</v>
      </c>
    </row>
    <row r="595" s="623" customFormat="true" ht="17.1" customHeight="true" x14ac:dyDescent="0.2">
      <c r="C595" s="1846" t="s">
        <v>283</v>
      </c>
      <c r="D595" s="1718"/>
      <c r="E595" s="633">
        <v>-5.2675805124594993E-3</v>
      </c>
      <c r="H595" s="1846" t="s">
        <v>292</v>
      </c>
      <c r="I595" s="1718"/>
      <c r="J595" s="634">
        <v>1.3924565531906691E-3</v>
      </c>
      <c r="M595" s="1846" t="s">
        <v>259</v>
      </c>
      <c r="N595" s="1718"/>
      <c r="O595" s="635">
        <v>4.2176805421857838E-2</v>
      </c>
    </row>
    <row r="596" s="623" customFormat="true" ht="17.1" customHeight="true" x14ac:dyDescent="0.2">
      <c r="C596" s="1846" t="s">
        <v>241</v>
      </c>
      <c r="D596" s="1718"/>
      <c r="E596" s="633">
        <v>-5.9026882196830388E-2</v>
      </c>
      <c r="H596" s="1846" t="s">
        <v>296</v>
      </c>
      <c r="I596" s="1718"/>
      <c r="J596" s="634">
        <v>-2.7076304886138915E-3</v>
      </c>
      <c r="M596" s="1846" t="s">
        <v>284</v>
      </c>
      <c r="N596" s="1718"/>
      <c r="O596" s="635">
        <v>7.8502655940897378E-3</v>
      </c>
    </row>
    <row r="597" s="623" customFormat="true" ht="17.1" customHeight="true" x14ac:dyDescent="0.2">
      <c r="C597" s="1846" t="s">
        <v>290</v>
      </c>
      <c r="D597" s="1718"/>
      <c r="E597" s="633">
        <v>-1.4553235338876441E-3</v>
      </c>
      <c r="H597" s="1846" t="s">
        <v>276</v>
      </c>
      <c r="I597" s="1718"/>
      <c r="J597" s="634">
        <v>-1.5281247554267883E-2</v>
      </c>
      <c r="M597" s="1846" t="s">
        <v>283</v>
      </c>
      <c r="N597" s="1718"/>
      <c r="O597" s="635">
        <v>-6.1395262013432261E-3</v>
      </c>
    </row>
    <row r="598" s="623" customFormat="true" ht="17.1" customHeight="true" x14ac:dyDescent="0.2">
      <c r="C598" s="1846" t="s">
        <v>297</v>
      </c>
      <c r="D598" s="1718"/>
      <c r="E598" s="633">
        <v>-1.1679927565666857E-3</v>
      </c>
      <c r="H598" s="1846" t="s">
        <v>285</v>
      </c>
      <c r="I598" s="1718"/>
      <c r="J598" s="634">
        <v>-7.7541233190837645E-3</v>
      </c>
      <c r="M598" s="1846" t="s">
        <v>241</v>
      </c>
      <c r="N598" s="1718"/>
      <c r="O598" s="635">
        <v>-8.5231870098349746E-2</v>
      </c>
    </row>
    <row r="599" s="623" customFormat="true" ht="17.1" customHeight="true" x14ac:dyDescent="0.2">
      <c r="C599" s="1846" t="s">
        <v>291</v>
      </c>
      <c r="D599" s="1718"/>
      <c r="E599" s="633">
        <v>-2.1365806092460359E-3</v>
      </c>
      <c r="H599" s="1846" t="s">
        <v>274</v>
      </c>
      <c r="I599" s="1718"/>
      <c r="J599" s="634">
        <v>8.6766974183742282E-3</v>
      </c>
      <c r="M599" s="1846" t="s">
        <v>290</v>
      </c>
      <c r="N599" s="1718"/>
      <c r="O599" s="635">
        <v>6.4045190506112609E-4</v>
      </c>
    </row>
    <row r="600" s="623" customFormat="true" ht="17.1" customHeight="true" x14ac:dyDescent="0.2">
      <c r="C600" s="1846" t="s">
        <v>289</v>
      </c>
      <c r="D600" s="1718"/>
      <c r="E600" s="633">
        <v>2.7716562778624409E-3</v>
      </c>
      <c r="H600" s="1846" t="s">
        <v>258</v>
      </c>
      <c r="I600" s="1718"/>
      <c r="J600" s="634">
        <v>2.7009814538427102E-2</v>
      </c>
      <c r="M600" s="1846" t="s">
        <v>297</v>
      </c>
      <c r="N600" s="1718"/>
      <c r="O600" s="635">
        <v>-1.1422808557017881E-3</v>
      </c>
    </row>
    <row r="601" s="623" customFormat="true" ht="17.1" customHeight="true" x14ac:dyDescent="0.2">
      <c r="C601" s="1846" t="s">
        <v>292</v>
      </c>
      <c r="D601" s="1718"/>
      <c r="E601" s="633">
        <v>1.9823056708353792E-3</v>
      </c>
      <c r="H601" s="1846" t="s">
        <v>278</v>
      </c>
      <c r="I601" s="1718"/>
      <c r="J601" s="634">
        <v>8.2445285111739149E-3</v>
      </c>
      <c r="M601" s="1846" t="s">
        <v>291</v>
      </c>
      <c r="N601" s="1718"/>
      <c r="O601" s="635">
        <v>-1.4202087033091775E-3</v>
      </c>
    </row>
    <row r="602" s="623" customFormat="true" ht="17.1" customHeight="true" x14ac:dyDescent="0.2">
      <c r="C602" s="1846" t="s">
        <v>296</v>
      </c>
      <c r="D602" s="1718"/>
      <c r="E602" s="633">
        <v>-1.1558422941490877E-3</v>
      </c>
      <c r="H602" s="1846" t="s">
        <v>231</v>
      </c>
      <c r="I602" s="1718"/>
      <c r="J602" s="634">
        <v>9.4663220758807259E-2</v>
      </c>
      <c r="M602" s="1846" t="s">
        <v>289</v>
      </c>
      <c r="N602" s="1718"/>
      <c r="O602" s="635">
        <v>3.0123002261777929E-3</v>
      </c>
    </row>
    <row r="603" s="623" customFormat="true" ht="17.1" customHeight="true" x14ac:dyDescent="0.2">
      <c r="C603" s="1846" t="s">
        <v>276</v>
      </c>
      <c r="D603" s="1718"/>
      <c r="E603" s="633">
        <v>-3.2402547798719749E-3</v>
      </c>
      <c r="H603" s="1846" t="s">
        <v>257</v>
      </c>
      <c r="I603" s="1718"/>
      <c r="J603" s="634">
        <v>-3.5750246497809376E-2</v>
      </c>
      <c r="M603" s="1846" t="s">
        <v>292</v>
      </c>
      <c r="N603" s="1718"/>
      <c r="O603" s="635">
        <v>1.5457375061891504E-3</v>
      </c>
    </row>
    <row r="604" s="623" customFormat="true" ht="17.1" customHeight="true" x14ac:dyDescent="0.2">
      <c r="C604" s="1846" t="s">
        <v>285</v>
      </c>
      <c r="D604" s="1718"/>
      <c r="E604" s="633">
        <v>-5.941196961591122E-5</v>
      </c>
      <c r="H604" s="1846" t="s">
        <v>245</v>
      </c>
      <c r="I604" s="1718"/>
      <c r="J604" s="634">
        <v>-5.3815384129942294E-2</v>
      </c>
      <c r="M604" s="1846" t="s">
        <v>296</v>
      </c>
      <c r="N604" s="1718"/>
      <c r="O604" s="635">
        <v>-1.4248648307019723E-3</v>
      </c>
    </row>
    <row r="605" s="623" customFormat="true" ht="17.1" customHeight="true" x14ac:dyDescent="0.2">
      <c r="C605" s="1846" t="s">
        <v>274</v>
      </c>
      <c r="D605" s="1718"/>
      <c r="E605" s="633">
        <v>1.2570320882071453E-2</v>
      </c>
      <c r="H605" s="1846" t="s">
        <v>300</v>
      </c>
      <c r="I605" s="1718"/>
      <c r="J605" s="634">
        <v>9.606850182788928E-4</v>
      </c>
      <c r="M605" s="1846" t="s">
        <v>276</v>
      </c>
      <c r="N605" s="1718"/>
      <c r="O605" s="635">
        <v>1.6777302478684992E-4</v>
      </c>
    </row>
    <row r="606" s="623" customFormat="true" ht="17.1" customHeight="true" x14ac:dyDescent="0.2">
      <c r="C606" s="1846" t="s">
        <v>258</v>
      </c>
      <c r="D606" s="1718"/>
      <c r="E606" s="633">
        <v>3.0196945054300782E-2</v>
      </c>
      <c r="H606" s="1846" t="s">
        <v>261</v>
      </c>
      <c r="I606" s="1718"/>
      <c r="J606" s="634">
        <v>2.6397864538062719E-3</v>
      </c>
      <c r="M606" s="1846" t="s">
        <v>285</v>
      </c>
      <c r="N606" s="1718"/>
      <c r="O606" s="635">
        <v>5.942123712422716E-3</v>
      </c>
    </row>
    <row r="607" s="623" customFormat="true" ht="17.1" customHeight="true" x14ac:dyDescent="0.2">
      <c r="C607" s="1846" t="s">
        <v>278</v>
      </c>
      <c r="D607" s="1718"/>
      <c r="E607" s="633">
        <v>8.8027933209908465E-3</v>
      </c>
      <c r="H607" s="1846" t="s">
        <v>262</v>
      </c>
      <c r="I607" s="1718"/>
      <c r="J607" s="634">
        <v>-2.1104936485380983E-2</v>
      </c>
      <c r="M607" s="1846" t="s">
        <v>274</v>
      </c>
      <c r="N607" s="1718"/>
      <c r="O607" s="635">
        <v>1.8300479064307949E-2</v>
      </c>
    </row>
    <row r="608" s="623" customFormat="true" ht="17.1" customHeight="true" x14ac:dyDescent="0.2">
      <c r="C608" s="1846" t="s">
        <v>231</v>
      </c>
      <c r="D608" s="1718"/>
      <c r="E608" s="633">
        <v>9.1579274515071751E-2</v>
      </c>
      <c r="H608" s="1846" t="s">
        <v>261</v>
      </c>
      <c r="I608" s="1718"/>
      <c r="J608" s="634">
        <v>2.6069361970006939E-2</v>
      </c>
      <c r="M608" s="1846" t="s">
        <v>258</v>
      </c>
      <c r="N608" s="1718"/>
      <c r="O608" s="635">
        <v>3.6650432766287176E-2</v>
      </c>
    </row>
    <row r="609" s="623" customFormat="true" ht="17.1" customHeight="true" x14ac:dyDescent="0.2">
      <c r="C609" s="1846" t="s">
        <v>257</v>
      </c>
      <c r="D609" s="1718"/>
      <c r="E609" s="633">
        <v>5.4655755986329334E-3</v>
      </c>
      <c r="H609" s="1846" t="s">
        <v>260</v>
      </c>
      <c r="I609" s="1718"/>
      <c r="J609" s="634">
        <v>3.2605960413814042E-2</v>
      </c>
      <c r="M609" s="1846" t="s">
        <v>278</v>
      </c>
      <c r="N609" s="1718"/>
      <c r="O609" s="635">
        <v>1.0912599249946989E-2</v>
      </c>
    </row>
    <row r="610" s="623" customFormat="true" ht="17.1" customHeight="true" x14ac:dyDescent="0.2">
      <c r="C610" s="1846" t="s">
        <v>294</v>
      </c>
      <c r="D610" s="1718"/>
      <c r="E610" s="633">
        <v>-1.2577395304437984E-3</v>
      </c>
      <c r="H610" s="1846" t="s">
        <v>270</v>
      </c>
      <c r="I610" s="1718"/>
      <c r="J610" s="634">
        <v>1.2156570289758931E-3</v>
      </c>
      <c r="M610" s="1846" t="s">
        <v>231</v>
      </c>
      <c r="N610" s="1718"/>
      <c r="O610" s="635">
        <v>8.91022210209923E-2</v>
      </c>
    </row>
    <row r="611" s="623" customFormat="true" ht="17.1" customHeight="true" x14ac:dyDescent="0.2">
      <c r="C611" s="1846" t="s">
        <v>245</v>
      </c>
      <c r="D611" s="1718"/>
      <c r="E611" s="633">
        <v>-5.3768314558890688E-2</v>
      </c>
      <c r="H611" s="1846" t="s">
        <v>243</v>
      </c>
      <c r="I611" s="1718"/>
      <c r="J611" s="634">
        <v>7.3015598295065334E-2</v>
      </c>
      <c r="M611" s="1846" t="s">
        <v>257</v>
      </c>
      <c r="N611" s="1718"/>
      <c r="O611" s="635">
        <v>4.4023671600391515E-2</v>
      </c>
    </row>
    <row r="612" s="623" customFormat="true" ht="17.1" customHeight="true" x14ac:dyDescent="0.2">
      <c r="C612" s="1846" t="s">
        <v>300</v>
      </c>
      <c r="D612" s="1718"/>
      <c r="E612" s="633">
        <v>-4.0734722245727495E-4</v>
      </c>
      <c r="H612" s="1846" t="s">
        <v>273</v>
      </c>
      <c r="I612" s="1718"/>
      <c r="J612" s="634">
        <v>1.2310525602035115E-2</v>
      </c>
      <c r="M612" s="1846" t="s">
        <v>294</v>
      </c>
      <c r="N612" s="1718"/>
      <c r="O612" s="635">
        <v>-1.8007883525519655E-3</v>
      </c>
    </row>
    <row r="613" s="623" customFormat="true" ht="17.1" customHeight="true" x14ac:dyDescent="0.2">
      <c r="C613" s="1846" t="s">
        <v>261</v>
      </c>
      <c r="D613" s="1718"/>
      <c r="E613" s="633">
        <v>1.1261167244892914E-3</v>
      </c>
      <c r="H613" s="1846" t="s">
        <v>237</v>
      </c>
      <c r="I613" s="1718"/>
      <c r="J613" s="634">
        <v>8.7158896014768381E-2</v>
      </c>
      <c r="M613" s="1846" t="s">
        <v>245</v>
      </c>
      <c r="N613" s="1718"/>
      <c r="O613" s="635">
        <v>-7.8181457555369288E-2</v>
      </c>
    </row>
    <row r="614" s="623" customFormat="true" ht="17.1" customHeight="true" x14ac:dyDescent="0.2">
      <c r="C614" s="1846" t="s">
        <v>262</v>
      </c>
      <c r="D614" s="1718"/>
      <c r="E614" s="633">
        <v>1.2973361519279098E-2</v>
      </c>
      <c r="H614" s="1846" t="s">
        <v>264</v>
      </c>
      <c r="I614" s="1718"/>
      <c r="J614" s="634">
        <v>1.8922951388504392E-2</v>
      </c>
      <c r="M614" s="1846" t="s">
        <v>300</v>
      </c>
      <c r="N614" s="1718"/>
      <c r="O614" s="635">
        <v>-1.3034473520065802E-3</v>
      </c>
    </row>
    <row r="615" s="623" customFormat="true" ht="17.1" customHeight="true" x14ac:dyDescent="0.2">
      <c r="C615" s="1846" t="s">
        <v>261</v>
      </c>
      <c r="D615" s="1718"/>
      <c r="E615" s="633">
        <v>1.997973980320478E-2</v>
      </c>
      <c r="H615" s="1846" t="s">
        <v>251</v>
      </c>
      <c r="I615" s="1718"/>
      <c r="J615" s="634">
        <v>1.7207885306122921E-2</v>
      </c>
      <c r="M615" s="1846" t="s">
        <v>261</v>
      </c>
      <c r="N615" s="1718"/>
      <c r="O615" s="635">
        <v>-9.3150087697877902E-4</v>
      </c>
    </row>
    <row r="616" s="623" customFormat="true" ht="17.1" customHeight="true" x14ac:dyDescent="0.2">
      <c r="C616" s="1846" t="s">
        <v>260</v>
      </c>
      <c r="D616" s="1718"/>
      <c r="E616" s="633">
        <v>2.8935712552907712E-2</v>
      </c>
      <c r="H616" s="1846" t="s">
        <v>287</v>
      </c>
      <c r="I616" s="1718"/>
      <c r="J616" s="634">
        <v>3.0681595955087126E-3</v>
      </c>
      <c r="M616" s="1846" t="s">
        <v>262</v>
      </c>
      <c r="N616" s="1718"/>
      <c r="O616" s="635">
        <v>3.1467669333207667E-2</v>
      </c>
    </row>
    <row r="617" s="623" customFormat="true" ht="17.1" customHeight="true" x14ac:dyDescent="0.2">
      <c r="C617" s="1846" t="s">
        <v>270</v>
      </c>
      <c r="D617" s="1718"/>
      <c r="E617" s="633">
        <v>1.6990535340484893E-3</v>
      </c>
      <c r="H617" s="1846" t="s">
        <v>235</v>
      </c>
      <c r="I617" s="1718"/>
      <c r="J617" s="634">
        <v>-8.9525172427882396E-2</v>
      </c>
      <c r="M617" s="1846" t="s">
        <v>261</v>
      </c>
      <c r="N617" s="1718"/>
      <c r="O617" s="635">
        <v>2.4575268416947547E-2</v>
      </c>
    </row>
    <row r="618" s="623" customFormat="true" ht="17.1" customHeight="true" x14ac:dyDescent="0.2">
      <c r="C618" s="1846" t="s">
        <v>243</v>
      </c>
      <c r="D618" s="1718"/>
      <c r="E618" s="633">
        <v>6.9505882174314443E-2</v>
      </c>
      <c r="H618" s="1846" t="s">
        <v>280</v>
      </c>
      <c r="I618" s="1718"/>
      <c r="J618" s="634">
        <v>4.0466360989052279E-3</v>
      </c>
      <c r="M618" s="1846" t="s">
        <v>260</v>
      </c>
      <c r="N618" s="1718"/>
      <c r="O618" s="635">
        <v>3.0797018290897465E-2</v>
      </c>
    </row>
    <row r="619" s="623" customFormat="true" ht="17.1" customHeight="true" x14ac:dyDescent="0.2">
      <c r="C619" s="1846" t="s">
        <v>273</v>
      </c>
      <c r="D619" s="1718"/>
      <c r="E619" s="633">
        <v>1.6054821798885056E-2</v>
      </c>
      <c r="H619" s="1846" t="s">
        <v>299</v>
      </c>
      <c r="I619" s="1718"/>
      <c r="J619" s="634">
        <v>1.1799496548684973E-3</v>
      </c>
      <c r="M619" s="1846" t="s">
        <v>270</v>
      </c>
      <c r="N619" s="1718"/>
      <c r="O619" s="635">
        <v>2.2611415466038155E-2</v>
      </c>
    </row>
    <row r="620" s="623" customFormat="true" ht="17.1" customHeight="true" x14ac:dyDescent="0.2">
      <c r="C620" s="1846" t="s">
        <v>237</v>
      </c>
      <c r="D620" s="1718"/>
      <c r="E620" s="633">
        <v>9.3400541191689529E-2</v>
      </c>
      <c r="H620" s="1846" t="s">
        <v>275</v>
      </c>
      <c r="I620" s="1718"/>
      <c r="J620" s="634">
        <v>-5.6484224409032442E-4</v>
      </c>
      <c r="M620" s="1846" t="s">
        <v>243</v>
      </c>
      <c r="N620" s="1718"/>
      <c r="O620" s="635">
        <v>5.214617159133391E-2</v>
      </c>
    </row>
    <row r="621" s="623" customFormat="true" ht="17.1" customHeight="true" x14ac:dyDescent="0.2">
      <c r="C621" s="1846" t="s">
        <v>264</v>
      </c>
      <c r="D621" s="1718"/>
      <c r="E621" s="633">
        <v>2.1218772727240227E-2</v>
      </c>
      <c r="H621" s="1846" t="s">
        <v>281</v>
      </c>
      <c r="I621" s="1718"/>
      <c r="J621" s="634">
        <v>-8.4368804302144672E-3</v>
      </c>
      <c r="M621" s="1846" t="s">
        <v>273</v>
      </c>
      <c r="N621" s="1718"/>
      <c r="O621" s="635">
        <v>2.0046285502386768E-2</v>
      </c>
    </row>
    <row r="622" s="623" customFormat="true" ht="17.1" customHeight="true" x14ac:dyDescent="0.2">
      <c r="C622" s="1846" t="s">
        <v>282</v>
      </c>
      <c r="D622" s="1718"/>
      <c r="E622" s="633">
        <v>5.0670028273561698E-3</v>
      </c>
      <c r="H622" s="1846" t="s">
        <v>263</v>
      </c>
      <c r="I622" s="1718"/>
      <c r="J622" s="636">
        <v>-2.5794220177029543E-2</v>
      </c>
      <c r="M622" s="1846" t="s">
        <v>237</v>
      </c>
      <c r="N622" s="1718"/>
      <c r="O622" s="635">
        <v>0.10587911875006098</v>
      </c>
    </row>
    <row r="623" s="623" customFormat="true" ht="17.1" customHeight="true" x14ac:dyDescent="0.2">
      <c r="C623" s="1846" t="s">
        <v>298</v>
      </c>
      <c r="D623" s="1718"/>
      <c r="E623" s="633">
        <v>8.7156809616722314E-4</v>
      </c>
      <c r="H623" s="1829"/>
      <c r="I623" s="1844"/>
      <c r="J623" s="637"/>
      <c r="M623" s="1846" t="s">
        <v>264</v>
      </c>
      <c r="N623" s="1718"/>
      <c r="O623" s="635">
        <v>1.7168635364358368E-2</v>
      </c>
    </row>
    <row r="624" s="623" customFormat="true" ht="17.1" customHeight="true" x14ac:dyDescent="0.2">
      <c r="C624" s="1846" t="s">
        <v>251</v>
      </c>
      <c r="D624" s="1718"/>
      <c r="E624" s="633">
        <v>4.4038815558836833E-2</v>
      </c>
      <c r="H624" s="1829"/>
      <c r="I624" s="1718"/>
      <c r="M624" s="1846" t="s">
        <v>282</v>
      </c>
      <c r="N624" s="1718"/>
      <c r="O624" s="635">
        <v>8.9881736775704463E-3</v>
      </c>
    </row>
    <row r="625" s="623" customFormat="true" ht="17.1" customHeight="true" x14ac:dyDescent="0.2">
      <c r="C625" s="1846" t="s">
        <v>230</v>
      </c>
      <c r="D625" s="1718"/>
      <c r="E625" s="633">
        <v>-0.10045416485661565</v>
      </c>
      <c r="H625" s="1820" t="s">
        <v>308</v>
      </c>
      <c r="I625" s="1718"/>
      <c r="J625" s="1718"/>
      <c r="M625" s="1846" t="s">
        <v>298</v>
      </c>
      <c r="N625" s="1718"/>
      <c r="O625" s="635">
        <v>2.7536497297810229E-3</v>
      </c>
    </row>
    <row r="626" s="623" customFormat="true" ht="17.1" customHeight="true" x14ac:dyDescent="0.2">
      <c r="C626" s="1846" t="s">
        <v>235</v>
      </c>
      <c r="D626" s="1718"/>
      <c r="E626" s="633">
        <v>-9.4894673544638389E-2</v>
      </c>
      <c r="H626" s="1845" t="s">
        <v>227</v>
      </c>
      <c r="I626" s="1718"/>
      <c r="J626" s="664" t="s">
        <v>229</v>
      </c>
      <c r="M626" s="1846" t="s">
        <v>251</v>
      </c>
      <c r="N626" s="1718"/>
      <c r="O626" s="635">
        <v>5.5776835162619581E-2</v>
      </c>
    </row>
    <row r="627" s="623" customFormat="true" ht="17.1" customHeight="true" x14ac:dyDescent="0.2">
      <c r="C627" s="1846" t="s">
        <v>280</v>
      </c>
      <c r="D627" s="1718"/>
      <c r="E627" s="633">
        <v>5.9995264699225495E-3</v>
      </c>
      <c r="H627" s="1843" t="s">
        <v>229</v>
      </c>
      <c r="I627" s="1844"/>
      <c r="J627" s="665">
        <v>1</v>
      </c>
      <c r="M627" s="1846" t="s">
        <v>230</v>
      </c>
      <c r="N627" s="1718"/>
      <c r="O627" s="635">
        <v>-0.11103247847901349</v>
      </c>
    </row>
    <row r="628" s="623" customFormat="true" ht="17.1" customHeight="true" x14ac:dyDescent="0.2">
      <c r="C628" s="1846" t="s">
        <v>299</v>
      </c>
      <c r="D628" s="1718"/>
      <c r="E628" s="633">
        <v>5.5045518172650064E-4</v>
      </c>
      <c r="H628" s="1829"/>
      <c r="I628" s="1844"/>
      <c r="J628" s="637"/>
      <c r="M628" s="1846" t="s">
        <v>287</v>
      </c>
      <c r="N628" s="1718"/>
      <c r="O628" s="635">
        <v>6.0831608019258692E-3</v>
      </c>
    </row>
    <row r="629" s="623" customFormat="true" ht="17.1" customHeight="true" x14ac:dyDescent="0.2">
      <c r="C629" s="1846" t="s">
        <v>275</v>
      </c>
      <c r="D629" s="1718"/>
      <c r="E629" s="633">
        <v>1.0175187268047833E-3</v>
      </c>
      <c r="H629" s="1829"/>
      <c r="I629" s="1718"/>
      <c r="M629" s="1846" t="s">
        <v>235</v>
      </c>
      <c r="N629" s="1718"/>
      <c r="O629" s="635">
        <v>-0.10461930765903081</v>
      </c>
    </row>
    <row r="630" s="623" customFormat="true" ht="17.1" customHeight="true" x14ac:dyDescent="0.2">
      <c r="C630" s="1846" t="s">
        <v>281</v>
      </c>
      <c r="D630" s="1718"/>
      <c r="E630" s="633">
        <v>-5.9650992251098029E-3</v>
      </c>
      <c r="H630" s="1829"/>
      <c r="I630" s="1718"/>
      <c r="M630" s="1846" t="s">
        <v>280</v>
      </c>
      <c r="N630" s="1718"/>
      <c r="O630" s="635">
        <v>1.0452393275457536E-2</v>
      </c>
    </row>
    <row r="631" s="623" customFormat="true" ht="17.1" customHeight="true" x14ac:dyDescent="0.2">
      <c r="C631" s="1846" t="s">
        <v>263</v>
      </c>
      <c r="D631" s="1718"/>
      <c r="E631" s="638">
        <v>-1.4158493089117808E-2</v>
      </c>
      <c r="H631" s="1829"/>
      <c r="I631" s="1718"/>
      <c r="M631" s="1846" t="s">
        <v>299</v>
      </c>
      <c r="N631" s="1718"/>
      <c r="O631" s="635">
        <v>1.4020079071151146E-3</v>
      </c>
    </row>
    <row r="632" s="623" customFormat="true" ht="17.1" customHeight="true" x14ac:dyDescent="0.2">
      <c r="C632" s="1829"/>
      <c r="D632" s="1844"/>
      <c r="E632" s="637"/>
      <c r="H632" s="1829"/>
      <c r="I632" s="1718"/>
      <c r="M632" s="1846" t="s">
        <v>275</v>
      </c>
      <c r="N632" s="1718"/>
      <c r="O632" s="635">
        <v>1.7297358564885502E-2</v>
      </c>
    </row>
    <row r="633" s="623" customFormat="true" ht="17.1" customHeight="true" x14ac:dyDescent="0.2">
      <c r="C633" s="1829"/>
      <c r="D633" s="1718"/>
      <c r="H633" s="1829"/>
      <c r="I633" s="1718"/>
      <c r="M633" s="1846" t="s">
        <v>281</v>
      </c>
      <c r="N633" s="1718"/>
      <c r="O633" s="635">
        <v>-3.50328588850145E-3</v>
      </c>
    </row>
    <row r="634" s="623" customFormat="true" ht="17.1" customHeight="true" x14ac:dyDescent="0.2">
      <c r="C634" s="1820" t="s">
        <v>308</v>
      </c>
      <c r="D634" s="1718"/>
      <c r="E634" s="1718"/>
      <c r="H634" s="1829"/>
      <c r="I634" s="1718"/>
      <c r="M634" s="1846" t="s">
        <v>263</v>
      </c>
      <c r="N634" s="1718"/>
      <c r="O634" s="639">
        <v>-1.0089591348309519E-2</v>
      </c>
    </row>
    <row r="635" s="623" customFormat="true" ht="12.95" customHeight="true" x14ac:dyDescent="0.2">
      <c r="C635" s="1845" t="s">
        <v>227</v>
      </c>
      <c r="D635" s="1718"/>
      <c r="E635" s="666" t="s">
        <v>229</v>
      </c>
      <c r="H635" s="1829"/>
      <c r="I635" s="1718"/>
      <c r="M635" s="1829"/>
      <c r="N635" s="1844"/>
      <c r="O635" s="637"/>
    </row>
    <row r="636" s="623" customFormat="true" ht="17.1" customHeight="true" x14ac:dyDescent="0.2">
      <c r="C636" s="1843" t="s">
        <v>229</v>
      </c>
      <c r="D636" s="1844"/>
      <c r="E636" s="667">
        <v>0.99999999999999978</v>
      </c>
      <c r="H636" s="1829"/>
      <c r="I636" s="1718"/>
      <c r="M636" s="1829"/>
      <c r="N636" s="1718"/>
    </row>
    <row r="637" s="623" customFormat="true" ht="36" customHeight="true" x14ac:dyDescent="0.2">
      <c r="C637" s="1829"/>
      <c r="D637" s="1844"/>
      <c r="E637" s="637"/>
      <c r="H637" s="1829"/>
      <c r="I637" s="1718"/>
      <c r="M637" s="1820" t="s">
        <v>308</v>
      </c>
      <c r="N637" s="1718"/>
      <c r="O637" s="1718"/>
    </row>
    <row r="638" s="623" customFormat="true" ht="15.95" customHeight="true" x14ac:dyDescent="0.2">
      <c r="C638" s="1829"/>
      <c r="D638" s="1718"/>
      <c r="H638" s="1829"/>
      <c r="I638" s="1718"/>
      <c r="M638" s="1845" t="s">
        <v>227</v>
      </c>
      <c r="N638" s="1718"/>
      <c r="O638" s="668" t="s">
        <v>229</v>
      </c>
    </row>
    <row r="639" s="623" customFormat="true" ht="17.1" customHeight="true" x14ac:dyDescent="0.2">
      <c r="C639" s="1829"/>
      <c r="D639" s="1718"/>
      <c r="H639" s="1829"/>
      <c r="I639" s="1718"/>
      <c r="M639" s="1843" t="s">
        <v>229</v>
      </c>
      <c r="N639" s="1844"/>
      <c r="O639" s="669">
        <v>1</v>
      </c>
    </row>
    <row r="640" s="623" customFormat="true" ht="39.95" customHeight="true" x14ac:dyDescent="0.2">
      <c r="C640" s="1829"/>
      <c r="D640" s="1718"/>
      <c r="H640" s="1829"/>
      <c r="I640" s="1718"/>
      <c r="M640" s="1829"/>
      <c r="N640" s="1844"/>
      <c r="O640" s="637"/>
    </row>
    <row r="641" s="623" customFormat="true" ht="15" customHeight="true" x14ac:dyDescent="0.2">
      <c r="C641" s="1829"/>
      <c r="D641" s="1718"/>
      <c r="H641" s="1829"/>
      <c r="I641" s="1718"/>
      <c r="M641" s="1829"/>
      <c r="N641" s="1718"/>
    </row>
    <row r="642" s="623" customFormat="true" ht="15" customHeight="true" x14ac:dyDescent="0.2">
      <c r="C642" s="1829"/>
      <c r="D642" s="1718"/>
      <c r="H642" s="1829"/>
      <c r="I642" s="1718"/>
      <c r="M642" s="1829"/>
      <c r="N642" s="1718"/>
    </row>
    <row r="643" s="623" customFormat="true" ht="15" customHeight="true" x14ac:dyDescent="0.2">
      <c r="C643" s="1829"/>
      <c r="D643" s="1718"/>
      <c r="H643" s="1829"/>
      <c r="I643" s="1718"/>
      <c r="M643" s="1829"/>
      <c r="N643" s="1718"/>
    </row>
    <row r="644" s="623" customFormat="true" ht="15" customHeight="true" x14ac:dyDescent="0.2">
      <c r="C644" s="1829"/>
      <c r="D644" s="1718"/>
      <c r="H644" s="1829"/>
      <c r="I644" s="1718"/>
      <c r="M644" s="1829"/>
      <c r="N644" s="1718"/>
    </row>
    <row r="645" s="623" customFormat="true" ht="15" customHeight="true" x14ac:dyDescent="0.2">
      <c r="C645" s="1829"/>
      <c r="D645" s="1718"/>
      <c r="H645" s="1829"/>
      <c r="I645" s="1718"/>
      <c r="M645" s="1829"/>
      <c r="N645" s="1718"/>
    </row>
    <row r="646" s="623" customFormat="true" ht="15" customHeight="true" x14ac:dyDescent="0.2">
      <c r="C646" s="1829"/>
      <c r="D646" s="1718"/>
      <c r="H646" s="1829"/>
      <c r="I646" s="1718"/>
      <c r="M646" s="1829"/>
      <c r="N646" s="1718"/>
    </row>
    <row r="647" s="623" customFormat="true" ht="15" customHeight="true" x14ac:dyDescent="0.2">
      <c r="C647" s="1829"/>
      <c r="D647" s="1718"/>
      <c r="H647" s="1829"/>
      <c r="I647" s="1718"/>
      <c r="M647" s="1829"/>
      <c r="N647" s="1718"/>
    </row>
    <row r="648" s="623" customFormat="true" ht="15" customHeight="true" x14ac:dyDescent="0.2">
      <c r="C648" s="1829"/>
      <c r="D648" s="1718"/>
      <c r="H648" s="1829"/>
      <c r="I648" s="1718"/>
      <c r="M648" s="1829"/>
      <c r="N648" s="1718"/>
    </row>
    <row r="649" s="623" customFormat="true" ht="15" customHeight="true" x14ac:dyDescent="0.2">
      <c r="C649" s="1829"/>
      <c r="D649" s="1718"/>
      <c r="H649" s="1829"/>
      <c r="I649" s="1718"/>
      <c r="M649" s="1829"/>
      <c r="N649" s="1718"/>
    </row>
    <row r="650" s="623" customFormat="true" ht="15" customHeight="true" x14ac:dyDescent="0.2">
      <c r="C650" s="1829"/>
      <c r="D650" s="1718"/>
      <c r="H650" s="1829"/>
      <c r="I650" s="1718"/>
      <c r="M650" s="1829"/>
      <c r="N650" s="1718"/>
    </row>
    <row r="651" s="623" customFormat="true" ht="15" customHeight="true" x14ac:dyDescent="0.2">
      <c r="C651" s="1829"/>
      <c r="D651" s="1718"/>
      <c r="H651" s="1829"/>
      <c r="I651" s="1718"/>
      <c r="M651" s="1829"/>
      <c r="N651" s="1718"/>
    </row>
    <row r="652" s="623" customFormat="true" ht="15" customHeight="true" x14ac:dyDescent="0.2">
      <c r="C652" s="1829"/>
      <c r="D652" s="1718"/>
      <c r="H652" s="1829"/>
      <c r="I652" s="1718"/>
      <c r="M652" s="1829"/>
      <c r="N652" s="1718"/>
    </row>
    <row r="653" s="623" customFormat="true" ht="15" customHeight="true" x14ac:dyDescent="0.2">
      <c r="C653" s="1829"/>
      <c r="D653" s="1718"/>
      <c r="H653" s="1829"/>
      <c r="I653" s="1718"/>
      <c r="M653" s="1829"/>
      <c r="N653" s="1718"/>
    </row>
    <row r="654" s="623" customFormat="true" ht="15" customHeight="true" x14ac:dyDescent="0.2">
      <c r="C654" s="1829"/>
      <c r="D654" s="1718"/>
      <c r="H654" s="1829"/>
      <c r="I654" s="1718"/>
      <c r="M654" s="1829"/>
      <c r="N654" s="1718"/>
    </row>
    <row r="655" s="623" customFormat="true" ht="15" customHeight="true" x14ac:dyDescent="0.2">
      <c r="C655" s="1829"/>
      <c r="D655" s="1718"/>
      <c r="H655" s="1829"/>
      <c r="I655" s="1718"/>
      <c r="M655" s="1829"/>
      <c r="N655" s="1718"/>
    </row>
    <row r="656" s="623" customFormat="true" ht="15" customHeight="true" x14ac:dyDescent="0.2">
      <c r="C656" s="1829"/>
      <c r="D656" s="1718"/>
      <c r="H656" s="1829"/>
      <c r="I656" s="1718"/>
      <c r="M656" s="1829"/>
      <c r="N656" s="1718"/>
    </row>
    <row r="657" s="623" customFormat="true" ht="15" customHeight="true" x14ac:dyDescent="0.2">
      <c r="C657" s="1829"/>
      <c r="D657" s="1718"/>
      <c r="H657" s="1829"/>
      <c r="I657" s="1718"/>
      <c r="M657" s="1829"/>
      <c r="N657" s="1718"/>
    </row>
    <row r="658" s="623" customFormat="true" ht="15" customHeight="true" x14ac:dyDescent="0.2">
      <c r="C658" s="1829"/>
      <c r="D658" s="1718"/>
      <c r="H658" s="1829"/>
      <c r="I658" s="1718"/>
      <c r="M658" s="1829"/>
      <c r="N658" s="1718"/>
    </row>
    <row r="659" s="623" customFormat="true" ht="15" customHeight="true" x14ac:dyDescent="0.2">
      <c r="C659" s="1829"/>
      <c r="D659" s="1718"/>
      <c r="H659" s="1829"/>
      <c r="I659" s="1718"/>
      <c r="M659" s="1829"/>
      <c r="N659" s="1718"/>
    </row>
    <row r="660" s="623" customFormat="true" ht="15" customHeight="true" x14ac:dyDescent="0.2">
      <c r="C660" s="1829"/>
      <c r="D660" s="1718"/>
      <c r="H660" s="1829"/>
      <c r="I660" s="1718"/>
      <c r="M660" s="1829"/>
      <c r="N660" s="1718"/>
    </row>
    <row r="661" s="623" customFormat="true" ht="15" customHeight="true" x14ac:dyDescent="0.2">
      <c r="C661" s="1829"/>
      <c r="D661" s="1718"/>
      <c r="H661" s="1829"/>
      <c r="I661" s="1718"/>
      <c r="M661" s="1829"/>
      <c r="N661" s="1718"/>
    </row>
    <row r="662" s="623" customFormat="true" ht="15" customHeight="true" x14ac:dyDescent="0.2">
      <c r="C662" s="1829"/>
      <c r="D662" s="1718"/>
      <c r="H662" s="1829"/>
      <c r="I662" s="1718"/>
      <c r="M662" s="1829"/>
      <c r="N662" s="1718"/>
    </row>
    <row r="663" s="623" customFormat="true" ht="15" customHeight="true" x14ac:dyDescent="0.2">
      <c r="C663" s="1829"/>
      <c r="D663" s="1718"/>
      <c r="H663" s="1829"/>
      <c r="I663" s="1718"/>
      <c r="M663" s="1829"/>
      <c r="N663" s="1718"/>
    </row>
    <row r="664" s="623" customFormat="true" ht="15" customHeight="true" x14ac:dyDescent="0.2">
      <c r="C664" s="1829"/>
      <c r="D664" s="1718"/>
      <c r="H664" s="1829"/>
      <c r="I664" s="1718"/>
      <c r="M664" s="1829"/>
      <c r="N664" s="1718"/>
    </row>
    <row r="665" s="623" customFormat="true" ht="15" customHeight="true" x14ac:dyDescent="0.2">
      <c r="C665" s="1829"/>
      <c r="D665" s="1718"/>
      <c r="H665" s="1829"/>
      <c r="I665" s="1718"/>
      <c r="M665" s="1829"/>
      <c r="N665" s="1718"/>
    </row>
    <row r="666" s="623" customFormat="true" ht="15" customHeight="true" x14ac:dyDescent="0.2">
      <c r="C666" s="1829"/>
      <c r="D666" s="1718"/>
      <c r="H666" s="1829"/>
      <c r="I666" s="1718"/>
      <c r="M666" s="1829"/>
      <c r="N666" s="1718"/>
    </row>
    <row r="667" s="623" customFormat="true" ht="15" customHeight="true" x14ac:dyDescent="0.2">
      <c r="C667" s="1829"/>
      <c r="D667" s="1718"/>
      <c r="H667" s="1829"/>
      <c r="I667" s="1718"/>
      <c r="M667" s="1829"/>
      <c r="N667" s="1718"/>
    </row>
    <row r="668" s="623" customFormat="true" ht="15" customHeight="true" x14ac:dyDescent="0.2">
      <c r="C668" s="1829"/>
      <c r="D668" s="1718"/>
      <c r="H668" s="1829"/>
      <c r="I668" s="1718"/>
      <c r="M668" s="1829"/>
      <c r="N668" s="1718"/>
    </row>
    <row r="669" s="623" customFormat="true" ht="15" customHeight="true" x14ac:dyDescent="0.2">
      <c r="C669" s="1829"/>
      <c r="D669" s="1718"/>
      <c r="H669" s="1829"/>
      <c r="I669" s="1718"/>
      <c r="M669" s="1829"/>
      <c r="N669" s="1718"/>
    </row>
    <row r="670" s="623" customFormat="true" ht="15" customHeight="true" x14ac:dyDescent="0.2">
      <c r="C670" s="1829"/>
      <c r="D670" s="1718"/>
      <c r="H670" s="1829"/>
      <c r="I670" s="1718"/>
      <c r="M670" s="1829"/>
      <c r="N670" s="1718"/>
    </row>
    <row r="671" s="623" customFormat="true" ht="15" customHeight="true" x14ac:dyDescent="0.2">
      <c r="C671" s="1829"/>
      <c r="D671" s="1718"/>
      <c r="H671" s="1829"/>
      <c r="I671" s="1718"/>
      <c r="M671" s="1829"/>
      <c r="N671" s="1718"/>
    </row>
    <row r="672" s="623" customFormat="true" ht="15" customHeight="true" x14ac:dyDescent="0.2">
      <c r="C672" s="1829"/>
      <c r="D672" s="1718"/>
      <c r="H672" s="1829"/>
      <c r="I672" s="1718"/>
      <c r="M672" s="1829"/>
      <c r="N672" s="1718"/>
    </row>
    <row r="673" s="623" customFormat="true" ht="15" customHeight="true" x14ac:dyDescent="0.2">
      <c r="C673" s="1829"/>
      <c r="D673" s="1718"/>
      <c r="H673" s="1829"/>
      <c r="I673" s="1718"/>
      <c r="M673" s="1829"/>
      <c r="N673" s="1718"/>
    </row>
    <row r="674" s="623" customFormat="true" ht="15" customHeight="true" x14ac:dyDescent="0.2">
      <c r="C674" s="1829"/>
      <c r="D674" s="1718"/>
      <c r="H674" s="1829"/>
      <c r="I674" s="1718"/>
      <c r="M674" s="1829"/>
      <c r="N674" s="1718"/>
    </row>
    <row r="675" s="623" customFormat="true" ht="15" customHeight="true" x14ac:dyDescent="0.2">
      <c r="C675" s="1829"/>
      <c r="D675" s="1718"/>
      <c r="H675" s="1829"/>
      <c r="I675" s="1718"/>
      <c r="M675" s="1829"/>
      <c r="N675" s="1718"/>
    </row>
    <row r="676" s="623" customFormat="true" ht="15" customHeight="true" x14ac:dyDescent="0.2">
      <c r="C676" s="1829"/>
      <c r="D676" s="1718"/>
      <c r="H676" s="1829"/>
      <c r="I676" s="1718"/>
      <c r="M676" s="1829"/>
      <c r="N676" s="1718"/>
    </row>
    <row r="677" s="623" customFormat="true" ht="15" customHeight="true" x14ac:dyDescent="0.2">
      <c r="C677" s="1829"/>
      <c r="D677" s="1718"/>
      <c r="H677" s="1829"/>
      <c r="I677" s="1718"/>
      <c r="M677" s="1829"/>
      <c r="N677" s="1718"/>
    </row>
    <row r="678" s="623" customFormat="true" ht="15" customHeight="true" x14ac:dyDescent="0.2">
      <c r="C678" s="1829"/>
      <c r="D678" s="1718"/>
      <c r="H678" s="1829"/>
      <c r="I678" s="1718"/>
      <c r="M678" s="1829"/>
      <c r="N678" s="1718"/>
    </row>
    <row r="679" s="623" customFormat="true" ht="15" customHeight="true" x14ac:dyDescent="0.2">
      <c r="C679" s="1829"/>
      <c r="D679" s="1718"/>
      <c r="H679" s="1829"/>
      <c r="I679" s="1718"/>
      <c r="M679" s="1829"/>
      <c r="N679" s="1718"/>
    </row>
    <row r="680" s="623" customFormat="true" ht="15" customHeight="true" x14ac:dyDescent="0.2">
      <c r="C680" s="1829"/>
      <c r="D680" s="1718"/>
      <c r="H680" s="1829"/>
      <c r="I680" s="1718"/>
      <c r="M680" s="1829"/>
      <c r="N680" s="1718"/>
    </row>
    <row r="681" s="623" customFormat="true" ht="15" customHeight="true" x14ac:dyDescent="0.2">
      <c r="C681" s="1829"/>
      <c r="D681" s="1718"/>
      <c r="H681" s="1829"/>
      <c r="I681" s="1718"/>
      <c r="M681" s="1829"/>
      <c r="N681" s="1718"/>
    </row>
    <row r="682" s="623" customFormat="true" ht="15" customHeight="true" x14ac:dyDescent="0.2">
      <c r="C682" s="1829"/>
      <c r="D682" s="1718"/>
      <c r="H682" s="1829"/>
      <c r="I682" s="1718"/>
      <c r="M682" s="1829"/>
      <c r="N682" s="1718"/>
    </row>
    <row r="683" s="623" customFormat="true" ht="15" customHeight="true" x14ac:dyDescent="0.2">
      <c r="C683" s="1829"/>
      <c r="D683" s="1718"/>
      <c r="H683" s="1829"/>
      <c r="I683" s="1718"/>
      <c r="M683" s="1829"/>
      <c r="N683" s="1718"/>
    </row>
    <row r="684" s="623" customFormat="true" ht="15" customHeight="true" x14ac:dyDescent="0.2">
      <c r="C684" s="1829"/>
      <c r="D684" s="1718"/>
      <c r="H684" s="1829"/>
      <c r="I684" s="1718"/>
      <c r="M684" s="1829"/>
      <c r="N684" s="1718"/>
    </row>
    <row r="685" s="623" customFormat="true" ht="15" customHeight="true" x14ac:dyDescent="0.2">
      <c r="C685" s="1829"/>
      <c r="D685" s="1718"/>
      <c r="H685" s="1829"/>
      <c r="I685" s="1718"/>
      <c r="M685" s="1829"/>
      <c r="N685" s="1718"/>
    </row>
    <row r="686" s="623" customFormat="true" ht="15" customHeight="true" x14ac:dyDescent="0.2">
      <c r="C686" s="1829"/>
      <c r="D686" s="1718"/>
      <c r="H686" s="1829"/>
      <c r="I686" s="1718"/>
      <c r="M686" s="1829"/>
      <c r="N686" s="1718"/>
    </row>
    <row r="687" s="623" customFormat="true" ht="15" customHeight="true" x14ac:dyDescent="0.2">
      <c r="C687" s="1829"/>
      <c r="D687" s="1718"/>
      <c r="H687" s="1829"/>
      <c r="I687" s="1718"/>
      <c r="M687" s="1829"/>
      <c r="N687" s="1718"/>
    </row>
    <row r="688" s="623" customFormat="true" ht="15" customHeight="true" x14ac:dyDescent="0.2">
      <c r="C688" s="1829"/>
      <c r="D688" s="1718"/>
      <c r="H688" s="1829"/>
      <c r="I688" s="1718"/>
      <c r="M688" s="1829"/>
      <c r="N688" s="1718"/>
    </row>
    <row r="689" s="623" customFormat="true" ht="15" customHeight="true" x14ac:dyDescent="0.2">
      <c r="C689" s="1829"/>
      <c r="D689" s="1718"/>
      <c r="H689" s="1829"/>
      <c r="I689" s="1718"/>
      <c r="M689" s="1829"/>
      <c r="N689" s="1718"/>
    </row>
    <row r="690" s="623" customFormat="true" ht="15" customHeight="true" x14ac:dyDescent="0.2">
      <c r="C690" s="1829"/>
      <c r="D690" s="1718"/>
      <c r="H690" s="1829"/>
      <c r="I690" s="1718"/>
      <c r="M690" s="1829"/>
      <c r="N690" s="1718"/>
    </row>
    <row r="691" s="623" customFormat="true" ht="15" customHeight="true" x14ac:dyDescent="0.2">
      <c r="C691" s="1829"/>
      <c r="D691" s="1718"/>
      <c r="H691" s="1829"/>
      <c r="I691" s="1718"/>
      <c r="M691" s="1829"/>
      <c r="N691" s="1718"/>
    </row>
    <row r="692" s="623" customFormat="true" ht="15" customHeight="true" x14ac:dyDescent="0.2">
      <c r="C692" s="1829"/>
      <c r="D692" s="1718"/>
      <c r="H692" s="1829"/>
      <c r="I692" s="1718"/>
      <c r="M692" s="1829"/>
      <c r="N692" s="1718"/>
    </row>
    <row r="693" s="623" customFormat="true" ht="15" customHeight="true" x14ac:dyDescent="0.2">
      <c r="C693" s="1829"/>
      <c r="D693" s="1718"/>
      <c r="H693" s="1829"/>
      <c r="I693" s="1718"/>
      <c r="M693" s="1829"/>
      <c r="N693" s="1718"/>
    </row>
    <row r="694" s="623" customFormat="true" ht="15" customHeight="true" x14ac:dyDescent="0.2">
      <c r="C694" s="1829"/>
      <c r="D694" s="1718"/>
      <c r="H694" s="1829"/>
      <c r="I694" s="1718"/>
      <c r="M694" s="1829"/>
      <c r="N694" s="1718"/>
    </row>
    <row r="695" s="307" customFormat="true" ht="15" customHeight="true" x14ac:dyDescent="0.2"/>
    <row r="696" s="307" customFormat="true" ht="15" customHeight="true" x14ac:dyDescent="0.2"/>
    <row r="697" s="307" customFormat="true" ht="15" customHeight="true" x14ac:dyDescent="0.2"/>
    <row r="698" s="307" customFormat="true" ht="15" customHeight="true" x14ac:dyDescent="0.2"/>
    <row r="699" s="307" customFormat="true" ht="15" customHeight="true" x14ac:dyDescent="0.2"/>
    <row r="700" s="307" customFormat="true" ht="15" customHeight="true" x14ac:dyDescent="0.2"/>
    <row r="1025" s="307" customFormat="true" ht="21" customHeight="true" x14ac:dyDescent="0.2">
      <c r="A1025" s="1820" t="s">
        <v>210</v>
      </c>
      <c r="B1025" s="1820"/>
      <c r="C1025" s="1820"/>
    </row>
    <row r="1026" s="307" customFormat="true" ht="15.95" customHeight="true" x14ac:dyDescent="0.2">
      <c r="A1026" s="1821" t="s">
        <v>211</v>
      </c>
      <c r="B1026" s="1821"/>
      <c r="C1026" s="564" t="s">
        <v>212</v>
      </c>
    </row>
    <row r="1027" s="307" customFormat="true" ht="17.1" customHeight="true" x14ac:dyDescent="0.2">
      <c r="A1027" s="565" t="s">
        <v>213</v>
      </c>
      <c r="B1027" s="566" t="s">
        <v>214</v>
      </c>
      <c r="C1027" s="567">
        <v>14243</v>
      </c>
    </row>
    <row r="1028" s="307" customFormat="true" ht="17.1" customHeight="true" x14ac:dyDescent="0.2">
      <c r="A1028" s="568" t="s">
        <v>215</v>
      </c>
      <c r="B1028" s="569" t="s">
        <v>214</v>
      </c>
      <c r="C1028" s="570">
        <v>14243</v>
      </c>
    </row>
    <row r="1029" s="307" customFormat="true" ht="17.1" customHeight="true" x14ac:dyDescent="0.2">
      <c r="A1029" s="568" t="s">
        <v>216</v>
      </c>
      <c r="B1029" s="569" t="s">
        <v>214</v>
      </c>
      <c r="C1029" s="570">
        <v>14243</v>
      </c>
    </row>
    <row r="1030" s="307" customFormat="true" ht="17.1" customHeight="true" x14ac:dyDescent="0.2">
      <c r="A1030" s="568" t="s">
        <v>217</v>
      </c>
      <c r="B1030" s="569" t="s">
        <v>214</v>
      </c>
      <c r="C1030" s="570">
        <v>14243</v>
      </c>
    </row>
    <row r="1031" s="307" customFormat="true" ht="17.1" customHeight="true" x14ac:dyDescent="0.2">
      <c r="A1031" s="1822" t="s">
        <v>218</v>
      </c>
      <c r="B1031" s="569" t="s">
        <v>219</v>
      </c>
      <c r="C1031" s="570">
        <v>3101</v>
      </c>
    </row>
    <row r="1032" s="307" customFormat="true" ht="17.1" customHeight="true" x14ac:dyDescent="0.2">
      <c r="A1032" s="1822"/>
      <c r="B1032" s="569" t="s">
        <v>220</v>
      </c>
      <c r="C1032" s="570">
        <v>11142</v>
      </c>
    </row>
    <row r="1033" s="307" customFormat="true" ht="17.1" customHeight="true" x14ac:dyDescent="0.2">
      <c r="A1033" s="1823"/>
      <c r="B1033" s="571" t="s">
        <v>221</v>
      </c>
      <c r="C1033" s="572">
        <v>0</v>
      </c>
    </row>
    <row r="1034" s="307" customFormat="true" ht="12.95" customHeight="true" x14ac:dyDescent="0.2">
      <c r="A1034" s="1824" t="s">
        <v>222</v>
      </c>
      <c r="B1034" s="1824"/>
      <c r="C1034" s="1824"/>
    </row>
    <row r="1035" s="307" customFormat="true" ht="15" customHeight="true" x14ac:dyDescent="0.2">
      <c r="B1035" s="406"/>
    </row>
    <row r="1036" ht="15" customHeight="true" x14ac:dyDescent="0.25">
      <c r="A1036" s="356" t="s">
        <v>120</v>
      </c>
      <c r="B1036" s="264" t="s">
        <v>121</v>
      </c>
    </row>
    <row r="1037" ht="15" customHeight="true" x14ac:dyDescent="0.2">
      <c r="A1037" s="357" t="str">
        <f>R15</f>
        <v>Banteay Mean Chey</v>
      </c>
      <c r="B1037" s="357">
        <f>BR122+BR123</f>
        <v>0</v>
      </c>
    </row>
    <row r="1038" ht="15" customHeight="true" x14ac:dyDescent="0.2">
      <c r="A1038" s="357" t="str">
        <f>S15</f>
        <v>Battambang &amp; Krong Pailin</v>
      </c>
      <c r="B1038" s="357">
        <f>BS122+BS123</f>
        <v>0</v>
      </c>
    </row>
    <row r="1039" ht="15" customHeight="true" x14ac:dyDescent="0.2">
      <c r="A1039" s="357" t="str">
        <f>T15</f>
        <v>Kampong Cham</v>
      </c>
      <c r="B1039" s="357">
        <f>BT122+BT123</f>
        <v>0</v>
      </c>
    </row>
    <row r="1040" ht="15" customHeight="true" x14ac:dyDescent="0.2">
      <c r="A1040" s="357" t="str">
        <f>U15</f>
        <v>Kampong Chhnang</v>
      </c>
      <c r="B1040" s="357">
        <f>BU122+BU123</f>
        <v>0</v>
      </c>
    </row>
    <row r="1041" ht="15" customHeight="true" x14ac:dyDescent="0.2">
      <c r="A1041" s="357" t="str">
        <f>V15</f>
        <v>Kampong Speu</v>
      </c>
      <c r="B1041" s="357">
        <f>BV122+BV123</f>
        <v>0</v>
      </c>
    </row>
    <row r="1042" ht="15" customHeight="true" x14ac:dyDescent="0.2">
      <c r="A1042" s="357" t="str">
        <f>W15</f>
        <v>Kampong Thom</v>
      </c>
      <c r="B1042" s="357">
        <f>BW122+BW123</f>
        <v>0</v>
      </c>
    </row>
    <row r="1043" ht="15" customHeight="true" x14ac:dyDescent="0.2">
      <c r="A1043" s="357" t="str">
        <f>X15</f>
        <v>Kampot &amp; Krong Kep</v>
      </c>
      <c r="B1043" s="357">
        <f>BX122+XR123</f>
        <v>0</v>
      </c>
    </row>
    <row r="1044" ht="15" customHeight="true" x14ac:dyDescent="0.2">
      <c r="A1044" s="357" t="str">
        <f>Y15</f>
        <v>Kandal</v>
      </c>
      <c r="B1044" s="357">
        <f>BY122+BY123</f>
        <v>0</v>
      </c>
    </row>
    <row r="1045" ht="15" customHeight="true" x14ac:dyDescent="0.2">
      <c r="A1045" s="357" t="str">
        <f>Z15</f>
        <v>Kratie</v>
      </c>
      <c r="B1045" s="357">
        <f>BZ122+BZ123</f>
        <v>0</v>
      </c>
    </row>
    <row r="1046" ht="15" customHeight="true" x14ac:dyDescent="0.2">
      <c r="A1046" s="324" t="str">
        <f>AA15</f>
        <v>Krong Preah Sihanouk &amp; Kaoh Kong</v>
      </c>
      <c r="B1046" s="357">
        <f>CA122+CA123</f>
        <v>0</v>
      </c>
    </row>
    <row r="1047" ht="15" customHeight="true" x14ac:dyDescent="0.2">
      <c r="A1047" s="324" t="str">
        <f>AB15</f>
        <v>Mondol Kiri &amp; Rattanak Kiri</v>
      </c>
      <c r="B1047" s="357">
        <f>CB122+CB123</f>
        <v>0</v>
      </c>
    </row>
    <row r="1048" ht="15" customHeight="true" x14ac:dyDescent="0.2">
      <c r="A1048" s="324" t="str">
        <f>AC15</f>
        <v>Otdar Mean Chey</v>
      </c>
      <c r="B1048" s="357">
        <f>CC122+CC123</f>
        <v>0</v>
      </c>
    </row>
    <row r="1049" ht="15" customHeight="true" x14ac:dyDescent="0.2">
      <c r="A1049" s="324" t="str">
        <f>AD15</f>
        <v>Phnom Penh</v>
      </c>
      <c r="B1049" s="357">
        <f>CD122+CD123</f>
        <v>0</v>
      </c>
    </row>
    <row r="1050" ht="15" customHeight="true" x14ac:dyDescent="0.2">
      <c r="A1050" s="324" t="str">
        <f>AE15</f>
        <v>Preah Vihear &amp; Steung Treng</v>
      </c>
      <c r="B1050" s="357">
        <f>CE122+CE123</f>
        <v>0</v>
      </c>
    </row>
    <row r="1051" ht="15" customHeight="true" x14ac:dyDescent="0.2">
      <c r="A1051" s="324" t="str">
        <f>AF15</f>
        <v>Prey Veng</v>
      </c>
      <c r="B1051" s="357">
        <f>CF122+CF123</f>
        <v>0</v>
      </c>
    </row>
    <row r="1052" ht="15" customHeight="true" x14ac:dyDescent="0.2">
      <c r="A1052" s="324" t="str">
        <f>AG15</f>
        <v>Pursat</v>
      </c>
      <c r="B1052" s="357">
        <f>CG122+CG123</f>
        <v>0</v>
      </c>
    </row>
    <row r="1053" ht="15" customHeight="true" x14ac:dyDescent="0.2">
      <c r="A1053" s="324" t="str">
        <f>AH15</f>
        <v>Siem Reap</v>
      </c>
      <c r="B1053" s="357">
        <f>CH122+CH123</f>
        <v>0</v>
      </c>
    </row>
    <row r="1054" ht="15" customHeight="true" x14ac:dyDescent="0.2">
      <c r="A1054" s="324" t="str">
        <f>AI15</f>
        <v>Svay Rieng</v>
      </c>
      <c r="B1054" s="357">
        <f>CI122+CI123</f>
        <v>0</v>
      </c>
    </row>
    <row r="1055" ht="15" customHeight="true" x14ac:dyDescent="0.2">
      <c r="A1055" s="324" t="str">
        <f>AJ15</f>
        <v>Takeo</v>
      </c>
      <c r="B1055" s="357">
        <f>CJ122+CJ123</f>
        <v>0</v>
      </c>
    </row>
    <row r="1056" ht="15" customHeight="true" x14ac:dyDescent="0.2">
      <c r="A1056" s="324">
        <f>AK15</f>
        <v>0</v>
      </c>
      <c r="B1056" s="357">
        <f>CK122+CK123</f>
        <v>0</v>
      </c>
    </row>
    <row r="1057" ht="15" customHeight="true" x14ac:dyDescent="0.2">
      <c r="A1057" s="324">
        <f>AL15</f>
        <v>0</v>
      </c>
      <c r="B1057" s="357">
        <f>CL122+CL123</f>
        <v>0</v>
      </c>
    </row>
    <row r="1058" ht="15" customHeight="true" x14ac:dyDescent="0.2">
      <c r="A1058" s="324">
        <f>AM15</f>
        <v>0</v>
      </c>
      <c r="B1058" s="357">
        <f>CM122+CM123</f>
        <v>0</v>
      </c>
    </row>
    <row r="1059" ht="15" customHeight="true" x14ac:dyDescent="0.2">
      <c r="A1059" s="324">
        <f>AN15</f>
        <v>0</v>
      </c>
      <c r="B1059" s="357">
        <f>CN122+CN123</f>
        <v>0</v>
      </c>
    </row>
    <row r="1060" ht="15" customHeight="true" x14ac:dyDescent="0.2">
      <c r="A1060" s="324">
        <f>AO15</f>
        <v>0</v>
      </c>
      <c r="B1060" s="357">
        <f>CO122+CO123</f>
        <v>0</v>
      </c>
    </row>
    <row r="1061" ht="15" customHeight="true" x14ac:dyDescent="0.2">
      <c r="A1061" s="324">
        <f>AP15</f>
        <v>0</v>
      </c>
      <c r="B1061" s="357">
        <f>CP122+CP123</f>
        <v>0</v>
      </c>
    </row>
    <row r="1062" ht="15" customHeight="true" x14ac:dyDescent="0.2">
      <c r="A1062" s="324">
        <f>AQ15</f>
        <v>0</v>
      </c>
      <c r="B1062" s="357">
        <f>CQ122+CQ123</f>
        <v>0</v>
      </c>
    </row>
    <row r="1063" ht="15" customHeight="true" x14ac:dyDescent="0.2">
      <c r="A1063" s="324">
        <f>AR15</f>
        <v>0</v>
      </c>
      <c r="B1063" s="357">
        <f>CR122+CR123</f>
        <v>0</v>
      </c>
    </row>
    <row r="1064" ht="15" customHeight="true" x14ac:dyDescent="0.2">
      <c r="A1064" s="324">
        <f>AS15</f>
        <v>0</v>
      </c>
      <c r="B1064" s="357">
        <f>CS122+CS123</f>
        <v>0</v>
      </c>
    </row>
    <row r="1065" ht="15" customHeight="true" x14ac:dyDescent="0.2">
      <c r="A1065" s="324">
        <f>AT15</f>
        <v>0</v>
      </c>
      <c r="B1065" s="357">
        <f>CT122+CT123</f>
        <v>0</v>
      </c>
    </row>
    <row r="1066" ht="15" customHeight="true" x14ac:dyDescent="0.2">
      <c r="A1066" s="324">
        <f>AU15</f>
        <v>0</v>
      </c>
      <c r="B1066" s="357">
        <f>CU122+CU123</f>
        <v>0</v>
      </c>
    </row>
    <row r="1067" ht="15" customHeight="true" x14ac:dyDescent="0.2">
      <c r="A1067" s="324">
        <f>AV15</f>
        <v>0</v>
      </c>
      <c r="B1067" s="357">
        <f>CV122+CV123</f>
        <v>0</v>
      </c>
    </row>
    <row r="1068" ht="15" customHeight="true" x14ac:dyDescent="0.2">
      <c r="A1068" s="324">
        <f>AW15</f>
        <v>0</v>
      </c>
      <c r="B1068" s="357">
        <f>CW122+CW123</f>
        <v>0</v>
      </c>
    </row>
    <row r="1069" ht="15" customHeight="true" x14ac:dyDescent="0.2">
      <c r="A1069" s="324">
        <f>AX15</f>
        <v>0</v>
      </c>
      <c r="B1069" s="357">
        <f>CX122+CX123</f>
        <v>0</v>
      </c>
    </row>
    <row r="1070" ht="15" customHeight="true" x14ac:dyDescent="0.2">
      <c r="A1070" s="324">
        <f>AY15</f>
        <v>0</v>
      </c>
      <c r="B1070" s="357">
        <f>CY122+CY123</f>
        <v>0</v>
      </c>
    </row>
  </sheetData>
  <mergeCells count="967">
    <mergeCell ref="A2:B2"/>
    <mergeCell ref="A7:B7"/>
    <mergeCell ref="A8:B8"/>
    <mergeCell ref="A14:B15"/>
    <mergeCell ref="C14:G14"/>
    <mergeCell ref="H14:L14"/>
    <mergeCell ref="A27:B28"/>
    <mergeCell ref="C27:G27"/>
    <mergeCell ref="H27:L27"/>
    <mergeCell ref="M27:Q27"/>
    <mergeCell ref="R27:AJ27"/>
    <mergeCell ref="A29:A30"/>
    <mergeCell ref="M14:Q14"/>
    <mergeCell ref="R14:AJ14"/>
    <mergeCell ref="A16:A17"/>
    <mergeCell ref="A18:A21"/>
    <mergeCell ref="A22:A23"/>
    <mergeCell ref="A24:A26"/>
    <mergeCell ref="A43:A44"/>
    <mergeCell ref="A45:A46"/>
    <mergeCell ref="A47:B48"/>
    <mergeCell ref="C47:G47"/>
    <mergeCell ref="H47:L47"/>
    <mergeCell ref="M47:Q47"/>
    <mergeCell ref="A31:A32"/>
    <mergeCell ref="A33:A34"/>
    <mergeCell ref="A35:A36"/>
    <mergeCell ref="A37:A38"/>
    <mergeCell ref="A39:A40"/>
    <mergeCell ref="A41:A42"/>
    <mergeCell ref="A108:B108"/>
    <mergeCell ref="A113:B113"/>
    <mergeCell ref="A114:B114"/>
    <mergeCell ref="A120:B121"/>
    <mergeCell ref="C120:G120"/>
    <mergeCell ref="H120:L120"/>
    <mergeCell ref="R47:AJ47"/>
    <mergeCell ref="A49:A61"/>
    <mergeCell ref="A62:A64"/>
    <mergeCell ref="A65:A67"/>
    <mergeCell ref="A68:A69"/>
    <mergeCell ref="A70:A71"/>
    <mergeCell ref="M133:Q133"/>
    <mergeCell ref="R133:AJ133"/>
    <mergeCell ref="A135:A139"/>
    <mergeCell ref="M120:Q120"/>
    <mergeCell ref="R120:AJ120"/>
    <mergeCell ref="A122:A123"/>
    <mergeCell ref="A124:A127"/>
    <mergeCell ref="A128:A129"/>
    <mergeCell ref="A130:A132"/>
    <mergeCell ref="A140:A152"/>
    <mergeCell ref="A153:A155"/>
    <mergeCell ref="A156:A158"/>
    <mergeCell ref="A160:B161"/>
    <mergeCell ref="C160:G160"/>
    <mergeCell ref="H160:L160"/>
    <mergeCell ref="A133:B134"/>
    <mergeCell ref="C133:G133"/>
    <mergeCell ref="H133:L133"/>
    <mergeCell ref="A213:B213"/>
    <mergeCell ref="A214:B214"/>
    <mergeCell ref="A220:B221"/>
    <mergeCell ref="C220:G220"/>
    <mergeCell ref="H220:L220"/>
    <mergeCell ref="M220:Q220"/>
    <mergeCell ref="M160:Q160"/>
    <mergeCell ref="R160:AJ160"/>
    <mergeCell ref="A162:A163"/>
    <mergeCell ref="A164:A167"/>
    <mergeCell ref="A168:A181"/>
    <mergeCell ref="A208:B208"/>
    <mergeCell ref="A1025:C1025"/>
    <mergeCell ref="A1026:B1026"/>
    <mergeCell ref="A1031:A1033"/>
    <mergeCell ref="A1034:C1034"/>
    <mergeCell ref="C399:F399"/>
    <mergeCell ref="R220:AJ220"/>
    <mergeCell ref="A222:A224"/>
    <mergeCell ref="A226:B227"/>
    <mergeCell ref="C226:G226"/>
    <mergeCell ref="H226:L226"/>
    <mergeCell ref="M226:Q226"/>
    <mergeCell ref="R226:AJ226"/>
    <mergeCell ref="H399:K399"/>
    <mergeCell ref="M399:P399"/>
    <mergeCell ref="C400:E400"/>
    <mergeCell ref="H400:J400"/>
    <mergeCell ref="M400:O400"/>
    <mergeCell ref="C401:D402"/>
    <mergeCell ref="H401:I402"/>
    <mergeCell ref="M401:N402"/>
    <mergeCell ref="A228:A230"/>
    <mergeCell ref="B402:B445"/>
    <mergeCell ref="C403:D403"/>
    <mergeCell ref="H403:I403"/>
    <mergeCell ref="M403:N403"/>
    <mergeCell ref="C404:D404"/>
    <mergeCell ref="H404:I404"/>
    <mergeCell ref="M404:N404"/>
    <mergeCell ref="C405:D405"/>
    <mergeCell ref="H405:I405"/>
    <mergeCell ref="M405:N405"/>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76:D476"/>
    <mergeCell ref="H476:I476"/>
    <mergeCell ref="M476:N476"/>
    <mergeCell ref="C477:E477"/>
    <mergeCell ref="H477:I477"/>
    <mergeCell ref="M477:N477"/>
    <mergeCell ref="C474:D474"/>
    <mergeCell ref="H474:J474"/>
    <mergeCell ref="M474:N474"/>
    <mergeCell ref="C475:D475"/>
    <mergeCell ref="H475:I475"/>
    <mergeCell ref="M475:N475"/>
    <mergeCell ref="C480:D480"/>
    <mergeCell ref="H480:I480"/>
    <mergeCell ref="M480:N480"/>
    <mergeCell ref="C481:D481"/>
    <mergeCell ref="H481:I481"/>
    <mergeCell ref="M481:N481"/>
    <mergeCell ref="C478:D478"/>
    <mergeCell ref="H478:I478"/>
    <mergeCell ref="M478:O478"/>
    <mergeCell ref="C479:D479"/>
    <mergeCell ref="H479:I479"/>
    <mergeCell ref="M479:N479"/>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0:D500"/>
    <mergeCell ref="H500:I500"/>
    <mergeCell ref="M500:N500"/>
    <mergeCell ref="C501:D501"/>
    <mergeCell ref="H501:I501"/>
    <mergeCell ref="M501:N501"/>
    <mergeCell ref="C498:D498"/>
    <mergeCell ref="H498:I498"/>
    <mergeCell ref="M498:N498"/>
    <mergeCell ref="C499:D499"/>
    <mergeCell ref="H499:I499"/>
    <mergeCell ref="M499:N499"/>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6:D546"/>
    <mergeCell ref="H546:L546"/>
    <mergeCell ref="M546:N546"/>
    <mergeCell ref="C547:D547"/>
    <mergeCell ref="H547:I548"/>
    <mergeCell ref="J547:L547"/>
    <mergeCell ref="M547:N547"/>
    <mergeCell ref="C548:D548"/>
    <mergeCell ref="M548:N548"/>
    <mergeCell ref="C551:D551"/>
    <mergeCell ref="H551:I551"/>
    <mergeCell ref="M551:N551"/>
    <mergeCell ref="C552:G552"/>
    <mergeCell ref="H552:J552"/>
    <mergeCell ref="M552:N552"/>
    <mergeCell ref="C549:D549"/>
    <mergeCell ref="H549:I549"/>
    <mergeCell ref="M549:N549"/>
    <mergeCell ref="C550:D550"/>
    <mergeCell ref="H550:I550"/>
    <mergeCell ref="M550:N550"/>
    <mergeCell ref="H556:I556"/>
    <mergeCell ref="C557:D557"/>
    <mergeCell ref="H557:I557"/>
    <mergeCell ref="M557:N557"/>
    <mergeCell ref="C558:E558"/>
    <mergeCell ref="H558:I558"/>
    <mergeCell ref="M558:N558"/>
    <mergeCell ref="C553:D554"/>
    <mergeCell ref="E553:G553"/>
    <mergeCell ref="H553:I554"/>
    <mergeCell ref="M553:N553"/>
    <mergeCell ref="M554:Q554"/>
    <mergeCell ref="C555:D555"/>
    <mergeCell ref="H555:I555"/>
    <mergeCell ref="M555:N556"/>
    <mergeCell ref="O555:Q555"/>
    <mergeCell ref="C556:D556"/>
    <mergeCell ref="C559:D560"/>
    <mergeCell ref="H559:I559"/>
    <mergeCell ref="M559:N559"/>
    <mergeCell ref="H560:I560"/>
    <mergeCell ref="M560:O560"/>
    <mergeCell ref="C561:D561"/>
    <mergeCell ref="H561:I561"/>
    <mergeCell ref="M561:N562"/>
    <mergeCell ref="C562:D562"/>
    <mergeCell ref="H562:I562"/>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97:D597"/>
    <mergeCell ref="H597:I597"/>
    <mergeCell ref="M597:N597"/>
    <mergeCell ref="C598:D598"/>
    <mergeCell ref="H598:I598"/>
    <mergeCell ref="M598:N598"/>
    <mergeCell ref="C595:D595"/>
    <mergeCell ref="H595:I595"/>
    <mergeCell ref="M595:N595"/>
    <mergeCell ref="C596:D596"/>
    <mergeCell ref="H596:I596"/>
    <mergeCell ref="M596:N596"/>
    <mergeCell ref="C601:D601"/>
    <mergeCell ref="H601:I601"/>
    <mergeCell ref="M601:N601"/>
    <mergeCell ref="C602:D602"/>
    <mergeCell ref="H602:I602"/>
    <mergeCell ref="M602:N602"/>
    <mergeCell ref="C599:D599"/>
    <mergeCell ref="H599:I599"/>
    <mergeCell ref="M599:N599"/>
    <mergeCell ref="C600:D600"/>
    <mergeCell ref="H600:I600"/>
    <mergeCell ref="M600:N600"/>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25:D625"/>
    <mergeCell ref="H625:J625"/>
    <mergeCell ref="M625:N625"/>
    <mergeCell ref="C626:D626"/>
    <mergeCell ref="H626:I626"/>
    <mergeCell ref="M626:N626"/>
    <mergeCell ref="C623:D623"/>
    <mergeCell ref="H623:I623"/>
    <mergeCell ref="M623:N623"/>
    <mergeCell ref="C624:D624"/>
    <mergeCell ref="H624:I624"/>
    <mergeCell ref="M624:N624"/>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33:D633"/>
    <mergeCell ref="H633:I633"/>
    <mergeCell ref="M633:N633"/>
    <mergeCell ref="C634:E634"/>
    <mergeCell ref="H634:I634"/>
    <mergeCell ref="M634:N634"/>
    <mergeCell ref="C631:D631"/>
    <mergeCell ref="H631:I631"/>
    <mergeCell ref="M631:N631"/>
    <mergeCell ref="C632:D632"/>
    <mergeCell ref="H632:I632"/>
    <mergeCell ref="M632:N632"/>
    <mergeCell ref="C637:D637"/>
    <mergeCell ref="H637:I637"/>
    <mergeCell ref="M637:O637"/>
    <mergeCell ref="C638:D638"/>
    <mergeCell ref="H638:I638"/>
    <mergeCell ref="M638:N638"/>
    <mergeCell ref="C635:D635"/>
    <mergeCell ref="H635:I635"/>
    <mergeCell ref="M635:N635"/>
    <mergeCell ref="C636:D636"/>
    <mergeCell ref="H636:I636"/>
    <mergeCell ref="M636:N636"/>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93:D693"/>
    <mergeCell ref="H693:I693"/>
    <mergeCell ref="M693:N693"/>
    <mergeCell ref="C694:D694"/>
    <mergeCell ref="H694:I694"/>
    <mergeCell ref="M694:N694"/>
    <mergeCell ref="C691:D691"/>
    <mergeCell ref="H691:I691"/>
    <mergeCell ref="M691:N691"/>
    <mergeCell ref="C692:D692"/>
    <mergeCell ref="H692:I692"/>
    <mergeCell ref="M692:N692"/>
  </mergeCells>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autoFill="0" autoPict="0" macro="[0]!GoTo_MATRIX">
                <anchor moveWithCells="1">
                  <from>
                    <xdr:col>8</xdr:col>
                    <xdr:colOff>361950</xdr:colOff>
                    <xdr:row>106</xdr:row>
                    <xdr:rowOff>0</xdr:rowOff>
                  </from>
                  <to>
                    <xdr:col>10</xdr:col>
                    <xdr:colOff>542925</xdr:colOff>
                    <xdr:row>106</xdr:row>
                    <xdr:rowOff>209550</xdr:rowOff>
                  </to>
                </anchor>
              </controlPr>
            </control>
          </mc:Choice>
        </mc:AlternateContent>
        <mc:AlternateContent xmlns:mc="http://schemas.openxmlformats.org/markup-compatibility/2006">
          <mc:Choice Requires="x14">
            <control shapeId="256002" r:id="rId5" name="Button 2">
              <controlPr defaultSize="0" autoFill="0" autoPict="0" macro="[0]!GoTo_MATRIX">
                <anchor moveWithCells="1">
                  <from>
                    <xdr:col>8</xdr:col>
                    <xdr:colOff>371475</xdr:colOff>
                    <xdr:row>0</xdr:row>
                    <xdr:rowOff>0</xdr:rowOff>
                  </from>
                  <to>
                    <xdr:col>10</xdr:col>
                    <xdr:colOff>552450</xdr:colOff>
                    <xdr:row>0</xdr:row>
                    <xdr:rowOff>209550</xdr:rowOff>
                  </to>
                </anchor>
              </controlPr>
            </control>
          </mc:Choice>
        </mc:AlternateContent>
        <mc:AlternateContent xmlns:mc="http://schemas.openxmlformats.org/markup-compatibility/2006">
          <mc:Choice Requires="x14">
            <control shapeId="256004" r:id="rId6" name="Button 4">
              <controlPr defaultSize="0" print="0" autoFill="0" autoPict="0" macro="[0]!GoTo_HYGIENE">
                <anchor moveWithCells="1">
                  <from>
                    <xdr:col>1</xdr:col>
                    <xdr:colOff>19050</xdr:colOff>
                    <xdr:row>0</xdr:row>
                    <xdr:rowOff>0</xdr:rowOff>
                  </from>
                  <to>
                    <xdr:col>1</xdr:col>
                    <xdr:colOff>1076325</xdr:colOff>
                    <xdr:row>0</xdr:row>
                    <xdr:rowOff>209550</xdr:rowOff>
                  </to>
                </anchor>
              </controlPr>
            </control>
          </mc:Choice>
        </mc:AlternateContent>
        <mc:AlternateContent xmlns:mc="http://schemas.openxmlformats.org/markup-compatibility/2006">
          <mc:Choice Requires="x14">
            <control shapeId="256005" r:id="rId7" name="Button 5">
              <controlPr defaultSize="0" print="0" autoFill="0" autoPict="0" macro="[0]!GoTo_HYGIENE">
                <anchor moveWithCells="1">
                  <from>
                    <xdr:col>0</xdr:col>
                    <xdr:colOff>876300</xdr:colOff>
                    <xdr:row>106</xdr:row>
                    <xdr:rowOff>0</xdr:rowOff>
                  </from>
                  <to>
                    <xdr:col>0</xdr:col>
                    <xdr:colOff>1895475</xdr:colOff>
                    <xdr:row>106</xdr:row>
                    <xdr:rowOff>209550</xdr:rowOff>
                  </to>
                </anchor>
              </controlPr>
            </control>
          </mc:Choice>
        </mc:AlternateContent>
        <mc:AlternateContent xmlns:mc="http://schemas.openxmlformats.org/markup-compatibility/2006">
          <mc:Choice Requires="x14">
            <control shapeId="256006" r:id="rId8" name="Button 6">
              <controlPr defaultSize="0" print="0" autoFill="0" autoPict="0" macro="[0]!GoTo_WATER">
                <anchor moveWithCells="1">
                  <from>
                    <xdr:col>1</xdr:col>
                    <xdr:colOff>9525</xdr:colOff>
                    <xdr:row>106</xdr:row>
                    <xdr:rowOff>0</xdr:rowOff>
                  </from>
                  <to>
                    <xdr:col>1</xdr:col>
                    <xdr:colOff>962025</xdr:colOff>
                    <xdr:row>106</xdr:row>
                    <xdr:rowOff>209550</xdr:rowOff>
                  </to>
                </anchor>
              </controlPr>
            </control>
          </mc:Choice>
        </mc:AlternateContent>
        <mc:AlternateContent xmlns:mc="http://schemas.openxmlformats.org/markup-compatibility/2006">
          <mc:Choice Requires="x14">
            <control shapeId="256007" r:id="rId9" name="Button 7">
              <controlPr defaultSize="0" print="0" autoFill="0" autoPict="0" macro="[0]!GoTo_WATER">
                <anchor moveWithCells="1">
                  <from>
                    <xdr:col>0</xdr:col>
                    <xdr:colOff>942975</xdr:colOff>
                    <xdr:row>206</xdr:row>
                    <xdr:rowOff>0</xdr:rowOff>
                  </from>
                  <to>
                    <xdr:col>0</xdr:col>
                    <xdr:colOff>1895475</xdr:colOff>
                    <xdr:row>206</xdr:row>
                    <xdr:rowOff>209550</xdr:rowOff>
                  </to>
                </anchor>
              </controlPr>
            </control>
          </mc:Choice>
        </mc:AlternateContent>
        <mc:AlternateContent xmlns:mc="http://schemas.openxmlformats.org/markup-compatibility/2006">
          <mc:Choice Requires="x14">
            <control shapeId="256008" r:id="rId10" name="Button 8">
              <controlPr defaultSize="0" print="0" autoFill="0" autoPict="0" macro="[0]!GoTo_SANITATION">
                <anchor moveWithCells="1">
                  <from>
                    <xdr:col>1</xdr:col>
                    <xdr:colOff>9525</xdr:colOff>
                    <xdr:row>206</xdr:row>
                    <xdr:rowOff>0</xdr:rowOff>
                  </from>
                  <to>
                    <xdr:col>1</xdr:col>
                    <xdr:colOff>1228725</xdr:colOff>
                    <xdr:row>206</xdr:row>
                    <xdr:rowOff>209550</xdr:rowOff>
                  </to>
                </anchor>
              </controlPr>
            </control>
          </mc:Choice>
        </mc:AlternateContent>
        <mc:AlternateContent xmlns:mc="http://schemas.openxmlformats.org/markup-compatibility/2006">
          <mc:Choice Requires="x14">
            <control shapeId="256009" r:id="rId11" name="Button 9">
              <controlPr defaultSize="0" print="0" autoFill="0" autoPict="0" macro="[0]!GoTo_REGION">
                <anchor moveWithCells="1">
                  <from>
                    <xdr:col>2</xdr:col>
                    <xdr:colOff>0</xdr:colOff>
                    <xdr:row>0</xdr:row>
                    <xdr:rowOff>0</xdr:rowOff>
                  </from>
                  <to>
                    <xdr:col>3</xdr:col>
                    <xdr:colOff>647700</xdr:colOff>
                    <xdr:row>0</xdr:row>
                    <xdr:rowOff>209550</xdr:rowOff>
                  </to>
                </anchor>
              </controlPr>
            </control>
          </mc:Choice>
        </mc:AlternateContent>
        <mc:AlternateContent xmlns:mc="http://schemas.openxmlformats.org/markup-compatibility/2006">
          <mc:Choice Requires="x14">
            <control shapeId="256010" r:id="rId12" name="Button 10">
              <controlPr defaultSize="0" print="0" autoFill="0" autoPict="0" macro="[0]!GoTo_NATIONAL">
                <anchor moveWithCells="1">
                  <from>
                    <xdr:col>17</xdr:col>
                    <xdr:colOff>0</xdr:colOff>
                    <xdr:row>0</xdr:row>
                    <xdr:rowOff>0</xdr:rowOff>
                  </from>
                  <to>
                    <xdr:col>19</xdr:col>
                    <xdr:colOff>257175</xdr:colOff>
                    <xdr:row>0</xdr:row>
                    <xdr:rowOff>209550</xdr:rowOff>
                  </to>
                </anchor>
              </controlPr>
            </control>
          </mc:Choice>
        </mc:AlternateContent>
        <mc:AlternateContent xmlns:mc="http://schemas.openxmlformats.org/markup-compatibility/2006">
          <mc:Choice Requires="x14">
            <control shapeId="256011" r:id="rId13" name="Button 11">
              <controlPr defaultSize="0" print="0" autoFill="0" autoPict="0" macro="[0]!GoTo_WATER">
                <anchor moveWithCells="1">
                  <from>
                    <xdr:col>1</xdr:col>
                    <xdr:colOff>161925</xdr:colOff>
                    <xdr:row>398</xdr:row>
                    <xdr:rowOff>133350</xdr:rowOff>
                  </from>
                  <to>
                    <xdr:col>1</xdr:col>
                    <xdr:colOff>1638300</xdr:colOff>
                    <xdr:row>400</xdr:row>
                    <xdr:rowOff>19050</xdr:rowOff>
                  </to>
                </anchor>
              </controlPr>
            </control>
          </mc:Choice>
        </mc:AlternateContent>
        <mc:AlternateContent xmlns:mc="http://schemas.openxmlformats.org/markup-compatibility/2006">
          <mc:Choice Requires="x14">
            <control shapeId="256012" r:id="rId14" name="Button 12">
              <controlPr defaultSize="0" autoFill="0" autoPict="0" macro="[0]!GoTo_MATRIX">
                <anchor moveWithCells="1">
                  <from>
                    <xdr:col>8</xdr:col>
                    <xdr:colOff>295275</xdr:colOff>
                    <xdr:row>206</xdr:row>
                    <xdr:rowOff>0</xdr:rowOff>
                  </from>
                  <to>
                    <xdr:col>10</xdr:col>
                    <xdr:colOff>514350</xdr:colOff>
                    <xdr:row>206</xdr:row>
                    <xdr:rowOff>209550</xdr:rowOff>
                  </to>
                </anchor>
              </controlPr>
            </control>
          </mc:Choice>
        </mc:AlternateContent>
        <mc:AlternateContent xmlns:mc="http://schemas.openxmlformats.org/markup-compatibility/2006">
          <mc:Choice Requires="x14">
            <control shapeId="256013" r:id="rId15" name="Button 13">
              <controlPr defaultSize="0" print="0" autoFill="0" autoPict="0" macro="[0]!GoTo_REGION">
                <anchor moveWithCells="1">
                  <from>
                    <xdr:col>2</xdr:col>
                    <xdr:colOff>0</xdr:colOff>
                    <xdr:row>106</xdr:row>
                    <xdr:rowOff>0</xdr:rowOff>
                  </from>
                  <to>
                    <xdr:col>3</xdr:col>
                    <xdr:colOff>609600</xdr:colOff>
                    <xdr:row>106</xdr:row>
                    <xdr:rowOff>209550</xdr:rowOff>
                  </to>
                </anchor>
              </controlPr>
            </control>
          </mc:Choice>
        </mc:AlternateContent>
        <mc:AlternateContent xmlns:mc="http://schemas.openxmlformats.org/markup-compatibility/2006">
          <mc:Choice Requires="x14">
            <control shapeId="256014" r:id="rId16" name="Button 14">
              <controlPr defaultSize="0" print="0" autoFill="0" autoPict="0" macro="[0]!GoTo_REGION">
                <anchor moveWithCells="1">
                  <from>
                    <xdr:col>2</xdr:col>
                    <xdr:colOff>0</xdr:colOff>
                    <xdr:row>206</xdr:row>
                    <xdr:rowOff>0</xdr:rowOff>
                  </from>
                  <to>
                    <xdr:col>3</xdr:col>
                    <xdr:colOff>647700</xdr:colOff>
                    <xdr:row>206</xdr:row>
                    <xdr:rowOff>209550</xdr:rowOff>
                  </to>
                </anchor>
              </controlPr>
            </control>
          </mc:Choice>
        </mc:AlternateContent>
        <mc:AlternateContent xmlns:mc="http://schemas.openxmlformats.org/markup-compatibility/2006">
          <mc:Choice Requires="x14">
            <control shapeId="256015" r:id="rId17" name="Button 15">
              <controlPr defaultSize="0" print="0" autoFill="0" autoPict="0" macro="[0]!GoTo_NATIONAL">
                <anchor moveWithCells="1">
                  <from>
                    <xdr:col>17</xdr:col>
                    <xdr:colOff>38100</xdr:colOff>
                    <xdr:row>106</xdr:row>
                    <xdr:rowOff>0</xdr:rowOff>
                  </from>
                  <to>
                    <xdr:col>19</xdr:col>
                    <xdr:colOff>257175</xdr:colOff>
                    <xdr:row>106</xdr:row>
                    <xdr:rowOff>209550</xdr:rowOff>
                  </to>
                </anchor>
              </controlPr>
            </control>
          </mc:Choice>
        </mc:AlternateContent>
        <mc:AlternateContent xmlns:mc="http://schemas.openxmlformats.org/markup-compatibility/2006">
          <mc:Choice Requires="x14">
            <control shapeId="256016" r:id="rId18" name="Button 16">
              <controlPr defaultSize="0" print="0" autoFill="0" autoPict="0" macro="[0]!GoTo_NATIONAL">
                <anchor moveWithCells="1">
                  <from>
                    <xdr:col>17</xdr:col>
                    <xdr:colOff>19050</xdr:colOff>
                    <xdr:row>206</xdr:row>
                    <xdr:rowOff>0</xdr:rowOff>
                  </from>
                  <to>
                    <xdr:col>19</xdr:col>
                    <xdr:colOff>238125</xdr:colOff>
                    <xdr:row>206</xdr:row>
                    <xdr:rowOff>209550</xdr:rowOff>
                  </to>
                </anchor>
              </controlPr>
            </control>
          </mc:Choice>
        </mc:AlternateContent>
        <mc:AlternateContent xmlns:mc="http://schemas.openxmlformats.org/markup-compatibility/2006">
          <mc:Choice Requires="x14">
            <control shapeId="256003" r:id="rId19" name="Button 3">
              <controlPr defaultSize="0" print="0" autoFill="0" autoPict="0" macro="[0]!GoTo_SANITATION">
                <anchor moveWithCells="1">
                  <from>
                    <xdr:col>0</xdr:col>
                    <xdr:colOff>752475</xdr:colOff>
                    <xdr:row>0</xdr:row>
                    <xdr:rowOff>0</xdr:rowOff>
                  </from>
                  <to>
                    <xdr:col>0</xdr:col>
                    <xdr:colOff>1895475</xdr:colOff>
                    <xdr:row>0</xdr:row>
                    <xdr:rowOff>209550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DDE55-0850-4268-ADA3-3CA30ACF1762}">
  <sheetPr codeName="Feuil15"/>
  <dimension ref="A1:AK1070"/>
  <sheetViews>
    <sheetView workbookViewId="0"/>
  </sheetViews>
  <sheetFormatPr defaultColWidth="13.5703125" defaultRowHeight="15" customHeight="true" x14ac:dyDescent="0.2"/>
  <cols>
    <col min="1" max="1" width="30.7109375" style="394" customWidth="true"/>
    <col min="2" max="2" width="32.7109375" style="394" customWidth="true"/>
    <col min="3" max="28" width="10.7109375" style="394" customWidth="true"/>
    <col min="29" max="16384" width="13.5703125" style="394"/>
  </cols>
  <sheetData>
    <row r="1" s="257" customFormat="true" ht="17.25" customHeight="true" x14ac:dyDescent="0.2"/>
    <row r="2" s="257" customFormat="true" ht="22.5" customHeight="true" x14ac:dyDescent="0.35">
      <c r="A2" s="1856" t="str">
        <f>A1026</f>
        <v>Cambodia</v>
      </c>
      <c r="B2" s="1857"/>
    </row>
    <row r="3" s="257" customFormat="true" ht="22.5" customHeight="true" x14ac:dyDescent="0.35">
      <c r="A3" s="396" t="s">
        <v>146</v>
      </c>
      <c r="B3" s="397"/>
    </row>
    <row r="4" s="257" customFormat="true" ht="22.5" customHeight="true" x14ac:dyDescent="0.35">
      <c r="A4" s="398" t="str">
        <f>A1034</f>
        <v>2005</v>
      </c>
      <c r="B4" s="514"/>
    </row>
    <row r="5" s="257" customFormat="true" ht="15" customHeight="true" x14ac:dyDescent="0.35">
      <c r="A5" s="399"/>
      <c r="B5" s="397"/>
    </row>
    <row r="6" s="257" customFormat="true" ht="15" customHeight="true" x14ac:dyDescent="0.25">
      <c r="A6" s="400" t="s">
        <v>147</v>
      </c>
      <c r="B6" s="397"/>
    </row>
    <row r="7" s="257" customFormat="true" ht="15" customHeight="true" x14ac:dyDescent="0.25">
      <c r="A7" s="1852" t="s">
        <v>40</v>
      </c>
      <c r="B7" s="1853"/>
    </row>
    <row r="8" s="257" customFormat="true" ht="15" customHeight="true" x14ac:dyDescent="0.2">
      <c r="A8" s="1854" t="s">
        <v>39</v>
      </c>
      <c r="B8" s="1855"/>
    </row>
    <row r="9" s="257" customFormat="true" ht="15" customHeight="true" x14ac:dyDescent="0.2">
      <c r="A9" s="401" t="s">
        <v>148</v>
      </c>
      <c r="B9" s="397" t="str">
        <f>A1025</f>
        <v>DHS05</v>
      </c>
    </row>
    <row r="10" s="257" customFormat="true" ht="15" customHeight="true" x14ac:dyDescent="0.2">
      <c r="A10" s="402" t="str">
        <f>B1028</f>
        <v/>
      </c>
      <c r="B10" s="397"/>
    </row>
    <row r="11" s="257" customFormat="true" ht="15" customHeight="true" x14ac:dyDescent="0.2">
      <c r="A11" s="402" t="str">
        <f>B1027</f>
        <v/>
      </c>
      <c r="B11" s="403"/>
    </row>
    <row r="12" s="257" customFormat="true" ht="15" customHeight="true" x14ac:dyDescent="0.2">
      <c r="A12" s="401"/>
      <c r="B12" s="397"/>
    </row>
    <row r="13" s="257" customFormat="true" ht="15" customHeight="true" x14ac:dyDescent="0.2">
      <c r="A13" s="404"/>
      <c r="B13" s="405"/>
    </row>
    <row r="14" s="406" customFormat="true" ht="20.1" customHeight="true" x14ac:dyDescent="0.2">
      <c r="A14" s="1845" t="s">
        <v>149</v>
      </c>
      <c r="B14" s="1845"/>
      <c r="C14" s="1847" t="s">
        <v>150</v>
      </c>
      <c r="D14" s="1848"/>
      <c r="E14" s="1848"/>
      <c r="F14" s="1848"/>
      <c r="G14" s="1849"/>
      <c r="H14" s="1849" t="s">
        <v>38</v>
      </c>
      <c r="I14" s="1848"/>
      <c r="J14" s="1848"/>
      <c r="K14" s="1848"/>
      <c r="L14" s="1849"/>
      <c r="M14" s="1849" t="s">
        <v>37</v>
      </c>
      <c r="N14" s="1848"/>
      <c r="O14" s="1848"/>
      <c r="P14" s="1848"/>
      <c r="Q14" s="1849"/>
      <c r="R14" s="1849" t="s">
        <v>151</v>
      </c>
      <c r="S14" s="1848"/>
      <c r="T14" s="1848"/>
      <c r="U14" s="1848"/>
      <c r="V14" s="1848"/>
      <c r="W14" s="1848"/>
      <c r="X14" s="1848"/>
      <c r="Y14" s="1848"/>
      <c r="Z14" s="1848"/>
      <c r="AA14" s="1848"/>
      <c r="AB14" s="1848"/>
      <c r="AC14" s="1848"/>
      <c r="AD14" s="1848"/>
      <c r="AE14" s="1848"/>
      <c r="AF14" s="1848"/>
      <c r="AG14" s="1848"/>
      <c r="AH14" s="1848"/>
      <c r="AI14" s="1848"/>
      <c r="AJ14" s="1849"/>
    </row>
    <row r="15" s="411" customFormat="true" ht="45" customHeight="true" x14ac:dyDescent="0.2">
      <c r="A15" s="1851"/>
      <c r="B15" s="1851"/>
      <c r="C15" s="1070" t="s">
        <v>0</v>
      </c>
      <c r="D15" s="1071" t="s">
        <v>1</v>
      </c>
      <c r="E15" s="1071" t="s">
        <v>2</v>
      </c>
      <c r="F15" s="1071" t="s">
        <v>3</v>
      </c>
      <c r="G15" s="1072" t="s">
        <v>4</v>
      </c>
      <c r="H15" s="1071" t="s">
        <v>0</v>
      </c>
      <c r="I15" s="1071" t="s">
        <v>1</v>
      </c>
      <c r="J15" s="1071" t="s">
        <v>2</v>
      </c>
      <c r="K15" s="1071" t="s">
        <v>3</v>
      </c>
      <c r="L15" s="1072" t="s">
        <v>4</v>
      </c>
      <c r="M15" s="1071" t="s">
        <v>0</v>
      </c>
      <c r="N15" s="1071" t="s">
        <v>1</v>
      </c>
      <c r="O15" s="1071" t="s">
        <v>2</v>
      </c>
      <c r="P15" s="1071" t="s">
        <v>3</v>
      </c>
      <c r="Q15" s="1072" t="s">
        <v>4</v>
      </c>
      <c r="R15" s="1071" t="s">
        <v>152</v>
      </c>
      <c r="S15" s="1071" t="s">
        <v>153</v>
      </c>
      <c r="T15" s="1071" t="s">
        <v>154</v>
      </c>
      <c r="U15" s="1071" t="s">
        <v>155</v>
      </c>
      <c r="V15" s="1071" t="s">
        <v>156</v>
      </c>
      <c r="W15" s="1071" t="s">
        <v>157</v>
      </c>
      <c r="X15" s="1071" t="s">
        <v>158</v>
      </c>
      <c r="Y15" s="1071" t="s">
        <v>159</v>
      </c>
      <c r="Z15" s="1071" t="s">
        <v>160</v>
      </c>
      <c r="AA15" s="1071" t="s">
        <v>161</v>
      </c>
      <c r="AB15" s="1071" t="s">
        <v>162</v>
      </c>
      <c r="AC15" s="1071" t="s">
        <v>163</v>
      </c>
      <c r="AD15" s="1071" t="s">
        <v>164</v>
      </c>
      <c r="AE15" s="1071" t="s">
        <v>165</v>
      </c>
      <c r="AF15" s="1071" t="s">
        <v>166</v>
      </c>
      <c r="AG15" s="1071" t="s">
        <v>167</v>
      </c>
      <c r="AH15" s="1071" t="s">
        <v>168</v>
      </c>
      <c r="AI15" s="1071" t="s">
        <v>169</v>
      </c>
      <c r="AJ15" s="1073" t="s">
        <v>170</v>
      </c>
    </row>
    <row r="16" s="406" customFormat="true" ht="17.1" customHeight="true" x14ac:dyDescent="0.2">
      <c r="A16" s="1850" t="s">
        <v>13</v>
      </c>
      <c r="B16" s="1074" t="s">
        <v>14</v>
      </c>
      <c r="C16" s="1075">
        <v>61.59211658481415</v>
      </c>
      <c r="D16" s="1076">
        <v>70.324254591193352</v>
      </c>
      <c r="E16" s="1076">
        <v>77.014317723616387</v>
      </c>
      <c r="F16" s="1076">
        <v>82.370229552620415</v>
      </c>
      <c r="G16" s="1077">
        <v>92.76865912274944</v>
      </c>
      <c r="H16" s="1076">
        <v>73.397590566284734</v>
      </c>
      <c r="I16" s="1076">
        <v>88.683886019428428</v>
      </c>
      <c r="J16" s="1076">
        <v>95.326372763508388</v>
      </c>
      <c r="K16" s="1076">
        <v>97.748325375722729</v>
      </c>
      <c r="L16" s="1077">
        <v>99.746174966978401</v>
      </c>
      <c r="M16" s="1076">
        <v>60.331993677017294</v>
      </c>
      <c r="N16" s="1076">
        <v>69.956960569840888</v>
      </c>
      <c r="O16" s="1076">
        <v>73.712703023592454</v>
      </c>
      <c r="P16" s="1076">
        <v>80.21307647015405</v>
      </c>
      <c r="Q16" s="1077">
        <v>86.99628403243743</v>
      </c>
      <c r="R16" s="1076">
        <v>85.78074602822457</v>
      </c>
      <c r="S16" s="1076">
        <v>71.279743298286633</v>
      </c>
      <c r="T16" s="1076">
        <v>72.124763468244481</v>
      </c>
      <c r="U16" s="1076">
        <v>50.584732381568031</v>
      </c>
      <c r="V16" s="1076">
        <v>83.545214825257332</v>
      </c>
      <c r="W16" s="1076">
        <v>46.988579935427275</v>
      </c>
      <c r="X16" s="1076">
        <v>84.265012734707696</v>
      </c>
      <c r="Y16" s="1076">
        <v>76.416087040070352</v>
      </c>
      <c r="Z16" s="1076">
        <v>61.591165427707594</v>
      </c>
      <c r="AA16" s="1076">
        <v>88.220623123253489</v>
      </c>
      <c r="AB16" s="1076">
        <v>40.423737323533885</v>
      </c>
      <c r="AC16" s="1076">
        <v>91.128686019579703</v>
      </c>
      <c r="AD16" s="1076">
        <v>94.901789093676101</v>
      </c>
      <c r="AE16" s="1076">
        <v>57.819735809939033</v>
      </c>
      <c r="AF16" s="1076">
        <v>88.501737802120701</v>
      </c>
      <c r="AG16" s="1076">
        <v>82.756418644595371</v>
      </c>
      <c r="AH16" s="1076">
        <v>62.845975865882551</v>
      </c>
      <c r="AI16" s="1076">
        <v>96.227393130995239</v>
      </c>
      <c r="AJ16" s="1078">
        <v>87.055335126626829</v>
      </c>
    </row>
    <row r="17" s="406" customFormat="true" ht="17.1" customHeight="true" x14ac:dyDescent="0.2">
      <c r="A17" s="1822"/>
      <c r="B17" s="1079" t="s">
        <v>51</v>
      </c>
      <c r="C17" s="1080">
        <v>38.40788341518607</v>
      </c>
      <c r="D17" s="1081">
        <v>29.675745408806968</v>
      </c>
      <c r="E17" s="1081">
        <v>22.985682276383613</v>
      </c>
      <c r="F17" s="1081">
        <v>17.629770447379556</v>
      </c>
      <c r="G17" s="1082">
        <v>7.231340877250628</v>
      </c>
      <c r="H17" s="1081">
        <v>26.602409433715295</v>
      </c>
      <c r="I17" s="1081">
        <v>11.316113980571723</v>
      </c>
      <c r="J17" s="1081">
        <v>4.6736272364916891</v>
      </c>
      <c r="K17" s="1081">
        <v>2.2516746242772352</v>
      </c>
      <c r="L17" s="1082">
        <v>0.2538250330215821</v>
      </c>
      <c r="M17" s="1081">
        <v>39.668006322982748</v>
      </c>
      <c r="N17" s="1081">
        <v>30.043039430159141</v>
      </c>
      <c r="O17" s="1081">
        <v>26.287296976407493</v>
      </c>
      <c r="P17" s="1081">
        <v>19.786923529846064</v>
      </c>
      <c r="Q17" s="1082">
        <v>13.003715967562554</v>
      </c>
      <c r="R17" s="1081">
        <v>14.219253971775419</v>
      </c>
      <c r="S17" s="1081">
        <v>28.720256701713438</v>
      </c>
      <c r="T17" s="1081">
        <v>27.875236531755686</v>
      </c>
      <c r="U17" s="1081">
        <v>49.415267618431827</v>
      </c>
      <c r="V17" s="1081">
        <v>16.454785174742668</v>
      </c>
      <c r="W17" s="1081">
        <v>53.011420064572732</v>
      </c>
      <c r="X17" s="1081">
        <v>15.734987265292213</v>
      </c>
      <c r="Y17" s="1081">
        <v>23.583912959929581</v>
      </c>
      <c r="Z17" s="1081">
        <v>38.408834572292363</v>
      </c>
      <c r="AA17" s="1081">
        <v>11.779376876746595</v>
      </c>
      <c r="AB17" s="1081">
        <v>59.576262676466051</v>
      </c>
      <c r="AC17" s="1081">
        <v>8.8713139804202967</v>
      </c>
      <c r="AD17" s="1081">
        <v>5.0982109063238257</v>
      </c>
      <c r="AE17" s="1081">
        <v>42.180264190060925</v>
      </c>
      <c r="AF17" s="1081">
        <v>11.498262197879278</v>
      </c>
      <c r="AG17" s="1081">
        <v>17.243581355404711</v>
      </c>
      <c r="AH17" s="1081">
        <v>37.154024134117201</v>
      </c>
      <c r="AI17" s="1081">
        <v>3.7726068690047425</v>
      </c>
      <c r="AJ17" s="1083">
        <v>12.944664873373227</v>
      </c>
    </row>
    <row r="18" s="406" customFormat="true" ht="17.1" customHeight="true" x14ac:dyDescent="0.2">
      <c r="A18" s="1822" t="s">
        <v>60</v>
      </c>
      <c r="B18" s="1079" t="s">
        <v>15</v>
      </c>
      <c r="C18" s="416">
        <f>C16*C23/100</f>
        <v>61.269277956302993</v>
      </c>
      <c r="D18" s="416">
        <f>D16*D23/100</f>
        <v>70.199312493771373</v>
      </c>
      <c r="E18" s="416">
        <f t="shared" ref="E18:AJ18" si="0">E16*E23/100</f>
        <v>76.947064871338029</v>
      </c>
      <c r="F18" s="416">
        <f t="shared" si="0"/>
        <v>82.145923766999573</v>
      </c>
      <c r="G18" s="416">
        <f t="shared" si="0"/>
        <v>92.768659122749426</v>
      </c>
      <c r="H18" s="416">
        <f t="shared" si="0"/>
        <v>73.397590566284734</v>
      </c>
      <c r="I18" s="416">
        <f t="shared" si="0"/>
        <v>88.683886019428428</v>
      </c>
      <c r="J18" s="416">
        <f t="shared" si="0"/>
        <v>95.326372763508388</v>
      </c>
      <c r="K18" s="416">
        <f t="shared" si="0"/>
        <v>97.748325375722729</v>
      </c>
      <c r="L18" s="416">
        <f t="shared" si="0"/>
        <v>99.746174966978401</v>
      </c>
      <c r="M18" s="416">
        <f t="shared" si="0"/>
        <v>59.950501859872311</v>
      </c>
      <c r="N18" s="416">
        <f t="shared" si="0"/>
        <v>69.866787560866982</v>
      </c>
      <c r="O18" s="416">
        <f t="shared" si="0"/>
        <v>73.575835787901681</v>
      </c>
      <c r="P18" s="416">
        <f t="shared" si="0"/>
        <v>80.008808434009751</v>
      </c>
      <c r="Q18" s="416">
        <f t="shared" si="0"/>
        <v>86.935698655413077</v>
      </c>
      <c r="R18" s="416">
        <f t="shared" si="0"/>
        <v>85.78074602822457</v>
      </c>
      <c r="S18" s="416">
        <f t="shared" si="0"/>
        <v>71.279743298286633</v>
      </c>
      <c r="T18" s="416">
        <f t="shared" si="0"/>
        <v>72.124763468244481</v>
      </c>
      <c r="U18" s="416">
        <f t="shared" si="0"/>
        <v>50.058646261189651</v>
      </c>
      <c r="V18" s="416">
        <f t="shared" si="0"/>
        <v>83.001342217123707</v>
      </c>
      <c r="W18" s="416">
        <f t="shared" si="0"/>
        <v>46.988579935427282</v>
      </c>
      <c r="X18" s="416">
        <f t="shared" si="0"/>
        <v>84.265012734707682</v>
      </c>
      <c r="Y18" s="416">
        <f t="shared" si="0"/>
        <v>76.322251536523012</v>
      </c>
      <c r="Z18" s="416">
        <f t="shared" si="0"/>
        <v>61.591165427707594</v>
      </c>
      <c r="AA18" s="416">
        <f t="shared" si="0"/>
        <v>88.052320600062814</v>
      </c>
      <c r="AB18" s="416">
        <f t="shared" si="0"/>
        <v>40.423737323533885</v>
      </c>
      <c r="AC18" s="416">
        <f t="shared" si="0"/>
        <v>85.648716209733379</v>
      </c>
      <c r="AD18" s="416">
        <f t="shared" si="0"/>
        <v>94.901789093676101</v>
      </c>
      <c r="AE18" s="416">
        <f t="shared" si="0"/>
        <v>57.614410603116028</v>
      </c>
      <c r="AF18" s="416">
        <f t="shared" si="0"/>
        <v>88.501737802120701</v>
      </c>
      <c r="AG18" s="416">
        <f t="shared" si="0"/>
        <v>82.756418644595385</v>
      </c>
      <c r="AH18" s="416">
        <f t="shared" si="0"/>
        <v>62.845975865882544</v>
      </c>
      <c r="AI18" s="416">
        <f t="shared" si="0"/>
        <v>96.227393130995239</v>
      </c>
      <c r="AJ18" s="416">
        <f t="shared" si="0"/>
        <v>86.731579893370011</v>
      </c>
    </row>
    <row r="19" s="406" customFormat="true" ht="17.1" customHeight="true" x14ac:dyDescent="0.2">
      <c r="A19" s="1822"/>
      <c r="B19" s="1079" t="s">
        <v>16</v>
      </c>
      <c r="C19" s="416">
        <f>C16*C22/100</f>
        <v>0.3228386285111472</v>
      </c>
      <c r="D19" s="416">
        <f>D16*D22/100</f>
        <v>0.124942097421957</v>
      </c>
      <c r="E19" s="416">
        <f t="shared" ref="E19:AJ19" si="1">E16*E22/100</f>
        <v>6.7252852278360309E-2</v>
      </c>
      <c r="F19" s="416">
        <f t="shared" si="1"/>
        <v>0.2243057856208274</v>
      </c>
      <c r="G19" s="416">
        <f t="shared" si="1"/>
        <v>0</v>
      </c>
      <c r="H19" s="416">
        <f t="shared" si="1"/>
        <v>0</v>
      </c>
      <c r="I19" s="416">
        <f t="shared" si="1"/>
        <v>0</v>
      </c>
      <c r="J19" s="416">
        <f t="shared" si="1"/>
        <v>0</v>
      </c>
      <c r="K19" s="416">
        <f t="shared" si="1"/>
        <v>0</v>
      </c>
      <c r="L19" s="416">
        <f t="shared" si="1"/>
        <v>0</v>
      </c>
      <c r="M19" s="416">
        <f t="shared" si="1"/>
        <v>0.38149181714498631</v>
      </c>
      <c r="N19" s="416">
        <f t="shared" si="1"/>
        <v>9.0173008973887137E-2</v>
      </c>
      <c r="O19" s="416">
        <f t="shared" si="1"/>
        <v>0.13686723569078027</v>
      </c>
      <c r="P19" s="416">
        <f t="shared" si="1"/>
        <v>0.20426803614428263</v>
      </c>
      <c r="Q19" s="416">
        <f t="shared" si="1"/>
        <v>6.0585377024367518E-2</v>
      </c>
      <c r="R19" s="416">
        <f t="shared" si="1"/>
        <v>0</v>
      </c>
      <c r="S19" s="416">
        <f t="shared" si="1"/>
        <v>0</v>
      </c>
      <c r="T19" s="416">
        <f t="shared" si="1"/>
        <v>0</v>
      </c>
      <c r="U19" s="416">
        <f t="shared" si="1"/>
        <v>0.5260861203783781</v>
      </c>
      <c r="V19" s="416">
        <f t="shared" si="1"/>
        <v>0.54387260813363703</v>
      </c>
      <c r="W19" s="416">
        <f t="shared" si="1"/>
        <v>0</v>
      </c>
      <c r="X19" s="416">
        <f t="shared" si="1"/>
        <v>0</v>
      </c>
      <c r="Y19" s="416">
        <f t="shared" si="1"/>
        <v>9.3835503547341576E-2</v>
      </c>
      <c r="Z19" s="416">
        <f t="shared" si="1"/>
        <v>0</v>
      </c>
      <c r="AA19" s="416">
        <f t="shared" si="1"/>
        <v>0.16830252319069086</v>
      </c>
      <c r="AB19" s="416">
        <f t="shared" si="1"/>
        <v>0</v>
      </c>
      <c r="AC19" s="416">
        <f t="shared" si="1"/>
        <v>5.4799698098463132</v>
      </c>
      <c r="AD19" s="416">
        <f t="shared" si="1"/>
        <v>0</v>
      </c>
      <c r="AE19" s="416">
        <f t="shared" si="1"/>
        <v>0.20532520682301081</v>
      </c>
      <c r="AF19" s="416">
        <f t="shared" si="1"/>
        <v>0</v>
      </c>
      <c r="AG19" s="416">
        <f t="shared" si="1"/>
        <v>0</v>
      </c>
      <c r="AH19" s="416">
        <f t="shared" si="1"/>
        <v>0</v>
      </c>
      <c r="AI19" s="416">
        <f t="shared" si="1"/>
        <v>0</v>
      </c>
      <c r="AJ19" s="416">
        <f t="shared" si="1"/>
        <v>0.32375523325679434</v>
      </c>
    </row>
    <row r="20" s="406" customFormat="true" ht="17.1" customHeight="true" x14ac:dyDescent="0.2">
      <c r="A20" s="1822"/>
      <c r="B20" s="1079" t="s">
        <v>171</v>
      </c>
      <c r="C20" s="416">
        <f>100-C18-C19-C21</f>
        <v>22.313133157561957</v>
      </c>
      <c r="D20" s="416">
        <f>100-D18-D19-D21</f>
        <v>16.184351542623197</v>
      </c>
      <c r="E20" s="416">
        <f t="shared" ref="E20:AJ20" si="2">100-E18-E19-E21</f>
        <v>13.23285047421014</v>
      </c>
      <c r="F20" s="416">
        <f t="shared" si="2"/>
        <v>7.9697023029552891</v>
      </c>
      <c r="G20" s="416">
        <f t="shared" si="2"/>
        <v>1.754529458793435</v>
      </c>
      <c r="H20" s="416">
        <f t="shared" si="2"/>
        <v>13.634845987084391</v>
      </c>
      <c r="I20" s="416">
        <f t="shared" si="2"/>
        <v>3.9575853411984259</v>
      </c>
      <c r="J20" s="416">
        <f t="shared" si="2"/>
        <v>1.6999929840582695</v>
      </c>
      <c r="K20" s="416">
        <f t="shared" si="2"/>
        <v>0.62508273390759417</v>
      </c>
      <c r="L20" s="416">
        <f t="shared" si="2"/>
        <v>0.25382503302159876</v>
      </c>
      <c r="M20" s="416">
        <f t="shared" si="2"/>
        <v>23.21267739685916</v>
      </c>
      <c r="N20" s="416">
        <f t="shared" si="2"/>
        <v>15.881971595461145</v>
      </c>
      <c r="O20" s="416">
        <f t="shared" si="2"/>
        <v>15.951186965747068</v>
      </c>
      <c r="P20" s="416">
        <f t="shared" si="2"/>
        <v>9.8648932472138746</v>
      </c>
      <c r="Q20" s="416">
        <f t="shared" si="2"/>
        <v>4.0845015970681935</v>
      </c>
      <c r="R20" s="416">
        <f t="shared" si="2"/>
        <v>4.9755442033711148</v>
      </c>
      <c r="S20" s="416">
        <f t="shared" si="2"/>
        <v>3.4293152835931409</v>
      </c>
      <c r="T20" s="416">
        <f t="shared" si="2"/>
        <v>13.542153788839155</v>
      </c>
      <c r="U20" s="416">
        <f t="shared" si="2"/>
        <v>40.020075829920359</v>
      </c>
      <c r="V20" s="416">
        <f t="shared" si="2"/>
        <v>4.0853041218939321</v>
      </c>
      <c r="W20" s="416">
        <f t="shared" si="2"/>
        <v>51.101297768144256</v>
      </c>
      <c r="X20" s="416">
        <f t="shared" si="2"/>
        <v>11.514124714129419</v>
      </c>
      <c r="Y20" s="416">
        <f t="shared" si="2"/>
        <v>1.1081640754401931</v>
      </c>
      <c r="Z20" s="416">
        <f t="shared" si="2"/>
        <v>13.694912226489269</v>
      </c>
      <c r="AA20" s="416">
        <f t="shared" si="2"/>
        <v>10.393628081020243</v>
      </c>
      <c r="AB20" s="416">
        <f t="shared" si="2"/>
        <v>25.680581264621921</v>
      </c>
      <c r="AC20" s="416">
        <f t="shared" si="2"/>
        <v>7.5704448811251188</v>
      </c>
      <c r="AD20" s="416">
        <f t="shared" si="2"/>
        <v>7.3718808835110394E-14</v>
      </c>
      <c r="AE20" s="416">
        <f t="shared" si="2"/>
        <v>27.788662772741343</v>
      </c>
      <c r="AF20" s="416">
        <f t="shared" si="2"/>
        <v>6.4622244280298817</v>
      </c>
      <c r="AG20" s="416">
        <f t="shared" si="2"/>
        <v>8.6494023053579383</v>
      </c>
      <c r="AH20" s="416">
        <f t="shared" si="2"/>
        <v>35.307550949294487</v>
      </c>
      <c r="AI20" s="416">
        <f t="shared" si="2"/>
        <v>3.6828440494648556</v>
      </c>
      <c r="AJ20" s="416">
        <f t="shared" si="2"/>
        <v>3.2046182325093273</v>
      </c>
    </row>
    <row r="21" s="406" customFormat="true" ht="17.1" customHeight="true" x14ac:dyDescent="0.2">
      <c r="A21" s="1822"/>
      <c r="B21" s="1079" t="s">
        <v>17</v>
      </c>
      <c r="C21" s="1080">
        <v>16.0947502576239</v>
      </c>
      <c r="D21" s="1081">
        <v>13.491393866183474</v>
      </c>
      <c r="E21" s="1081">
        <v>9.7528318021734695</v>
      </c>
      <c r="F21" s="1081">
        <v>9.6600681444243097</v>
      </c>
      <c r="G21" s="1082">
        <v>5.4768114184571388</v>
      </c>
      <c r="H21" s="1081">
        <v>12.967563446630875</v>
      </c>
      <c r="I21" s="1081">
        <v>7.3585286393731462</v>
      </c>
      <c r="J21" s="1081">
        <v>2.9736342524333423</v>
      </c>
      <c r="K21" s="1081">
        <v>1.626591890369677</v>
      </c>
      <c r="L21" s="1082">
        <v>0</v>
      </c>
      <c r="M21" s="1081">
        <v>16.455328926123546</v>
      </c>
      <c r="N21" s="1081">
        <v>14.161067834697985</v>
      </c>
      <c r="O21" s="1081">
        <v>10.336110010660471</v>
      </c>
      <c r="P21" s="1081">
        <v>9.9220302826320932</v>
      </c>
      <c r="Q21" s="1082">
        <v>8.9192143704943625</v>
      </c>
      <c r="R21" s="1081">
        <v>9.2437097684043152</v>
      </c>
      <c r="S21" s="1081">
        <v>25.290941418120227</v>
      </c>
      <c r="T21" s="1081">
        <v>14.333082742916364</v>
      </c>
      <c r="U21" s="1081">
        <v>9.3951917885116085</v>
      </c>
      <c r="V21" s="1081">
        <v>12.369481052848725</v>
      </c>
      <c r="W21" s="1081">
        <v>1.910122296428463</v>
      </c>
      <c r="X21" s="1081">
        <v>4.2208625511628979</v>
      </c>
      <c r="Y21" s="1081">
        <v>22.475748884489452</v>
      </c>
      <c r="Z21" s="1081">
        <v>24.713922345803137</v>
      </c>
      <c r="AA21" s="1081">
        <v>1.3857487957262533</v>
      </c>
      <c r="AB21" s="1081">
        <v>33.895681411844194</v>
      </c>
      <c r="AC21" s="1081">
        <v>1.3008690992951883</v>
      </c>
      <c r="AD21" s="1081">
        <v>5.0982109063238257</v>
      </c>
      <c r="AE21" s="1081">
        <v>14.391601417319617</v>
      </c>
      <c r="AF21" s="1081">
        <v>5.0360377698494174</v>
      </c>
      <c r="AG21" s="1081">
        <v>8.5941790500466766</v>
      </c>
      <c r="AH21" s="1081">
        <v>1.8464731848229676</v>
      </c>
      <c r="AI21" s="1081">
        <v>8.976281953990542E-2</v>
      </c>
      <c r="AJ21" s="1083">
        <v>9.7400466408638682</v>
      </c>
    </row>
    <row r="22" s="406" customFormat="true" ht="17.1" customHeight="true" x14ac:dyDescent="0.2">
      <c r="A22" s="1822" t="s">
        <v>54</v>
      </c>
      <c r="B22" s="1079" t="s">
        <v>49</v>
      </c>
      <c r="C22" s="438">
        <v>0.52415576280219067</v>
      </c>
      <c r="D22" s="438">
        <v>0.17766572592666116</v>
      </c>
      <c r="E22" s="438">
        <v>8.7325128971099453E-2</v>
      </c>
      <c r="F22" s="438">
        <v>0.27231414412598492</v>
      </c>
      <c r="G22" s="438">
        <v>0</v>
      </c>
      <c r="H22" s="438">
        <v>0</v>
      </c>
      <c r="I22" s="438">
        <v>0</v>
      </c>
      <c r="J22" s="438">
        <v>0</v>
      </c>
      <c r="K22" s="438">
        <v>0</v>
      </c>
      <c r="L22" s="438">
        <v>0</v>
      </c>
      <c r="M22" s="438">
        <v>0.63232091945655489</v>
      </c>
      <c r="N22" s="438">
        <v>0.12889783695485704</v>
      </c>
      <c r="O22" s="438">
        <v>0.18567659314701104</v>
      </c>
      <c r="P22" s="438">
        <v>0.25465677808815546</v>
      </c>
      <c r="Q22" s="438">
        <v>6.9641338935554603E-2</v>
      </c>
      <c r="R22" s="438">
        <v>0</v>
      </c>
      <c r="S22" s="438">
        <v>0</v>
      </c>
      <c r="T22" s="438">
        <v>0</v>
      </c>
      <c r="U22" s="438">
        <v>1.0400096938539352</v>
      </c>
      <c r="V22" s="438">
        <v>0.65099193205882311</v>
      </c>
      <c r="W22" s="438">
        <v>0</v>
      </c>
      <c r="X22" s="438">
        <v>0</v>
      </c>
      <c r="Y22" s="438">
        <v>0.12279548349307259</v>
      </c>
      <c r="Z22" s="438">
        <v>0</v>
      </c>
      <c r="AA22" s="438">
        <v>0.19077457994776859</v>
      </c>
      <c r="AB22" s="438">
        <v>0</v>
      </c>
      <c r="AC22" s="438">
        <v>6.0134410460707182</v>
      </c>
      <c r="AD22" s="438">
        <v>0</v>
      </c>
      <c r="AE22" s="438">
        <v>0.3551126686187937</v>
      </c>
      <c r="AF22" s="438">
        <v>0</v>
      </c>
      <c r="AG22" s="438">
        <v>0</v>
      </c>
      <c r="AH22" s="438">
        <v>0</v>
      </c>
      <c r="AI22" s="438">
        <v>0</v>
      </c>
      <c r="AJ22" s="438">
        <v>0.37189591285344464</v>
      </c>
      <c r="AK22" s="1084"/>
    </row>
    <row r="23" s="406" customFormat="true" ht="17.1" customHeight="true" x14ac:dyDescent="0.2">
      <c r="A23" s="1823"/>
      <c r="B23" s="1085" t="s">
        <v>48</v>
      </c>
      <c r="C23" s="440">
        <v>99.475844237197791</v>
      </c>
      <c r="D23" s="440">
        <v>99.822334274073313</v>
      </c>
      <c r="E23" s="440">
        <v>99.912674871028898</v>
      </c>
      <c r="F23" s="440">
        <v>99.727685855874</v>
      </c>
      <c r="G23" s="440">
        <v>100</v>
      </c>
      <c r="H23" s="440">
        <v>100</v>
      </c>
      <c r="I23" s="440">
        <v>100</v>
      </c>
      <c r="J23" s="440">
        <v>100</v>
      </c>
      <c r="K23" s="440">
        <v>100</v>
      </c>
      <c r="L23" s="440">
        <v>100</v>
      </c>
      <c r="M23" s="440">
        <v>99.367679080543454</v>
      </c>
      <c r="N23" s="440">
        <v>99.871102163045123</v>
      </c>
      <c r="O23" s="440">
        <v>99.814323406853006</v>
      </c>
      <c r="P23" s="440">
        <v>99.745343221911824</v>
      </c>
      <c r="Q23" s="440">
        <v>99.93035866106446</v>
      </c>
      <c r="R23" s="440">
        <v>100</v>
      </c>
      <c r="S23" s="440">
        <v>100</v>
      </c>
      <c r="T23" s="440">
        <v>100</v>
      </c>
      <c r="U23" s="440">
        <v>98.959990306146068</v>
      </c>
      <c r="V23" s="440">
        <v>99.349008067941185</v>
      </c>
      <c r="W23" s="440">
        <v>100</v>
      </c>
      <c r="X23" s="440">
        <v>100</v>
      </c>
      <c r="Y23" s="440">
        <v>99.877204516506922</v>
      </c>
      <c r="Z23" s="440">
        <v>100</v>
      </c>
      <c r="AA23" s="440">
        <v>99.809225420052243</v>
      </c>
      <c r="AB23" s="440">
        <v>100</v>
      </c>
      <c r="AC23" s="440">
        <v>93.986558953929261</v>
      </c>
      <c r="AD23" s="440">
        <v>100</v>
      </c>
      <c r="AE23" s="440">
        <v>99.644887331381213</v>
      </c>
      <c r="AF23" s="440">
        <v>100</v>
      </c>
      <c r="AG23" s="440">
        <v>100</v>
      </c>
      <c r="AH23" s="440">
        <v>100</v>
      </c>
      <c r="AI23" s="440">
        <v>100</v>
      </c>
      <c r="AJ23" s="440">
        <v>99.628104087146525</v>
      </c>
      <c r="AK23" s="1084"/>
    </row>
    <row r="24" s="257" customFormat="true" ht="15" customHeight="true" x14ac:dyDescent="0.2">
      <c r="A24" s="1858" t="s">
        <v>47</v>
      </c>
      <c r="B24" s="419" t="s">
        <v>59</v>
      </c>
      <c r="C24" s="420"/>
      <c r="D24" s="420"/>
      <c r="E24" s="420"/>
      <c r="F24" s="420"/>
      <c r="G24" s="420"/>
      <c r="H24" s="420"/>
      <c r="I24" s="420"/>
      <c r="J24" s="420"/>
      <c r="K24" s="420"/>
      <c r="L24" s="420"/>
      <c r="M24" s="420"/>
      <c r="N24" s="420"/>
      <c r="O24" s="420"/>
      <c r="P24" s="420"/>
      <c r="Q24" s="420"/>
      <c r="R24" s="420"/>
      <c r="S24" s="420"/>
      <c r="T24" s="420"/>
      <c r="U24" s="420"/>
      <c r="V24" s="420"/>
      <c r="W24" s="420"/>
      <c r="X24" s="420"/>
      <c r="Y24" s="420"/>
      <c r="Z24" s="420"/>
      <c r="AA24" s="420"/>
      <c r="AB24" s="421"/>
      <c r="AC24" s="421"/>
      <c r="AD24" s="421"/>
      <c r="AE24" s="421"/>
      <c r="AF24" s="421"/>
      <c r="AG24" s="421"/>
      <c r="AH24" s="421"/>
      <c r="AI24" s="421"/>
      <c r="AJ24" s="421"/>
    </row>
    <row r="25" s="257" customFormat="true" ht="15" customHeight="true" x14ac:dyDescent="0.2">
      <c r="A25" s="1859"/>
      <c r="B25" s="422" t="s">
        <v>58</v>
      </c>
      <c r="C25" s="423"/>
      <c r="D25" s="423"/>
      <c r="E25" s="423"/>
      <c r="F25" s="423"/>
      <c r="G25" s="423"/>
      <c r="H25" s="423"/>
      <c r="I25" s="423"/>
      <c r="J25" s="423"/>
      <c r="K25" s="423"/>
      <c r="L25" s="423"/>
      <c r="M25" s="423"/>
      <c r="N25" s="423"/>
      <c r="O25" s="423"/>
      <c r="P25" s="423"/>
      <c r="Q25" s="423"/>
      <c r="R25" s="423"/>
      <c r="S25" s="423"/>
      <c r="T25" s="423"/>
      <c r="U25" s="423"/>
      <c r="V25" s="423"/>
      <c r="W25" s="423"/>
      <c r="X25" s="423"/>
      <c r="Y25" s="423"/>
      <c r="Z25" s="423"/>
      <c r="AA25" s="423"/>
      <c r="AB25" s="424"/>
      <c r="AC25" s="424"/>
      <c r="AD25" s="424"/>
      <c r="AE25" s="424"/>
      <c r="AF25" s="424"/>
      <c r="AG25" s="424"/>
      <c r="AH25" s="424"/>
      <c r="AI25" s="424"/>
      <c r="AJ25" s="424"/>
    </row>
    <row r="26" s="257" customFormat="true" ht="15" customHeight="true" x14ac:dyDescent="0.2">
      <c r="A26" s="1860"/>
      <c r="B26" s="425" t="s">
        <v>46</v>
      </c>
      <c r="C26" s="426"/>
      <c r="D26" s="427"/>
      <c r="E26" s="427"/>
      <c r="F26" s="427"/>
      <c r="G26" s="427"/>
      <c r="H26" s="427"/>
      <c r="I26" s="427"/>
      <c r="J26" s="427"/>
      <c r="K26" s="427"/>
      <c r="L26" s="427"/>
      <c r="M26" s="427"/>
      <c r="N26" s="427"/>
      <c r="O26" s="427"/>
      <c r="P26" s="427"/>
      <c r="Q26" s="427"/>
      <c r="R26" s="427"/>
      <c r="S26" s="427"/>
      <c r="T26" s="427"/>
      <c r="U26" s="427"/>
      <c r="V26" s="427"/>
      <c r="W26" s="427"/>
      <c r="X26" s="427"/>
      <c r="Y26" s="427"/>
      <c r="Z26" s="427"/>
      <c r="AA26" s="427"/>
      <c r="AB26" s="428"/>
      <c r="AC26" s="428"/>
      <c r="AD26" s="428"/>
      <c r="AE26" s="428"/>
      <c r="AF26" s="428"/>
      <c r="AG26" s="428"/>
      <c r="AH26" s="428"/>
      <c r="AI26" s="428"/>
      <c r="AJ26" s="428"/>
    </row>
    <row r="27" s="307" customFormat="true" ht="20.1" customHeight="true" x14ac:dyDescent="0.2">
      <c r="A27" s="1845" t="s">
        <v>172</v>
      </c>
      <c r="B27" s="1845"/>
      <c r="C27" s="1847" t="s">
        <v>150</v>
      </c>
      <c r="D27" s="1848"/>
      <c r="E27" s="1848"/>
      <c r="F27" s="1848"/>
      <c r="G27" s="1849"/>
      <c r="H27" s="1849" t="s">
        <v>38</v>
      </c>
      <c r="I27" s="1848"/>
      <c r="J27" s="1848"/>
      <c r="K27" s="1848"/>
      <c r="L27" s="1849"/>
      <c r="M27" s="1849" t="s">
        <v>37</v>
      </c>
      <c r="N27" s="1848"/>
      <c r="O27" s="1848"/>
      <c r="P27" s="1848"/>
      <c r="Q27" s="1849"/>
      <c r="R27" s="1849" t="s">
        <v>151</v>
      </c>
      <c r="S27" s="1848"/>
      <c r="T27" s="1848"/>
      <c r="U27" s="1848"/>
      <c r="V27" s="1848"/>
      <c r="W27" s="1848"/>
      <c r="X27" s="1848"/>
      <c r="Y27" s="1848"/>
      <c r="Z27" s="1848"/>
      <c r="AA27" s="1848"/>
      <c r="AB27" s="1848"/>
      <c r="AC27" s="1848"/>
      <c r="AD27" s="1848"/>
      <c r="AE27" s="1848"/>
      <c r="AF27" s="1848"/>
      <c r="AG27" s="1848"/>
      <c r="AH27" s="1848"/>
      <c r="AI27" s="1848"/>
      <c r="AJ27" s="1849"/>
    </row>
    <row r="28" s="433" customFormat="true" ht="45" customHeight="true" x14ac:dyDescent="0.2">
      <c r="A28" s="1851"/>
      <c r="B28" s="1851"/>
      <c r="C28" s="1086" t="s">
        <v>0</v>
      </c>
      <c r="D28" s="1087" t="s">
        <v>1</v>
      </c>
      <c r="E28" s="1087" t="s">
        <v>2</v>
      </c>
      <c r="F28" s="1087" t="s">
        <v>3</v>
      </c>
      <c r="G28" s="1088" t="s">
        <v>4</v>
      </c>
      <c r="H28" s="1087" t="s">
        <v>0</v>
      </c>
      <c r="I28" s="1087" t="s">
        <v>1</v>
      </c>
      <c r="J28" s="1087" t="s">
        <v>2</v>
      </c>
      <c r="K28" s="1087" t="s">
        <v>3</v>
      </c>
      <c r="L28" s="1088" t="s">
        <v>4</v>
      </c>
      <c r="M28" s="1087" t="s">
        <v>0</v>
      </c>
      <c r="N28" s="1087" t="s">
        <v>1</v>
      </c>
      <c r="O28" s="1087" t="s">
        <v>2</v>
      </c>
      <c r="P28" s="1087" t="s">
        <v>3</v>
      </c>
      <c r="Q28" s="1088" t="s">
        <v>4</v>
      </c>
      <c r="R28" s="1087" t="s">
        <v>152</v>
      </c>
      <c r="S28" s="1087" t="s">
        <v>153</v>
      </c>
      <c r="T28" s="1087" t="s">
        <v>154</v>
      </c>
      <c r="U28" s="1087" t="s">
        <v>155</v>
      </c>
      <c r="V28" s="1087" t="s">
        <v>156</v>
      </c>
      <c r="W28" s="1087" t="s">
        <v>157</v>
      </c>
      <c r="X28" s="1087" t="s">
        <v>158</v>
      </c>
      <c r="Y28" s="1087" t="s">
        <v>159</v>
      </c>
      <c r="Z28" s="1087" t="s">
        <v>160</v>
      </c>
      <c r="AA28" s="1087" t="s">
        <v>161</v>
      </c>
      <c r="AB28" s="1087" t="s">
        <v>162</v>
      </c>
      <c r="AC28" s="1087" t="s">
        <v>163</v>
      </c>
      <c r="AD28" s="1087" t="s">
        <v>164</v>
      </c>
      <c r="AE28" s="1087" t="s">
        <v>165</v>
      </c>
      <c r="AF28" s="1087" t="s">
        <v>166</v>
      </c>
      <c r="AG28" s="1087" t="s">
        <v>167</v>
      </c>
      <c r="AH28" s="1087" t="s">
        <v>168</v>
      </c>
      <c r="AI28" s="1087" t="s">
        <v>169</v>
      </c>
      <c r="AJ28" s="1089" t="s">
        <v>170</v>
      </c>
    </row>
    <row r="29" s="307" customFormat="true" ht="17.1" customHeight="true" x14ac:dyDescent="0.2">
      <c r="A29" s="1850" t="s">
        <v>173</v>
      </c>
      <c r="B29" s="1090" t="s">
        <v>49</v>
      </c>
      <c r="C29" s="1091">
        <v>0.79284622108081682</v>
      </c>
      <c r="D29" s="1092">
        <v>0.85149447379858201</v>
      </c>
      <c r="E29" s="1092">
        <v>2.342471694977418</v>
      </c>
      <c r="F29" s="1092">
        <v>4.0905681475795141</v>
      </c>
      <c r="G29" s="1093">
        <v>40.06537107550777</v>
      </c>
      <c r="H29" s="1092">
        <v>3.9110425621206204</v>
      </c>
      <c r="I29" s="1092">
        <v>13.957526439181194</v>
      </c>
      <c r="J29" s="1092">
        <v>34.794963757269073</v>
      </c>
      <c r="K29" s="1092">
        <v>63.091542103123686</v>
      </c>
      <c r="L29" s="1093">
        <v>78.339901988133846</v>
      </c>
      <c r="M29" s="1092">
        <v>0.4509775174307778</v>
      </c>
      <c r="N29" s="1092">
        <v>0.96939992892013871</v>
      </c>
      <c r="O29" s="1092">
        <v>1.1811555227306214</v>
      </c>
      <c r="P29" s="1092">
        <v>1.8674537764057628</v>
      </c>
      <c r="Q29" s="1093">
        <v>17.19154053050951</v>
      </c>
      <c r="R29" s="1092">
        <v>1.1532234085058581</v>
      </c>
      <c r="S29" s="1092">
        <v>3.1142098940642655</v>
      </c>
      <c r="T29" s="1092">
        <v>8.8275605028387858</v>
      </c>
      <c r="U29" s="1092">
        <v>5.3828650278664472E-2</v>
      </c>
      <c r="V29" s="1092">
        <v>3.2399118264909958</v>
      </c>
      <c r="W29" s="1092">
        <v>1.3483281613965832</v>
      </c>
      <c r="X29" s="1092">
        <v>5.291430628103031</v>
      </c>
      <c r="Y29" s="1092">
        <v>5.1196943590428932</v>
      </c>
      <c r="Z29" s="1092">
        <v>6.0661929557613385</v>
      </c>
      <c r="AA29" s="1092">
        <v>19.95377909454275</v>
      </c>
      <c r="AB29" s="1092">
        <v>1.4030506360192292</v>
      </c>
      <c r="AC29" s="1092">
        <v>0</v>
      </c>
      <c r="AD29" s="1092">
        <v>68.856162278423184</v>
      </c>
      <c r="AE29" s="1092">
        <v>1.2598381475868345</v>
      </c>
      <c r="AF29" s="1092">
        <v>0.30889257640062961</v>
      </c>
      <c r="AG29" s="1092">
        <v>4.123980342292132</v>
      </c>
      <c r="AH29" s="1092">
        <v>3.0790723112920042</v>
      </c>
      <c r="AI29" s="1092">
        <v>0.83180818614303709</v>
      </c>
      <c r="AJ29" s="1094">
        <v>1.1832927954711612</v>
      </c>
    </row>
    <row r="30" s="307" customFormat="true" ht="17.1" customHeight="true" x14ac:dyDescent="0.2">
      <c r="A30" s="1822"/>
      <c r="B30" s="1095" t="s">
        <v>48</v>
      </c>
      <c r="C30" s="1096">
        <v>99.207153778919192</v>
      </c>
      <c r="D30" s="1097">
        <v>99.14850552620139</v>
      </c>
      <c r="E30" s="1097">
        <v>97.657528305022637</v>
      </c>
      <c r="F30" s="1097">
        <v>95.909431852420482</v>
      </c>
      <c r="G30" s="1098">
        <v>59.934628924492102</v>
      </c>
      <c r="H30" s="1097">
        <v>96.088957437879372</v>
      </c>
      <c r="I30" s="1097">
        <v>86.042473560818877</v>
      </c>
      <c r="J30" s="1097">
        <v>65.205036242731097</v>
      </c>
      <c r="K30" s="1097">
        <v>36.908457896876342</v>
      </c>
      <c r="L30" s="1098">
        <v>21.660098011866243</v>
      </c>
      <c r="M30" s="1097">
        <v>99.5490224825692</v>
      </c>
      <c r="N30" s="1097">
        <v>99.030600071079846</v>
      </c>
      <c r="O30" s="1097">
        <v>98.818844477269366</v>
      </c>
      <c r="P30" s="1097">
        <v>98.132546223594275</v>
      </c>
      <c r="Q30" s="1098">
        <v>82.808459469490501</v>
      </c>
      <c r="R30" s="1097">
        <v>98.846776591494177</v>
      </c>
      <c r="S30" s="1097">
        <v>96.885790105935726</v>
      </c>
      <c r="T30" s="1097">
        <v>91.172439497161434</v>
      </c>
      <c r="U30" s="1097">
        <v>99.94617134972134</v>
      </c>
      <c r="V30" s="1097">
        <v>96.760088173509018</v>
      </c>
      <c r="W30" s="1097">
        <v>98.65167183860342</v>
      </c>
      <c r="X30" s="1097">
        <v>94.708569371896914</v>
      </c>
      <c r="Y30" s="1097">
        <v>94.880305640957147</v>
      </c>
      <c r="Z30" s="1097">
        <v>93.933807044238577</v>
      </c>
      <c r="AA30" s="1097">
        <v>80.046220905457361</v>
      </c>
      <c r="AB30" s="1097">
        <v>98.596949363980812</v>
      </c>
      <c r="AC30" s="1097">
        <v>100</v>
      </c>
      <c r="AD30" s="1097">
        <v>31.143837721577</v>
      </c>
      <c r="AE30" s="1097">
        <v>98.740161852413195</v>
      </c>
      <c r="AF30" s="1097">
        <v>99.691107423599362</v>
      </c>
      <c r="AG30" s="1097">
        <v>95.876019657707943</v>
      </c>
      <c r="AH30" s="1097">
        <v>96.920927688708019</v>
      </c>
      <c r="AI30" s="1097">
        <v>99.168191813856936</v>
      </c>
      <c r="AJ30" s="1099">
        <v>98.816707204528853</v>
      </c>
    </row>
    <row r="31" s="307" customFormat="true" ht="17.1" customHeight="true" x14ac:dyDescent="0.2">
      <c r="A31" s="1822" t="s">
        <v>57</v>
      </c>
      <c r="B31" s="1095" t="s">
        <v>49</v>
      </c>
      <c r="C31" s="1096">
        <v>0.82211805153524187</v>
      </c>
      <c r="D31" s="1097">
        <v>0.85149447379858201</v>
      </c>
      <c r="E31" s="1097">
        <v>2.3524538663499923</v>
      </c>
      <c r="F31" s="1097">
        <v>4.1495318904525469</v>
      </c>
      <c r="G31" s="1098">
        <v>40.295427703320584</v>
      </c>
      <c r="H31" s="1097">
        <v>3.9110425621206204</v>
      </c>
      <c r="I31" s="1097">
        <v>14.181069784308708</v>
      </c>
      <c r="J31" s="1097">
        <v>34.897591553378376</v>
      </c>
      <c r="K31" s="1097">
        <v>63.091542103123686</v>
      </c>
      <c r="L31" s="1098">
        <v>78.339901988133846</v>
      </c>
      <c r="M31" s="1097">
        <v>0.48555987892541569</v>
      </c>
      <c r="N31" s="1097">
        <v>0.96939992892013871</v>
      </c>
      <c r="O31" s="1097">
        <v>1.1811555227306214</v>
      </c>
      <c r="P31" s="1097">
        <v>1.8674537764057628</v>
      </c>
      <c r="Q31" s="1098">
        <v>17.485549774780093</v>
      </c>
      <c r="R31" s="1097">
        <v>1.1532234085058581</v>
      </c>
      <c r="S31" s="1097">
        <v>3.1142098940642655</v>
      </c>
      <c r="T31" s="1097">
        <v>8.8275605028387858</v>
      </c>
      <c r="U31" s="1097">
        <v>5.3828650278664472E-2</v>
      </c>
      <c r="V31" s="1097">
        <v>3.2399118264909958</v>
      </c>
      <c r="W31" s="1097">
        <v>2.355847085388608</v>
      </c>
      <c r="X31" s="1097">
        <v>5.4301545572627088</v>
      </c>
      <c r="Y31" s="1097">
        <v>5.1196943590428932</v>
      </c>
      <c r="Z31" s="1097">
        <v>6.0661929557613385</v>
      </c>
      <c r="AA31" s="1097">
        <v>19.95377909454275</v>
      </c>
      <c r="AB31" s="1097">
        <v>1.4030506360192292</v>
      </c>
      <c r="AC31" s="1097">
        <v>0</v>
      </c>
      <c r="AD31" s="1097">
        <v>68.856162278423184</v>
      </c>
      <c r="AE31" s="1097">
        <v>1.2598381475868345</v>
      </c>
      <c r="AF31" s="1097">
        <v>0.30889257640062961</v>
      </c>
      <c r="AG31" s="1097">
        <v>4.123980342292132</v>
      </c>
      <c r="AH31" s="1097">
        <v>3.0790723112920042</v>
      </c>
      <c r="AI31" s="1097">
        <v>1.0607512576216089</v>
      </c>
      <c r="AJ31" s="1099">
        <v>1.1832927954711612</v>
      </c>
    </row>
    <row r="32" s="307" customFormat="true" ht="17.1" customHeight="true" x14ac:dyDescent="0.2">
      <c r="A32" s="1822"/>
      <c r="B32" s="1095" t="s">
        <v>48</v>
      </c>
      <c r="C32" s="1096">
        <v>99.177881948464758</v>
      </c>
      <c r="D32" s="1097">
        <v>99.14850552620139</v>
      </c>
      <c r="E32" s="1097">
        <v>97.647546133650067</v>
      </c>
      <c r="F32" s="1097">
        <v>95.850468109547435</v>
      </c>
      <c r="G32" s="1098">
        <v>59.704572296679295</v>
      </c>
      <c r="H32" s="1097">
        <v>96.088957437879372</v>
      </c>
      <c r="I32" s="1097">
        <v>85.818930215691353</v>
      </c>
      <c r="J32" s="1097">
        <v>65.10240844662178</v>
      </c>
      <c r="K32" s="1097">
        <v>36.908457896876342</v>
      </c>
      <c r="L32" s="1098">
        <v>21.660098011866243</v>
      </c>
      <c r="M32" s="1097">
        <v>99.514440121074571</v>
      </c>
      <c r="N32" s="1097">
        <v>99.030600071079846</v>
      </c>
      <c r="O32" s="1097">
        <v>98.818844477269366</v>
      </c>
      <c r="P32" s="1097">
        <v>98.132546223594275</v>
      </c>
      <c r="Q32" s="1098">
        <v>82.514450225219932</v>
      </c>
      <c r="R32" s="1097">
        <v>98.846776591494177</v>
      </c>
      <c r="S32" s="1097">
        <v>96.885790105935726</v>
      </c>
      <c r="T32" s="1097">
        <v>91.172439497161434</v>
      </c>
      <c r="U32" s="1097">
        <v>99.94617134972134</v>
      </c>
      <c r="V32" s="1097">
        <v>96.760088173509018</v>
      </c>
      <c r="W32" s="1097">
        <v>97.644152914611411</v>
      </c>
      <c r="X32" s="1097">
        <v>94.569845442737218</v>
      </c>
      <c r="Y32" s="1097">
        <v>94.880305640957147</v>
      </c>
      <c r="Z32" s="1097">
        <v>93.933807044238577</v>
      </c>
      <c r="AA32" s="1097">
        <v>80.046220905457361</v>
      </c>
      <c r="AB32" s="1097">
        <v>98.596949363980812</v>
      </c>
      <c r="AC32" s="1097">
        <v>100</v>
      </c>
      <c r="AD32" s="1097">
        <v>31.143837721577</v>
      </c>
      <c r="AE32" s="1097">
        <v>98.740161852413195</v>
      </c>
      <c r="AF32" s="1097">
        <v>99.691107423599362</v>
      </c>
      <c r="AG32" s="1097">
        <v>95.876019657707943</v>
      </c>
      <c r="AH32" s="1097">
        <v>96.920927688708019</v>
      </c>
      <c r="AI32" s="1097">
        <v>98.939248742378382</v>
      </c>
      <c r="AJ32" s="1099">
        <v>98.816707204528853</v>
      </c>
    </row>
    <row r="33" s="307" customFormat="true" ht="17.1" customHeight="true" x14ac:dyDescent="0.2">
      <c r="A33" s="1822" t="s">
        <v>55</v>
      </c>
      <c r="B33" s="1095" t="s">
        <v>49</v>
      </c>
      <c r="C33" s="438">
        <v>41.867619672711946</v>
      </c>
      <c r="D33" s="438">
        <v>58.813200255985954</v>
      </c>
      <c r="E33" s="438">
        <v>73.632809435552531</v>
      </c>
      <c r="F33" s="438">
        <v>83.971128825943651</v>
      </c>
      <c r="G33" s="438">
        <v>93.439693314575564</v>
      </c>
      <c r="H33" s="438">
        <v>59.431818643796561</v>
      </c>
      <c r="I33" s="438">
        <v>82.433548572464289</v>
      </c>
      <c r="J33" s="438">
        <v>90.778821719794252</v>
      </c>
      <c r="K33" s="438">
        <v>94.538688913319277</v>
      </c>
      <c r="L33" s="438">
        <v>94.544793556560975</v>
      </c>
      <c r="M33" s="438">
        <v>39.837665803931138</v>
      </c>
      <c r="N33" s="438">
        <v>57.304739523079107</v>
      </c>
      <c r="O33" s="438">
        <v>70.305111715662463</v>
      </c>
      <c r="P33" s="438">
        <v>80.338090479802119</v>
      </c>
      <c r="Q33" s="438">
        <v>91.22806360182183</v>
      </c>
      <c r="R33" s="438">
        <v>84.158710941614984</v>
      </c>
      <c r="S33" s="438">
        <v>66.682320057994076</v>
      </c>
      <c r="T33" s="438">
        <v>58.972193647965355</v>
      </c>
      <c r="U33" s="438">
        <v>52.978979309193107</v>
      </c>
      <c r="V33" s="438">
        <v>63.743274124964714</v>
      </c>
      <c r="W33" s="438">
        <v>57.889564570415089</v>
      </c>
      <c r="X33" s="438">
        <v>84.957317531546508</v>
      </c>
      <c r="Y33" s="438">
        <v>82.204083328534267</v>
      </c>
      <c r="Z33" s="438">
        <v>51.584843198041177</v>
      </c>
      <c r="AA33" s="438">
        <v>83.36126163004964</v>
      </c>
      <c r="AB33" s="438">
        <v>32.791346178032967</v>
      </c>
      <c r="AC33" s="438">
        <v>59.765235532877114</v>
      </c>
      <c r="AD33" s="438">
        <v>95.119977070604705</v>
      </c>
      <c r="AE33" s="438">
        <v>50.929217080348231</v>
      </c>
      <c r="AF33" s="438">
        <v>64.576843876026032</v>
      </c>
      <c r="AG33" s="438">
        <v>75.361709012428648</v>
      </c>
      <c r="AH33" s="438">
        <v>57.166674265573491</v>
      </c>
      <c r="AI33" s="438">
        <v>84.485015672170931</v>
      </c>
      <c r="AJ33" s="438">
        <v>79.038733088570865</v>
      </c>
      <c r="AK33" s="1084"/>
    </row>
    <row r="34" s="307" customFormat="true" ht="17.1" customHeight="true" x14ac:dyDescent="0.2">
      <c r="A34" s="1822"/>
      <c r="B34" s="1095" t="s">
        <v>48</v>
      </c>
      <c r="C34" s="438">
        <v>58.132380327288281</v>
      </c>
      <c r="D34" s="438">
        <v>41.186799744014259</v>
      </c>
      <c r="E34" s="438">
        <v>26.367190564447355</v>
      </c>
      <c r="F34" s="438">
        <v>16.028871174056398</v>
      </c>
      <c r="G34" s="438">
        <v>6.5603066854244325</v>
      </c>
      <c r="H34" s="438">
        <v>40.568181356203603</v>
      </c>
      <c r="I34" s="438">
        <v>17.566451427535878</v>
      </c>
      <c r="J34" s="438">
        <v>9.2211782802058835</v>
      </c>
      <c r="K34" s="438">
        <v>5.4613110866807171</v>
      </c>
      <c r="L34" s="438">
        <v>5.455206443439085</v>
      </c>
      <c r="M34" s="438">
        <v>60.162334196068876</v>
      </c>
      <c r="N34" s="438">
        <v>42.695260476920893</v>
      </c>
      <c r="O34" s="438">
        <v>29.694888284337473</v>
      </c>
      <c r="P34" s="438">
        <v>19.661909520197931</v>
      </c>
      <c r="Q34" s="438">
        <v>8.7719363981780933</v>
      </c>
      <c r="R34" s="438">
        <v>15.841289058384945</v>
      </c>
      <c r="S34" s="438">
        <v>33.317679942006045</v>
      </c>
      <c r="T34" s="438">
        <v>41.027806352034872</v>
      </c>
      <c r="U34" s="438">
        <v>47.021020690806729</v>
      </c>
      <c r="V34" s="438">
        <v>36.256725875035357</v>
      </c>
      <c r="W34" s="438">
        <v>42.110435429584896</v>
      </c>
      <c r="X34" s="438">
        <v>15.042682468453414</v>
      </c>
      <c r="Y34" s="438">
        <v>17.795916671465747</v>
      </c>
      <c r="Z34" s="438">
        <v>48.41515680195883</v>
      </c>
      <c r="AA34" s="438">
        <v>16.638738369950467</v>
      </c>
      <c r="AB34" s="438">
        <v>67.208653821967005</v>
      </c>
      <c r="AC34" s="438">
        <v>40.234764467122574</v>
      </c>
      <c r="AD34" s="438">
        <v>4.8800229293952908</v>
      </c>
      <c r="AE34" s="438">
        <v>49.070782919651727</v>
      </c>
      <c r="AF34" s="438">
        <v>35.423156123973904</v>
      </c>
      <c r="AG34" s="438">
        <v>24.638290987571366</v>
      </c>
      <c r="AH34" s="438">
        <v>42.833325734426303</v>
      </c>
      <c r="AI34" s="438">
        <v>15.514984327829101</v>
      </c>
      <c r="AJ34" s="438">
        <v>20.961266911429103</v>
      </c>
      <c r="AK34" s="1084"/>
    </row>
    <row r="35" s="307" customFormat="true" ht="17.1" customHeight="true" x14ac:dyDescent="0.2">
      <c r="A35" s="1822" t="s">
        <v>174</v>
      </c>
      <c r="B35" s="1095" t="s">
        <v>49</v>
      </c>
      <c r="C35" s="438">
        <v>48.933251326292364</v>
      </c>
      <c r="D35" s="438">
        <v>69.73458288493336</v>
      </c>
      <c r="E35" s="438">
        <v>81.008232428244554</v>
      </c>
      <c r="F35" s="438">
        <v>89.21855798255632</v>
      </c>
      <c r="G35" s="438">
        <v>95.07509281282276</v>
      </c>
      <c r="H35" s="438">
        <v>69.642222348023409</v>
      </c>
      <c r="I35" s="438">
        <v>87.072206549929248</v>
      </c>
      <c r="J35" s="438">
        <v>92.984504955027276</v>
      </c>
      <c r="K35" s="438">
        <v>95.853455191830577</v>
      </c>
      <c r="L35" s="438">
        <v>94.581145946546215</v>
      </c>
      <c r="M35" s="438">
        <v>46.42056539794725</v>
      </c>
      <c r="N35" s="438">
        <v>67.75852957443864</v>
      </c>
      <c r="O35" s="438">
        <v>79.271593116429869</v>
      </c>
      <c r="P35" s="438">
        <v>85.832248337905298</v>
      </c>
      <c r="Q35" s="438">
        <v>94.364558046828236</v>
      </c>
      <c r="R35" s="438">
        <v>93.800924529910318</v>
      </c>
      <c r="S35" s="438">
        <v>84.428277205055622</v>
      </c>
      <c r="T35" s="438">
        <v>61.116003402159571</v>
      </c>
      <c r="U35" s="438">
        <v>51.948896851253288</v>
      </c>
      <c r="V35" s="438">
        <v>73.786785454957027</v>
      </c>
      <c r="W35" s="438">
        <v>59.924324424932252</v>
      </c>
      <c r="X35" s="438">
        <v>94.439805704929412</v>
      </c>
      <c r="Y35" s="438">
        <v>93.308986741255211</v>
      </c>
      <c r="Z35" s="438">
        <v>66.641665863780844</v>
      </c>
      <c r="AA35" s="438">
        <v>88.256528444980177</v>
      </c>
      <c r="AB35" s="438">
        <v>63.961825131336489</v>
      </c>
      <c r="AC35" s="438">
        <v>60.824962709066874</v>
      </c>
      <c r="AD35" s="438">
        <v>95.012690613528036</v>
      </c>
      <c r="AE35" s="438">
        <v>79.85727002642777</v>
      </c>
      <c r="AF35" s="438">
        <v>63.263686455561697</v>
      </c>
      <c r="AG35" s="438">
        <v>84.824350215973894</v>
      </c>
      <c r="AH35" s="438">
        <v>65.351092755290054</v>
      </c>
      <c r="AI35" s="438">
        <v>84.572017922948845</v>
      </c>
      <c r="AJ35" s="438">
        <v>88.862849691910867</v>
      </c>
      <c r="AK35" s="1084"/>
    </row>
    <row r="36" s="307" customFormat="true" ht="17.1" customHeight="true" x14ac:dyDescent="0.2">
      <c r="A36" s="1822"/>
      <c r="B36" s="1095" t="s">
        <v>48</v>
      </c>
      <c r="C36" s="438">
        <v>51.066748673707416</v>
      </c>
      <c r="D36" s="438">
        <v>30.265417115066416</v>
      </c>
      <c r="E36" s="438">
        <v>18.991767571755158</v>
      </c>
      <c r="F36" s="438">
        <v>10.781442017443622</v>
      </c>
      <c r="G36" s="438">
        <v>4.9249071871771539</v>
      </c>
      <c r="H36" s="438">
        <v>30.35777765197664</v>
      </c>
      <c r="I36" s="438">
        <v>12.927793450070771</v>
      </c>
      <c r="J36" s="438">
        <v>7.0154950449727753</v>
      </c>
      <c r="K36" s="438">
        <v>4.1465448081694571</v>
      </c>
      <c r="L36" s="438">
        <v>5.4188540534538552</v>
      </c>
      <c r="M36" s="438">
        <v>53.579434602052721</v>
      </c>
      <c r="N36" s="438">
        <v>32.241470425561261</v>
      </c>
      <c r="O36" s="438">
        <v>20.728406883570202</v>
      </c>
      <c r="P36" s="438">
        <v>14.167751662094707</v>
      </c>
      <c r="Q36" s="438">
        <v>5.6354419531718252</v>
      </c>
      <c r="R36" s="438">
        <v>6.1990754700894932</v>
      </c>
      <c r="S36" s="438">
        <v>15.571722794944437</v>
      </c>
      <c r="T36" s="438">
        <v>38.883996597840579</v>
      </c>
      <c r="U36" s="438">
        <v>48.051103148746613</v>
      </c>
      <c r="V36" s="438">
        <v>26.213214545043041</v>
      </c>
      <c r="W36" s="438">
        <v>40.075675575067713</v>
      </c>
      <c r="X36" s="438">
        <v>5.5601942950706595</v>
      </c>
      <c r="Y36" s="438">
        <v>6.6910132587447162</v>
      </c>
      <c r="Z36" s="438">
        <v>33.358334136219256</v>
      </c>
      <c r="AA36" s="438">
        <v>11.743471555019834</v>
      </c>
      <c r="AB36" s="438">
        <v>36.038174868663397</v>
      </c>
      <c r="AC36" s="438">
        <v>39.175037290932799</v>
      </c>
      <c r="AD36" s="438">
        <v>4.9873093864719653</v>
      </c>
      <c r="AE36" s="438">
        <v>20.142729973572177</v>
      </c>
      <c r="AF36" s="438">
        <v>36.736313544438232</v>
      </c>
      <c r="AG36" s="438">
        <v>15.175649784026024</v>
      </c>
      <c r="AH36" s="438">
        <v>34.648907244710045</v>
      </c>
      <c r="AI36" s="438">
        <v>15.427982077051261</v>
      </c>
      <c r="AJ36" s="438">
        <v>11.137150308089003</v>
      </c>
      <c r="AK36" s="1084"/>
    </row>
    <row r="37" s="307" customFormat="true" ht="17.1" customHeight="true" x14ac:dyDescent="0.2">
      <c r="A37" s="1822" t="s">
        <v>56</v>
      </c>
      <c r="B37" s="1095" t="s">
        <v>49</v>
      </c>
      <c r="C37" s="438">
        <v>1.1179881088129016</v>
      </c>
      <c r="D37" s="438">
        <v>0.6824554230383082</v>
      </c>
      <c r="E37" s="438">
        <v>0.24111220801149116</v>
      </c>
      <c r="F37" s="438">
        <v>0.37631741008163799</v>
      </c>
      <c r="G37" s="438">
        <v>3.5157194864751745E-2</v>
      </c>
      <c r="H37" s="438">
        <v>0.81593816500258443</v>
      </c>
      <c r="I37" s="438">
        <v>1.6972821358535655E-2</v>
      </c>
      <c r="J37" s="438">
        <v>0</v>
      </c>
      <c r="K37" s="438">
        <v>0</v>
      </c>
      <c r="L37" s="438">
        <v>0</v>
      </c>
      <c r="M37" s="438">
        <v>1.1805767884764686</v>
      </c>
      <c r="N37" s="438">
        <v>0.65361418078139233</v>
      </c>
      <c r="O37" s="438">
        <v>0.41202937815012236</v>
      </c>
      <c r="P37" s="438">
        <v>0.29174503925070872</v>
      </c>
      <c r="Q37" s="438">
        <v>0.20915440921478565</v>
      </c>
      <c r="R37" s="438">
        <v>0.21587755606718861</v>
      </c>
      <c r="S37" s="438">
        <v>0.431518206056691</v>
      </c>
      <c r="T37" s="438">
        <v>6.4294608699038441E-2</v>
      </c>
      <c r="U37" s="438">
        <v>1.4469839519749605</v>
      </c>
      <c r="V37" s="438">
        <v>1.3364650288791629</v>
      </c>
      <c r="W37" s="438">
        <v>0</v>
      </c>
      <c r="X37" s="438">
        <v>0.1340994137371937</v>
      </c>
      <c r="Y37" s="438">
        <v>0.37526217974300868</v>
      </c>
      <c r="Z37" s="438">
        <v>0.46501662278330286</v>
      </c>
      <c r="AA37" s="438">
        <v>0.33568665129596059</v>
      </c>
      <c r="AB37" s="438">
        <v>6.2380464578532493</v>
      </c>
      <c r="AC37" s="438">
        <v>5.9304757040533111</v>
      </c>
      <c r="AD37" s="438">
        <v>0</v>
      </c>
      <c r="AE37" s="438">
        <v>0.20532520682301081</v>
      </c>
      <c r="AF37" s="438">
        <v>0</v>
      </c>
      <c r="AG37" s="438">
        <v>0.13457351790267139</v>
      </c>
      <c r="AH37" s="438">
        <v>0.10726365149932794</v>
      </c>
      <c r="AI37" s="438">
        <v>0</v>
      </c>
      <c r="AJ37" s="438">
        <v>1.1271918461037125</v>
      </c>
      <c r="AK37" s="1084"/>
    </row>
    <row r="38" s="307" customFormat="true" ht="17.1" customHeight="true" x14ac:dyDescent="0.2">
      <c r="A38" s="1822"/>
      <c r="B38" s="1095" t="s">
        <v>48</v>
      </c>
      <c r="C38" s="438">
        <v>98.882011891187105</v>
      </c>
      <c r="D38" s="438">
        <v>99.31754457696168</v>
      </c>
      <c r="E38" s="438">
        <v>99.758887791988514</v>
      </c>
      <c r="F38" s="438">
        <v>99.62368258991836</v>
      </c>
      <c r="G38" s="438">
        <v>99.964842805135262</v>
      </c>
      <c r="H38" s="438">
        <v>99.184061834997436</v>
      </c>
      <c r="I38" s="438">
        <v>99.983027178641464</v>
      </c>
      <c r="J38" s="438">
        <v>100</v>
      </c>
      <c r="K38" s="438">
        <v>100</v>
      </c>
      <c r="L38" s="438">
        <v>100</v>
      </c>
      <c r="M38" s="438">
        <v>98.819423211523556</v>
      </c>
      <c r="N38" s="438">
        <v>99.346385819218568</v>
      </c>
      <c r="O38" s="438">
        <v>99.587970621849877</v>
      </c>
      <c r="P38" s="438">
        <v>99.708254960749287</v>
      </c>
      <c r="Q38" s="438">
        <v>99.79084559078521</v>
      </c>
      <c r="R38" s="438">
        <v>99.784122443932816</v>
      </c>
      <c r="S38" s="438">
        <v>99.568481793943292</v>
      </c>
      <c r="T38" s="438">
        <v>99.935705391300957</v>
      </c>
      <c r="U38" s="438">
        <v>98.553016048025029</v>
      </c>
      <c r="V38" s="438">
        <v>98.663534971120839</v>
      </c>
      <c r="W38" s="438">
        <v>100</v>
      </c>
      <c r="X38" s="438">
        <v>99.865900586262796</v>
      </c>
      <c r="Y38" s="438">
        <v>99.624737820257025</v>
      </c>
      <c r="Z38" s="438">
        <v>99.534983377216705</v>
      </c>
      <c r="AA38" s="438">
        <v>99.664313348704042</v>
      </c>
      <c r="AB38" s="438">
        <v>93.761953542146713</v>
      </c>
      <c r="AC38" s="438">
        <v>94.069524295946707</v>
      </c>
      <c r="AD38" s="438">
        <v>100</v>
      </c>
      <c r="AE38" s="438">
        <v>99.794674793176981</v>
      </c>
      <c r="AF38" s="438">
        <v>100</v>
      </c>
      <c r="AG38" s="438">
        <v>99.865426482097334</v>
      </c>
      <c r="AH38" s="438">
        <v>99.892736348500677</v>
      </c>
      <c r="AI38" s="438">
        <v>100</v>
      </c>
      <c r="AJ38" s="438">
        <v>98.872808153896287</v>
      </c>
      <c r="AK38" s="1084"/>
    </row>
    <row r="39" s="307" customFormat="true" ht="17.1" customHeight="true" x14ac:dyDescent="0.2">
      <c r="A39" s="1822" t="s">
        <v>53</v>
      </c>
      <c r="B39" s="1095" t="s">
        <v>49</v>
      </c>
      <c r="C39" s="438" t="s">
        <v>35</v>
      </c>
      <c r="D39" s="438" t="s">
        <v>35</v>
      </c>
      <c r="E39" s="438" t="s">
        <v>35</v>
      </c>
      <c r="F39" s="438" t="s">
        <v>35</v>
      </c>
      <c r="G39" s="438" t="s">
        <v>35</v>
      </c>
      <c r="H39" s="438" t="s">
        <v>35</v>
      </c>
      <c r="I39" s="438" t="s">
        <v>35</v>
      </c>
      <c r="J39" s="438" t="s">
        <v>35</v>
      </c>
      <c r="K39" s="438" t="s">
        <v>35</v>
      </c>
      <c r="L39" s="438" t="s">
        <v>35</v>
      </c>
      <c r="M39" s="438" t="s">
        <v>35</v>
      </c>
      <c r="N39" s="438" t="s">
        <v>35</v>
      </c>
      <c r="O39" s="438" t="s">
        <v>35</v>
      </c>
      <c r="P39" s="438" t="s">
        <v>35</v>
      </c>
      <c r="Q39" s="438" t="s">
        <v>35</v>
      </c>
      <c r="R39" s="438" t="s">
        <v>35</v>
      </c>
      <c r="S39" s="438" t="s">
        <v>35</v>
      </c>
      <c r="T39" s="438" t="s">
        <v>35</v>
      </c>
      <c r="U39" s="438" t="s">
        <v>35</v>
      </c>
      <c r="V39" s="438" t="s">
        <v>35</v>
      </c>
      <c r="W39" s="438" t="s">
        <v>35</v>
      </c>
      <c r="X39" s="438" t="s">
        <v>35</v>
      </c>
      <c r="Y39" s="438" t="s">
        <v>35</v>
      </c>
      <c r="Z39" s="438" t="s">
        <v>35</v>
      </c>
      <c r="AA39" s="438" t="s">
        <v>35</v>
      </c>
      <c r="AB39" s="438" t="s">
        <v>35</v>
      </c>
      <c r="AC39" s="438" t="s">
        <v>35</v>
      </c>
      <c r="AD39" s="438" t="s">
        <v>35</v>
      </c>
      <c r="AE39" s="438" t="s">
        <v>35</v>
      </c>
      <c r="AF39" s="438" t="s">
        <v>35</v>
      </c>
      <c r="AG39" s="438" t="s">
        <v>35</v>
      </c>
      <c r="AH39" s="438" t="s">
        <v>35</v>
      </c>
      <c r="AI39" s="438" t="s">
        <v>35</v>
      </c>
      <c r="AJ39" s="438" t="s">
        <v>35</v>
      </c>
    </row>
    <row r="40" s="307" customFormat="true" ht="17.1" customHeight="true" x14ac:dyDescent="0.2">
      <c r="A40" s="1822"/>
      <c r="B40" s="1095" t="s">
        <v>48</v>
      </c>
      <c r="C40" s="438" t="s">
        <v>35</v>
      </c>
      <c r="D40" s="438" t="s">
        <v>35</v>
      </c>
      <c r="E40" s="438" t="s">
        <v>35</v>
      </c>
      <c r="F40" s="438" t="s">
        <v>35</v>
      </c>
      <c r="G40" s="438" t="s">
        <v>35</v>
      </c>
      <c r="H40" s="438" t="s">
        <v>35</v>
      </c>
      <c r="I40" s="438" t="s">
        <v>35</v>
      </c>
      <c r="J40" s="438" t="s">
        <v>35</v>
      </c>
      <c r="K40" s="438" t="s">
        <v>35</v>
      </c>
      <c r="L40" s="438" t="s">
        <v>35</v>
      </c>
      <c r="M40" s="438" t="s">
        <v>35</v>
      </c>
      <c r="N40" s="438" t="s">
        <v>35</v>
      </c>
      <c r="O40" s="438" t="s">
        <v>35</v>
      </c>
      <c r="P40" s="438" t="s">
        <v>35</v>
      </c>
      <c r="Q40" s="438" t="s">
        <v>35</v>
      </c>
      <c r="R40" s="438" t="s">
        <v>35</v>
      </c>
      <c r="S40" s="438" t="s">
        <v>35</v>
      </c>
      <c r="T40" s="438" t="s">
        <v>35</v>
      </c>
      <c r="U40" s="438" t="s">
        <v>35</v>
      </c>
      <c r="V40" s="438" t="s">
        <v>35</v>
      </c>
      <c r="W40" s="438" t="s">
        <v>35</v>
      </c>
      <c r="X40" s="438" t="s">
        <v>35</v>
      </c>
      <c r="Y40" s="438" t="s">
        <v>35</v>
      </c>
      <c r="Z40" s="438" t="s">
        <v>35</v>
      </c>
      <c r="AA40" s="438" t="s">
        <v>35</v>
      </c>
      <c r="AB40" s="438" t="s">
        <v>35</v>
      </c>
      <c r="AC40" s="438" t="s">
        <v>35</v>
      </c>
      <c r="AD40" s="438" t="s">
        <v>35</v>
      </c>
      <c r="AE40" s="438" t="s">
        <v>35</v>
      </c>
      <c r="AF40" s="438" t="s">
        <v>35</v>
      </c>
      <c r="AG40" s="438" t="s">
        <v>35</v>
      </c>
      <c r="AH40" s="438" t="s">
        <v>35</v>
      </c>
      <c r="AI40" s="438" t="s">
        <v>35</v>
      </c>
      <c r="AJ40" s="438" t="s">
        <v>35</v>
      </c>
    </row>
    <row r="41" s="307" customFormat="true" ht="17.1" customHeight="true" x14ac:dyDescent="0.2">
      <c r="A41" s="1822" t="s">
        <v>52</v>
      </c>
      <c r="B41" s="1095" t="s">
        <v>49</v>
      </c>
      <c r="C41" s="438" t="s">
        <v>35</v>
      </c>
      <c r="D41" s="438" t="s">
        <v>35</v>
      </c>
      <c r="E41" s="438" t="s">
        <v>35</v>
      </c>
      <c r="F41" s="438" t="s">
        <v>35</v>
      </c>
      <c r="G41" s="438" t="s">
        <v>35</v>
      </c>
      <c r="H41" s="438" t="s">
        <v>35</v>
      </c>
      <c r="I41" s="438" t="s">
        <v>35</v>
      </c>
      <c r="J41" s="438" t="s">
        <v>35</v>
      </c>
      <c r="K41" s="438" t="s">
        <v>35</v>
      </c>
      <c r="L41" s="438" t="s">
        <v>35</v>
      </c>
      <c r="M41" s="438" t="s">
        <v>35</v>
      </c>
      <c r="N41" s="438" t="s">
        <v>35</v>
      </c>
      <c r="O41" s="438" t="s">
        <v>35</v>
      </c>
      <c r="P41" s="438" t="s">
        <v>35</v>
      </c>
      <c r="Q41" s="438" t="s">
        <v>35</v>
      </c>
      <c r="R41" s="438" t="s">
        <v>35</v>
      </c>
      <c r="S41" s="438" t="s">
        <v>35</v>
      </c>
      <c r="T41" s="438" t="s">
        <v>35</v>
      </c>
      <c r="U41" s="438" t="s">
        <v>35</v>
      </c>
      <c r="V41" s="438" t="s">
        <v>35</v>
      </c>
      <c r="W41" s="438" t="s">
        <v>35</v>
      </c>
      <c r="X41" s="438" t="s">
        <v>35</v>
      </c>
      <c r="Y41" s="438" t="s">
        <v>35</v>
      </c>
      <c r="Z41" s="438" t="s">
        <v>35</v>
      </c>
      <c r="AA41" s="438" t="s">
        <v>35</v>
      </c>
      <c r="AB41" s="438" t="s">
        <v>35</v>
      </c>
      <c r="AC41" s="438" t="s">
        <v>35</v>
      </c>
      <c r="AD41" s="438" t="s">
        <v>35</v>
      </c>
      <c r="AE41" s="438" t="s">
        <v>35</v>
      </c>
      <c r="AF41" s="438" t="s">
        <v>35</v>
      </c>
      <c r="AG41" s="438" t="s">
        <v>35</v>
      </c>
      <c r="AH41" s="438" t="s">
        <v>35</v>
      </c>
      <c r="AI41" s="438" t="s">
        <v>35</v>
      </c>
      <c r="AJ41" s="438" t="s">
        <v>35</v>
      </c>
    </row>
    <row r="42" s="307" customFormat="true" ht="17.1" customHeight="true" x14ac:dyDescent="0.2">
      <c r="A42" s="1822"/>
      <c r="B42" s="1095" t="s">
        <v>48</v>
      </c>
      <c r="C42" s="438" t="s">
        <v>35</v>
      </c>
      <c r="D42" s="438" t="s">
        <v>35</v>
      </c>
      <c r="E42" s="438" t="s">
        <v>35</v>
      </c>
      <c r="F42" s="438" t="s">
        <v>35</v>
      </c>
      <c r="G42" s="438" t="s">
        <v>35</v>
      </c>
      <c r="H42" s="438" t="s">
        <v>35</v>
      </c>
      <c r="I42" s="438" t="s">
        <v>35</v>
      </c>
      <c r="J42" s="438" t="s">
        <v>35</v>
      </c>
      <c r="K42" s="438" t="s">
        <v>35</v>
      </c>
      <c r="L42" s="438" t="s">
        <v>35</v>
      </c>
      <c r="M42" s="438" t="s">
        <v>35</v>
      </c>
      <c r="N42" s="438" t="s">
        <v>35</v>
      </c>
      <c r="O42" s="438" t="s">
        <v>35</v>
      </c>
      <c r="P42" s="438" t="s">
        <v>35</v>
      </c>
      <c r="Q42" s="438" t="s">
        <v>35</v>
      </c>
      <c r="R42" s="438" t="s">
        <v>35</v>
      </c>
      <c r="S42" s="438" t="s">
        <v>35</v>
      </c>
      <c r="T42" s="438" t="s">
        <v>35</v>
      </c>
      <c r="U42" s="438" t="s">
        <v>35</v>
      </c>
      <c r="V42" s="438" t="s">
        <v>35</v>
      </c>
      <c r="W42" s="438" t="s">
        <v>35</v>
      </c>
      <c r="X42" s="438" t="s">
        <v>35</v>
      </c>
      <c r="Y42" s="438" t="s">
        <v>35</v>
      </c>
      <c r="Z42" s="438" t="s">
        <v>35</v>
      </c>
      <c r="AA42" s="438" t="s">
        <v>35</v>
      </c>
      <c r="AB42" s="438" t="s">
        <v>35</v>
      </c>
      <c r="AC42" s="438" t="s">
        <v>35</v>
      </c>
      <c r="AD42" s="438" t="s">
        <v>35</v>
      </c>
      <c r="AE42" s="438" t="s">
        <v>35</v>
      </c>
      <c r="AF42" s="438" t="s">
        <v>35</v>
      </c>
      <c r="AG42" s="438" t="s">
        <v>35</v>
      </c>
      <c r="AH42" s="438" t="s">
        <v>35</v>
      </c>
      <c r="AI42" s="438" t="s">
        <v>35</v>
      </c>
      <c r="AJ42" s="438" t="s">
        <v>35</v>
      </c>
    </row>
    <row r="43" s="307" customFormat="true" ht="17.1" customHeight="true" x14ac:dyDescent="0.2">
      <c r="A43" s="1822" t="s">
        <v>175</v>
      </c>
      <c r="B43" s="1095" t="s">
        <v>49</v>
      </c>
      <c r="C43" s="438" t="s">
        <v>35</v>
      </c>
      <c r="D43" s="438" t="s">
        <v>35</v>
      </c>
      <c r="E43" s="438" t="s">
        <v>35</v>
      </c>
      <c r="F43" s="438" t="s">
        <v>35</v>
      </c>
      <c r="G43" s="438" t="s">
        <v>35</v>
      </c>
      <c r="H43" s="438" t="s">
        <v>35</v>
      </c>
      <c r="I43" s="438" t="s">
        <v>35</v>
      </c>
      <c r="J43" s="438" t="s">
        <v>35</v>
      </c>
      <c r="K43" s="438" t="s">
        <v>35</v>
      </c>
      <c r="L43" s="438" t="s">
        <v>35</v>
      </c>
      <c r="M43" s="438" t="s">
        <v>35</v>
      </c>
      <c r="N43" s="438" t="s">
        <v>35</v>
      </c>
      <c r="O43" s="438" t="s">
        <v>35</v>
      </c>
      <c r="P43" s="438" t="s">
        <v>35</v>
      </c>
      <c r="Q43" s="438" t="s">
        <v>35</v>
      </c>
      <c r="R43" s="438" t="s">
        <v>35</v>
      </c>
      <c r="S43" s="438" t="s">
        <v>35</v>
      </c>
      <c r="T43" s="438" t="s">
        <v>35</v>
      </c>
      <c r="U43" s="438" t="s">
        <v>35</v>
      </c>
      <c r="V43" s="438" t="s">
        <v>35</v>
      </c>
      <c r="W43" s="438" t="s">
        <v>35</v>
      </c>
      <c r="X43" s="438" t="s">
        <v>35</v>
      </c>
      <c r="Y43" s="438" t="s">
        <v>35</v>
      </c>
      <c r="Z43" s="438" t="s">
        <v>35</v>
      </c>
      <c r="AA43" s="438" t="s">
        <v>35</v>
      </c>
      <c r="AB43" s="438" t="s">
        <v>35</v>
      </c>
      <c r="AC43" s="438" t="s">
        <v>35</v>
      </c>
      <c r="AD43" s="438" t="s">
        <v>35</v>
      </c>
      <c r="AE43" s="438" t="s">
        <v>35</v>
      </c>
      <c r="AF43" s="438" t="s">
        <v>35</v>
      </c>
      <c r="AG43" s="438" t="s">
        <v>35</v>
      </c>
      <c r="AH43" s="438" t="s">
        <v>35</v>
      </c>
      <c r="AI43" s="438" t="s">
        <v>35</v>
      </c>
      <c r="AJ43" s="438" t="s">
        <v>35</v>
      </c>
    </row>
    <row r="44" s="307" customFormat="true" ht="17.1" customHeight="true" x14ac:dyDescent="0.2">
      <c r="A44" s="1822"/>
      <c r="B44" s="1095" t="s">
        <v>48</v>
      </c>
      <c r="C44" s="438" t="s">
        <v>35</v>
      </c>
      <c r="D44" s="438" t="s">
        <v>35</v>
      </c>
      <c r="E44" s="438" t="s">
        <v>35</v>
      </c>
      <c r="F44" s="438" t="s">
        <v>35</v>
      </c>
      <c r="G44" s="438" t="s">
        <v>35</v>
      </c>
      <c r="H44" s="438" t="s">
        <v>35</v>
      </c>
      <c r="I44" s="438" t="s">
        <v>35</v>
      </c>
      <c r="J44" s="438" t="s">
        <v>35</v>
      </c>
      <c r="K44" s="438" t="s">
        <v>35</v>
      </c>
      <c r="L44" s="438" t="s">
        <v>35</v>
      </c>
      <c r="M44" s="438" t="s">
        <v>35</v>
      </c>
      <c r="N44" s="438" t="s">
        <v>35</v>
      </c>
      <c r="O44" s="438" t="s">
        <v>35</v>
      </c>
      <c r="P44" s="438" t="s">
        <v>35</v>
      </c>
      <c r="Q44" s="438" t="s">
        <v>35</v>
      </c>
      <c r="R44" s="438" t="s">
        <v>35</v>
      </c>
      <c r="S44" s="438" t="s">
        <v>35</v>
      </c>
      <c r="T44" s="438" t="s">
        <v>35</v>
      </c>
      <c r="U44" s="438" t="s">
        <v>35</v>
      </c>
      <c r="V44" s="438" t="s">
        <v>35</v>
      </c>
      <c r="W44" s="438" t="s">
        <v>35</v>
      </c>
      <c r="X44" s="438" t="s">
        <v>35</v>
      </c>
      <c r="Y44" s="438" t="s">
        <v>35</v>
      </c>
      <c r="Z44" s="438" t="s">
        <v>35</v>
      </c>
      <c r="AA44" s="438" t="s">
        <v>35</v>
      </c>
      <c r="AB44" s="438" t="s">
        <v>35</v>
      </c>
      <c r="AC44" s="438" t="s">
        <v>35</v>
      </c>
      <c r="AD44" s="438" t="s">
        <v>35</v>
      </c>
      <c r="AE44" s="438" t="s">
        <v>35</v>
      </c>
      <c r="AF44" s="438" t="s">
        <v>35</v>
      </c>
      <c r="AG44" s="438" t="s">
        <v>35</v>
      </c>
      <c r="AH44" s="438" t="s">
        <v>35</v>
      </c>
      <c r="AI44" s="438" t="s">
        <v>35</v>
      </c>
      <c r="AJ44" s="438" t="s">
        <v>35</v>
      </c>
    </row>
    <row r="45" s="307" customFormat="true" ht="17.1" customHeight="true" x14ac:dyDescent="0.2">
      <c r="A45" s="1822" t="s">
        <v>176</v>
      </c>
      <c r="B45" s="1095" t="s">
        <v>49</v>
      </c>
      <c r="C45" s="438" t="s">
        <v>35</v>
      </c>
      <c r="D45" s="438" t="s">
        <v>35</v>
      </c>
      <c r="E45" s="438" t="s">
        <v>35</v>
      </c>
      <c r="F45" s="438" t="s">
        <v>35</v>
      </c>
      <c r="G45" s="438" t="s">
        <v>35</v>
      </c>
      <c r="H45" s="438" t="s">
        <v>35</v>
      </c>
      <c r="I45" s="438" t="s">
        <v>35</v>
      </c>
      <c r="J45" s="438" t="s">
        <v>35</v>
      </c>
      <c r="K45" s="438" t="s">
        <v>35</v>
      </c>
      <c r="L45" s="438" t="s">
        <v>35</v>
      </c>
      <c r="M45" s="438" t="s">
        <v>35</v>
      </c>
      <c r="N45" s="438" t="s">
        <v>35</v>
      </c>
      <c r="O45" s="438" t="s">
        <v>35</v>
      </c>
      <c r="P45" s="438" t="s">
        <v>35</v>
      </c>
      <c r="Q45" s="438" t="s">
        <v>35</v>
      </c>
      <c r="R45" s="438" t="s">
        <v>35</v>
      </c>
      <c r="S45" s="438" t="s">
        <v>35</v>
      </c>
      <c r="T45" s="438" t="s">
        <v>35</v>
      </c>
      <c r="U45" s="438" t="s">
        <v>35</v>
      </c>
      <c r="V45" s="438" t="s">
        <v>35</v>
      </c>
      <c r="W45" s="438" t="s">
        <v>35</v>
      </c>
      <c r="X45" s="438" t="s">
        <v>35</v>
      </c>
      <c r="Y45" s="438" t="s">
        <v>35</v>
      </c>
      <c r="Z45" s="438" t="s">
        <v>35</v>
      </c>
      <c r="AA45" s="438" t="s">
        <v>35</v>
      </c>
      <c r="AB45" s="438" t="s">
        <v>35</v>
      </c>
      <c r="AC45" s="438" t="s">
        <v>35</v>
      </c>
      <c r="AD45" s="438" t="s">
        <v>35</v>
      </c>
      <c r="AE45" s="438" t="s">
        <v>35</v>
      </c>
      <c r="AF45" s="438" t="s">
        <v>35</v>
      </c>
      <c r="AG45" s="438" t="s">
        <v>35</v>
      </c>
      <c r="AH45" s="438" t="s">
        <v>35</v>
      </c>
      <c r="AI45" s="438" t="s">
        <v>35</v>
      </c>
      <c r="AJ45" s="438" t="s">
        <v>35</v>
      </c>
    </row>
    <row r="46" s="307" customFormat="true" ht="17.1" customHeight="true" x14ac:dyDescent="0.2">
      <c r="A46" s="1823"/>
      <c r="B46" s="1100" t="s">
        <v>48</v>
      </c>
      <c r="C46" s="440" t="s">
        <v>35</v>
      </c>
      <c r="D46" s="440" t="s">
        <v>35</v>
      </c>
      <c r="E46" s="440" t="s">
        <v>35</v>
      </c>
      <c r="F46" s="440" t="s">
        <v>35</v>
      </c>
      <c r="G46" s="440" t="s">
        <v>35</v>
      </c>
      <c r="H46" s="440" t="s">
        <v>35</v>
      </c>
      <c r="I46" s="440" t="s">
        <v>35</v>
      </c>
      <c r="J46" s="440" t="s">
        <v>35</v>
      </c>
      <c r="K46" s="440" t="s">
        <v>35</v>
      </c>
      <c r="L46" s="440" t="s">
        <v>35</v>
      </c>
      <c r="M46" s="440" t="s">
        <v>35</v>
      </c>
      <c r="N46" s="440" t="s">
        <v>35</v>
      </c>
      <c r="O46" s="440" t="s">
        <v>35</v>
      </c>
      <c r="P46" s="440" t="s">
        <v>35</v>
      </c>
      <c r="Q46" s="440" t="s">
        <v>35</v>
      </c>
      <c r="R46" s="440" t="s">
        <v>35</v>
      </c>
      <c r="S46" s="440" t="s">
        <v>35</v>
      </c>
      <c r="T46" s="440" t="s">
        <v>35</v>
      </c>
      <c r="U46" s="440" t="s">
        <v>35</v>
      </c>
      <c r="V46" s="440" t="s">
        <v>35</v>
      </c>
      <c r="W46" s="440" t="s">
        <v>35</v>
      </c>
      <c r="X46" s="440" t="s">
        <v>35</v>
      </c>
      <c r="Y46" s="440" t="s">
        <v>35</v>
      </c>
      <c r="Z46" s="440" t="s">
        <v>35</v>
      </c>
      <c r="AA46" s="440" t="s">
        <v>35</v>
      </c>
      <c r="AB46" s="440" t="s">
        <v>35</v>
      </c>
      <c r="AC46" s="440" t="s">
        <v>35</v>
      </c>
      <c r="AD46" s="440" t="s">
        <v>35</v>
      </c>
      <c r="AE46" s="440" t="s">
        <v>35</v>
      </c>
      <c r="AF46" s="440" t="s">
        <v>35</v>
      </c>
      <c r="AG46" s="440" t="s">
        <v>35</v>
      </c>
      <c r="AH46" s="440" t="s">
        <v>35</v>
      </c>
      <c r="AI46" s="440" t="s">
        <v>35</v>
      </c>
      <c r="AJ46" s="440" t="s">
        <v>35</v>
      </c>
    </row>
    <row r="47" s="307" customFormat="true" ht="20.1" customHeight="true" x14ac:dyDescent="0.2">
      <c r="A47" s="1845" t="s">
        <v>172</v>
      </c>
      <c r="B47" s="1845"/>
      <c r="C47" s="1847" t="s">
        <v>150</v>
      </c>
      <c r="D47" s="1848"/>
      <c r="E47" s="1848"/>
      <c r="F47" s="1848"/>
      <c r="G47" s="1849"/>
      <c r="H47" s="1849" t="s">
        <v>38</v>
      </c>
      <c r="I47" s="1848"/>
      <c r="J47" s="1848"/>
      <c r="K47" s="1848"/>
      <c r="L47" s="1849"/>
      <c r="M47" s="1849" t="s">
        <v>37</v>
      </c>
      <c r="N47" s="1848"/>
      <c r="O47" s="1848"/>
      <c r="P47" s="1848"/>
      <c r="Q47" s="1849"/>
      <c r="R47" s="1849" t="s">
        <v>151</v>
      </c>
      <c r="S47" s="1848"/>
      <c r="T47" s="1848"/>
      <c r="U47" s="1848"/>
      <c r="V47" s="1848"/>
      <c r="W47" s="1848"/>
      <c r="X47" s="1848"/>
      <c r="Y47" s="1848"/>
      <c r="Z47" s="1848"/>
      <c r="AA47" s="1848"/>
      <c r="AB47" s="1848"/>
      <c r="AC47" s="1848"/>
      <c r="AD47" s="1848"/>
      <c r="AE47" s="1848"/>
      <c r="AF47" s="1848"/>
      <c r="AG47" s="1848"/>
      <c r="AH47" s="1848"/>
      <c r="AI47" s="1848"/>
      <c r="AJ47" s="1849"/>
    </row>
    <row r="48" s="433" customFormat="true" ht="45" customHeight="true" x14ac:dyDescent="0.2">
      <c r="A48" s="1851"/>
      <c r="B48" s="1851"/>
      <c r="C48" s="1101" t="s">
        <v>0</v>
      </c>
      <c r="D48" s="1102" t="s">
        <v>1</v>
      </c>
      <c r="E48" s="1102" t="s">
        <v>2</v>
      </c>
      <c r="F48" s="1102" t="s">
        <v>3</v>
      </c>
      <c r="G48" s="1103" t="s">
        <v>4</v>
      </c>
      <c r="H48" s="1102" t="s">
        <v>0</v>
      </c>
      <c r="I48" s="1102" t="s">
        <v>1</v>
      </c>
      <c r="J48" s="1102" t="s">
        <v>2</v>
      </c>
      <c r="K48" s="1102" t="s">
        <v>3</v>
      </c>
      <c r="L48" s="1103" t="s">
        <v>4</v>
      </c>
      <c r="M48" s="1102" t="s">
        <v>0</v>
      </c>
      <c r="N48" s="1102" t="s">
        <v>1</v>
      </c>
      <c r="O48" s="1102" t="s">
        <v>2</v>
      </c>
      <c r="P48" s="1102" t="s">
        <v>3</v>
      </c>
      <c r="Q48" s="1103" t="s">
        <v>4</v>
      </c>
      <c r="R48" s="1102" t="s">
        <v>152</v>
      </c>
      <c r="S48" s="1102" t="s">
        <v>153</v>
      </c>
      <c r="T48" s="1102" t="s">
        <v>154</v>
      </c>
      <c r="U48" s="1102" t="s">
        <v>155</v>
      </c>
      <c r="V48" s="1102" t="s">
        <v>156</v>
      </c>
      <c r="W48" s="1102" t="s">
        <v>157</v>
      </c>
      <c r="X48" s="1102" t="s">
        <v>158</v>
      </c>
      <c r="Y48" s="1102" t="s">
        <v>159</v>
      </c>
      <c r="Z48" s="1102" t="s">
        <v>160</v>
      </c>
      <c r="AA48" s="1102" t="s">
        <v>161</v>
      </c>
      <c r="AB48" s="1102" t="s">
        <v>162</v>
      </c>
      <c r="AC48" s="1102" t="s">
        <v>163</v>
      </c>
      <c r="AD48" s="1102" t="s">
        <v>164</v>
      </c>
      <c r="AE48" s="1102" t="s">
        <v>165</v>
      </c>
      <c r="AF48" s="1102" t="s">
        <v>166</v>
      </c>
      <c r="AG48" s="1102" t="s">
        <v>167</v>
      </c>
      <c r="AH48" s="1102" t="s">
        <v>168</v>
      </c>
      <c r="AI48" s="1102" t="s">
        <v>169</v>
      </c>
      <c r="AJ48" s="1104" t="s">
        <v>170</v>
      </c>
    </row>
    <row r="49" s="307" customFormat="true" ht="17.1" customHeight="true" x14ac:dyDescent="0.2">
      <c r="A49" s="1850" t="s">
        <v>177</v>
      </c>
      <c r="B49" s="1105" t="s">
        <v>178</v>
      </c>
      <c r="C49" s="1106">
        <v>0.4071853280142983</v>
      </c>
      <c r="D49" s="1107">
        <v>0.31552809633167761</v>
      </c>
      <c r="E49" s="1107">
        <v>1.0559673322226433</v>
      </c>
      <c r="F49" s="1107">
        <v>2.3575925437705703</v>
      </c>
      <c r="G49" s="1108">
        <v>37.01984439263498</v>
      </c>
      <c r="H49" s="1107">
        <v>2.9956711471447575</v>
      </c>
      <c r="I49" s="1107">
        <v>11.423069983229031</v>
      </c>
      <c r="J49" s="1107">
        <v>30.869242302667168</v>
      </c>
      <c r="K49" s="1107">
        <v>62.13123960457969</v>
      </c>
      <c r="L49" s="1108">
        <v>77.42887000068113</v>
      </c>
      <c r="M49" s="1107">
        <v>0.21732360054644279</v>
      </c>
      <c r="N49" s="1107">
        <v>0.18709226829033654</v>
      </c>
      <c r="O49" s="1107">
        <v>0.57053520685952508</v>
      </c>
      <c r="P49" s="1107">
        <v>0.73008588829126753</v>
      </c>
      <c r="Q49" s="1108">
        <v>13.385119146101168</v>
      </c>
      <c r="R49" s="1107">
        <v>1.1538839036990529</v>
      </c>
      <c r="S49" s="1107">
        <v>2.9384137592003921</v>
      </c>
      <c r="T49" s="1107">
        <v>5.0296358157900585</v>
      </c>
      <c r="U49" s="1107">
        <v>0</v>
      </c>
      <c r="V49" s="1107">
        <v>2.1477003174622373</v>
      </c>
      <c r="W49" s="1107">
        <v>0.78362582977157447</v>
      </c>
      <c r="X49" s="1107">
        <v>3.7169984896952788</v>
      </c>
      <c r="Y49" s="1107">
        <v>2.4770917619372907</v>
      </c>
      <c r="Z49" s="1107">
        <v>4.1421027140429301</v>
      </c>
      <c r="AA49" s="1107">
        <v>19.157954974264079</v>
      </c>
      <c r="AB49" s="1107">
        <v>1.2179371089098687</v>
      </c>
      <c r="AC49" s="1107">
        <v>0</v>
      </c>
      <c r="AD49" s="1107">
        <v>65.594230528675112</v>
      </c>
      <c r="AE49" s="1107">
        <v>0.91072637174951887</v>
      </c>
      <c r="AF49" s="1107">
        <v>0.15444628820031481</v>
      </c>
      <c r="AG49" s="1107">
        <v>1.2841130339748452</v>
      </c>
      <c r="AH49" s="1107">
        <v>3.0790723112920042</v>
      </c>
      <c r="AI49" s="1107">
        <v>0.5502727084325767</v>
      </c>
      <c r="AJ49" s="1109">
        <v>1.1832927954711612</v>
      </c>
    </row>
    <row r="50" s="307" customFormat="true" ht="17.1" customHeight="true" x14ac:dyDescent="0.2">
      <c r="A50" s="1822"/>
      <c r="B50" s="1110" t="s">
        <v>179</v>
      </c>
      <c r="C50" s="1111">
        <v>0.38576947193500755</v>
      </c>
      <c r="D50" s="1112">
        <v>0.53610690204433153</v>
      </c>
      <c r="E50" s="1112">
        <v>1.2865043627547745</v>
      </c>
      <c r="F50" s="1112">
        <v>1.7348911054828522</v>
      </c>
      <c r="G50" s="1113">
        <v>3.0455266828728242</v>
      </c>
      <c r="H50" s="1112">
        <v>0.91604148022810772</v>
      </c>
      <c r="I50" s="1112">
        <v>2.534456455952165</v>
      </c>
      <c r="J50" s="1112">
        <v>3.9257214546018875</v>
      </c>
      <c r="K50" s="1112">
        <v>0.96030249854399241</v>
      </c>
      <c r="L50" s="1113">
        <v>0.91103198745271663</v>
      </c>
      <c r="M50" s="1112">
        <v>0.23368472137596744</v>
      </c>
      <c r="N50" s="1112">
        <v>0.78255731836231956</v>
      </c>
      <c r="O50" s="1112">
        <v>0.61062031587109633</v>
      </c>
      <c r="P50" s="1112">
        <v>1.1374890407119052</v>
      </c>
      <c r="Q50" s="1113">
        <v>3.8148183415902772</v>
      </c>
      <c r="R50" s="1112">
        <v>0</v>
      </c>
      <c r="S50" s="1112">
        <v>0.17579613486387269</v>
      </c>
      <c r="T50" s="1112">
        <v>3.7979246870487282</v>
      </c>
      <c r="U50" s="1112">
        <v>5.3845700573280683E-2</v>
      </c>
      <c r="V50" s="1112">
        <v>1.0971778974369166</v>
      </c>
      <c r="W50" s="1112">
        <v>0.56470233162500871</v>
      </c>
      <c r="X50" s="1112">
        <v>1.5744321384077504</v>
      </c>
      <c r="Y50" s="1112">
        <v>2.6426025971056015</v>
      </c>
      <c r="Z50" s="1112">
        <v>1.9272857624754773</v>
      </c>
      <c r="AA50" s="1112">
        <v>0.79582412027866589</v>
      </c>
      <c r="AB50" s="1112">
        <v>0.18511352710936049</v>
      </c>
      <c r="AC50" s="1112">
        <v>0</v>
      </c>
      <c r="AD50" s="1112">
        <v>3.2619317497480802</v>
      </c>
      <c r="AE50" s="1112">
        <v>0.34911177583731556</v>
      </c>
      <c r="AF50" s="1112">
        <v>0.15444628820031481</v>
      </c>
      <c r="AG50" s="1112">
        <v>2.8398673083172872</v>
      </c>
      <c r="AH50" s="1112">
        <v>0</v>
      </c>
      <c r="AI50" s="1112">
        <v>0.28153547771046022</v>
      </c>
      <c r="AJ50" s="1114">
        <v>0</v>
      </c>
    </row>
    <row r="51" s="307" customFormat="true" ht="17.1" customHeight="true" x14ac:dyDescent="0.2">
      <c r="A51" s="1822"/>
      <c r="B51" s="1110" t="s">
        <v>180</v>
      </c>
      <c r="C51" s="1111">
        <v>2.9275839179124546E-2</v>
      </c>
      <c r="D51" s="1112">
        <v>0</v>
      </c>
      <c r="E51" s="1112">
        <v>9.9821713725739992E-3</v>
      </c>
      <c r="F51" s="1112">
        <v>5.8991353988187389E-2</v>
      </c>
      <c r="G51" s="1113">
        <v>0.2300566278128148</v>
      </c>
      <c r="H51" s="1112">
        <v>0</v>
      </c>
      <c r="I51" s="1112">
        <v>0.22354334512751359</v>
      </c>
      <c r="J51" s="1112">
        <v>0.10262779610930575</v>
      </c>
      <c r="K51" s="1112">
        <v>0</v>
      </c>
      <c r="L51" s="1113">
        <v>0</v>
      </c>
      <c r="M51" s="1112">
        <v>3.4584723679057496E-2</v>
      </c>
      <c r="N51" s="1112">
        <v>0</v>
      </c>
      <c r="O51" s="1112">
        <v>0</v>
      </c>
      <c r="P51" s="1112">
        <v>0</v>
      </c>
      <c r="Q51" s="1113">
        <v>0.29415284879694009</v>
      </c>
      <c r="R51" s="1112">
        <v>0</v>
      </c>
      <c r="S51" s="1112">
        <v>0</v>
      </c>
      <c r="T51" s="1112">
        <v>0</v>
      </c>
      <c r="U51" s="1112">
        <v>0</v>
      </c>
      <c r="V51" s="1112">
        <v>0</v>
      </c>
      <c r="W51" s="1112">
        <v>1.0075189239920244</v>
      </c>
      <c r="X51" s="1112">
        <v>0.13872392915967743</v>
      </c>
      <c r="Y51" s="1112">
        <v>0</v>
      </c>
      <c r="Z51" s="1112">
        <v>0</v>
      </c>
      <c r="AA51" s="1112">
        <v>0</v>
      </c>
      <c r="AB51" s="1112">
        <v>0</v>
      </c>
      <c r="AC51" s="1112">
        <v>0</v>
      </c>
      <c r="AD51" s="1112">
        <v>0</v>
      </c>
      <c r="AE51" s="1112">
        <v>0</v>
      </c>
      <c r="AF51" s="1112">
        <v>0</v>
      </c>
      <c r="AG51" s="1112">
        <v>0</v>
      </c>
      <c r="AH51" s="1112">
        <v>0</v>
      </c>
      <c r="AI51" s="1112">
        <v>0.2289430714785721</v>
      </c>
      <c r="AJ51" s="1114">
        <v>0</v>
      </c>
    </row>
    <row r="52" s="307" customFormat="true" ht="17.1" customHeight="true" x14ac:dyDescent="0.2">
      <c r="A52" s="1822"/>
      <c r="B52" s="1110" t="s">
        <v>181</v>
      </c>
      <c r="C52" s="1111">
        <v>29.875983682144113</v>
      </c>
      <c r="D52" s="1112">
        <v>25.96887053530094</v>
      </c>
      <c r="E52" s="1112">
        <v>20.434270117774652</v>
      </c>
      <c r="F52" s="1112">
        <v>19.027892424962122</v>
      </c>
      <c r="G52" s="1113">
        <v>14.05083037196056</v>
      </c>
      <c r="H52" s="1112">
        <v>20.456610089270256</v>
      </c>
      <c r="I52" s="1112">
        <v>18.929486942982319</v>
      </c>
      <c r="J52" s="1112">
        <v>15.994661708985722</v>
      </c>
      <c r="K52" s="1112">
        <v>9.9521707464743923</v>
      </c>
      <c r="L52" s="1113">
        <v>5.6171959214183023</v>
      </c>
      <c r="M52" s="1112">
        <v>31.070213956125041</v>
      </c>
      <c r="N52" s="1112">
        <v>26.380068191652196</v>
      </c>
      <c r="O52" s="1112">
        <v>21.576515345956739</v>
      </c>
      <c r="P52" s="1112">
        <v>20.346359154811417</v>
      </c>
      <c r="Q52" s="1113">
        <v>16.953009454126956</v>
      </c>
      <c r="R52" s="1112">
        <v>0.63095636807093969</v>
      </c>
      <c r="S52" s="1112">
        <v>11.873489023061881</v>
      </c>
      <c r="T52" s="1112">
        <v>20.488923536923231</v>
      </c>
      <c r="U52" s="1112">
        <v>23.49169395911283</v>
      </c>
      <c r="V52" s="1112">
        <v>15.225501142604983</v>
      </c>
      <c r="W52" s="1112">
        <v>10.693123856277504</v>
      </c>
      <c r="X52" s="1112">
        <v>4.1176374029968388</v>
      </c>
      <c r="Y52" s="1112">
        <v>10.993863216767702</v>
      </c>
      <c r="Z52" s="1112">
        <v>16.00347377276357</v>
      </c>
      <c r="AA52" s="1112">
        <v>1.6673023154904425</v>
      </c>
      <c r="AB52" s="1112">
        <v>11.498816946294909</v>
      </c>
      <c r="AC52" s="1112">
        <v>28.99414483309446</v>
      </c>
      <c r="AD52" s="1112">
        <v>3.9424925733411658</v>
      </c>
      <c r="AE52" s="1112">
        <v>6.5456020430506037</v>
      </c>
      <c r="AF52" s="1112">
        <v>80.529017978823262</v>
      </c>
      <c r="AG52" s="1112">
        <v>1.5545141101755942</v>
      </c>
      <c r="AH52" s="1112">
        <v>37.256810344838385</v>
      </c>
      <c r="AI52" s="1112">
        <v>90.565119723149792</v>
      </c>
      <c r="AJ52" s="1114">
        <v>8.9140767695449696</v>
      </c>
    </row>
    <row r="53" s="307" customFormat="true" ht="17.1" customHeight="true" x14ac:dyDescent="0.2">
      <c r="A53" s="1822"/>
      <c r="B53" s="1110" t="s">
        <v>182</v>
      </c>
      <c r="C53" s="1111">
        <v>12.257600348730827</v>
      </c>
      <c r="D53" s="1112">
        <v>12.151493594168981</v>
      </c>
      <c r="E53" s="1112">
        <v>9.6425011096035256</v>
      </c>
      <c r="F53" s="1112">
        <v>9.576111886508496</v>
      </c>
      <c r="G53" s="1113">
        <v>3.7025358615221879</v>
      </c>
      <c r="H53" s="1112">
        <v>9.7712258821043534</v>
      </c>
      <c r="I53" s="1112">
        <v>5.6316051523587509</v>
      </c>
      <c r="J53" s="1112">
        <v>4.0592462950050168</v>
      </c>
      <c r="K53" s="1112">
        <v>1.1195654927263377</v>
      </c>
      <c r="L53" s="1113">
        <v>0.29411990768769752</v>
      </c>
      <c r="M53" s="1112">
        <v>12.305466375746187</v>
      </c>
      <c r="N53" s="1112">
        <v>13.066486041773832</v>
      </c>
      <c r="O53" s="1112">
        <v>9.3606065173244932</v>
      </c>
      <c r="P53" s="1112">
        <v>10.121761883483156</v>
      </c>
      <c r="Q53" s="1113">
        <v>7.2770601141229561</v>
      </c>
      <c r="R53" s="1112">
        <v>1.112738375595173</v>
      </c>
      <c r="S53" s="1112">
        <v>0.74675449289071882</v>
      </c>
      <c r="T53" s="1112">
        <v>31.703124680114282</v>
      </c>
      <c r="U53" s="1112">
        <v>17.687020725878948</v>
      </c>
      <c r="V53" s="1112">
        <v>9.1190797766849343</v>
      </c>
      <c r="W53" s="1112">
        <v>23.377499294726093</v>
      </c>
      <c r="X53" s="1112">
        <v>2.7300078093428954</v>
      </c>
      <c r="Y53" s="1112">
        <v>2.3520429060052113</v>
      </c>
      <c r="Z53" s="1112">
        <v>8.7065554319995702</v>
      </c>
      <c r="AA53" s="1112">
        <v>12.923314617832249</v>
      </c>
      <c r="AB53" s="1112">
        <v>9.4694323853035005</v>
      </c>
      <c r="AC53" s="1112">
        <v>3.1034659535485574</v>
      </c>
      <c r="AD53" s="1112">
        <v>0.53202592997128617</v>
      </c>
      <c r="AE53" s="1112">
        <v>3.449236243722245</v>
      </c>
      <c r="AF53" s="1112">
        <v>0.56682689559115973</v>
      </c>
      <c r="AG53" s="1112">
        <v>13.30103441229693</v>
      </c>
      <c r="AH53" s="1112">
        <v>12.592803328134691</v>
      </c>
      <c r="AI53" s="1112">
        <v>2.7091770840659573</v>
      </c>
      <c r="AJ53" s="1114">
        <v>6.0961123051786883</v>
      </c>
    </row>
    <row r="54" s="307" customFormat="true" ht="17.1" customHeight="true" x14ac:dyDescent="0.2">
      <c r="A54" s="1822"/>
      <c r="B54" s="1110" t="s">
        <v>183</v>
      </c>
      <c r="C54" s="1111">
        <v>20.628171972484164</v>
      </c>
      <c r="D54" s="1112">
        <v>15.678909411424231</v>
      </c>
      <c r="E54" s="1112">
        <v>12.585269790987979</v>
      </c>
      <c r="F54" s="1112">
        <v>7.6553055319245944</v>
      </c>
      <c r="G54" s="1113">
        <v>1.4241300127379892</v>
      </c>
      <c r="H54" s="1112">
        <v>12.814290369147837</v>
      </c>
      <c r="I54" s="1112">
        <v>3.294098877085379</v>
      </c>
      <c r="J54" s="1112">
        <v>0.87795674018978664</v>
      </c>
      <c r="K54" s="1112">
        <v>0.65298892611364767</v>
      </c>
      <c r="L54" s="1113">
        <v>5.0106798075801311E-2</v>
      </c>
      <c r="M54" s="1112">
        <v>21.371862676299493</v>
      </c>
      <c r="N54" s="1112">
        <v>15.522332074655045</v>
      </c>
      <c r="O54" s="1112">
        <v>15.217426576370553</v>
      </c>
      <c r="P54" s="1112">
        <v>9.5264575598197645</v>
      </c>
      <c r="Q54" s="1113">
        <v>3.6441606977191725</v>
      </c>
      <c r="R54" s="1112">
        <v>3.3469539348257955</v>
      </c>
      <c r="S54" s="1112">
        <v>4.5385036125595617</v>
      </c>
      <c r="T54" s="1112">
        <v>13.303466390234147</v>
      </c>
      <c r="U54" s="1112">
        <v>38.994562970269861</v>
      </c>
      <c r="V54" s="1112">
        <v>3.5874004334402354</v>
      </c>
      <c r="W54" s="1112">
        <v>49.435306835276904</v>
      </c>
      <c r="X54" s="1112">
        <v>10.620829219552858</v>
      </c>
      <c r="Y54" s="1112">
        <v>0.96206961252649803</v>
      </c>
      <c r="Z54" s="1112">
        <v>9.9850770271132756</v>
      </c>
      <c r="AA54" s="1112">
        <v>8.8313084864477069</v>
      </c>
      <c r="AB54" s="1112">
        <v>14.333024227990613</v>
      </c>
      <c r="AC54" s="1112">
        <v>7.3538410566950718</v>
      </c>
      <c r="AD54" s="1112">
        <v>0</v>
      </c>
      <c r="AE54" s="1112">
        <v>23.941164184674911</v>
      </c>
      <c r="AF54" s="1112">
        <v>6.339810885915047</v>
      </c>
      <c r="AG54" s="1112">
        <v>7.860849691334078</v>
      </c>
      <c r="AH54" s="1112">
        <v>35.307550949294239</v>
      </c>
      <c r="AI54" s="1112">
        <v>3.5932669161433339</v>
      </c>
      <c r="AJ54" s="1114">
        <v>3.0841221506405092</v>
      </c>
    </row>
    <row r="55" s="307" customFormat="true" ht="17.1" customHeight="true" x14ac:dyDescent="0.2">
      <c r="A55" s="1822"/>
      <c r="B55" s="1110" t="s">
        <v>184</v>
      </c>
      <c r="C55" s="1111">
        <v>9.220021182273648E-2</v>
      </c>
      <c r="D55" s="1112">
        <v>0.1301139902659503</v>
      </c>
      <c r="E55" s="1112">
        <v>0.2799876203199872</v>
      </c>
      <c r="F55" s="1112">
        <v>0.11001565332173892</v>
      </c>
      <c r="G55" s="1113">
        <v>8.12143293541846E-2</v>
      </c>
      <c r="H55" s="1112">
        <v>0.7019103956988948</v>
      </c>
      <c r="I55" s="1112">
        <v>0.24822417155734591</v>
      </c>
      <c r="J55" s="1112">
        <v>0.11486308323712896</v>
      </c>
      <c r="K55" s="1112">
        <v>9.7207256297882488E-2</v>
      </c>
      <c r="L55" s="1113">
        <v>6.7990101507314674E-2</v>
      </c>
      <c r="M55" s="1112">
        <v>3.3270300768191201E-2</v>
      </c>
      <c r="N55" s="1112">
        <v>0.10218756976993019</v>
      </c>
      <c r="O55" s="1112">
        <v>0.30981322520443838</v>
      </c>
      <c r="P55" s="1112">
        <v>5.703168087246055E-2</v>
      </c>
      <c r="Q55" s="1113">
        <v>9.3944223449490494E-2</v>
      </c>
      <c r="R55" s="1112">
        <v>0</v>
      </c>
      <c r="S55" s="1112">
        <v>0</v>
      </c>
      <c r="T55" s="1112">
        <v>0.25356941543487599</v>
      </c>
      <c r="U55" s="1112">
        <v>9.7392649763708469E-2</v>
      </c>
      <c r="V55" s="1112">
        <v>0.22420885402416826</v>
      </c>
      <c r="W55" s="1112">
        <v>0.51559935308191029</v>
      </c>
      <c r="X55" s="1112">
        <v>0</v>
      </c>
      <c r="Y55" s="1112">
        <v>0</v>
      </c>
      <c r="Z55" s="1112">
        <v>0</v>
      </c>
      <c r="AA55" s="1112">
        <v>1.5315475627262245</v>
      </c>
      <c r="AB55" s="1112">
        <v>1.0281674109696328</v>
      </c>
      <c r="AC55" s="1112">
        <v>0</v>
      </c>
      <c r="AD55" s="1112">
        <v>0</v>
      </c>
      <c r="AE55" s="1112">
        <v>0</v>
      </c>
      <c r="AF55" s="1112">
        <v>0</v>
      </c>
      <c r="AG55" s="1112">
        <v>0.20683701949183075</v>
      </c>
      <c r="AH55" s="1112">
        <v>0</v>
      </c>
      <c r="AI55" s="1112">
        <v>0</v>
      </c>
      <c r="AJ55" s="1114">
        <v>0.11349688275504341</v>
      </c>
    </row>
    <row r="56" s="307" customFormat="true" ht="17.1" customHeight="true" x14ac:dyDescent="0.2">
      <c r="A56" s="1822"/>
      <c r="B56" s="1110" t="s">
        <v>185</v>
      </c>
      <c r="C56" s="1111">
        <v>1.525967547202344</v>
      </c>
      <c r="D56" s="1112">
        <v>0.39748617300190286</v>
      </c>
      <c r="E56" s="1112">
        <v>0.51616352683571265</v>
      </c>
      <c r="F56" s="1112">
        <v>0.17484662057070102</v>
      </c>
      <c r="G56" s="1113">
        <v>0.13733064326328345</v>
      </c>
      <c r="H56" s="1112">
        <v>0.76596202230983979</v>
      </c>
      <c r="I56" s="1112">
        <v>0.27043204578572283</v>
      </c>
      <c r="J56" s="1112">
        <v>0</v>
      </c>
      <c r="K56" s="1112">
        <v>0</v>
      </c>
      <c r="L56" s="1113">
        <v>0</v>
      </c>
      <c r="M56" s="1112">
        <v>1.6678404997218197</v>
      </c>
      <c r="N56" s="1112">
        <v>0.29784830164668291</v>
      </c>
      <c r="O56" s="1112">
        <v>0.56799014987621665</v>
      </c>
      <c r="P56" s="1112">
        <v>0.34357324965803465</v>
      </c>
      <c r="Q56" s="1113">
        <v>0.18575726261156053</v>
      </c>
      <c r="R56" s="1112">
        <v>0</v>
      </c>
      <c r="S56" s="1112">
        <v>0</v>
      </c>
      <c r="T56" s="1112">
        <v>0</v>
      </c>
      <c r="U56" s="1112">
        <v>0.25180796488555274</v>
      </c>
      <c r="V56" s="1112">
        <v>0.38127851106033678</v>
      </c>
      <c r="W56" s="1112">
        <v>1.6669723407487669</v>
      </c>
      <c r="X56" s="1112">
        <v>0.68856364123267122</v>
      </c>
      <c r="Y56" s="1112">
        <v>0.14609446291363853</v>
      </c>
      <c r="Z56" s="1112">
        <v>3.9052583596647379</v>
      </c>
      <c r="AA56" s="1112">
        <v>1.5329846298283358</v>
      </c>
      <c r="AB56" s="1112">
        <v>11.347557036631239</v>
      </c>
      <c r="AC56" s="1112">
        <v>0</v>
      </c>
      <c r="AD56" s="1112">
        <v>0</v>
      </c>
      <c r="AE56" s="1112">
        <v>3.730464984545645</v>
      </c>
      <c r="AF56" s="1112">
        <v>0</v>
      </c>
      <c r="AG56" s="1112">
        <v>0.13970815016169089</v>
      </c>
      <c r="AH56" s="1112">
        <v>0</v>
      </c>
      <c r="AI56" s="1112">
        <v>8.9669976430704249E-2</v>
      </c>
      <c r="AJ56" s="1114">
        <v>0.13921246421393416</v>
      </c>
    </row>
    <row r="57" s="307" customFormat="true" ht="17.1" customHeight="true" x14ac:dyDescent="0.2">
      <c r="A57" s="1822"/>
      <c r="B57" s="1110" t="s">
        <v>186</v>
      </c>
      <c r="C57" s="1111">
        <v>16.018336658580836</v>
      </c>
      <c r="D57" s="1112">
        <v>13.470349052459902</v>
      </c>
      <c r="E57" s="1112">
        <v>9.7261142629991131</v>
      </c>
      <c r="F57" s="1112">
        <v>9.614794734341146</v>
      </c>
      <c r="G57" s="1113">
        <v>5.4201709357905319</v>
      </c>
      <c r="H57" s="1112">
        <v>12.867908414282883</v>
      </c>
      <c r="I57" s="1112">
        <v>7.2756741386912083</v>
      </c>
      <c r="J57" s="1112">
        <v>2.9214327038795003</v>
      </c>
      <c r="K57" s="1112">
        <v>1.5986856981635882</v>
      </c>
      <c r="L57" s="1113">
        <v>0</v>
      </c>
      <c r="M57" s="1112">
        <v>16.382525311147543</v>
      </c>
      <c r="N57" s="1112">
        <v>14.137912065478908</v>
      </c>
      <c r="O57" s="1112">
        <v>10.316174711161045</v>
      </c>
      <c r="P57" s="1112">
        <v>9.8672727505612876</v>
      </c>
      <c r="Q57" s="1113">
        <v>8.9165631937030625</v>
      </c>
      <c r="R57" s="1112">
        <v>9.2089124710793175</v>
      </c>
      <c r="S57" s="1112">
        <v>24.181753089153879</v>
      </c>
      <c r="T57" s="1112">
        <v>14.27585081982893</v>
      </c>
      <c r="U57" s="1112">
        <v>9.3981677276655819</v>
      </c>
      <c r="V57" s="1112">
        <v>12.358041638152686</v>
      </c>
      <c r="W57" s="1112">
        <v>1.9091408885470562</v>
      </c>
      <c r="X57" s="1112">
        <v>4.2037525611215631</v>
      </c>
      <c r="Y57" s="1112">
        <v>22.475748884489452</v>
      </c>
      <c r="Z57" s="1112">
        <v>24.319819530514376</v>
      </c>
      <c r="AA57" s="1112">
        <v>1.3837133178159111</v>
      </c>
      <c r="AB57" s="1112">
        <v>33.895681411844194</v>
      </c>
      <c r="AC57" s="1112">
        <v>1.3039176179386873</v>
      </c>
      <c r="AD57" s="1112">
        <v>5.0982109063238257</v>
      </c>
      <c r="AE57" s="1112">
        <v>14.328530321124452</v>
      </c>
      <c r="AF57" s="1112">
        <v>5.0360377698494174</v>
      </c>
      <c r="AG57" s="1112">
        <v>8.5941790500466766</v>
      </c>
      <c r="AH57" s="1112">
        <v>1.8464731848229676</v>
      </c>
      <c r="AI57" s="1112">
        <v>8.9669976430704249E-2</v>
      </c>
      <c r="AJ57" s="1114">
        <v>9.7213302585187851</v>
      </c>
    </row>
    <row r="58" s="307" customFormat="true" ht="17.1" customHeight="true" x14ac:dyDescent="0.2">
      <c r="A58" s="1822"/>
      <c r="B58" s="1110" t="s">
        <v>187</v>
      </c>
      <c r="C58" s="1111">
        <v>17.929078253563969</v>
      </c>
      <c r="D58" s="1112">
        <v>30.31569365056907</v>
      </c>
      <c r="E58" s="1112">
        <v>42.988113304343898</v>
      </c>
      <c r="F58" s="1112">
        <v>46.725892218192968</v>
      </c>
      <c r="G58" s="1113">
        <v>26.980921881453025</v>
      </c>
      <c r="H58" s="1112">
        <v>35.791866971408176</v>
      </c>
      <c r="I58" s="1112">
        <v>43.578900939814744</v>
      </c>
      <c r="J58" s="1112">
        <v>31.191881568915665</v>
      </c>
      <c r="K58" s="1112">
        <v>14.644665586688168</v>
      </c>
      <c r="L58" s="1113">
        <v>3.3090771330244197</v>
      </c>
      <c r="M58" s="1112">
        <v>15.878222496184089</v>
      </c>
      <c r="N58" s="1112">
        <v>28.969110924732643</v>
      </c>
      <c r="O58" s="1112">
        <v>40.167873096411412</v>
      </c>
      <c r="P58" s="1112">
        <v>45.823799400929509</v>
      </c>
      <c r="Q58" s="1113">
        <v>40.700729184464471</v>
      </c>
      <c r="R58" s="1112">
        <v>82.054303739346778</v>
      </c>
      <c r="S58" s="1112">
        <v>52.321546825985642</v>
      </c>
      <c r="T58" s="1112">
        <v>10.638640597251245</v>
      </c>
      <c r="U58" s="1112">
        <v>8.4880510666224716</v>
      </c>
      <c r="V58" s="1112">
        <v>53.611250956682554</v>
      </c>
      <c r="W58" s="1112">
        <v>9.0476557619870839</v>
      </c>
      <c r="X58" s="1112">
        <v>71.084232717762362</v>
      </c>
      <c r="Y58" s="1112">
        <v>53.25195593961012</v>
      </c>
      <c r="Z58" s="1112">
        <v>29.847971020615365</v>
      </c>
      <c r="AA58" s="1112">
        <v>47.025619599811272</v>
      </c>
      <c r="AB58" s="1112">
        <v>16.875099856746132</v>
      </c>
      <c r="AC58" s="1112">
        <v>59.117518890879772</v>
      </c>
      <c r="AD58" s="1112">
        <v>10.029047657580634</v>
      </c>
      <c r="AE58" s="1112">
        <v>46.226159466398023</v>
      </c>
      <c r="AF58" s="1112">
        <v>6.6095507778394413</v>
      </c>
      <c r="AG58" s="1112">
        <v>63.129305819264779</v>
      </c>
      <c r="AH58" s="1112">
        <v>6.5863467744122506</v>
      </c>
      <c r="AI58" s="1112">
        <v>1.8361293543669337</v>
      </c>
      <c r="AJ58" s="1114">
        <v>67.702796322025023</v>
      </c>
    </row>
    <row r="59" s="307" customFormat="true" ht="17.1" customHeight="true" x14ac:dyDescent="0.2">
      <c r="A59" s="1822"/>
      <c r="B59" s="1110" t="s">
        <v>188</v>
      </c>
      <c r="C59" s="1111">
        <v>0.62345837936224613</v>
      </c>
      <c r="D59" s="1112">
        <v>0.91805363612975577</v>
      </c>
      <c r="E59" s="1112">
        <v>1.2711775693504317</v>
      </c>
      <c r="F59" s="1112">
        <v>2.4990301574382876</v>
      </c>
      <c r="G59" s="1113">
        <v>1.5130804336094328</v>
      </c>
      <c r="H59" s="1112">
        <v>2.7768395530818824</v>
      </c>
      <c r="I59" s="1112">
        <v>5.1273195532517883</v>
      </c>
      <c r="J59" s="1112">
        <v>2.0964809013910815</v>
      </c>
      <c r="K59" s="1112">
        <v>0.85342384758822198</v>
      </c>
      <c r="L59" s="1113">
        <v>0.30519842712944517</v>
      </c>
      <c r="M59" s="1112">
        <v>0.56334854260556344</v>
      </c>
      <c r="N59" s="1112">
        <v>0.48747486081996944</v>
      </c>
      <c r="O59" s="1112">
        <v>1.0886882068714445</v>
      </c>
      <c r="P59" s="1112">
        <v>1.8613014130639212</v>
      </c>
      <c r="Q59" s="1113">
        <v>2.035640727019334</v>
      </c>
      <c r="R59" s="1112">
        <v>0</v>
      </c>
      <c r="S59" s="1112">
        <v>0.86679815159892337</v>
      </c>
      <c r="T59" s="1112">
        <v>0.13176732131522559</v>
      </c>
      <c r="U59" s="1112">
        <v>0.43000181699673579</v>
      </c>
      <c r="V59" s="1112">
        <v>2.1682099890366215</v>
      </c>
      <c r="W59" s="1112">
        <v>3.1405238451261225E-2</v>
      </c>
      <c r="X59" s="1112">
        <v>0.90298024734291982</v>
      </c>
      <c r="Y59" s="1112">
        <v>4.5996926855424451</v>
      </c>
      <c r="Z59" s="1112">
        <v>0.8022806581871792</v>
      </c>
      <c r="AA59" s="1112">
        <v>4.5091292532632652</v>
      </c>
      <c r="AB59" s="1112">
        <v>0.149170088200445</v>
      </c>
      <c r="AC59" s="1112">
        <v>0</v>
      </c>
      <c r="AD59" s="1112">
        <v>3.2795084358947122</v>
      </c>
      <c r="AE59" s="1112">
        <v>0.3159377813572779</v>
      </c>
      <c r="AF59" s="1112">
        <v>0.15444628820031481</v>
      </c>
      <c r="AG59" s="1112">
        <v>0.440746941074041</v>
      </c>
      <c r="AH59" s="1112">
        <v>0</v>
      </c>
      <c r="AI59" s="1112">
        <v>5.6215711790981934E-2</v>
      </c>
      <c r="AJ59" s="1114">
        <v>3.0455600516518402</v>
      </c>
    </row>
    <row r="60" s="307" customFormat="true" ht="17.1" customHeight="true" x14ac:dyDescent="0.2">
      <c r="A60" s="1822"/>
      <c r="B60" s="1110" t="s">
        <v>189</v>
      </c>
      <c r="C60" s="1111">
        <v>0</v>
      </c>
      <c r="D60" s="1112">
        <v>0</v>
      </c>
      <c r="E60" s="1112">
        <v>4.5814135873791198E-2</v>
      </c>
      <c r="F60" s="1112">
        <v>0.31838394444415713</v>
      </c>
      <c r="G60" s="1113">
        <v>6.1446485415293157</v>
      </c>
      <c r="H60" s="1112">
        <v>0</v>
      </c>
      <c r="I60" s="1112">
        <v>0.98727947515478021</v>
      </c>
      <c r="J60" s="1112">
        <v>6.9716476525955429</v>
      </c>
      <c r="K60" s="1112">
        <v>7.9897503428240801</v>
      </c>
      <c r="L60" s="1113">
        <v>11.812691488077483</v>
      </c>
      <c r="M60" s="1112">
        <v>0</v>
      </c>
      <c r="N60" s="1112">
        <v>0</v>
      </c>
      <c r="O60" s="1112">
        <v>2.8051109093399553E-2</v>
      </c>
      <c r="P60" s="1112">
        <v>0.1404518972021479</v>
      </c>
      <c r="Q60" s="1113">
        <v>2.4843020585997366</v>
      </c>
      <c r="R60" s="1112">
        <v>0.8779935585800811</v>
      </c>
      <c r="S60" s="1112">
        <v>2.3569449106852471</v>
      </c>
      <c r="T60" s="1112">
        <v>8.1177414366971762E-2</v>
      </c>
      <c r="U60" s="1112">
        <v>0.35274924204552832</v>
      </c>
      <c r="V60" s="1112">
        <v>8.0150483414406448E-2</v>
      </c>
      <c r="W60" s="1112">
        <v>0.96744934551478889</v>
      </c>
      <c r="X60" s="1112">
        <v>0</v>
      </c>
      <c r="Y60" s="1112">
        <v>9.8837933102016329E-2</v>
      </c>
      <c r="Z60" s="1112">
        <v>0.19394077372037133</v>
      </c>
      <c r="AA60" s="1112">
        <v>0.60993067958735225</v>
      </c>
      <c r="AB60" s="1112">
        <v>0</v>
      </c>
      <c r="AC60" s="1112">
        <v>0.12711164784316448</v>
      </c>
      <c r="AD60" s="1112">
        <v>8.2625522184653786</v>
      </c>
      <c r="AE60" s="1112">
        <v>2.2962127823998264E-2</v>
      </c>
      <c r="AF60" s="1112">
        <v>0.33300328526581258</v>
      </c>
      <c r="AG60" s="1112">
        <v>0</v>
      </c>
      <c r="AH60" s="1112">
        <v>3.330943107205226</v>
      </c>
      <c r="AI60" s="1112">
        <v>0</v>
      </c>
      <c r="AJ60" s="1114">
        <v>0</v>
      </c>
    </row>
    <row r="61" s="307" customFormat="true" ht="17.1" customHeight="true" x14ac:dyDescent="0.2">
      <c r="A61" s="1822"/>
      <c r="B61" s="1110" t="s">
        <v>190</v>
      </c>
      <c r="C61" s="1111">
        <v>0.22697230698039503</v>
      </c>
      <c r="D61" s="1112">
        <v>0.11739495830334859</v>
      </c>
      <c r="E61" s="1112">
        <v>0.15813469556081872</v>
      </c>
      <c r="F61" s="1112">
        <v>0.14625182505408515</v>
      </c>
      <c r="G61" s="1113">
        <v>0.24970928545882282</v>
      </c>
      <c r="H61" s="1112">
        <v>0.14167367532316877</v>
      </c>
      <c r="I61" s="1112">
        <v>0.47590891900941212</v>
      </c>
      <c r="J61" s="1112">
        <v>0.87423779242240174</v>
      </c>
      <c r="K61" s="1112">
        <v>0</v>
      </c>
      <c r="L61" s="1113">
        <v>0.20371823494578079</v>
      </c>
      <c r="M61" s="1112">
        <v>0.24165679580061619</v>
      </c>
      <c r="N61" s="1112">
        <v>6.6930382818053469E-2</v>
      </c>
      <c r="O61" s="1112">
        <v>0.18570553899966166</v>
      </c>
      <c r="P61" s="1112">
        <v>4.4416080595130761E-2</v>
      </c>
      <c r="Q61" s="1113">
        <v>0.21474274769494481</v>
      </c>
      <c r="R61" s="1112">
        <v>1.6142576488027207</v>
      </c>
      <c r="S61" s="1112">
        <v>0</v>
      </c>
      <c r="T61" s="1112">
        <v>0.29591932169259455</v>
      </c>
      <c r="U61" s="1112">
        <v>0.75470617618538993</v>
      </c>
      <c r="V61" s="1112">
        <v>0</v>
      </c>
      <c r="W61" s="1112">
        <v>0</v>
      </c>
      <c r="X61" s="1112">
        <v>0.22184184338512211</v>
      </c>
      <c r="Y61" s="1112">
        <v>0</v>
      </c>
      <c r="Z61" s="1112">
        <v>0.16623494890317542</v>
      </c>
      <c r="AA61" s="1112">
        <v>3.1370442654648029E-2</v>
      </c>
      <c r="AB61" s="1112">
        <v>0</v>
      </c>
      <c r="AC61" s="1112">
        <v>0</v>
      </c>
      <c r="AD61" s="1112">
        <v>0</v>
      </c>
      <c r="AE61" s="1112">
        <v>0.18010469971589127</v>
      </c>
      <c r="AF61" s="1112">
        <v>0.122413542114817</v>
      </c>
      <c r="AG61" s="1112">
        <v>0.64884446386225125</v>
      </c>
      <c r="AH61" s="1112">
        <v>0</v>
      </c>
      <c r="AI61" s="1112">
        <v>0</v>
      </c>
      <c r="AJ61" s="1114">
        <v>0</v>
      </c>
    </row>
    <row r="62" s="307" customFormat="true" ht="17.1" customHeight="true" x14ac:dyDescent="0.2">
      <c r="A62" s="1822" t="s">
        <v>56</v>
      </c>
      <c r="B62" s="1110" t="s">
        <v>49</v>
      </c>
      <c r="C62" s="1111">
        <v>1.1172583556175475</v>
      </c>
      <c r="D62" s="1112">
        <v>0.68234973606696181</v>
      </c>
      <c r="E62" s="1112">
        <v>0.24111220801149116</v>
      </c>
      <c r="F62" s="1112">
        <v>0.37598024280751907</v>
      </c>
      <c r="G62" s="1113">
        <v>3.5157194864751745E-2</v>
      </c>
      <c r="H62" s="1112">
        <v>0.81511481122016805</v>
      </c>
      <c r="I62" s="1112">
        <v>1.6940187215108819E-2</v>
      </c>
      <c r="J62" s="1112">
        <v>0</v>
      </c>
      <c r="K62" s="1112">
        <v>0</v>
      </c>
      <c r="L62" s="1113">
        <v>0</v>
      </c>
      <c r="M62" s="1112">
        <v>1.1796663767846689</v>
      </c>
      <c r="N62" s="1112">
        <v>0.65361418078139233</v>
      </c>
      <c r="O62" s="1112">
        <v>0.41202937815012236</v>
      </c>
      <c r="P62" s="1112">
        <v>0.29153823925306255</v>
      </c>
      <c r="Q62" s="1113">
        <v>0.20915440921478565</v>
      </c>
      <c r="R62" s="1112">
        <v>0.21551385444335808</v>
      </c>
      <c r="S62" s="1112">
        <v>0.431518206056691</v>
      </c>
      <c r="T62" s="1112">
        <v>6.4294608699038441E-2</v>
      </c>
      <c r="U62" s="1112">
        <v>1.4469839519749605</v>
      </c>
      <c r="V62" s="1112">
        <v>1.3350003617203372</v>
      </c>
      <c r="W62" s="1112">
        <v>0</v>
      </c>
      <c r="X62" s="1112">
        <v>0.1340994137371937</v>
      </c>
      <c r="Y62" s="1112">
        <v>0.37526217974300868</v>
      </c>
      <c r="Z62" s="1112">
        <v>0.46408165811953989</v>
      </c>
      <c r="AA62" s="1112">
        <v>0.33568665129596059</v>
      </c>
      <c r="AB62" s="1112">
        <v>6.2380464578532493</v>
      </c>
      <c r="AC62" s="1112">
        <v>5.9304757040533111</v>
      </c>
      <c r="AD62" s="1112">
        <v>0</v>
      </c>
      <c r="AE62" s="1112">
        <v>0.20532520682301081</v>
      </c>
      <c r="AF62" s="1112">
        <v>0</v>
      </c>
      <c r="AG62" s="1112">
        <v>0.13457351790267139</v>
      </c>
      <c r="AH62" s="1112">
        <v>0.10726365149932794</v>
      </c>
      <c r="AI62" s="1112">
        <v>0</v>
      </c>
      <c r="AJ62" s="1114">
        <v>1.1250258448158519</v>
      </c>
      <c r="AK62" s="1084"/>
    </row>
    <row r="63" s="307" customFormat="true" ht="17.1" customHeight="true" x14ac:dyDescent="0.2">
      <c r="A63" s="1822"/>
      <c r="B63" s="1110" t="s">
        <v>48</v>
      </c>
      <c r="C63" s="1111">
        <v>98.817467855725724</v>
      </c>
      <c r="D63" s="1112">
        <v>99.302163981931486</v>
      </c>
      <c r="E63" s="1112">
        <v>99.758887791988514</v>
      </c>
      <c r="F63" s="1112">
        <v>99.534423245023191</v>
      </c>
      <c r="G63" s="1113">
        <v>99.964842805135262</v>
      </c>
      <c r="H63" s="1112">
        <v>99.083976343265348</v>
      </c>
      <c r="I63" s="1112">
        <v>99.790786868072473</v>
      </c>
      <c r="J63" s="1112">
        <v>100</v>
      </c>
      <c r="K63" s="1112">
        <v>100</v>
      </c>
      <c r="L63" s="1113">
        <v>100</v>
      </c>
      <c r="M63" s="1112">
        <v>98.743217784526465</v>
      </c>
      <c r="N63" s="1112">
        <v>99.346385819218568</v>
      </c>
      <c r="O63" s="1112">
        <v>99.587970621849877</v>
      </c>
      <c r="P63" s="1112">
        <v>99.63757795131616</v>
      </c>
      <c r="Q63" s="1113">
        <v>99.79084559078521</v>
      </c>
      <c r="R63" s="1112">
        <v>99.616010260218502</v>
      </c>
      <c r="S63" s="1112">
        <v>99.568481793943292</v>
      </c>
      <c r="T63" s="1112">
        <v>99.935705391300957</v>
      </c>
      <c r="U63" s="1112">
        <v>98.553016048025029</v>
      </c>
      <c r="V63" s="1112">
        <v>98.55540700942845</v>
      </c>
      <c r="W63" s="1112">
        <v>100</v>
      </c>
      <c r="X63" s="1112">
        <v>99.865900586262796</v>
      </c>
      <c r="Y63" s="1112">
        <v>99.624737820257025</v>
      </c>
      <c r="Z63" s="1112">
        <v>99.334857859748297</v>
      </c>
      <c r="AA63" s="1112">
        <v>99.664313348704042</v>
      </c>
      <c r="AB63" s="1112">
        <v>93.761953542146713</v>
      </c>
      <c r="AC63" s="1112">
        <v>94.069524295946707</v>
      </c>
      <c r="AD63" s="1112">
        <v>100</v>
      </c>
      <c r="AE63" s="1112">
        <v>99.794674793176981</v>
      </c>
      <c r="AF63" s="1112">
        <v>100</v>
      </c>
      <c r="AG63" s="1112">
        <v>99.865426482097334</v>
      </c>
      <c r="AH63" s="1112">
        <v>99.892736348500677</v>
      </c>
      <c r="AI63" s="1112">
        <v>99.896568412537562</v>
      </c>
      <c r="AJ63" s="1114">
        <v>98.682815092346004</v>
      </c>
      <c r="AK63" s="1084"/>
    </row>
    <row r="64" s="307" customFormat="true" ht="17.1" customHeight="true" x14ac:dyDescent="0.2">
      <c r="A64" s="1822"/>
      <c r="B64" s="1110" t="s">
        <v>191</v>
      </c>
      <c r="C64" s="1111">
        <v>6.5273788656733361E-2</v>
      </c>
      <c r="D64" s="1112">
        <v>1.5486282001547284E-2</v>
      </c>
      <c r="E64" s="1112">
        <v>0</v>
      </c>
      <c r="F64" s="1112">
        <v>8.9596512169291792E-2</v>
      </c>
      <c r="G64" s="1113">
        <v>0</v>
      </c>
      <c r="H64" s="1112">
        <v>0.10090884551451586</v>
      </c>
      <c r="I64" s="1112">
        <v>0.19227294471244824</v>
      </c>
      <c r="J64" s="1112">
        <v>0</v>
      </c>
      <c r="K64" s="1112">
        <v>0</v>
      </c>
      <c r="L64" s="1113">
        <v>0</v>
      </c>
      <c r="M64" s="1112">
        <v>7.711583868888193E-2</v>
      </c>
      <c r="N64" s="1112">
        <v>0</v>
      </c>
      <c r="O64" s="1112">
        <v>0</v>
      </c>
      <c r="P64" s="1112">
        <v>7.0883809430781139E-2</v>
      </c>
      <c r="Q64" s="1113">
        <v>0</v>
      </c>
      <c r="R64" s="1112">
        <v>0.1684758853381528</v>
      </c>
      <c r="S64" s="1112">
        <v>0</v>
      </c>
      <c r="T64" s="1112">
        <v>0</v>
      </c>
      <c r="U64" s="1112">
        <v>0</v>
      </c>
      <c r="V64" s="1112">
        <v>0.10959262885122174</v>
      </c>
      <c r="W64" s="1112">
        <v>0</v>
      </c>
      <c r="X64" s="1112">
        <v>0</v>
      </c>
      <c r="Y64" s="1112">
        <v>0</v>
      </c>
      <c r="Z64" s="1112">
        <v>0.20106048213217853</v>
      </c>
      <c r="AA64" s="1112">
        <v>0</v>
      </c>
      <c r="AB64" s="1112">
        <v>0</v>
      </c>
      <c r="AC64" s="1112">
        <v>0</v>
      </c>
      <c r="AD64" s="1112">
        <v>0</v>
      </c>
      <c r="AE64" s="1112">
        <v>0</v>
      </c>
      <c r="AF64" s="1112">
        <v>0</v>
      </c>
      <c r="AG64" s="1112">
        <v>0</v>
      </c>
      <c r="AH64" s="1112">
        <v>0</v>
      </c>
      <c r="AI64" s="1112">
        <v>0.10343158746244643</v>
      </c>
      <c r="AJ64" s="1114">
        <v>0.19215906283813924</v>
      </c>
      <c r="AK64" s="1084"/>
    </row>
    <row r="65" s="307" customFormat="true" ht="17.1" customHeight="true" x14ac:dyDescent="0.2">
      <c r="A65" s="1822" t="s">
        <v>54</v>
      </c>
      <c r="B65" s="1110" t="s">
        <v>49</v>
      </c>
      <c r="C65" s="1111">
        <v>0.32249649218630361</v>
      </c>
      <c r="D65" s="1112">
        <v>0.12491458360661993</v>
      </c>
      <c r="E65" s="1112">
        <v>6.7252852278360323E-2</v>
      </c>
      <c r="F65" s="1112">
        <v>0.22407675833201096</v>
      </c>
      <c r="G65" s="1113">
        <v>0</v>
      </c>
      <c r="H65" s="1112">
        <v>0</v>
      </c>
      <c r="I65" s="1112">
        <v>0</v>
      </c>
      <c r="J65" s="1112">
        <v>0</v>
      </c>
      <c r="K65" s="1112">
        <v>0</v>
      </c>
      <c r="L65" s="1113">
        <v>0</v>
      </c>
      <c r="M65" s="1112">
        <v>0.38100419756474208</v>
      </c>
      <c r="N65" s="1112">
        <v>9.0173008973887123E-2</v>
      </c>
      <c r="O65" s="1112">
        <v>0.13686723569078027</v>
      </c>
      <c r="P65" s="1112">
        <v>0.20410404571486973</v>
      </c>
      <c r="Q65" s="1113">
        <v>6.0585377024367511E-2</v>
      </c>
      <c r="R65" s="1112">
        <v>0</v>
      </c>
      <c r="S65" s="1112">
        <v>0</v>
      </c>
      <c r="T65" s="1112">
        <v>0</v>
      </c>
      <c r="U65" s="1112">
        <v>0.52608612037837799</v>
      </c>
      <c r="V65" s="1112">
        <v>0.54315916896168437</v>
      </c>
      <c r="W65" s="1112">
        <v>0</v>
      </c>
      <c r="X65" s="1112">
        <v>0</v>
      </c>
      <c r="Y65" s="1112">
        <v>9.3835503547341576E-2</v>
      </c>
      <c r="Z65" s="1112">
        <v>0</v>
      </c>
      <c r="AA65" s="1112">
        <v>0.16830252319069086</v>
      </c>
      <c r="AB65" s="1112">
        <v>0</v>
      </c>
      <c r="AC65" s="1112">
        <v>5.4799698098463132</v>
      </c>
      <c r="AD65" s="1112">
        <v>0</v>
      </c>
      <c r="AE65" s="1112">
        <v>0.20532520682301081</v>
      </c>
      <c r="AF65" s="1112">
        <v>0</v>
      </c>
      <c r="AG65" s="1112">
        <v>0</v>
      </c>
      <c r="AH65" s="1112">
        <v>0</v>
      </c>
      <c r="AI65" s="1112">
        <v>0</v>
      </c>
      <c r="AJ65" s="1114">
        <v>0.32304060155592179</v>
      </c>
      <c r="AK65" s="1084"/>
    </row>
    <row r="66" s="307" customFormat="true" ht="17.1" customHeight="true" x14ac:dyDescent="0.2">
      <c r="A66" s="1822"/>
      <c r="B66" s="1110" t="s">
        <v>48</v>
      </c>
      <c r="C66" s="1111">
        <v>61.2043463039711</v>
      </c>
      <c r="D66" s="1112">
        <v>70.183853725585166</v>
      </c>
      <c r="E66" s="1112">
        <v>76.947064871338029</v>
      </c>
      <c r="F66" s="1112">
        <v>82.062048720461604</v>
      </c>
      <c r="G66" s="1113">
        <v>92.76865912274944</v>
      </c>
      <c r="H66" s="1112">
        <v>73.296681720770209</v>
      </c>
      <c r="I66" s="1112">
        <v>88.491613074715985</v>
      </c>
      <c r="J66" s="1112">
        <v>95.326372763508388</v>
      </c>
      <c r="K66" s="1112">
        <v>97.748325375722729</v>
      </c>
      <c r="L66" s="1113">
        <v>99.746174966978401</v>
      </c>
      <c r="M66" s="1112">
        <v>59.873873640763676</v>
      </c>
      <c r="N66" s="1112">
        <v>69.866787560866982</v>
      </c>
      <c r="O66" s="1112">
        <v>73.575835787901696</v>
      </c>
      <c r="P66" s="1112">
        <v>79.944575776274519</v>
      </c>
      <c r="Q66" s="1113">
        <v>86.935698655413063</v>
      </c>
      <c r="R66" s="1112">
        <v>85.612270142886416</v>
      </c>
      <c r="S66" s="1112">
        <v>71.279743298286633</v>
      </c>
      <c r="T66" s="1112">
        <v>72.124763468244481</v>
      </c>
      <c r="U66" s="1112">
        <v>50.058646261189644</v>
      </c>
      <c r="V66" s="1112">
        <v>82.892463027444421</v>
      </c>
      <c r="W66" s="1112">
        <v>46.988579935427275</v>
      </c>
      <c r="X66" s="1112">
        <v>84.265012734707696</v>
      </c>
      <c r="Y66" s="1112">
        <v>76.322251536522998</v>
      </c>
      <c r="Z66" s="1112">
        <v>61.442754743317487</v>
      </c>
      <c r="AA66" s="1112">
        <v>88.052320600062814</v>
      </c>
      <c r="AB66" s="1112">
        <v>40.423737323533885</v>
      </c>
      <c r="AC66" s="1112">
        <v>85.648716209733351</v>
      </c>
      <c r="AD66" s="1112">
        <v>94.901789093676101</v>
      </c>
      <c r="AE66" s="1112">
        <v>57.614410603116021</v>
      </c>
      <c r="AF66" s="1112">
        <v>88.501737802120701</v>
      </c>
      <c r="AG66" s="1112">
        <v>82.756418644595371</v>
      </c>
      <c r="AH66" s="1112">
        <v>62.845975865882551</v>
      </c>
      <c r="AI66" s="1112">
        <v>96.123961543532801</v>
      </c>
      <c r="AJ66" s="1114">
        <v>86.540135462232755</v>
      </c>
      <c r="AK66" s="1084"/>
    </row>
    <row r="67" s="307" customFormat="true" ht="17.1" customHeight="true" x14ac:dyDescent="0.2">
      <c r="A67" s="1822"/>
      <c r="B67" s="1110" t="s">
        <v>191</v>
      </c>
      <c r="C67" s="1111">
        <v>38.473157203842803</v>
      </c>
      <c r="D67" s="1112">
        <v>29.691231690808522</v>
      </c>
      <c r="E67" s="1112">
        <v>22.985682276383613</v>
      </c>
      <c r="F67" s="1112">
        <v>17.713874521206325</v>
      </c>
      <c r="G67" s="1113">
        <v>7.231340877250628</v>
      </c>
      <c r="H67" s="1112">
        <v>26.703318279229816</v>
      </c>
      <c r="I67" s="1112">
        <v>11.508386925284169</v>
      </c>
      <c r="J67" s="1112">
        <v>4.6736272364916891</v>
      </c>
      <c r="K67" s="1112">
        <v>2.2516746242772352</v>
      </c>
      <c r="L67" s="1113">
        <v>0.2538250330215821</v>
      </c>
      <c r="M67" s="1112">
        <v>39.745122161671645</v>
      </c>
      <c r="N67" s="1112">
        <v>30.043039430159141</v>
      </c>
      <c r="O67" s="1112">
        <v>26.287296976407493</v>
      </c>
      <c r="P67" s="1112">
        <v>19.85132017801071</v>
      </c>
      <c r="Q67" s="1113">
        <v>13.003715967562554</v>
      </c>
      <c r="R67" s="1112">
        <v>14.387729857113571</v>
      </c>
      <c r="S67" s="1112">
        <v>28.720256701713438</v>
      </c>
      <c r="T67" s="1112">
        <v>27.875236531755686</v>
      </c>
      <c r="U67" s="1112">
        <v>49.415267618431827</v>
      </c>
      <c r="V67" s="1112">
        <v>16.564377803593885</v>
      </c>
      <c r="W67" s="1112">
        <v>53.011420064572732</v>
      </c>
      <c r="X67" s="1112">
        <v>15.734987265292213</v>
      </c>
      <c r="Y67" s="1112">
        <v>23.583912959929581</v>
      </c>
      <c r="Z67" s="1112">
        <v>38.557245256682464</v>
      </c>
      <c r="AA67" s="1112">
        <v>11.779376876746595</v>
      </c>
      <c r="AB67" s="1112">
        <v>59.576262676466051</v>
      </c>
      <c r="AC67" s="1112">
        <v>8.8713139804202967</v>
      </c>
      <c r="AD67" s="1112">
        <v>5.0982109063238257</v>
      </c>
      <c r="AE67" s="1112">
        <v>42.180264190060925</v>
      </c>
      <c r="AF67" s="1112">
        <v>11.498262197879278</v>
      </c>
      <c r="AG67" s="1112">
        <v>17.243581355404711</v>
      </c>
      <c r="AH67" s="1112">
        <v>37.154024134117201</v>
      </c>
      <c r="AI67" s="1112">
        <v>3.8760384564671893</v>
      </c>
      <c r="AJ67" s="1114">
        <v>13.136823936211368</v>
      </c>
      <c r="AK67" s="1084"/>
    </row>
    <row r="68" s="307" customFormat="true" ht="17.1" customHeight="true" x14ac:dyDescent="0.2">
      <c r="A68" s="1822" t="s">
        <v>55</v>
      </c>
      <c r="B68" s="1110" t="s">
        <v>49</v>
      </c>
      <c r="C68" s="1111">
        <v>41.867619672711946</v>
      </c>
      <c r="D68" s="1112">
        <v>58.813200255985954</v>
      </c>
      <c r="E68" s="1112">
        <v>73.632809435552531</v>
      </c>
      <c r="F68" s="1112">
        <v>83.971128825943651</v>
      </c>
      <c r="G68" s="1113">
        <v>93.439693314575564</v>
      </c>
      <c r="H68" s="1112">
        <v>59.431818643796561</v>
      </c>
      <c r="I68" s="1112">
        <v>82.433548572464289</v>
      </c>
      <c r="J68" s="1112">
        <v>90.778821719794252</v>
      </c>
      <c r="K68" s="1112">
        <v>94.538688913319277</v>
      </c>
      <c r="L68" s="1113">
        <v>94.544793556560975</v>
      </c>
      <c r="M68" s="1112">
        <v>39.837665803931138</v>
      </c>
      <c r="N68" s="1112">
        <v>57.304739523079107</v>
      </c>
      <c r="O68" s="1112">
        <v>70.305111715662463</v>
      </c>
      <c r="P68" s="1112">
        <v>80.338090479802119</v>
      </c>
      <c r="Q68" s="1113">
        <v>91.22806360182183</v>
      </c>
      <c r="R68" s="1112">
        <v>84.158710941614984</v>
      </c>
      <c r="S68" s="1112">
        <v>66.682320057994076</v>
      </c>
      <c r="T68" s="1112">
        <v>58.972193647965355</v>
      </c>
      <c r="U68" s="1112">
        <v>52.978979309193107</v>
      </c>
      <c r="V68" s="1112">
        <v>63.743274124964714</v>
      </c>
      <c r="W68" s="1112">
        <v>57.889564570415089</v>
      </c>
      <c r="X68" s="1112">
        <v>84.957317531546508</v>
      </c>
      <c r="Y68" s="1112">
        <v>82.204083328534267</v>
      </c>
      <c r="Z68" s="1112">
        <v>51.584843198041177</v>
      </c>
      <c r="AA68" s="1112">
        <v>83.36126163004964</v>
      </c>
      <c r="AB68" s="1112">
        <v>32.791346178032967</v>
      </c>
      <c r="AC68" s="1112">
        <v>59.765235532877114</v>
      </c>
      <c r="AD68" s="1112">
        <v>95.119977070604705</v>
      </c>
      <c r="AE68" s="1112">
        <v>50.929217080348231</v>
      </c>
      <c r="AF68" s="1112">
        <v>64.576843876026032</v>
      </c>
      <c r="AG68" s="1112">
        <v>75.361709012428648</v>
      </c>
      <c r="AH68" s="1112">
        <v>57.166674265573491</v>
      </c>
      <c r="AI68" s="1112">
        <v>84.485015672170931</v>
      </c>
      <c r="AJ68" s="1114">
        <v>79.038733088570865</v>
      </c>
      <c r="AK68" s="1084"/>
    </row>
    <row r="69" s="307" customFormat="true" ht="17.1" customHeight="true" x14ac:dyDescent="0.2">
      <c r="A69" s="1822"/>
      <c r="B69" s="1110" t="s">
        <v>48</v>
      </c>
      <c r="C69" s="1111">
        <v>58.132380327288281</v>
      </c>
      <c r="D69" s="1112">
        <v>41.186799744014259</v>
      </c>
      <c r="E69" s="1112">
        <v>26.367190564447355</v>
      </c>
      <c r="F69" s="1112">
        <v>16.028871174056398</v>
      </c>
      <c r="G69" s="1113">
        <v>6.5603066854244325</v>
      </c>
      <c r="H69" s="1112">
        <v>40.568181356203603</v>
      </c>
      <c r="I69" s="1112">
        <v>17.566451427535878</v>
      </c>
      <c r="J69" s="1112">
        <v>9.2211782802058835</v>
      </c>
      <c r="K69" s="1112">
        <v>5.4613110866807171</v>
      </c>
      <c r="L69" s="1113">
        <v>5.455206443439085</v>
      </c>
      <c r="M69" s="1112">
        <v>60.162334196068876</v>
      </c>
      <c r="N69" s="1112">
        <v>42.695260476920893</v>
      </c>
      <c r="O69" s="1112">
        <v>29.694888284337473</v>
      </c>
      <c r="P69" s="1112">
        <v>19.661909520197931</v>
      </c>
      <c r="Q69" s="1113">
        <v>8.7719363981780933</v>
      </c>
      <c r="R69" s="1112">
        <v>15.841289058384945</v>
      </c>
      <c r="S69" s="1112">
        <v>33.317679942006045</v>
      </c>
      <c r="T69" s="1112">
        <v>41.027806352034872</v>
      </c>
      <c r="U69" s="1112">
        <v>47.021020690806729</v>
      </c>
      <c r="V69" s="1112">
        <v>36.256725875035357</v>
      </c>
      <c r="W69" s="1112">
        <v>42.110435429584896</v>
      </c>
      <c r="X69" s="1112">
        <v>15.042682468453414</v>
      </c>
      <c r="Y69" s="1112">
        <v>17.795916671465747</v>
      </c>
      <c r="Z69" s="1112">
        <v>48.41515680195883</v>
      </c>
      <c r="AA69" s="1112">
        <v>16.638738369950467</v>
      </c>
      <c r="AB69" s="1112">
        <v>67.208653821967005</v>
      </c>
      <c r="AC69" s="1112">
        <v>40.234764467122574</v>
      </c>
      <c r="AD69" s="1112">
        <v>4.8800229293952908</v>
      </c>
      <c r="AE69" s="1112">
        <v>49.070782919651727</v>
      </c>
      <c r="AF69" s="1112">
        <v>35.423156123973904</v>
      </c>
      <c r="AG69" s="1112">
        <v>24.638290987571366</v>
      </c>
      <c r="AH69" s="1112">
        <v>42.833325734426303</v>
      </c>
      <c r="AI69" s="1112">
        <v>15.514984327829101</v>
      </c>
      <c r="AJ69" s="1114">
        <v>20.961266911429103</v>
      </c>
      <c r="AK69" s="1084"/>
    </row>
    <row r="70" s="307" customFormat="true" ht="17.1" customHeight="true" x14ac:dyDescent="0.2">
      <c r="A70" s="1822" t="s">
        <v>174</v>
      </c>
      <c r="B70" s="1110" t="s">
        <v>49</v>
      </c>
      <c r="C70" s="1111">
        <v>30.139025205630109</v>
      </c>
      <c r="D70" s="1112">
        <v>49.040325606107288</v>
      </c>
      <c r="E70" s="1112">
        <v>62.387937504573912</v>
      </c>
      <c r="F70" s="1112">
        <v>73.489531013769366</v>
      </c>
      <c r="G70" s="1113">
        <v>88.199888762165187</v>
      </c>
      <c r="H70" s="1112">
        <v>51.115713220263856</v>
      </c>
      <c r="I70" s="1112">
        <v>77.219016411340561</v>
      </c>
      <c r="J70" s="1112">
        <v>88.638755805732245</v>
      </c>
      <c r="K70" s="1112">
        <v>93.695147264783145</v>
      </c>
      <c r="L70" s="1113">
        <v>94.341075321615193</v>
      </c>
      <c r="M70" s="1112">
        <v>28.00645258072521</v>
      </c>
      <c r="N70" s="1112">
        <v>47.401807817094017</v>
      </c>
      <c r="O70" s="1112">
        <v>58.433234015984517</v>
      </c>
      <c r="P70" s="1112">
        <v>68.848686995336507</v>
      </c>
      <c r="Q70" s="1113">
        <v>82.09365894437299</v>
      </c>
      <c r="R70" s="1112">
        <v>80.46313284312896</v>
      </c>
      <c r="S70" s="1112">
        <v>60.180259262929489</v>
      </c>
      <c r="T70" s="1112">
        <v>44.079772895051846</v>
      </c>
      <c r="U70" s="1112">
        <v>26.278210447383294</v>
      </c>
      <c r="V70" s="1112">
        <v>61.645328420995568</v>
      </c>
      <c r="W70" s="1112">
        <v>28.157589083174063</v>
      </c>
      <c r="X70" s="1112">
        <v>79.579714303891976</v>
      </c>
      <c r="Y70" s="1112">
        <v>71.303076524405284</v>
      </c>
      <c r="Z70" s="1112">
        <v>41.045378665941399</v>
      </c>
      <c r="AA70" s="1112">
        <v>77.860459341112985</v>
      </c>
      <c r="AB70" s="1112">
        <v>25.855760178429541</v>
      </c>
      <c r="AC70" s="1112">
        <v>55.428989288671993</v>
      </c>
      <c r="AD70" s="1112">
        <v>90.168743258277388</v>
      </c>
      <c r="AE70" s="1112">
        <v>46.17326255431017</v>
      </c>
      <c r="AF70" s="1112">
        <v>55.98946191085696</v>
      </c>
      <c r="AG70" s="1112">
        <v>70.197594377289107</v>
      </c>
      <c r="AH70" s="1112">
        <v>41.070531981080109</v>
      </c>
      <c r="AI70" s="1112">
        <v>81.381448165531737</v>
      </c>
      <c r="AJ70" s="1114">
        <v>77.35985160236369</v>
      </c>
      <c r="AK70" s="1084"/>
    </row>
    <row r="71" s="307" customFormat="true" ht="17.1" customHeight="true" x14ac:dyDescent="0.2">
      <c r="A71" s="1822"/>
      <c r="B71" s="1110" t="s">
        <v>48</v>
      </c>
      <c r="C71" s="1111">
        <v>31.453091379183906</v>
      </c>
      <c r="D71" s="1112">
        <v>21.283928985085911</v>
      </c>
      <c r="E71" s="1112">
        <v>14.626380219042264</v>
      </c>
      <c r="F71" s="1112">
        <v>8.8806985388509805</v>
      </c>
      <c r="G71" s="1113">
        <v>4.5687703605841614</v>
      </c>
      <c r="H71" s="1112">
        <v>22.281877346020902</v>
      </c>
      <c r="I71" s="1112">
        <v>11.464869608087897</v>
      </c>
      <c r="J71" s="1112">
        <v>6.6876169577762088</v>
      </c>
      <c r="K71" s="1112">
        <v>4.0531781109396183</v>
      </c>
      <c r="L71" s="1113">
        <v>5.4050996453632836</v>
      </c>
      <c r="M71" s="1112">
        <v>32.325541096292056</v>
      </c>
      <c r="N71" s="1112">
        <v>22.5551527527468</v>
      </c>
      <c r="O71" s="1112">
        <v>15.279469007608002</v>
      </c>
      <c r="P71" s="1112">
        <v>11.364389474817548</v>
      </c>
      <c r="Q71" s="1113">
        <v>4.902625088064501</v>
      </c>
      <c r="R71" s="1112">
        <v>5.3176131850954365</v>
      </c>
      <c r="S71" s="1112">
        <v>11.099484035357179</v>
      </c>
      <c r="T71" s="1112">
        <v>28.044990573192752</v>
      </c>
      <c r="U71" s="1112">
        <v>24.306521934184683</v>
      </c>
      <c r="V71" s="1112">
        <v>21.899886404261807</v>
      </c>
      <c r="W71" s="1112">
        <v>18.830990852253198</v>
      </c>
      <c r="X71" s="1112">
        <v>4.6852984308157817</v>
      </c>
      <c r="Y71" s="1112">
        <v>5.1130105156650094</v>
      </c>
      <c r="Z71" s="1112">
        <v>20.545786761766259</v>
      </c>
      <c r="AA71" s="1112">
        <v>10.360163782140525</v>
      </c>
      <c r="AB71" s="1112">
        <v>14.567977145104294</v>
      </c>
      <c r="AC71" s="1112">
        <v>35.699696730907412</v>
      </c>
      <c r="AD71" s="1112">
        <v>4.7330458353987357</v>
      </c>
      <c r="AE71" s="1112">
        <v>11.646473255628834</v>
      </c>
      <c r="AF71" s="1112">
        <v>32.512275891263684</v>
      </c>
      <c r="AG71" s="1112">
        <v>12.558824267306209</v>
      </c>
      <c r="AH71" s="1112">
        <v>21.775443884802502</v>
      </c>
      <c r="AI71" s="1112">
        <v>14.845944965463604</v>
      </c>
      <c r="AJ71" s="1114">
        <v>9.6954835242630342</v>
      </c>
      <c r="AK71" s="1084"/>
    </row>
    <row r="72" s="307" customFormat="true" ht="17.1" customHeight="true" x14ac:dyDescent="0.2">
      <c r="A72" s="1115"/>
      <c r="B72" s="1110" t="s">
        <v>191</v>
      </c>
      <c r="C72" s="1111">
        <v>38.40788341518607</v>
      </c>
      <c r="D72" s="1112">
        <v>29.675745408806968</v>
      </c>
      <c r="E72" s="1112">
        <v>22.985682276383613</v>
      </c>
      <c r="F72" s="1112">
        <v>17.629770447379556</v>
      </c>
      <c r="G72" s="1113">
        <v>7.231340877250628</v>
      </c>
      <c r="H72" s="1112">
        <v>26.602409433715295</v>
      </c>
      <c r="I72" s="1112">
        <v>11.316113980571723</v>
      </c>
      <c r="J72" s="1112">
        <v>4.6736272364916891</v>
      </c>
      <c r="K72" s="1112">
        <v>2.2516746242772352</v>
      </c>
      <c r="L72" s="1113">
        <v>0.2538250330215821</v>
      </c>
      <c r="M72" s="1112">
        <v>39.668006322982748</v>
      </c>
      <c r="N72" s="1112">
        <v>30.043039430159141</v>
      </c>
      <c r="O72" s="1112">
        <v>26.287296976407493</v>
      </c>
      <c r="P72" s="1112">
        <v>19.786923529846064</v>
      </c>
      <c r="Q72" s="1113">
        <v>13.003715967562554</v>
      </c>
      <c r="R72" s="1112">
        <v>14.219253971775419</v>
      </c>
      <c r="S72" s="1112">
        <v>28.720256701713438</v>
      </c>
      <c r="T72" s="1112">
        <v>27.875236531755686</v>
      </c>
      <c r="U72" s="1112">
        <v>49.415267618431827</v>
      </c>
      <c r="V72" s="1112">
        <v>16.454785174742668</v>
      </c>
      <c r="W72" s="1112">
        <v>53.011420064572732</v>
      </c>
      <c r="X72" s="1112">
        <v>15.734987265292213</v>
      </c>
      <c r="Y72" s="1112">
        <v>23.583912959929581</v>
      </c>
      <c r="Z72" s="1112">
        <v>38.408834572292363</v>
      </c>
      <c r="AA72" s="1112">
        <v>11.779376876746595</v>
      </c>
      <c r="AB72" s="1112">
        <v>59.576262676466051</v>
      </c>
      <c r="AC72" s="1112">
        <v>8.8713139804202967</v>
      </c>
      <c r="AD72" s="1112">
        <v>5.0982109063238257</v>
      </c>
      <c r="AE72" s="1112">
        <v>42.180264190060925</v>
      </c>
      <c r="AF72" s="1112">
        <v>11.498262197879278</v>
      </c>
      <c r="AG72" s="1112">
        <v>17.243581355404711</v>
      </c>
      <c r="AH72" s="1112">
        <v>37.154024134117201</v>
      </c>
      <c r="AI72" s="1112">
        <v>3.7726068690047425</v>
      </c>
      <c r="AJ72" s="1114">
        <v>12.944664873373227</v>
      </c>
      <c r="AK72" s="1084"/>
    </row>
    <row r="73" s="307" customFormat="true" ht="17.1" customHeight="true" x14ac:dyDescent="0.2">
      <c r="A73" s="1115" t="s">
        <v>53</v>
      </c>
      <c r="B73" s="1110" t="s">
        <v>191</v>
      </c>
      <c r="C73" s="1111">
        <v>100</v>
      </c>
      <c r="D73" s="1112">
        <v>100</v>
      </c>
      <c r="E73" s="1112">
        <v>100</v>
      </c>
      <c r="F73" s="1112">
        <v>100</v>
      </c>
      <c r="G73" s="1113">
        <v>100</v>
      </c>
      <c r="H73" s="1112">
        <v>100</v>
      </c>
      <c r="I73" s="1112">
        <v>100</v>
      </c>
      <c r="J73" s="1112">
        <v>100</v>
      </c>
      <c r="K73" s="1112">
        <v>100</v>
      </c>
      <c r="L73" s="1113">
        <v>100</v>
      </c>
      <c r="M73" s="1112">
        <v>100</v>
      </c>
      <c r="N73" s="1112">
        <v>100</v>
      </c>
      <c r="O73" s="1112">
        <v>100</v>
      </c>
      <c r="P73" s="1112">
        <v>100</v>
      </c>
      <c r="Q73" s="1113">
        <v>100</v>
      </c>
      <c r="R73" s="1112">
        <v>100</v>
      </c>
      <c r="S73" s="1112">
        <v>100</v>
      </c>
      <c r="T73" s="1112">
        <v>100</v>
      </c>
      <c r="U73" s="1112">
        <v>100</v>
      </c>
      <c r="V73" s="1112">
        <v>100</v>
      </c>
      <c r="W73" s="1112">
        <v>100</v>
      </c>
      <c r="X73" s="1112">
        <v>100</v>
      </c>
      <c r="Y73" s="1112">
        <v>100</v>
      </c>
      <c r="Z73" s="1112">
        <v>100</v>
      </c>
      <c r="AA73" s="1112">
        <v>100</v>
      </c>
      <c r="AB73" s="1112">
        <v>100</v>
      </c>
      <c r="AC73" s="1112">
        <v>100</v>
      </c>
      <c r="AD73" s="1112">
        <v>100</v>
      </c>
      <c r="AE73" s="1112">
        <v>100</v>
      </c>
      <c r="AF73" s="1112">
        <v>100</v>
      </c>
      <c r="AG73" s="1112">
        <v>100</v>
      </c>
      <c r="AH73" s="1112">
        <v>100</v>
      </c>
      <c r="AI73" s="1112">
        <v>100</v>
      </c>
      <c r="AJ73" s="1114">
        <v>100</v>
      </c>
    </row>
    <row r="74" s="307" customFormat="true" ht="17.1" customHeight="true" x14ac:dyDescent="0.2">
      <c r="A74" s="1115" t="s">
        <v>52</v>
      </c>
      <c r="B74" s="1110" t="s">
        <v>191</v>
      </c>
      <c r="C74" s="1111">
        <v>100</v>
      </c>
      <c r="D74" s="1112">
        <v>100</v>
      </c>
      <c r="E74" s="1112">
        <v>100</v>
      </c>
      <c r="F74" s="1112">
        <v>100</v>
      </c>
      <c r="G74" s="1113">
        <v>100</v>
      </c>
      <c r="H74" s="1112">
        <v>100</v>
      </c>
      <c r="I74" s="1112">
        <v>100</v>
      </c>
      <c r="J74" s="1112">
        <v>100</v>
      </c>
      <c r="K74" s="1112">
        <v>100</v>
      </c>
      <c r="L74" s="1113">
        <v>100</v>
      </c>
      <c r="M74" s="1112">
        <v>100</v>
      </c>
      <c r="N74" s="1112">
        <v>100</v>
      </c>
      <c r="O74" s="1112">
        <v>100</v>
      </c>
      <c r="P74" s="1112">
        <v>100</v>
      </c>
      <c r="Q74" s="1113">
        <v>100</v>
      </c>
      <c r="R74" s="1112">
        <v>100</v>
      </c>
      <c r="S74" s="1112">
        <v>100</v>
      </c>
      <c r="T74" s="1112">
        <v>100</v>
      </c>
      <c r="U74" s="1112">
        <v>100</v>
      </c>
      <c r="V74" s="1112">
        <v>100</v>
      </c>
      <c r="W74" s="1112">
        <v>100</v>
      </c>
      <c r="X74" s="1112">
        <v>100</v>
      </c>
      <c r="Y74" s="1112">
        <v>100</v>
      </c>
      <c r="Z74" s="1112">
        <v>100</v>
      </c>
      <c r="AA74" s="1112">
        <v>100</v>
      </c>
      <c r="AB74" s="1112">
        <v>100</v>
      </c>
      <c r="AC74" s="1112">
        <v>100</v>
      </c>
      <c r="AD74" s="1112">
        <v>100</v>
      </c>
      <c r="AE74" s="1112">
        <v>100</v>
      </c>
      <c r="AF74" s="1112">
        <v>100</v>
      </c>
      <c r="AG74" s="1112">
        <v>100</v>
      </c>
      <c r="AH74" s="1112">
        <v>100</v>
      </c>
      <c r="AI74" s="1112">
        <v>100</v>
      </c>
      <c r="AJ74" s="1114">
        <v>100</v>
      </c>
    </row>
    <row r="75" s="307" customFormat="true" ht="17.1" customHeight="true" x14ac:dyDescent="0.2">
      <c r="A75" s="1115" t="s">
        <v>175</v>
      </c>
      <c r="B75" s="1110" t="s">
        <v>191</v>
      </c>
      <c r="C75" s="1111">
        <v>100</v>
      </c>
      <c r="D75" s="1112">
        <v>100</v>
      </c>
      <c r="E75" s="1112">
        <v>100</v>
      </c>
      <c r="F75" s="1112">
        <v>100</v>
      </c>
      <c r="G75" s="1113">
        <v>100</v>
      </c>
      <c r="H75" s="1112">
        <v>100</v>
      </c>
      <c r="I75" s="1112">
        <v>100</v>
      </c>
      <c r="J75" s="1112">
        <v>100</v>
      </c>
      <c r="K75" s="1112">
        <v>100</v>
      </c>
      <c r="L75" s="1113">
        <v>100</v>
      </c>
      <c r="M75" s="1112">
        <v>100</v>
      </c>
      <c r="N75" s="1112">
        <v>100</v>
      </c>
      <c r="O75" s="1112">
        <v>100</v>
      </c>
      <c r="P75" s="1112">
        <v>100</v>
      </c>
      <c r="Q75" s="1113">
        <v>100</v>
      </c>
      <c r="R75" s="1112">
        <v>100</v>
      </c>
      <c r="S75" s="1112">
        <v>100</v>
      </c>
      <c r="T75" s="1112">
        <v>100</v>
      </c>
      <c r="U75" s="1112">
        <v>100</v>
      </c>
      <c r="V75" s="1112">
        <v>100</v>
      </c>
      <c r="W75" s="1112">
        <v>100</v>
      </c>
      <c r="X75" s="1112">
        <v>100</v>
      </c>
      <c r="Y75" s="1112">
        <v>100</v>
      </c>
      <c r="Z75" s="1112">
        <v>100</v>
      </c>
      <c r="AA75" s="1112">
        <v>100</v>
      </c>
      <c r="AB75" s="1112">
        <v>100</v>
      </c>
      <c r="AC75" s="1112">
        <v>100</v>
      </c>
      <c r="AD75" s="1112">
        <v>100</v>
      </c>
      <c r="AE75" s="1112">
        <v>100</v>
      </c>
      <c r="AF75" s="1112">
        <v>100</v>
      </c>
      <c r="AG75" s="1112">
        <v>100</v>
      </c>
      <c r="AH75" s="1112">
        <v>100</v>
      </c>
      <c r="AI75" s="1112">
        <v>100</v>
      </c>
      <c r="AJ75" s="1114">
        <v>100</v>
      </c>
    </row>
    <row r="76" s="307" customFormat="true" ht="17.1" customHeight="true" x14ac:dyDescent="0.2">
      <c r="A76" s="1116" t="s">
        <v>176</v>
      </c>
      <c r="B76" s="1117" t="s">
        <v>191</v>
      </c>
      <c r="C76" s="1118">
        <v>100</v>
      </c>
      <c r="D76" s="1119">
        <v>100</v>
      </c>
      <c r="E76" s="1119">
        <v>100</v>
      </c>
      <c r="F76" s="1119">
        <v>100</v>
      </c>
      <c r="G76" s="1120">
        <v>100</v>
      </c>
      <c r="H76" s="1119">
        <v>100</v>
      </c>
      <c r="I76" s="1119">
        <v>100</v>
      </c>
      <c r="J76" s="1119">
        <v>100</v>
      </c>
      <c r="K76" s="1119">
        <v>100</v>
      </c>
      <c r="L76" s="1120">
        <v>100</v>
      </c>
      <c r="M76" s="1119">
        <v>100</v>
      </c>
      <c r="N76" s="1119">
        <v>100</v>
      </c>
      <c r="O76" s="1119">
        <v>100</v>
      </c>
      <c r="P76" s="1119">
        <v>100</v>
      </c>
      <c r="Q76" s="1120">
        <v>100</v>
      </c>
      <c r="R76" s="1119">
        <v>100</v>
      </c>
      <c r="S76" s="1119">
        <v>100</v>
      </c>
      <c r="T76" s="1119">
        <v>100</v>
      </c>
      <c r="U76" s="1119">
        <v>100</v>
      </c>
      <c r="V76" s="1119">
        <v>100</v>
      </c>
      <c r="W76" s="1119">
        <v>100</v>
      </c>
      <c r="X76" s="1119">
        <v>100</v>
      </c>
      <c r="Y76" s="1119">
        <v>100</v>
      </c>
      <c r="Z76" s="1119">
        <v>100</v>
      </c>
      <c r="AA76" s="1119">
        <v>100</v>
      </c>
      <c r="AB76" s="1119">
        <v>100</v>
      </c>
      <c r="AC76" s="1119">
        <v>100</v>
      </c>
      <c r="AD76" s="1119">
        <v>100</v>
      </c>
      <c r="AE76" s="1119">
        <v>100</v>
      </c>
      <c r="AF76" s="1119">
        <v>100</v>
      </c>
      <c r="AG76" s="1119">
        <v>100</v>
      </c>
      <c r="AH76" s="1119">
        <v>100</v>
      </c>
      <c r="AI76" s="1119">
        <v>100</v>
      </c>
      <c r="AJ76" s="1121">
        <v>100</v>
      </c>
    </row>
    <row r="77" s="307" customFormat="true" ht="15" customHeight="true" x14ac:dyDescent="0.2">
      <c r="A77" s="453"/>
      <c r="B77" s="454"/>
      <c r="C77" s="455"/>
      <c r="D77" s="456"/>
      <c r="E77" s="456"/>
      <c r="F77" s="456"/>
      <c r="G77" s="457"/>
      <c r="H77" s="456"/>
      <c r="I77" s="456"/>
      <c r="J77" s="456"/>
      <c r="K77" s="456"/>
      <c r="L77" s="457"/>
      <c r="M77" s="456"/>
      <c r="N77" s="456"/>
      <c r="O77" s="456"/>
      <c r="P77" s="456"/>
      <c r="Q77" s="457"/>
      <c r="R77" s="456"/>
      <c r="S77" s="456"/>
      <c r="T77" s="456"/>
      <c r="U77" s="456"/>
      <c r="V77" s="456"/>
      <c r="W77" s="456"/>
      <c r="X77" s="456"/>
      <c r="Y77" s="456"/>
      <c r="Z77" s="456"/>
      <c r="AA77" s="456"/>
      <c r="AB77" s="458"/>
    </row>
    <row r="78" s="307" customFormat="true" ht="15" customHeight="true" x14ac:dyDescent="0.2">
      <c r="A78" s="453"/>
      <c r="B78" s="454"/>
      <c r="C78" s="455"/>
      <c r="D78" s="456"/>
      <c r="E78" s="456"/>
      <c r="F78" s="456"/>
      <c r="G78" s="457"/>
      <c r="H78" s="456"/>
      <c r="I78" s="456"/>
      <c r="J78" s="456"/>
      <c r="K78" s="456"/>
      <c r="L78" s="457"/>
      <c r="M78" s="456"/>
      <c r="N78" s="456"/>
      <c r="O78" s="456"/>
      <c r="P78" s="456"/>
      <c r="Q78" s="457"/>
      <c r="R78" s="456"/>
      <c r="S78" s="456"/>
      <c r="T78" s="456"/>
      <c r="U78" s="456"/>
      <c r="V78" s="456"/>
      <c r="W78" s="456"/>
      <c r="X78" s="456"/>
      <c r="Y78" s="456"/>
      <c r="Z78" s="456"/>
      <c r="AA78" s="456"/>
      <c r="AB78" s="458"/>
    </row>
    <row r="79" s="307" customFormat="true" ht="15" customHeight="true" x14ac:dyDescent="0.2">
      <c r="A79" s="453"/>
      <c r="B79" s="454"/>
      <c r="C79" s="455"/>
      <c r="D79" s="456"/>
      <c r="E79" s="456"/>
      <c r="F79" s="456"/>
      <c r="G79" s="457"/>
      <c r="H79" s="456"/>
      <c r="I79" s="456"/>
      <c r="J79" s="456"/>
      <c r="K79" s="456"/>
      <c r="L79" s="457"/>
      <c r="M79" s="456"/>
      <c r="N79" s="456"/>
      <c r="O79" s="456"/>
      <c r="P79" s="456"/>
      <c r="Q79" s="457"/>
      <c r="R79" s="456"/>
      <c r="S79" s="456"/>
      <c r="T79" s="456"/>
      <c r="U79" s="456"/>
      <c r="V79" s="456"/>
      <c r="W79" s="456"/>
      <c r="X79" s="456"/>
      <c r="Y79" s="456"/>
      <c r="Z79" s="456"/>
      <c r="AA79" s="456"/>
      <c r="AB79" s="458"/>
    </row>
    <row r="80" s="307" customFormat="true" ht="15" customHeight="true" x14ac:dyDescent="0.2">
      <c r="A80" s="453"/>
      <c r="B80" s="454"/>
      <c r="C80" s="455"/>
      <c r="D80" s="456"/>
      <c r="E80" s="456"/>
      <c r="F80" s="456"/>
      <c r="G80" s="457"/>
      <c r="H80" s="456"/>
      <c r="I80" s="456"/>
      <c r="J80" s="456"/>
      <c r="K80" s="456"/>
      <c r="L80" s="457"/>
      <c r="M80" s="456"/>
      <c r="N80" s="456"/>
      <c r="O80" s="456"/>
      <c r="P80" s="456"/>
      <c r="Q80" s="457"/>
      <c r="R80" s="456"/>
      <c r="S80" s="456"/>
      <c r="T80" s="456"/>
      <c r="U80" s="456"/>
      <c r="V80" s="456"/>
      <c r="W80" s="456"/>
      <c r="X80" s="456"/>
      <c r="Y80" s="456"/>
      <c r="Z80" s="456"/>
      <c r="AA80" s="456"/>
      <c r="AB80" s="458"/>
    </row>
    <row r="81" s="307" customFormat="true" ht="15" customHeight="true" x14ac:dyDescent="0.2">
      <c r="A81" s="459"/>
      <c r="B81" s="460"/>
      <c r="C81" s="461"/>
      <c r="D81" s="462"/>
      <c r="E81" s="462"/>
      <c r="F81" s="462"/>
      <c r="G81" s="463"/>
      <c r="H81" s="462"/>
      <c r="I81" s="462"/>
      <c r="J81" s="462"/>
      <c r="K81" s="462"/>
      <c r="L81" s="463"/>
      <c r="M81" s="462"/>
      <c r="N81" s="462"/>
      <c r="O81" s="462"/>
      <c r="P81" s="462"/>
      <c r="Q81" s="463"/>
      <c r="R81" s="462"/>
      <c r="S81" s="462"/>
      <c r="T81" s="462"/>
      <c r="U81" s="462"/>
      <c r="V81" s="462"/>
      <c r="W81" s="462"/>
      <c r="X81" s="462"/>
      <c r="Y81" s="462"/>
      <c r="Z81" s="462"/>
      <c r="AA81" s="462"/>
      <c r="AB81" s="464"/>
    </row>
    <row r="82" s="307" customFormat="true" ht="15" customHeight="true" x14ac:dyDescent="0.2">
      <c r="B82" s="406"/>
    </row>
    <row r="83" s="307" customFormat="true" ht="15" customHeight="true" x14ac:dyDescent="0.2">
      <c r="B83" s="406"/>
    </row>
    <row r="84" s="307" customFormat="true" ht="15" customHeight="true" x14ac:dyDescent="0.2">
      <c r="A84" s="465"/>
      <c r="B84" s="466"/>
      <c r="C84" s="467"/>
      <c r="D84" s="466"/>
      <c r="E84" s="466"/>
      <c r="F84" s="466"/>
      <c r="G84" s="466"/>
      <c r="H84" s="467"/>
      <c r="I84" s="466"/>
      <c r="J84" s="466"/>
      <c r="K84" s="466"/>
      <c r="L84" s="466"/>
      <c r="M84" s="467"/>
      <c r="N84" s="466"/>
      <c r="O84" s="466"/>
      <c r="P84" s="466"/>
      <c r="Q84" s="466"/>
      <c r="R84" s="467"/>
      <c r="S84" s="466"/>
      <c r="T84" s="466"/>
      <c r="U84" s="466"/>
      <c r="V84" s="466"/>
      <c r="W84" s="466"/>
      <c r="X84" s="466"/>
      <c r="Y84" s="466"/>
      <c r="Z84" s="466"/>
      <c r="AA84" s="466"/>
      <c r="AB84" s="466"/>
    </row>
    <row r="85" s="307" customFormat="true" ht="15" customHeight="true" x14ac:dyDescent="0.2">
      <c r="A85" s="466"/>
      <c r="B85" s="466"/>
      <c r="C85" s="467"/>
      <c r="D85" s="467"/>
      <c r="E85" s="467"/>
      <c r="F85" s="467"/>
      <c r="G85" s="467"/>
      <c r="H85" s="467"/>
      <c r="I85" s="467"/>
      <c r="J85" s="467"/>
      <c r="K85" s="467"/>
      <c r="L85" s="467"/>
      <c r="M85" s="467"/>
      <c r="N85" s="467"/>
      <c r="O85" s="467"/>
      <c r="P85" s="467"/>
      <c r="Q85" s="467"/>
      <c r="R85" s="467"/>
      <c r="S85" s="467"/>
      <c r="T85" s="467"/>
      <c r="U85" s="467"/>
      <c r="V85" s="467"/>
      <c r="W85" s="467"/>
      <c r="X85" s="467"/>
      <c r="Y85" s="467"/>
      <c r="Z85" s="467"/>
      <c r="AA85" s="467"/>
      <c r="AB85" s="467"/>
    </row>
    <row r="86" s="307" customFormat="true" ht="15" customHeight="true" x14ac:dyDescent="0.2">
      <c r="A86" s="468"/>
      <c r="B86" s="469"/>
      <c r="C86" s="470"/>
      <c r="D86" s="470"/>
      <c r="E86" s="470"/>
      <c r="F86" s="470"/>
      <c r="G86" s="470"/>
      <c r="H86" s="470"/>
      <c r="I86" s="470"/>
      <c r="J86" s="470"/>
      <c r="K86" s="470"/>
      <c r="L86" s="470"/>
      <c r="M86" s="470"/>
      <c r="N86" s="470"/>
      <c r="O86" s="470"/>
      <c r="P86" s="470"/>
      <c r="Q86" s="470"/>
      <c r="R86" s="470"/>
      <c r="S86" s="470"/>
      <c r="T86" s="470"/>
      <c r="U86" s="470"/>
      <c r="V86" s="470"/>
      <c r="W86" s="470"/>
      <c r="X86" s="470"/>
      <c r="Y86" s="470"/>
      <c r="Z86" s="470"/>
      <c r="AA86" s="470"/>
      <c r="AB86" s="470"/>
    </row>
    <row r="87" s="257" customFormat="true" ht="15" customHeight="true" x14ac:dyDescent="0.2">
      <c r="A87" s="471"/>
      <c r="B87" s="258"/>
      <c r="C87" s="350"/>
      <c r="D87" s="350"/>
      <c r="E87" s="350"/>
      <c r="F87" s="350"/>
      <c r="G87" s="350"/>
      <c r="H87" s="350"/>
      <c r="I87" s="350"/>
      <c r="J87" s="350"/>
      <c r="K87" s="350"/>
      <c r="L87" s="350"/>
      <c r="M87" s="350"/>
      <c r="N87" s="350"/>
      <c r="O87" s="350"/>
      <c r="P87" s="350"/>
      <c r="Q87" s="350"/>
      <c r="R87" s="350"/>
      <c r="S87" s="350"/>
      <c r="T87" s="350"/>
      <c r="U87" s="350"/>
      <c r="V87" s="350"/>
      <c r="W87" s="350"/>
      <c r="X87" s="350"/>
      <c r="Y87" s="350"/>
      <c r="Z87" s="350"/>
      <c r="AA87" s="350"/>
      <c r="AB87" s="350"/>
    </row>
    <row r="88" s="257" customFormat="true" ht="15" customHeight="true" x14ac:dyDescent="0.2">
      <c r="A88" s="472"/>
      <c r="B88" s="258"/>
      <c r="C88" s="350"/>
      <c r="D88" s="350"/>
      <c r="E88" s="350"/>
      <c r="F88" s="350"/>
      <c r="G88" s="350"/>
      <c r="H88" s="350"/>
      <c r="I88" s="350"/>
      <c r="J88" s="350"/>
      <c r="K88" s="350"/>
      <c r="L88" s="350"/>
      <c r="M88" s="350"/>
      <c r="N88" s="350"/>
      <c r="O88" s="350"/>
      <c r="P88" s="350"/>
      <c r="Q88" s="350"/>
      <c r="R88" s="350"/>
      <c r="S88" s="350"/>
      <c r="T88" s="350"/>
      <c r="U88" s="350"/>
      <c r="V88" s="350"/>
      <c r="W88" s="350"/>
      <c r="X88" s="350"/>
      <c r="Y88" s="350"/>
      <c r="Z88" s="350"/>
      <c r="AA88" s="350"/>
      <c r="AB88" s="350"/>
    </row>
    <row r="89" s="257" customFormat="true" ht="15" customHeight="true" x14ac:dyDescent="0.2">
      <c r="A89" s="471"/>
      <c r="B89" s="258"/>
      <c r="C89" s="350"/>
      <c r="D89" s="350"/>
      <c r="E89" s="350"/>
      <c r="F89" s="350"/>
      <c r="G89" s="350"/>
      <c r="H89" s="350"/>
      <c r="I89" s="350"/>
      <c r="J89" s="350"/>
      <c r="K89" s="350"/>
      <c r="L89" s="350"/>
      <c r="M89" s="350"/>
      <c r="N89" s="350"/>
      <c r="O89" s="350"/>
      <c r="P89" s="350"/>
      <c r="Q89" s="350"/>
      <c r="R89" s="350"/>
      <c r="S89" s="350"/>
      <c r="T89" s="350"/>
      <c r="U89" s="350"/>
      <c r="V89" s="350"/>
      <c r="W89" s="350"/>
      <c r="X89" s="350"/>
      <c r="Y89" s="350"/>
      <c r="Z89" s="350"/>
      <c r="AA89" s="350"/>
      <c r="AB89" s="350"/>
    </row>
    <row r="90" s="257" customFormat="true" ht="15" customHeight="true" x14ac:dyDescent="0.2">
      <c r="A90" s="471"/>
      <c r="B90" s="258"/>
      <c r="C90" s="350"/>
      <c r="D90" s="350"/>
      <c r="E90" s="350"/>
      <c r="F90" s="350"/>
      <c r="G90" s="350"/>
      <c r="H90" s="350"/>
      <c r="I90" s="350"/>
      <c r="J90" s="350"/>
      <c r="K90" s="350"/>
      <c r="L90" s="350"/>
      <c r="M90" s="350"/>
      <c r="N90" s="350"/>
      <c r="O90" s="350"/>
      <c r="P90" s="350"/>
      <c r="Q90" s="350"/>
      <c r="R90" s="350"/>
      <c r="S90" s="350"/>
      <c r="T90" s="350"/>
      <c r="U90" s="350"/>
      <c r="V90" s="350"/>
      <c r="W90" s="350"/>
      <c r="X90" s="350"/>
      <c r="Y90" s="350"/>
      <c r="Z90" s="350"/>
      <c r="AA90" s="350"/>
      <c r="AB90" s="350"/>
    </row>
    <row r="91" s="257" customFormat="true" ht="15" customHeight="true" x14ac:dyDescent="0.2">
      <c r="A91" s="471"/>
      <c r="B91" s="258"/>
      <c r="C91" s="350"/>
      <c r="D91" s="350"/>
      <c r="E91" s="350"/>
      <c r="F91" s="350"/>
      <c r="G91" s="350"/>
      <c r="H91" s="350"/>
      <c r="I91" s="350"/>
      <c r="J91" s="350"/>
      <c r="K91" s="350"/>
      <c r="L91" s="350"/>
      <c r="M91" s="350"/>
      <c r="N91" s="350"/>
      <c r="O91" s="350"/>
      <c r="P91" s="350"/>
      <c r="Q91" s="350"/>
      <c r="R91" s="350"/>
      <c r="S91" s="350"/>
      <c r="T91" s="350"/>
      <c r="U91" s="350"/>
      <c r="V91" s="350"/>
      <c r="W91" s="350"/>
      <c r="X91" s="350"/>
      <c r="Y91" s="350"/>
      <c r="Z91" s="350"/>
      <c r="AA91" s="350"/>
      <c r="AB91" s="350"/>
    </row>
    <row r="92" s="257" customFormat="true" ht="15" customHeight="true" x14ac:dyDescent="0.2">
      <c r="A92" s="472"/>
      <c r="B92" s="258"/>
      <c r="C92" s="350"/>
      <c r="D92" s="350"/>
      <c r="E92" s="350"/>
      <c r="F92" s="350"/>
      <c r="G92" s="350"/>
      <c r="H92" s="350"/>
      <c r="I92" s="350"/>
      <c r="J92" s="350"/>
      <c r="K92" s="350"/>
      <c r="L92" s="350"/>
      <c r="M92" s="350"/>
      <c r="N92" s="350"/>
      <c r="O92" s="350"/>
      <c r="P92" s="350"/>
      <c r="Q92" s="350"/>
      <c r="R92" s="350"/>
      <c r="S92" s="350"/>
      <c r="T92" s="350"/>
      <c r="U92" s="350"/>
      <c r="V92" s="350"/>
      <c r="W92" s="350"/>
      <c r="X92" s="350"/>
      <c r="Y92" s="350"/>
      <c r="Z92" s="350"/>
      <c r="AA92" s="350"/>
      <c r="AB92" s="350"/>
    </row>
    <row r="93" s="257" customFormat="true" ht="15" customHeight="true" x14ac:dyDescent="0.2">
      <c r="A93" s="471"/>
      <c r="B93" s="258"/>
      <c r="C93" s="350"/>
      <c r="D93" s="350"/>
      <c r="E93" s="350"/>
      <c r="F93" s="350"/>
      <c r="G93" s="350"/>
      <c r="H93" s="350"/>
      <c r="I93" s="350"/>
      <c r="J93" s="350"/>
      <c r="K93" s="350"/>
      <c r="L93" s="350"/>
      <c r="M93" s="350"/>
      <c r="N93" s="350"/>
      <c r="O93" s="350"/>
      <c r="P93" s="350"/>
      <c r="Q93" s="350"/>
      <c r="R93" s="350"/>
      <c r="S93" s="350"/>
      <c r="T93" s="350"/>
      <c r="U93" s="350"/>
      <c r="V93" s="350"/>
      <c r="W93" s="350"/>
      <c r="X93" s="350"/>
      <c r="Y93" s="350"/>
      <c r="Z93" s="350"/>
      <c r="AA93" s="350"/>
      <c r="AB93" s="350"/>
    </row>
    <row r="94" s="257" customFormat="true" ht="15" customHeight="true" x14ac:dyDescent="0.2">
      <c r="A94" s="471"/>
      <c r="B94" s="258"/>
      <c r="C94" s="350"/>
      <c r="D94" s="350"/>
      <c r="E94" s="350"/>
      <c r="F94" s="350"/>
      <c r="G94" s="350"/>
      <c r="H94" s="350"/>
      <c r="I94" s="350"/>
      <c r="J94" s="350"/>
      <c r="K94" s="350"/>
      <c r="L94" s="350"/>
      <c r="M94" s="350"/>
      <c r="N94" s="350"/>
      <c r="O94" s="350"/>
      <c r="P94" s="350"/>
      <c r="Q94" s="350"/>
      <c r="R94" s="350"/>
      <c r="S94" s="350"/>
      <c r="T94" s="350"/>
      <c r="U94" s="350"/>
      <c r="V94" s="350"/>
      <c r="W94" s="350"/>
      <c r="X94" s="350"/>
      <c r="Y94" s="350"/>
      <c r="Z94" s="350"/>
      <c r="AA94" s="350"/>
      <c r="AB94" s="350"/>
    </row>
    <row r="95" s="257" customFormat="true" ht="15" customHeight="true" x14ac:dyDescent="0.2">
      <c r="A95" s="471"/>
      <c r="B95" s="258"/>
      <c r="C95" s="350"/>
      <c r="D95" s="350"/>
      <c r="E95" s="350"/>
      <c r="F95" s="350"/>
      <c r="G95" s="350"/>
      <c r="H95" s="350"/>
      <c r="I95" s="350"/>
      <c r="J95" s="350"/>
      <c r="K95" s="350"/>
      <c r="L95" s="350"/>
      <c r="M95" s="350"/>
      <c r="N95" s="350"/>
      <c r="O95" s="350"/>
      <c r="P95" s="350"/>
      <c r="Q95" s="350"/>
      <c r="R95" s="350"/>
      <c r="S95" s="350"/>
      <c r="T95" s="350"/>
      <c r="U95" s="350"/>
      <c r="V95" s="350"/>
      <c r="W95" s="350"/>
      <c r="X95" s="350"/>
      <c r="Y95" s="350"/>
      <c r="Z95" s="350"/>
      <c r="AA95" s="350"/>
      <c r="AB95" s="350"/>
    </row>
    <row r="96" s="257" customFormat="true" ht="15" customHeight="true" x14ac:dyDescent="0.2">
      <c r="A96" s="472"/>
      <c r="B96" s="258"/>
      <c r="C96" s="350"/>
      <c r="D96" s="350"/>
      <c r="E96" s="350"/>
      <c r="F96" s="350"/>
      <c r="G96" s="350"/>
      <c r="H96" s="350"/>
      <c r="I96" s="350"/>
      <c r="J96" s="350"/>
      <c r="K96" s="350"/>
      <c r="L96" s="350"/>
      <c r="M96" s="350"/>
      <c r="N96" s="350"/>
      <c r="O96" s="350"/>
      <c r="P96" s="350"/>
      <c r="Q96" s="350"/>
      <c r="R96" s="350"/>
      <c r="S96" s="350"/>
      <c r="T96" s="350"/>
      <c r="U96" s="350"/>
      <c r="V96" s="350"/>
      <c r="W96" s="350"/>
      <c r="X96" s="350"/>
      <c r="Y96" s="350"/>
      <c r="Z96" s="350"/>
      <c r="AA96" s="350"/>
      <c r="AB96" s="350"/>
    </row>
    <row r="97" s="257" customFormat="true" ht="15" customHeight="true" x14ac:dyDescent="0.2">
      <c r="A97" s="471"/>
      <c r="B97" s="258"/>
      <c r="C97" s="350"/>
      <c r="D97" s="350"/>
      <c r="E97" s="350"/>
      <c r="F97" s="350"/>
      <c r="G97" s="350"/>
      <c r="H97" s="350"/>
      <c r="I97" s="350"/>
      <c r="J97" s="350"/>
      <c r="K97" s="350"/>
      <c r="L97" s="350"/>
      <c r="M97" s="350"/>
      <c r="N97" s="350"/>
      <c r="O97" s="350"/>
      <c r="P97" s="350"/>
      <c r="Q97" s="350"/>
      <c r="R97" s="350"/>
      <c r="S97" s="350"/>
      <c r="T97" s="350"/>
      <c r="U97" s="350"/>
      <c r="V97" s="350"/>
      <c r="W97" s="350"/>
      <c r="X97" s="350"/>
      <c r="Y97" s="350"/>
      <c r="Z97" s="350"/>
      <c r="AA97" s="350"/>
      <c r="AB97" s="350"/>
    </row>
    <row r="98" s="257" customFormat="true" ht="15" customHeight="true" x14ac:dyDescent="0.2">
      <c r="A98" s="471"/>
      <c r="B98" s="258"/>
      <c r="C98" s="350"/>
      <c r="D98" s="350"/>
      <c r="E98" s="350"/>
      <c r="F98" s="350"/>
      <c r="G98" s="350"/>
      <c r="H98" s="350"/>
      <c r="I98" s="350"/>
      <c r="J98" s="350"/>
      <c r="K98" s="350"/>
      <c r="L98" s="350"/>
      <c r="M98" s="350"/>
      <c r="N98" s="350"/>
      <c r="O98" s="350"/>
      <c r="P98" s="350"/>
      <c r="Q98" s="350"/>
      <c r="R98" s="350"/>
      <c r="S98" s="350"/>
      <c r="T98" s="350"/>
      <c r="U98" s="350"/>
      <c r="V98" s="350"/>
      <c r="W98" s="350"/>
      <c r="X98" s="350"/>
      <c r="Y98" s="350"/>
      <c r="Z98" s="350"/>
      <c r="AA98" s="350"/>
      <c r="AB98" s="350"/>
    </row>
    <row r="99" s="257" customFormat="true" ht="15" customHeight="true" x14ac:dyDescent="0.2">
      <c r="A99" s="471"/>
      <c r="B99" s="258"/>
      <c r="C99" s="350"/>
      <c r="D99" s="350"/>
      <c r="E99" s="350"/>
      <c r="F99" s="350"/>
      <c r="G99" s="350"/>
      <c r="H99" s="350"/>
      <c r="I99" s="350"/>
      <c r="J99" s="350"/>
      <c r="K99" s="350"/>
      <c r="L99" s="350"/>
      <c r="M99" s="350"/>
      <c r="N99" s="350"/>
      <c r="O99" s="350"/>
      <c r="P99" s="350"/>
      <c r="Q99" s="350"/>
      <c r="R99" s="350"/>
      <c r="S99" s="350"/>
      <c r="T99" s="350"/>
      <c r="U99" s="350"/>
      <c r="V99" s="350"/>
      <c r="W99" s="350"/>
      <c r="X99" s="350"/>
      <c r="Y99" s="350"/>
      <c r="Z99" s="350"/>
      <c r="AA99" s="350"/>
      <c r="AB99" s="350"/>
    </row>
    <row r="100" s="257" customFormat="true" ht="15" customHeight="true" x14ac:dyDescent="0.2">
      <c r="A100" s="471"/>
      <c r="B100" s="258"/>
      <c r="C100" s="350"/>
      <c r="D100" s="350"/>
      <c r="E100" s="350"/>
      <c r="F100" s="350"/>
      <c r="G100" s="350"/>
      <c r="H100" s="350"/>
      <c r="I100" s="350"/>
      <c r="J100" s="350"/>
      <c r="K100" s="350"/>
      <c r="L100" s="350"/>
      <c r="M100" s="350"/>
      <c r="N100" s="350"/>
      <c r="O100" s="350"/>
      <c r="P100" s="350"/>
      <c r="Q100" s="350"/>
      <c r="R100" s="350"/>
      <c r="S100" s="350"/>
      <c r="T100" s="350"/>
      <c r="U100" s="350"/>
      <c r="V100" s="350"/>
      <c r="W100" s="350"/>
      <c r="X100" s="350"/>
      <c r="Y100" s="350"/>
      <c r="Z100" s="350"/>
      <c r="AA100" s="350"/>
      <c r="AB100" s="350"/>
    </row>
    <row r="101" s="257" customFormat="true" ht="15" customHeight="true" x14ac:dyDescent="0.2">
      <c r="A101" s="471"/>
      <c r="B101" s="258"/>
      <c r="C101" s="350"/>
      <c r="D101" s="350"/>
      <c r="E101" s="350"/>
      <c r="F101" s="350"/>
      <c r="G101" s="350"/>
      <c r="H101" s="350"/>
      <c r="I101" s="350"/>
      <c r="J101" s="350"/>
      <c r="K101" s="350"/>
      <c r="L101" s="350"/>
      <c r="M101" s="350"/>
      <c r="N101" s="350"/>
      <c r="O101" s="350"/>
      <c r="P101" s="350"/>
      <c r="Q101" s="350"/>
      <c r="R101" s="350"/>
      <c r="S101" s="350"/>
      <c r="T101" s="350"/>
      <c r="U101" s="350"/>
      <c r="V101" s="350"/>
      <c r="W101" s="350"/>
      <c r="X101" s="350"/>
      <c r="Y101" s="350"/>
      <c r="Z101" s="350"/>
      <c r="AA101" s="350"/>
      <c r="AB101" s="350"/>
    </row>
    <row r="102" s="257" customFormat="true" ht="15" customHeight="true" x14ac:dyDescent="0.2">
      <c r="A102" s="471"/>
      <c r="B102" s="258"/>
      <c r="C102" s="350"/>
      <c r="D102" s="350"/>
      <c r="E102" s="350"/>
      <c r="F102" s="350"/>
      <c r="G102" s="350"/>
      <c r="H102" s="350"/>
      <c r="I102" s="350"/>
      <c r="J102" s="350"/>
      <c r="K102" s="350"/>
      <c r="L102" s="350"/>
      <c r="M102" s="350"/>
      <c r="N102" s="350"/>
      <c r="O102" s="350"/>
      <c r="P102" s="350"/>
      <c r="Q102" s="350"/>
      <c r="R102" s="350"/>
      <c r="S102" s="350"/>
      <c r="T102" s="350"/>
      <c r="U102" s="350"/>
      <c r="V102" s="350"/>
      <c r="W102" s="350"/>
      <c r="X102" s="350"/>
      <c r="Y102" s="350"/>
      <c r="Z102" s="350"/>
      <c r="AA102" s="350"/>
      <c r="AB102" s="350"/>
    </row>
    <row r="103" s="257" customFormat="true" ht="15" customHeight="true" x14ac:dyDescent="0.2">
      <c r="A103" s="471"/>
      <c r="B103" s="258"/>
      <c r="C103" s="350"/>
      <c r="D103" s="350"/>
      <c r="E103" s="350"/>
      <c r="F103" s="350"/>
      <c r="G103" s="350"/>
      <c r="H103" s="350"/>
      <c r="I103" s="350"/>
      <c r="J103" s="350"/>
      <c r="K103" s="350"/>
      <c r="L103" s="350"/>
      <c r="M103" s="350"/>
      <c r="N103" s="350"/>
      <c r="O103" s="350"/>
      <c r="P103" s="350"/>
      <c r="Q103" s="350"/>
      <c r="R103" s="350"/>
      <c r="S103" s="350"/>
      <c r="T103" s="350"/>
      <c r="U103" s="350"/>
      <c r="V103" s="350"/>
      <c r="W103" s="350"/>
      <c r="X103" s="350"/>
      <c r="Y103" s="350"/>
      <c r="Z103" s="350"/>
      <c r="AA103" s="350"/>
      <c r="AB103" s="350"/>
    </row>
    <row r="104" s="257" customFormat="true" ht="15" customHeight="true" x14ac:dyDescent="0.2">
      <c r="A104" s="471"/>
      <c r="B104" s="258"/>
      <c r="C104" s="350"/>
      <c r="D104" s="350"/>
      <c r="E104" s="350"/>
      <c r="F104" s="350"/>
      <c r="G104" s="350"/>
      <c r="H104" s="350"/>
      <c r="I104" s="350"/>
      <c r="J104" s="350"/>
      <c r="K104" s="350"/>
      <c r="L104" s="350"/>
      <c r="M104" s="350"/>
      <c r="N104" s="350"/>
      <c r="O104" s="350"/>
      <c r="P104" s="350"/>
      <c r="Q104" s="350"/>
      <c r="R104" s="350"/>
      <c r="S104" s="350"/>
      <c r="T104" s="350"/>
      <c r="U104" s="350"/>
      <c r="V104" s="350"/>
      <c r="W104" s="350"/>
      <c r="X104" s="350"/>
      <c r="Y104" s="350"/>
      <c r="Z104" s="350"/>
      <c r="AA104" s="350"/>
      <c r="AB104" s="350"/>
    </row>
    <row r="105" s="257" customFormat="true" ht="15" customHeight="true" x14ac:dyDescent="0.2">
      <c r="A105" s="473"/>
      <c r="B105" s="471"/>
      <c r="C105" s="474"/>
      <c r="D105" s="475"/>
      <c r="E105" s="475"/>
      <c r="F105" s="475"/>
      <c r="G105" s="475"/>
      <c r="H105" s="474"/>
      <c r="I105" s="475"/>
      <c r="J105" s="475"/>
      <c r="K105" s="475"/>
      <c r="L105" s="475"/>
      <c r="M105" s="474"/>
      <c r="N105" s="475"/>
      <c r="O105" s="475"/>
      <c r="P105" s="475"/>
      <c r="Q105" s="475"/>
      <c r="R105" s="474"/>
      <c r="S105" s="475"/>
      <c r="T105" s="475"/>
      <c r="U105" s="475"/>
    </row>
    <row r="106" s="257" customFormat="true" ht="15" customHeight="true" x14ac:dyDescent="0.2">
      <c r="A106" s="475"/>
      <c r="B106" s="475"/>
      <c r="C106" s="474"/>
      <c r="D106" s="474"/>
      <c r="E106" s="474"/>
      <c r="F106" s="474"/>
      <c r="G106" s="474"/>
      <c r="H106" s="474"/>
      <c r="I106" s="474"/>
      <c r="J106" s="474"/>
      <c r="K106" s="474"/>
      <c r="L106" s="474"/>
      <c r="M106" s="474"/>
      <c r="N106" s="474"/>
      <c r="O106" s="474"/>
      <c r="P106" s="474"/>
      <c r="Q106" s="474"/>
      <c r="R106" s="474"/>
      <c r="S106" s="474"/>
      <c r="T106" s="474"/>
      <c r="U106" s="474"/>
    </row>
    <row r="107" s="257" customFormat="true" ht="17.25" customHeight="true" x14ac:dyDescent="0.2">
      <c r="A107" s="472"/>
      <c r="B107" s="472"/>
      <c r="C107" s="259"/>
      <c r="D107" s="259"/>
      <c r="E107" s="259"/>
      <c r="F107" s="259"/>
      <c r="G107" s="259"/>
      <c r="H107" s="259"/>
      <c r="I107" s="259"/>
      <c r="J107" s="259"/>
      <c r="K107" s="259"/>
      <c r="L107" s="259"/>
      <c r="M107" s="259"/>
      <c r="N107" s="259"/>
      <c r="O107" s="259"/>
      <c r="P107" s="259"/>
      <c r="Q107" s="259"/>
      <c r="R107" s="259"/>
      <c r="S107" s="259"/>
      <c r="T107" s="259"/>
      <c r="U107" s="259"/>
    </row>
    <row r="108" s="257" customFormat="true" ht="22.5" customHeight="true" x14ac:dyDescent="0.35">
      <c r="A108" s="1856" t="str">
        <f>A1026</f>
        <v>Cambodia</v>
      </c>
      <c r="B108" s="1857"/>
      <c r="C108" s="259"/>
      <c r="D108" s="259"/>
      <c r="E108" s="259"/>
      <c r="F108" s="259"/>
      <c r="G108" s="259"/>
      <c r="H108" s="259"/>
      <c r="I108" s="259"/>
      <c r="J108" s="259"/>
      <c r="K108" s="259"/>
      <c r="L108" s="259"/>
      <c r="M108" s="259"/>
      <c r="N108" s="259"/>
      <c r="O108" s="259"/>
      <c r="P108" s="259"/>
      <c r="Q108" s="259"/>
      <c r="R108" s="259"/>
      <c r="S108" s="259"/>
      <c r="T108" s="259"/>
      <c r="U108" s="259"/>
    </row>
    <row r="109" s="257" customFormat="true" ht="22.5" customHeight="true" x14ac:dyDescent="0.3">
      <c r="A109" s="476" t="s">
        <v>192</v>
      </c>
      <c r="B109" s="397"/>
      <c r="C109" s="259"/>
      <c r="D109" s="259"/>
      <c r="E109" s="259"/>
      <c r="F109" s="259"/>
      <c r="G109" s="259"/>
      <c r="H109" s="259"/>
      <c r="I109" s="259"/>
      <c r="J109" s="259"/>
      <c r="K109" s="259"/>
      <c r="L109" s="259"/>
      <c r="M109" s="259"/>
      <c r="N109" s="259"/>
      <c r="O109" s="259"/>
      <c r="P109" s="259"/>
      <c r="Q109" s="259"/>
      <c r="R109" s="259"/>
      <c r="S109" s="259"/>
      <c r="T109" s="259"/>
      <c r="U109" s="259"/>
    </row>
    <row r="110" s="257" customFormat="true" ht="22.5" customHeight="true" x14ac:dyDescent="0.35">
      <c r="A110" s="398" t="str">
        <f>A1034</f>
        <v>2005</v>
      </c>
      <c r="B110" s="514"/>
      <c r="C110" s="259"/>
      <c r="D110" s="259"/>
      <c r="E110" s="259"/>
      <c r="F110" s="259"/>
      <c r="G110" s="259"/>
      <c r="H110" s="259"/>
      <c r="I110" s="259"/>
      <c r="J110" s="259"/>
      <c r="K110" s="259"/>
      <c r="L110" s="259"/>
      <c r="M110" s="259"/>
      <c r="N110" s="259"/>
      <c r="O110" s="259"/>
      <c r="P110" s="259"/>
      <c r="Q110" s="259"/>
      <c r="R110" s="259"/>
      <c r="S110" s="259"/>
      <c r="T110" s="259"/>
      <c r="U110" s="259"/>
    </row>
    <row r="111" s="257" customFormat="true" ht="15" customHeight="true" x14ac:dyDescent="0.35">
      <c r="A111" s="399"/>
      <c r="B111" s="397"/>
      <c r="C111" s="259"/>
      <c r="D111" s="259"/>
      <c r="E111" s="259"/>
      <c r="F111" s="259"/>
      <c r="G111" s="259"/>
      <c r="H111" s="259"/>
      <c r="I111" s="259"/>
      <c r="J111" s="259"/>
      <c r="K111" s="259"/>
      <c r="L111" s="259"/>
      <c r="M111" s="259"/>
      <c r="N111" s="259"/>
      <c r="O111" s="259"/>
      <c r="P111" s="259"/>
      <c r="Q111" s="259"/>
      <c r="R111" s="259"/>
      <c r="S111" s="259"/>
      <c r="T111" s="259"/>
      <c r="U111" s="259"/>
    </row>
    <row r="112" s="257" customFormat="true" ht="15" customHeight="true" x14ac:dyDescent="0.25">
      <c r="A112" s="400" t="s">
        <v>147</v>
      </c>
      <c r="B112" s="397"/>
      <c r="C112" s="259"/>
      <c r="D112" s="259"/>
      <c r="E112" s="259"/>
      <c r="F112" s="259"/>
      <c r="G112" s="259"/>
      <c r="H112" s="259"/>
      <c r="I112" s="259"/>
      <c r="J112" s="259"/>
      <c r="K112" s="259"/>
      <c r="L112" s="259"/>
      <c r="M112" s="259"/>
      <c r="N112" s="259"/>
      <c r="O112" s="259"/>
      <c r="P112" s="259"/>
      <c r="Q112" s="259"/>
      <c r="R112" s="259"/>
      <c r="S112" s="259"/>
      <c r="T112" s="259"/>
      <c r="U112" s="259"/>
    </row>
    <row r="113" s="257" customFormat="true" ht="15" customHeight="true" x14ac:dyDescent="0.25">
      <c r="A113" s="1852" t="s">
        <v>40</v>
      </c>
      <c r="B113" s="1853"/>
      <c r="C113" s="259"/>
      <c r="D113" s="259"/>
      <c r="E113" s="259"/>
      <c r="F113" s="259"/>
      <c r="G113" s="259"/>
      <c r="H113" s="259"/>
      <c r="I113" s="259"/>
      <c r="J113" s="259"/>
      <c r="K113" s="259"/>
      <c r="L113" s="259"/>
      <c r="M113" s="259"/>
      <c r="N113" s="259"/>
      <c r="O113" s="259"/>
      <c r="P113" s="259"/>
      <c r="Q113" s="259"/>
      <c r="R113" s="259"/>
      <c r="S113" s="259"/>
      <c r="T113" s="259"/>
      <c r="U113" s="259"/>
    </row>
    <row r="114" s="257" customFormat="true" ht="15" customHeight="true" x14ac:dyDescent="0.2">
      <c r="A114" s="1854" t="s">
        <v>39</v>
      </c>
      <c r="B114" s="1855"/>
      <c r="C114" s="259"/>
      <c r="D114" s="259"/>
      <c r="E114" s="259"/>
      <c r="F114" s="259"/>
      <c r="G114" s="259"/>
      <c r="H114" s="259"/>
      <c r="I114" s="259"/>
      <c r="J114" s="259"/>
      <c r="K114" s="259"/>
      <c r="L114" s="259"/>
      <c r="M114" s="259"/>
      <c r="N114" s="259"/>
      <c r="O114" s="259"/>
      <c r="P114" s="259"/>
      <c r="Q114" s="259"/>
      <c r="R114" s="259"/>
      <c r="S114" s="259"/>
      <c r="T114" s="259"/>
      <c r="U114" s="259"/>
    </row>
    <row r="115" s="257" customFormat="true" ht="15" customHeight="true" x14ac:dyDescent="0.2">
      <c r="A115" s="401" t="s">
        <v>148</v>
      </c>
      <c r="B115" s="397" t="str">
        <f>A1025</f>
        <v>DHS05</v>
      </c>
      <c r="C115" s="259"/>
      <c r="D115" s="259"/>
      <c r="E115" s="259"/>
      <c r="F115" s="259"/>
      <c r="G115" s="259"/>
      <c r="H115" s="259"/>
      <c r="I115" s="259"/>
      <c r="J115" s="259"/>
      <c r="K115" s="259"/>
      <c r="L115" s="259"/>
      <c r="M115" s="259"/>
      <c r="N115" s="259"/>
      <c r="O115" s="259"/>
      <c r="P115" s="259"/>
      <c r="Q115" s="259"/>
      <c r="R115" s="259"/>
      <c r="S115" s="259"/>
      <c r="T115" s="259"/>
      <c r="U115" s="259"/>
    </row>
    <row r="116" s="257" customFormat="true" ht="15" customHeight="true" x14ac:dyDescent="0.2">
      <c r="A116" s="402" t="str">
        <f>B1030</f>
        <v/>
      </c>
      <c r="B116" s="397"/>
      <c r="C116" s="259"/>
      <c r="D116" s="259"/>
      <c r="E116" s="259"/>
      <c r="F116" s="259"/>
      <c r="G116" s="259"/>
      <c r="H116" s="259"/>
      <c r="I116" s="259"/>
      <c r="J116" s="259"/>
      <c r="K116" s="259"/>
      <c r="L116" s="259"/>
      <c r="M116" s="259"/>
      <c r="N116" s="259"/>
      <c r="O116" s="259"/>
      <c r="P116" s="259"/>
      <c r="Q116" s="259"/>
      <c r="R116" s="259"/>
      <c r="S116" s="259"/>
      <c r="T116" s="259"/>
      <c r="U116" s="259"/>
    </row>
    <row r="117" s="257" customFormat="true" ht="15" customHeight="true" x14ac:dyDescent="0.2">
      <c r="A117" s="402" t="str">
        <f>B1029</f>
        <v/>
      </c>
      <c r="B117" s="403"/>
      <c r="C117" s="259"/>
      <c r="D117" s="259"/>
      <c r="E117" s="259"/>
      <c r="F117" s="259"/>
      <c r="G117" s="259"/>
      <c r="H117" s="259"/>
      <c r="I117" s="259"/>
      <c r="J117" s="259"/>
      <c r="K117" s="259"/>
      <c r="L117" s="259"/>
      <c r="M117" s="259"/>
      <c r="N117" s="259"/>
      <c r="O117" s="259"/>
      <c r="P117" s="259"/>
      <c r="Q117" s="259"/>
      <c r="R117" s="259"/>
      <c r="S117" s="259"/>
      <c r="T117" s="259"/>
      <c r="U117" s="259"/>
    </row>
    <row r="118" s="257" customFormat="true" ht="15" customHeight="true" x14ac:dyDescent="0.2">
      <c r="A118" s="401"/>
      <c r="B118" s="397"/>
      <c r="C118" s="259"/>
      <c r="D118" s="259"/>
      <c r="E118" s="259"/>
      <c r="F118" s="259"/>
      <c r="G118" s="259"/>
      <c r="H118" s="259"/>
      <c r="I118" s="259"/>
      <c r="J118" s="259"/>
      <c r="K118" s="259"/>
      <c r="L118" s="259"/>
      <c r="M118" s="259"/>
      <c r="N118" s="259"/>
      <c r="O118" s="259"/>
      <c r="P118" s="259"/>
      <c r="Q118" s="259"/>
      <c r="R118" s="259"/>
      <c r="S118" s="259"/>
      <c r="T118" s="259"/>
      <c r="U118" s="259"/>
    </row>
    <row r="119" s="257" customFormat="true" ht="15" customHeight="true" x14ac:dyDescent="0.2">
      <c r="A119" s="404"/>
      <c r="B119" s="405"/>
      <c r="C119" s="259"/>
      <c r="D119" s="259"/>
      <c r="E119" s="259"/>
      <c r="F119" s="259"/>
      <c r="G119" s="259"/>
      <c r="H119" s="259"/>
      <c r="I119" s="259"/>
      <c r="J119" s="259"/>
      <c r="K119" s="259"/>
      <c r="L119" s="259"/>
      <c r="M119" s="259"/>
      <c r="N119" s="259"/>
      <c r="O119" s="259"/>
      <c r="P119" s="259"/>
      <c r="Q119" s="259"/>
      <c r="R119" s="259"/>
      <c r="S119" s="259"/>
      <c r="T119" s="259"/>
      <c r="U119" s="259"/>
    </row>
    <row r="120" s="307" customFormat="true" ht="20.1" customHeight="true" x14ac:dyDescent="0.2">
      <c r="A120" s="1845" t="s">
        <v>149</v>
      </c>
      <c r="B120" s="1845"/>
      <c r="C120" s="1847" t="s">
        <v>150</v>
      </c>
      <c r="D120" s="1848"/>
      <c r="E120" s="1848"/>
      <c r="F120" s="1848"/>
      <c r="G120" s="1849"/>
      <c r="H120" s="1849" t="s">
        <v>38</v>
      </c>
      <c r="I120" s="1848"/>
      <c r="J120" s="1848"/>
      <c r="K120" s="1848"/>
      <c r="L120" s="1849"/>
      <c r="M120" s="1849" t="s">
        <v>37</v>
      </c>
      <c r="N120" s="1848"/>
      <c r="O120" s="1848"/>
      <c r="P120" s="1848"/>
      <c r="Q120" s="1849"/>
      <c r="R120" s="1849" t="s">
        <v>151</v>
      </c>
      <c r="S120" s="1848"/>
      <c r="T120" s="1848"/>
      <c r="U120" s="1848"/>
      <c r="V120" s="1848"/>
      <c r="W120" s="1848"/>
      <c r="X120" s="1848"/>
      <c r="Y120" s="1848"/>
      <c r="Z120" s="1848"/>
      <c r="AA120" s="1848"/>
      <c r="AB120" s="1848"/>
      <c r="AC120" s="1848"/>
      <c r="AD120" s="1848"/>
      <c r="AE120" s="1848"/>
      <c r="AF120" s="1848"/>
      <c r="AG120" s="1848"/>
      <c r="AH120" s="1848"/>
      <c r="AI120" s="1848"/>
      <c r="AJ120" s="1849"/>
    </row>
    <row r="121" s="433" customFormat="true" ht="45" customHeight="true" x14ac:dyDescent="0.2">
      <c r="A121" s="1851"/>
      <c r="B121" s="1851"/>
      <c r="C121" s="1122" t="s">
        <v>0</v>
      </c>
      <c r="D121" s="1123" t="s">
        <v>1</v>
      </c>
      <c r="E121" s="1123" t="s">
        <v>2</v>
      </c>
      <c r="F121" s="1123" t="s">
        <v>3</v>
      </c>
      <c r="G121" s="1124" t="s">
        <v>4</v>
      </c>
      <c r="H121" s="1123" t="s">
        <v>0</v>
      </c>
      <c r="I121" s="1123" t="s">
        <v>1</v>
      </c>
      <c r="J121" s="1123" t="s">
        <v>2</v>
      </c>
      <c r="K121" s="1123" t="s">
        <v>3</v>
      </c>
      <c r="L121" s="1124" t="s">
        <v>4</v>
      </c>
      <c r="M121" s="1123" t="s">
        <v>0</v>
      </c>
      <c r="N121" s="1123" t="s">
        <v>1</v>
      </c>
      <c r="O121" s="1123" t="s">
        <v>2</v>
      </c>
      <c r="P121" s="1123" t="s">
        <v>3</v>
      </c>
      <c r="Q121" s="1124" t="s">
        <v>4</v>
      </c>
      <c r="R121" s="1123" t="s">
        <v>152</v>
      </c>
      <c r="S121" s="1123" t="s">
        <v>153</v>
      </c>
      <c r="T121" s="1123" t="s">
        <v>154</v>
      </c>
      <c r="U121" s="1123" t="s">
        <v>155</v>
      </c>
      <c r="V121" s="1123" t="s">
        <v>156</v>
      </c>
      <c r="W121" s="1123" t="s">
        <v>157</v>
      </c>
      <c r="X121" s="1123" t="s">
        <v>158</v>
      </c>
      <c r="Y121" s="1123" t="s">
        <v>159</v>
      </c>
      <c r="Z121" s="1123" t="s">
        <v>160</v>
      </c>
      <c r="AA121" s="1123" t="s">
        <v>161</v>
      </c>
      <c r="AB121" s="1123" t="s">
        <v>162</v>
      </c>
      <c r="AC121" s="1123" t="s">
        <v>163</v>
      </c>
      <c r="AD121" s="1123" t="s">
        <v>164</v>
      </c>
      <c r="AE121" s="1123" t="s">
        <v>165</v>
      </c>
      <c r="AF121" s="1123" t="s">
        <v>166</v>
      </c>
      <c r="AG121" s="1123" t="s">
        <v>167</v>
      </c>
      <c r="AH121" s="1123" t="s">
        <v>168</v>
      </c>
      <c r="AI121" s="1123" t="s">
        <v>169</v>
      </c>
      <c r="AJ121" s="1125" t="s">
        <v>170</v>
      </c>
    </row>
    <row r="122" s="307" customFormat="true" ht="17.1" customHeight="true" x14ac:dyDescent="0.2">
      <c r="A122" s="1850" t="s">
        <v>18</v>
      </c>
      <c r="B122" s="1126" t="s">
        <v>14</v>
      </c>
      <c r="C122" s="1127">
        <f>C140+C141+C142+C144+C145+C146+C149</f>
        <v>2.7072556172803144</v>
      </c>
      <c r="D122" s="1127">
        <f t="shared" ref="D122:AJ122" si="3">D140+D141+D142+D144+D145+D146+D149</f>
        <v>6.3989586619711893</v>
      </c>
      <c r="E122" s="1127">
        <f t="shared" si="3"/>
        <v>11.951638828207754</v>
      </c>
      <c r="F122" s="1127">
        <f t="shared" si="3"/>
        <v>32.112158643811753</v>
      </c>
      <c r="G122" s="1127">
        <f t="shared" si="3"/>
        <v>85.983826286291531</v>
      </c>
      <c r="H122" s="1127">
        <f t="shared" si="3"/>
        <v>7.0626965208511638</v>
      </c>
      <c r="I122" s="1127">
        <f t="shared" si="3"/>
        <v>40.594990022046993</v>
      </c>
      <c r="J122" s="1127">
        <f t="shared" si="3"/>
        <v>83.290133079981928</v>
      </c>
      <c r="K122" s="1127">
        <f t="shared" si="3"/>
        <v>97.309242594970428</v>
      </c>
      <c r="L122" s="1127">
        <f t="shared" si="3"/>
        <v>100.00000000000006</v>
      </c>
      <c r="M122" s="1127">
        <f t="shared" si="3"/>
        <v>2.8762571925799212</v>
      </c>
      <c r="N122" s="1127">
        <f t="shared" si="3"/>
        <v>5.5481310467702478</v>
      </c>
      <c r="O122" s="1127">
        <f t="shared" si="3"/>
        <v>8.8512512249198583</v>
      </c>
      <c r="P122" s="1127">
        <f t="shared" si="3"/>
        <v>20.718462749572737</v>
      </c>
      <c r="Q122" s="1127">
        <f t="shared" si="3"/>
        <v>66.837354026807759</v>
      </c>
      <c r="R122" s="1127">
        <f t="shared" si="3"/>
        <v>21.695746079925954</v>
      </c>
      <c r="S122" s="1127">
        <f t="shared" si="3"/>
        <v>40.823565190101299</v>
      </c>
      <c r="T122" s="1127">
        <f t="shared" si="3"/>
        <v>19.697180983063433</v>
      </c>
      <c r="U122" s="1127">
        <f t="shared" si="3"/>
        <v>14.875564490794222</v>
      </c>
      <c r="V122" s="1127">
        <f t="shared" si="3"/>
        <v>14.568507208043982</v>
      </c>
      <c r="W122" s="1127">
        <f t="shared" si="3"/>
        <v>23.078082933436431</v>
      </c>
      <c r="X122" s="1127">
        <f t="shared" si="3"/>
        <v>18.13541194129424</v>
      </c>
      <c r="Y122" s="1127">
        <f t="shared" si="3"/>
        <v>36.456096249462156</v>
      </c>
      <c r="Z122" s="1127">
        <f t="shared" si="3"/>
        <v>19.924240291125603</v>
      </c>
      <c r="AA122" s="1127">
        <f t="shared" si="3"/>
        <v>32.330804132670231</v>
      </c>
      <c r="AB122" s="1127">
        <f t="shared" si="3"/>
        <v>14.238276401498686</v>
      </c>
      <c r="AC122" s="1127">
        <f t="shared" si="3"/>
        <v>11.667530129567144</v>
      </c>
      <c r="AD122" s="1127">
        <f t="shared" si="3"/>
        <v>85.520132403094834</v>
      </c>
      <c r="AE122" s="1127">
        <f t="shared" si="3"/>
        <v>13.680552293679405</v>
      </c>
      <c r="AF122" s="1127">
        <f t="shared" si="3"/>
        <v>14.062654850615806</v>
      </c>
      <c r="AG122" s="1127">
        <f t="shared" si="3"/>
        <v>13.137730258204321</v>
      </c>
      <c r="AH122" s="1127">
        <f t="shared" si="3"/>
        <v>19.722442020674006</v>
      </c>
      <c r="AI122" s="1127">
        <f t="shared" si="3"/>
        <v>16.3238444967064</v>
      </c>
      <c r="AJ122" s="1127">
        <f t="shared" si="3"/>
        <v>22.170072029884807</v>
      </c>
    </row>
    <row r="123" s="307" customFormat="true" ht="17.1" customHeight="true" x14ac:dyDescent="0.2">
      <c r="A123" s="1822"/>
      <c r="B123" s="1128" t="s">
        <v>51</v>
      </c>
      <c r="C123" s="1129">
        <f>100-C122</f>
        <v>97.29274438271969</v>
      </c>
      <c r="D123" s="1129">
        <f t="shared" ref="D123:AJ123" si="4">100-D122</f>
        <v>93.601041338028807</v>
      </c>
      <c r="E123" s="1129">
        <f t="shared" si="4"/>
        <v>88.048361171792251</v>
      </c>
      <c r="F123" s="1129">
        <f t="shared" si="4"/>
        <v>67.887841356188247</v>
      </c>
      <c r="G123" s="1129">
        <f t="shared" si="4"/>
        <v>14.016173713708469</v>
      </c>
      <c r="H123" s="1129">
        <f t="shared" si="4"/>
        <v>92.937303479148838</v>
      </c>
      <c r="I123" s="1129">
        <f t="shared" si="4"/>
        <v>59.405009977953007</v>
      </c>
      <c r="J123" s="1129">
        <f t="shared" si="4"/>
        <v>16.709866920018072</v>
      </c>
      <c r="K123" s="1129">
        <f t="shared" si="4"/>
        <v>2.6907574050295722</v>
      </c>
      <c r="L123" s="1129">
        <f t="shared" si="4"/>
        <v>0</v>
      </c>
      <c r="M123" s="1129">
        <f t="shared" si="4"/>
        <v>97.123742807420072</v>
      </c>
      <c r="N123" s="1129">
        <f t="shared" si="4"/>
        <v>94.451868953229749</v>
      </c>
      <c r="O123" s="1129">
        <f t="shared" si="4"/>
        <v>91.148748775080136</v>
      </c>
      <c r="P123" s="1129">
        <f t="shared" si="4"/>
        <v>79.281537250427263</v>
      </c>
      <c r="Q123" s="1129">
        <f t="shared" si="4"/>
        <v>33.162645973192241</v>
      </c>
      <c r="R123" s="1129">
        <f t="shared" si="4"/>
        <v>78.304253920074046</v>
      </c>
      <c r="S123" s="1129">
        <f t="shared" si="4"/>
        <v>59.176434809898701</v>
      </c>
      <c r="T123" s="1129">
        <f t="shared" si="4"/>
        <v>80.302819016936567</v>
      </c>
      <c r="U123" s="1129">
        <f t="shared" si="4"/>
        <v>85.124435509205782</v>
      </c>
      <c r="V123" s="1129">
        <f t="shared" si="4"/>
        <v>85.431492791956018</v>
      </c>
      <c r="W123" s="1129">
        <f t="shared" si="4"/>
        <v>76.921917066563566</v>
      </c>
      <c r="X123" s="1129">
        <f t="shared" si="4"/>
        <v>81.864588058705763</v>
      </c>
      <c r="Y123" s="1129">
        <f t="shared" si="4"/>
        <v>63.543903750537844</v>
      </c>
      <c r="Z123" s="1129">
        <f t="shared" si="4"/>
        <v>80.075759708874401</v>
      </c>
      <c r="AA123" s="1129">
        <f t="shared" si="4"/>
        <v>67.669195867329762</v>
      </c>
      <c r="AB123" s="1129">
        <f t="shared" si="4"/>
        <v>85.76172359850132</v>
      </c>
      <c r="AC123" s="1129">
        <f t="shared" si="4"/>
        <v>88.33246987043286</v>
      </c>
      <c r="AD123" s="1129">
        <f t="shared" si="4"/>
        <v>14.479867596905166</v>
      </c>
      <c r="AE123" s="1129">
        <f t="shared" si="4"/>
        <v>86.319447706320602</v>
      </c>
      <c r="AF123" s="1129">
        <f t="shared" si="4"/>
        <v>85.9373451493842</v>
      </c>
      <c r="AG123" s="1129">
        <f t="shared" si="4"/>
        <v>86.862269741795672</v>
      </c>
      <c r="AH123" s="1129">
        <f t="shared" si="4"/>
        <v>80.277557979325991</v>
      </c>
      <c r="AI123" s="1129">
        <f t="shared" si="4"/>
        <v>83.6761555032936</v>
      </c>
      <c r="AJ123" s="1129">
        <f t="shared" si="4"/>
        <v>77.829927970115193</v>
      </c>
    </row>
    <row r="124" s="307" customFormat="true" ht="17.1" customHeight="true" x14ac:dyDescent="0.2">
      <c r="A124" s="1822" t="s">
        <v>50</v>
      </c>
      <c r="B124" s="1128" t="s">
        <v>15</v>
      </c>
      <c r="C124" s="485">
        <f>C122*C129/100</f>
        <v>1.7888905692009056</v>
      </c>
      <c r="D124" s="485">
        <f>D122*D129/100</f>
        <v>4.5390470053825336</v>
      </c>
      <c r="E124" s="485">
        <f t="shared" ref="E124:AJ124" si="5">E122*E129/100</f>
        <v>8.6924026901498213</v>
      </c>
      <c r="F124" s="485">
        <f t="shared" si="5"/>
        <v>25.062245536401196</v>
      </c>
      <c r="G124" s="485">
        <f t="shared" si="5"/>
        <v>77.487948653309971</v>
      </c>
      <c r="H124" s="485">
        <f t="shared" si="5"/>
        <v>3.8710294387855924</v>
      </c>
      <c r="I124" s="485">
        <f t="shared" si="5"/>
        <v>29.729121943539038</v>
      </c>
      <c r="J124" s="485">
        <f t="shared" si="5"/>
        <v>71.810802026873603</v>
      </c>
      <c r="K124" s="485">
        <f t="shared" si="5"/>
        <v>92.818709796306848</v>
      </c>
      <c r="L124" s="485">
        <f t="shared" si="5"/>
        <v>99.236665607195476</v>
      </c>
      <c r="M124" s="485">
        <f t="shared" si="5"/>
        <v>1.8754387017847836</v>
      </c>
      <c r="N124" s="485">
        <f t="shared" si="5"/>
        <v>3.998208608108639</v>
      </c>
      <c r="O124" s="485">
        <f t="shared" si="5"/>
        <v>6.8423403039835637</v>
      </c>
      <c r="P124" s="485">
        <f t="shared" si="5"/>
        <v>15.972344791406012</v>
      </c>
      <c r="Q124" s="485">
        <f t="shared" si="5"/>
        <v>56.241225936217688</v>
      </c>
      <c r="R124" s="485">
        <f t="shared" si="5"/>
        <v>17.080496279028992</v>
      </c>
      <c r="S124" s="485">
        <f t="shared" si="5"/>
        <v>31.931752059882619</v>
      </c>
      <c r="T124" s="485">
        <f t="shared" si="5"/>
        <v>17.355204872564389</v>
      </c>
      <c r="U124" s="485">
        <f t="shared" si="5"/>
        <v>11.877975832724012</v>
      </c>
      <c r="V124" s="485">
        <f t="shared" si="5"/>
        <v>12.265991030597526</v>
      </c>
      <c r="W124" s="485">
        <f t="shared" si="5"/>
        <v>15.526821754844347</v>
      </c>
      <c r="X124" s="485">
        <f t="shared" si="5"/>
        <v>16.584516015988051</v>
      </c>
      <c r="Y124" s="485">
        <f t="shared" si="5"/>
        <v>30.669079137704149</v>
      </c>
      <c r="Z124" s="485">
        <f t="shared" si="5"/>
        <v>17.879834067742614</v>
      </c>
      <c r="AA124" s="485">
        <f t="shared" si="5"/>
        <v>30.89686685094307</v>
      </c>
      <c r="AB124" s="485">
        <f t="shared" si="5"/>
        <v>12.507583138958173</v>
      </c>
      <c r="AC124" s="485">
        <f t="shared" si="5"/>
        <v>11.135238768359397</v>
      </c>
      <c r="AD124" s="485">
        <f t="shared" si="5"/>
        <v>75.490300940591666</v>
      </c>
      <c r="AE124" s="485">
        <f t="shared" si="5"/>
        <v>12.444792209999848</v>
      </c>
      <c r="AF124" s="485">
        <f t="shared" si="5"/>
        <v>12.552948286941154</v>
      </c>
      <c r="AG124" s="485">
        <f t="shared" si="5"/>
        <v>11.397943923487526</v>
      </c>
      <c r="AH124" s="485">
        <f t="shared" si="5"/>
        <v>14.552700261044851</v>
      </c>
      <c r="AI124" s="485">
        <f t="shared" si="5"/>
        <v>14.753059850243547</v>
      </c>
      <c r="AJ124" s="485">
        <f t="shared" si="5"/>
        <v>18.255985052461686</v>
      </c>
    </row>
    <row r="125" s="307" customFormat="true" ht="17.1" customHeight="true" x14ac:dyDescent="0.2">
      <c r="A125" s="1822"/>
      <c r="B125" s="1128" t="s">
        <v>16</v>
      </c>
      <c r="C125" s="485">
        <f>C122*C128/100</f>
        <v>0.91836504807940944</v>
      </c>
      <c r="D125" s="485">
        <f>D122*D128/100</f>
        <v>1.8599116565886562</v>
      </c>
      <c r="E125" s="485">
        <f t="shared" ref="E125:AJ125" si="6">E122*E128/100</f>
        <v>3.2592361380579291</v>
      </c>
      <c r="F125" s="485">
        <f t="shared" si="6"/>
        <v>7.0499131074105579</v>
      </c>
      <c r="G125" s="485">
        <f t="shared" si="6"/>
        <v>8.495877632981534</v>
      </c>
      <c r="H125" s="485">
        <f t="shared" si="6"/>
        <v>3.1916670820655728</v>
      </c>
      <c r="I125" s="485">
        <f t="shared" si="6"/>
        <v>10.865868078507956</v>
      </c>
      <c r="J125" s="485">
        <f t="shared" si="6"/>
        <v>11.479331053108323</v>
      </c>
      <c r="K125" s="485">
        <f t="shared" si="6"/>
        <v>4.490532798663585</v>
      </c>
      <c r="L125" s="485">
        <f t="shared" si="6"/>
        <v>0.76333439280458637</v>
      </c>
      <c r="M125" s="485">
        <f t="shared" si="6"/>
        <v>1.0008184907951374</v>
      </c>
      <c r="N125" s="485">
        <f t="shared" si="6"/>
        <v>1.5499224386616053</v>
      </c>
      <c r="O125" s="485">
        <f t="shared" si="6"/>
        <v>2.0089109209362932</v>
      </c>
      <c r="P125" s="485">
        <f t="shared" si="6"/>
        <v>4.7461179581667174</v>
      </c>
      <c r="Q125" s="485">
        <f t="shared" si="6"/>
        <v>10.596128090589982</v>
      </c>
      <c r="R125" s="485">
        <f t="shared" si="6"/>
        <v>4.615249800896942</v>
      </c>
      <c r="S125" s="485">
        <f t="shared" si="6"/>
        <v>8.8918131302186634</v>
      </c>
      <c r="T125" s="485">
        <f t="shared" si="6"/>
        <v>2.3419761104990244</v>
      </c>
      <c r="U125" s="485">
        <f t="shared" si="6"/>
        <v>2.9975886580702098</v>
      </c>
      <c r="V125" s="485">
        <f t="shared" si="6"/>
        <v>2.3025161774464578</v>
      </c>
      <c r="W125" s="485">
        <f t="shared" si="6"/>
        <v>7.5512611785920933</v>
      </c>
      <c r="X125" s="485">
        <f t="shared" si="6"/>
        <v>1.5508959253062</v>
      </c>
      <c r="Y125" s="485">
        <f t="shared" si="6"/>
        <v>5.7870171117579909</v>
      </c>
      <c r="Z125" s="485">
        <f t="shared" si="6"/>
        <v>2.0444062233829969</v>
      </c>
      <c r="AA125" s="485">
        <f t="shared" si="6"/>
        <v>1.4339372817271734</v>
      </c>
      <c r="AB125" s="485">
        <f t="shared" si="6"/>
        <v>1.7306932625405202</v>
      </c>
      <c r="AC125" s="485">
        <f t="shared" si="6"/>
        <v>0.5322913612077449</v>
      </c>
      <c r="AD125" s="485">
        <f t="shared" si="6"/>
        <v>10.029831462503227</v>
      </c>
      <c r="AE125" s="485">
        <f t="shared" si="6"/>
        <v>1.2357600836795575</v>
      </c>
      <c r="AF125" s="485">
        <f t="shared" si="6"/>
        <v>1.5097065636746489</v>
      </c>
      <c r="AG125" s="485">
        <f t="shared" si="6"/>
        <v>1.7397863347167963</v>
      </c>
      <c r="AH125" s="485">
        <f t="shared" si="6"/>
        <v>5.1697417596291473</v>
      </c>
      <c r="AI125" s="485">
        <f t="shared" si="6"/>
        <v>1.5707846464628594</v>
      </c>
      <c r="AJ125" s="485">
        <f t="shared" si="6"/>
        <v>3.9140869774231164</v>
      </c>
    </row>
    <row r="126" s="307" customFormat="true" ht="17.1" customHeight="true" x14ac:dyDescent="0.2">
      <c r="A126" s="1822"/>
      <c r="B126" s="1128" t="s">
        <v>171</v>
      </c>
      <c r="C126" s="485">
        <f>100-C124-C125-C127</f>
        <v>0.69956562744789608</v>
      </c>
      <c r="D126" s="485">
        <f>100-D124-D125-D127</f>
        <v>1.834337085854969</v>
      </c>
      <c r="E126" s="485">
        <f t="shared" ref="E126:AJ126" si="7">100-E124-E125-E127</f>
        <v>2.3462228740911542</v>
      </c>
      <c r="F126" s="485">
        <f t="shared" si="7"/>
        <v>3.8100183814570698</v>
      </c>
      <c r="G126" s="485">
        <f t="shared" si="7"/>
        <v>2.6102601244737258</v>
      </c>
      <c r="H126" s="485">
        <f t="shared" si="7"/>
        <v>3.8008768503848245</v>
      </c>
      <c r="I126" s="485">
        <f t="shared" si="7"/>
        <v>7.5255832736560535</v>
      </c>
      <c r="J126" s="485">
        <f t="shared" si="7"/>
        <v>5.1010644660589026</v>
      </c>
      <c r="K126" s="485">
        <f t="shared" si="7"/>
        <v>1.7273703031851371</v>
      </c>
      <c r="L126" s="485">
        <f t="shared" si="7"/>
        <v>-6.283862319378386E-14</v>
      </c>
      <c r="M126" s="485">
        <f t="shared" si="7"/>
        <v>0.59813002489271128</v>
      </c>
      <c r="N126" s="485">
        <f t="shared" si="7"/>
        <v>1.5817437609572949</v>
      </c>
      <c r="O126" s="485">
        <f t="shared" si="7"/>
        <v>1.9733739671821127</v>
      </c>
      <c r="P126" s="485">
        <f t="shared" si="7"/>
        <v>2.9126815208553296</v>
      </c>
      <c r="Q126" s="485">
        <f t="shared" si="7"/>
        <v>2.9881001189173269</v>
      </c>
      <c r="R126" s="485">
        <f t="shared" si="7"/>
        <v>0.73937392294135407</v>
      </c>
      <c r="S126" s="485">
        <f t="shared" si="7"/>
        <v>1.3072103345490973</v>
      </c>
      <c r="T126" s="485">
        <f t="shared" si="7"/>
        <v>1.8013911766914958</v>
      </c>
      <c r="U126" s="485">
        <f t="shared" si="7"/>
        <v>0.96666309879505263</v>
      </c>
      <c r="V126" s="485">
        <f t="shared" si="7"/>
        <v>5.7722947802247404E-2</v>
      </c>
      <c r="W126" s="485">
        <f t="shared" si="7"/>
        <v>4.2498884119836333</v>
      </c>
      <c r="X126" s="485">
        <f t="shared" si="7"/>
        <v>5.7315504305209402</v>
      </c>
      <c r="Y126" s="485">
        <f t="shared" si="7"/>
        <v>0.72538528881342756</v>
      </c>
      <c r="Z126" s="485">
        <f t="shared" si="7"/>
        <v>6.5437106602832245</v>
      </c>
      <c r="AA126" s="485">
        <f t="shared" si="7"/>
        <v>13.705255776391098</v>
      </c>
      <c r="AB126" s="485">
        <f t="shared" si="7"/>
        <v>1.2772584742715907</v>
      </c>
      <c r="AC126" s="485">
        <f t="shared" si="7"/>
        <v>0.38107872863750458</v>
      </c>
      <c r="AD126" s="485">
        <f t="shared" si="7"/>
        <v>2.5356754124634246</v>
      </c>
      <c r="AE126" s="485">
        <f t="shared" si="7"/>
        <v>0.13524640882681638</v>
      </c>
      <c r="AF126" s="485">
        <f t="shared" si="7"/>
        <v>3.3218730369786158</v>
      </c>
      <c r="AG126" s="485">
        <f t="shared" si="7"/>
        <v>2.0076558966288047</v>
      </c>
      <c r="AH126" s="485">
        <f t="shared" si="7"/>
        <v>0.18147869310814713</v>
      </c>
      <c r="AI126" s="485">
        <f t="shared" si="7"/>
        <v>4.7150256005722468</v>
      </c>
      <c r="AJ126" s="485">
        <f t="shared" si="7"/>
        <v>0.82865042470676542</v>
      </c>
    </row>
    <row r="127" s="307" customFormat="true" ht="17.1" customHeight="true" x14ac:dyDescent="0.2">
      <c r="A127" s="1822"/>
      <c r="B127" s="1128" t="s">
        <v>19</v>
      </c>
      <c r="C127" s="1129">
        <v>96.593178755271794</v>
      </c>
      <c r="D127" s="1130">
        <v>91.766704252173852</v>
      </c>
      <c r="E127" s="1130">
        <v>85.702138297701097</v>
      </c>
      <c r="F127" s="1130">
        <v>64.077822974731177</v>
      </c>
      <c r="G127" s="1131">
        <v>11.405913589234769</v>
      </c>
      <c r="H127" s="1130">
        <v>89.136426628763999</v>
      </c>
      <c r="I127" s="1130">
        <v>51.879426704296947</v>
      </c>
      <c r="J127" s="1130">
        <v>11.60880245395917</v>
      </c>
      <c r="K127" s="1130">
        <v>0.96338710184442966</v>
      </c>
      <c r="L127" s="1131">
        <v>0</v>
      </c>
      <c r="M127" s="1130">
        <v>96.525612782527361</v>
      </c>
      <c r="N127" s="1130">
        <v>92.870125192272454</v>
      </c>
      <c r="O127" s="1130">
        <v>89.175374807898038</v>
      </c>
      <c r="P127" s="1130">
        <v>76.368855729571933</v>
      </c>
      <c r="Q127" s="1131">
        <v>30.174545854274999</v>
      </c>
      <c r="R127" s="1130">
        <v>77.564879997132707</v>
      </c>
      <c r="S127" s="1130">
        <v>57.869224475349611</v>
      </c>
      <c r="T127" s="1130">
        <v>78.5014278402451</v>
      </c>
      <c r="U127" s="1130">
        <v>84.157772410410715</v>
      </c>
      <c r="V127" s="1130">
        <v>85.37376984415377</v>
      </c>
      <c r="W127" s="1130">
        <v>72.672028654579918</v>
      </c>
      <c r="X127" s="1130">
        <v>76.133037628184823</v>
      </c>
      <c r="Y127" s="1130">
        <v>62.818518461724437</v>
      </c>
      <c r="Z127" s="1130">
        <v>73.532049048591162</v>
      </c>
      <c r="AA127" s="1130">
        <v>53.963940090938664</v>
      </c>
      <c r="AB127" s="1130">
        <v>84.484465124229715</v>
      </c>
      <c r="AC127" s="1130">
        <v>87.951391141795355</v>
      </c>
      <c r="AD127" s="1130">
        <v>11.944192184441683</v>
      </c>
      <c r="AE127" s="1130">
        <v>86.184201297493786</v>
      </c>
      <c r="AF127" s="1130">
        <v>82.61547211240557</v>
      </c>
      <c r="AG127" s="1130">
        <v>84.854613845166867</v>
      </c>
      <c r="AH127" s="1130">
        <v>80.096079286217858</v>
      </c>
      <c r="AI127" s="1130">
        <v>78.961129902721353</v>
      </c>
      <c r="AJ127" s="1132">
        <v>77.001277545408442</v>
      </c>
    </row>
    <row r="128" s="307" customFormat="true" ht="17.1" customHeight="true" x14ac:dyDescent="0.2">
      <c r="A128" s="1822" t="s">
        <v>193</v>
      </c>
      <c r="B128" s="1128" t="s">
        <v>49</v>
      </c>
      <c r="C128" s="1129">
        <v>33.922361901015869</v>
      </c>
      <c r="D128" s="1130">
        <v>29.065848911355729</v>
      </c>
      <c r="E128" s="1130">
        <v>27.270202730403948</v>
      </c>
      <c r="F128" s="1130">
        <v>21.954030514137138</v>
      </c>
      <c r="G128" s="1131">
        <v>9.8807857243915631</v>
      </c>
      <c r="H128" s="1130">
        <v>45.190488825943888</v>
      </c>
      <c r="I128" s="1130">
        <v>26.766524816502585</v>
      </c>
      <c r="J128" s="1130">
        <v>13.782342071761299</v>
      </c>
      <c r="K128" s="1130">
        <v>4.6147032685831268</v>
      </c>
      <c r="L128" s="1131">
        <v>0.76333439280458593</v>
      </c>
      <c r="M128" s="1130">
        <v>34.795862253800451</v>
      </c>
      <c r="N128" s="1130">
        <v>27.935937806729832</v>
      </c>
      <c r="O128" s="1130">
        <v>22.69634958818472</v>
      </c>
      <c r="P128" s="1130">
        <v>22.907674259107825</v>
      </c>
      <c r="Q128" s="1131">
        <v>15.85360199378926</v>
      </c>
      <c r="R128" s="1130">
        <v>21.272602398159584</v>
      </c>
      <c r="S128" s="1130">
        <v>21.781079356524959</v>
      </c>
      <c r="T128" s="1130">
        <v>11.889905019976037</v>
      </c>
      <c r="U128" s="1130">
        <v>20.151091811845355</v>
      </c>
      <c r="V128" s="1130">
        <v>15.804750236696361</v>
      </c>
      <c r="W128" s="1130">
        <v>32.720487227522398</v>
      </c>
      <c r="X128" s="1130">
        <v>8.5517546021373683</v>
      </c>
      <c r="Y128" s="1130">
        <v>15.873935245722773</v>
      </c>
      <c r="Z128" s="1130">
        <v>10.26089925392834</v>
      </c>
      <c r="AA128" s="1130">
        <v>4.4352045060276799</v>
      </c>
      <c r="AB128" s="1130">
        <v>12.155216079091931</v>
      </c>
      <c r="AC128" s="1130">
        <v>4.5621597312943258</v>
      </c>
      <c r="AD128" s="1130">
        <v>11.728035470324253</v>
      </c>
      <c r="AE128" s="1130">
        <v>9.0329692628746781</v>
      </c>
      <c r="AF128" s="1130">
        <v>10.735572903636605</v>
      </c>
      <c r="AG128" s="1130">
        <v>13.242670541437896</v>
      </c>
      <c r="AH128" s="1130">
        <v>26.212482988719032</v>
      </c>
      <c r="AI128" s="1130">
        <v>9.6226391202133215</v>
      </c>
      <c r="AJ128" s="1132">
        <v>17.654823007101676</v>
      </c>
    </row>
    <row r="129" s="307" customFormat="true" ht="17.1" customHeight="true" x14ac:dyDescent="0.2">
      <c r="A129" s="1823"/>
      <c r="B129" s="1133" t="s">
        <v>48</v>
      </c>
      <c r="C129" s="1134">
        <v>66.077638098984153</v>
      </c>
      <c r="D129" s="1135">
        <v>70.934151088644271</v>
      </c>
      <c r="E129" s="1135">
        <v>72.72979726959602</v>
      </c>
      <c r="F129" s="1135">
        <v>78.045969485862869</v>
      </c>
      <c r="G129" s="1136">
        <v>90.1192142756084</v>
      </c>
      <c r="H129" s="1135">
        <v>54.809511174056134</v>
      </c>
      <c r="I129" s="1135">
        <v>73.233475183497418</v>
      </c>
      <c r="J129" s="1135">
        <v>86.217657928238694</v>
      </c>
      <c r="K129" s="1135">
        <v>95.385296731416886</v>
      </c>
      <c r="L129" s="1136">
        <v>99.23666560719542</v>
      </c>
      <c r="M129" s="1135">
        <v>65.204137746199535</v>
      </c>
      <c r="N129" s="1135">
        <v>72.064062193270104</v>
      </c>
      <c r="O129" s="1135">
        <v>77.303650411815269</v>
      </c>
      <c r="P129" s="1135">
        <v>77.092325740892136</v>
      </c>
      <c r="Q129" s="1136">
        <v>84.146398006210603</v>
      </c>
      <c r="R129" s="1135">
        <v>78.727397601840337</v>
      </c>
      <c r="S129" s="1135">
        <v>78.218920643475002</v>
      </c>
      <c r="T129" s="1135">
        <v>88.11009498002386</v>
      </c>
      <c r="U129" s="1135">
        <v>79.848908188154638</v>
      </c>
      <c r="V129" s="1135">
        <v>84.19524976330365</v>
      </c>
      <c r="W129" s="1135">
        <v>67.279512772477645</v>
      </c>
      <c r="X129" s="1135">
        <v>91.448245397862678</v>
      </c>
      <c r="Y129" s="1135">
        <v>84.126064754277181</v>
      </c>
      <c r="Z129" s="1135">
        <v>89.739100746071699</v>
      </c>
      <c r="AA129" s="1135">
        <v>95.564795493972355</v>
      </c>
      <c r="AB129" s="1135">
        <v>87.844783920908128</v>
      </c>
      <c r="AC129" s="1135">
        <v>95.437840268705671</v>
      </c>
      <c r="AD129" s="1135">
        <v>88.271964529675813</v>
      </c>
      <c r="AE129" s="1135">
        <v>90.967030737125327</v>
      </c>
      <c r="AF129" s="1135">
        <v>89.264427096363391</v>
      </c>
      <c r="AG129" s="1135">
        <v>86.757329458562111</v>
      </c>
      <c r="AH129" s="1135">
        <v>73.78751701128094</v>
      </c>
      <c r="AI129" s="1135">
        <v>90.377360879786721</v>
      </c>
      <c r="AJ129" s="1137">
        <v>82.345176992898303</v>
      </c>
    </row>
    <row r="130" s="257" customFormat="true" ht="15" customHeight="true" x14ac:dyDescent="0.2">
      <c r="A130" s="1858" t="s">
        <v>47</v>
      </c>
      <c r="B130" s="419" t="s">
        <v>42</v>
      </c>
      <c r="C130" s="420"/>
      <c r="D130" s="420"/>
      <c r="E130" s="420"/>
      <c r="F130" s="420"/>
      <c r="G130" s="420"/>
      <c r="H130" s="420"/>
      <c r="I130" s="420"/>
      <c r="J130" s="420"/>
      <c r="K130" s="420"/>
      <c r="L130" s="420"/>
      <c r="M130" s="420"/>
      <c r="N130" s="420"/>
      <c r="O130" s="420"/>
      <c r="P130" s="420"/>
      <c r="Q130" s="420"/>
      <c r="R130" s="420"/>
      <c r="S130" s="420"/>
      <c r="T130" s="420"/>
      <c r="U130" s="420"/>
      <c r="V130" s="420"/>
      <c r="W130" s="420"/>
      <c r="X130" s="420"/>
      <c r="Y130" s="420"/>
      <c r="Z130" s="420"/>
      <c r="AA130" s="420"/>
      <c r="AB130" s="421"/>
      <c r="AC130" s="421"/>
      <c r="AD130" s="421"/>
      <c r="AE130" s="421"/>
      <c r="AF130" s="421"/>
      <c r="AG130" s="421"/>
      <c r="AH130" s="421"/>
      <c r="AI130" s="421"/>
      <c r="AJ130" s="421"/>
    </row>
    <row r="131" s="257" customFormat="true" ht="15" customHeight="true" x14ac:dyDescent="0.2">
      <c r="A131" s="1859"/>
      <c r="B131" s="422" t="s">
        <v>46</v>
      </c>
      <c r="C131" s="423"/>
      <c r="D131" s="423"/>
      <c r="E131" s="423"/>
      <c r="F131" s="423"/>
      <c r="G131" s="423"/>
      <c r="H131" s="423"/>
      <c r="I131" s="423"/>
      <c r="J131" s="423"/>
      <c r="K131" s="423"/>
      <c r="L131" s="423"/>
      <c r="M131" s="423"/>
      <c r="N131" s="423"/>
      <c r="O131" s="423"/>
      <c r="P131" s="423"/>
      <c r="Q131" s="423"/>
      <c r="R131" s="423"/>
      <c r="S131" s="423"/>
      <c r="T131" s="423"/>
      <c r="U131" s="423"/>
      <c r="V131" s="423"/>
      <c r="W131" s="423"/>
      <c r="X131" s="423"/>
      <c r="Y131" s="423"/>
      <c r="Z131" s="423"/>
      <c r="AA131" s="423"/>
      <c r="AB131" s="424"/>
      <c r="AC131" s="424"/>
      <c r="AD131" s="424"/>
      <c r="AE131" s="424"/>
      <c r="AF131" s="424"/>
      <c r="AG131" s="424"/>
      <c r="AH131" s="424"/>
      <c r="AI131" s="424"/>
      <c r="AJ131" s="424"/>
    </row>
    <row r="132" s="257" customFormat="true" ht="15" customHeight="true" x14ac:dyDescent="0.2">
      <c r="A132" s="1860"/>
      <c r="B132" s="425" t="s">
        <v>46</v>
      </c>
      <c r="C132" s="426"/>
      <c r="D132" s="427"/>
      <c r="E132" s="427"/>
      <c r="F132" s="427"/>
      <c r="G132" s="427"/>
      <c r="H132" s="427"/>
      <c r="I132" s="427"/>
      <c r="J132" s="427"/>
      <c r="K132" s="427"/>
      <c r="L132" s="427"/>
      <c r="M132" s="427"/>
      <c r="N132" s="427"/>
      <c r="O132" s="427"/>
      <c r="P132" s="427"/>
      <c r="Q132" s="427"/>
      <c r="R132" s="427"/>
      <c r="S132" s="427"/>
      <c r="T132" s="427"/>
      <c r="U132" s="427"/>
      <c r="V132" s="427"/>
      <c r="W132" s="427"/>
      <c r="X132" s="427"/>
      <c r="Y132" s="427"/>
      <c r="Z132" s="427"/>
      <c r="AA132" s="427"/>
      <c r="AB132" s="428"/>
      <c r="AC132" s="428"/>
      <c r="AD132" s="428"/>
      <c r="AE132" s="428"/>
      <c r="AF132" s="428"/>
      <c r="AG132" s="428"/>
      <c r="AH132" s="428"/>
      <c r="AI132" s="428"/>
      <c r="AJ132" s="428"/>
    </row>
    <row r="133" s="307" customFormat="true" ht="20.1" customHeight="true" x14ac:dyDescent="0.2">
      <c r="A133" s="1845" t="s">
        <v>172</v>
      </c>
      <c r="B133" s="1845"/>
      <c r="C133" s="1847" t="s">
        <v>150</v>
      </c>
      <c r="D133" s="1848"/>
      <c r="E133" s="1848"/>
      <c r="F133" s="1848"/>
      <c r="G133" s="1849"/>
      <c r="H133" s="1849" t="s">
        <v>38</v>
      </c>
      <c r="I133" s="1848"/>
      <c r="J133" s="1848"/>
      <c r="K133" s="1848"/>
      <c r="L133" s="1849"/>
      <c r="M133" s="1849" t="s">
        <v>37</v>
      </c>
      <c r="N133" s="1848"/>
      <c r="O133" s="1848"/>
      <c r="P133" s="1848"/>
      <c r="Q133" s="1849"/>
      <c r="R133" s="1849" t="s">
        <v>151</v>
      </c>
      <c r="S133" s="1848"/>
      <c r="T133" s="1848"/>
      <c r="U133" s="1848"/>
      <c r="V133" s="1848"/>
      <c r="W133" s="1848"/>
      <c r="X133" s="1848"/>
      <c r="Y133" s="1848"/>
      <c r="Z133" s="1848"/>
      <c r="AA133" s="1848"/>
      <c r="AB133" s="1848"/>
      <c r="AC133" s="1848"/>
      <c r="AD133" s="1848"/>
      <c r="AE133" s="1848"/>
      <c r="AF133" s="1848"/>
      <c r="AG133" s="1848"/>
      <c r="AH133" s="1848"/>
      <c r="AI133" s="1848"/>
      <c r="AJ133" s="1849"/>
    </row>
    <row r="134" s="433" customFormat="true" ht="45" customHeight="true" x14ac:dyDescent="0.2">
      <c r="A134" s="1851"/>
      <c r="B134" s="1851"/>
      <c r="C134" s="1138" t="s">
        <v>0</v>
      </c>
      <c r="D134" s="1139" t="s">
        <v>1</v>
      </c>
      <c r="E134" s="1139" t="s">
        <v>2</v>
      </c>
      <c r="F134" s="1139" t="s">
        <v>3</v>
      </c>
      <c r="G134" s="1140" t="s">
        <v>4</v>
      </c>
      <c r="H134" s="1139" t="s">
        <v>0</v>
      </c>
      <c r="I134" s="1139" t="s">
        <v>1</v>
      </c>
      <c r="J134" s="1139" t="s">
        <v>2</v>
      </c>
      <c r="K134" s="1139" t="s">
        <v>3</v>
      </c>
      <c r="L134" s="1140" t="s">
        <v>4</v>
      </c>
      <c r="M134" s="1139" t="s">
        <v>0</v>
      </c>
      <c r="N134" s="1139" t="s">
        <v>1</v>
      </c>
      <c r="O134" s="1139" t="s">
        <v>2</v>
      </c>
      <c r="P134" s="1139" t="s">
        <v>3</v>
      </c>
      <c r="Q134" s="1140" t="s">
        <v>4</v>
      </c>
      <c r="R134" s="1139" t="s">
        <v>152</v>
      </c>
      <c r="S134" s="1139" t="s">
        <v>153</v>
      </c>
      <c r="T134" s="1139" t="s">
        <v>154</v>
      </c>
      <c r="U134" s="1139" t="s">
        <v>155</v>
      </c>
      <c r="V134" s="1139" t="s">
        <v>156</v>
      </c>
      <c r="W134" s="1139" t="s">
        <v>157</v>
      </c>
      <c r="X134" s="1139" t="s">
        <v>158</v>
      </c>
      <c r="Y134" s="1139" t="s">
        <v>159</v>
      </c>
      <c r="Z134" s="1139" t="s">
        <v>160</v>
      </c>
      <c r="AA134" s="1139" t="s">
        <v>161</v>
      </c>
      <c r="AB134" s="1139" t="s">
        <v>162</v>
      </c>
      <c r="AC134" s="1139" t="s">
        <v>163</v>
      </c>
      <c r="AD134" s="1139" t="s">
        <v>164</v>
      </c>
      <c r="AE134" s="1139" t="s">
        <v>165</v>
      </c>
      <c r="AF134" s="1139" t="s">
        <v>166</v>
      </c>
      <c r="AG134" s="1139" t="s">
        <v>167</v>
      </c>
      <c r="AH134" s="1139" t="s">
        <v>168</v>
      </c>
      <c r="AI134" s="1139" t="s">
        <v>169</v>
      </c>
      <c r="AJ134" s="1141" t="s">
        <v>170</v>
      </c>
    </row>
    <row r="135" s="307" customFormat="true" ht="17.1" customHeight="true" x14ac:dyDescent="0.2">
      <c r="A135" s="1850" t="s">
        <v>45</v>
      </c>
      <c r="B135" s="1142" t="s">
        <v>44</v>
      </c>
      <c r="C135" s="1143">
        <v>0</v>
      </c>
      <c r="D135" s="1144">
        <v>7.4059980762404545E-3</v>
      </c>
      <c r="E135" s="1144">
        <v>6.684458779473261E-2</v>
      </c>
      <c r="F135" s="1144">
        <v>0.65023845218514309</v>
      </c>
      <c r="G135" s="1145">
        <v>30.520083600520547</v>
      </c>
      <c r="H135" s="1144">
        <v>0</v>
      </c>
      <c r="I135" s="1144">
        <v>3.4845551439547262</v>
      </c>
      <c r="J135" s="1144">
        <v>17.998244271947662</v>
      </c>
      <c r="K135" s="1144">
        <v>57.307530140792892</v>
      </c>
      <c r="L135" s="1145">
        <v>82.718396406674216</v>
      </c>
      <c r="M135" s="1144">
        <v>0</v>
      </c>
      <c r="N135" s="1144">
        <v>8.7522029033729638E-3</v>
      </c>
      <c r="O135" s="1144">
        <v>0</v>
      </c>
      <c r="P135" s="1144">
        <v>7.89714998149324E-2</v>
      </c>
      <c r="Q135" s="1145">
        <v>7.524932799953894</v>
      </c>
      <c r="R135" s="1144">
        <v>0.42590920144525563</v>
      </c>
      <c r="S135" s="1144">
        <v>1.7469701782003042</v>
      </c>
      <c r="T135" s="1144">
        <v>3.0801842852738102E-2</v>
      </c>
      <c r="U135" s="1144">
        <v>0</v>
      </c>
      <c r="V135" s="1144">
        <v>0.18862227148682226</v>
      </c>
      <c r="W135" s="1144">
        <v>0</v>
      </c>
      <c r="X135" s="1144">
        <v>1.1088619111333051</v>
      </c>
      <c r="Y135" s="1144">
        <v>0.53823848930776075</v>
      </c>
      <c r="Z135" s="1144">
        <v>0</v>
      </c>
      <c r="AA135" s="1144">
        <v>4.7191057296227203</v>
      </c>
      <c r="AB135" s="1144">
        <v>0.13979503149244904</v>
      </c>
      <c r="AC135" s="1144">
        <v>0.79778647690581084</v>
      </c>
      <c r="AD135" s="1144">
        <v>62.72713403708736</v>
      </c>
      <c r="AE135" s="1144">
        <v>0.38063313274386129</v>
      </c>
      <c r="AF135" s="1144">
        <v>5.7177028017017566E-2</v>
      </c>
      <c r="AG135" s="1144">
        <v>0</v>
      </c>
      <c r="AH135" s="1144">
        <v>3.7272598513766111</v>
      </c>
      <c r="AI135" s="1144">
        <v>1.0034556110706643</v>
      </c>
      <c r="AJ135" s="1146">
        <v>0</v>
      </c>
    </row>
    <row r="136" s="307" customFormat="true" ht="17.1" customHeight="true" x14ac:dyDescent="0.2">
      <c r="A136" s="1822"/>
      <c r="B136" s="1147" t="s">
        <v>43</v>
      </c>
      <c r="C136" s="1148">
        <v>1.2929198119880834</v>
      </c>
      <c r="D136" s="1149">
        <v>3.8656505796428937</v>
      </c>
      <c r="E136" s="1149">
        <v>9.4785424601217034</v>
      </c>
      <c r="F136" s="1149">
        <v>26.950698837764637</v>
      </c>
      <c r="G136" s="1150">
        <v>53.051914342269214</v>
      </c>
      <c r="H136" s="1149">
        <v>4.9674450256416351</v>
      </c>
      <c r="I136" s="1149">
        <v>32.883000255579439</v>
      </c>
      <c r="J136" s="1149">
        <v>62.583689337757619</v>
      </c>
      <c r="K136" s="1149">
        <v>39.342033072159452</v>
      </c>
      <c r="L136" s="1150">
        <v>17.281603593325841</v>
      </c>
      <c r="M136" s="1149">
        <v>1.392631681246433</v>
      </c>
      <c r="N136" s="1149">
        <v>3.020662498981971</v>
      </c>
      <c r="O136" s="1149">
        <v>6.693780083886339</v>
      </c>
      <c r="P136" s="1149">
        <v>16.83090268030276</v>
      </c>
      <c r="Q136" s="1150">
        <v>55.363707658946318</v>
      </c>
      <c r="R136" s="1149">
        <v>20.248271120045164</v>
      </c>
      <c r="S136" s="1149">
        <v>37.418711045004031</v>
      </c>
      <c r="T136" s="1149">
        <v>16.34324852173377</v>
      </c>
      <c r="U136" s="1149">
        <v>12.709754149817517</v>
      </c>
      <c r="V136" s="1149">
        <v>13.126444818814262</v>
      </c>
      <c r="W136" s="1149">
        <v>14.667526147068033</v>
      </c>
      <c r="X136" s="1149">
        <v>12.177984378885387</v>
      </c>
      <c r="Y136" s="1149">
        <v>33.657836201053058</v>
      </c>
      <c r="Z136" s="1149">
        <v>14.554057931629337</v>
      </c>
      <c r="AA136" s="1149">
        <v>25.848813999596519</v>
      </c>
      <c r="AB136" s="1149">
        <v>9.2216771716985875</v>
      </c>
      <c r="AC136" s="1149">
        <v>9.5266022971749909</v>
      </c>
      <c r="AD136" s="1149">
        <v>21.462020391572157</v>
      </c>
      <c r="AE136" s="1149">
        <v>10.7627762988313</v>
      </c>
      <c r="AF136" s="1149">
        <v>10.043454386629339</v>
      </c>
      <c r="AG136" s="1149">
        <v>12.480204597652811</v>
      </c>
      <c r="AH136" s="1149">
        <v>15.197138250087436</v>
      </c>
      <c r="AI136" s="1149">
        <v>12.51217144795441</v>
      </c>
      <c r="AJ136" s="1151">
        <v>20.593554920528646</v>
      </c>
    </row>
    <row r="137" s="307" customFormat="true" ht="17.1" customHeight="true" x14ac:dyDescent="0.2">
      <c r="A137" s="1822"/>
      <c r="B137" s="1147" t="s">
        <v>42</v>
      </c>
      <c r="C137" s="1148">
        <v>1.3106953498878626</v>
      </c>
      <c r="D137" s="1149">
        <v>2.2637387324306411</v>
      </c>
      <c r="E137" s="1149">
        <v>2.057943411847706</v>
      </c>
      <c r="F137" s="1149">
        <v>4.0072310936986923</v>
      </c>
      <c r="G137" s="1150">
        <v>2.148267086482301</v>
      </c>
      <c r="H137" s="1149">
        <v>1.8177451583557733</v>
      </c>
      <c r="I137" s="1149">
        <v>3.677799312766187</v>
      </c>
      <c r="J137" s="1149">
        <v>2.7081994702766541</v>
      </c>
      <c r="K137" s="1149">
        <v>0.65967938201809306</v>
      </c>
      <c r="L137" s="1150">
        <v>0</v>
      </c>
      <c r="M137" s="1149">
        <v>1.3611437051050037</v>
      </c>
      <c r="N137" s="1149">
        <v>2.2289594720804971</v>
      </c>
      <c r="O137" s="1149">
        <v>1.8739381286574934</v>
      </c>
      <c r="P137" s="1149">
        <v>3.5907610222967996</v>
      </c>
      <c r="Q137" s="1150">
        <v>3.2624984508958592</v>
      </c>
      <c r="R137" s="1149">
        <v>1.0215657584355327</v>
      </c>
      <c r="S137" s="1149">
        <v>1.6578839668969627</v>
      </c>
      <c r="T137" s="1149">
        <v>2.0216175222393882</v>
      </c>
      <c r="U137" s="1149">
        <v>2.1611395424746123</v>
      </c>
      <c r="V137" s="1149">
        <v>1.2534401177428978</v>
      </c>
      <c r="W137" s="1149">
        <v>8.1101231543874022</v>
      </c>
      <c r="X137" s="1149">
        <v>3.2578176882972327</v>
      </c>
      <c r="Y137" s="1149">
        <v>2.2600215591013408</v>
      </c>
      <c r="Z137" s="1149">
        <v>5.3701823594962645</v>
      </c>
      <c r="AA137" s="1149">
        <v>1.671771184651115</v>
      </c>
      <c r="AB137" s="1149">
        <v>4.55882634569251</v>
      </c>
      <c r="AC137" s="1149">
        <v>1.3431413554863425</v>
      </c>
      <c r="AD137" s="1149">
        <v>1.3309779744353119</v>
      </c>
      <c r="AE137" s="1149">
        <v>2.5371428621042438</v>
      </c>
      <c r="AF137" s="1149">
        <v>3.8151487542780451</v>
      </c>
      <c r="AG137" s="1149">
        <v>0.65752566055150952</v>
      </c>
      <c r="AH137" s="1149">
        <v>0.79804391920996109</v>
      </c>
      <c r="AI137" s="1149">
        <v>2.4620361630091949</v>
      </c>
      <c r="AJ137" s="1151">
        <v>1.5309117983372809</v>
      </c>
    </row>
    <row r="138" s="307" customFormat="true" ht="17.1" customHeight="true" x14ac:dyDescent="0.2">
      <c r="A138" s="1822"/>
      <c r="B138" s="1147" t="s">
        <v>41</v>
      </c>
      <c r="C138" s="1148">
        <v>0.80320608285224704</v>
      </c>
      <c r="D138" s="1149">
        <v>2.1080094832101341</v>
      </c>
      <c r="E138" s="1149">
        <v>2.694531242534683</v>
      </c>
      <c r="F138" s="1149">
        <v>4.314008641620406</v>
      </c>
      <c r="G138" s="1150">
        <v>2.877050791625444</v>
      </c>
      <c r="H138" s="1149">
        <v>4.1512267984244176</v>
      </c>
      <c r="I138" s="1149">
        <v>8.0984287252187794</v>
      </c>
      <c r="J138" s="1149">
        <v>5.1057955465948694</v>
      </c>
      <c r="K138" s="1149">
        <v>1.7273703031852135</v>
      </c>
      <c r="L138" s="1150">
        <v>0</v>
      </c>
      <c r="M138" s="1149">
        <v>0.72061183112118554</v>
      </c>
      <c r="N138" s="1149">
        <v>1.8715006337618494</v>
      </c>
      <c r="O138" s="1149">
        <v>2.2569069795581238</v>
      </c>
      <c r="P138" s="1149">
        <v>3.1305090680137453</v>
      </c>
      <c r="Q138" s="1150">
        <v>3.6743152359288898</v>
      </c>
      <c r="R138" s="1149">
        <v>0.73937392294112192</v>
      </c>
      <c r="S138" s="1149">
        <v>1.3072103345492074</v>
      </c>
      <c r="T138" s="1149">
        <v>3.1029042729291936</v>
      </c>
      <c r="U138" s="1149">
        <v>1.0580098443800059</v>
      </c>
      <c r="V138" s="1149">
        <v>5.7722947802201524E-2</v>
      </c>
      <c r="W138" s="1149">
        <v>4.5503220439647567</v>
      </c>
      <c r="X138" s="1149">
        <v>7.3222983934992092</v>
      </c>
      <c r="Y138" s="1149">
        <v>0.72538528881350839</v>
      </c>
      <c r="Z138" s="1149">
        <v>6.543710660283204</v>
      </c>
      <c r="AA138" s="1149">
        <v>13.79636899519117</v>
      </c>
      <c r="AB138" s="1149">
        <v>1.5952363268866836</v>
      </c>
      <c r="AC138" s="1149">
        <v>0.38107872863746739</v>
      </c>
      <c r="AD138" s="1149">
        <v>2.5356754124637186</v>
      </c>
      <c r="AE138" s="1149">
        <v>0.13524640882683611</v>
      </c>
      <c r="AF138" s="1149">
        <v>3.4687477186700102</v>
      </c>
      <c r="AG138" s="1149">
        <v>2.094870750101935</v>
      </c>
      <c r="AH138" s="1149">
        <v>0.18147869310798498</v>
      </c>
      <c r="AI138" s="1149">
        <v>5.0888186861944327</v>
      </c>
      <c r="AJ138" s="1151">
        <v>0.87425573572560422</v>
      </c>
    </row>
    <row r="139" s="307" customFormat="true" ht="17.1" customHeight="true" x14ac:dyDescent="0.2">
      <c r="A139" s="1822"/>
      <c r="B139" s="1147" t="s">
        <v>19</v>
      </c>
      <c r="C139" s="1148">
        <v>96.593178755271794</v>
      </c>
      <c r="D139" s="1149">
        <v>91.755195206640053</v>
      </c>
      <c r="E139" s="1149">
        <v>85.702138297701097</v>
      </c>
      <c r="F139" s="1149">
        <v>64.077822974731177</v>
      </c>
      <c r="G139" s="1150">
        <v>11.402684179102506</v>
      </c>
      <c r="H139" s="1149">
        <v>89.063583017578125</v>
      </c>
      <c r="I139" s="1149">
        <v>51.85621656248108</v>
      </c>
      <c r="J139" s="1149">
        <v>11.604071373423416</v>
      </c>
      <c r="K139" s="1149">
        <v>0.96338710184442966</v>
      </c>
      <c r="L139" s="1150">
        <v>0</v>
      </c>
      <c r="M139" s="1149">
        <v>96.525612782527361</v>
      </c>
      <c r="N139" s="1149">
        <v>92.870125192272454</v>
      </c>
      <c r="O139" s="1149">
        <v>89.175374807898038</v>
      </c>
      <c r="P139" s="1149">
        <v>76.368855729571933</v>
      </c>
      <c r="Q139" s="1150">
        <v>30.174545854274999</v>
      </c>
      <c r="R139" s="1149">
        <v>77.564879997132707</v>
      </c>
      <c r="S139" s="1149">
        <v>57.869224475349611</v>
      </c>
      <c r="T139" s="1149">
        <v>78.5014278402451</v>
      </c>
      <c r="U139" s="1149">
        <v>84.071096463327748</v>
      </c>
      <c r="V139" s="1149">
        <v>85.37376984415377</v>
      </c>
      <c r="W139" s="1149">
        <v>72.672028654579918</v>
      </c>
      <c r="X139" s="1149">
        <v>76.133037628184823</v>
      </c>
      <c r="Y139" s="1149">
        <v>62.818518461724437</v>
      </c>
      <c r="Z139" s="1149">
        <v>73.532049048591162</v>
      </c>
      <c r="AA139" s="1149">
        <v>53.963940090938664</v>
      </c>
      <c r="AB139" s="1149">
        <v>84.484465124229715</v>
      </c>
      <c r="AC139" s="1149">
        <v>87.951391141795355</v>
      </c>
      <c r="AD139" s="1149">
        <v>11.944192184441683</v>
      </c>
      <c r="AE139" s="1149">
        <v>86.184201297493786</v>
      </c>
      <c r="AF139" s="1149">
        <v>82.61547211240557</v>
      </c>
      <c r="AG139" s="1149">
        <v>84.767398991693781</v>
      </c>
      <c r="AH139" s="1149">
        <v>80.096079286217858</v>
      </c>
      <c r="AI139" s="1149">
        <v>78.933518091771262</v>
      </c>
      <c r="AJ139" s="1151">
        <v>77.001277545408442</v>
      </c>
    </row>
    <row r="140" s="307" customFormat="true" ht="17.1" customHeight="true" x14ac:dyDescent="0.2">
      <c r="A140" s="1822" t="s">
        <v>62</v>
      </c>
      <c r="B140" s="1147" t="s">
        <v>194</v>
      </c>
      <c r="C140" s="1148">
        <v>0</v>
      </c>
      <c r="D140" s="1149">
        <v>7.411179042584439E-3</v>
      </c>
      <c r="E140" s="1149">
        <v>6.684458779473261E-2</v>
      </c>
      <c r="F140" s="1149">
        <v>0.65023845218514309</v>
      </c>
      <c r="G140" s="1150">
        <v>30.520083600520547</v>
      </c>
      <c r="H140" s="1149">
        <v>0</v>
      </c>
      <c r="I140" s="1149">
        <v>3.4845551439547262</v>
      </c>
      <c r="J140" s="1149">
        <v>17.998244271947662</v>
      </c>
      <c r="K140" s="1149">
        <v>57.307530140792892</v>
      </c>
      <c r="L140" s="1150">
        <v>82.718396406674216</v>
      </c>
      <c r="M140" s="1149">
        <v>0</v>
      </c>
      <c r="N140" s="1149">
        <v>8.7594394866630596E-3</v>
      </c>
      <c r="O140" s="1149">
        <v>0</v>
      </c>
      <c r="P140" s="1149">
        <v>7.89714998149324E-2</v>
      </c>
      <c r="Q140" s="1150">
        <v>7.524932799953894</v>
      </c>
      <c r="R140" s="1149">
        <v>0.42590920144525563</v>
      </c>
      <c r="S140" s="1149">
        <v>1.7469701782003042</v>
      </c>
      <c r="T140" s="1149">
        <v>3.0801842852738102E-2</v>
      </c>
      <c r="U140" s="1149">
        <v>0</v>
      </c>
      <c r="V140" s="1149">
        <v>0.18862227148682226</v>
      </c>
      <c r="W140" s="1149">
        <v>0</v>
      </c>
      <c r="X140" s="1149">
        <v>1.1088619111333051</v>
      </c>
      <c r="Y140" s="1149">
        <v>0.53823848930776075</v>
      </c>
      <c r="Z140" s="1149">
        <v>0</v>
      </c>
      <c r="AA140" s="1149">
        <v>4.7191057296227203</v>
      </c>
      <c r="AB140" s="1149">
        <v>0.14003767310278262</v>
      </c>
      <c r="AC140" s="1149">
        <v>0.79778647690581084</v>
      </c>
      <c r="AD140" s="1149">
        <v>62.72713403708736</v>
      </c>
      <c r="AE140" s="1149">
        <v>0.38063313274386129</v>
      </c>
      <c r="AF140" s="1149">
        <v>5.7177028017017566E-2</v>
      </c>
      <c r="AG140" s="1149">
        <v>0</v>
      </c>
      <c r="AH140" s="1149">
        <v>3.7272598513766111</v>
      </c>
      <c r="AI140" s="1149">
        <v>1.0034556110706643</v>
      </c>
      <c r="AJ140" s="1151">
        <v>0</v>
      </c>
    </row>
    <row r="141" s="307" customFormat="true" ht="17.1" customHeight="true" x14ac:dyDescent="0.2">
      <c r="A141" s="1822"/>
      <c r="B141" s="1147" t="s">
        <v>195</v>
      </c>
      <c r="C141" s="1148">
        <v>1.2931709401738267</v>
      </c>
      <c r="D141" s="1149">
        <v>3.8683548479055307</v>
      </c>
      <c r="E141" s="1149">
        <v>9.4785424601217034</v>
      </c>
      <c r="F141" s="1149">
        <v>26.950698837764637</v>
      </c>
      <c r="G141" s="1150">
        <v>53.051914342269214</v>
      </c>
      <c r="H141" s="1149">
        <v>4.9674450256416351</v>
      </c>
      <c r="I141" s="1149">
        <v>32.883000255579439</v>
      </c>
      <c r="J141" s="1149">
        <v>62.583689337757619</v>
      </c>
      <c r="K141" s="1149">
        <v>39.342033072159452</v>
      </c>
      <c r="L141" s="1150">
        <v>17.281603593325841</v>
      </c>
      <c r="M141" s="1149">
        <v>1.3929512616999502</v>
      </c>
      <c r="N141" s="1149">
        <v>3.023160073136328</v>
      </c>
      <c r="O141" s="1149">
        <v>6.693780083886339</v>
      </c>
      <c r="P141" s="1149">
        <v>16.83090268030276</v>
      </c>
      <c r="Q141" s="1150">
        <v>55.363707658946318</v>
      </c>
      <c r="R141" s="1149">
        <v>20.248271120045164</v>
      </c>
      <c r="S141" s="1149">
        <v>37.418711045004031</v>
      </c>
      <c r="T141" s="1149">
        <v>16.34324852173377</v>
      </c>
      <c r="U141" s="1149">
        <v>12.713746156073046</v>
      </c>
      <c r="V141" s="1149">
        <v>13.126444818814262</v>
      </c>
      <c r="W141" s="1149">
        <v>14.667526147068033</v>
      </c>
      <c r="X141" s="1149">
        <v>12.177984378885387</v>
      </c>
      <c r="Y141" s="1149">
        <v>33.657836201053058</v>
      </c>
      <c r="Z141" s="1149">
        <v>14.554057931629337</v>
      </c>
      <c r="AA141" s="1149">
        <v>25.848813999596519</v>
      </c>
      <c r="AB141" s="1149">
        <v>9.2376831954823313</v>
      </c>
      <c r="AC141" s="1149">
        <v>9.5266022971749909</v>
      </c>
      <c r="AD141" s="1149">
        <v>21.462020391572157</v>
      </c>
      <c r="AE141" s="1149">
        <v>10.7627762988313</v>
      </c>
      <c r="AF141" s="1149">
        <v>10.043454386629339</v>
      </c>
      <c r="AG141" s="1149">
        <v>12.480204597652811</v>
      </c>
      <c r="AH141" s="1149">
        <v>15.197138250087436</v>
      </c>
      <c r="AI141" s="1149">
        <v>12.51217144795441</v>
      </c>
      <c r="AJ141" s="1151">
        <v>20.636004552832517</v>
      </c>
    </row>
    <row r="142" s="307" customFormat="true" ht="17.1" customHeight="true" x14ac:dyDescent="0.2">
      <c r="A142" s="1822"/>
      <c r="B142" s="1147" t="s">
        <v>196</v>
      </c>
      <c r="C142" s="1148">
        <v>6.6542962284770427E-2</v>
      </c>
      <c r="D142" s="1149">
        <v>0.31898015380113504</v>
      </c>
      <c r="E142" s="1149">
        <v>0.334453944826264</v>
      </c>
      <c r="F142" s="1149">
        <v>1.0281963453623317</v>
      </c>
      <c r="G142" s="1150">
        <v>1.1686012847386762</v>
      </c>
      <c r="H142" s="1149">
        <v>0.21695416859609934</v>
      </c>
      <c r="I142" s="1149">
        <v>1.4209082819080874</v>
      </c>
      <c r="J142" s="1149">
        <v>0.96885728546462546</v>
      </c>
      <c r="K142" s="1149">
        <v>0.24097356675915785</v>
      </c>
      <c r="L142" s="1150">
        <v>0</v>
      </c>
      <c r="M142" s="1149">
        <v>7.8618037685100464E-2</v>
      </c>
      <c r="N142" s="1149">
        <v>0.22730460908985031</v>
      </c>
      <c r="O142" s="1149">
        <v>0.40377603761073561</v>
      </c>
      <c r="P142" s="1149">
        <v>0.71435624654836138</v>
      </c>
      <c r="Q142" s="1150">
        <v>1.5045941125030795</v>
      </c>
      <c r="R142" s="1149">
        <v>0.54380329366870839</v>
      </c>
      <c r="S142" s="1149">
        <v>0.22509096230126507</v>
      </c>
      <c r="T142" s="1149">
        <v>0.35546346855057065</v>
      </c>
      <c r="U142" s="1149">
        <v>0.89355650517456797</v>
      </c>
      <c r="V142" s="1149">
        <v>0.1901199128555045</v>
      </c>
      <c r="W142" s="1149">
        <v>0.2635230019703737</v>
      </c>
      <c r="X142" s="1149">
        <v>0</v>
      </c>
      <c r="Y142" s="1149">
        <v>1.2888413676805681</v>
      </c>
      <c r="Z142" s="1149">
        <v>3.4418253883344985</v>
      </c>
      <c r="AA142" s="1149">
        <v>0.84433189837364164</v>
      </c>
      <c r="AB142" s="1149">
        <v>0.12103517597714269</v>
      </c>
      <c r="AC142" s="1149">
        <v>0.19435879338013101</v>
      </c>
      <c r="AD142" s="1149">
        <v>0.89246568696995687</v>
      </c>
      <c r="AE142" s="1149">
        <v>1.4740602787477946</v>
      </c>
      <c r="AF142" s="1149">
        <v>0.6894231929117175</v>
      </c>
      <c r="AG142" s="1149">
        <v>0</v>
      </c>
      <c r="AH142" s="1149">
        <v>0.79804391920996109</v>
      </c>
      <c r="AI142" s="1149">
        <v>0</v>
      </c>
      <c r="AJ142" s="1151">
        <v>0</v>
      </c>
    </row>
    <row r="143" s="307" customFormat="true" ht="17.1" customHeight="true" x14ac:dyDescent="0.2">
      <c r="A143" s="1822"/>
      <c r="B143" s="1147" t="s">
        <v>197</v>
      </c>
      <c r="C143" s="1148">
        <v>0</v>
      </c>
      <c r="D143" s="1149">
        <v>0</v>
      </c>
      <c r="E143" s="1149">
        <v>0</v>
      </c>
      <c r="F143" s="1149">
        <v>0</v>
      </c>
      <c r="G143" s="1150">
        <v>0.66176587455315572</v>
      </c>
      <c r="H143" s="1149">
        <v>0</v>
      </c>
      <c r="I143" s="1149">
        <v>8.7599439401852011E-2</v>
      </c>
      <c r="J143" s="1149">
        <v>1.350821623096395</v>
      </c>
      <c r="K143" s="1149">
        <v>0.83741163051787082</v>
      </c>
      <c r="L143" s="1150">
        <v>0</v>
      </c>
      <c r="M143" s="1149">
        <v>0</v>
      </c>
      <c r="N143" s="1149">
        <v>0</v>
      </c>
      <c r="O143" s="1149">
        <v>0</v>
      </c>
      <c r="P143" s="1149">
        <v>0</v>
      </c>
      <c r="Q143" s="1150">
        <v>0.36878426175240137</v>
      </c>
      <c r="R143" s="1149">
        <v>0</v>
      </c>
      <c r="S143" s="1149">
        <v>0</v>
      </c>
      <c r="T143" s="1149">
        <v>0</v>
      </c>
      <c r="U143" s="1149">
        <v>0</v>
      </c>
      <c r="V143" s="1149">
        <v>0</v>
      </c>
      <c r="W143" s="1149">
        <v>0.13701112746614452</v>
      </c>
      <c r="X143" s="1149">
        <v>0</v>
      </c>
      <c r="Y143" s="1149">
        <v>0</v>
      </c>
      <c r="Z143" s="1149">
        <v>0</v>
      </c>
      <c r="AA143" s="1149">
        <v>0.72179028265860978</v>
      </c>
      <c r="AB143" s="1149">
        <v>0</v>
      </c>
      <c r="AC143" s="1149">
        <v>0</v>
      </c>
      <c r="AD143" s="1149">
        <v>1.1662071510887395</v>
      </c>
      <c r="AE143" s="1149">
        <v>0</v>
      </c>
      <c r="AF143" s="1149">
        <v>0</v>
      </c>
      <c r="AG143" s="1149">
        <v>0</v>
      </c>
      <c r="AH143" s="1149">
        <v>0</v>
      </c>
      <c r="AI143" s="1149">
        <v>0</v>
      </c>
      <c r="AJ143" s="1151">
        <v>8.7870241010508554E-2</v>
      </c>
    </row>
    <row r="144" s="307" customFormat="true" ht="17.1" customHeight="true" x14ac:dyDescent="0.2">
      <c r="A144" s="1822"/>
      <c r="B144" s="1147" t="s">
        <v>198</v>
      </c>
      <c r="C144" s="1148">
        <v>0</v>
      </c>
      <c r="D144" s="1149">
        <v>0</v>
      </c>
      <c r="E144" s="1149">
        <v>0.10576716117067959</v>
      </c>
      <c r="F144" s="1149">
        <v>2.657794231721201E-3</v>
      </c>
      <c r="G144" s="1150">
        <v>0.2582058615155966</v>
      </c>
      <c r="H144" s="1149">
        <v>0</v>
      </c>
      <c r="I144" s="1149">
        <v>1.727486117296493E-2</v>
      </c>
      <c r="J144" s="1149">
        <v>0.82814708698292738</v>
      </c>
      <c r="K144" s="1149">
        <v>0.41870581525893541</v>
      </c>
      <c r="L144" s="1150">
        <v>0</v>
      </c>
      <c r="M144" s="1149">
        <v>0</v>
      </c>
      <c r="N144" s="1149">
        <v>0</v>
      </c>
      <c r="O144" s="1149">
        <v>2.641612039952531E-2</v>
      </c>
      <c r="P144" s="1149">
        <v>9.8541801879149446E-2</v>
      </c>
      <c r="Q144" s="1150">
        <v>7.8717083027513235E-2</v>
      </c>
      <c r="R144" s="1149">
        <v>0</v>
      </c>
      <c r="S144" s="1149">
        <v>0</v>
      </c>
      <c r="T144" s="1149">
        <v>0.12846455709529769</v>
      </c>
      <c r="U144" s="1149">
        <v>1.4558954358245869E-2</v>
      </c>
      <c r="V144" s="1149">
        <v>0</v>
      </c>
      <c r="W144" s="1149">
        <v>0</v>
      </c>
      <c r="X144" s="1149">
        <v>0</v>
      </c>
      <c r="Y144" s="1149">
        <v>0</v>
      </c>
      <c r="Z144" s="1149">
        <v>0</v>
      </c>
      <c r="AA144" s="1149">
        <v>0.73632606747759777</v>
      </c>
      <c r="AB144" s="1149">
        <v>0</v>
      </c>
      <c r="AC144" s="1149">
        <v>0</v>
      </c>
      <c r="AD144" s="1149">
        <v>0.43851228746535503</v>
      </c>
      <c r="AE144" s="1149">
        <v>3.0357545724983965E-2</v>
      </c>
      <c r="AF144" s="1149">
        <v>0</v>
      </c>
      <c r="AG144" s="1149">
        <v>0</v>
      </c>
      <c r="AH144" s="1149">
        <v>0</v>
      </c>
      <c r="AI144" s="1149">
        <v>0</v>
      </c>
      <c r="AJ144" s="1151">
        <v>0</v>
      </c>
    </row>
    <row r="145" s="307" customFormat="true" ht="17.1" customHeight="true" x14ac:dyDescent="0.2">
      <c r="A145" s="1822"/>
      <c r="B145" s="1147" t="s">
        <v>199</v>
      </c>
      <c r="C145" s="1148">
        <v>0.10313474643006573</v>
      </c>
      <c r="D145" s="1149">
        <v>0.25787027347674063</v>
      </c>
      <c r="E145" s="1149">
        <v>0.34830836844361063</v>
      </c>
      <c r="F145" s="1149">
        <v>0.50399026016328308</v>
      </c>
      <c r="G145" s="1150">
        <v>0.26356125701949484</v>
      </c>
      <c r="H145" s="1149">
        <v>0.27750633685375559</v>
      </c>
      <c r="I145" s="1149">
        <v>0.5496353097466341</v>
      </c>
      <c r="J145" s="1149">
        <v>0</v>
      </c>
      <c r="K145" s="1149">
        <v>0</v>
      </c>
      <c r="L145" s="1150">
        <v>0</v>
      </c>
      <c r="M145" s="1149">
        <v>0.12184987116718592</v>
      </c>
      <c r="N145" s="1149">
        <v>0.28540909166855899</v>
      </c>
      <c r="O145" s="1149">
        <v>0.28353301237602657</v>
      </c>
      <c r="P145" s="1149">
        <v>0.21782754715823863</v>
      </c>
      <c r="Q145" s="1150">
        <v>0.68621511701168436</v>
      </c>
      <c r="R145" s="1149">
        <v>0</v>
      </c>
      <c r="S145" s="1149">
        <v>0</v>
      </c>
      <c r="T145" s="1149">
        <v>1.3015130962375363</v>
      </c>
      <c r="U145" s="1149">
        <v>0</v>
      </c>
      <c r="V145" s="1149">
        <v>0</v>
      </c>
      <c r="W145" s="1149">
        <v>0.30043363198098988</v>
      </c>
      <c r="X145" s="1149">
        <v>1.5907479629783134</v>
      </c>
      <c r="Y145" s="1149">
        <v>0</v>
      </c>
      <c r="Z145" s="1149">
        <v>0</v>
      </c>
      <c r="AA145" s="1149">
        <v>9.1113218799875564E-2</v>
      </c>
      <c r="AB145" s="1149">
        <v>0.2938164527415848</v>
      </c>
      <c r="AC145" s="1149">
        <v>0</v>
      </c>
      <c r="AD145" s="1149">
        <v>0</v>
      </c>
      <c r="AE145" s="1149">
        <v>0</v>
      </c>
      <c r="AF145" s="1149">
        <v>0.14687468169140327</v>
      </c>
      <c r="AG145" s="1149">
        <v>0</v>
      </c>
      <c r="AH145" s="1149">
        <v>0</v>
      </c>
      <c r="AI145" s="1149">
        <v>0.34618127467213072</v>
      </c>
      <c r="AJ145" s="1151">
        <v>0</v>
      </c>
    </row>
    <row r="146" s="307" customFormat="true" ht="17.1" customHeight="true" x14ac:dyDescent="0.2">
      <c r="A146" s="1822"/>
      <c r="B146" s="1147" t="s">
        <v>200</v>
      </c>
      <c r="C146" s="1148">
        <v>1.0735927833709877</v>
      </c>
      <c r="D146" s="1149">
        <v>1.7107349139081958</v>
      </c>
      <c r="E146" s="1149">
        <v>1.1080284072561883</v>
      </c>
      <c r="F146" s="1149">
        <v>2.7622867333744918</v>
      </c>
      <c r="G146" s="1150">
        <v>0.58946162539319036</v>
      </c>
      <c r="H146" s="1149">
        <v>1.4149312630211297</v>
      </c>
      <c r="I146" s="1149">
        <v>1.637505650566869</v>
      </c>
      <c r="J146" s="1149">
        <v>0.70953361978054696</v>
      </c>
      <c r="K146" s="1149">
        <v>0</v>
      </c>
      <c r="L146" s="1150">
        <v>0</v>
      </c>
      <c r="M146" s="1149">
        <v>1.1342035722684922</v>
      </c>
      <c r="N146" s="1149">
        <v>1.7409044542221479</v>
      </c>
      <c r="O146" s="1149">
        <v>0.97169122598019519</v>
      </c>
      <c r="P146" s="1149">
        <v>2.5265330341664867</v>
      </c>
      <c r="Q146" s="1150">
        <v>1.502247422883658</v>
      </c>
      <c r="R146" s="1149">
        <v>0.47776246476682449</v>
      </c>
      <c r="S146" s="1149">
        <v>1.4327930045956978</v>
      </c>
      <c r="T146" s="1149">
        <v>1.5376894965935195</v>
      </c>
      <c r="U146" s="1149">
        <v>0.79017671910874121</v>
      </c>
      <c r="V146" s="1149">
        <v>0.3538153781531736</v>
      </c>
      <c r="W146" s="1149">
        <v>5.1853002298571464</v>
      </c>
      <c r="X146" s="1149">
        <v>3.2578176882972327</v>
      </c>
      <c r="Y146" s="1149">
        <v>0.97118019142077272</v>
      </c>
      <c r="Z146" s="1149">
        <v>1.6385515758706959</v>
      </c>
      <c r="AA146" s="1149">
        <v>9.1113218799875564E-2</v>
      </c>
      <c r="AB146" s="1149">
        <v>4.4457039041948452</v>
      </c>
      <c r="AC146" s="1149">
        <v>0.13133079054137467</v>
      </c>
      <c r="AD146" s="1149">
        <v>0</v>
      </c>
      <c r="AE146" s="1149">
        <v>1.0327250376314656</v>
      </c>
      <c r="AF146" s="1149">
        <v>2.7802731851511684</v>
      </c>
      <c r="AG146" s="1149">
        <v>0.1611258238154134</v>
      </c>
      <c r="AH146" s="1149">
        <v>0</v>
      </c>
      <c r="AI146" s="1149">
        <v>2.3319567732169757</v>
      </c>
      <c r="AJ146" s="1151">
        <v>1.5340674770522895</v>
      </c>
    </row>
    <row r="147" s="307" customFormat="true" ht="17.1" customHeight="true" x14ac:dyDescent="0.2">
      <c r="A147" s="1822"/>
      <c r="B147" s="1147" t="s">
        <v>201</v>
      </c>
      <c r="C147" s="1148">
        <v>0.48272976789398697</v>
      </c>
      <c r="D147" s="1149">
        <v>0.97460566694375617</v>
      </c>
      <c r="E147" s="1149">
        <v>1.0082160682902537</v>
      </c>
      <c r="F147" s="1149">
        <v>1.8621489665477682</v>
      </c>
      <c r="G147" s="1150">
        <v>0.2823611618241767</v>
      </c>
      <c r="H147" s="1149">
        <v>0.87506771989572119</v>
      </c>
      <c r="I147" s="1149">
        <v>1.6883930832303158</v>
      </c>
      <c r="J147" s="1149">
        <v>0.84607838536573332</v>
      </c>
      <c r="K147" s="1149">
        <v>0.10765565491807215</v>
      </c>
      <c r="L147" s="1150">
        <v>0</v>
      </c>
      <c r="M147" s="1149">
        <v>0.44918524542598121</v>
      </c>
      <c r="N147" s="1149">
        <v>0.9829698696025766</v>
      </c>
      <c r="O147" s="1149">
        <v>0.93206226042774276</v>
      </c>
      <c r="P147" s="1149">
        <v>1.7382445602085412</v>
      </c>
      <c r="Q147" s="1150">
        <v>0.70529676881645165</v>
      </c>
      <c r="R147" s="1149">
        <v>0</v>
      </c>
      <c r="S147" s="1149">
        <v>1.3072103345492074</v>
      </c>
      <c r="T147" s="1149">
        <v>1.6769835397996697</v>
      </c>
      <c r="U147" s="1149">
        <v>0.12749202966640294</v>
      </c>
      <c r="V147" s="1149">
        <v>0</v>
      </c>
      <c r="W147" s="1149">
        <v>1.2784732183451044</v>
      </c>
      <c r="X147" s="1149">
        <v>4.0140746658899626</v>
      </c>
      <c r="Y147" s="1149">
        <v>0.28884739022646994</v>
      </c>
      <c r="Z147" s="1149">
        <v>5.9582988078258552</v>
      </c>
      <c r="AA147" s="1149">
        <v>0.96891283392364769</v>
      </c>
      <c r="AB147" s="1149">
        <v>1.0950475097305614</v>
      </c>
      <c r="AC147" s="1149">
        <v>0.38107872863746739</v>
      </c>
      <c r="AD147" s="1149">
        <v>0</v>
      </c>
      <c r="AE147" s="1149">
        <v>0</v>
      </c>
      <c r="AF147" s="1149">
        <v>0.85752402344833956</v>
      </c>
      <c r="AG147" s="1149">
        <v>5.7338572304059574E-2</v>
      </c>
      <c r="AH147" s="1149">
        <v>0</v>
      </c>
      <c r="AI147" s="1149">
        <v>1.5050428837354159</v>
      </c>
      <c r="AJ147" s="1151">
        <v>0.16453065429545244</v>
      </c>
    </row>
    <row r="148" s="307" customFormat="true" ht="17.1" customHeight="true" x14ac:dyDescent="0.2">
      <c r="A148" s="1822"/>
      <c r="B148" s="1147" t="s">
        <v>202</v>
      </c>
      <c r="C148" s="1148">
        <v>96.611940374910589</v>
      </c>
      <c r="D148" s="1149">
        <v>91.819383797206427</v>
      </c>
      <c r="E148" s="1149">
        <v>85.702138297701097</v>
      </c>
      <c r="F148" s="1149">
        <v>64.077822974731177</v>
      </c>
      <c r="G148" s="1150">
        <v>11.402684179102506</v>
      </c>
      <c r="H148" s="1149">
        <v>89.063583017578125</v>
      </c>
      <c r="I148" s="1149">
        <v>51.85621656248108</v>
      </c>
      <c r="J148" s="1149">
        <v>11.604071373423416</v>
      </c>
      <c r="K148" s="1149">
        <v>0.96338710184442966</v>
      </c>
      <c r="L148" s="1150">
        <v>0</v>
      </c>
      <c r="M148" s="1149">
        <v>96.547763434077567</v>
      </c>
      <c r="N148" s="1149">
        <v>92.946912991131242</v>
      </c>
      <c r="O148" s="1149">
        <v>89.175374807898038</v>
      </c>
      <c r="P148" s="1149">
        <v>76.368855729571933</v>
      </c>
      <c r="Q148" s="1150">
        <v>30.174545854274999</v>
      </c>
      <c r="R148" s="1149">
        <v>77.564879997132707</v>
      </c>
      <c r="S148" s="1149">
        <v>57.869224475349611</v>
      </c>
      <c r="T148" s="1149">
        <v>78.5014278402451</v>
      </c>
      <c r="U148" s="1149">
        <v>84.09750235120211</v>
      </c>
      <c r="V148" s="1149">
        <v>85.37376984415377</v>
      </c>
      <c r="W148" s="1149">
        <v>72.672028654579918</v>
      </c>
      <c r="X148" s="1149">
        <v>76.133037628184823</v>
      </c>
      <c r="Y148" s="1149">
        <v>62.818518461724437</v>
      </c>
      <c r="Z148" s="1149">
        <v>73.532049048591162</v>
      </c>
      <c r="AA148" s="1149">
        <v>53.963940090938664</v>
      </c>
      <c r="AB148" s="1149">
        <v>84.631104432129732</v>
      </c>
      <c r="AC148" s="1149">
        <v>87.951391141795355</v>
      </c>
      <c r="AD148" s="1149">
        <v>11.944192184441683</v>
      </c>
      <c r="AE148" s="1149">
        <v>86.184201297493786</v>
      </c>
      <c r="AF148" s="1149">
        <v>82.61547211240557</v>
      </c>
      <c r="AG148" s="1149">
        <v>84.767398991693781</v>
      </c>
      <c r="AH148" s="1149">
        <v>80.096079286217858</v>
      </c>
      <c r="AI148" s="1149">
        <v>78.933518091771262</v>
      </c>
      <c r="AJ148" s="1151">
        <v>77.160000793111166</v>
      </c>
    </row>
    <row r="149" s="307" customFormat="true" ht="17.1" customHeight="true" x14ac:dyDescent="0.2">
      <c r="A149" s="1822"/>
      <c r="B149" s="1147" t="s">
        <v>203</v>
      </c>
      <c r="C149" s="1148">
        <v>0.17081418502066381</v>
      </c>
      <c r="D149" s="1149">
        <v>0.23560729383700221</v>
      </c>
      <c r="E149" s="1149">
        <v>0.50969389859457548</v>
      </c>
      <c r="F149" s="1149">
        <v>0.21409022073014777</v>
      </c>
      <c r="G149" s="1150">
        <v>0.13199831483483793</v>
      </c>
      <c r="H149" s="1149">
        <v>0.18585972673854431</v>
      </c>
      <c r="I149" s="1149">
        <v>0.60211051911826596</v>
      </c>
      <c r="J149" s="1149">
        <v>0.20166147804855428</v>
      </c>
      <c r="K149" s="1149">
        <v>0</v>
      </c>
      <c r="L149" s="1150">
        <v>0</v>
      </c>
      <c r="M149" s="1149">
        <v>0.1486344497591926</v>
      </c>
      <c r="N149" s="1149">
        <v>0.26259337916669939</v>
      </c>
      <c r="O149" s="1149">
        <v>0.47205474466703762</v>
      </c>
      <c r="P149" s="1149">
        <v>0.25132993970280237</v>
      </c>
      <c r="Q149" s="1150">
        <v>0.17693983248160897</v>
      </c>
      <c r="R149" s="1149">
        <v>0</v>
      </c>
      <c r="S149" s="1149">
        <v>0</v>
      </c>
      <c r="T149" s="1149">
        <v>0</v>
      </c>
      <c r="U149" s="1149">
        <v>0.46352615607962072</v>
      </c>
      <c r="V149" s="1149">
        <v>0.70950482673421966</v>
      </c>
      <c r="W149" s="1149">
        <v>2.6612999225598863</v>
      </c>
      <c r="X149" s="1149">
        <v>0</v>
      </c>
      <c r="Y149" s="1149">
        <v>0</v>
      </c>
      <c r="Z149" s="1149">
        <v>0.2898053952910703</v>
      </c>
      <c r="AA149" s="1149">
        <v>0</v>
      </c>
      <c r="AB149" s="1149">
        <v>0</v>
      </c>
      <c r="AC149" s="1149">
        <v>1.0174517715648368</v>
      </c>
      <c r="AD149" s="1149">
        <v>0</v>
      </c>
      <c r="AE149" s="1149">
        <v>0</v>
      </c>
      <c r="AF149" s="1149">
        <v>0.34545237621516001</v>
      </c>
      <c r="AG149" s="1149">
        <v>0.49639983673609611</v>
      </c>
      <c r="AH149" s="1149">
        <v>0</v>
      </c>
      <c r="AI149" s="1149">
        <v>0.13007938979221909</v>
      </c>
      <c r="AJ149" s="1151">
        <v>0</v>
      </c>
    </row>
    <row r="150" s="307" customFormat="true" ht="17.1" customHeight="true" x14ac:dyDescent="0.2">
      <c r="A150" s="1822"/>
      <c r="B150" s="1147" t="s">
        <v>204</v>
      </c>
      <c r="C150" s="1148">
        <v>0</v>
      </c>
      <c r="D150" s="1149">
        <v>0.15824176560286826</v>
      </c>
      <c r="E150" s="1149">
        <v>0.21137185453092205</v>
      </c>
      <c r="F150" s="1149">
        <v>0.14596391043173959</v>
      </c>
      <c r="G150" s="1150">
        <v>0.17109346110301621</v>
      </c>
      <c r="H150" s="1149">
        <v>0.2820827999234829</v>
      </c>
      <c r="I150" s="1149">
        <v>0.55003207171382174</v>
      </c>
      <c r="J150" s="1149">
        <v>0.245219656052031</v>
      </c>
      <c r="K150" s="1149">
        <v>0</v>
      </c>
      <c r="L150" s="1150">
        <v>0</v>
      </c>
      <c r="M150" s="1149">
        <v>0</v>
      </c>
      <c r="N150" s="1149">
        <v>0.11330020435595312</v>
      </c>
      <c r="O150" s="1149">
        <v>0.17667916361328692</v>
      </c>
      <c r="P150" s="1149">
        <v>0.18593279425126469</v>
      </c>
      <c r="Q150" s="1150">
        <v>0.13963814864647484</v>
      </c>
      <c r="R150" s="1149">
        <v>0</v>
      </c>
      <c r="S150" s="1149">
        <v>0</v>
      </c>
      <c r="T150" s="1149">
        <v>0</v>
      </c>
      <c r="U150" s="1149">
        <v>0</v>
      </c>
      <c r="V150" s="1149">
        <v>0</v>
      </c>
      <c r="W150" s="1149">
        <v>0.71820738345613966</v>
      </c>
      <c r="X150" s="1149">
        <v>1.4267052267195821</v>
      </c>
      <c r="Y150" s="1149">
        <v>0.1650556515579828</v>
      </c>
      <c r="Z150" s="1149">
        <v>0</v>
      </c>
      <c r="AA150" s="1149">
        <v>0.18243566861306376</v>
      </c>
      <c r="AB150" s="1149">
        <v>0</v>
      </c>
      <c r="AC150" s="1149">
        <v>0</v>
      </c>
      <c r="AD150" s="1149">
        <v>0</v>
      </c>
      <c r="AE150" s="1149">
        <v>0.13524640882683611</v>
      </c>
      <c r="AF150" s="1149">
        <v>0</v>
      </c>
      <c r="AG150" s="1149">
        <v>0</v>
      </c>
      <c r="AH150" s="1149">
        <v>0</v>
      </c>
      <c r="AI150" s="1149">
        <v>0.20304689035425977</v>
      </c>
      <c r="AJ150" s="1151">
        <v>0</v>
      </c>
    </row>
    <row r="151" s="307" customFormat="true" ht="17.1" customHeight="true" x14ac:dyDescent="0.2">
      <c r="A151" s="1822"/>
      <c r="B151" s="1147" t="s">
        <v>205</v>
      </c>
      <c r="C151" s="1148">
        <v>0.15954854186565096</v>
      </c>
      <c r="D151" s="1149">
        <v>0.53229049371068282</v>
      </c>
      <c r="E151" s="1149">
        <v>0.79346555873336488</v>
      </c>
      <c r="F151" s="1149">
        <v>1.4248324494011357</v>
      </c>
      <c r="G151" s="1150">
        <v>1.2840182413675703</v>
      </c>
      <c r="H151" s="1149">
        <v>2.2398102277965704</v>
      </c>
      <c r="I151" s="1149">
        <v>3.9738176313217863</v>
      </c>
      <c r="J151" s="1149">
        <v>2.3202824835600677</v>
      </c>
      <c r="K151" s="1149">
        <v>0.54873938549289036</v>
      </c>
      <c r="L151" s="1150">
        <v>0</v>
      </c>
      <c r="M151" s="1149">
        <v>0.10363826050831815</v>
      </c>
      <c r="N151" s="1149">
        <v>0.31332945265020284</v>
      </c>
      <c r="O151" s="1149">
        <v>0.64357849377640208</v>
      </c>
      <c r="P151" s="1149">
        <v>0.72228478214803793</v>
      </c>
      <c r="Q151" s="1150">
        <v>1.5228804573791994</v>
      </c>
      <c r="R151" s="1149">
        <v>0</v>
      </c>
      <c r="S151" s="1149">
        <v>0</v>
      </c>
      <c r="T151" s="1149">
        <v>0</v>
      </c>
      <c r="U151" s="1149">
        <v>0.79207948380261506</v>
      </c>
      <c r="V151" s="1149">
        <v>0</v>
      </c>
      <c r="W151" s="1149">
        <v>1.2695981530964164</v>
      </c>
      <c r="X151" s="1149">
        <v>0.13783019483365341</v>
      </c>
      <c r="Y151" s="1149">
        <v>0.27148224702905577</v>
      </c>
      <c r="Z151" s="1149">
        <v>0.58541185245734995</v>
      </c>
      <c r="AA151" s="1149">
        <v>11.577989172154846</v>
      </c>
      <c r="AB151" s="1149">
        <v>3.5571656640974759E-2</v>
      </c>
      <c r="AC151" s="1149">
        <v>0</v>
      </c>
      <c r="AD151" s="1149">
        <v>0.29362932730865854</v>
      </c>
      <c r="AE151" s="1149">
        <v>0</v>
      </c>
      <c r="AF151" s="1149">
        <v>2.464349013530267</v>
      </c>
      <c r="AG151" s="1149">
        <v>2.0375321777978752</v>
      </c>
      <c r="AH151" s="1149">
        <v>0</v>
      </c>
      <c r="AI151" s="1149">
        <v>3.0345476374326257</v>
      </c>
      <c r="AJ151" s="1151">
        <v>0.41752628169803713</v>
      </c>
    </row>
    <row r="152" s="307" customFormat="true" ht="17.1" customHeight="true" x14ac:dyDescent="0.2">
      <c r="A152" s="1822"/>
      <c r="B152" s="1147" t="s">
        <v>190</v>
      </c>
      <c r="C152" s="1148">
        <v>3.8525698049443051E-2</v>
      </c>
      <c r="D152" s="1149">
        <v>0.11651961456504099</v>
      </c>
      <c r="E152" s="1149">
        <v>0.33316939253653249</v>
      </c>
      <c r="F152" s="1149">
        <v>0.37707305507647998</v>
      </c>
      <c r="G152" s="1150">
        <v>0.21425079575803016</v>
      </c>
      <c r="H152" s="1149">
        <v>0.47675971395488831</v>
      </c>
      <c r="I152" s="1149">
        <v>1.2489511898043681</v>
      </c>
      <c r="J152" s="1149">
        <v>0.34339339852063977</v>
      </c>
      <c r="K152" s="1149">
        <v>0.23356363225638033</v>
      </c>
      <c r="L152" s="1150">
        <v>0</v>
      </c>
      <c r="M152" s="1149">
        <v>2.3155867408190853E-2</v>
      </c>
      <c r="N152" s="1149">
        <v>9.5356435489915861E-2</v>
      </c>
      <c r="O152" s="1149">
        <v>0.22105404936466558</v>
      </c>
      <c r="P152" s="1149">
        <v>0.26621938424766284</v>
      </c>
      <c r="Q152" s="1150">
        <v>0.2515004823226783</v>
      </c>
      <c r="R152" s="1149">
        <v>0.73937392294112192</v>
      </c>
      <c r="S152" s="1149">
        <v>0</v>
      </c>
      <c r="T152" s="1149">
        <v>0.12440763689198782</v>
      </c>
      <c r="U152" s="1149">
        <v>0.10736164453452085</v>
      </c>
      <c r="V152" s="1149">
        <v>5.7722947802201524E-2</v>
      </c>
      <c r="W152" s="1149">
        <v>0.84659852961996018</v>
      </c>
      <c r="X152" s="1149">
        <v>0.15294034307769627</v>
      </c>
      <c r="Y152" s="1149">
        <v>0</v>
      </c>
      <c r="Z152" s="1149">
        <v>0</v>
      </c>
      <c r="AA152" s="1149">
        <v>0.25412781904112558</v>
      </c>
      <c r="AB152" s="1149">
        <v>0</v>
      </c>
      <c r="AC152" s="1149">
        <v>0</v>
      </c>
      <c r="AD152" s="1149">
        <v>1.0758389340663206</v>
      </c>
      <c r="AE152" s="1149">
        <v>0</v>
      </c>
      <c r="AF152" s="1149">
        <v>0</v>
      </c>
      <c r="AG152" s="1149">
        <v>0</v>
      </c>
      <c r="AH152" s="1149">
        <v>0.18147869310798498</v>
      </c>
      <c r="AI152" s="1149">
        <v>0</v>
      </c>
      <c r="AJ152" s="1151">
        <v>0</v>
      </c>
    </row>
    <row r="153" s="307" customFormat="true" ht="17.1" customHeight="true" x14ac:dyDescent="0.2">
      <c r="A153" s="1822" t="s">
        <v>193</v>
      </c>
      <c r="B153" s="1147" t="s">
        <v>49</v>
      </c>
      <c r="C153" s="1148">
        <v>0.88320775772127835</v>
      </c>
      <c r="D153" s="1149">
        <v>1.7800663200294178</v>
      </c>
      <c r="E153" s="1149">
        <v>3.1642517398563954</v>
      </c>
      <c r="F153" s="1149">
        <v>6.9392669319060367</v>
      </c>
      <c r="G153" s="1150">
        <v>8.4670381164392108</v>
      </c>
      <c r="H153" s="1149">
        <v>3.0293302735389105</v>
      </c>
      <c r="I153" s="1149">
        <v>10.706774831941507</v>
      </c>
      <c r="J153" s="1149">
        <v>11.473714162772612</v>
      </c>
      <c r="K153" s="1149">
        <v>4.4905327986635797</v>
      </c>
      <c r="L153" s="1150">
        <v>0.76258143229770592</v>
      </c>
      <c r="M153" s="1149">
        <v>0.95819989021390717</v>
      </c>
      <c r="N153" s="1149">
        <v>1.4689761388842419</v>
      </c>
      <c r="O153" s="1149">
        <v>1.9445592772495195</v>
      </c>
      <c r="P153" s="1149">
        <v>4.6962187332171013</v>
      </c>
      <c r="Q153" s="1150">
        <v>10.487338277117738</v>
      </c>
      <c r="R153" s="1149">
        <v>4.6152498008969438</v>
      </c>
      <c r="S153" s="1149">
        <v>8.8918131302186705</v>
      </c>
      <c r="T153" s="1149">
        <v>2.1872274395338343</v>
      </c>
      <c r="U153" s="1149">
        <v>2.975893387004338</v>
      </c>
      <c r="V153" s="1149">
        <v>2.3025161774464573</v>
      </c>
      <c r="W153" s="1149">
        <v>7.4529578304125694</v>
      </c>
      <c r="X153" s="1149">
        <v>1.4148590631737945</v>
      </c>
      <c r="Y153" s="1149">
        <v>5.7870171117579927</v>
      </c>
      <c r="Z153" s="1149">
        <v>2.0444062233829956</v>
      </c>
      <c r="AA153" s="1149">
        <v>1.429896224141374</v>
      </c>
      <c r="AB153" s="1149">
        <v>1.6920423674714919</v>
      </c>
      <c r="AC153" s="1149">
        <v>0.5322913612077449</v>
      </c>
      <c r="AD153" s="1149">
        <v>10.029831462503196</v>
      </c>
      <c r="AE153" s="1149">
        <v>1.235760083679557</v>
      </c>
      <c r="AF153" s="1149">
        <v>1.4939387251446847</v>
      </c>
      <c r="AG153" s="1149">
        <v>1.7261753179608743</v>
      </c>
      <c r="AH153" s="1149">
        <v>5.1697417596291473</v>
      </c>
      <c r="AI153" s="1149">
        <v>1.5341079440121288</v>
      </c>
      <c r="AJ153" s="1151">
        <v>3.9060354404808968</v>
      </c>
    </row>
    <row r="154" s="307" customFormat="true" ht="17.1" customHeight="true" x14ac:dyDescent="0.2">
      <c r="A154" s="1822"/>
      <c r="B154" s="1147" t="s">
        <v>48</v>
      </c>
      <c r="C154" s="1148">
        <v>1.720407404154668</v>
      </c>
      <c r="D154" s="1149">
        <v>4.344187354646377</v>
      </c>
      <c r="E154" s="1149">
        <v>8.4390787199077479</v>
      </c>
      <c r="F154" s="1149">
        <v>24.66890145174245</v>
      </c>
      <c r="G154" s="1150">
        <v>77.224913440992111</v>
      </c>
      <c r="H154" s="1149">
        <v>3.6741384258299057</v>
      </c>
      <c r="I154" s="1149">
        <v>29.293841256032575</v>
      </c>
      <c r="J154" s="1149">
        <v>71.77566466581672</v>
      </c>
      <c r="K154" s="1149">
        <v>92.818709796306749</v>
      </c>
      <c r="L154" s="1150">
        <v>99.138777590172978</v>
      </c>
      <c r="M154" s="1149">
        <v>1.7955754961375292</v>
      </c>
      <c r="N154" s="1149">
        <v>3.7893980350815988</v>
      </c>
      <c r="O154" s="1149">
        <v>6.6231589352943123</v>
      </c>
      <c r="P154" s="1149">
        <v>15.804416469197385</v>
      </c>
      <c r="Q154" s="1150">
        <v>55.663800632678281</v>
      </c>
      <c r="R154" s="1149">
        <v>17.080496279028999</v>
      </c>
      <c r="S154" s="1149">
        <v>31.931752059882641</v>
      </c>
      <c r="T154" s="1149">
        <v>16.208440447292062</v>
      </c>
      <c r="U154" s="1149">
        <v>11.792008098388269</v>
      </c>
      <c r="V154" s="1149">
        <v>12.265991030597524</v>
      </c>
      <c r="W154" s="1149">
        <v>15.32469147104287</v>
      </c>
      <c r="X154" s="1149">
        <v>15.129804915142122</v>
      </c>
      <c r="Y154" s="1149">
        <v>30.669079137704152</v>
      </c>
      <c r="Z154" s="1149">
        <v>17.879834067742607</v>
      </c>
      <c r="AA154" s="1149">
        <v>30.809794689728982</v>
      </c>
      <c r="AB154" s="1149">
        <v>12.22825618141205</v>
      </c>
      <c r="AC154" s="1149">
        <v>11.135238768359397</v>
      </c>
      <c r="AD154" s="1149">
        <v>75.490300940591439</v>
      </c>
      <c r="AE154" s="1149">
        <v>12.444792209999846</v>
      </c>
      <c r="AF154" s="1149">
        <v>12.421841443779719</v>
      </c>
      <c r="AG154" s="1149">
        <v>11.308773430174679</v>
      </c>
      <c r="AH154" s="1149">
        <v>14.552700261044855</v>
      </c>
      <c r="AI154" s="1149">
        <v>14.4085864129817</v>
      </c>
      <c r="AJ154" s="1151">
        <v>18.21843127838504</v>
      </c>
    </row>
    <row r="155" s="307" customFormat="true" ht="17.1" customHeight="true" x14ac:dyDescent="0.2">
      <c r="A155" s="1822"/>
      <c r="B155" s="1147" t="s">
        <v>191</v>
      </c>
      <c r="C155" s="1148">
        <v>97.396384838124021</v>
      </c>
      <c r="D155" s="1149">
        <v>93.875746325324172</v>
      </c>
      <c r="E155" s="1149">
        <v>88.396669540235806</v>
      </c>
      <c r="F155" s="1149">
        <v>68.391831616351666</v>
      </c>
      <c r="G155" s="1150">
        <v>14.308048442568683</v>
      </c>
      <c r="H155" s="1149">
        <v>93.296531300631159</v>
      </c>
      <c r="I155" s="1149">
        <v>59.999383912026119</v>
      </c>
      <c r="J155" s="1149">
        <v>16.750621171410838</v>
      </c>
      <c r="K155" s="1149">
        <v>2.6907574050296432</v>
      </c>
      <c r="L155" s="1150">
        <v>9.8640977529337287E-2</v>
      </c>
      <c r="M155" s="1149">
        <v>97.246224613648565</v>
      </c>
      <c r="N155" s="1149">
        <v>94.741625826034166</v>
      </c>
      <c r="O155" s="1149">
        <v>91.432281787456176</v>
      </c>
      <c r="P155" s="1149">
        <v>79.499364797585699</v>
      </c>
      <c r="Q155" s="1150">
        <v>33.848861090203883</v>
      </c>
      <c r="R155" s="1149">
        <v>78.304253920073847</v>
      </c>
      <c r="S155" s="1149">
        <v>59.176434809898822</v>
      </c>
      <c r="T155" s="1149">
        <v>81.60433211317428</v>
      </c>
      <c r="U155" s="1149">
        <v>85.232098514607273</v>
      </c>
      <c r="V155" s="1149">
        <v>85.431492791955975</v>
      </c>
      <c r="W155" s="1149">
        <v>77.222350698544645</v>
      </c>
      <c r="X155" s="1149">
        <v>83.455336021683962</v>
      </c>
      <c r="Y155" s="1149">
        <v>63.543903750537936</v>
      </c>
      <c r="Z155" s="1149">
        <v>80.07575970887433</v>
      </c>
      <c r="AA155" s="1149">
        <v>67.760309086129837</v>
      </c>
      <c r="AB155" s="1149">
        <v>86.079701451116435</v>
      </c>
      <c r="AC155" s="1149">
        <v>88.332469870432803</v>
      </c>
      <c r="AD155" s="1149">
        <v>14.479867596905398</v>
      </c>
      <c r="AE155" s="1149">
        <v>86.319447706320602</v>
      </c>
      <c r="AF155" s="1149">
        <v>86.084219831075544</v>
      </c>
      <c r="AG155" s="1149">
        <v>86.965051251864551</v>
      </c>
      <c r="AH155" s="1149">
        <v>80.277557979325849</v>
      </c>
      <c r="AI155" s="1149">
        <v>84.057305643006146</v>
      </c>
      <c r="AJ155" s="1151">
        <v>77.875533281134039</v>
      </c>
    </row>
    <row r="156" s="307" customFormat="true" ht="17.1" customHeight="true" x14ac:dyDescent="0.2">
      <c r="A156" s="1822" t="s">
        <v>206</v>
      </c>
      <c r="B156" s="1147" t="s">
        <v>49</v>
      </c>
      <c r="C156" s="1148">
        <v>36.23250640364919</v>
      </c>
      <c r="D156" s="1149">
        <v>29.129901674696836</v>
      </c>
      <c r="E156" s="1149">
        <v>26.975722244189289</v>
      </c>
      <c r="F156" s="1149">
        <v>21.483404103495591</v>
      </c>
      <c r="G156" s="1150">
        <v>10.277938521100788</v>
      </c>
      <c r="H156" s="1149">
        <v>45.461760915930029</v>
      </c>
      <c r="I156" s="1149">
        <v>26.127122223810247</v>
      </c>
      <c r="J156" s="1149">
        <v>14.00267078768044</v>
      </c>
      <c r="K156" s="1149">
        <v>4.5342148395981861</v>
      </c>
      <c r="L156" s="1150">
        <v>0.76258143229770592</v>
      </c>
      <c r="M156" s="1149">
        <v>35.480436659733229</v>
      </c>
      <c r="N156" s="1149">
        <v>29.525245566634617</v>
      </c>
      <c r="O156" s="1149">
        <v>22.965924548346077</v>
      </c>
      <c r="P156" s="1149">
        <v>22.094877711328735</v>
      </c>
      <c r="Q156" s="1150">
        <v>16.176848892886234</v>
      </c>
      <c r="R156" s="1149">
        <v>20.571540514635718</v>
      </c>
      <c r="S156" s="1149">
        <v>21.353652322240123</v>
      </c>
      <c r="T156" s="1149">
        <v>13.046937663963121</v>
      </c>
      <c r="U156" s="1149">
        <v>19.35614283690888</v>
      </c>
      <c r="V156" s="1149">
        <v>16.137029843641965</v>
      </c>
      <c r="W156" s="1149">
        <v>34.636355715233982</v>
      </c>
      <c r="X156" s="1149">
        <v>14.16348541930029</v>
      </c>
      <c r="Y156" s="1149">
        <v>15.830668661157677</v>
      </c>
      <c r="Z156" s="1149">
        <v>12.489913892924562</v>
      </c>
      <c r="AA156" s="1149">
        <v>7.7457308318745133</v>
      </c>
      <c r="AB156" s="1149">
        <v>14.3326069155681</v>
      </c>
      <c r="AC156" s="1149">
        <v>4.4178657260109846</v>
      </c>
      <c r="AD156" s="1149">
        <v>12.548187174839414</v>
      </c>
      <c r="AE156" s="1149">
        <v>8.9445432022354634</v>
      </c>
      <c r="AF156" s="1149">
        <v>16.013179681652971</v>
      </c>
      <c r="AG156" s="1149">
        <v>11.332111416951051</v>
      </c>
      <c r="AH156" s="1149">
        <v>25.973484490668643</v>
      </c>
      <c r="AI156" s="1149">
        <v>10.308244607456954</v>
      </c>
      <c r="AJ156" s="1151">
        <v>17.55455844908635</v>
      </c>
    </row>
    <row r="157" s="307" customFormat="true" ht="17.1" customHeight="true" x14ac:dyDescent="0.2">
      <c r="A157" s="1822"/>
      <c r="B157" s="1147" t="s">
        <v>48</v>
      </c>
      <c r="C157" s="1148">
        <v>63.767493596350825</v>
      </c>
      <c r="D157" s="1149">
        <v>70.7179827108247</v>
      </c>
      <c r="E157" s="1149">
        <v>73.024277755810758</v>
      </c>
      <c r="F157" s="1149">
        <v>78.516595896504413</v>
      </c>
      <c r="G157" s="1150">
        <v>89.690103996239117</v>
      </c>
      <c r="H157" s="1149">
        <v>53.790997233654572</v>
      </c>
      <c r="I157" s="1149">
        <v>73.779950670898302</v>
      </c>
      <c r="J157" s="1149">
        <v>85.951224994596245</v>
      </c>
      <c r="K157" s="1149">
        <v>95.46578516040185</v>
      </c>
      <c r="L157" s="1150">
        <v>99.138777590172978</v>
      </c>
      <c r="M157" s="1149">
        <v>64.519563340266771</v>
      </c>
      <c r="N157" s="1149">
        <v>70.474754433365376</v>
      </c>
      <c r="O157" s="1149">
        <v>77.034075451653962</v>
      </c>
      <c r="P157" s="1149">
        <v>77.905122288671322</v>
      </c>
      <c r="Q157" s="1150">
        <v>83.823151107113603</v>
      </c>
      <c r="R157" s="1149">
        <v>79.428459485364215</v>
      </c>
      <c r="S157" s="1149">
        <v>78.646347677759806</v>
      </c>
      <c r="T157" s="1149">
        <v>86.953062336036822</v>
      </c>
      <c r="U157" s="1149">
        <v>79.997282798054542</v>
      </c>
      <c r="V157" s="1149">
        <v>83.862970156358045</v>
      </c>
      <c r="W157" s="1149">
        <v>65.363644284766039</v>
      </c>
      <c r="X157" s="1149">
        <v>85.836514580699699</v>
      </c>
      <c r="Y157" s="1149">
        <v>84.169331338842284</v>
      </c>
      <c r="Z157" s="1149">
        <v>87.510086107075438</v>
      </c>
      <c r="AA157" s="1149">
        <v>92.254269168125475</v>
      </c>
      <c r="AB157" s="1149">
        <v>85.667393084431907</v>
      </c>
      <c r="AC157" s="1149">
        <v>95.582134273988999</v>
      </c>
      <c r="AD157" s="1149">
        <v>87.451812825160673</v>
      </c>
      <c r="AE157" s="1149">
        <v>91.055456797764549</v>
      </c>
      <c r="AF157" s="1149">
        <v>83.986820318347029</v>
      </c>
      <c r="AG157" s="1149">
        <v>87.993141637253387</v>
      </c>
      <c r="AH157" s="1149">
        <v>74.026515509331347</v>
      </c>
      <c r="AI157" s="1149">
        <v>89.52576248877881</v>
      </c>
      <c r="AJ157" s="1151">
        <v>82.445441550913586</v>
      </c>
    </row>
    <row r="158" s="307" customFormat="true" ht="17.1" customHeight="true" x14ac:dyDescent="0.2">
      <c r="A158" s="1823"/>
      <c r="B158" s="1152" t="s">
        <v>191</v>
      </c>
      <c r="C158" s="1153">
        <v>0</v>
      </c>
      <c r="D158" s="1154">
        <v>0.15211561447862654</v>
      </c>
      <c r="E158" s="1154">
        <v>0</v>
      </c>
      <c r="F158" s="1154">
        <v>0</v>
      </c>
      <c r="G158" s="1155">
        <v>3.1957482660053604E-2</v>
      </c>
      <c r="H158" s="1154">
        <v>0.74724185041539248</v>
      </c>
      <c r="I158" s="1154">
        <v>9.2927105291433346E-2</v>
      </c>
      <c r="J158" s="1154">
        <v>4.6104217723334132E-2</v>
      </c>
      <c r="K158" s="1154">
        <v>0</v>
      </c>
      <c r="L158" s="1155">
        <v>9.8640977529337287E-2</v>
      </c>
      <c r="M158" s="1154">
        <v>0</v>
      </c>
      <c r="N158" s="1154">
        <v>0</v>
      </c>
      <c r="O158" s="1154">
        <v>0</v>
      </c>
      <c r="P158" s="1154">
        <v>0</v>
      </c>
      <c r="Q158" s="1155">
        <v>0</v>
      </c>
      <c r="R158" s="1154">
        <v>0</v>
      </c>
      <c r="S158" s="1154">
        <v>0</v>
      </c>
      <c r="T158" s="1154">
        <v>0</v>
      </c>
      <c r="U158" s="1154">
        <v>0.64657436503655563</v>
      </c>
      <c r="V158" s="1154">
        <v>0</v>
      </c>
      <c r="W158" s="1154">
        <v>0</v>
      </c>
      <c r="X158" s="1154">
        <v>0</v>
      </c>
      <c r="Y158" s="1154">
        <v>0</v>
      </c>
      <c r="Z158" s="1154">
        <v>0</v>
      </c>
      <c r="AA158" s="1154">
        <v>0</v>
      </c>
      <c r="AB158" s="1154">
        <v>0</v>
      </c>
      <c r="AC158" s="1154">
        <v>0</v>
      </c>
      <c r="AD158" s="1154">
        <v>0</v>
      </c>
      <c r="AE158" s="1154">
        <v>0</v>
      </c>
      <c r="AF158" s="1154">
        <v>0</v>
      </c>
      <c r="AG158" s="1154">
        <v>0.67474694579555006</v>
      </c>
      <c r="AH158" s="1154">
        <v>0</v>
      </c>
      <c r="AI158" s="1154">
        <v>0.16599290376423781</v>
      </c>
      <c r="AJ158" s="1156">
        <v>0</v>
      </c>
    </row>
    <row r="159" s="307" customFormat="true" ht="15" customHeight="true" x14ac:dyDescent="0.2">
      <c r="A159" s="498"/>
      <c r="B159" s="499"/>
      <c r="C159" s="500"/>
      <c r="D159" s="501"/>
      <c r="E159" s="501"/>
      <c r="F159" s="501"/>
      <c r="G159" s="502"/>
      <c r="H159" s="501"/>
      <c r="I159" s="501"/>
      <c r="J159" s="501"/>
      <c r="K159" s="501"/>
      <c r="L159" s="502"/>
      <c r="M159" s="501"/>
      <c r="N159" s="501"/>
      <c r="O159" s="501"/>
      <c r="P159" s="501"/>
      <c r="Q159" s="502"/>
      <c r="R159" s="501"/>
      <c r="S159" s="501"/>
      <c r="T159" s="501"/>
      <c r="U159" s="501"/>
      <c r="V159" s="501"/>
      <c r="W159" s="501"/>
      <c r="X159" s="501"/>
      <c r="Y159" s="501"/>
      <c r="Z159" s="501"/>
      <c r="AA159" s="501"/>
      <c r="AB159" s="503"/>
    </row>
    <row r="160" s="433" customFormat="true" ht="20.1" customHeight="true" x14ac:dyDescent="0.2">
      <c r="A160" s="1845" t="s">
        <v>207</v>
      </c>
      <c r="B160" s="1845"/>
      <c r="C160" s="1809" t="s">
        <v>150</v>
      </c>
      <c r="D160" s="1810"/>
      <c r="E160" s="1810"/>
      <c r="F160" s="1810"/>
      <c r="G160" s="1811"/>
      <c r="H160" s="1811" t="s">
        <v>38</v>
      </c>
      <c r="I160" s="1810"/>
      <c r="J160" s="1810"/>
      <c r="K160" s="1810"/>
      <c r="L160" s="1811"/>
      <c r="M160" s="1811" t="s">
        <v>37</v>
      </c>
      <c r="N160" s="1810"/>
      <c r="O160" s="1810"/>
      <c r="P160" s="1810"/>
      <c r="Q160" s="1811"/>
      <c r="R160" s="1811" t="s">
        <v>151</v>
      </c>
      <c r="S160" s="1810"/>
      <c r="T160" s="1810"/>
      <c r="U160" s="1810"/>
      <c r="V160" s="1810"/>
      <c r="W160" s="1810"/>
      <c r="X160" s="1810"/>
      <c r="Y160" s="1810"/>
      <c r="Z160" s="1810"/>
      <c r="AA160" s="1810"/>
      <c r="AB160" s="1810"/>
      <c r="AC160" s="1810"/>
      <c r="AD160" s="1810"/>
      <c r="AE160" s="1810"/>
      <c r="AF160" s="1810"/>
      <c r="AG160" s="1810"/>
      <c r="AH160" s="1810"/>
      <c r="AI160" s="1810"/>
      <c r="AJ160" s="1811"/>
    </row>
    <row r="161" s="307" customFormat="true" ht="45" customHeight="true" x14ac:dyDescent="0.2">
      <c r="A161" s="1851"/>
      <c r="B161" s="1851"/>
      <c r="C161" s="1157" t="s">
        <v>0</v>
      </c>
      <c r="D161" s="1158" t="s">
        <v>1</v>
      </c>
      <c r="E161" s="1158" t="s">
        <v>2</v>
      </c>
      <c r="F161" s="1158" t="s">
        <v>3</v>
      </c>
      <c r="G161" s="1159" t="s">
        <v>4</v>
      </c>
      <c r="H161" s="1158" t="s">
        <v>0</v>
      </c>
      <c r="I161" s="1158" t="s">
        <v>1</v>
      </c>
      <c r="J161" s="1158" t="s">
        <v>2</v>
      </c>
      <c r="K161" s="1158" t="s">
        <v>3</v>
      </c>
      <c r="L161" s="1159" t="s">
        <v>4</v>
      </c>
      <c r="M161" s="1158" t="s">
        <v>0</v>
      </c>
      <c r="N161" s="1158" t="s">
        <v>1</v>
      </c>
      <c r="O161" s="1158" t="s">
        <v>2</v>
      </c>
      <c r="P161" s="1158" t="s">
        <v>3</v>
      </c>
      <c r="Q161" s="1159" t="s">
        <v>4</v>
      </c>
      <c r="R161" s="1158" t="s">
        <v>152</v>
      </c>
      <c r="S161" s="1158" t="s">
        <v>153</v>
      </c>
      <c r="T161" s="1158" t="s">
        <v>154</v>
      </c>
      <c r="U161" s="1158" t="s">
        <v>155</v>
      </c>
      <c r="V161" s="1158" t="s">
        <v>156</v>
      </c>
      <c r="W161" s="1158" t="s">
        <v>157</v>
      </c>
      <c r="X161" s="1158" t="s">
        <v>158</v>
      </c>
      <c r="Y161" s="1158" t="s">
        <v>159</v>
      </c>
      <c r="Z161" s="1158" t="s">
        <v>160</v>
      </c>
      <c r="AA161" s="1158" t="s">
        <v>161</v>
      </c>
      <c r="AB161" s="1158" t="s">
        <v>162</v>
      </c>
      <c r="AC161" s="1158" t="s">
        <v>163</v>
      </c>
      <c r="AD161" s="1158" t="s">
        <v>164</v>
      </c>
      <c r="AE161" s="1158" t="s">
        <v>165</v>
      </c>
      <c r="AF161" s="1158" t="s">
        <v>166</v>
      </c>
      <c r="AG161" s="1158" t="s">
        <v>167</v>
      </c>
      <c r="AH161" s="1158" t="s">
        <v>168</v>
      </c>
      <c r="AI161" s="1158" t="s">
        <v>169</v>
      </c>
      <c r="AJ161" s="1160" t="s">
        <v>170</v>
      </c>
    </row>
    <row r="162" s="307" customFormat="true" ht="17.1" customHeight="true" x14ac:dyDescent="0.2">
      <c r="A162" s="1850" t="s">
        <v>18</v>
      </c>
      <c r="B162" s="1142" t="s">
        <v>14</v>
      </c>
      <c r="C162" s="1161">
        <v>371.57099899999986</v>
      </c>
      <c r="D162" s="1162">
        <v>875.40587500000004</v>
      </c>
      <c r="E162" s="1162">
        <v>1656.0697530000009</v>
      </c>
      <c r="F162" s="1162">
        <v>4510.0427839999966</v>
      </c>
      <c r="G162" s="1163">
        <v>12229.785817</v>
      </c>
      <c r="H162" s="1162">
        <v>148.5414879999999</v>
      </c>
      <c r="I162" s="1162">
        <v>879.10401799999988</v>
      </c>
      <c r="J162" s="1162">
        <v>1828.153393999999</v>
      </c>
      <c r="K162" s="1162">
        <v>2128.0182989999985</v>
      </c>
      <c r="L162" s="1163">
        <v>2192.6485869999988</v>
      </c>
      <c r="M162" s="1162">
        <v>332.65094899999997</v>
      </c>
      <c r="N162" s="1162">
        <v>634.7248810000001</v>
      </c>
      <c r="O162" s="1162">
        <v>1034.9403550000002</v>
      </c>
      <c r="P162" s="1162">
        <v>2476.6186850000017</v>
      </c>
      <c r="Q162" s="1163">
        <v>7987.4745719999846</v>
      </c>
      <c r="R162" s="1162">
        <v>627.73244900000054</v>
      </c>
      <c r="S162" s="1162">
        <v>2175.7905990000013</v>
      </c>
      <c r="T162" s="1162">
        <v>1704.6866620000005</v>
      </c>
      <c r="U162" s="1162">
        <v>387.47702499999997</v>
      </c>
      <c r="V162" s="1162">
        <v>561.09966099999997</v>
      </c>
      <c r="W162" s="1162">
        <v>802.58093399999996</v>
      </c>
      <c r="X162" s="1162">
        <v>585.2702319999994</v>
      </c>
      <c r="Y162" s="1162">
        <v>2549.4557130000017</v>
      </c>
      <c r="Z162" s="1162">
        <v>296.57298299999979</v>
      </c>
      <c r="AA162" s="1162">
        <v>519.57994199999985</v>
      </c>
      <c r="AB162" s="1162">
        <v>156.92647399999987</v>
      </c>
      <c r="AC162" s="1162">
        <v>91.160859000000002</v>
      </c>
      <c r="AD162" s="1162">
        <v>5404.8209659999848</v>
      </c>
      <c r="AE162" s="1162">
        <v>202.31459299999992</v>
      </c>
      <c r="AF162" s="1162">
        <v>827.7654560000002</v>
      </c>
      <c r="AG162" s="1162">
        <v>276.45964600000008</v>
      </c>
      <c r="AH162" s="1162">
        <v>951.88745800000004</v>
      </c>
      <c r="AI162" s="1162">
        <v>448.74794399999951</v>
      </c>
      <c r="AJ162" s="1164">
        <v>1072.5456319999998</v>
      </c>
    </row>
    <row r="163" s="307" customFormat="true" ht="17.1" customHeight="true" x14ac:dyDescent="0.2">
      <c r="A163" s="1822"/>
      <c r="B163" s="1147" t="s">
        <v>51</v>
      </c>
      <c r="C163" s="1165">
        <v>13899.777717999983</v>
      </c>
      <c r="D163" s="1166">
        <v>13389.464154999978</v>
      </c>
      <c r="E163" s="1166">
        <v>12616.295916000019</v>
      </c>
      <c r="F163" s="1166">
        <v>9758.5561720000442</v>
      </c>
      <c r="G163" s="1167">
        <v>2037.3023829999991</v>
      </c>
      <c r="H163" s="1166">
        <v>2040.6600519999979</v>
      </c>
      <c r="I163" s="1166">
        <v>1316.1668800000016</v>
      </c>
      <c r="J163" s="1166">
        <v>366.76853299999999</v>
      </c>
      <c r="K163" s="1166">
        <v>58.843135999999994</v>
      </c>
      <c r="L163" s="1167">
        <v>0</v>
      </c>
      <c r="M163" s="1166">
        <v>11747.163208999998</v>
      </c>
      <c r="N163" s="1166">
        <v>11436.019041000007</v>
      </c>
      <c r="O163" s="1166">
        <v>11044.592717000009</v>
      </c>
      <c r="P163" s="1166">
        <v>9604.0737450000179</v>
      </c>
      <c r="Q163" s="1167">
        <v>4087.1090310000004</v>
      </c>
      <c r="R163" s="1166">
        <v>2265.6110049999993</v>
      </c>
      <c r="S163" s="1166">
        <v>3153.9511539999999</v>
      </c>
      <c r="T163" s="1166">
        <v>7562.0965419999902</v>
      </c>
      <c r="U163" s="1166">
        <v>2218.1298269999998</v>
      </c>
      <c r="V163" s="1166">
        <v>3290.3564489999962</v>
      </c>
      <c r="W163" s="1166">
        <v>2720.9649920000015</v>
      </c>
      <c r="X163" s="1166">
        <v>2952.2463519999951</v>
      </c>
      <c r="Y163" s="1166">
        <v>4443.7662040000014</v>
      </c>
      <c r="Z163" s="1166">
        <v>1191.930360999999</v>
      </c>
      <c r="AA163" s="1166">
        <v>1092.0358249999999</v>
      </c>
      <c r="AB163" s="1166">
        <v>970.39470700000084</v>
      </c>
      <c r="AC163" s="1166">
        <v>690.16010600000175</v>
      </c>
      <c r="AD163" s="1166">
        <v>915.11892900000021</v>
      </c>
      <c r="AE163" s="1166">
        <v>1276.5335460000022</v>
      </c>
      <c r="AF163" s="1166">
        <v>5120.6287119999988</v>
      </c>
      <c r="AG163" s="1166">
        <v>1827.8585320000032</v>
      </c>
      <c r="AH163" s="1166">
        <v>3874.530371000003</v>
      </c>
      <c r="AI163" s="1166">
        <v>2359.8476419999993</v>
      </c>
      <c r="AJ163" s="1168">
        <v>3775.2350880000004</v>
      </c>
    </row>
    <row r="164" s="307" customFormat="true" ht="17.1" customHeight="true" x14ac:dyDescent="0.2">
      <c r="A164" s="1822" t="s">
        <v>50</v>
      </c>
      <c r="B164" s="1147" t="s">
        <v>15</v>
      </c>
      <c r="C164" s="1165">
        <v>245.52533999999994</v>
      </c>
      <c r="D164" s="1166">
        <v>619.69268000000011</v>
      </c>
      <c r="E164" s="1166">
        <v>1204.4561740000001</v>
      </c>
      <c r="F164" s="1166">
        <v>3519.9066149999971</v>
      </c>
      <c r="G164" s="1167">
        <v>11017.746512999993</v>
      </c>
      <c r="H164" s="1166">
        <v>80.434294999999992</v>
      </c>
      <c r="I164" s="1166">
        <v>643.07917199999997</v>
      </c>
      <c r="J164" s="1166">
        <v>1575.419801999999</v>
      </c>
      <c r="K164" s="1166">
        <v>2029.8165689999989</v>
      </c>
      <c r="L164" s="1167">
        <v>2173.7650059999992</v>
      </c>
      <c r="M164" s="1166">
        <v>216.90218299999995</v>
      </c>
      <c r="N164" s="1166">
        <v>457.40853299999975</v>
      </c>
      <c r="O164" s="1166">
        <v>800.04667400000005</v>
      </c>
      <c r="P164" s="1166">
        <v>1909.282944000001</v>
      </c>
      <c r="Q164" s="1167">
        <v>6721.1721439999747</v>
      </c>
      <c r="R164" s="1166">
        <v>494.19742100000008</v>
      </c>
      <c r="S164" s="1166">
        <v>1701.8799220000003</v>
      </c>
      <c r="T164" s="1166">
        <v>1502.0010369999986</v>
      </c>
      <c r="U164" s="1166">
        <v>307.25337099999996</v>
      </c>
      <c r="V164" s="1166">
        <v>472.41926100000006</v>
      </c>
      <c r="W164" s="1166">
        <v>539.97254200000032</v>
      </c>
      <c r="X164" s="1166">
        <v>535.2193579999996</v>
      </c>
      <c r="Y164" s="1166">
        <v>2144.7567640000002</v>
      </c>
      <c r="Z164" s="1166">
        <v>266.14192799999989</v>
      </c>
      <c r="AA164" s="1166">
        <v>496.53550900000005</v>
      </c>
      <c r="AB164" s="1166">
        <v>137.85172199999997</v>
      </c>
      <c r="AC164" s="1166">
        <v>87.001954999999995</v>
      </c>
      <c r="AD164" s="1166">
        <v>4770.9416459999884</v>
      </c>
      <c r="AE164" s="1166">
        <v>184.03957799999995</v>
      </c>
      <c r="AF164" s="1166">
        <v>738.90009200000009</v>
      </c>
      <c r="AG164" s="1166">
        <v>237.97257500000006</v>
      </c>
      <c r="AH164" s="1166">
        <v>702.37411999999983</v>
      </c>
      <c r="AI164" s="1166">
        <v>404.67892199999972</v>
      </c>
      <c r="AJ164" s="1168">
        <v>883.18959899999959</v>
      </c>
    </row>
    <row r="165" s="307" customFormat="true" ht="17.1" customHeight="true" x14ac:dyDescent="0.2">
      <c r="A165" s="1822"/>
      <c r="B165" s="1147" t="s">
        <v>16</v>
      </c>
      <c r="C165" s="1165">
        <v>126.045659</v>
      </c>
      <c r="D165" s="1166">
        <v>253.924147</v>
      </c>
      <c r="E165" s="1166">
        <v>451.61357900000019</v>
      </c>
      <c r="F165" s="1166">
        <v>990.13616899999931</v>
      </c>
      <c r="G165" s="1167">
        <v>1207.9997960000003</v>
      </c>
      <c r="H165" s="1166">
        <v>66.318144999999987</v>
      </c>
      <c r="I165" s="1166">
        <v>235.04271199999999</v>
      </c>
      <c r="J165" s="1166">
        <v>251.839068</v>
      </c>
      <c r="K165" s="1166">
        <v>98.201729999999984</v>
      </c>
      <c r="L165" s="1167">
        <v>16.720731000000001</v>
      </c>
      <c r="M165" s="1166">
        <v>115.74876599999999</v>
      </c>
      <c r="N165" s="1166">
        <v>177.31634799999998</v>
      </c>
      <c r="O165" s="1166">
        <v>234.89368100000002</v>
      </c>
      <c r="P165" s="1166">
        <v>567.3357410000001</v>
      </c>
      <c r="Q165" s="1167">
        <v>1266.3024279999997</v>
      </c>
      <c r="R165" s="1166">
        <v>133.53502800000001</v>
      </c>
      <c r="S165" s="1166">
        <v>473.91067700000008</v>
      </c>
      <c r="T165" s="1166">
        <v>202.68562499999999</v>
      </c>
      <c r="U165" s="1166">
        <v>77.540081999999984</v>
      </c>
      <c r="V165" s="1166">
        <v>88.680399999999977</v>
      </c>
      <c r="W165" s="1166">
        <v>262.60839199999998</v>
      </c>
      <c r="X165" s="1166">
        <v>50.050874</v>
      </c>
      <c r="Y165" s="1166">
        <v>404.69894900000008</v>
      </c>
      <c r="Z165" s="1166">
        <v>30.431055000000001</v>
      </c>
      <c r="AA165" s="1166">
        <v>23.044432999999998</v>
      </c>
      <c r="AB165" s="1166">
        <v>19.074752000000004</v>
      </c>
      <c r="AC165" s="1166">
        <v>4.1589039999999997</v>
      </c>
      <c r="AD165" s="1166">
        <v>633.87932000000012</v>
      </c>
      <c r="AE165" s="1166">
        <v>18.275014999999996</v>
      </c>
      <c r="AF165" s="1166">
        <v>88.865364</v>
      </c>
      <c r="AG165" s="1166">
        <v>36.324221000000001</v>
      </c>
      <c r="AH165" s="1166">
        <v>249.51333800000003</v>
      </c>
      <c r="AI165" s="1166">
        <v>43.086888000000002</v>
      </c>
      <c r="AJ165" s="1168">
        <v>189.35603300000002</v>
      </c>
    </row>
    <row r="166" s="307" customFormat="true" ht="17.1" customHeight="true" x14ac:dyDescent="0.2">
      <c r="A166" s="1822"/>
      <c r="B166" s="1147" t="s">
        <v>171</v>
      </c>
      <c r="C166" s="1165">
        <v>114.62834100000001</v>
      </c>
      <c r="D166" s="1166">
        <v>300.70481299999994</v>
      </c>
      <c r="E166" s="1166">
        <v>384.57335199999994</v>
      </c>
      <c r="F166" s="1166">
        <v>615.54859199999987</v>
      </c>
      <c r="G166" s="1167">
        <v>410.47137400000008</v>
      </c>
      <c r="H166" s="1166">
        <v>90.87872099999997</v>
      </c>
      <c r="I166" s="1166">
        <v>177.78244899999999</v>
      </c>
      <c r="J166" s="1166">
        <v>112.06822600000004</v>
      </c>
      <c r="K166" s="1166">
        <v>37.775194999999997</v>
      </c>
      <c r="L166" s="1167">
        <v>0</v>
      </c>
      <c r="M166" s="1166">
        <v>87.048570000000012</v>
      </c>
      <c r="N166" s="1166">
        <v>225.90404900000001</v>
      </c>
      <c r="O166" s="1166">
        <v>272.62382500000001</v>
      </c>
      <c r="P166" s="1166">
        <v>378.18717199999992</v>
      </c>
      <c r="Q166" s="1167">
        <v>443.65826499999997</v>
      </c>
      <c r="R166" s="1166">
        <v>21.392626999999997</v>
      </c>
      <c r="S166" s="1166">
        <v>69.670935</v>
      </c>
      <c r="T166" s="1166">
        <v>287.53941199999997</v>
      </c>
      <c r="U166" s="1166">
        <v>27.567576999999996</v>
      </c>
      <c r="V166" s="1166">
        <v>2.2231740000000002</v>
      </c>
      <c r="W166" s="1166">
        <v>160.33268700000005</v>
      </c>
      <c r="X166" s="1166">
        <v>259.02752000000004</v>
      </c>
      <c r="Y166" s="1166">
        <v>50.727802999999994</v>
      </c>
      <c r="Z166" s="1166">
        <v>97.403351999999984</v>
      </c>
      <c r="AA166" s="1166">
        <v>222.34445799999989</v>
      </c>
      <c r="AB166" s="1166">
        <v>17.983437000000002</v>
      </c>
      <c r="AC166" s="1166">
        <v>2.9774479999999999</v>
      </c>
      <c r="AD166" s="1166">
        <v>160.253162</v>
      </c>
      <c r="AE166" s="1166">
        <v>2.000089</v>
      </c>
      <c r="AF166" s="1166">
        <v>206.33478699999998</v>
      </c>
      <c r="AG166" s="1166">
        <v>44.082746</v>
      </c>
      <c r="AH166" s="1166">
        <v>8.7589199999999998</v>
      </c>
      <c r="AI166" s="1166">
        <v>142.92433700000001</v>
      </c>
      <c r="AJ166" s="1168">
        <v>42.382001000000002</v>
      </c>
    </row>
    <row r="167" s="307" customFormat="true" ht="17.1" customHeight="true" x14ac:dyDescent="0.2">
      <c r="A167" s="1822"/>
      <c r="B167" s="1147" t="s">
        <v>19</v>
      </c>
      <c r="C167" s="1165">
        <v>13785.149376999983</v>
      </c>
      <c r="D167" s="1166">
        <v>13088.759341999978</v>
      </c>
      <c r="E167" s="1166">
        <v>12231.722564000016</v>
      </c>
      <c r="F167" s="1166">
        <v>9143.0075800000341</v>
      </c>
      <c r="G167" s="1167">
        <v>1626.8310089999993</v>
      </c>
      <c r="H167" s="1166">
        <v>1949.781330999997</v>
      </c>
      <c r="I167" s="1166">
        <v>1138.3844310000018</v>
      </c>
      <c r="J167" s="1166">
        <v>254.70030700000007</v>
      </c>
      <c r="K167" s="1166">
        <v>21.067941000000001</v>
      </c>
      <c r="L167" s="1167">
        <v>0</v>
      </c>
      <c r="M167" s="1166">
        <v>11660.114638999996</v>
      </c>
      <c r="N167" s="1166">
        <v>11210.114992000023</v>
      </c>
      <c r="O167" s="1166">
        <v>10771.968892000006</v>
      </c>
      <c r="P167" s="1166">
        <v>9225.8865730000143</v>
      </c>
      <c r="Q167" s="1167">
        <v>3643.4507660000008</v>
      </c>
      <c r="R167" s="1166">
        <v>2244.2183779999991</v>
      </c>
      <c r="S167" s="1166">
        <v>3084.2802189999993</v>
      </c>
      <c r="T167" s="1166">
        <v>7274.557129999991</v>
      </c>
      <c r="U167" s="1166">
        <v>2190.5622499999999</v>
      </c>
      <c r="V167" s="1166">
        <v>3288.133274999996</v>
      </c>
      <c r="W167" s="1166">
        <v>2560.6323050000028</v>
      </c>
      <c r="X167" s="1166">
        <v>2693.2188319999977</v>
      </c>
      <c r="Y167" s="1166">
        <v>4393.0384010000025</v>
      </c>
      <c r="Z167" s="1166">
        <v>1094.5270089999997</v>
      </c>
      <c r="AA167" s="1166">
        <v>869.6913669999999</v>
      </c>
      <c r="AB167" s="1166">
        <v>952.41127000000051</v>
      </c>
      <c r="AC167" s="1166">
        <v>687.18265800000188</v>
      </c>
      <c r="AD167" s="1166">
        <v>754.86576700000023</v>
      </c>
      <c r="AE167" s="1166">
        <v>1274.5334570000023</v>
      </c>
      <c r="AF167" s="1166">
        <v>4914.2939250000009</v>
      </c>
      <c r="AG167" s="1166">
        <v>1783.775786000002</v>
      </c>
      <c r="AH167" s="1166">
        <v>3865.7714510000028</v>
      </c>
      <c r="AI167" s="1166">
        <v>2216.9233049999989</v>
      </c>
      <c r="AJ167" s="1168">
        <v>3732.853087</v>
      </c>
    </row>
    <row r="168" s="307" customFormat="true" ht="17.1" customHeight="true" x14ac:dyDescent="0.2">
      <c r="A168" s="1822" t="s">
        <v>62</v>
      </c>
      <c r="B168" s="1147" t="s">
        <v>194</v>
      </c>
      <c r="C168" s="1165">
        <v>0</v>
      </c>
      <c r="D168" s="1166">
        <v>1.0564560000000001</v>
      </c>
      <c r="E168" s="1166">
        <v>9.540303999999999</v>
      </c>
      <c r="F168" s="1166">
        <v>92.779917000000012</v>
      </c>
      <c r="G168" s="1167">
        <v>4354.3272459999998</v>
      </c>
      <c r="H168" s="1166">
        <v>0</v>
      </c>
      <c r="I168" s="1166">
        <v>76.495425000000012</v>
      </c>
      <c r="J168" s="1166">
        <v>395.04740999999996</v>
      </c>
      <c r="K168" s="1166">
        <v>1253.2362760000005</v>
      </c>
      <c r="L168" s="1167">
        <v>1813.7237500000001</v>
      </c>
      <c r="M168" s="1166">
        <v>0</v>
      </c>
      <c r="N168" s="1166">
        <v>1.0564560000000001</v>
      </c>
      <c r="O168" s="1166">
        <v>0</v>
      </c>
      <c r="P168" s="1166">
        <v>9.540303999999999</v>
      </c>
      <c r="Q168" s="1167">
        <v>908.60430200000064</v>
      </c>
      <c r="R168" s="1166">
        <v>12.323016000000001</v>
      </c>
      <c r="S168" s="1166">
        <v>93.108998999999997</v>
      </c>
      <c r="T168" s="1166">
        <v>2.8543400000000001</v>
      </c>
      <c r="U168" s="1166">
        <v>0</v>
      </c>
      <c r="V168" s="1166">
        <v>7.2647040000000001</v>
      </c>
      <c r="W168" s="1166">
        <v>0</v>
      </c>
      <c r="X168" s="1166">
        <v>39.226174</v>
      </c>
      <c r="Y168" s="1166">
        <v>37.640212000000005</v>
      </c>
      <c r="Z168" s="1166">
        <v>0</v>
      </c>
      <c r="AA168" s="1166">
        <v>76.053852000000006</v>
      </c>
      <c r="AB168" s="1166">
        <v>1.575939</v>
      </c>
      <c r="AC168" s="1166">
        <v>6.2332730000000005</v>
      </c>
      <c r="AD168" s="1166">
        <v>3964.3171689999999</v>
      </c>
      <c r="AE168" s="1166">
        <v>5.6289860000000003</v>
      </c>
      <c r="AF168" s="1166">
        <v>3.4011149999999999</v>
      </c>
      <c r="AG168" s="1166">
        <v>0</v>
      </c>
      <c r="AH168" s="1166">
        <v>179.89313400000003</v>
      </c>
      <c r="AI168" s="1166">
        <v>28.183010000000003</v>
      </c>
      <c r="AJ168" s="1168">
        <v>0</v>
      </c>
    </row>
    <row r="169" s="307" customFormat="true" ht="17.1" customHeight="true" x14ac:dyDescent="0.2">
      <c r="A169" s="1822"/>
      <c r="B169" s="1147" t="s">
        <v>195</v>
      </c>
      <c r="C169" s="1165">
        <v>184.51709499999998</v>
      </c>
      <c r="D169" s="1166">
        <v>551.43003099999976</v>
      </c>
      <c r="E169" s="1166">
        <v>1352.8122400000004</v>
      </c>
      <c r="F169" s="1166">
        <v>3845.4871329999942</v>
      </c>
      <c r="G169" s="1167">
        <v>7568.9634109999934</v>
      </c>
      <c r="H169" s="1166">
        <v>108.74738299999997</v>
      </c>
      <c r="I169" s="1166">
        <v>721.87093500000003</v>
      </c>
      <c r="J169" s="1166">
        <v>1373.6631200000002</v>
      </c>
      <c r="K169" s="1166">
        <v>860.35574900000051</v>
      </c>
      <c r="L169" s="1167">
        <v>378.92483700000008</v>
      </c>
      <c r="M169" s="1166">
        <v>168.22731899999999</v>
      </c>
      <c r="N169" s="1166">
        <v>364.61643499999974</v>
      </c>
      <c r="O169" s="1166">
        <v>808.57737900000018</v>
      </c>
      <c r="P169" s="1166">
        <v>2033.2895860000017</v>
      </c>
      <c r="Q169" s="1167">
        <v>6684.9371669999791</v>
      </c>
      <c r="R169" s="1166">
        <v>585.85202700000036</v>
      </c>
      <c r="S169" s="1166">
        <v>1994.3206659999996</v>
      </c>
      <c r="T169" s="1166">
        <v>1514.4934089999986</v>
      </c>
      <c r="U169" s="1166">
        <v>331.16622499999994</v>
      </c>
      <c r="V169" s="1166">
        <v>505.55926099999999</v>
      </c>
      <c r="W169" s="1166">
        <v>516.8170200000003</v>
      </c>
      <c r="X169" s="1166">
        <v>430.79821699999985</v>
      </c>
      <c r="Y169" s="1166">
        <v>2353.7671780000014</v>
      </c>
      <c r="Z169" s="1166">
        <v>216.63763899999992</v>
      </c>
      <c r="AA169" s="1166">
        <v>416.58356200000003</v>
      </c>
      <c r="AB169" s="1166">
        <v>103.95792000000002</v>
      </c>
      <c r="AC169" s="1166">
        <v>74.433341000000013</v>
      </c>
      <c r="AD169" s="1166">
        <v>1356.386789000001</v>
      </c>
      <c r="AE169" s="1166">
        <v>159.16511699999998</v>
      </c>
      <c r="AF169" s="1166">
        <v>597.4242549999999</v>
      </c>
      <c r="AG169" s="1166">
        <v>262.62321400000002</v>
      </c>
      <c r="AH169" s="1166">
        <v>733.47739000000013</v>
      </c>
      <c r="AI169" s="1166">
        <v>351.41629499999982</v>
      </c>
      <c r="AJ169" s="1168">
        <v>998.3303849999993</v>
      </c>
    </row>
    <row r="170" s="307" customFormat="true" ht="17.1" customHeight="true" x14ac:dyDescent="0.2">
      <c r="A170" s="1822"/>
      <c r="B170" s="1147" t="s">
        <v>196</v>
      </c>
      <c r="C170" s="1165">
        <v>9.4947340000000011</v>
      </c>
      <c r="D170" s="1166">
        <v>45.470294999999993</v>
      </c>
      <c r="E170" s="1166">
        <v>47.734489999999994</v>
      </c>
      <c r="F170" s="1166">
        <v>146.70921300000003</v>
      </c>
      <c r="G170" s="1167">
        <v>166.72537599999998</v>
      </c>
      <c r="H170" s="1166">
        <v>4.7495639999999995</v>
      </c>
      <c r="I170" s="1166">
        <v>31.192785999999998</v>
      </c>
      <c r="J170" s="1166">
        <v>21.265661000000001</v>
      </c>
      <c r="K170" s="1166">
        <v>5.2697580000000004</v>
      </c>
      <c r="L170" s="1167">
        <v>0</v>
      </c>
      <c r="M170" s="1166">
        <v>9.4947340000000011</v>
      </c>
      <c r="N170" s="1166">
        <v>27.414689999999997</v>
      </c>
      <c r="O170" s="1166">
        <v>48.774259999999991</v>
      </c>
      <c r="P170" s="1166">
        <v>86.299181000000004</v>
      </c>
      <c r="Q170" s="1167">
        <v>181.673474</v>
      </c>
      <c r="R170" s="1166">
        <v>15.734097000000002</v>
      </c>
      <c r="S170" s="1166">
        <v>11.996766999999998</v>
      </c>
      <c r="T170" s="1166">
        <v>32.940029000000003</v>
      </c>
      <c r="U170" s="1166">
        <v>23.275258999999998</v>
      </c>
      <c r="V170" s="1166">
        <v>7.3223849999999997</v>
      </c>
      <c r="W170" s="1166">
        <v>9.2853539999999999</v>
      </c>
      <c r="X170" s="1166">
        <v>0</v>
      </c>
      <c r="Y170" s="1166">
        <v>90.131536999999994</v>
      </c>
      <c r="Z170" s="1166">
        <v>51.231685999999989</v>
      </c>
      <c r="AA170" s="1166">
        <v>13.607386</v>
      </c>
      <c r="AB170" s="1166">
        <v>1.3620909999999999</v>
      </c>
      <c r="AC170" s="1166">
        <v>1.5185660000000001</v>
      </c>
      <c r="AD170" s="1166">
        <v>56.403295</v>
      </c>
      <c r="AE170" s="1166">
        <v>21.799113000000002</v>
      </c>
      <c r="AF170" s="1166">
        <v>41.009609000000005</v>
      </c>
      <c r="AG170" s="1166">
        <v>0</v>
      </c>
      <c r="AH170" s="1166">
        <v>38.516933999999999</v>
      </c>
      <c r="AI170" s="1166">
        <v>0</v>
      </c>
      <c r="AJ170" s="1168">
        <v>0</v>
      </c>
    </row>
    <row r="171" s="307" customFormat="true" ht="17.1" customHeight="true" x14ac:dyDescent="0.2">
      <c r="A171" s="1822"/>
      <c r="B171" s="1147" t="s">
        <v>197</v>
      </c>
      <c r="C171" s="1165">
        <v>0</v>
      </c>
      <c r="D171" s="1166">
        <v>0</v>
      </c>
      <c r="E171" s="1166">
        <v>0</v>
      </c>
      <c r="F171" s="1166">
        <v>0</v>
      </c>
      <c r="G171" s="1167">
        <v>94.414721000000029</v>
      </c>
      <c r="H171" s="1166">
        <v>0</v>
      </c>
      <c r="I171" s="1166">
        <v>1.9230449999999999</v>
      </c>
      <c r="J171" s="1166">
        <v>29.649480000000004</v>
      </c>
      <c r="K171" s="1166">
        <v>18.313032</v>
      </c>
      <c r="L171" s="1167">
        <v>0</v>
      </c>
      <c r="M171" s="1166">
        <v>0</v>
      </c>
      <c r="N171" s="1166">
        <v>0</v>
      </c>
      <c r="O171" s="1166">
        <v>0</v>
      </c>
      <c r="P171" s="1166">
        <v>0</v>
      </c>
      <c r="Q171" s="1167">
        <v>44.529164000000002</v>
      </c>
      <c r="R171" s="1166">
        <v>0</v>
      </c>
      <c r="S171" s="1166">
        <v>0</v>
      </c>
      <c r="T171" s="1166">
        <v>0</v>
      </c>
      <c r="U171" s="1166">
        <v>0</v>
      </c>
      <c r="V171" s="1166">
        <v>0</v>
      </c>
      <c r="W171" s="1166">
        <v>4.8276500000000002</v>
      </c>
      <c r="X171" s="1166">
        <v>0</v>
      </c>
      <c r="Y171" s="1166">
        <v>0</v>
      </c>
      <c r="Z171" s="1166">
        <v>0</v>
      </c>
      <c r="AA171" s="1166">
        <v>11.632486</v>
      </c>
      <c r="AB171" s="1166">
        <v>0</v>
      </c>
      <c r="AC171" s="1166">
        <v>0</v>
      </c>
      <c r="AD171" s="1166">
        <v>73.703591000000017</v>
      </c>
      <c r="AE171" s="1166">
        <v>0</v>
      </c>
      <c r="AF171" s="1166">
        <v>0</v>
      </c>
      <c r="AG171" s="1166">
        <v>0</v>
      </c>
      <c r="AH171" s="1166">
        <v>0</v>
      </c>
      <c r="AI171" s="1166">
        <v>0</v>
      </c>
      <c r="AJ171" s="1168">
        <v>4.2509940000000004</v>
      </c>
    </row>
    <row r="172" s="307" customFormat="true" ht="17.1" customHeight="true" x14ac:dyDescent="0.2">
      <c r="A172" s="1822"/>
      <c r="B172" s="1147" t="s">
        <v>198</v>
      </c>
      <c r="C172" s="1165">
        <v>0</v>
      </c>
      <c r="D172" s="1166">
        <v>0</v>
      </c>
      <c r="E172" s="1166">
        <v>15.095476</v>
      </c>
      <c r="F172" s="1166">
        <v>0.37923000000000001</v>
      </c>
      <c r="G172" s="1167">
        <v>36.838458000000003</v>
      </c>
      <c r="H172" s="1166">
        <v>0</v>
      </c>
      <c r="I172" s="1166">
        <v>0.37923000000000001</v>
      </c>
      <c r="J172" s="1166">
        <v>18.177181999999998</v>
      </c>
      <c r="K172" s="1166">
        <v>9.1565159999999999</v>
      </c>
      <c r="L172" s="1167">
        <v>0</v>
      </c>
      <c r="M172" s="1166">
        <v>0</v>
      </c>
      <c r="N172" s="1166">
        <v>0</v>
      </c>
      <c r="O172" s="1166">
        <v>3.190944</v>
      </c>
      <c r="P172" s="1166">
        <v>11.904532</v>
      </c>
      <c r="Q172" s="1167">
        <v>9.5047599999999992</v>
      </c>
      <c r="R172" s="1166">
        <v>0</v>
      </c>
      <c r="S172" s="1166">
        <v>0</v>
      </c>
      <c r="T172" s="1166">
        <v>11.904532</v>
      </c>
      <c r="U172" s="1166">
        <v>0.37923000000000001</v>
      </c>
      <c r="V172" s="1166">
        <v>0</v>
      </c>
      <c r="W172" s="1166">
        <v>0</v>
      </c>
      <c r="X172" s="1166">
        <v>0</v>
      </c>
      <c r="Y172" s="1166">
        <v>0</v>
      </c>
      <c r="Z172" s="1166">
        <v>0</v>
      </c>
      <c r="AA172" s="1166">
        <v>11.866747</v>
      </c>
      <c r="AB172" s="1166">
        <v>0</v>
      </c>
      <c r="AC172" s="1166">
        <v>0</v>
      </c>
      <c r="AD172" s="1166">
        <v>27.713712999999998</v>
      </c>
      <c r="AE172" s="1166">
        <v>0.44894200000000001</v>
      </c>
      <c r="AF172" s="1166">
        <v>0</v>
      </c>
      <c r="AG172" s="1166">
        <v>0</v>
      </c>
      <c r="AH172" s="1166">
        <v>0</v>
      </c>
      <c r="AI172" s="1166">
        <v>0</v>
      </c>
      <c r="AJ172" s="1168">
        <v>0</v>
      </c>
    </row>
    <row r="173" s="307" customFormat="true" ht="17.1" customHeight="true" x14ac:dyDescent="0.2">
      <c r="A173" s="1822"/>
      <c r="B173" s="1147" t="s">
        <v>199</v>
      </c>
      <c r="C173" s="1165">
        <v>14.715860999999999</v>
      </c>
      <c r="D173" s="1166">
        <v>36.759143999999999</v>
      </c>
      <c r="E173" s="1166">
        <v>49.711844000000006</v>
      </c>
      <c r="F173" s="1166">
        <v>71.912348999999992</v>
      </c>
      <c r="G173" s="1167">
        <v>37.602516999999999</v>
      </c>
      <c r="H173" s="1166">
        <v>6.0751729999999995</v>
      </c>
      <c r="I173" s="1166">
        <v>12.065984</v>
      </c>
      <c r="J173" s="1166">
        <v>0</v>
      </c>
      <c r="K173" s="1166">
        <v>0</v>
      </c>
      <c r="L173" s="1167">
        <v>0</v>
      </c>
      <c r="M173" s="1166">
        <v>14.715860999999999</v>
      </c>
      <c r="N173" s="1166">
        <v>34.422539</v>
      </c>
      <c r="O173" s="1166">
        <v>34.249464000000003</v>
      </c>
      <c r="P173" s="1166">
        <v>26.315076000000005</v>
      </c>
      <c r="Q173" s="1167">
        <v>82.857618000000016</v>
      </c>
      <c r="R173" s="1166">
        <v>0</v>
      </c>
      <c r="S173" s="1166">
        <v>0</v>
      </c>
      <c r="T173" s="1166">
        <v>120.60839700000001</v>
      </c>
      <c r="U173" s="1166">
        <v>0</v>
      </c>
      <c r="V173" s="1166">
        <v>0</v>
      </c>
      <c r="W173" s="1166">
        <v>10.585916999999998</v>
      </c>
      <c r="X173" s="1166">
        <v>56.272973</v>
      </c>
      <c r="Y173" s="1166">
        <v>0</v>
      </c>
      <c r="Z173" s="1166">
        <v>0</v>
      </c>
      <c r="AA173" s="1166">
        <v>1.4683949999999999</v>
      </c>
      <c r="AB173" s="1166">
        <v>3.3065160000000002</v>
      </c>
      <c r="AC173" s="1166">
        <v>0</v>
      </c>
      <c r="AD173" s="1166">
        <v>0</v>
      </c>
      <c r="AE173" s="1166">
        <v>0</v>
      </c>
      <c r="AF173" s="1166">
        <v>8.7366849999999996</v>
      </c>
      <c r="AG173" s="1166">
        <v>0</v>
      </c>
      <c r="AH173" s="1166">
        <v>0</v>
      </c>
      <c r="AI173" s="1166">
        <v>9.7228320000000004</v>
      </c>
      <c r="AJ173" s="1168">
        <v>0</v>
      </c>
    </row>
    <row r="174" s="307" customFormat="true" ht="17.1" customHeight="true" x14ac:dyDescent="0.2">
      <c r="A174" s="1822"/>
      <c r="B174" s="1147" t="s">
        <v>200</v>
      </c>
      <c r="C174" s="1165">
        <v>153.18641600000001</v>
      </c>
      <c r="D174" s="1166">
        <v>243.86351400000004</v>
      </c>
      <c r="E174" s="1166">
        <v>158.14186600000002</v>
      </c>
      <c r="F174" s="1166">
        <v>394.13961599999982</v>
      </c>
      <c r="G174" s="1167">
        <v>84.099010000000007</v>
      </c>
      <c r="H174" s="1166">
        <v>30.975696999999997</v>
      </c>
      <c r="I174" s="1166">
        <v>35.947685</v>
      </c>
      <c r="J174" s="1166">
        <v>15.573709000000001</v>
      </c>
      <c r="K174" s="1166">
        <v>0</v>
      </c>
      <c r="L174" s="1167">
        <v>0</v>
      </c>
      <c r="M174" s="1166">
        <v>136.97825</v>
      </c>
      <c r="N174" s="1166">
        <v>209.96651200000005</v>
      </c>
      <c r="O174" s="1166">
        <v>117.37576300000001</v>
      </c>
      <c r="P174" s="1166">
        <v>305.22268499999996</v>
      </c>
      <c r="Q174" s="1167">
        <v>181.39012100000002</v>
      </c>
      <c r="R174" s="1166">
        <v>13.823309</v>
      </c>
      <c r="S174" s="1166">
        <v>76.364167000000009</v>
      </c>
      <c r="T174" s="1166">
        <v>142.49435199999999</v>
      </c>
      <c r="U174" s="1166">
        <v>20.582433999999996</v>
      </c>
      <c r="V174" s="1166">
        <v>13.627044000000001</v>
      </c>
      <c r="W174" s="1166">
        <v>182.70643500000006</v>
      </c>
      <c r="X174" s="1166">
        <v>115.24584100000001</v>
      </c>
      <c r="Y174" s="1166">
        <v>67.916786000000002</v>
      </c>
      <c r="Z174" s="1166">
        <v>24.389895000000003</v>
      </c>
      <c r="AA174" s="1166">
        <v>1.4683949999999999</v>
      </c>
      <c r="AB174" s="1166">
        <v>50.030524</v>
      </c>
      <c r="AC174" s="1166">
        <v>1.0261150000000001</v>
      </c>
      <c r="AD174" s="1166">
        <v>0</v>
      </c>
      <c r="AE174" s="1166">
        <v>15.272435</v>
      </c>
      <c r="AF174" s="1166">
        <v>165.381608</v>
      </c>
      <c r="AG174" s="1166">
        <v>3.3906000000000001</v>
      </c>
      <c r="AH174" s="1166">
        <v>0</v>
      </c>
      <c r="AI174" s="1166">
        <v>65.495235000000008</v>
      </c>
      <c r="AJ174" s="1168">
        <v>74.215246999999991</v>
      </c>
    </row>
    <row r="175" s="307" customFormat="true" ht="17.1" customHeight="true" x14ac:dyDescent="0.2">
      <c r="A175" s="1822"/>
      <c r="B175" s="1147" t="s">
        <v>201</v>
      </c>
      <c r="C175" s="1165">
        <v>68.878669999999985</v>
      </c>
      <c r="D175" s="1166">
        <v>138.92904199999998</v>
      </c>
      <c r="E175" s="1166">
        <v>143.89628400000001</v>
      </c>
      <c r="F175" s="1166">
        <v>265.70256799999999</v>
      </c>
      <c r="G175" s="1167">
        <v>40.284715999999996</v>
      </c>
      <c r="H175" s="1166">
        <v>19.156995999999999</v>
      </c>
      <c r="I175" s="1166">
        <v>37.064801999999993</v>
      </c>
      <c r="J175" s="1166">
        <v>18.57076</v>
      </c>
      <c r="K175" s="1166">
        <v>2.3542800000000002</v>
      </c>
      <c r="L175" s="1167">
        <v>0</v>
      </c>
      <c r="M175" s="1166">
        <v>54.248293999999994</v>
      </c>
      <c r="N175" s="1166">
        <v>118.553752</v>
      </c>
      <c r="O175" s="1166">
        <v>112.58876900000001</v>
      </c>
      <c r="P175" s="1166">
        <v>209.99197899999996</v>
      </c>
      <c r="Q175" s="1167">
        <v>85.161648</v>
      </c>
      <c r="R175" s="1166">
        <v>0</v>
      </c>
      <c r="S175" s="1166">
        <v>69.670935</v>
      </c>
      <c r="T175" s="1166">
        <v>155.40242899999998</v>
      </c>
      <c r="U175" s="1166">
        <v>3.3208979999999997</v>
      </c>
      <c r="V175" s="1166">
        <v>0</v>
      </c>
      <c r="W175" s="1166">
        <v>45.047590999999997</v>
      </c>
      <c r="X175" s="1166">
        <v>141.99855699999998</v>
      </c>
      <c r="Y175" s="1166">
        <v>20.199739000000001</v>
      </c>
      <c r="Z175" s="1166">
        <v>88.689476999999982</v>
      </c>
      <c r="AA175" s="1166">
        <v>15.615152</v>
      </c>
      <c r="AB175" s="1166">
        <v>12.323313000000001</v>
      </c>
      <c r="AC175" s="1166">
        <v>2.9774479999999999</v>
      </c>
      <c r="AD175" s="1166">
        <v>0</v>
      </c>
      <c r="AE175" s="1166">
        <v>0</v>
      </c>
      <c r="AF175" s="1166">
        <v>51.008909000000003</v>
      </c>
      <c r="AG175" s="1166">
        <v>1.2065859999999999</v>
      </c>
      <c r="AH175" s="1166">
        <v>0</v>
      </c>
      <c r="AI175" s="1166">
        <v>42.270568000000004</v>
      </c>
      <c r="AJ175" s="1168">
        <v>7.9596780000000003</v>
      </c>
    </row>
    <row r="176" s="307" customFormat="true" ht="17.1" customHeight="true" x14ac:dyDescent="0.2">
      <c r="A176" s="1822"/>
      <c r="B176" s="1147" t="s">
        <v>202</v>
      </c>
      <c r="C176" s="1165">
        <v>13785.149376999983</v>
      </c>
      <c r="D176" s="1166">
        <v>13088.759341999978</v>
      </c>
      <c r="E176" s="1166">
        <v>12231.722564000016</v>
      </c>
      <c r="F176" s="1166">
        <v>9143.0075800000341</v>
      </c>
      <c r="G176" s="1167">
        <v>1626.8310089999993</v>
      </c>
      <c r="H176" s="1166">
        <v>1949.781330999997</v>
      </c>
      <c r="I176" s="1166">
        <v>1138.3844310000018</v>
      </c>
      <c r="J176" s="1166">
        <v>254.70030700000007</v>
      </c>
      <c r="K176" s="1166">
        <v>21.067941000000001</v>
      </c>
      <c r="L176" s="1167">
        <v>0</v>
      </c>
      <c r="M176" s="1166">
        <v>11660.114638999996</v>
      </c>
      <c r="N176" s="1166">
        <v>11210.114992000023</v>
      </c>
      <c r="O176" s="1166">
        <v>10771.968892000006</v>
      </c>
      <c r="P176" s="1166">
        <v>9225.8865730000143</v>
      </c>
      <c r="Q176" s="1167">
        <v>3643.4507660000008</v>
      </c>
      <c r="R176" s="1166">
        <v>2244.2183779999991</v>
      </c>
      <c r="S176" s="1166">
        <v>3084.2802189999993</v>
      </c>
      <c r="T176" s="1166">
        <v>7274.557129999991</v>
      </c>
      <c r="U176" s="1166">
        <v>2190.5622499999999</v>
      </c>
      <c r="V176" s="1166">
        <v>3288.133274999996</v>
      </c>
      <c r="W176" s="1166">
        <v>2560.6323050000028</v>
      </c>
      <c r="X176" s="1166">
        <v>2693.2188319999977</v>
      </c>
      <c r="Y176" s="1166">
        <v>4393.0384010000025</v>
      </c>
      <c r="Z176" s="1166">
        <v>1094.5270089999997</v>
      </c>
      <c r="AA176" s="1166">
        <v>869.6913669999999</v>
      </c>
      <c r="AB176" s="1166">
        <v>952.41127000000051</v>
      </c>
      <c r="AC176" s="1166">
        <v>687.18265800000188</v>
      </c>
      <c r="AD176" s="1166">
        <v>754.86576700000023</v>
      </c>
      <c r="AE176" s="1166">
        <v>1274.5334570000023</v>
      </c>
      <c r="AF176" s="1166">
        <v>4914.2939250000009</v>
      </c>
      <c r="AG176" s="1166">
        <v>1783.775786000002</v>
      </c>
      <c r="AH176" s="1166">
        <v>3865.7714510000028</v>
      </c>
      <c r="AI176" s="1166">
        <v>2216.9233049999989</v>
      </c>
      <c r="AJ176" s="1168">
        <v>3732.853087</v>
      </c>
    </row>
    <row r="177" s="307" customFormat="true" ht="17.1" customHeight="true" x14ac:dyDescent="0.2">
      <c r="A177" s="1822"/>
      <c r="B177" s="1147" t="s">
        <v>203</v>
      </c>
      <c r="C177" s="1165">
        <v>24.372754</v>
      </c>
      <c r="D177" s="1166">
        <v>33.585579000000003</v>
      </c>
      <c r="E177" s="1166">
        <v>72.745377000000005</v>
      </c>
      <c r="F177" s="1166">
        <v>30.547675000000002</v>
      </c>
      <c r="G177" s="1167">
        <v>18.832315999999999</v>
      </c>
      <c r="H177" s="1166">
        <v>4.0688440000000003</v>
      </c>
      <c r="I177" s="1166">
        <v>13.217957</v>
      </c>
      <c r="J177" s="1166">
        <v>4.4263120000000002</v>
      </c>
      <c r="K177" s="1166">
        <v>0</v>
      </c>
      <c r="L177" s="1167">
        <v>0</v>
      </c>
      <c r="M177" s="1166">
        <v>17.950645999999999</v>
      </c>
      <c r="N177" s="1166">
        <v>31.670788000000002</v>
      </c>
      <c r="O177" s="1166">
        <v>57.022009000000004</v>
      </c>
      <c r="P177" s="1166">
        <v>30.362397000000001</v>
      </c>
      <c r="Q177" s="1167">
        <v>21.364748000000002</v>
      </c>
      <c r="R177" s="1166">
        <v>0</v>
      </c>
      <c r="S177" s="1166">
        <v>0</v>
      </c>
      <c r="T177" s="1166">
        <v>0</v>
      </c>
      <c r="U177" s="1166">
        <v>12.073877</v>
      </c>
      <c r="V177" s="1166">
        <v>27.326267000000001</v>
      </c>
      <c r="W177" s="1166">
        <v>93.772125000000003</v>
      </c>
      <c r="X177" s="1166">
        <v>0</v>
      </c>
      <c r="Y177" s="1166">
        <v>0</v>
      </c>
      <c r="Z177" s="1166">
        <v>4.3137629999999998</v>
      </c>
      <c r="AA177" s="1166">
        <v>0</v>
      </c>
      <c r="AB177" s="1166">
        <v>0</v>
      </c>
      <c r="AC177" s="1166">
        <v>7.9495640000000005</v>
      </c>
      <c r="AD177" s="1166">
        <v>0</v>
      </c>
      <c r="AE177" s="1166">
        <v>0</v>
      </c>
      <c r="AF177" s="1166">
        <v>20.548869</v>
      </c>
      <c r="AG177" s="1166">
        <v>10.445831999999999</v>
      </c>
      <c r="AH177" s="1166">
        <v>0</v>
      </c>
      <c r="AI177" s="1166">
        <v>3.6534040000000001</v>
      </c>
      <c r="AJ177" s="1168">
        <v>0</v>
      </c>
    </row>
    <row r="178" s="307" customFormat="true" ht="17.1" customHeight="true" x14ac:dyDescent="0.2">
      <c r="A178" s="1822"/>
      <c r="B178" s="1147" t="s">
        <v>204</v>
      </c>
      <c r="C178" s="1165">
        <v>0</v>
      </c>
      <c r="D178" s="1166">
        <v>22.557202000000004</v>
      </c>
      <c r="E178" s="1166">
        <v>30.167763999999998</v>
      </c>
      <c r="F178" s="1166">
        <v>20.827005</v>
      </c>
      <c r="G178" s="1167">
        <v>24.410055</v>
      </c>
      <c r="H178" s="1166">
        <v>6.1753610000000005</v>
      </c>
      <c r="I178" s="1166">
        <v>12.074694000000001</v>
      </c>
      <c r="J178" s="1166">
        <v>5.3823799999999995</v>
      </c>
      <c r="K178" s="1166">
        <v>0</v>
      </c>
      <c r="L178" s="1167">
        <v>0</v>
      </c>
      <c r="M178" s="1166">
        <v>0</v>
      </c>
      <c r="N178" s="1166">
        <v>13.664878999999999</v>
      </c>
      <c r="O178" s="1166">
        <v>21.342017999999996</v>
      </c>
      <c r="P178" s="1166">
        <v>22.461969</v>
      </c>
      <c r="Q178" s="1167">
        <v>16.860724999999999</v>
      </c>
      <c r="R178" s="1166">
        <v>0</v>
      </c>
      <c r="S178" s="1166">
        <v>0</v>
      </c>
      <c r="T178" s="1166">
        <v>0</v>
      </c>
      <c r="U178" s="1166">
        <v>0</v>
      </c>
      <c r="V178" s="1166">
        <v>0</v>
      </c>
      <c r="W178" s="1166">
        <v>25.306366999999998</v>
      </c>
      <c r="X178" s="1166">
        <v>50.469934000000002</v>
      </c>
      <c r="Y178" s="1166">
        <v>11.542707999999999</v>
      </c>
      <c r="Z178" s="1166">
        <v>0</v>
      </c>
      <c r="AA178" s="1166">
        <v>2.9401619999999999</v>
      </c>
      <c r="AB178" s="1166">
        <v>0</v>
      </c>
      <c r="AC178" s="1166">
        <v>0</v>
      </c>
      <c r="AD178" s="1166">
        <v>0</v>
      </c>
      <c r="AE178" s="1166">
        <v>2.000089</v>
      </c>
      <c r="AF178" s="1166">
        <v>0</v>
      </c>
      <c r="AG178" s="1166">
        <v>0</v>
      </c>
      <c r="AH178" s="1166">
        <v>0</v>
      </c>
      <c r="AI178" s="1166">
        <v>5.7027659999999996</v>
      </c>
      <c r="AJ178" s="1168">
        <v>0</v>
      </c>
    </row>
    <row r="179" s="307" customFormat="true" ht="17.1" customHeight="true" x14ac:dyDescent="0.2">
      <c r="A179" s="1822"/>
      <c r="B179" s="1147" t="s">
        <v>205</v>
      </c>
      <c r="C179" s="1165">
        <v>22.765306999999996</v>
      </c>
      <c r="D179" s="1166">
        <v>75.877465999999998</v>
      </c>
      <c r="E179" s="1166">
        <v>113.246306</v>
      </c>
      <c r="F179" s="1166">
        <v>203.30362799999997</v>
      </c>
      <c r="G179" s="1167">
        <v>183.19201500000003</v>
      </c>
      <c r="H179" s="1166">
        <v>49.033959999999993</v>
      </c>
      <c r="I179" s="1166">
        <v>87.23606199999999</v>
      </c>
      <c r="J179" s="1166">
        <v>50.928388999999981</v>
      </c>
      <c r="K179" s="1166">
        <v>12.000170000000001</v>
      </c>
      <c r="L179" s="1167">
        <v>0</v>
      </c>
      <c r="M179" s="1166">
        <v>12.516437</v>
      </c>
      <c r="N179" s="1166">
        <v>37.789949999999997</v>
      </c>
      <c r="O179" s="1166">
        <v>77.741276999999997</v>
      </c>
      <c r="P179" s="1166">
        <v>87.257002999999983</v>
      </c>
      <c r="Q179" s="1167">
        <v>183.881474</v>
      </c>
      <c r="R179" s="1166">
        <v>0</v>
      </c>
      <c r="S179" s="1166">
        <v>0</v>
      </c>
      <c r="T179" s="1166">
        <v>0</v>
      </c>
      <c r="U179" s="1166">
        <v>20.631996999999998</v>
      </c>
      <c r="V179" s="1166">
        <v>0</v>
      </c>
      <c r="W179" s="1166">
        <v>44.734874000000005</v>
      </c>
      <c r="X179" s="1166">
        <v>4.8757659999999996</v>
      </c>
      <c r="Y179" s="1166">
        <v>18.985355999999999</v>
      </c>
      <c r="Z179" s="1166">
        <v>8.7138749999999998</v>
      </c>
      <c r="AA179" s="1166">
        <v>186.5926989999999</v>
      </c>
      <c r="AB179" s="1166">
        <v>0.400312</v>
      </c>
      <c r="AC179" s="1166">
        <v>0</v>
      </c>
      <c r="AD179" s="1166">
        <v>18.557197000000002</v>
      </c>
      <c r="AE179" s="1166">
        <v>0</v>
      </c>
      <c r="AF179" s="1166">
        <v>146.58919299999999</v>
      </c>
      <c r="AG179" s="1166">
        <v>42.876159999999999</v>
      </c>
      <c r="AH179" s="1166">
        <v>0</v>
      </c>
      <c r="AI179" s="1166">
        <v>85.228171000000003</v>
      </c>
      <c r="AJ179" s="1168">
        <v>20.199122000000003</v>
      </c>
    </row>
    <row r="180" s="307" customFormat="true" ht="17.1" customHeight="true" x14ac:dyDescent="0.2">
      <c r="A180" s="1822"/>
      <c r="B180" s="1147" t="s">
        <v>190</v>
      </c>
      <c r="C180" s="1165">
        <v>5.4970689999999998</v>
      </c>
      <c r="D180" s="1166">
        <v>16.609752</v>
      </c>
      <c r="E180" s="1166">
        <v>47.551153999999997</v>
      </c>
      <c r="F180" s="1166">
        <v>53.803042000000005</v>
      </c>
      <c r="G180" s="1167">
        <v>30.567350000000001</v>
      </c>
      <c r="H180" s="1166">
        <v>10.437231000000001</v>
      </c>
      <c r="I180" s="1166">
        <v>27.417862</v>
      </c>
      <c r="J180" s="1166">
        <v>7.5372170000000001</v>
      </c>
      <c r="K180" s="1166">
        <v>5.1077130000000004</v>
      </c>
      <c r="L180" s="1167">
        <v>0</v>
      </c>
      <c r="M180" s="1166">
        <v>2.7965439999999999</v>
      </c>
      <c r="N180" s="1166">
        <v>11.500722</v>
      </c>
      <c r="O180" s="1166">
        <v>26.702296999999998</v>
      </c>
      <c r="P180" s="1166">
        <v>32.161145000000005</v>
      </c>
      <c r="Q180" s="1167">
        <v>30.367635999999997</v>
      </c>
      <c r="R180" s="1166">
        <v>21.392626999999997</v>
      </c>
      <c r="S180" s="1166">
        <v>0</v>
      </c>
      <c r="T180" s="1166">
        <v>11.528586000000001</v>
      </c>
      <c r="U180" s="1166">
        <v>2.7965439999999999</v>
      </c>
      <c r="V180" s="1166">
        <v>2.2231740000000002</v>
      </c>
      <c r="W180" s="1166">
        <v>29.830287999999999</v>
      </c>
      <c r="X180" s="1166">
        <v>5.4102899999999998</v>
      </c>
      <c r="Y180" s="1166">
        <v>0</v>
      </c>
      <c r="Z180" s="1166">
        <v>0</v>
      </c>
      <c r="AA180" s="1166">
        <v>4.0955640000000004</v>
      </c>
      <c r="AB180" s="1166">
        <v>0</v>
      </c>
      <c r="AC180" s="1166">
        <v>0</v>
      </c>
      <c r="AD180" s="1166">
        <v>67.992373999999998</v>
      </c>
      <c r="AE180" s="1166">
        <v>0</v>
      </c>
      <c r="AF180" s="1166">
        <v>0</v>
      </c>
      <c r="AG180" s="1166">
        <v>0</v>
      </c>
      <c r="AH180" s="1166">
        <v>8.7589199999999998</v>
      </c>
      <c r="AI180" s="1166">
        <v>0</v>
      </c>
      <c r="AJ180" s="1168">
        <v>0</v>
      </c>
    </row>
    <row r="181" s="307" customFormat="true" ht="17.1" customHeight="true" x14ac:dyDescent="0.2">
      <c r="A181" s="1823"/>
      <c r="B181" s="1152" t="s">
        <v>208</v>
      </c>
      <c r="C181" s="1169">
        <v>14268.577282999986</v>
      </c>
      <c r="D181" s="1170">
        <v>14254.897822999983</v>
      </c>
      <c r="E181" s="1170">
        <v>14272.365669000026</v>
      </c>
      <c r="F181" s="1170">
        <v>14268.59895600002</v>
      </c>
      <c r="G181" s="1171">
        <v>14267.088199999991</v>
      </c>
      <c r="H181" s="1170">
        <v>2189.2015399999982</v>
      </c>
      <c r="I181" s="1170">
        <v>2195.270897999997</v>
      </c>
      <c r="J181" s="1170">
        <v>2194.9219269999953</v>
      </c>
      <c r="K181" s="1170">
        <v>2186.8614349999993</v>
      </c>
      <c r="L181" s="1171">
        <v>2192.6485869999988</v>
      </c>
      <c r="M181" s="1170">
        <v>12077.042723999997</v>
      </c>
      <c r="N181" s="1170">
        <v>12060.771715000006</v>
      </c>
      <c r="O181" s="1170">
        <v>12079.533072000007</v>
      </c>
      <c r="P181" s="1170">
        <v>12080.692429999996</v>
      </c>
      <c r="Q181" s="1171">
        <v>12074.583602999986</v>
      </c>
      <c r="R181" s="1170">
        <v>2893.3434540000057</v>
      </c>
      <c r="S181" s="1170">
        <v>5329.741752999993</v>
      </c>
      <c r="T181" s="1170">
        <v>9266.7832039999721</v>
      </c>
      <c r="U181" s="1170">
        <v>2604.788714000003</v>
      </c>
      <c r="V181" s="1170">
        <v>3851.4561099999978</v>
      </c>
      <c r="W181" s="1170">
        <v>3523.5459259999989</v>
      </c>
      <c r="X181" s="1170">
        <v>3537.5165839999991</v>
      </c>
      <c r="Y181" s="1170">
        <v>6993.2219169999962</v>
      </c>
      <c r="Z181" s="1170">
        <v>1488.503344</v>
      </c>
      <c r="AA181" s="1170">
        <v>1611.6157669999968</v>
      </c>
      <c r="AB181" s="1170">
        <v>1125.367885000001</v>
      </c>
      <c r="AC181" s="1170">
        <v>781.32096500000216</v>
      </c>
      <c r="AD181" s="1170">
        <v>6319.9398949999868</v>
      </c>
      <c r="AE181" s="1170">
        <v>1478.848139000002</v>
      </c>
      <c r="AF181" s="1170">
        <v>5948.3941680000016</v>
      </c>
      <c r="AG181" s="1170">
        <v>2104.3181780000014</v>
      </c>
      <c r="AH181" s="1170">
        <v>4826.41782900001</v>
      </c>
      <c r="AI181" s="1170">
        <v>2808.5955859999999</v>
      </c>
      <c r="AJ181" s="1172">
        <v>4837.8085130000009</v>
      </c>
    </row>
    <row r="182" s="257" customFormat="true" ht="15" customHeight="true" x14ac:dyDescent="0.2">
      <c r="B182" s="511"/>
    </row>
    <row r="183" s="257" customFormat="true" ht="15" customHeight="true" x14ac:dyDescent="0.2">
      <c r="B183" s="511"/>
    </row>
    <row r="184" s="257" customFormat="true" ht="15" customHeight="true" x14ac:dyDescent="0.2">
      <c r="B184" s="511"/>
    </row>
    <row r="185" s="257" customFormat="true" ht="15" customHeight="true" x14ac:dyDescent="0.2">
      <c r="B185" s="511"/>
    </row>
    <row r="186" s="257" customFormat="true" ht="15" customHeight="true" x14ac:dyDescent="0.2">
      <c r="B186" s="511"/>
    </row>
    <row r="187" s="257" customFormat="true" ht="15" customHeight="true" x14ac:dyDescent="0.2">
      <c r="B187" s="511"/>
    </row>
    <row r="188" s="257" customFormat="true" ht="15" customHeight="true" x14ac:dyDescent="0.2">
      <c r="B188" s="511"/>
    </row>
    <row r="189" s="257" customFormat="true" ht="15" customHeight="true" x14ac:dyDescent="0.2">
      <c r="B189" s="511"/>
    </row>
    <row r="190" s="257" customFormat="true" ht="15" customHeight="true" x14ac:dyDescent="0.2">
      <c r="B190" s="511"/>
    </row>
    <row r="191" s="257" customFormat="true" ht="15" customHeight="true" x14ac:dyDescent="0.2">
      <c r="B191" s="511"/>
    </row>
    <row r="192" s="257" customFormat="true" ht="15" customHeight="true" x14ac:dyDescent="0.2">
      <c r="B192" s="511"/>
    </row>
    <row r="193" s="257" customFormat="true" ht="15" customHeight="true" x14ac:dyDescent="0.2">
      <c r="A193" s="471"/>
      <c r="B193" s="258"/>
      <c r="C193" s="512"/>
      <c r="D193" s="512"/>
      <c r="E193" s="512"/>
      <c r="F193" s="512"/>
      <c r="G193" s="512"/>
      <c r="H193" s="512"/>
      <c r="I193" s="512"/>
      <c r="J193" s="512"/>
      <c r="K193" s="512"/>
      <c r="L193" s="512"/>
      <c r="M193" s="512"/>
      <c r="N193" s="512"/>
      <c r="O193" s="512"/>
      <c r="P193" s="512"/>
      <c r="Q193" s="512"/>
      <c r="R193" s="512"/>
      <c r="S193" s="512"/>
      <c r="T193" s="512"/>
      <c r="U193" s="512"/>
      <c r="V193" s="512"/>
      <c r="W193" s="512"/>
      <c r="X193" s="512"/>
      <c r="Y193" s="512"/>
      <c r="Z193" s="512"/>
      <c r="AA193" s="512"/>
      <c r="AB193" s="512"/>
    </row>
    <row r="194" s="257" customFormat="true" ht="15" customHeight="true" x14ac:dyDescent="0.2">
      <c r="A194" s="471"/>
      <c r="B194" s="258"/>
      <c r="C194" s="512"/>
      <c r="D194" s="512"/>
      <c r="E194" s="512"/>
      <c r="F194" s="512"/>
      <c r="G194" s="512"/>
      <c r="H194" s="512"/>
      <c r="I194" s="512"/>
      <c r="J194" s="512"/>
      <c r="K194" s="512"/>
      <c r="L194" s="512"/>
      <c r="M194" s="512"/>
      <c r="N194" s="512"/>
      <c r="O194" s="512"/>
      <c r="P194" s="512"/>
      <c r="Q194" s="512"/>
      <c r="R194" s="512"/>
      <c r="S194" s="512"/>
      <c r="T194" s="512"/>
      <c r="U194" s="512"/>
      <c r="V194" s="512"/>
      <c r="W194" s="512"/>
      <c r="X194" s="512"/>
      <c r="Y194" s="512"/>
      <c r="Z194" s="512"/>
      <c r="AA194" s="512"/>
      <c r="AB194" s="512"/>
    </row>
    <row r="195" s="257" customFormat="true" ht="15" customHeight="true" x14ac:dyDescent="0.2">
      <c r="A195" s="471"/>
      <c r="B195" s="258"/>
      <c r="C195" s="512"/>
      <c r="D195" s="512"/>
      <c r="E195" s="512"/>
      <c r="F195" s="512"/>
      <c r="G195" s="512"/>
      <c r="H195" s="512"/>
      <c r="I195" s="512"/>
      <c r="J195" s="512"/>
      <c r="K195" s="512"/>
      <c r="L195" s="512"/>
      <c r="M195" s="512"/>
      <c r="N195" s="512"/>
      <c r="O195" s="512"/>
      <c r="P195" s="512"/>
      <c r="Q195" s="512"/>
      <c r="R195" s="512"/>
      <c r="S195" s="512"/>
      <c r="T195" s="512"/>
      <c r="U195" s="512"/>
      <c r="V195" s="512"/>
      <c r="W195" s="512"/>
      <c r="X195" s="512"/>
      <c r="Y195" s="512"/>
      <c r="Z195" s="512"/>
      <c r="AA195" s="512"/>
      <c r="AB195" s="512"/>
    </row>
    <row r="196" s="257" customFormat="true" ht="15" customHeight="true" x14ac:dyDescent="0.2">
      <c r="A196" s="471"/>
      <c r="B196" s="258"/>
      <c r="C196" s="512"/>
      <c r="D196" s="512"/>
      <c r="E196" s="512"/>
      <c r="F196" s="512"/>
      <c r="G196" s="512"/>
      <c r="H196" s="512"/>
      <c r="I196" s="512"/>
      <c r="J196" s="512"/>
      <c r="K196" s="512"/>
      <c r="L196" s="512"/>
      <c r="M196" s="512"/>
      <c r="N196" s="512"/>
      <c r="O196" s="512"/>
      <c r="P196" s="512"/>
      <c r="Q196" s="512"/>
      <c r="R196" s="512"/>
      <c r="S196" s="512"/>
      <c r="T196" s="512"/>
      <c r="U196" s="512"/>
      <c r="V196" s="512"/>
      <c r="W196" s="512"/>
      <c r="X196" s="512"/>
      <c r="Y196" s="512"/>
      <c r="Z196" s="512"/>
      <c r="AA196" s="512"/>
      <c r="AB196" s="512"/>
    </row>
    <row r="197" s="257" customFormat="true" ht="15" customHeight="true" x14ac:dyDescent="0.2">
      <c r="A197" s="471"/>
      <c r="B197" s="258"/>
      <c r="C197" s="512"/>
      <c r="D197" s="512"/>
      <c r="E197" s="512"/>
      <c r="F197" s="512"/>
      <c r="G197" s="512"/>
      <c r="H197" s="512"/>
      <c r="I197" s="512"/>
      <c r="J197" s="512"/>
      <c r="K197" s="512"/>
      <c r="L197" s="512"/>
      <c r="M197" s="512"/>
      <c r="N197" s="512"/>
      <c r="O197" s="512"/>
      <c r="P197" s="512"/>
      <c r="Q197" s="512"/>
      <c r="R197" s="512"/>
      <c r="S197" s="512"/>
      <c r="T197" s="512"/>
      <c r="U197" s="512"/>
      <c r="V197" s="512"/>
      <c r="W197" s="512"/>
      <c r="X197" s="512"/>
      <c r="Y197" s="512"/>
      <c r="Z197" s="512"/>
      <c r="AA197" s="512"/>
      <c r="AB197" s="512"/>
    </row>
    <row r="198" s="257" customFormat="true" ht="15" customHeight="true" x14ac:dyDescent="0.2">
      <c r="A198" s="471"/>
      <c r="B198" s="258"/>
      <c r="C198" s="512"/>
      <c r="D198" s="512"/>
      <c r="E198" s="512"/>
      <c r="F198" s="512"/>
      <c r="G198" s="512"/>
      <c r="H198" s="512"/>
      <c r="I198" s="512"/>
      <c r="J198" s="512"/>
      <c r="K198" s="512"/>
      <c r="L198" s="512"/>
      <c r="M198" s="512"/>
      <c r="N198" s="512"/>
      <c r="O198" s="512"/>
      <c r="P198" s="512"/>
      <c r="Q198" s="512"/>
      <c r="R198" s="512"/>
      <c r="S198" s="512"/>
      <c r="T198" s="512"/>
      <c r="U198" s="512"/>
      <c r="V198" s="512"/>
      <c r="W198" s="512"/>
      <c r="X198" s="512"/>
      <c r="Y198" s="512"/>
      <c r="Z198" s="512"/>
      <c r="AA198" s="512"/>
      <c r="AB198" s="512"/>
    </row>
    <row r="199" s="257" customFormat="true" ht="15" customHeight="true" x14ac:dyDescent="0.2">
      <c r="A199" s="475"/>
      <c r="B199" s="258"/>
      <c r="C199" s="513"/>
      <c r="D199" s="513"/>
      <c r="E199" s="513"/>
      <c r="F199" s="513"/>
      <c r="G199" s="513"/>
      <c r="H199" s="513"/>
      <c r="I199" s="513"/>
      <c r="J199" s="513"/>
      <c r="K199" s="513"/>
      <c r="L199" s="513"/>
      <c r="M199" s="513"/>
      <c r="N199" s="513"/>
      <c r="O199" s="513"/>
      <c r="P199" s="513"/>
      <c r="Q199" s="513"/>
      <c r="R199" s="513"/>
      <c r="S199" s="513"/>
      <c r="T199" s="513"/>
      <c r="U199" s="513"/>
    </row>
    <row r="200" s="257" customFormat="true" ht="15" customHeight="true" x14ac:dyDescent="0.2">
      <c r="A200" s="472"/>
      <c r="B200" s="258"/>
      <c r="C200" s="513"/>
      <c r="D200" s="513"/>
      <c r="E200" s="513"/>
      <c r="F200" s="513"/>
      <c r="G200" s="513"/>
      <c r="H200" s="513"/>
      <c r="I200" s="513"/>
      <c r="J200" s="513"/>
      <c r="K200" s="513"/>
      <c r="L200" s="513"/>
      <c r="M200" s="513"/>
      <c r="N200" s="513"/>
      <c r="O200" s="513"/>
      <c r="P200" s="513"/>
      <c r="Q200" s="513"/>
      <c r="R200" s="513"/>
      <c r="S200" s="513"/>
      <c r="T200" s="513"/>
      <c r="U200" s="513"/>
    </row>
    <row r="201" s="257" customFormat="true" ht="15" customHeight="true" x14ac:dyDescent="0.2">
      <c r="A201" s="475"/>
      <c r="B201" s="258"/>
      <c r="C201" s="513"/>
      <c r="D201" s="513"/>
      <c r="E201" s="513"/>
      <c r="F201" s="513"/>
      <c r="G201" s="513"/>
      <c r="H201" s="513"/>
      <c r="I201" s="513"/>
      <c r="J201" s="513"/>
      <c r="K201" s="513"/>
      <c r="L201" s="513"/>
      <c r="M201" s="513"/>
      <c r="N201" s="513"/>
      <c r="O201" s="513"/>
      <c r="P201" s="513"/>
      <c r="Q201" s="513"/>
      <c r="R201" s="513"/>
      <c r="S201" s="513"/>
      <c r="T201" s="513"/>
      <c r="U201" s="513"/>
    </row>
    <row r="202" s="257" customFormat="true" ht="15" customHeight="true" x14ac:dyDescent="0.2">
      <c r="A202" s="475"/>
      <c r="B202" s="258"/>
      <c r="C202" s="513"/>
      <c r="D202" s="513"/>
      <c r="E202" s="513"/>
      <c r="F202" s="513"/>
      <c r="G202" s="513"/>
      <c r="H202" s="513"/>
      <c r="I202" s="513"/>
      <c r="J202" s="513"/>
      <c r="K202" s="513"/>
      <c r="L202" s="513"/>
      <c r="M202" s="513"/>
      <c r="N202" s="513"/>
      <c r="O202" s="513"/>
      <c r="P202" s="513"/>
      <c r="Q202" s="513"/>
      <c r="R202" s="513"/>
      <c r="S202" s="513"/>
      <c r="T202" s="513"/>
      <c r="U202" s="513"/>
    </row>
    <row r="203" s="257" customFormat="true" ht="15" customHeight="true" x14ac:dyDescent="0.2">
      <c r="A203" s="475"/>
      <c r="B203" s="258"/>
      <c r="C203" s="513"/>
      <c r="D203" s="513"/>
      <c r="E203" s="513"/>
      <c r="F203" s="513"/>
      <c r="G203" s="513"/>
      <c r="H203" s="513"/>
      <c r="I203" s="513"/>
      <c r="J203" s="513"/>
      <c r="K203" s="513"/>
      <c r="L203" s="513"/>
      <c r="M203" s="513"/>
      <c r="N203" s="513"/>
      <c r="O203" s="513"/>
      <c r="P203" s="513"/>
      <c r="Q203" s="513"/>
      <c r="R203" s="513"/>
      <c r="S203" s="513"/>
      <c r="T203" s="513"/>
      <c r="U203" s="513"/>
    </row>
    <row r="204" s="257" customFormat="true" ht="15" customHeight="true" x14ac:dyDescent="0.2">
      <c r="A204" s="475"/>
      <c r="B204" s="258"/>
      <c r="C204" s="513"/>
      <c r="D204" s="513"/>
      <c r="E204" s="513"/>
      <c r="F204" s="513"/>
      <c r="G204" s="513"/>
      <c r="H204" s="513"/>
      <c r="I204" s="513"/>
      <c r="J204" s="513"/>
      <c r="K204" s="513"/>
      <c r="L204" s="513"/>
      <c r="M204" s="513"/>
      <c r="N204" s="513"/>
      <c r="O204" s="513"/>
      <c r="P204" s="513"/>
      <c r="Q204" s="513"/>
      <c r="R204" s="513"/>
      <c r="S204" s="513"/>
      <c r="T204" s="513"/>
      <c r="U204" s="513"/>
    </row>
    <row r="205" s="257" customFormat="true" ht="15" customHeight="true" x14ac:dyDescent="0.2">
      <c r="A205" s="475"/>
      <c r="B205" s="258"/>
      <c r="C205" s="513"/>
      <c r="D205" s="513"/>
      <c r="E205" s="513"/>
      <c r="F205" s="513"/>
      <c r="G205" s="513"/>
      <c r="H205" s="513"/>
      <c r="I205" s="513"/>
      <c r="J205" s="513"/>
      <c r="K205" s="513"/>
      <c r="L205" s="513"/>
      <c r="M205" s="513"/>
      <c r="N205" s="513"/>
      <c r="O205" s="513"/>
      <c r="P205" s="513"/>
      <c r="Q205" s="513"/>
      <c r="R205" s="513"/>
      <c r="S205" s="513"/>
      <c r="T205" s="513"/>
      <c r="U205" s="513"/>
    </row>
    <row r="206" s="257" customFormat="true" ht="15" customHeight="true" x14ac:dyDescent="0.2">
      <c r="B206" s="511"/>
    </row>
    <row r="207" s="257" customFormat="true" ht="17.25" customHeight="true" x14ac:dyDescent="0.2"/>
    <row r="208" s="257" customFormat="true" ht="22.5" customHeight="true" x14ac:dyDescent="0.35">
      <c r="A208" s="1856" t="str">
        <f>A1026</f>
        <v>Cambodia</v>
      </c>
      <c r="B208" s="1857"/>
    </row>
    <row r="209" s="257" customFormat="true" ht="22.5" customHeight="true" x14ac:dyDescent="0.3">
      <c r="A209" s="476" t="s">
        <v>209</v>
      </c>
      <c r="B209" s="397"/>
    </row>
    <row r="210" s="257" customFormat="true" ht="22.5" customHeight="true" x14ac:dyDescent="0.35">
      <c r="A210" s="398" t="str">
        <f>A1034</f>
        <v>2005</v>
      </c>
      <c r="B210" s="514"/>
    </row>
    <row r="211" s="257" customFormat="true" ht="15" customHeight="true" x14ac:dyDescent="0.35">
      <c r="A211" s="399"/>
      <c r="B211" s="397"/>
    </row>
    <row r="212" s="257" customFormat="true" ht="15" customHeight="true" x14ac:dyDescent="0.25">
      <c r="A212" s="400" t="s">
        <v>147</v>
      </c>
      <c r="B212" s="397"/>
    </row>
    <row r="213" s="257" customFormat="true" ht="15" customHeight="true" x14ac:dyDescent="0.25">
      <c r="A213" s="1852" t="s">
        <v>40</v>
      </c>
      <c r="B213" s="1853"/>
    </row>
    <row r="214" s="257" customFormat="true" ht="15" customHeight="true" x14ac:dyDescent="0.2">
      <c r="A214" s="1854" t="s">
        <v>39</v>
      </c>
      <c r="B214" s="1855"/>
    </row>
    <row r="215" s="257" customFormat="true" ht="15" customHeight="true" x14ac:dyDescent="0.2">
      <c r="A215" s="401" t="s">
        <v>148</v>
      </c>
      <c r="B215" s="397" t="str">
        <f>A1025</f>
        <v>DHS05</v>
      </c>
    </row>
    <row r="216" s="257" customFormat="true" ht="15" customHeight="true" x14ac:dyDescent="0.2">
      <c r="A216" s="401"/>
      <c r="B216" s="397"/>
    </row>
    <row r="217" s="257" customFormat="true" ht="15" customHeight="true" x14ac:dyDescent="0.2">
      <c r="A217" s="401"/>
      <c r="B217" s="403"/>
    </row>
    <row r="218" s="257" customFormat="true" ht="15" customHeight="true" x14ac:dyDescent="0.2">
      <c r="A218" s="401"/>
      <c r="B218" s="397"/>
    </row>
    <row r="219" s="257" customFormat="true" ht="15" customHeight="true" x14ac:dyDescent="0.2">
      <c r="A219" s="404"/>
      <c r="B219" s="405"/>
    </row>
    <row r="220" s="307" customFormat="true" ht="20.1" customHeight="true" x14ac:dyDescent="0.2">
      <c r="A220" s="1845" t="s">
        <v>149</v>
      </c>
      <c r="B220" s="1845"/>
      <c r="C220" s="1847" t="s">
        <v>150</v>
      </c>
      <c r="D220" s="1848"/>
      <c r="E220" s="1848"/>
      <c r="F220" s="1848"/>
      <c r="G220" s="1849"/>
      <c r="H220" s="1849" t="s">
        <v>38</v>
      </c>
      <c r="I220" s="1848"/>
      <c r="J220" s="1848"/>
      <c r="K220" s="1848"/>
      <c r="L220" s="1849"/>
      <c r="M220" s="1849" t="s">
        <v>37</v>
      </c>
      <c r="N220" s="1848"/>
      <c r="O220" s="1848"/>
      <c r="P220" s="1848"/>
      <c r="Q220" s="1849"/>
      <c r="R220" s="1849" t="s">
        <v>151</v>
      </c>
      <c r="S220" s="1848"/>
      <c r="T220" s="1848"/>
      <c r="U220" s="1848"/>
      <c r="V220" s="1848"/>
      <c r="W220" s="1848"/>
      <c r="X220" s="1848"/>
      <c r="Y220" s="1848"/>
      <c r="Z220" s="1848"/>
      <c r="AA220" s="1848"/>
      <c r="AB220" s="1848"/>
      <c r="AC220" s="1848"/>
      <c r="AD220" s="1848"/>
      <c r="AE220" s="1848"/>
      <c r="AF220" s="1848"/>
      <c r="AG220" s="1848"/>
      <c r="AH220" s="1848"/>
      <c r="AI220" s="1848"/>
      <c r="AJ220" s="1849"/>
    </row>
    <row r="221" s="433" customFormat="true" ht="45" customHeight="true" x14ac:dyDescent="0.2">
      <c r="A221" s="1851"/>
      <c r="B221" s="1851"/>
      <c r="C221" s="1173" t="s">
        <v>0</v>
      </c>
      <c r="D221" s="1174" t="s">
        <v>1</v>
      </c>
      <c r="E221" s="1174" t="s">
        <v>2</v>
      </c>
      <c r="F221" s="1174" t="s">
        <v>3</v>
      </c>
      <c r="G221" s="1175" t="s">
        <v>4</v>
      </c>
      <c r="H221" s="1174" t="s">
        <v>0</v>
      </c>
      <c r="I221" s="1174" t="s">
        <v>1</v>
      </c>
      <c r="J221" s="1174" t="s">
        <v>2</v>
      </c>
      <c r="K221" s="1174" t="s">
        <v>3</v>
      </c>
      <c r="L221" s="1175" t="s">
        <v>4</v>
      </c>
      <c r="M221" s="1174" t="s">
        <v>0</v>
      </c>
      <c r="N221" s="1174" t="s">
        <v>1</v>
      </c>
      <c r="O221" s="1174" t="s">
        <v>2</v>
      </c>
      <c r="P221" s="1174" t="s">
        <v>3</v>
      </c>
      <c r="Q221" s="1175" t="s">
        <v>4</v>
      </c>
      <c r="R221" s="1174" t="s">
        <v>152</v>
      </c>
      <c r="S221" s="1174" t="s">
        <v>153</v>
      </c>
      <c r="T221" s="1174" t="s">
        <v>154</v>
      </c>
      <c r="U221" s="1174" t="s">
        <v>155</v>
      </c>
      <c r="V221" s="1174" t="s">
        <v>156</v>
      </c>
      <c r="W221" s="1174" t="s">
        <v>157</v>
      </c>
      <c r="X221" s="1174" t="s">
        <v>158</v>
      </c>
      <c r="Y221" s="1174" t="s">
        <v>159</v>
      </c>
      <c r="Z221" s="1174" t="s">
        <v>160</v>
      </c>
      <c r="AA221" s="1174" t="s">
        <v>161</v>
      </c>
      <c r="AB221" s="1174" t="s">
        <v>162</v>
      </c>
      <c r="AC221" s="1174" t="s">
        <v>163</v>
      </c>
      <c r="AD221" s="1174" t="s">
        <v>164</v>
      </c>
      <c r="AE221" s="1174" t="s">
        <v>165</v>
      </c>
      <c r="AF221" s="1174" t="s">
        <v>166</v>
      </c>
      <c r="AG221" s="1174" t="s">
        <v>167</v>
      </c>
      <c r="AH221" s="1174" t="s">
        <v>168</v>
      </c>
      <c r="AI221" s="1174" t="s">
        <v>169</v>
      </c>
      <c r="AJ221" s="1176" t="s">
        <v>170</v>
      </c>
    </row>
    <row r="222" s="307" customFormat="true" ht="17.1" customHeight="true" x14ac:dyDescent="0.2">
      <c r="A222" s="1850" t="s">
        <v>36</v>
      </c>
      <c r="B222" s="1177" t="s">
        <v>15</v>
      </c>
      <c r="C222" s="520" t="s">
        <v>35</v>
      </c>
      <c r="D222" s="520" t="s">
        <v>35</v>
      </c>
      <c r="E222" s="520" t="s">
        <v>35</v>
      </c>
      <c r="F222" s="520" t="s">
        <v>35</v>
      </c>
      <c r="G222" s="520" t="s">
        <v>35</v>
      </c>
      <c r="H222" s="520" t="s">
        <v>35</v>
      </c>
      <c r="I222" s="520" t="s">
        <v>35</v>
      </c>
      <c r="J222" s="520" t="s">
        <v>35</v>
      </c>
      <c r="K222" s="520" t="s">
        <v>35</v>
      </c>
      <c r="L222" s="520" t="s">
        <v>35</v>
      </c>
      <c r="M222" s="520" t="s">
        <v>35</v>
      </c>
      <c r="N222" s="520" t="s">
        <v>35</v>
      </c>
      <c r="O222" s="520" t="s">
        <v>35</v>
      </c>
      <c r="P222" s="520" t="s">
        <v>35</v>
      </c>
      <c r="Q222" s="520" t="s">
        <v>35</v>
      </c>
      <c r="R222" s="520" t="s">
        <v>35</v>
      </c>
      <c r="S222" s="520" t="s">
        <v>35</v>
      </c>
      <c r="T222" s="520" t="s">
        <v>35</v>
      </c>
      <c r="U222" s="520" t="s">
        <v>35</v>
      </c>
      <c r="V222" s="520" t="s">
        <v>35</v>
      </c>
      <c r="W222" s="520" t="s">
        <v>35</v>
      </c>
      <c r="X222" s="520" t="s">
        <v>35</v>
      </c>
      <c r="Y222" s="520" t="s">
        <v>35</v>
      </c>
      <c r="Z222" s="520" t="s">
        <v>35</v>
      </c>
      <c r="AA222" s="520" t="s">
        <v>35</v>
      </c>
      <c r="AB222" s="520" t="s">
        <v>35</v>
      </c>
      <c r="AC222" s="520" t="s">
        <v>35</v>
      </c>
      <c r="AD222" s="520" t="s">
        <v>35</v>
      </c>
      <c r="AE222" s="520" t="s">
        <v>35</v>
      </c>
      <c r="AF222" s="520" t="s">
        <v>35</v>
      </c>
      <c r="AG222" s="520" t="s">
        <v>35</v>
      </c>
      <c r="AH222" s="520" t="s">
        <v>35</v>
      </c>
      <c r="AI222" s="520" t="s">
        <v>35</v>
      </c>
      <c r="AJ222" s="520" t="s">
        <v>35</v>
      </c>
    </row>
    <row r="223" s="307" customFormat="true" ht="17.1" customHeight="true" x14ac:dyDescent="0.2">
      <c r="A223" s="1822"/>
      <c r="B223" s="1178" t="s">
        <v>16</v>
      </c>
      <c r="C223" s="522" t="s">
        <v>35</v>
      </c>
      <c r="D223" s="522" t="s">
        <v>35</v>
      </c>
      <c r="E223" s="522" t="s">
        <v>35</v>
      </c>
      <c r="F223" s="522" t="s">
        <v>35</v>
      </c>
      <c r="G223" s="522" t="s">
        <v>35</v>
      </c>
      <c r="H223" s="522" t="s">
        <v>35</v>
      </c>
      <c r="I223" s="522" t="s">
        <v>35</v>
      </c>
      <c r="J223" s="522" t="s">
        <v>35</v>
      </c>
      <c r="K223" s="522" t="s">
        <v>35</v>
      </c>
      <c r="L223" s="522" t="s">
        <v>35</v>
      </c>
      <c r="M223" s="522" t="s">
        <v>35</v>
      </c>
      <c r="N223" s="522" t="s">
        <v>35</v>
      </c>
      <c r="O223" s="522" t="s">
        <v>35</v>
      </c>
      <c r="P223" s="522" t="s">
        <v>35</v>
      </c>
      <c r="Q223" s="522" t="s">
        <v>35</v>
      </c>
      <c r="R223" s="522" t="s">
        <v>35</v>
      </c>
      <c r="S223" s="522" t="s">
        <v>35</v>
      </c>
      <c r="T223" s="522" t="s">
        <v>35</v>
      </c>
      <c r="U223" s="522" t="s">
        <v>35</v>
      </c>
      <c r="V223" s="522" t="s">
        <v>35</v>
      </c>
      <c r="W223" s="522" t="s">
        <v>35</v>
      </c>
      <c r="X223" s="522" t="s">
        <v>35</v>
      </c>
      <c r="Y223" s="522" t="s">
        <v>35</v>
      </c>
      <c r="Z223" s="522" t="s">
        <v>35</v>
      </c>
      <c r="AA223" s="522" t="s">
        <v>35</v>
      </c>
      <c r="AB223" s="522" t="s">
        <v>35</v>
      </c>
      <c r="AC223" s="522" t="s">
        <v>35</v>
      </c>
      <c r="AD223" s="522" t="s">
        <v>35</v>
      </c>
      <c r="AE223" s="522" t="s">
        <v>35</v>
      </c>
      <c r="AF223" s="522" t="s">
        <v>35</v>
      </c>
      <c r="AG223" s="522" t="s">
        <v>35</v>
      </c>
      <c r="AH223" s="522" t="s">
        <v>35</v>
      </c>
      <c r="AI223" s="522" t="s">
        <v>35</v>
      </c>
      <c r="AJ223" s="522" t="s">
        <v>35</v>
      </c>
    </row>
    <row r="224" s="307" customFormat="true" ht="17.1" customHeight="true" x14ac:dyDescent="0.2">
      <c r="A224" s="1823"/>
      <c r="B224" s="1179" t="s">
        <v>20</v>
      </c>
      <c r="C224" s="524" t="s">
        <v>35</v>
      </c>
      <c r="D224" s="524" t="s">
        <v>35</v>
      </c>
      <c r="E224" s="524" t="s">
        <v>35</v>
      </c>
      <c r="F224" s="524" t="s">
        <v>35</v>
      </c>
      <c r="G224" s="524" t="s">
        <v>35</v>
      </c>
      <c r="H224" s="524" t="s">
        <v>35</v>
      </c>
      <c r="I224" s="524" t="s">
        <v>35</v>
      </c>
      <c r="J224" s="524" t="s">
        <v>35</v>
      </c>
      <c r="K224" s="524" t="s">
        <v>35</v>
      </c>
      <c r="L224" s="524" t="s">
        <v>35</v>
      </c>
      <c r="M224" s="524" t="s">
        <v>35</v>
      </c>
      <c r="N224" s="524" t="s">
        <v>35</v>
      </c>
      <c r="O224" s="524" t="s">
        <v>35</v>
      </c>
      <c r="P224" s="524" t="s">
        <v>35</v>
      </c>
      <c r="Q224" s="524" t="s">
        <v>35</v>
      </c>
      <c r="R224" s="524" t="s">
        <v>35</v>
      </c>
      <c r="S224" s="524" t="s">
        <v>35</v>
      </c>
      <c r="T224" s="524" t="s">
        <v>35</v>
      </c>
      <c r="U224" s="524" t="s">
        <v>35</v>
      </c>
      <c r="V224" s="524" t="s">
        <v>35</v>
      </c>
      <c r="W224" s="524" t="s">
        <v>35</v>
      </c>
      <c r="X224" s="524" t="s">
        <v>35</v>
      </c>
      <c r="Y224" s="524" t="s">
        <v>35</v>
      </c>
      <c r="Z224" s="524" t="s">
        <v>35</v>
      </c>
      <c r="AA224" s="524" t="s">
        <v>35</v>
      </c>
      <c r="AB224" s="524" t="s">
        <v>35</v>
      </c>
      <c r="AC224" s="524" t="s">
        <v>35</v>
      </c>
      <c r="AD224" s="524" t="s">
        <v>35</v>
      </c>
      <c r="AE224" s="524" t="s">
        <v>35</v>
      </c>
      <c r="AF224" s="524" t="s">
        <v>35</v>
      </c>
      <c r="AG224" s="524" t="s">
        <v>35</v>
      </c>
      <c r="AH224" s="524" t="s">
        <v>35</v>
      </c>
      <c r="AI224" s="524" t="s">
        <v>35</v>
      </c>
      <c r="AJ224" s="524" t="s">
        <v>35</v>
      </c>
    </row>
    <row r="225" s="307" customFormat="true" ht="15" customHeight="true" x14ac:dyDescent="0.2">
      <c r="A225" s="525"/>
      <c r="B225" s="526"/>
      <c r="C225" s="527"/>
      <c r="D225" s="528"/>
      <c r="E225" s="528"/>
      <c r="F225" s="528"/>
      <c r="G225" s="529"/>
      <c r="H225" s="528"/>
      <c r="I225" s="528"/>
      <c r="J225" s="528"/>
      <c r="K225" s="528"/>
      <c r="L225" s="529"/>
      <c r="M225" s="528"/>
      <c r="N225" s="528"/>
      <c r="O225" s="528"/>
      <c r="P225" s="528"/>
      <c r="Q225" s="529"/>
      <c r="R225" s="528"/>
      <c r="S225" s="528"/>
      <c r="T225" s="528"/>
      <c r="U225" s="528"/>
      <c r="V225" s="528"/>
      <c r="W225" s="528"/>
      <c r="X225" s="528"/>
      <c r="Y225" s="528"/>
      <c r="Z225" s="528"/>
      <c r="AA225" s="528"/>
      <c r="AB225" s="530"/>
    </row>
    <row r="226" s="307" customFormat="true" ht="20.1" customHeight="true" x14ac:dyDescent="0.2">
      <c r="A226" s="1845" t="s">
        <v>207</v>
      </c>
      <c r="B226" s="1845"/>
      <c r="C226" s="1847" t="s">
        <v>150</v>
      </c>
      <c r="D226" s="1848"/>
      <c r="E226" s="1848"/>
      <c r="F226" s="1848"/>
      <c r="G226" s="1849"/>
      <c r="H226" s="1849" t="s">
        <v>38</v>
      </c>
      <c r="I226" s="1848"/>
      <c r="J226" s="1848"/>
      <c r="K226" s="1848"/>
      <c r="L226" s="1849"/>
      <c r="M226" s="1849" t="s">
        <v>37</v>
      </c>
      <c r="N226" s="1848"/>
      <c r="O226" s="1848"/>
      <c r="P226" s="1848"/>
      <c r="Q226" s="1849"/>
      <c r="R226" s="1849" t="s">
        <v>151</v>
      </c>
      <c r="S226" s="1848"/>
      <c r="T226" s="1848"/>
      <c r="U226" s="1848"/>
      <c r="V226" s="1848"/>
      <c r="W226" s="1848"/>
      <c r="X226" s="1848"/>
      <c r="Y226" s="1848"/>
      <c r="Z226" s="1848"/>
      <c r="AA226" s="1848"/>
      <c r="AB226" s="1848"/>
      <c r="AC226" s="1848"/>
      <c r="AD226" s="1848"/>
      <c r="AE226" s="1848"/>
      <c r="AF226" s="1848"/>
      <c r="AG226" s="1848"/>
      <c r="AH226" s="1848"/>
      <c r="AI226" s="1848"/>
      <c r="AJ226" s="1849"/>
    </row>
    <row r="227" s="307" customFormat="true" ht="45" customHeight="true" x14ac:dyDescent="0.2">
      <c r="A227" s="1851"/>
      <c r="B227" s="1851"/>
      <c r="C227" s="1180" t="s">
        <v>0</v>
      </c>
      <c r="D227" s="1181" t="s">
        <v>1</v>
      </c>
      <c r="E227" s="1181" t="s">
        <v>2</v>
      </c>
      <c r="F227" s="1181" t="s">
        <v>3</v>
      </c>
      <c r="G227" s="1182" t="s">
        <v>4</v>
      </c>
      <c r="H227" s="1181" t="s">
        <v>0</v>
      </c>
      <c r="I227" s="1181" t="s">
        <v>1</v>
      </c>
      <c r="J227" s="1181" t="s">
        <v>2</v>
      </c>
      <c r="K227" s="1181" t="s">
        <v>3</v>
      </c>
      <c r="L227" s="1182" t="s">
        <v>4</v>
      </c>
      <c r="M227" s="1181" t="s">
        <v>0</v>
      </c>
      <c r="N227" s="1181" t="s">
        <v>1</v>
      </c>
      <c r="O227" s="1181" t="s">
        <v>2</v>
      </c>
      <c r="P227" s="1181" t="s">
        <v>3</v>
      </c>
      <c r="Q227" s="1182" t="s">
        <v>4</v>
      </c>
      <c r="R227" s="1181" t="s">
        <v>152</v>
      </c>
      <c r="S227" s="1181" t="s">
        <v>153</v>
      </c>
      <c r="T227" s="1181" t="s">
        <v>154</v>
      </c>
      <c r="U227" s="1181" t="s">
        <v>155</v>
      </c>
      <c r="V227" s="1181" t="s">
        <v>156</v>
      </c>
      <c r="W227" s="1181" t="s">
        <v>157</v>
      </c>
      <c r="X227" s="1181" t="s">
        <v>158</v>
      </c>
      <c r="Y227" s="1181" t="s">
        <v>159</v>
      </c>
      <c r="Z227" s="1181" t="s">
        <v>160</v>
      </c>
      <c r="AA227" s="1181" t="s">
        <v>161</v>
      </c>
      <c r="AB227" s="1181" t="s">
        <v>162</v>
      </c>
      <c r="AC227" s="1181" t="s">
        <v>163</v>
      </c>
      <c r="AD227" s="1181" t="s">
        <v>164</v>
      </c>
      <c r="AE227" s="1181" t="s">
        <v>165</v>
      </c>
      <c r="AF227" s="1181" t="s">
        <v>166</v>
      </c>
      <c r="AG227" s="1181" t="s">
        <v>167</v>
      </c>
      <c r="AH227" s="1181" t="s">
        <v>168</v>
      </c>
      <c r="AI227" s="1181" t="s">
        <v>169</v>
      </c>
      <c r="AJ227" s="1183" t="s">
        <v>170</v>
      </c>
    </row>
    <row r="228" s="307" customFormat="true" ht="17.1" customHeight="true" x14ac:dyDescent="0.2">
      <c r="A228" s="1850" t="s">
        <v>36</v>
      </c>
      <c r="B228" s="1177" t="s">
        <v>15</v>
      </c>
      <c r="C228" s="520" t="s">
        <v>35</v>
      </c>
      <c r="D228" s="520" t="s">
        <v>35</v>
      </c>
      <c r="E228" s="520" t="s">
        <v>35</v>
      </c>
      <c r="F228" s="520" t="s">
        <v>35</v>
      </c>
      <c r="G228" s="520" t="s">
        <v>35</v>
      </c>
      <c r="H228" s="520" t="s">
        <v>35</v>
      </c>
      <c r="I228" s="520" t="s">
        <v>35</v>
      </c>
      <c r="J228" s="520" t="s">
        <v>35</v>
      </c>
      <c r="K228" s="520" t="s">
        <v>35</v>
      </c>
      <c r="L228" s="520" t="s">
        <v>35</v>
      </c>
      <c r="M228" s="520" t="s">
        <v>35</v>
      </c>
      <c r="N228" s="520" t="s">
        <v>35</v>
      </c>
      <c r="O228" s="520" t="s">
        <v>35</v>
      </c>
      <c r="P228" s="520" t="s">
        <v>35</v>
      </c>
      <c r="Q228" s="520" t="s">
        <v>35</v>
      </c>
      <c r="R228" s="520" t="s">
        <v>35</v>
      </c>
      <c r="S228" s="520" t="s">
        <v>35</v>
      </c>
      <c r="T228" s="520" t="s">
        <v>35</v>
      </c>
      <c r="U228" s="520" t="s">
        <v>35</v>
      </c>
      <c r="V228" s="520" t="s">
        <v>35</v>
      </c>
      <c r="W228" s="520" t="s">
        <v>35</v>
      </c>
      <c r="X228" s="520" t="s">
        <v>35</v>
      </c>
      <c r="Y228" s="520" t="s">
        <v>35</v>
      </c>
      <c r="Z228" s="520" t="s">
        <v>35</v>
      </c>
      <c r="AA228" s="520" t="s">
        <v>35</v>
      </c>
      <c r="AB228" s="520" t="s">
        <v>35</v>
      </c>
      <c r="AC228" s="520" t="s">
        <v>35</v>
      </c>
      <c r="AD228" s="520" t="s">
        <v>35</v>
      </c>
      <c r="AE228" s="520" t="s">
        <v>35</v>
      </c>
      <c r="AF228" s="520" t="s">
        <v>35</v>
      </c>
      <c r="AG228" s="520" t="s">
        <v>35</v>
      </c>
      <c r="AH228" s="520" t="s">
        <v>35</v>
      </c>
      <c r="AI228" s="520" t="s">
        <v>35</v>
      </c>
      <c r="AJ228" s="520" t="s">
        <v>35</v>
      </c>
    </row>
    <row r="229" s="307" customFormat="true" ht="17.1" customHeight="true" x14ac:dyDescent="0.2">
      <c r="A229" s="1822"/>
      <c r="B229" s="1178" t="s">
        <v>16</v>
      </c>
      <c r="C229" s="522" t="s">
        <v>35</v>
      </c>
      <c r="D229" s="522" t="s">
        <v>35</v>
      </c>
      <c r="E229" s="522" t="s">
        <v>35</v>
      </c>
      <c r="F229" s="522" t="s">
        <v>35</v>
      </c>
      <c r="G229" s="522" t="s">
        <v>35</v>
      </c>
      <c r="H229" s="522" t="s">
        <v>35</v>
      </c>
      <c r="I229" s="522" t="s">
        <v>35</v>
      </c>
      <c r="J229" s="522" t="s">
        <v>35</v>
      </c>
      <c r="K229" s="522" t="s">
        <v>35</v>
      </c>
      <c r="L229" s="522" t="s">
        <v>35</v>
      </c>
      <c r="M229" s="522" t="s">
        <v>35</v>
      </c>
      <c r="N229" s="522" t="s">
        <v>35</v>
      </c>
      <c r="O229" s="522" t="s">
        <v>35</v>
      </c>
      <c r="P229" s="522" t="s">
        <v>35</v>
      </c>
      <c r="Q229" s="522" t="s">
        <v>35</v>
      </c>
      <c r="R229" s="522" t="s">
        <v>35</v>
      </c>
      <c r="S229" s="522" t="s">
        <v>35</v>
      </c>
      <c r="T229" s="522" t="s">
        <v>35</v>
      </c>
      <c r="U229" s="522" t="s">
        <v>35</v>
      </c>
      <c r="V229" s="522" t="s">
        <v>35</v>
      </c>
      <c r="W229" s="522" t="s">
        <v>35</v>
      </c>
      <c r="X229" s="522" t="s">
        <v>35</v>
      </c>
      <c r="Y229" s="522" t="s">
        <v>35</v>
      </c>
      <c r="Z229" s="522" t="s">
        <v>35</v>
      </c>
      <c r="AA229" s="522" t="s">
        <v>35</v>
      </c>
      <c r="AB229" s="522" t="s">
        <v>35</v>
      </c>
      <c r="AC229" s="522" t="s">
        <v>35</v>
      </c>
      <c r="AD229" s="522" t="s">
        <v>35</v>
      </c>
      <c r="AE229" s="522" t="s">
        <v>35</v>
      </c>
      <c r="AF229" s="522" t="s">
        <v>35</v>
      </c>
      <c r="AG229" s="522" t="s">
        <v>35</v>
      </c>
      <c r="AH229" s="522" t="s">
        <v>35</v>
      </c>
      <c r="AI229" s="522" t="s">
        <v>35</v>
      </c>
      <c r="AJ229" s="522" t="s">
        <v>35</v>
      </c>
    </row>
    <row r="230" s="307" customFormat="true" ht="17.1" customHeight="true" x14ac:dyDescent="0.2">
      <c r="A230" s="1823"/>
      <c r="B230" s="1179" t="s">
        <v>20</v>
      </c>
      <c r="C230" s="524" t="s">
        <v>35</v>
      </c>
      <c r="D230" s="524" t="s">
        <v>35</v>
      </c>
      <c r="E230" s="524" t="s">
        <v>35</v>
      </c>
      <c r="F230" s="524" t="s">
        <v>35</v>
      </c>
      <c r="G230" s="524" t="s">
        <v>35</v>
      </c>
      <c r="H230" s="524" t="s">
        <v>35</v>
      </c>
      <c r="I230" s="524" t="s">
        <v>35</v>
      </c>
      <c r="J230" s="524" t="s">
        <v>35</v>
      </c>
      <c r="K230" s="524" t="s">
        <v>35</v>
      </c>
      <c r="L230" s="524" t="s">
        <v>35</v>
      </c>
      <c r="M230" s="524" t="s">
        <v>35</v>
      </c>
      <c r="N230" s="524" t="s">
        <v>35</v>
      </c>
      <c r="O230" s="524" t="s">
        <v>35</v>
      </c>
      <c r="P230" s="524" t="s">
        <v>35</v>
      </c>
      <c r="Q230" s="524" t="s">
        <v>35</v>
      </c>
      <c r="R230" s="524" t="s">
        <v>35</v>
      </c>
      <c r="S230" s="524" t="s">
        <v>35</v>
      </c>
      <c r="T230" s="524" t="s">
        <v>35</v>
      </c>
      <c r="U230" s="524" t="s">
        <v>35</v>
      </c>
      <c r="V230" s="524" t="s">
        <v>35</v>
      </c>
      <c r="W230" s="524" t="s">
        <v>35</v>
      </c>
      <c r="X230" s="524" t="s">
        <v>35</v>
      </c>
      <c r="Y230" s="524" t="s">
        <v>35</v>
      </c>
      <c r="Z230" s="524" t="s">
        <v>35</v>
      </c>
      <c r="AA230" s="524" t="s">
        <v>35</v>
      </c>
      <c r="AB230" s="524" t="s">
        <v>35</v>
      </c>
      <c r="AC230" s="524" t="s">
        <v>35</v>
      </c>
      <c r="AD230" s="524" t="s">
        <v>35</v>
      </c>
      <c r="AE230" s="524" t="s">
        <v>35</v>
      </c>
      <c r="AF230" s="524" t="s">
        <v>35</v>
      </c>
      <c r="AG230" s="524" t="s">
        <v>35</v>
      </c>
      <c r="AH230" s="524" t="s">
        <v>35</v>
      </c>
      <c r="AI230" s="524" t="s">
        <v>35</v>
      </c>
      <c r="AJ230" s="524" t="s">
        <v>35</v>
      </c>
    </row>
    <row r="231" s="433" customFormat="true" ht="15" customHeight="true" x14ac:dyDescent="0.2">
      <c r="A231" s="535"/>
      <c r="B231" s="536"/>
      <c r="C231" s="537"/>
      <c r="D231" s="538"/>
      <c r="E231" s="538"/>
      <c r="F231" s="538"/>
      <c r="G231" s="539"/>
      <c r="H231" s="539"/>
      <c r="I231" s="538"/>
      <c r="J231" s="538"/>
      <c r="K231" s="538"/>
      <c r="L231" s="539"/>
      <c r="M231" s="539"/>
      <c r="N231" s="538"/>
      <c r="O231" s="538"/>
      <c r="P231" s="538"/>
      <c r="Q231" s="539"/>
      <c r="R231" s="539"/>
      <c r="S231" s="538"/>
      <c r="T231" s="538"/>
      <c r="U231" s="538"/>
      <c r="V231" s="538"/>
      <c r="W231" s="538"/>
      <c r="X231" s="538"/>
      <c r="Y231" s="538"/>
      <c r="Z231" s="538"/>
      <c r="AA231" s="538"/>
      <c r="AB231" s="540"/>
    </row>
    <row r="232" s="307" customFormat="true" ht="15" customHeight="true" x14ac:dyDescent="0.2">
      <c r="A232" s="541"/>
      <c r="B232" s="542"/>
      <c r="C232" s="543"/>
      <c r="D232" s="544"/>
      <c r="E232" s="544"/>
      <c r="F232" s="544"/>
      <c r="G232" s="545"/>
      <c r="H232" s="544"/>
      <c r="I232" s="544"/>
      <c r="J232" s="544"/>
      <c r="K232" s="544"/>
      <c r="L232" s="545"/>
      <c r="M232" s="544"/>
      <c r="N232" s="544"/>
      <c r="O232" s="544"/>
      <c r="P232" s="544"/>
      <c r="Q232" s="545"/>
      <c r="R232" s="544"/>
      <c r="S232" s="544"/>
      <c r="T232" s="544"/>
      <c r="U232" s="544"/>
      <c r="V232" s="544"/>
      <c r="W232" s="544"/>
      <c r="X232" s="544"/>
      <c r="Y232" s="544"/>
      <c r="Z232" s="544"/>
      <c r="AA232" s="544"/>
      <c r="AB232" s="546"/>
    </row>
    <row r="233" s="307" customFormat="true" ht="15" customHeight="true" x14ac:dyDescent="0.2">
      <c r="A233" s="547"/>
      <c r="B233" s="548"/>
      <c r="C233" s="549"/>
      <c r="D233" s="550"/>
      <c r="E233" s="550"/>
      <c r="F233" s="550"/>
      <c r="G233" s="551"/>
      <c r="H233" s="550"/>
      <c r="I233" s="550"/>
      <c r="J233" s="550"/>
      <c r="K233" s="550"/>
      <c r="L233" s="551"/>
      <c r="M233" s="550"/>
      <c r="N233" s="550"/>
      <c r="O233" s="550"/>
      <c r="P233" s="550"/>
      <c r="Q233" s="551"/>
      <c r="R233" s="550"/>
      <c r="S233" s="550"/>
      <c r="T233" s="550"/>
      <c r="U233" s="550"/>
      <c r="V233" s="550"/>
      <c r="W233" s="550"/>
      <c r="X233" s="550"/>
      <c r="Y233" s="550"/>
      <c r="Z233" s="550"/>
      <c r="AA233" s="550"/>
      <c r="AB233" s="552"/>
    </row>
    <row r="234" s="307" customFormat="true" ht="15" customHeight="true" x14ac:dyDescent="0.2">
      <c r="A234" s="525"/>
      <c r="B234" s="526"/>
      <c r="C234" s="553"/>
      <c r="D234" s="554"/>
      <c r="E234" s="554"/>
      <c r="F234" s="554"/>
      <c r="G234" s="555"/>
      <c r="H234" s="554"/>
      <c r="I234" s="554"/>
      <c r="J234" s="554"/>
      <c r="K234" s="554"/>
      <c r="L234" s="555"/>
      <c r="M234" s="554"/>
      <c r="N234" s="554"/>
      <c r="O234" s="554"/>
      <c r="P234" s="554"/>
      <c r="Q234" s="555"/>
      <c r="R234" s="554"/>
      <c r="S234" s="554"/>
      <c r="T234" s="554"/>
      <c r="U234" s="554"/>
      <c r="V234" s="554"/>
      <c r="W234" s="554"/>
      <c r="X234" s="554"/>
      <c r="Y234" s="554"/>
      <c r="Z234" s="554"/>
      <c r="AA234" s="554"/>
      <c r="AB234" s="556"/>
    </row>
    <row r="235" s="307" customFormat="true" ht="15" customHeight="true" x14ac:dyDescent="0.2">
      <c r="A235" s="525"/>
      <c r="B235" s="526"/>
      <c r="C235" s="553"/>
      <c r="D235" s="554"/>
      <c r="E235" s="554"/>
      <c r="F235" s="554"/>
      <c r="G235" s="555"/>
      <c r="H235" s="554"/>
      <c r="I235" s="554"/>
      <c r="J235" s="554"/>
      <c r="K235" s="554"/>
      <c r="L235" s="555"/>
      <c r="M235" s="554"/>
      <c r="N235" s="554"/>
      <c r="O235" s="554"/>
      <c r="P235" s="554"/>
      <c r="Q235" s="555"/>
      <c r="R235" s="554"/>
      <c r="S235" s="554"/>
      <c r="T235" s="554"/>
      <c r="U235" s="554"/>
      <c r="V235" s="554"/>
      <c r="W235" s="554"/>
      <c r="X235" s="554"/>
      <c r="Y235" s="554"/>
      <c r="Z235" s="554"/>
      <c r="AA235" s="554"/>
      <c r="AB235" s="556"/>
    </row>
    <row r="236" s="307" customFormat="true" ht="15" customHeight="true" x14ac:dyDescent="0.2">
      <c r="A236" s="525"/>
      <c r="B236" s="526"/>
      <c r="C236" s="553"/>
      <c r="D236" s="554"/>
      <c r="E236" s="554"/>
      <c r="F236" s="554"/>
      <c r="G236" s="555"/>
      <c r="H236" s="554"/>
      <c r="I236" s="554"/>
      <c r="J236" s="554"/>
      <c r="K236" s="554"/>
      <c r="L236" s="555"/>
      <c r="M236" s="554"/>
      <c r="N236" s="554"/>
      <c r="O236" s="554"/>
      <c r="P236" s="554"/>
      <c r="Q236" s="555"/>
      <c r="R236" s="554"/>
      <c r="S236" s="554"/>
      <c r="T236" s="554"/>
      <c r="U236" s="554"/>
      <c r="V236" s="554"/>
      <c r="W236" s="554"/>
      <c r="X236" s="554"/>
      <c r="Y236" s="554"/>
      <c r="Z236" s="554"/>
      <c r="AA236" s="554"/>
      <c r="AB236" s="556"/>
    </row>
    <row r="237" s="307" customFormat="true" ht="15" customHeight="true" x14ac:dyDescent="0.2">
      <c r="A237" s="525"/>
      <c r="B237" s="526"/>
      <c r="C237" s="553"/>
      <c r="D237" s="554"/>
      <c r="E237" s="554"/>
      <c r="F237" s="554"/>
      <c r="G237" s="555"/>
      <c r="H237" s="554"/>
      <c r="I237" s="554"/>
      <c r="J237" s="554"/>
      <c r="K237" s="554"/>
      <c r="L237" s="555"/>
      <c r="M237" s="554"/>
      <c r="N237" s="554"/>
      <c r="O237" s="554"/>
      <c r="P237" s="554"/>
      <c r="Q237" s="555"/>
      <c r="R237" s="554"/>
      <c r="S237" s="554"/>
      <c r="T237" s="554"/>
      <c r="U237" s="554"/>
      <c r="V237" s="554"/>
      <c r="W237" s="554"/>
      <c r="X237" s="554"/>
      <c r="Y237" s="554"/>
      <c r="Z237" s="554"/>
      <c r="AA237" s="554"/>
      <c r="AB237" s="556"/>
    </row>
    <row r="238" s="307" customFormat="true" ht="15" customHeight="true" x14ac:dyDescent="0.2">
      <c r="A238" s="525"/>
      <c r="B238" s="526"/>
      <c r="C238" s="553"/>
      <c r="D238" s="554"/>
      <c r="E238" s="554"/>
      <c r="F238" s="554"/>
      <c r="G238" s="555"/>
      <c r="H238" s="554"/>
      <c r="I238" s="554"/>
      <c r="J238" s="554"/>
      <c r="K238" s="554"/>
      <c r="L238" s="555"/>
      <c r="M238" s="554"/>
      <c r="N238" s="554"/>
      <c r="O238" s="554"/>
      <c r="P238" s="554"/>
      <c r="Q238" s="555"/>
      <c r="R238" s="554"/>
      <c r="S238" s="554"/>
      <c r="T238" s="554"/>
      <c r="U238" s="554"/>
      <c r="V238" s="554"/>
      <c r="W238" s="554"/>
      <c r="X238" s="554"/>
      <c r="Y238" s="554"/>
      <c r="Z238" s="554"/>
      <c r="AA238" s="554"/>
      <c r="AB238" s="556"/>
    </row>
    <row r="239" s="307" customFormat="true" ht="15" customHeight="true" x14ac:dyDescent="0.2">
      <c r="A239" s="525"/>
      <c r="B239" s="526"/>
      <c r="C239" s="553"/>
      <c r="D239" s="554"/>
      <c r="E239" s="554"/>
      <c r="F239" s="554"/>
      <c r="G239" s="555"/>
      <c r="H239" s="554"/>
      <c r="I239" s="554"/>
      <c r="J239" s="554"/>
      <c r="K239" s="554"/>
      <c r="L239" s="555"/>
      <c r="M239" s="554"/>
      <c r="N239" s="554"/>
      <c r="O239" s="554"/>
      <c r="P239" s="554"/>
      <c r="Q239" s="555"/>
      <c r="R239" s="554"/>
      <c r="S239" s="554"/>
      <c r="T239" s="554"/>
      <c r="U239" s="554"/>
      <c r="V239" s="554"/>
      <c r="W239" s="554"/>
      <c r="X239" s="554"/>
      <c r="Y239" s="554"/>
      <c r="Z239" s="554"/>
      <c r="AA239" s="554"/>
      <c r="AB239" s="556"/>
    </row>
    <row r="240" s="307" customFormat="true" ht="15" customHeight="true" x14ac:dyDescent="0.2">
      <c r="A240" s="525"/>
      <c r="B240" s="557"/>
      <c r="C240" s="553"/>
      <c r="D240" s="554"/>
      <c r="E240" s="554"/>
      <c r="F240" s="554"/>
      <c r="G240" s="555"/>
      <c r="H240" s="554"/>
      <c r="I240" s="554"/>
      <c r="J240" s="554"/>
      <c r="K240" s="554"/>
      <c r="L240" s="555"/>
      <c r="M240" s="554"/>
      <c r="N240" s="554"/>
      <c r="O240" s="554"/>
      <c r="P240" s="554"/>
      <c r="Q240" s="555"/>
      <c r="R240" s="554"/>
      <c r="S240" s="554"/>
      <c r="T240" s="554"/>
      <c r="U240" s="554"/>
      <c r="V240" s="554"/>
      <c r="W240" s="554"/>
      <c r="X240" s="554"/>
      <c r="Y240" s="554"/>
      <c r="Z240" s="554"/>
      <c r="AA240" s="554"/>
      <c r="AB240" s="556"/>
    </row>
    <row r="241" s="307" customFormat="true" ht="15" customHeight="true" x14ac:dyDescent="0.2">
      <c r="A241" s="558"/>
      <c r="B241" s="559"/>
      <c r="C241" s="560"/>
      <c r="D241" s="561"/>
      <c r="E241" s="561"/>
      <c r="F241" s="561"/>
      <c r="G241" s="562"/>
      <c r="H241" s="561"/>
      <c r="I241" s="561"/>
      <c r="J241" s="561"/>
      <c r="K241" s="561"/>
      <c r="L241" s="562"/>
      <c r="M241" s="561"/>
      <c r="N241" s="561"/>
      <c r="O241" s="561"/>
      <c r="P241" s="561"/>
      <c r="Q241" s="562"/>
      <c r="R241" s="561"/>
      <c r="S241" s="561"/>
      <c r="T241" s="561"/>
      <c r="U241" s="561"/>
      <c r="V241" s="561"/>
      <c r="W241" s="561"/>
      <c r="X241" s="561"/>
      <c r="Y241" s="561"/>
      <c r="Z241" s="561"/>
      <c r="AA241" s="561"/>
      <c r="AB241" s="563"/>
    </row>
    <row r="242" s="307" customFormat="true" ht="15" customHeight="true" x14ac:dyDescent="0.2">
      <c r="B242" s="406"/>
    </row>
    <row r="243" s="307" customFormat="true" ht="15" customHeight="true" x14ac:dyDescent="0.2">
      <c r="B243" s="406"/>
    </row>
    <row r="244" s="307" customFormat="true" ht="15" customHeight="true" x14ac:dyDescent="0.2">
      <c r="B244" s="406"/>
    </row>
    <row r="245" s="307" customFormat="true" ht="15" customHeight="true" x14ac:dyDescent="0.2">
      <c r="B245" s="406"/>
    </row>
    <row r="246" s="307" customFormat="true" ht="15" customHeight="true" x14ac:dyDescent="0.2">
      <c r="B246" s="406"/>
    </row>
    <row r="247" s="307" customFormat="true" ht="15" customHeight="true" x14ac:dyDescent="0.2">
      <c r="B247" s="406"/>
    </row>
    <row r="248" s="307" customFormat="true" ht="15" customHeight="true" x14ac:dyDescent="0.2">
      <c r="B248" s="406"/>
    </row>
    <row r="249" s="307" customFormat="true" ht="15" customHeight="true" x14ac:dyDescent="0.2">
      <c r="B249" s="406"/>
    </row>
    <row r="250" s="307" customFormat="true" ht="15" customHeight="true" x14ac:dyDescent="0.2">
      <c r="B250" s="406"/>
    </row>
    <row r="251" s="307" customFormat="true" ht="15" customHeight="true" x14ac:dyDescent="0.2">
      <c r="B251" s="406"/>
    </row>
    <row r="252" s="307" customFormat="true" ht="15" customHeight="true" x14ac:dyDescent="0.2">
      <c r="B252" s="406"/>
    </row>
    <row r="253" s="307" customFormat="true" ht="15" customHeight="true" x14ac:dyDescent="0.2">
      <c r="B253" s="406"/>
    </row>
    <row r="254" s="307" customFormat="true" ht="15" customHeight="true" x14ac:dyDescent="0.2">
      <c r="B254" s="406"/>
    </row>
    <row r="255" s="307" customFormat="true" ht="15" customHeight="true" x14ac:dyDescent="0.2">
      <c r="B255" s="406"/>
    </row>
    <row r="256" s="307" customFormat="true" ht="15" customHeight="true" x14ac:dyDescent="0.2">
      <c r="B256" s="406"/>
    </row>
    <row r="257" s="307" customFormat="true" ht="15" customHeight="true" x14ac:dyDescent="0.2">
      <c r="B257" s="406"/>
    </row>
    <row r="258" s="307" customFormat="true" ht="15" customHeight="true" x14ac:dyDescent="0.2">
      <c r="B258" s="406"/>
    </row>
    <row r="259" s="307" customFormat="true" ht="15" customHeight="true" x14ac:dyDescent="0.2">
      <c r="B259" s="406"/>
    </row>
    <row r="260" s="307" customFormat="true" ht="15" customHeight="true" x14ac:dyDescent="0.2">
      <c r="B260" s="406"/>
    </row>
    <row r="261" s="307" customFormat="true" ht="15" customHeight="true" x14ac:dyDescent="0.2">
      <c r="B261" s="406"/>
    </row>
    <row r="262" s="307" customFormat="true" ht="15" customHeight="true" x14ac:dyDescent="0.2">
      <c r="B262" s="406"/>
    </row>
    <row r="263" s="307" customFormat="true" ht="15" customHeight="true" x14ac:dyDescent="0.2">
      <c r="B263" s="406"/>
    </row>
    <row r="264" s="307" customFormat="true" ht="15" customHeight="true" x14ac:dyDescent="0.2">
      <c r="B264" s="406"/>
    </row>
    <row r="265" s="307" customFormat="true" ht="15" customHeight="true" x14ac:dyDescent="0.2">
      <c r="B265" s="406"/>
    </row>
    <row r="266" s="307" customFormat="true" ht="15" customHeight="true" x14ac:dyDescent="0.2">
      <c r="B266" s="406"/>
    </row>
    <row r="267" s="307" customFormat="true" ht="15" customHeight="true" x14ac:dyDescent="0.2">
      <c r="B267" s="406"/>
    </row>
    <row r="268" s="307" customFormat="true" ht="15" customHeight="true" x14ac:dyDescent="0.2">
      <c r="B268" s="406"/>
    </row>
    <row r="269" s="307" customFormat="true" ht="15" customHeight="true" x14ac:dyDescent="0.2">
      <c r="B269" s="406"/>
    </row>
    <row r="270" s="307" customFormat="true" ht="15" customHeight="true" x14ac:dyDescent="0.2">
      <c r="B270" s="406"/>
    </row>
    <row r="271" s="307" customFormat="true" ht="15" customHeight="true" x14ac:dyDescent="0.2">
      <c r="B271" s="406"/>
    </row>
    <row r="272" s="307" customFormat="true" ht="15" customHeight="true" x14ac:dyDescent="0.2">
      <c r="B272" s="406"/>
    </row>
    <row r="273" s="307" customFormat="true" ht="15" customHeight="true" x14ac:dyDescent="0.2">
      <c r="B273" s="406"/>
    </row>
    <row r="274" s="307" customFormat="true" ht="15" customHeight="true" x14ac:dyDescent="0.2">
      <c r="B274" s="406"/>
    </row>
    <row r="275" s="307" customFormat="true" ht="15" customHeight="true" x14ac:dyDescent="0.2">
      <c r="B275" s="406"/>
    </row>
    <row r="276" s="307" customFormat="true" ht="15" customHeight="true" x14ac:dyDescent="0.2">
      <c r="B276" s="406"/>
    </row>
    <row r="277" s="307" customFormat="true" ht="15" customHeight="true" x14ac:dyDescent="0.2">
      <c r="B277" s="406"/>
    </row>
    <row r="278" s="307" customFormat="true" ht="15" customHeight="true" x14ac:dyDescent="0.2">
      <c r="B278" s="406"/>
    </row>
    <row r="279" s="307" customFormat="true" ht="15" customHeight="true" x14ac:dyDescent="0.2">
      <c r="B279" s="406"/>
    </row>
    <row r="280" s="307" customFormat="true" ht="15" customHeight="true" x14ac:dyDescent="0.2">
      <c r="B280" s="406"/>
    </row>
    <row r="281" s="307" customFormat="true" ht="15" customHeight="true" x14ac:dyDescent="0.2">
      <c r="B281" s="406"/>
    </row>
    <row r="282" s="307" customFormat="true" ht="15" customHeight="true" x14ac:dyDescent="0.2">
      <c r="B282" s="406"/>
    </row>
    <row r="283" s="307" customFormat="true" ht="15" customHeight="true" x14ac:dyDescent="0.2">
      <c r="B283" s="406"/>
    </row>
    <row r="284" s="307" customFormat="true" ht="15" customHeight="true" x14ac:dyDescent="0.2">
      <c r="B284" s="406"/>
    </row>
    <row r="285" s="307" customFormat="true" ht="15" customHeight="true" x14ac:dyDescent="0.2">
      <c r="B285" s="406"/>
    </row>
    <row r="286" s="307" customFormat="true" ht="15" customHeight="true" x14ac:dyDescent="0.2">
      <c r="B286" s="406"/>
    </row>
    <row r="287" s="307" customFormat="true" ht="15" customHeight="true" x14ac:dyDescent="0.2">
      <c r="B287" s="406"/>
    </row>
    <row r="288" s="307" customFormat="true" ht="15" customHeight="true" x14ac:dyDescent="0.2">
      <c r="B288" s="406"/>
    </row>
    <row r="289" s="307" customFormat="true" ht="15" customHeight="true" x14ac:dyDescent="0.2">
      <c r="A289" s="573"/>
      <c r="B289" s="574"/>
      <c r="C289" s="575"/>
    </row>
    <row r="290" s="307" customFormat="true" ht="15" customHeight="true" x14ac:dyDescent="0.2">
      <c r="A290" s="576"/>
      <c r="B290" s="577"/>
      <c r="C290" s="578"/>
    </row>
    <row r="291" s="307" customFormat="true" ht="15" customHeight="true" x14ac:dyDescent="0.2">
      <c r="A291" s="579"/>
      <c r="B291" s="580"/>
      <c r="C291" s="581"/>
    </row>
    <row r="292" s="307" customFormat="true" ht="15" customHeight="true" x14ac:dyDescent="0.2">
      <c r="A292" s="582"/>
      <c r="B292" s="583"/>
      <c r="C292" s="584"/>
    </row>
    <row r="293" s="307" customFormat="true" ht="15" customHeight="true" x14ac:dyDescent="0.2">
      <c r="A293" s="585"/>
      <c r="B293" s="586"/>
      <c r="C293" s="587"/>
    </row>
    <row r="294" s="307" customFormat="true" ht="15" customHeight="true" x14ac:dyDescent="0.2">
      <c r="A294" s="588"/>
      <c r="B294" s="589"/>
      <c r="C294" s="590"/>
    </row>
    <row r="295" s="307" customFormat="true" ht="15" customHeight="true" x14ac:dyDescent="0.2">
      <c r="A295" s="588"/>
      <c r="B295" s="589"/>
      <c r="C295" s="590"/>
    </row>
    <row r="296" s="307" customFormat="true" ht="15" customHeight="true" x14ac:dyDescent="0.2">
      <c r="A296" s="588"/>
      <c r="B296" s="591"/>
      <c r="C296" s="590"/>
    </row>
    <row r="297" s="307" customFormat="true" ht="15" customHeight="true" x14ac:dyDescent="0.2">
      <c r="A297" s="592"/>
      <c r="B297" s="593"/>
      <c r="C297" s="594"/>
    </row>
    <row r="298" s="307" customFormat="true" ht="15" customHeight="true" x14ac:dyDescent="0.2">
      <c r="B298" s="406"/>
    </row>
    <row r="299" s="307" customFormat="true" ht="15" customHeight="true" x14ac:dyDescent="0.2">
      <c r="A299" s="595"/>
      <c r="B299" s="596"/>
      <c r="C299" s="597"/>
      <c r="D299" s="598"/>
    </row>
    <row r="300" s="307" customFormat="true" ht="15" customHeight="true" x14ac:dyDescent="0.2">
      <c r="A300" s="599"/>
      <c r="B300" s="600"/>
      <c r="C300" s="601"/>
      <c r="D300" s="602"/>
    </row>
    <row r="301" s="307" customFormat="true" ht="15" customHeight="true" x14ac:dyDescent="0.2">
      <c r="A301" s="603"/>
      <c r="B301" s="604"/>
      <c r="C301" s="605"/>
      <c r="D301" s="606"/>
    </row>
    <row r="302" s="307" customFormat="true" ht="15" customHeight="true" x14ac:dyDescent="0.2">
      <c r="A302" s="607"/>
      <c r="B302" s="608"/>
      <c r="C302" s="609"/>
      <c r="D302" s="610"/>
    </row>
    <row r="303" s="307" customFormat="true" ht="15" customHeight="true" x14ac:dyDescent="0.2">
      <c r="A303" s="611"/>
      <c r="B303" s="612"/>
      <c r="C303" s="613"/>
      <c r="D303" s="614"/>
    </row>
    <row r="304" s="307" customFormat="true" ht="15" customHeight="true" x14ac:dyDescent="0.2">
      <c r="A304" s="615"/>
      <c r="B304" s="616"/>
      <c r="C304" s="617"/>
      <c r="D304" s="618"/>
    </row>
    <row r="305" s="307" customFormat="true" ht="15" customHeight="true" x14ac:dyDescent="0.2">
      <c r="A305" s="619"/>
      <c r="B305" s="620"/>
      <c r="C305" s="621"/>
      <c r="D305" s="622"/>
    </row>
    <row r="306" s="307" customFormat="true" ht="15" customHeight="true" x14ac:dyDescent="0.2">
      <c r="B306" s="406"/>
    </row>
    <row r="307" s="307" customFormat="true" ht="15" customHeight="true" x14ac:dyDescent="0.2">
      <c r="B307" s="406"/>
    </row>
    <row r="308" s="307" customFormat="true" ht="15" customHeight="true" x14ac:dyDescent="0.2">
      <c r="B308" s="406"/>
    </row>
    <row r="309" s="307" customFormat="true" ht="15" customHeight="true" x14ac:dyDescent="0.2">
      <c r="B309" s="406"/>
    </row>
    <row r="310" s="307" customFormat="true" ht="15" customHeight="true" x14ac:dyDescent="0.2">
      <c r="B310" s="406"/>
    </row>
    <row r="311" s="307" customFormat="true" ht="15" customHeight="true" x14ac:dyDescent="0.2">
      <c r="B311" s="406"/>
    </row>
    <row r="312" s="307" customFormat="true" ht="15" customHeight="true" x14ac:dyDescent="0.2">
      <c r="B312" s="406"/>
    </row>
    <row r="313" s="307" customFormat="true" ht="15" customHeight="true" x14ac:dyDescent="0.2">
      <c r="B313" s="406"/>
    </row>
    <row r="314" s="307" customFormat="true" ht="15" customHeight="true" x14ac:dyDescent="0.2">
      <c r="B314" s="406"/>
    </row>
    <row r="315" s="307" customFormat="true" ht="15" customHeight="true" x14ac:dyDescent="0.2">
      <c r="B315" s="406"/>
    </row>
    <row r="316" s="307" customFormat="true" ht="15" customHeight="true" x14ac:dyDescent="0.2">
      <c r="B316" s="406"/>
    </row>
    <row r="317" s="307" customFormat="true" ht="15" customHeight="true" x14ac:dyDescent="0.2">
      <c r="B317" s="406"/>
    </row>
    <row r="318" s="307" customFormat="true" ht="15" customHeight="true" x14ac:dyDescent="0.2">
      <c r="B318" s="406"/>
    </row>
    <row r="319" s="307" customFormat="true" ht="15" customHeight="true" x14ac:dyDescent="0.2">
      <c r="B319" s="406"/>
    </row>
    <row r="320" s="307" customFormat="true" ht="15" customHeight="true" x14ac:dyDescent="0.2">
      <c r="B320" s="406"/>
    </row>
    <row r="321" s="307" customFormat="true" ht="15" customHeight="true" x14ac:dyDescent="0.2">
      <c r="B321" s="406"/>
    </row>
    <row r="322" s="307" customFormat="true" ht="15" customHeight="true" x14ac:dyDescent="0.2">
      <c r="B322" s="406"/>
    </row>
    <row r="323" s="307" customFormat="true" ht="15" customHeight="true" x14ac:dyDescent="0.2">
      <c r="B323" s="406"/>
    </row>
    <row r="324" s="307" customFormat="true" ht="15" customHeight="true" x14ac:dyDescent="0.2">
      <c r="B324" s="406"/>
    </row>
    <row r="325" s="307" customFormat="true" ht="15" customHeight="true" x14ac:dyDescent="0.2">
      <c r="B325" s="406"/>
    </row>
    <row r="326" s="307" customFormat="true" ht="15" customHeight="true" x14ac:dyDescent="0.2">
      <c r="B326" s="406"/>
    </row>
    <row r="327" s="307" customFormat="true" ht="15" customHeight="true" x14ac:dyDescent="0.2">
      <c r="B327" s="406"/>
    </row>
    <row r="328" s="307" customFormat="true" ht="15" customHeight="true" x14ac:dyDescent="0.2">
      <c r="B328" s="406"/>
    </row>
    <row r="329" s="307" customFormat="true" ht="15" customHeight="true" x14ac:dyDescent="0.2">
      <c r="B329" s="406"/>
    </row>
    <row r="330" s="307" customFormat="true" ht="15" customHeight="true" x14ac:dyDescent="0.2">
      <c r="B330" s="406"/>
    </row>
    <row r="331" s="307" customFormat="true" ht="15" customHeight="true" x14ac:dyDescent="0.2">
      <c r="B331" s="406"/>
    </row>
    <row r="332" s="307" customFormat="true" ht="15" customHeight="true" x14ac:dyDescent="0.2">
      <c r="B332" s="406"/>
    </row>
    <row r="333" s="307" customFormat="true" ht="15" customHeight="true" x14ac:dyDescent="0.2">
      <c r="B333" s="406"/>
    </row>
    <row r="334" s="307" customFormat="true" ht="15" customHeight="true" x14ac:dyDescent="0.2">
      <c r="B334" s="406"/>
    </row>
    <row r="335" s="307" customFormat="true" ht="15" customHeight="true" x14ac:dyDescent="0.2">
      <c r="B335" s="406"/>
    </row>
    <row r="336" s="307" customFormat="true" ht="15" customHeight="true" x14ac:dyDescent="0.2">
      <c r="B336" s="406"/>
    </row>
    <row r="337" s="307" customFormat="true" ht="15" customHeight="true" x14ac:dyDescent="0.2">
      <c r="B337" s="406"/>
    </row>
    <row r="338" s="307" customFormat="true" ht="15" customHeight="true" x14ac:dyDescent="0.2">
      <c r="B338" s="406"/>
    </row>
    <row r="339" s="307" customFormat="true" ht="15" customHeight="true" x14ac:dyDescent="0.2">
      <c r="B339" s="406"/>
    </row>
    <row r="340" s="307" customFormat="true" ht="15" customHeight="true" x14ac:dyDescent="0.2">
      <c r="B340" s="406"/>
    </row>
    <row r="341" s="307" customFormat="true" ht="15" customHeight="true" x14ac:dyDescent="0.2">
      <c r="B341" s="406"/>
    </row>
    <row r="342" s="307" customFormat="true" ht="15" customHeight="true" x14ac:dyDescent="0.2">
      <c r="B342" s="406"/>
    </row>
    <row r="343" s="307" customFormat="true" ht="15" customHeight="true" x14ac:dyDescent="0.2">
      <c r="B343" s="406"/>
    </row>
    <row r="344" s="307" customFormat="true" ht="15" customHeight="true" x14ac:dyDescent="0.2">
      <c r="B344" s="406"/>
    </row>
    <row r="345" s="307" customFormat="true" ht="15" customHeight="true" x14ac:dyDescent="0.2">
      <c r="B345" s="406"/>
    </row>
    <row r="346" s="307" customFormat="true" ht="15" customHeight="true" x14ac:dyDescent="0.2">
      <c r="B346" s="406"/>
    </row>
    <row r="347" s="307" customFormat="true" ht="15" customHeight="true" x14ac:dyDescent="0.2">
      <c r="B347" s="406"/>
    </row>
    <row r="348" s="307" customFormat="true" ht="15" customHeight="true" x14ac:dyDescent="0.2">
      <c r="B348" s="406"/>
    </row>
    <row r="349" s="307" customFormat="true" ht="15" customHeight="true" x14ac:dyDescent="0.2">
      <c r="B349" s="406"/>
    </row>
    <row r="350" s="307" customFormat="true" ht="15" customHeight="true" x14ac:dyDescent="0.2">
      <c r="B350" s="406"/>
    </row>
    <row r="351" s="307" customFormat="true" ht="15" customHeight="true" x14ac:dyDescent="0.2">
      <c r="B351" s="406"/>
    </row>
    <row r="352" s="307" customFormat="true" ht="15" customHeight="true" x14ac:dyDescent="0.2">
      <c r="B352" s="406"/>
    </row>
    <row r="353" s="307" customFormat="true" ht="15" customHeight="true" x14ac:dyDescent="0.2">
      <c r="B353" s="406"/>
    </row>
    <row r="354" s="307" customFormat="true" ht="15" customHeight="true" x14ac:dyDescent="0.2">
      <c r="B354" s="406"/>
    </row>
    <row r="355" s="307" customFormat="true" ht="15" customHeight="true" x14ac:dyDescent="0.2">
      <c r="B355" s="406"/>
    </row>
    <row r="356" s="307" customFormat="true" ht="15" customHeight="true" x14ac:dyDescent="0.2">
      <c r="B356" s="406"/>
    </row>
    <row r="357" s="257" customFormat="true" ht="15" customHeight="true" x14ac:dyDescent="0.2">
      <c r="B357" s="511"/>
    </row>
    <row r="358" s="257" customFormat="true" ht="15" customHeight="true" x14ac:dyDescent="0.2">
      <c r="B358" s="511"/>
    </row>
    <row r="359" s="257" customFormat="true" ht="15" customHeight="true" x14ac:dyDescent="0.2">
      <c r="B359" s="511"/>
    </row>
    <row r="360" s="257" customFormat="true" ht="15" customHeight="true" x14ac:dyDescent="0.2">
      <c r="B360" s="511"/>
    </row>
    <row r="361" s="257" customFormat="true" ht="15" customHeight="true" x14ac:dyDescent="0.2">
      <c r="B361" s="511"/>
    </row>
    <row r="362" s="257" customFormat="true" ht="15" customHeight="true" x14ac:dyDescent="0.2">
      <c r="B362" s="511"/>
    </row>
    <row r="363" s="257" customFormat="true" ht="15" customHeight="true" x14ac:dyDescent="0.2">
      <c r="B363" s="511"/>
    </row>
    <row r="364" s="257" customFormat="true" ht="15" customHeight="true" x14ac:dyDescent="0.2">
      <c r="B364" s="511"/>
    </row>
    <row r="365" s="257" customFormat="true" ht="15" customHeight="true" x14ac:dyDescent="0.2">
      <c r="B365" s="511"/>
    </row>
    <row r="366" s="257" customFormat="true" ht="15" customHeight="true" x14ac:dyDescent="0.2">
      <c r="B366" s="511"/>
    </row>
    <row r="367" s="257" customFormat="true" ht="15" customHeight="true" x14ac:dyDescent="0.2">
      <c r="B367" s="511"/>
    </row>
    <row r="368" s="257" customFormat="true" ht="15" customHeight="true" x14ac:dyDescent="0.2">
      <c r="B368" s="511"/>
    </row>
    <row r="369" s="257" customFormat="true" ht="15" customHeight="true" x14ac:dyDescent="0.2">
      <c r="B369" s="511"/>
    </row>
    <row r="370" s="257" customFormat="true" ht="15" customHeight="true" x14ac:dyDescent="0.2">
      <c r="B370" s="511"/>
    </row>
    <row r="371" s="257" customFormat="true" ht="15" customHeight="true" x14ac:dyDescent="0.2">
      <c r="B371" s="511"/>
    </row>
    <row r="372" s="257" customFormat="true" ht="15" customHeight="true" x14ac:dyDescent="0.2">
      <c r="B372" s="511"/>
    </row>
    <row r="373" s="257" customFormat="true" ht="15" customHeight="true" x14ac:dyDescent="0.2">
      <c r="B373" s="511"/>
    </row>
    <row r="374" s="257" customFormat="true" ht="15" customHeight="true" x14ac:dyDescent="0.2">
      <c r="B374" s="511"/>
    </row>
    <row r="375" s="257" customFormat="true" ht="15" customHeight="true" x14ac:dyDescent="0.2">
      <c r="B375" s="511"/>
    </row>
    <row r="376" s="257" customFormat="true" ht="15" customHeight="true" x14ac:dyDescent="0.2">
      <c r="B376" s="511"/>
    </row>
    <row r="377" s="257" customFormat="true" ht="15" customHeight="true" x14ac:dyDescent="0.2">
      <c r="B377" s="511"/>
    </row>
    <row r="378" s="257" customFormat="true" ht="15" customHeight="true" x14ac:dyDescent="0.2">
      <c r="B378" s="511"/>
    </row>
    <row r="379" s="257" customFormat="true" ht="15" customHeight="true" x14ac:dyDescent="0.2">
      <c r="B379" s="511"/>
    </row>
    <row r="380" s="257" customFormat="true" ht="15" customHeight="true" x14ac:dyDescent="0.2">
      <c r="B380" s="511"/>
    </row>
    <row r="381" s="257" customFormat="true" ht="15" customHeight="true" x14ac:dyDescent="0.2">
      <c r="B381" s="511"/>
    </row>
    <row r="382" s="257" customFormat="true" ht="15" customHeight="true" x14ac:dyDescent="0.2">
      <c r="B382" s="511"/>
    </row>
    <row r="383" s="257" customFormat="true" ht="15" customHeight="true" x14ac:dyDescent="0.2">
      <c r="B383" s="511"/>
    </row>
    <row r="384" s="257" customFormat="true" ht="15" customHeight="true" x14ac:dyDescent="0.2">
      <c r="B384" s="511"/>
    </row>
    <row r="385" s="257" customFormat="true" ht="15" customHeight="true" x14ac:dyDescent="0.2">
      <c r="B385" s="511"/>
    </row>
    <row r="386" s="257" customFormat="true" ht="15" customHeight="true" x14ac:dyDescent="0.2">
      <c r="B386" s="511"/>
    </row>
    <row r="387" s="257" customFormat="true" ht="15" customHeight="true" x14ac:dyDescent="0.2">
      <c r="B387" s="511"/>
    </row>
    <row r="388" s="257" customFormat="true" ht="15" customHeight="true" x14ac:dyDescent="0.2">
      <c r="B388" s="511"/>
    </row>
    <row r="389" s="257" customFormat="true" ht="15" customHeight="true" x14ac:dyDescent="0.2">
      <c r="B389" s="511"/>
    </row>
    <row r="390" s="307" customFormat="true" ht="15" customHeight="true" x14ac:dyDescent="0.2">
      <c r="B390" s="406"/>
    </row>
    <row r="391" s="307" customFormat="true" ht="15" customHeight="true" x14ac:dyDescent="0.2">
      <c r="B391" s="406"/>
    </row>
    <row r="392" s="307" customFormat="true" ht="15" customHeight="true" x14ac:dyDescent="0.2"/>
    <row r="393" s="307" customFormat="true" ht="15" customHeight="true" x14ac:dyDescent="0.2"/>
    <row r="394" s="307" customFormat="true" ht="15" customHeight="true" x14ac:dyDescent="0.2"/>
    <row r="395" s="307" customFormat="true" ht="15" customHeight="true" x14ac:dyDescent="0.2"/>
    <row r="396" s="307" customFormat="true" ht="15" customHeight="true" x14ac:dyDescent="0.2"/>
    <row r="397" s="307" customFormat="true" ht="15" customHeight="true" x14ac:dyDescent="0.2"/>
    <row r="398" s="307" customFormat="true" ht="15" customHeight="true" x14ac:dyDescent="0.2"/>
    <row r="399" s="623" customFormat="true" ht="15" customHeight="true" x14ac:dyDescent="0.25">
      <c r="C399" s="1827" t="s">
        <v>223</v>
      </c>
      <c r="D399" s="1828"/>
      <c r="E399" s="1828"/>
      <c r="F399" s="1828"/>
      <c r="H399" s="1827" t="s">
        <v>224</v>
      </c>
      <c r="I399" s="1828"/>
      <c r="J399" s="1828"/>
      <c r="K399" s="1828"/>
      <c r="M399" s="1827" t="s">
        <v>225</v>
      </c>
      <c r="N399" s="1828"/>
      <c r="O399" s="1828"/>
      <c r="P399" s="1828"/>
    </row>
    <row r="400" s="623" customFormat="true" ht="24" customHeight="true" x14ac:dyDescent="0.2">
      <c r="C400" s="1820" t="s">
        <v>226</v>
      </c>
      <c r="D400" s="1718"/>
      <c r="E400" s="1718"/>
      <c r="H400" s="1820" t="s">
        <v>226</v>
      </c>
      <c r="I400" s="1718"/>
      <c r="J400" s="1718"/>
      <c r="M400" s="1820" t="s">
        <v>226</v>
      </c>
      <c r="N400" s="1718"/>
      <c r="O400" s="1718"/>
    </row>
    <row r="401" s="623" customFormat="true" ht="15.95" customHeight="true" x14ac:dyDescent="0.2">
      <c r="C401" s="1829"/>
      <c r="D401" s="1718"/>
      <c r="E401" s="624" t="s">
        <v>227</v>
      </c>
      <c r="H401" s="1829"/>
      <c r="I401" s="1718"/>
      <c r="J401" s="625" t="s">
        <v>227</v>
      </c>
      <c r="M401" s="1829"/>
      <c r="N401" s="1718"/>
      <c r="O401" s="626" t="s">
        <v>227</v>
      </c>
    </row>
    <row r="402" s="623" customFormat="true" ht="15.95" customHeight="true" x14ac:dyDescent="0.2">
      <c r="B402" s="1830" t="s">
        <v>228</v>
      </c>
      <c r="C402" s="1718"/>
      <c r="D402" s="1718"/>
      <c r="E402" s="627" t="s">
        <v>229</v>
      </c>
      <c r="H402" s="1718"/>
      <c r="I402" s="1718"/>
      <c r="J402" s="628" t="s">
        <v>229</v>
      </c>
      <c r="M402" s="1718"/>
      <c r="N402" s="1718"/>
      <c r="O402" s="629" t="s">
        <v>229</v>
      </c>
    </row>
    <row r="403" s="623" customFormat="true" ht="17.1" customHeight="true" x14ac:dyDescent="0.2">
      <c r="B403" s="1718"/>
      <c r="C403" s="1846" t="s">
        <v>230</v>
      </c>
      <c r="D403" s="1718"/>
      <c r="E403" s="630">
        <v>-0.74211617042983424</v>
      </c>
      <c r="H403" s="1846" t="s">
        <v>231</v>
      </c>
      <c r="I403" s="1718"/>
      <c r="J403" s="631">
        <v>0.73509583167948067</v>
      </c>
      <c r="M403" s="1846" t="s">
        <v>232</v>
      </c>
      <c r="N403" s="1718"/>
      <c r="O403" s="632">
        <v>0.67043022630013016</v>
      </c>
    </row>
    <row r="404" s="623" customFormat="true" ht="17.1" customHeight="true" x14ac:dyDescent="0.2">
      <c r="B404" s="1718"/>
      <c r="C404" s="1846" t="s">
        <v>233</v>
      </c>
      <c r="D404" s="1718"/>
      <c r="E404" s="633">
        <v>0.73693039922930337</v>
      </c>
      <c r="H404" s="1846" t="s">
        <v>232</v>
      </c>
      <c r="I404" s="1718"/>
      <c r="J404" s="634">
        <v>0.73000646585504114</v>
      </c>
      <c r="M404" s="1846" t="s">
        <v>233</v>
      </c>
      <c r="N404" s="1718"/>
      <c r="O404" s="635">
        <v>0.66835849762416133</v>
      </c>
    </row>
    <row r="405" s="623" customFormat="true" ht="17.1" customHeight="true" x14ac:dyDescent="0.2">
      <c r="B405" s="1718"/>
      <c r="C405" s="1846" t="s">
        <v>232</v>
      </c>
      <c r="D405" s="1718"/>
      <c r="E405" s="633">
        <v>0.73099666942118091</v>
      </c>
      <c r="H405" s="1846" t="s">
        <v>234</v>
      </c>
      <c r="I405" s="1718"/>
      <c r="J405" s="634">
        <v>0.71352445018648358</v>
      </c>
      <c r="M405" s="1846" t="s">
        <v>230</v>
      </c>
      <c r="N405" s="1718"/>
      <c r="O405" s="635">
        <v>-0.65446420722012555</v>
      </c>
    </row>
    <row r="406" s="623" customFormat="true" ht="17.1" customHeight="true" x14ac:dyDescent="0.2">
      <c r="B406" s="1718"/>
      <c r="C406" s="1846" t="s">
        <v>235</v>
      </c>
      <c r="D406" s="1718"/>
      <c r="E406" s="633">
        <v>-0.70104481805861607</v>
      </c>
      <c r="H406" s="1846" t="s">
        <v>236</v>
      </c>
      <c r="I406" s="1718"/>
      <c r="J406" s="634">
        <v>0.70362924452269837</v>
      </c>
      <c r="M406" s="1846" t="s">
        <v>237</v>
      </c>
      <c r="N406" s="1718"/>
      <c r="O406" s="635">
        <v>0.624088505121694</v>
      </c>
    </row>
    <row r="407" s="623" customFormat="true" ht="17.1" customHeight="true" x14ac:dyDescent="0.2">
      <c r="B407" s="1718"/>
      <c r="C407" s="1846" t="s">
        <v>237</v>
      </c>
      <c r="D407" s="1718"/>
      <c r="E407" s="633">
        <v>0.69000675127991751</v>
      </c>
      <c r="H407" s="1846" t="s">
        <v>235</v>
      </c>
      <c r="I407" s="1718"/>
      <c r="J407" s="634">
        <v>-0.69519693662018511</v>
      </c>
      <c r="M407" s="1846" t="s">
        <v>235</v>
      </c>
      <c r="N407" s="1718"/>
      <c r="O407" s="635">
        <v>-0.61666273855111331</v>
      </c>
    </row>
    <row r="408" s="623" customFormat="true" ht="17.1" customHeight="true" x14ac:dyDescent="0.2">
      <c r="B408" s="1718"/>
      <c r="C408" s="1846" t="s">
        <v>234</v>
      </c>
      <c r="D408" s="1718"/>
      <c r="E408" s="633">
        <v>0.68137565663950128</v>
      </c>
      <c r="H408" s="1846" t="s">
        <v>233</v>
      </c>
      <c r="I408" s="1718"/>
      <c r="J408" s="634">
        <v>0.6928757725469169</v>
      </c>
      <c r="M408" s="1846" t="s">
        <v>238</v>
      </c>
      <c r="N408" s="1718"/>
      <c r="O408" s="635">
        <v>0.60532160785265776</v>
      </c>
    </row>
    <row r="409" s="623" customFormat="true" ht="17.1" customHeight="true" x14ac:dyDescent="0.2">
      <c r="B409" s="1718"/>
      <c r="C409" s="1846" t="s">
        <v>231</v>
      </c>
      <c r="D409" s="1718"/>
      <c r="E409" s="633">
        <v>0.67655194377330719</v>
      </c>
      <c r="H409" s="1846" t="s">
        <v>237</v>
      </c>
      <c r="I409" s="1718"/>
      <c r="J409" s="634">
        <v>0.67682190232557238</v>
      </c>
      <c r="M409" s="1846" t="s">
        <v>234</v>
      </c>
      <c r="N409" s="1718"/>
      <c r="O409" s="635">
        <v>0.57451580839032357</v>
      </c>
    </row>
    <row r="410" s="623" customFormat="true" ht="17.1" customHeight="true" x14ac:dyDescent="0.2">
      <c r="B410" s="1718"/>
      <c r="C410" s="1846" t="s">
        <v>236</v>
      </c>
      <c r="D410" s="1718"/>
      <c r="E410" s="633">
        <v>0.64699269019838646</v>
      </c>
      <c r="H410" s="1846" t="s">
        <v>238</v>
      </c>
      <c r="I410" s="1718"/>
      <c r="J410" s="634">
        <v>0.67330815510758413</v>
      </c>
      <c r="M410" s="1846" t="s">
        <v>231</v>
      </c>
      <c r="N410" s="1718"/>
      <c r="O410" s="635">
        <v>0.52519961042820673</v>
      </c>
    </row>
    <row r="411" s="623" customFormat="true" ht="17.1" customHeight="true" x14ac:dyDescent="0.2">
      <c r="B411" s="1718"/>
      <c r="C411" s="1846" t="s">
        <v>238</v>
      </c>
      <c r="D411" s="1718"/>
      <c r="E411" s="633">
        <v>0.63920923952572783</v>
      </c>
      <c r="H411" s="1846" t="s">
        <v>239</v>
      </c>
      <c r="I411" s="1718"/>
      <c r="J411" s="634">
        <v>0.63240345717170809</v>
      </c>
      <c r="M411" s="1846" t="s">
        <v>236</v>
      </c>
      <c r="N411" s="1718"/>
      <c r="O411" s="635">
        <v>0.50256293843618272</v>
      </c>
    </row>
    <row r="412" s="623" customFormat="true" ht="17.1" customHeight="true" x14ac:dyDescent="0.2">
      <c r="B412" s="1718"/>
      <c r="C412" s="1846" t="s">
        <v>239</v>
      </c>
      <c r="D412" s="1718"/>
      <c r="E412" s="633">
        <v>0.57463569019376104</v>
      </c>
      <c r="H412" s="1846" t="s">
        <v>240</v>
      </c>
      <c r="I412" s="1718"/>
      <c r="J412" s="634">
        <v>0.58596570698238004</v>
      </c>
      <c r="M412" s="1846" t="s">
        <v>241</v>
      </c>
      <c r="N412" s="1718"/>
      <c r="O412" s="635">
        <v>-0.50238641033622</v>
      </c>
    </row>
    <row r="413" s="623" customFormat="true" ht="17.1" customHeight="true" x14ac:dyDescent="0.2">
      <c r="B413" s="1718"/>
      <c r="C413" s="1846" t="s">
        <v>242</v>
      </c>
      <c r="D413" s="1718"/>
      <c r="E413" s="633">
        <v>0.52258075649907743</v>
      </c>
      <c r="H413" s="1846" t="s">
        <v>242</v>
      </c>
      <c r="I413" s="1718"/>
      <c r="J413" s="634">
        <v>0.5678716922775856</v>
      </c>
      <c r="M413" s="1846" t="s">
        <v>240</v>
      </c>
      <c r="N413" s="1718"/>
      <c r="O413" s="635">
        <v>0.48436017417876259</v>
      </c>
    </row>
    <row r="414" s="623" customFormat="true" ht="17.1" customHeight="true" x14ac:dyDescent="0.2">
      <c r="B414" s="1718"/>
      <c r="C414" s="1846" t="s">
        <v>243</v>
      </c>
      <c r="D414" s="1718"/>
      <c r="E414" s="633">
        <v>0.51348233470632942</v>
      </c>
      <c r="H414" s="1846" t="s">
        <v>243</v>
      </c>
      <c r="I414" s="1718"/>
      <c r="J414" s="634">
        <v>0.56699382848002522</v>
      </c>
      <c r="M414" s="1846" t="s">
        <v>244</v>
      </c>
      <c r="N414" s="1718"/>
      <c r="O414" s="635">
        <v>0.48270653296633492</v>
      </c>
    </row>
    <row r="415" s="623" customFormat="true" ht="17.1" customHeight="true" x14ac:dyDescent="0.2">
      <c r="B415" s="1718"/>
      <c r="C415" s="1846" t="s">
        <v>244</v>
      </c>
      <c r="D415" s="1718"/>
      <c r="E415" s="633">
        <v>0.48688231586077346</v>
      </c>
      <c r="H415" s="1846" t="s">
        <v>244</v>
      </c>
      <c r="I415" s="1718"/>
      <c r="J415" s="634">
        <v>0.51873783177580002</v>
      </c>
      <c r="M415" s="1846" t="s">
        <v>245</v>
      </c>
      <c r="N415" s="1718"/>
      <c r="O415" s="635">
        <v>-0.46082881638961021</v>
      </c>
    </row>
    <row r="416" s="623" customFormat="true" ht="17.1" customHeight="true" x14ac:dyDescent="0.2">
      <c r="B416" s="1718"/>
      <c r="C416" s="1846" t="s">
        <v>240</v>
      </c>
      <c r="D416" s="1718"/>
      <c r="E416" s="633">
        <v>0.48491403800415678</v>
      </c>
      <c r="H416" s="1846" t="s">
        <v>246</v>
      </c>
      <c r="I416" s="1718"/>
      <c r="J416" s="634">
        <v>0.50445943193632548</v>
      </c>
      <c r="M416" s="1846" t="s">
        <v>242</v>
      </c>
      <c r="N416" s="1718"/>
      <c r="O416" s="635">
        <v>0.38673429187146324</v>
      </c>
    </row>
    <row r="417" s="623" customFormat="true" ht="17.1" customHeight="true" x14ac:dyDescent="0.2">
      <c r="B417" s="1718"/>
      <c r="C417" s="1846" t="s">
        <v>246</v>
      </c>
      <c r="D417" s="1718"/>
      <c r="E417" s="633">
        <v>0.46038380718297539</v>
      </c>
      <c r="H417" s="1846" t="s">
        <v>247</v>
      </c>
      <c r="I417" s="1718"/>
      <c r="J417" s="634">
        <v>-0.44617912517190667</v>
      </c>
      <c r="M417" s="1846" t="s">
        <v>239</v>
      </c>
      <c r="N417" s="1718"/>
      <c r="O417" s="635">
        <v>0.3858568067802815</v>
      </c>
    </row>
    <row r="418" s="623" customFormat="true" ht="17.1" customHeight="true" x14ac:dyDescent="0.2">
      <c r="B418" s="1718"/>
      <c r="C418" s="1846" t="s">
        <v>241</v>
      </c>
      <c r="D418" s="1718"/>
      <c r="E418" s="633">
        <v>-0.43606757202003515</v>
      </c>
      <c r="H418" s="1846" t="s">
        <v>248</v>
      </c>
      <c r="I418" s="1718"/>
      <c r="J418" s="634">
        <v>0.43719808758001744</v>
      </c>
      <c r="M418" s="1846" t="s">
        <v>249</v>
      </c>
      <c r="N418" s="1718"/>
      <c r="O418" s="635">
        <v>0.38246396105290364</v>
      </c>
    </row>
    <row r="419" s="623" customFormat="true" ht="17.1" customHeight="true" x14ac:dyDescent="0.2">
      <c r="B419" s="1718"/>
      <c r="C419" s="1846" t="s">
        <v>245</v>
      </c>
      <c r="D419" s="1718"/>
      <c r="E419" s="633">
        <v>-0.39721932632525186</v>
      </c>
      <c r="H419" s="1846" t="s">
        <v>245</v>
      </c>
      <c r="I419" s="1718"/>
      <c r="J419" s="634">
        <v>-0.41789687945378862</v>
      </c>
      <c r="M419" s="1846" t="s">
        <v>246</v>
      </c>
      <c r="N419" s="1718"/>
      <c r="O419" s="635">
        <v>0.33791318387661606</v>
      </c>
    </row>
    <row r="420" s="623" customFormat="true" ht="17.1" customHeight="true" x14ac:dyDescent="0.2">
      <c r="B420" s="1718"/>
      <c r="C420" s="1846" t="s">
        <v>248</v>
      </c>
      <c r="D420" s="1718"/>
      <c r="E420" s="633">
        <v>0.37227504753702989</v>
      </c>
      <c r="H420" s="1846" t="s">
        <v>250</v>
      </c>
      <c r="I420" s="1718"/>
      <c r="J420" s="634">
        <v>0.41309460630399086</v>
      </c>
      <c r="M420" s="1846" t="s">
        <v>251</v>
      </c>
      <c r="N420" s="1718"/>
      <c r="O420" s="635">
        <v>0.32876814699629658</v>
      </c>
    </row>
    <row r="421" s="623" customFormat="true" ht="17.1" customHeight="true" x14ac:dyDescent="0.2">
      <c r="B421" s="1718"/>
      <c r="C421" s="1846" t="s">
        <v>250</v>
      </c>
      <c r="D421" s="1718"/>
      <c r="E421" s="633">
        <v>0.33575607069212071</v>
      </c>
      <c r="H421" s="1846" t="s">
        <v>241</v>
      </c>
      <c r="I421" s="1718"/>
      <c r="J421" s="634">
        <v>-0.39904569123816075</v>
      </c>
      <c r="M421" s="1846" t="s">
        <v>250</v>
      </c>
      <c r="N421" s="1718"/>
      <c r="O421" s="635">
        <v>0.32710300375687201</v>
      </c>
    </row>
    <row r="422" s="623" customFormat="true" ht="17.1" customHeight="true" x14ac:dyDescent="0.2">
      <c r="B422" s="1718"/>
      <c r="C422" s="1846" t="s">
        <v>252</v>
      </c>
      <c r="D422" s="1718"/>
      <c r="E422" s="633">
        <v>0.33328799212300331</v>
      </c>
      <c r="H422" s="1846" t="s">
        <v>252</v>
      </c>
      <c r="I422" s="1718"/>
      <c r="J422" s="634">
        <v>0.33615701446336338</v>
      </c>
      <c r="M422" s="1846" t="s">
        <v>252</v>
      </c>
      <c r="N422" s="1718"/>
      <c r="O422" s="635">
        <v>0.3217761741495303</v>
      </c>
    </row>
    <row r="423" s="623" customFormat="true" ht="17.1" customHeight="true" x14ac:dyDescent="0.2">
      <c r="B423" s="1718"/>
      <c r="C423" s="1846" t="s">
        <v>251</v>
      </c>
      <c r="D423" s="1718"/>
      <c r="E423" s="633">
        <v>0.32534158438765265</v>
      </c>
      <c r="H423" s="1846" t="s">
        <v>253</v>
      </c>
      <c r="I423" s="1718"/>
      <c r="J423" s="634">
        <v>-0.30276673645044816</v>
      </c>
      <c r="M423" s="1846" t="s">
        <v>253</v>
      </c>
      <c r="N423" s="1718"/>
      <c r="O423" s="635">
        <v>-0.31227636322394992</v>
      </c>
    </row>
    <row r="424" s="623" customFormat="true" ht="17.1" customHeight="true" x14ac:dyDescent="0.2">
      <c r="B424" s="1718"/>
      <c r="C424" s="1846" t="s">
        <v>254</v>
      </c>
      <c r="D424" s="1718"/>
      <c r="E424" s="633">
        <v>0.31049303776675852</v>
      </c>
      <c r="H424" s="1846" t="s">
        <v>254</v>
      </c>
      <c r="I424" s="1718"/>
      <c r="J424" s="634">
        <v>0.29234595509216743</v>
      </c>
      <c r="M424" s="1846" t="s">
        <v>243</v>
      </c>
      <c r="N424" s="1718"/>
      <c r="O424" s="635">
        <v>0.30736774786611248</v>
      </c>
    </row>
    <row r="425" s="623" customFormat="true" ht="17.1" customHeight="true" x14ac:dyDescent="0.2">
      <c r="B425" s="1718"/>
      <c r="C425" s="1846" t="s">
        <v>249</v>
      </c>
      <c r="D425" s="1718"/>
      <c r="E425" s="633">
        <v>0.29469073515585126</v>
      </c>
      <c r="H425" s="1846" t="s">
        <v>255</v>
      </c>
      <c r="I425" s="1718"/>
      <c r="J425" s="634">
        <v>-0.28017583854694561</v>
      </c>
      <c r="M425" s="1846" t="s">
        <v>248</v>
      </c>
      <c r="N425" s="1718"/>
      <c r="O425" s="635">
        <v>0.28635599321222588</v>
      </c>
    </row>
    <row r="426" s="623" customFormat="true" ht="17.1" customHeight="true" x14ac:dyDescent="0.2">
      <c r="B426" s="1718"/>
      <c r="C426" s="1846" t="s">
        <v>253</v>
      </c>
      <c r="D426" s="1718"/>
      <c r="E426" s="633">
        <v>-0.29078034923844304</v>
      </c>
      <c r="H426" s="1846" t="s">
        <v>256</v>
      </c>
      <c r="I426" s="1718"/>
      <c r="J426" s="634">
        <v>-0.27782059948493526</v>
      </c>
      <c r="M426" s="1846" t="s">
        <v>257</v>
      </c>
      <c r="N426" s="1718"/>
      <c r="O426" s="635">
        <v>0.25949089606529135</v>
      </c>
    </row>
    <row r="427" s="623" customFormat="true" ht="17.1" customHeight="true" x14ac:dyDescent="0.2">
      <c r="B427" s="1718"/>
      <c r="C427" s="1846" t="s">
        <v>258</v>
      </c>
      <c r="D427" s="1718"/>
      <c r="E427" s="633">
        <v>0.22308324651710026</v>
      </c>
      <c r="H427" s="1846" t="s">
        <v>257</v>
      </c>
      <c r="I427" s="1718"/>
      <c r="J427" s="634">
        <v>-0.27761423044132594</v>
      </c>
      <c r="M427" s="1846" t="s">
        <v>259</v>
      </c>
      <c r="N427" s="1718"/>
      <c r="O427" s="635">
        <v>0.24860482177483798</v>
      </c>
    </row>
    <row r="428" s="623" customFormat="true" ht="17.1" customHeight="true" x14ac:dyDescent="0.2">
      <c r="B428" s="1718"/>
      <c r="C428" s="1846" t="s">
        <v>260</v>
      </c>
      <c r="D428" s="1718"/>
      <c r="E428" s="633">
        <v>0.21376575295880482</v>
      </c>
      <c r="H428" s="1846" t="s">
        <v>260</v>
      </c>
      <c r="I428" s="1718"/>
      <c r="J428" s="634">
        <v>0.25319765581577131</v>
      </c>
      <c r="M428" s="1846" t="s">
        <v>254</v>
      </c>
      <c r="N428" s="1718"/>
      <c r="O428" s="635">
        <v>0.23182115766161543</v>
      </c>
    </row>
    <row r="429" s="623" customFormat="true" ht="17.1" customHeight="true" x14ac:dyDescent="0.2">
      <c r="B429" s="1718"/>
      <c r="C429" s="1846" t="s">
        <v>256</v>
      </c>
      <c r="D429" s="1718"/>
      <c r="E429" s="633">
        <v>-0.20944368527427962</v>
      </c>
      <c r="H429" s="1846" t="s">
        <v>258</v>
      </c>
      <c r="I429" s="1718"/>
      <c r="J429" s="634">
        <v>0.20974145948637979</v>
      </c>
      <c r="M429" s="1846" t="s">
        <v>258</v>
      </c>
      <c r="N429" s="1718"/>
      <c r="O429" s="635">
        <v>0.21603045120888997</v>
      </c>
    </row>
    <row r="430" s="623" customFormat="true" ht="17.1" customHeight="true" x14ac:dyDescent="0.2">
      <c r="B430" s="1718"/>
      <c r="C430" s="1846" t="s">
        <v>255</v>
      </c>
      <c r="D430" s="1718"/>
      <c r="E430" s="633">
        <v>-0.20247179331474349</v>
      </c>
      <c r="H430" s="1846" t="s">
        <v>261</v>
      </c>
      <c r="I430" s="1718"/>
      <c r="J430" s="634">
        <v>0.20243848841275294</v>
      </c>
      <c r="M430" s="1846" t="s">
        <v>262</v>
      </c>
      <c r="N430" s="1718"/>
      <c r="O430" s="635">
        <v>0.18548143340883289</v>
      </c>
    </row>
    <row r="431" s="623" customFormat="true" ht="17.1" customHeight="true" x14ac:dyDescent="0.2">
      <c r="B431" s="1718"/>
      <c r="C431" s="1846" t="s">
        <v>259</v>
      </c>
      <c r="D431" s="1718"/>
      <c r="E431" s="633">
        <v>0.19615948513262016</v>
      </c>
      <c r="H431" s="1846" t="s">
        <v>263</v>
      </c>
      <c r="I431" s="1718"/>
      <c r="J431" s="634">
        <v>-0.20030190798038175</v>
      </c>
      <c r="M431" s="1846" t="s">
        <v>260</v>
      </c>
      <c r="N431" s="1718"/>
      <c r="O431" s="635">
        <v>0.18152838193471077</v>
      </c>
    </row>
    <row r="432" s="623" customFormat="true" ht="17.1" customHeight="true" x14ac:dyDescent="0.2">
      <c r="B432" s="1718"/>
      <c r="C432" s="1846" t="s">
        <v>247</v>
      </c>
      <c r="D432" s="1718"/>
      <c r="E432" s="633">
        <v>-0.17526179531893751</v>
      </c>
      <c r="H432" s="1846" t="s">
        <v>249</v>
      </c>
      <c r="I432" s="1718"/>
      <c r="J432" s="634">
        <v>0.17279723854796139</v>
      </c>
      <c r="M432" s="1846" t="s">
        <v>261</v>
      </c>
      <c r="N432" s="1718"/>
      <c r="O432" s="635">
        <v>0.14485521517705624</v>
      </c>
    </row>
    <row r="433" s="623" customFormat="true" ht="17.1" customHeight="true" x14ac:dyDescent="0.2">
      <c r="B433" s="1718"/>
      <c r="C433" s="1846" t="s">
        <v>264</v>
      </c>
      <c r="D433" s="1718"/>
      <c r="E433" s="633">
        <v>0.15675601285458782</v>
      </c>
      <c r="H433" s="1846" t="s">
        <v>265</v>
      </c>
      <c r="I433" s="1718"/>
      <c r="J433" s="634">
        <v>-0.16838494005484131</v>
      </c>
      <c r="M433" s="1846" t="s">
        <v>266</v>
      </c>
      <c r="N433" s="1718"/>
      <c r="O433" s="635">
        <v>0.1447735675308848</v>
      </c>
    </row>
    <row r="434" s="623" customFormat="true" ht="17.1" customHeight="true" x14ac:dyDescent="0.2">
      <c r="B434" s="1718"/>
      <c r="C434" s="1846" t="s">
        <v>261</v>
      </c>
      <c r="D434" s="1718"/>
      <c r="E434" s="633">
        <v>0.14760252111102365</v>
      </c>
      <c r="H434" s="1846" t="s">
        <v>267</v>
      </c>
      <c r="I434" s="1718"/>
      <c r="J434" s="634">
        <v>-0.16819510942863392</v>
      </c>
      <c r="M434" s="1846" t="s">
        <v>268</v>
      </c>
      <c r="N434" s="1718"/>
      <c r="O434" s="635">
        <v>0.14147502557240957</v>
      </c>
    </row>
    <row r="435" s="623" customFormat="true" ht="17.1" customHeight="true" x14ac:dyDescent="0.2">
      <c r="B435" s="1718"/>
      <c r="C435" s="1846" t="s">
        <v>269</v>
      </c>
      <c r="D435" s="1718"/>
      <c r="E435" s="633">
        <v>-0.13003179862540501</v>
      </c>
      <c r="H435" s="1846" t="s">
        <v>262</v>
      </c>
      <c r="I435" s="1718"/>
      <c r="J435" s="634">
        <v>-0.16388784064079445</v>
      </c>
      <c r="M435" s="1846" t="s">
        <v>270</v>
      </c>
      <c r="N435" s="1718"/>
      <c r="O435" s="635">
        <v>0.13327957999156634</v>
      </c>
    </row>
    <row r="436" s="623" customFormat="true" ht="17.1" customHeight="true" x14ac:dyDescent="0.2">
      <c r="B436" s="1718"/>
      <c r="C436" s="1846" t="s">
        <v>271</v>
      </c>
      <c r="D436" s="1718"/>
      <c r="E436" s="633">
        <v>-0.12342972716012571</v>
      </c>
      <c r="H436" s="1846" t="s">
        <v>272</v>
      </c>
      <c r="I436" s="1718"/>
      <c r="J436" s="634">
        <v>-0.16073879840156091</v>
      </c>
      <c r="M436" s="1846" t="s">
        <v>255</v>
      </c>
      <c r="N436" s="1718"/>
      <c r="O436" s="635">
        <v>-0.12981449057784078</v>
      </c>
    </row>
    <row r="437" s="623" customFormat="true" ht="17.1" customHeight="true" x14ac:dyDescent="0.2">
      <c r="B437" s="1718"/>
      <c r="C437" s="1846" t="s">
        <v>273</v>
      </c>
      <c r="D437" s="1718"/>
      <c r="E437" s="633">
        <v>0.11860675848859381</v>
      </c>
      <c r="H437" s="1846" t="s">
        <v>264</v>
      </c>
      <c r="I437" s="1718"/>
      <c r="J437" s="634">
        <v>0.1469438983510272</v>
      </c>
      <c r="M437" s="1846" t="s">
        <v>273</v>
      </c>
      <c r="N437" s="1718"/>
      <c r="O437" s="635">
        <v>0.11815980809171628</v>
      </c>
    </row>
    <row r="438" s="623" customFormat="true" ht="17.1" customHeight="true" x14ac:dyDescent="0.2">
      <c r="B438" s="1718"/>
      <c r="C438" s="1846" t="s">
        <v>263</v>
      </c>
      <c r="D438" s="1718"/>
      <c r="E438" s="633">
        <v>-0.10459742197201097</v>
      </c>
      <c r="H438" s="1846" t="s">
        <v>271</v>
      </c>
      <c r="I438" s="1718"/>
      <c r="J438" s="634">
        <v>-0.14066548293721637</v>
      </c>
      <c r="M438" s="1846" t="s">
        <v>274</v>
      </c>
      <c r="N438" s="1718"/>
      <c r="O438" s="635">
        <v>0.10786941520750264</v>
      </c>
    </row>
    <row r="439" s="623" customFormat="true" ht="17.1" customHeight="true" x14ac:dyDescent="0.2">
      <c r="B439" s="1718"/>
      <c r="C439" s="1846" t="s">
        <v>262</v>
      </c>
      <c r="D439" s="1718"/>
      <c r="E439" s="633">
        <v>9.5842132399701324E-2</v>
      </c>
      <c r="H439" s="1846" t="s">
        <v>251</v>
      </c>
      <c r="I439" s="1718"/>
      <c r="J439" s="634">
        <v>0.13362575939370483</v>
      </c>
      <c r="M439" s="1846" t="s">
        <v>275</v>
      </c>
      <c r="N439" s="1718"/>
      <c r="O439" s="635">
        <v>0.1019566726352934</v>
      </c>
    </row>
    <row r="440" s="623" customFormat="true" ht="17.1" customHeight="true" x14ac:dyDescent="0.2">
      <c r="B440" s="1718"/>
      <c r="C440" s="1846" t="s">
        <v>274</v>
      </c>
      <c r="D440" s="1718"/>
      <c r="E440" s="633">
        <v>9.2864625447758961E-2</v>
      </c>
      <c r="H440" s="1846" t="s">
        <v>276</v>
      </c>
      <c r="I440" s="1718"/>
      <c r="J440" s="634">
        <v>-0.1186646861363997</v>
      </c>
      <c r="M440" s="1846" t="s">
        <v>264</v>
      </c>
      <c r="N440" s="1718"/>
      <c r="O440" s="635">
        <v>0.10119793313368215</v>
      </c>
    </row>
    <row r="441" s="623" customFormat="true" ht="17.1" customHeight="true" x14ac:dyDescent="0.2">
      <c r="B441" s="1718"/>
      <c r="C441" s="1846" t="s">
        <v>267</v>
      </c>
      <c r="D441" s="1718"/>
      <c r="E441" s="633">
        <v>-8.9149318268715944E-2</v>
      </c>
      <c r="H441" s="1846" t="s">
        <v>269</v>
      </c>
      <c r="I441" s="1718"/>
      <c r="J441" s="634">
        <v>-0.1115202154875406</v>
      </c>
      <c r="M441" s="1846" t="s">
        <v>265</v>
      </c>
      <c r="N441" s="1718"/>
      <c r="O441" s="635">
        <v>0.10010532903302469</v>
      </c>
    </row>
    <row r="442" s="623" customFormat="true" ht="17.1" customHeight="true" x14ac:dyDescent="0.2">
      <c r="B442" s="1718"/>
      <c r="C442" s="1846" t="s">
        <v>272</v>
      </c>
      <c r="D442" s="1718"/>
      <c r="E442" s="633">
        <v>-7.4505769579383749E-2</v>
      </c>
      <c r="H442" s="1846" t="s">
        <v>277</v>
      </c>
      <c r="I442" s="1718"/>
      <c r="J442" s="634">
        <v>-0.10751041114139613</v>
      </c>
      <c r="M442" s="1846" t="s">
        <v>256</v>
      </c>
      <c r="N442" s="1718"/>
      <c r="O442" s="635">
        <v>-8.1520555000450703E-2</v>
      </c>
    </row>
    <row r="443" s="623" customFormat="true" ht="17.1" customHeight="true" x14ac:dyDescent="0.2">
      <c r="B443" s="1718"/>
      <c r="C443" s="1846" t="s">
        <v>278</v>
      </c>
      <c r="D443" s="1718"/>
      <c r="E443" s="633">
        <v>6.5031602002600525E-2</v>
      </c>
      <c r="H443" s="1846" t="s">
        <v>273</v>
      </c>
      <c r="I443" s="1718"/>
      <c r="J443" s="634">
        <v>9.5595902857526699E-2</v>
      </c>
      <c r="M443" s="1846" t="s">
        <v>271</v>
      </c>
      <c r="N443" s="1718"/>
      <c r="O443" s="635">
        <v>-6.5358764691346438E-2</v>
      </c>
    </row>
    <row r="444" s="623" customFormat="true" ht="17.1" customHeight="true" x14ac:dyDescent="0.2">
      <c r="B444" s="1718"/>
      <c r="C444" s="1846" t="s">
        <v>277</v>
      </c>
      <c r="D444" s="1718"/>
      <c r="E444" s="633">
        <v>-6.4753948104205414E-2</v>
      </c>
      <c r="H444" s="1846" t="s">
        <v>259</v>
      </c>
      <c r="I444" s="1718"/>
      <c r="J444" s="634">
        <v>8.6094424982016582E-2</v>
      </c>
      <c r="M444" s="1846" t="s">
        <v>278</v>
      </c>
      <c r="N444" s="1718"/>
      <c r="O444" s="635">
        <v>6.4322671299978235E-2</v>
      </c>
    </row>
    <row r="445" s="623" customFormat="true" ht="17.1" customHeight="true" x14ac:dyDescent="0.2">
      <c r="B445" s="1718"/>
      <c r="C445" s="1846" t="s">
        <v>266</v>
      </c>
      <c r="D445" s="1718"/>
      <c r="E445" s="633">
        <v>4.5759805097387835E-2</v>
      </c>
      <c r="H445" s="1846" t="s">
        <v>279</v>
      </c>
      <c r="I445" s="1718"/>
      <c r="J445" s="634">
        <v>-8.2954066465352916E-2</v>
      </c>
      <c r="M445" s="1846" t="s">
        <v>280</v>
      </c>
      <c r="N445" s="1718"/>
      <c r="O445" s="635">
        <v>6.1610056555373278E-2</v>
      </c>
    </row>
    <row r="446" s="623" customFormat="true" ht="17.1" customHeight="true" x14ac:dyDescent="0.2">
      <c r="C446" s="1846" t="s">
        <v>280</v>
      </c>
      <c r="D446" s="1718"/>
      <c r="E446" s="633">
        <v>4.4322160406255418E-2</v>
      </c>
      <c r="H446" s="1846" t="s">
        <v>274</v>
      </c>
      <c r="I446" s="1718"/>
      <c r="J446" s="634">
        <v>6.7377848058244857E-2</v>
      </c>
      <c r="M446" s="1846" t="s">
        <v>277</v>
      </c>
      <c r="N446" s="1718"/>
      <c r="O446" s="635">
        <v>-6.0496160601884424E-2</v>
      </c>
    </row>
    <row r="447" s="623" customFormat="true" ht="17.1" customHeight="true" x14ac:dyDescent="0.2">
      <c r="C447" s="1846" t="s">
        <v>281</v>
      </c>
      <c r="D447" s="1718"/>
      <c r="E447" s="633">
        <v>-4.4067825355883404E-2</v>
      </c>
      <c r="H447" s="1846" t="s">
        <v>281</v>
      </c>
      <c r="I447" s="1718"/>
      <c r="J447" s="634">
        <v>-6.5515578140223227E-2</v>
      </c>
      <c r="M447" s="1846" t="s">
        <v>263</v>
      </c>
      <c r="N447" s="1718"/>
      <c r="O447" s="635">
        <v>-5.9471575285014712E-2</v>
      </c>
    </row>
    <row r="448" s="623" customFormat="true" ht="17.1" customHeight="true" x14ac:dyDescent="0.2">
      <c r="C448" s="1846" t="s">
        <v>257</v>
      </c>
      <c r="D448" s="1718"/>
      <c r="E448" s="633">
        <v>4.0377539729106592E-2</v>
      </c>
      <c r="H448" s="1846" t="s">
        <v>278</v>
      </c>
      <c r="I448" s="1718"/>
      <c r="J448" s="634">
        <v>6.4021892495800412E-2</v>
      </c>
      <c r="M448" s="1846" t="s">
        <v>282</v>
      </c>
      <c r="N448" s="1718"/>
      <c r="O448" s="635">
        <v>5.2979434853917956E-2</v>
      </c>
    </row>
    <row r="449" s="623" customFormat="true" ht="17.1" customHeight="true" x14ac:dyDescent="0.2">
      <c r="C449" s="1846" t="s">
        <v>283</v>
      </c>
      <c r="D449" s="1718"/>
      <c r="E449" s="633">
        <v>-3.8914829294704155E-2</v>
      </c>
      <c r="H449" s="1846" t="s">
        <v>283</v>
      </c>
      <c r="I449" s="1718"/>
      <c r="J449" s="634">
        <v>-6.2099694088132311E-2</v>
      </c>
      <c r="M449" s="1846" t="s">
        <v>284</v>
      </c>
      <c r="N449" s="1718"/>
      <c r="O449" s="635">
        <v>4.6272207185525993E-2</v>
      </c>
    </row>
    <row r="450" s="623" customFormat="true" ht="17.1" customHeight="true" x14ac:dyDescent="0.2">
      <c r="C450" s="1846" t="s">
        <v>282</v>
      </c>
      <c r="D450" s="1718"/>
      <c r="E450" s="633">
        <v>3.7433039627197295E-2</v>
      </c>
      <c r="H450" s="1846" t="s">
        <v>285</v>
      </c>
      <c r="I450" s="1718"/>
      <c r="J450" s="634">
        <v>-6.0213710081872714E-2</v>
      </c>
      <c r="M450" s="1846" t="s">
        <v>267</v>
      </c>
      <c r="N450" s="1718"/>
      <c r="O450" s="635">
        <v>3.6745335411936836E-2</v>
      </c>
    </row>
    <row r="451" s="623" customFormat="true" ht="17.1" customHeight="true" x14ac:dyDescent="0.2">
      <c r="C451" s="1846" t="s">
        <v>268</v>
      </c>
      <c r="D451" s="1718"/>
      <c r="E451" s="633">
        <v>3.0351527673514622E-2</v>
      </c>
      <c r="H451" s="1846" t="s">
        <v>286</v>
      </c>
      <c r="I451" s="1718"/>
      <c r="J451" s="634">
        <v>5.7010560329295877E-2</v>
      </c>
      <c r="M451" s="1846" t="s">
        <v>283</v>
      </c>
      <c r="N451" s="1718"/>
      <c r="O451" s="635">
        <v>-3.6188511713973436E-2</v>
      </c>
    </row>
    <row r="452" s="623" customFormat="true" ht="17.1" customHeight="true" x14ac:dyDescent="0.2">
      <c r="C452" s="1846" t="s">
        <v>276</v>
      </c>
      <c r="D452" s="1718"/>
      <c r="E452" s="633">
        <v>-2.3937737891583218E-2</v>
      </c>
      <c r="H452" s="1846" t="s">
        <v>268</v>
      </c>
      <c r="I452" s="1718"/>
      <c r="J452" s="634">
        <v>-5.1290631533837908E-2</v>
      </c>
      <c r="M452" s="1846" t="s">
        <v>287</v>
      </c>
      <c r="N452" s="1718"/>
      <c r="O452" s="635">
        <v>3.5856274363698502E-2</v>
      </c>
    </row>
    <row r="453" s="623" customFormat="true" ht="17.1" customHeight="true" x14ac:dyDescent="0.2">
      <c r="C453" s="1846" t="s">
        <v>288</v>
      </c>
      <c r="D453" s="1718"/>
      <c r="E453" s="633">
        <v>2.3518294940248593E-2</v>
      </c>
      <c r="H453" s="1846" t="s">
        <v>266</v>
      </c>
      <c r="I453" s="1718"/>
      <c r="J453" s="634">
        <v>3.6481165105525563E-2</v>
      </c>
      <c r="M453" s="1846" t="s">
        <v>285</v>
      </c>
      <c r="N453" s="1718"/>
      <c r="O453" s="635">
        <v>3.502495249972911E-2</v>
      </c>
    </row>
    <row r="454" s="623" customFormat="true" ht="17.1" customHeight="true" x14ac:dyDescent="0.2">
      <c r="C454" s="1846" t="s">
        <v>289</v>
      </c>
      <c r="D454" s="1718"/>
      <c r="E454" s="633">
        <v>2.047591501667461E-2</v>
      </c>
      <c r="H454" s="1846" t="s">
        <v>290</v>
      </c>
      <c r="I454" s="1718"/>
      <c r="J454" s="634">
        <v>-3.3520030760623938E-2</v>
      </c>
      <c r="M454" s="1846" t="s">
        <v>279</v>
      </c>
      <c r="N454" s="1718"/>
      <c r="O454" s="635">
        <v>3.1666976538668803E-2</v>
      </c>
    </row>
    <row r="455" s="623" customFormat="true" ht="17.1" customHeight="true" x14ac:dyDescent="0.2">
      <c r="C455" s="1846" t="s">
        <v>284</v>
      </c>
      <c r="D455" s="1718"/>
      <c r="E455" s="633">
        <v>1.9999164581383774E-2</v>
      </c>
      <c r="H455" s="1846" t="s">
        <v>291</v>
      </c>
      <c r="I455" s="1718"/>
      <c r="J455" s="634">
        <v>-3.2183678216103545E-2</v>
      </c>
      <c r="M455" s="1846" t="s">
        <v>272</v>
      </c>
      <c r="N455" s="1718"/>
      <c r="O455" s="635">
        <v>-2.7475283291501174E-2</v>
      </c>
    </row>
    <row r="456" s="623" customFormat="true" ht="17.1" customHeight="true" x14ac:dyDescent="0.2">
      <c r="C456" s="1846" t="s">
        <v>291</v>
      </c>
      <c r="D456" s="1718"/>
      <c r="E456" s="633">
        <v>-1.5784223798102556E-2</v>
      </c>
      <c r="H456" s="1846" t="s">
        <v>280</v>
      </c>
      <c r="I456" s="1718"/>
      <c r="J456" s="634">
        <v>3.1423664912142678E-2</v>
      </c>
      <c r="M456" s="1846" t="s">
        <v>288</v>
      </c>
      <c r="N456" s="1718"/>
      <c r="O456" s="635">
        <v>2.6886951915124677E-2</v>
      </c>
    </row>
    <row r="457" s="623" customFormat="true" ht="17.1" customHeight="true" x14ac:dyDescent="0.2">
      <c r="C457" s="1846" t="s">
        <v>292</v>
      </c>
      <c r="D457" s="1718"/>
      <c r="E457" s="633">
        <v>1.4644500754762009E-2</v>
      </c>
      <c r="H457" s="1846" t="s">
        <v>289</v>
      </c>
      <c r="I457" s="1718"/>
      <c r="J457" s="634">
        <v>2.9128111727201197E-2</v>
      </c>
      <c r="M457" s="1846" t="s">
        <v>293</v>
      </c>
      <c r="N457" s="1718"/>
      <c r="O457" s="635">
        <v>2.2865383159030757E-2</v>
      </c>
    </row>
    <row r="458" s="623" customFormat="true" ht="17.1" customHeight="true" x14ac:dyDescent="0.2">
      <c r="C458" s="1846" t="s">
        <v>270</v>
      </c>
      <c r="D458" s="1718"/>
      <c r="E458" s="633">
        <v>1.2551944499693898E-2</v>
      </c>
      <c r="H458" s="1846" t="s">
        <v>288</v>
      </c>
      <c r="I458" s="1718"/>
      <c r="J458" s="634">
        <v>2.4862341424549916E-2</v>
      </c>
      <c r="M458" s="1846" t="s">
        <v>281</v>
      </c>
      <c r="N458" s="1718"/>
      <c r="O458" s="635">
        <v>-2.0649590580083442E-2</v>
      </c>
    </row>
    <row r="459" s="623" customFormat="true" ht="17.1" customHeight="true" x14ac:dyDescent="0.2">
      <c r="C459" s="1846" t="s">
        <v>290</v>
      </c>
      <c r="D459" s="1718"/>
      <c r="E459" s="633">
        <v>-1.0751362367570211E-2</v>
      </c>
      <c r="H459" s="1846" t="s">
        <v>287</v>
      </c>
      <c r="I459" s="1718"/>
      <c r="J459" s="634">
        <v>2.3825423554226784E-2</v>
      </c>
      <c r="M459" s="1846" t="s">
        <v>269</v>
      </c>
      <c r="N459" s="1718"/>
      <c r="O459" s="635">
        <v>-1.9532317998407274E-2</v>
      </c>
    </row>
    <row r="460" s="623" customFormat="true" ht="17.1" customHeight="true" x14ac:dyDescent="0.2">
      <c r="C460" s="1846" t="s">
        <v>294</v>
      </c>
      <c r="D460" s="1718"/>
      <c r="E460" s="633">
        <v>-9.2916888519600192E-3</v>
      </c>
      <c r="H460" s="1846" t="s">
        <v>293</v>
      </c>
      <c r="I460" s="1718"/>
      <c r="J460" s="634">
        <v>-2.2513331419983379E-2</v>
      </c>
      <c r="M460" s="1846" t="s">
        <v>247</v>
      </c>
      <c r="N460" s="1718"/>
      <c r="O460" s="635">
        <v>1.9450055431789903E-2</v>
      </c>
    </row>
    <row r="461" s="623" customFormat="true" ht="17.1" customHeight="true" x14ac:dyDescent="0.2">
      <c r="C461" s="1846" t="s">
        <v>295</v>
      </c>
      <c r="D461" s="1718"/>
      <c r="E461" s="633">
        <v>9.0305511112360095E-3</v>
      </c>
      <c r="H461" s="1846" t="s">
        <v>296</v>
      </c>
      <c r="I461" s="1718"/>
      <c r="J461" s="634">
        <v>-2.1025778226790026E-2</v>
      </c>
      <c r="M461" s="1846" t="s">
        <v>289</v>
      </c>
      <c r="N461" s="1718"/>
      <c r="O461" s="635">
        <v>1.7755549605308334E-2</v>
      </c>
    </row>
    <row r="462" s="623" customFormat="true" ht="17.1" customHeight="true" x14ac:dyDescent="0.2">
      <c r="C462" s="1846" t="s">
        <v>297</v>
      </c>
      <c r="D462" s="1718"/>
      <c r="E462" s="633">
        <v>-8.6286747078159615E-3</v>
      </c>
      <c r="H462" s="1846" t="s">
        <v>261</v>
      </c>
      <c r="I462" s="1718"/>
      <c r="J462" s="634">
        <v>2.0498943551277904E-2</v>
      </c>
      <c r="M462" s="1846" t="s">
        <v>298</v>
      </c>
      <c r="N462" s="1718"/>
      <c r="O462" s="635">
        <v>1.6230973243596302E-2</v>
      </c>
    </row>
    <row r="463" s="623" customFormat="true" ht="17.1" customHeight="true" x14ac:dyDescent="0.2">
      <c r="C463" s="1846" t="s">
        <v>296</v>
      </c>
      <c r="D463" s="1718"/>
      <c r="E463" s="633">
        <v>-8.5389118328652799E-3</v>
      </c>
      <c r="H463" s="1846" t="s">
        <v>295</v>
      </c>
      <c r="I463" s="1718"/>
      <c r="J463" s="634">
        <v>1.8087284401151156E-2</v>
      </c>
      <c r="M463" s="1846" t="s">
        <v>294</v>
      </c>
      <c r="N463" s="1718"/>
      <c r="O463" s="635">
        <v>-1.0614475491033183E-2</v>
      </c>
    </row>
    <row r="464" s="623" customFormat="true" ht="17.1" customHeight="true" x14ac:dyDescent="0.2">
      <c r="C464" s="1846" t="s">
        <v>261</v>
      </c>
      <c r="D464" s="1718"/>
      <c r="E464" s="633">
        <v>8.3193109238212347E-3</v>
      </c>
      <c r="H464" s="1846" t="s">
        <v>284</v>
      </c>
      <c r="I464" s="1718"/>
      <c r="J464" s="634">
        <v>-1.7833566067222532E-2</v>
      </c>
      <c r="M464" s="1846" t="s">
        <v>292</v>
      </c>
      <c r="N464" s="1718"/>
      <c r="O464" s="635">
        <v>9.111116723830557E-3</v>
      </c>
    </row>
    <row r="465" s="623" customFormat="true" ht="17.1" customHeight="true" x14ac:dyDescent="0.2">
      <c r="C465" s="1846" t="s">
        <v>265</v>
      </c>
      <c r="D465" s="1718"/>
      <c r="E465" s="633">
        <v>-8.050456021900949E-3</v>
      </c>
      <c r="H465" s="1846" t="s">
        <v>297</v>
      </c>
      <c r="I465" s="1718"/>
      <c r="J465" s="634">
        <v>-1.5002944695481213E-2</v>
      </c>
      <c r="M465" s="1846" t="s">
        <v>296</v>
      </c>
      <c r="N465" s="1718"/>
      <c r="O465" s="635">
        <v>-8.3986509586693875E-3</v>
      </c>
    </row>
    <row r="466" s="623" customFormat="true" ht="17.1" customHeight="true" x14ac:dyDescent="0.2">
      <c r="C466" s="1846" t="s">
        <v>275</v>
      </c>
      <c r="D466" s="1718"/>
      <c r="E466" s="633">
        <v>7.5170312943702352E-3</v>
      </c>
      <c r="H466" s="1846" t="s">
        <v>292</v>
      </c>
      <c r="I466" s="1718"/>
      <c r="J466" s="634">
        <v>1.0812953540353797E-2</v>
      </c>
      <c r="M466" s="1846" t="s">
        <v>291</v>
      </c>
      <c r="N466" s="1718"/>
      <c r="O466" s="635">
        <v>-8.3712061176230129E-3</v>
      </c>
    </row>
    <row r="467" s="623" customFormat="true" ht="17.1" customHeight="true" x14ac:dyDescent="0.2">
      <c r="C467" s="1846" t="s">
        <v>279</v>
      </c>
      <c r="D467" s="1718"/>
      <c r="E467" s="633">
        <v>-6.9055038307181526E-3</v>
      </c>
      <c r="H467" s="1846" t="s">
        <v>270</v>
      </c>
      <c r="I467" s="1718"/>
      <c r="J467" s="634">
        <v>9.4400381435247108E-3</v>
      </c>
      <c r="M467" s="1846" t="s">
        <v>299</v>
      </c>
      <c r="N467" s="1718"/>
      <c r="O467" s="635">
        <v>8.2639242680678498E-3</v>
      </c>
    </row>
    <row r="468" s="623" customFormat="true" ht="17.1" customHeight="true" x14ac:dyDescent="0.2">
      <c r="C468" s="1846" t="s">
        <v>298</v>
      </c>
      <c r="D468" s="1718"/>
      <c r="E468" s="633">
        <v>6.4388049885205356E-3</v>
      </c>
      <c r="H468" s="1846" t="s">
        <v>299</v>
      </c>
      <c r="I468" s="1718"/>
      <c r="J468" s="634">
        <v>9.1627568334638511E-3</v>
      </c>
      <c r="M468" s="1846" t="s">
        <v>300</v>
      </c>
      <c r="N468" s="1718"/>
      <c r="O468" s="635">
        <v>-7.6829739331217145E-3</v>
      </c>
    </row>
    <row r="469" s="623" customFormat="true" ht="17.1" customHeight="true" x14ac:dyDescent="0.2">
      <c r="C469" s="1846" t="s">
        <v>293</v>
      </c>
      <c r="D469" s="1718"/>
      <c r="E469" s="633">
        <v>5.5081193745856079E-3</v>
      </c>
      <c r="H469" s="1846" t="s">
        <v>300</v>
      </c>
      <c r="I469" s="1718"/>
      <c r="J469" s="634">
        <v>7.460083724523359E-3</v>
      </c>
      <c r="M469" s="1846" t="s">
        <v>297</v>
      </c>
      <c r="N469" s="1718"/>
      <c r="O469" s="635">
        <v>-6.7330023150919717E-3</v>
      </c>
    </row>
    <row r="470" s="623" customFormat="true" ht="17.1" customHeight="true" x14ac:dyDescent="0.2">
      <c r="C470" s="1846" t="s">
        <v>286</v>
      </c>
      <c r="D470" s="1718"/>
      <c r="E470" s="633">
        <v>-4.3307400569539672E-3</v>
      </c>
      <c r="H470" s="1846" t="s">
        <v>275</v>
      </c>
      <c r="I470" s="1718"/>
      <c r="J470" s="636">
        <v>-4.3862143698364577E-3</v>
      </c>
      <c r="M470" s="1846" t="s">
        <v>261</v>
      </c>
      <c r="N470" s="1718"/>
      <c r="O470" s="635">
        <v>-5.4905915037463263E-3</v>
      </c>
    </row>
    <row r="471" s="623" customFormat="true" ht="17.1" customHeight="true" x14ac:dyDescent="0.2">
      <c r="C471" s="1846" t="s">
        <v>299</v>
      </c>
      <c r="D471" s="1718"/>
      <c r="E471" s="633">
        <v>4.0665480822941339E-3</v>
      </c>
      <c r="H471" s="1829"/>
      <c r="I471" s="1844"/>
      <c r="J471" s="637"/>
      <c r="M471" s="1846" t="s">
        <v>290</v>
      </c>
      <c r="N471" s="1718"/>
      <c r="O471" s="635">
        <v>3.7750472118630949E-3</v>
      </c>
    </row>
    <row r="472" s="623" customFormat="true" ht="17.1" customHeight="true" x14ac:dyDescent="0.2">
      <c r="C472" s="1846" t="s">
        <v>300</v>
      </c>
      <c r="D472" s="1718"/>
      <c r="E472" s="633">
        <v>-3.0093223232377912E-3</v>
      </c>
      <c r="H472" s="1829"/>
      <c r="I472" s="1844"/>
      <c r="J472" s="637"/>
      <c r="M472" s="1846" t="s">
        <v>295</v>
      </c>
      <c r="N472" s="1718"/>
      <c r="O472" s="635">
        <v>3.2180530414896249E-3</v>
      </c>
    </row>
    <row r="473" s="623" customFormat="true" ht="17.1" customHeight="true" x14ac:dyDescent="0.2">
      <c r="C473" s="1846" t="s">
        <v>285</v>
      </c>
      <c r="D473" s="1718"/>
      <c r="E473" s="638">
        <v>-4.3891244760221621E-4</v>
      </c>
      <c r="H473" s="1829"/>
      <c r="I473" s="1718"/>
      <c r="M473" s="1846" t="s">
        <v>286</v>
      </c>
      <c r="N473" s="1718"/>
      <c r="O473" s="635">
        <v>1.7137507086600677E-3</v>
      </c>
    </row>
    <row r="474" s="623" customFormat="true" ht="17.1" customHeight="true" x14ac:dyDescent="0.2">
      <c r="C474" s="1829"/>
      <c r="D474" s="1844"/>
      <c r="E474" s="637"/>
      <c r="H474" s="1820" t="s">
        <v>301</v>
      </c>
      <c r="I474" s="1718"/>
      <c r="J474" s="1718"/>
      <c r="M474" s="1846" t="s">
        <v>276</v>
      </c>
      <c r="N474" s="1718"/>
      <c r="O474" s="639">
        <v>9.8891280429088172E-4</v>
      </c>
    </row>
    <row r="475" s="623" customFormat="true" ht="12.95" customHeight="true" x14ac:dyDescent="0.2">
      <c r="C475" s="1829"/>
      <c r="D475" s="1844"/>
      <c r="E475" s="637"/>
      <c r="H475" s="1829"/>
      <c r="I475" s="1718"/>
      <c r="J475" s="640" t="s">
        <v>302</v>
      </c>
      <c r="M475" s="1829"/>
      <c r="N475" s="1844"/>
      <c r="O475" s="637"/>
    </row>
    <row r="476" s="623" customFormat="true" ht="17.1" customHeight="true" x14ac:dyDescent="0.2">
      <c r="C476" s="1829"/>
      <c r="D476" s="1718"/>
      <c r="H476" s="1846" t="s">
        <v>255</v>
      </c>
      <c r="I476" s="1718"/>
      <c r="J476" s="631">
        <v>7.8498500505484139E-2</v>
      </c>
      <c r="M476" s="1829"/>
      <c r="N476" s="1844"/>
      <c r="O476" s="637"/>
    </row>
    <row r="477" s="623" customFormat="true" ht="17.1" customHeight="true" x14ac:dyDescent="0.2">
      <c r="C477" s="1820" t="s">
        <v>301</v>
      </c>
      <c r="D477" s="1718"/>
      <c r="E477" s="1718"/>
      <c r="H477" s="1846" t="s">
        <v>233</v>
      </c>
      <c r="I477" s="1718"/>
      <c r="J477" s="634">
        <v>0.48007683618248692</v>
      </c>
      <c r="M477" s="1829"/>
      <c r="N477" s="1718"/>
    </row>
    <row r="478" s="623" customFormat="true" ht="21" customHeight="true" x14ac:dyDescent="0.2">
      <c r="C478" s="1829"/>
      <c r="D478" s="1718"/>
      <c r="E478" s="641" t="s">
        <v>302</v>
      </c>
      <c r="H478" s="1846" t="s">
        <v>250</v>
      </c>
      <c r="I478" s="1718"/>
      <c r="J478" s="634">
        <v>0.17064715375744921</v>
      </c>
      <c r="M478" s="1820" t="s">
        <v>301</v>
      </c>
      <c r="N478" s="1718"/>
      <c r="O478" s="1718"/>
    </row>
    <row r="479" s="623" customFormat="true" ht="15.95" customHeight="true" x14ac:dyDescent="0.2">
      <c r="C479" s="1846" t="s">
        <v>255</v>
      </c>
      <c r="D479" s="1718"/>
      <c r="E479" s="630">
        <v>4.0994827088088208E-2</v>
      </c>
      <c r="H479" s="1846" t="s">
        <v>240</v>
      </c>
      <c r="I479" s="1718"/>
      <c r="J479" s="634">
        <v>0.34335580975936048</v>
      </c>
      <c r="M479" s="1829"/>
      <c r="N479" s="1718"/>
      <c r="O479" s="642" t="s">
        <v>302</v>
      </c>
    </row>
    <row r="480" s="623" customFormat="true" ht="17.1" customHeight="true" x14ac:dyDescent="0.2">
      <c r="C480" s="1846" t="s">
        <v>233</v>
      </c>
      <c r="D480" s="1718"/>
      <c r="E480" s="633">
        <v>0.54306641330826044</v>
      </c>
      <c r="H480" s="1846" t="s">
        <v>239</v>
      </c>
      <c r="I480" s="1718"/>
      <c r="J480" s="634">
        <v>0.39993413264272842</v>
      </c>
      <c r="M480" s="1846" t="s">
        <v>255</v>
      </c>
      <c r="N480" s="1718"/>
      <c r="O480" s="632">
        <v>1.6851801963984312E-2</v>
      </c>
    </row>
    <row r="481" s="623" customFormat="true" ht="17.1" customHeight="true" x14ac:dyDescent="0.2">
      <c r="C481" s="1846" t="s">
        <v>250</v>
      </c>
      <c r="D481" s="1718"/>
      <c r="E481" s="633">
        <v>0.11273213900661236</v>
      </c>
      <c r="H481" s="1846" t="s">
        <v>266</v>
      </c>
      <c r="I481" s="1718"/>
      <c r="J481" s="634">
        <v>1.330875407456616E-3</v>
      </c>
      <c r="M481" s="1846" t="s">
        <v>233</v>
      </c>
      <c r="N481" s="1718"/>
      <c r="O481" s="635">
        <v>0.44670308134642606</v>
      </c>
    </row>
    <row r="482" s="623" customFormat="true" ht="17.1" customHeight="true" x14ac:dyDescent="0.2">
      <c r="C482" s="1846" t="s">
        <v>240</v>
      </c>
      <c r="D482" s="1718"/>
      <c r="E482" s="633">
        <v>0.2351416242534968</v>
      </c>
      <c r="H482" s="1846" t="s">
        <v>244</v>
      </c>
      <c r="I482" s="1718"/>
      <c r="J482" s="634">
        <v>0.2690889381154582</v>
      </c>
      <c r="M482" s="1846" t="s">
        <v>250</v>
      </c>
      <c r="N482" s="1718"/>
      <c r="O482" s="635">
        <v>0.10699637506676822</v>
      </c>
    </row>
    <row r="483" s="623" customFormat="true" ht="17.1" customHeight="true" x14ac:dyDescent="0.2">
      <c r="C483" s="1846" t="s">
        <v>239</v>
      </c>
      <c r="D483" s="1718"/>
      <c r="E483" s="633">
        <v>0.3302061764444601</v>
      </c>
      <c r="H483" s="1846" t="s">
        <v>242</v>
      </c>
      <c r="I483" s="1718"/>
      <c r="J483" s="634">
        <v>0.32247825889020887</v>
      </c>
      <c r="M483" s="1846" t="s">
        <v>240</v>
      </c>
      <c r="N483" s="1718"/>
      <c r="O483" s="635">
        <v>0.23460477833048124</v>
      </c>
    </row>
    <row r="484" s="623" customFormat="true" ht="17.1" customHeight="true" x14ac:dyDescent="0.2">
      <c r="C484" s="1846" t="s">
        <v>266</v>
      </c>
      <c r="D484" s="1718"/>
      <c r="E484" s="633">
        <v>2.0939597625509216E-3</v>
      </c>
      <c r="H484" s="1846" t="s">
        <v>265</v>
      </c>
      <c r="I484" s="1718"/>
      <c r="J484" s="634">
        <v>2.8353488037272501E-2</v>
      </c>
      <c r="M484" s="1846" t="s">
        <v>239</v>
      </c>
      <c r="N484" s="1718"/>
      <c r="O484" s="635">
        <v>0.14888547533867549</v>
      </c>
    </row>
    <row r="485" s="623" customFormat="true" ht="17.1" customHeight="true" x14ac:dyDescent="0.2">
      <c r="C485" s="1846" t="s">
        <v>244</v>
      </c>
      <c r="D485" s="1718"/>
      <c r="E485" s="633">
        <v>0.23705438949794999</v>
      </c>
      <c r="H485" s="1846" t="s">
        <v>232</v>
      </c>
      <c r="I485" s="1718"/>
      <c r="J485" s="634">
        <v>0.53290944019016739</v>
      </c>
      <c r="M485" s="1846" t="s">
        <v>266</v>
      </c>
      <c r="N485" s="1718"/>
      <c r="O485" s="635">
        <v>2.0959385855619662E-2</v>
      </c>
    </row>
    <row r="486" s="623" customFormat="true" ht="17.1" customHeight="true" x14ac:dyDescent="0.2">
      <c r="C486" s="1846" t="s">
        <v>242</v>
      </c>
      <c r="D486" s="1718"/>
      <c r="E486" s="633">
        <v>0.27309064706314806</v>
      </c>
      <c r="H486" s="1846" t="s">
        <v>256</v>
      </c>
      <c r="I486" s="1718"/>
      <c r="J486" s="634">
        <v>7.7184285498168803E-2</v>
      </c>
      <c r="M486" s="1846" t="s">
        <v>244</v>
      </c>
      <c r="N486" s="1718"/>
      <c r="O486" s="635">
        <v>0.23300559696837939</v>
      </c>
    </row>
    <row r="487" s="623" customFormat="true" ht="17.1" customHeight="true" x14ac:dyDescent="0.2">
      <c r="C487" s="1846" t="s">
        <v>265</v>
      </c>
      <c r="D487" s="1718"/>
      <c r="E487" s="643">
        <v>6.4809842160561254E-5</v>
      </c>
      <c r="H487" s="1846" t="s">
        <v>279</v>
      </c>
      <c r="I487" s="1718"/>
      <c r="J487" s="634">
        <v>6.881377143138189E-3</v>
      </c>
      <c r="M487" s="1846" t="s">
        <v>242</v>
      </c>
      <c r="N487" s="1718"/>
      <c r="O487" s="635">
        <v>0.14956341250932212</v>
      </c>
    </row>
    <row r="488" s="623" customFormat="true" ht="17.1" customHeight="true" x14ac:dyDescent="0.2">
      <c r="C488" s="1846" t="s">
        <v>232</v>
      </c>
      <c r="D488" s="1718"/>
      <c r="E488" s="633">
        <v>0.53435613070485921</v>
      </c>
      <c r="H488" s="1846" t="s">
        <v>269</v>
      </c>
      <c r="I488" s="1718"/>
      <c r="J488" s="634">
        <v>1.243675846238749E-2</v>
      </c>
      <c r="M488" s="1846" t="s">
        <v>265</v>
      </c>
      <c r="N488" s="1718"/>
      <c r="O488" s="635">
        <v>1.0021076900810135E-2</v>
      </c>
    </row>
    <row r="489" s="623" customFormat="true" ht="17.1" customHeight="true" x14ac:dyDescent="0.2">
      <c r="C489" s="1846" t="s">
        <v>256</v>
      </c>
      <c r="D489" s="1718"/>
      <c r="E489" s="633">
        <v>4.386665730127149E-2</v>
      </c>
      <c r="H489" s="1846" t="s">
        <v>286</v>
      </c>
      <c r="I489" s="1718"/>
      <c r="J489" s="634">
        <v>3.2502039890602847E-3</v>
      </c>
      <c r="M489" s="1846" t="s">
        <v>232</v>
      </c>
      <c r="N489" s="1718"/>
      <c r="O489" s="635">
        <v>0.44947668833684373</v>
      </c>
    </row>
    <row r="490" s="623" customFormat="true" ht="17.1" customHeight="true" x14ac:dyDescent="0.2">
      <c r="C490" s="1846" t="s">
        <v>279</v>
      </c>
      <c r="D490" s="1718"/>
      <c r="E490" s="643">
        <v>4.768598315606308E-5</v>
      </c>
      <c r="H490" s="1846" t="s">
        <v>288</v>
      </c>
      <c r="I490" s="1718"/>
      <c r="J490" s="634">
        <v>6.1813602111089074E-4</v>
      </c>
      <c r="M490" s="1846" t="s">
        <v>256</v>
      </c>
      <c r="N490" s="1718"/>
      <c r="O490" s="635">
        <v>6.6456008875815081E-3</v>
      </c>
    </row>
    <row r="491" s="623" customFormat="true" ht="17.1" customHeight="true" x14ac:dyDescent="0.2">
      <c r="C491" s="1846" t="s">
        <v>269</v>
      </c>
      <c r="D491" s="1718"/>
      <c r="E491" s="633">
        <v>1.6908268653757882E-2</v>
      </c>
      <c r="H491" s="1846" t="s">
        <v>267</v>
      </c>
      <c r="I491" s="1718"/>
      <c r="J491" s="634">
        <v>2.8289594835710138E-2</v>
      </c>
      <c r="M491" s="1846" t="s">
        <v>279</v>
      </c>
      <c r="N491" s="1718"/>
      <c r="O491" s="635">
        <v>1.0027974031006004E-3</v>
      </c>
    </row>
    <row r="492" s="623" customFormat="true" ht="17.1" customHeight="true" x14ac:dyDescent="0.2">
      <c r="C492" s="1846" t="s">
        <v>286</v>
      </c>
      <c r="D492" s="1718"/>
      <c r="E492" s="643">
        <v>1.8755309440905651E-5</v>
      </c>
      <c r="H492" s="1846" t="s">
        <v>271</v>
      </c>
      <c r="I492" s="1718"/>
      <c r="J492" s="634">
        <v>1.9786778089960308E-2</v>
      </c>
      <c r="M492" s="1846" t="s">
        <v>269</v>
      </c>
      <c r="N492" s="1718"/>
      <c r="O492" s="635">
        <v>3.8151144639090472E-4</v>
      </c>
    </row>
    <row r="493" s="623" customFormat="true" ht="17.1" customHeight="true" x14ac:dyDescent="0.2">
      <c r="C493" s="1846" t="s">
        <v>288</v>
      </c>
      <c r="D493" s="1718"/>
      <c r="E493" s="633">
        <v>5.5311019689652252E-4</v>
      </c>
      <c r="H493" s="1846" t="s">
        <v>268</v>
      </c>
      <c r="I493" s="1718"/>
      <c r="J493" s="634">
        <v>2.6307288831399277E-3</v>
      </c>
      <c r="M493" s="1846" t="s">
        <v>286</v>
      </c>
      <c r="N493" s="1718"/>
      <c r="O493" s="644">
        <v>2.9369414914328843E-6</v>
      </c>
    </row>
    <row r="494" s="623" customFormat="true" ht="17.1" customHeight="true" x14ac:dyDescent="0.2">
      <c r="C494" s="1846" t="s">
        <v>267</v>
      </c>
      <c r="D494" s="1718"/>
      <c r="E494" s="633">
        <v>7.947600947776811E-3</v>
      </c>
      <c r="H494" s="1846" t="s">
        <v>238</v>
      </c>
      <c r="I494" s="1718"/>
      <c r="J494" s="634">
        <v>0.45334387173437857</v>
      </c>
      <c r="M494" s="1846" t="s">
        <v>288</v>
      </c>
      <c r="N494" s="1718"/>
      <c r="O494" s="635">
        <v>7.2290818328622655E-4</v>
      </c>
    </row>
    <row r="495" s="623" customFormat="true" ht="17.1" customHeight="true" x14ac:dyDescent="0.2">
      <c r="C495" s="1846" t="s">
        <v>271</v>
      </c>
      <c r="D495" s="1718"/>
      <c r="E495" s="633">
        <v>1.5234897546823074E-2</v>
      </c>
      <c r="H495" s="1846" t="s">
        <v>252</v>
      </c>
      <c r="I495" s="1718"/>
      <c r="J495" s="634">
        <v>0.1130015383729219</v>
      </c>
      <c r="M495" s="1846" t="s">
        <v>267</v>
      </c>
      <c r="N495" s="1718"/>
      <c r="O495" s="635">
        <v>1.3502196745357393E-3</v>
      </c>
    </row>
    <row r="496" s="623" customFormat="true" ht="17.1" customHeight="true" x14ac:dyDescent="0.2">
      <c r="C496" s="1846" t="s">
        <v>268</v>
      </c>
      <c r="D496" s="1718"/>
      <c r="E496" s="633">
        <v>9.2121523211612392E-4</v>
      </c>
      <c r="H496" s="1846" t="s">
        <v>249</v>
      </c>
      <c r="I496" s="1718"/>
      <c r="J496" s="634">
        <v>2.9858885649801072E-2</v>
      </c>
      <c r="M496" s="1846" t="s">
        <v>271</v>
      </c>
      <c r="N496" s="1718"/>
      <c r="O496" s="635">
        <v>4.2717681219787938E-3</v>
      </c>
    </row>
    <row r="497" s="623" customFormat="true" ht="17.1" customHeight="true" x14ac:dyDescent="0.2">
      <c r="C497" s="1846" t="s">
        <v>238</v>
      </c>
      <c r="D497" s="1718"/>
      <c r="E497" s="633">
        <v>0.40858845189505932</v>
      </c>
      <c r="H497" s="1846" t="s">
        <v>236</v>
      </c>
      <c r="I497" s="1718"/>
      <c r="J497" s="634">
        <v>0.49509411374758328</v>
      </c>
      <c r="M497" s="1846" t="s">
        <v>268</v>
      </c>
      <c r="N497" s="1718"/>
      <c r="O497" s="635">
        <v>2.0015182860713941E-2</v>
      </c>
    </row>
    <row r="498" s="623" customFormat="true" ht="17.1" customHeight="true" x14ac:dyDescent="0.2">
      <c r="C498" s="1846" t="s">
        <v>252</v>
      </c>
      <c r="D498" s="1718"/>
      <c r="E498" s="633">
        <v>0.11108088569338312</v>
      </c>
      <c r="H498" s="1846" t="s">
        <v>246</v>
      </c>
      <c r="I498" s="1718"/>
      <c r="J498" s="634">
        <v>0.25447931846952021</v>
      </c>
      <c r="M498" s="1846" t="s">
        <v>238</v>
      </c>
      <c r="N498" s="1718"/>
      <c r="O498" s="635">
        <v>0.3664142489333268</v>
      </c>
    </row>
    <row r="499" s="623" customFormat="true" ht="17.1" customHeight="true" x14ac:dyDescent="0.2">
      <c r="C499" s="1846" t="s">
        <v>249</v>
      </c>
      <c r="D499" s="1718"/>
      <c r="E499" s="633">
        <v>8.6842629386696069E-2</v>
      </c>
      <c r="H499" s="1846" t="s">
        <v>248</v>
      </c>
      <c r="I499" s="1718"/>
      <c r="J499" s="634">
        <v>0.19114216778362458</v>
      </c>
      <c r="M499" s="1846" t="s">
        <v>252</v>
      </c>
      <c r="N499" s="1718"/>
      <c r="O499" s="635">
        <v>0.10353990625030886</v>
      </c>
    </row>
    <row r="500" s="623" customFormat="true" ht="17.1" customHeight="true" x14ac:dyDescent="0.2">
      <c r="C500" s="1846" t="s">
        <v>236</v>
      </c>
      <c r="D500" s="1718"/>
      <c r="E500" s="633">
        <v>0.41859954117014525</v>
      </c>
      <c r="H500" s="1846" t="s">
        <v>272</v>
      </c>
      <c r="I500" s="1718"/>
      <c r="J500" s="634">
        <v>2.5836961311577641E-2</v>
      </c>
      <c r="M500" s="1846" t="s">
        <v>249</v>
      </c>
      <c r="N500" s="1718"/>
      <c r="O500" s="635">
        <v>0.146278681504277</v>
      </c>
    </row>
    <row r="501" s="623" customFormat="true" ht="17.1" customHeight="true" x14ac:dyDescent="0.2">
      <c r="C501" s="1846" t="s">
        <v>246</v>
      </c>
      <c r="D501" s="1718"/>
      <c r="E501" s="633">
        <v>0.21195324991629105</v>
      </c>
      <c r="H501" s="1846" t="s">
        <v>277</v>
      </c>
      <c r="I501" s="1718"/>
      <c r="J501" s="634">
        <v>1.1558488503792033E-2</v>
      </c>
      <c r="M501" s="1846" t="s">
        <v>236</v>
      </c>
      <c r="N501" s="1718"/>
      <c r="O501" s="635">
        <v>0.2525695070896104</v>
      </c>
    </row>
    <row r="502" s="623" customFormat="true" ht="17.1" customHeight="true" x14ac:dyDescent="0.2">
      <c r="C502" s="1846" t="s">
        <v>248</v>
      </c>
      <c r="D502" s="1718"/>
      <c r="E502" s="633">
        <v>0.13858871101869785</v>
      </c>
      <c r="H502" s="1846" t="s">
        <v>247</v>
      </c>
      <c r="I502" s="1718"/>
      <c r="J502" s="634">
        <v>0.19907581173916797</v>
      </c>
      <c r="M502" s="1846" t="s">
        <v>246</v>
      </c>
      <c r="N502" s="1718"/>
      <c r="O502" s="635">
        <v>0.11418531983763174</v>
      </c>
    </row>
    <row r="503" s="623" customFormat="true" ht="17.1" customHeight="true" x14ac:dyDescent="0.2">
      <c r="C503" s="1846" t="s">
        <v>272</v>
      </c>
      <c r="D503" s="1718"/>
      <c r="E503" s="633">
        <v>5.551109700616225E-3</v>
      </c>
      <c r="H503" s="1846" t="s">
        <v>253</v>
      </c>
      <c r="I503" s="1718"/>
      <c r="J503" s="634">
        <v>9.1667696700855131E-2</v>
      </c>
      <c r="M503" s="1846" t="s">
        <v>248</v>
      </c>
      <c r="N503" s="1718"/>
      <c r="O503" s="635">
        <v>8.1999754848560355E-2</v>
      </c>
    </row>
    <row r="504" s="623" customFormat="true" ht="17.1" customHeight="true" x14ac:dyDescent="0.2">
      <c r="C504" s="1846" t="s">
        <v>277</v>
      </c>
      <c r="D504" s="1718"/>
      <c r="E504" s="633">
        <v>4.193073795082128E-3</v>
      </c>
      <c r="H504" s="1846" t="s">
        <v>295</v>
      </c>
      <c r="I504" s="1718"/>
      <c r="J504" s="634">
        <v>3.2714985700812592E-4</v>
      </c>
      <c r="M504" s="1846" t="s">
        <v>272</v>
      </c>
      <c r="N504" s="1718"/>
      <c r="O504" s="635">
        <v>7.5489119194824359E-4</v>
      </c>
    </row>
    <row r="505" s="623" customFormat="true" ht="17.1" customHeight="true" x14ac:dyDescent="0.2">
      <c r="C505" s="1846" t="s">
        <v>247</v>
      </c>
      <c r="D505" s="1718"/>
      <c r="E505" s="633">
        <v>3.0716696898417148E-2</v>
      </c>
      <c r="H505" s="1846" t="s">
        <v>293</v>
      </c>
      <c r="I505" s="1718"/>
      <c r="J505" s="634">
        <v>5.068500916260108E-4</v>
      </c>
      <c r="M505" s="1846" t="s">
        <v>277</v>
      </c>
      <c r="N505" s="1718"/>
      <c r="O505" s="635">
        <v>3.6597854475689932E-3</v>
      </c>
    </row>
    <row r="506" s="623" customFormat="true" ht="17.1" customHeight="true" x14ac:dyDescent="0.2">
      <c r="C506" s="1846" t="s">
        <v>253</v>
      </c>
      <c r="D506" s="1718"/>
      <c r="E506" s="633">
        <v>8.4553211503230905E-2</v>
      </c>
      <c r="H506" s="1846" t="s">
        <v>234</v>
      </c>
      <c r="I506" s="1718"/>
      <c r="J506" s="634">
        <v>0.50911714101392369</v>
      </c>
      <c r="M506" s="1846" t="s">
        <v>247</v>
      </c>
      <c r="N506" s="1718"/>
      <c r="O506" s="635">
        <v>3.783046562996999E-4</v>
      </c>
    </row>
    <row r="507" s="623" customFormat="true" ht="17.1" customHeight="true" x14ac:dyDescent="0.2">
      <c r="C507" s="1846" t="s">
        <v>295</v>
      </c>
      <c r="D507" s="1718"/>
      <c r="E507" s="643">
        <v>8.1550853372645921E-5</v>
      </c>
      <c r="H507" s="1846" t="s">
        <v>254</v>
      </c>
      <c r="I507" s="1718"/>
      <c r="J507" s="634">
        <v>8.5466157458751579E-2</v>
      </c>
      <c r="M507" s="1846" t="s">
        <v>253</v>
      </c>
      <c r="N507" s="1718"/>
      <c r="O507" s="635">
        <v>9.7516527028376293E-2</v>
      </c>
    </row>
    <row r="508" s="623" customFormat="true" ht="17.1" customHeight="true" x14ac:dyDescent="0.2">
      <c r="C508" s="1846" t="s">
        <v>293</v>
      </c>
      <c r="D508" s="1718"/>
      <c r="E508" s="643">
        <v>3.0339379044685347E-5</v>
      </c>
      <c r="H508" s="1846" t="s">
        <v>259</v>
      </c>
      <c r="I508" s="1718"/>
      <c r="J508" s="634">
        <v>7.4122500129840813E-3</v>
      </c>
      <c r="M508" s="1846" t="s">
        <v>295</v>
      </c>
      <c r="N508" s="1718"/>
      <c r="O508" s="644">
        <v>1.0355865377840626E-5</v>
      </c>
    </row>
    <row r="509" s="623" customFormat="true" ht="17.1" customHeight="true" x14ac:dyDescent="0.2">
      <c r="C509" s="1846" t="s">
        <v>234</v>
      </c>
      <c r="D509" s="1718"/>
      <c r="E509" s="633">
        <v>0.46427278546091155</v>
      </c>
      <c r="H509" s="1846" t="s">
        <v>284</v>
      </c>
      <c r="I509" s="1718"/>
      <c r="J509" s="634">
        <v>3.1803607867399094E-4</v>
      </c>
      <c r="M509" s="1846" t="s">
        <v>293</v>
      </c>
      <c r="N509" s="1718"/>
      <c r="O509" s="635">
        <v>5.2282574700928731E-4</v>
      </c>
    </row>
    <row r="510" s="623" customFormat="true" ht="17.1" customHeight="true" x14ac:dyDescent="0.2">
      <c r="C510" s="1846" t="s">
        <v>254</v>
      </c>
      <c r="D510" s="1718"/>
      <c r="E510" s="633">
        <v>9.6405926501629727E-2</v>
      </c>
      <c r="H510" s="1846" t="s">
        <v>283</v>
      </c>
      <c r="I510" s="1718"/>
      <c r="J510" s="634">
        <v>3.8563720058396151E-3</v>
      </c>
      <c r="M510" s="1846" t="s">
        <v>234</v>
      </c>
      <c r="N510" s="1718"/>
      <c r="O510" s="635">
        <v>0.33006841409038701</v>
      </c>
    </row>
    <row r="511" s="623" customFormat="true" ht="17.1" customHeight="true" x14ac:dyDescent="0.2">
      <c r="C511" s="1846" t="s">
        <v>259</v>
      </c>
      <c r="D511" s="1718"/>
      <c r="E511" s="633">
        <v>3.8478543607494628E-2</v>
      </c>
      <c r="H511" s="1846" t="s">
        <v>241</v>
      </c>
      <c r="I511" s="1718"/>
      <c r="J511" s="634">
        <v>0.15923746369574152</v>
      </c>
      <c r="M511" s="1846" t="s">
        <v>254</v>
      </c>
      <c r="N511" s="1718"/>
      <c r="O511" s="635">
        <v>5.3741049139571555E-2</v>
      </c>
    </row>
    <row r="512" s="623" customFormat="true" ht="17.1" customHeight="true" x14ac:dyDescent="0.2">
      <c r="C512" s="1846" t="s">
        <v>284</v>
      </c>
      <c r="D512" s="1718"/>
      <c r="E512" s="633">
        <v>3.9996658395327525E-4</v>
      </c>
      <c r="H512" s="1846" t="s">
        <v>290</v>
      </c>
      <c r="I512" s="1718"/>
      <c r="J512" s="634">
        <v>1.1235924621931751E-3</v>
      </c>
      <c r="M512" s="1846" t="s">
        <v>259</v>
      </c>
      <c r="N512" s="1718"/>
      <c r="O512" s="635">
        <v>6.1804357409698953E-2</v>
      </c>
    </row>
    <row r="513" s="623" customFormat="true" ht="17.1" customHeight="true" x14ac:dyDescent="0.2">
      <c r="C513" s="1846" t="s">
        <v>283</v>
      </c>
      <c r="D513" s="1718"/>
      <c r="E513" s="633">
        <v>1.5143639390359648E-3</v>
      </c>
      <c r="H513" s="1846" t="s">
        <v>297</v>
      </c>
      <c r="I513" s="1718"/>
      <c r="J513" s="634">
        <v>2.2508834953566788E-4</v>
      </c>
      <c r="M513" s="1846" t="s">
        <v>284</v>
      </c>
      <c r="N513" s="1718"/>
      <c r="O513" s="635">
        <v>2.1411171578202435E-3</v>
      </c>
    </row>
    <row r="514" s="623" customFormat="true" ht="17.1" customHeight="true" x14ac:dyDescent="0.2">
      <c r="C514" s="1846" t="s">
        <v>241</v>
      </c>
      <c r="D514" s="1718"/>
      <c r="E514" s="633">
        <v>0.19015492736744855</v>
      </c>
      <c r="H514" s="1846" t="s">
        <v>291</v>
      </c>
      <c r="I514" s="1718"/>
      <c r="J514" s="634">
        <v>1.0357891435176978E-3</v>
      </c>
      <c r="M514" s="1846" t="s">
        <v>283</v>
      </c>
      <c r="N514" s="1718"/>
      <c r="O514" s="635">
        <v>1.3096083800723925E-3</v>
      </c>
    </row>
    <row r="515" s="623" customFormat="true" ht="17.1" customHeight="true" x14ac:dyDescent="0.2">
      <c r="C515" s="1846" t="s">
        <v>290</v>
      </c>
      <c r="D515" s="1718"/>
      <c r="E515" s="633">
        <v>1.1559179275880493E-4</v>
      </c>
      <c r="H515" s="1846" t="s">
        <v>289</v>
      </c>
      <c r="I515" s="1718"/>
      <c r="J515" s="634">
        <v>8.4844689279231587E-4</v>
      </c>
      <c r="M515" s="1846" t="s">
        <v>241</v>
      </c>
      <c r="N515" s="1718"/>
      <c r="O515" s="635">
        <v>0.25239210529051281</v>
      </c>
    </row>
    <row r="516" s="623" customFormat="true" ht="17.1" customHeight="true" x14ac:dyDescent="0.2">
      <c r="C516" s="1846" t="s">
        <v>297</v>
      </c>
      <c r="D516" s="1718"/>
      <c r="E516" s="643">
        <v>7.4454027213302862E-5</v>
      </c>
      <c r="H516" s="1846" t="s">
        <v>292</v>
      </c>
      <c r="I516" s="1718"/>
      <c r="J516" s="634">
        <v>1.169199642658497E-4</v>
      </c>
      <c r="M516" s="1846" t="s">
        <v>290</v>
      </c>
      <c r="N516" s="1718"/>
      <c r="O516" s="644">
        <v>1.4250981451795327E-5</v>
      </c>
    </row>
    <row r="517" s="623" customFormat="true" ht="17.1" customHeight="true" x14ac:dyDescent="0.2">
      <c r="C517" s="1846" t="s">
        <v>291</v>
      </c>
      <c r="D517" s="1718"/>
      <c r="E517" s="633">
        <v>2.4914172090858709E-4</v>
      </c>
      <c r="H517" s="1846" t="s">
        <v>296</v>
      </c>
      <c r="I517" s="1718"/>
      <c r="J517" s="634">
        <v>4.4208335004215755E-4</v>
      </c>
      <c r="M517" s="1846" t="s">
        <v>297</v>
      </c>
      <c r="N517" s="1718"/>
      <c r="O517" s="644">
        <v>4.5333320175033853E-5</v>
      </c>
    </row>
    <row r="518" s="623" customFormat="true" ht="17.1" customHeight="true" x14ac:dyDescent="0.2">
      <c r="C518" s="1846" t="s">
        <v>289</v>
      </c>
      <c r="D518" s="1718"/>
      <c r="E518" s="633">
        <v>4.1926309577008079E-4</v>
      </c>
      <c r="H518" s="1846" t="s">
        <v>276</v>
      </c>
      <c r="I518" s="1718"/>
      <c r="J518" s="634">
        <v>1.4081307735850252E-2</v>
      </c>
      <c r="M518" s="1846" t="s">
        <v>291</v>
      </c>
      <c r="N518" s="1718"/>
      <c r="O518" s="644">
        <v>7.0077091863728958E-5</v>
      </c>
    </row>
    <row r="519" s="623" customFormat="true" ht="17.1" customHeight="true" x14ac:dyDescent="0.2">
      <c r="C519" s="1846" t="s">
        <v>292</v>
      </c>
      <c r="D519" s="1718"/>
      <c r="E519" s="633">
        <v>2.1446140235622507E-4</v>
      </c>
      <c r="H519" s="1846" t="s">
        <v>285</v>
      </c>
      <c r="I519" s="1718"/>
      <c r="J519" s="634">
        <v>3.6256908818238197E-3</v>
      </c>
      <c r="M519" s="1846" t="s">
        <v>289</v>
      </c>
      <c r="N519" s="1718"/>
      <c r="O519" s="635">
        <v>3.1525954178656491E-4</v>
      </c>
    </row>
    <row r="520" s="623" customFormat="true" ht="17.1" customHeight="true" x14ac:dyDescent="0.2">
      <c r="C520" s="1846" t="s">
        <v>296</v>
      </c>
      <c r="D520" s="1718"/>
      <c r="E520" s="643">
        <v>7.2913015289446695E-5</v>
      </c>
      <c r="H520" s="1846" t="s">
        <v>274</v>
      </c>
      <c r="I520" s="1718"/>
      <c r="J520" s="634">
        <v>4.53977440895993E-3</v>
      </c>
      <c r="M520" s="1846" t="s">
        <v>292</v>
      </c>
      <c r="N520" s="1718"/>
      <c r="O520" s="644">
        <v>8.3012447955264866E-5</v>
      </c>
    </row>
    <row r="521" s="623" customFormat="true" ht="17.1" customHeight="true" x14ac:dyDescent="0.2">
      <c r="C521" s="1846" t="s">
        <v>276</v>
      </c>
      <c r="D521" s="1718"/>
      <c r="E521" s="633">
        <v>5.7301529536613895E-4</v>
      </c>
      <c r="H521" s="1846" t="s">
        <v>258</v>
      </c>
      <c r="I521" s="1718"/>
      <c r="J521" s="634">
        <v>4.3991479827476691E-2</v>
      </c>
      <c r="M521" s="1846" t="s">
        <v>296</v>
      </c>
      <c r="N521" s="1718"/>
      <c r="O521" s="644">
        <v>7.0537337925558215E-5</v>
      </c>
    </row>
    <row r="522" s="623" customFormat="true" ht="17.1" customHeight="true" x14ac:dyDescent="0.2">
      <c r="C522" s="1846" t="s">
        <v>285</v>
      </c>
      <c r="D522" s="1718"/>
      <c r="E522" s="643">
        <v>1.9264413666016819E-7</v>
      </c>
      <c r="H522" s="1846" t="s">
        <v>278</v>
      </c>
      <c r="I522" s="1718"/>
      <c r="J522" s="634">
        <v>4.0988027187438252E-3</v>
      </c>
      <c r="M522" s="1846" t="s">
        <v>276</v>
      </c>
      <c r="N522" s="1718"/>
      <c r="O522" s="644">
        <v>9.7794853449045566E-7</v>
      </c>
    </row>
    <row r="523" s="623" customFormat="true" ht="17.1" customHeight="true" x14ac:dyDescent="0.2">
      <c r="C523" s="1846" t="s">
        <v>274</v>
      </c>
      <c r="D523" s="1718"/>
      <c r="E523" s="633">
        <v>8.6238386595525619E-3</v>
      </c>
      <c r="H523" s="1846" t="s">
        <v>231</v>
      </c>
      <c r="I523" s="1718"/>
      <c r="J523" s="634">
        <v>0.54036588175254741</v>
      </c>
      <c r="M523" s="1846" t="s">
        <v>285</v>
      </c>
      <c r="N523" s="1718"/>
      <c r="O523" s="635">
        <v>1.2267472976082805E-3</v>
      </c>
    </row>
    <row r="524" s="623" customFormat="true" ht="17.1" customHeight="true" x14ac:dyDescent="0.2">
      <c r="C524" s="1846" t="s">
        <v>258</v>
      </c>
      <c r="D524" s="1718"/>
      <c r="E524" s="633">
        <v>4.976613487660933E-2</v>
      </c>
      <c r="H524" s="1846" t="s">
        <v>257</v>
      </c>
      <c r="I524" s="1718"/>
      <c r="J524" s="634">
        <v>7.7069660943529628E-2</v>
      </c>
      <c r="M524" s="1846" t="s">
        <v>274</v>
      </c>
      <c r="N524" s="1718"/>
      <c r="O524" s="635">
        <v>1.1635810737208601E-2</v>
      </c>
    </row>
    <row r="525" s="623" customFormat="true" ht="17.1" customHeight="true" x14ac:dyDescent="0.2">
      <c r="C525" s="1846" t="s">
        <v>278</v>
      </c>
      <c r="D525" s="1718"/>
      <c r="E525" s="633">
        <v>4.2291092590246368E-3</v>
      </c>
      <c r="H525" s="1846" t="s">
        <v>245</v>
      </c>
      <c r="I525" s="1718"/>
      <c r="J525" s="634">
        <v>0.17463780185721434</v>
      </c>
      <c r="M525" s="1846" t="s">
        <v>258</v>
      </c>
      <c r="N525" s="1718"/>
      <c r="O525" s="635">
        <v>4.6669155849516593E-2</v>
      </c>
    </row>
    <row r="526" s="623" customFormat="true" ht="17.1" customHeight="true" x14ac:dyDescent="0.2">
      <c r="C526" s="1846" t="s">
        <v>231</v>
      </c>
      <c r="D526" s="1718"/>
      <c r="E526" s="633">
        <v>0.4577225326234402</v>
      </c>
      <c r="H526" s="1846" t="s">
        <v>300</v>
      </c>
      <c r="I526" s="1718"/>
      <c r="J526" s="645">
        <v>5.5652849176898316E-5</v>
      </c>
      <c r="M526" s="1846" t="s">
        <v>278</v>
      </c>
      <c r="N526" s="1718"/>
      <c r="O526" s="635">
        <v>4.1374060431650433E-3</v>
      </c>
    </row>
    <row r="527" s="623" customFormat="true" ht="17.1" customHeight="true" x14ac:dyDescent="0.2">
      <c r="C527" s="1846" t="s">
        <v>257</v>
      </c>
      <c r="D527" s="1718"/>
      <c r="E527" s="633">
        <v>1.6303457145755813E-3</v>
      </c>
      <c r="H527" s="1846" t="s">
        <v>261</v>
      </c>
      <c r="I527" s="1718"/>
      <c r="J527" s="634">
        <v>4.2020668671847799E-4</v>
      </c>
      <c r="M527" s="1846" t="s">
        <v>231</v>
      </c>
      <c r="N527" s="1718"/>
      <c r="O527" s="635">
        <v>0.27583463079394011</v>
      </c>
    </row>
    <row r="528" s="623" customFormat="true" ht="17.1" customHeight="true" x14ac:dyDescent="0.2">
      <c r="C528" s="1846" t="s">
        <v>294</v>
      </c>
      <c r="D528" s="1718"/>
      <c r="E528" s="643">
        <v>8.6335481721638103E-5</v>
      </c>
      <c r="H528" s="1846" t="s">
        <v>262</v>
      </c>
      <c r="I528" s="1718"/>
      <c r="J528" s="634">
        <v>2.6859224309902438E-2</v>
      </c>
      <c r="M528" s="1846" t="s">
        <v>257</v>
      </c>
      <c r="N528" s="1718"/>
      <c r="O528" s="635">
        <v>6.7335525140767835E-2</v>
      </c>
    </row>
    <row r="529" s="623" customFormat="true" ht="17.1" customHeight="true" x14ac:dyDescent="0.2">
      <c r="C529" s="1846" t="s">
        <v>245</v>
      </c>
      <c r="D529" s="1718"/>
      <c r="E529" s="633">
        <v>0.15778319320628692</v>
      </c>
      <c r="H529" s="1846" t="s">
        <v>261</v>
      </c>
      <c r="I529" s="1718"/>
      <c r="J529" s="634">
        <v>4.0981341590840305E-2</v>
      </c>
      <c r="M529" s="1846" t="s">
        <v>294</v>
      </c>
      <c r="N529" s="1718"/>
      <c r="O529" s="635">
        <v>1.1266708994974413E-4</v>
      </c>
    </row>
    <row r="530" s="623" customFormat="true" ht="17.1" customHeight="true" x14ac:dyDescent="0.2">
      <c r="C530" s="1846" t="s">
        <v>300</v>
      </c>
      <c r="D530" s="1718"/>
      <c r="E530" s="643">
        <v>9.0560208451372967E-6</v>
      </c>
      <c r="H530" s="1846" t="s">
        <v>260</v>
      </c>
      <c r="I530" s="1718"/>
      <c r="J530" s="634">
        <v>6.4109052910601788E-2</v>
      </c>
      <c r="M530" s="1846" t="s">
        <v>245</v>
      </c>
      <c r="N530" s="1718"/>
      <c r="O530" s="635">
        <v>0.21236319801504908</v>
      </c>
    </row>
    <row r="531" s="623" customFormat="true" ht="17.1" customHeight="true" x14ac:dyDescent="0.2">
      <c r="C531" s="1846" t="s">
        <v>261</v>
      </c>
      <c r="D531" s="1718"/>
      <c r="E531" s="643">
        <v>6.9210934247211327E-5</v>
      </c>
      <c r="H531" s="1846" t="s">
        <v>270</v>
      </c>
      <c r="I531" s="1718"/>
      <c r="J531" s="645">
        <v>8.9114320151201462E-5</v>
      </c>
      <c r="M531" s="1846" t="s">
        <v>300</v>
      </c>
      <c r="N531" s="1718"/>
      <c r="O531" s="644">
        <v>5.9028088457027745E-5</v>
      </c>
    </row>
    <row r="532" s="623" customFormat="true" ht="17.1" customHeight="true" x14ac:dyDescent="0.2">
      <c r="C532" s="1846" t="s">
        <v>262</v>
      </c>
      <c r="D532" s="1718"/>
      <c r="E532" s="633">
        <v>9.1857143429218777E-3</v>
      </c>
      <c r="H532" s="1846" t="s">
        <v>243</v>
      </c>
      <c r="I532" s="1718"/>
      <c r="J532" s="634">
        <v>0.32148200153443623</v>
      </c>
      <c r="M532" s="1846" t="s">
        <v>261</v>
      </c>
      <c r="N532" s="1718"/>
      <c r="O532" s="644">
        <v>3.0146595061011346E-5</v>
      </c>
    </row>
    <row r="533" s="623" customFormat="true" ht="17.1" customHeight="true" x14ac:dyDescent="0.2">
      <c r="C533" s="1846" t="s">
        <v>261</v>
      </c>
      <c r="D533" s="1718"/>
      <c r="E533" s="633">
        <v>2.1786504238330184E-2</v>
      </c>
      <c r="H533" s="1846" t="s">
        <v>273</v>
      </c>
      <c r="I533" s="1718"/>
      <c r="J533" s="634">
        <v>9.1385766431456815E-3</v>
      </c>
      <c r="M533" s="1846" t="s">
        <v>262</v>
      </c>
      <c r="N533" s="1718"/>
      <c r="O533" s="635">
        <v>3.4403362139395308E-2</v>
      </c>
    </row>
    <row r="534" s="623" customFormat="true" ht="17.1" customHeight="true" x14ac:dyDescent="0.2">
      <c r="C534" s="1846" t="s">
        <v>260</v>
      </c>
      <c r="D534" s="1718"/>
      <c r="E534" s="633">
        <v>4.5695797138044773E-2</v>
      </c>
      <c r="H534" s="1846" t="s">
        <v>237</v>
      </c>
      <c r="I534" s="1718"/>
      <c r="J534" s="634">
        <v>0.45808788746760665</v>
      </c>
      <c r="M534" s="1846" t="s">
        <v>261</v>
      </c>
      <c r="N534" s="1718"/>
      <c r="O534" s="635">
        <v>2.0983033363991266E-2</v>
      </c>
    </row>
    <row r="535" s="623" customFormat="true" ht="17.1" customHeight="true" x14ac:dyDescent="0.2">
      <c r="C535" s="1846" t="s">
        <v>270</v>
      </c>
      <c r="D535" s="1718"/>
      <c r="E535" s="633">
        <v>1.575513107233959E-4</v>
      </c>
      <c r="H535" s="1846" t="s">
        <v>264</v>
      </c>
      <c r="I535" s="1718"/>
      <c r="J535" s="634">
        <v>2.1592509262597013E-2</v>
      </c>
      <c r="M535" s="1846" t="s">
        <v>260</v>
      </c>
      <c r="N535" s="1718"/>
      <c r="O535" s="635">
        <v>3.2952553447834231E-2</v>
      </c>
    </row>
    <row r="536" s="623" customFormat="true" ht="17.1" customHeight="true" x14ac:dyDescent="0.2">
      <c r="C536" s="1846" t="s">
        <v>243</v>
      </c>
      <c r="D536" s="1718"/>
      <c r="E536" s="633">
        <v>0.26366410805546292</v>
      </c>
      <c r="H536" s="1846" t="s">
        <v>251</v>
      </c>
      <c r="I536" s="1718"/>
      <c r="J536" s="634">
        <v>1.7855843573544295E-2</v>
      </c>
      <c r="M536" s="1846" t="s">
        <v>270</v>
      </c>
      <c r="N536" s="1718"/>
      <c r="O536" s="635">
        <v>1.7763446442728332E-2</v>
      </c>
    </row>
    <row r="537" s="623" customFormat="true" ht="17.1" customHeight="true" x14ac:dyDescent="0.2">
      <c r="C537" s="1846" t="s">
        <v>273</v>
      </c>
      <c r="D537" s="1718"/>
      <c r="E537" s="633">
        <v>1.406756315917162E-2</v>
      </c>
      <c r="H537" s="1846" t="s">
        <v>287</v>
      </c>
      <c r="I537" s="1718"/>
      <c r="J537" s="634">
        <v>5.6765080753830451E-4</v>
      </c>
      <c r="M537" s="1846" t="s">
        <v>243</v>
      </c>
      <c r="N537" s="1718"/>
      <c r="O537" s="635">
        <v>9.4474932428286099E-2</v>
      </c>
    </row>
    <row r="538" s="623" customFormat="true" ht="17.1" customHeight="true" x14ac:dyDescent="0.2">
      <c r="C538" s="1846" t="s">
        <v>237</v>
      </c>
      <c r="D538" s="1718"/>
      <c r="E538" s="633">
        <v>0.47610931681186597</v>
      </c>
      <c r="H538" s="1846" t="s">
        <v>235</v>
      </c>
      <c r="I538" s="1718"/>
      <c r="J538" s="634">
        <v>0.48329878068608967</v>
      </c>
      <c r="M538" s="1846" t="s">
        <v>273</v>
      </c>
      <c r="N538" s="1718"/>
      <c r="O538" s="635">
        <v>1.396174024827122E-2</v>
      </c>
    </row>
    <row r="539" s="623" customFormat="true" ht="17.1" customHeight="true" x14ac:dyDescent="0.2">
      <c r="C539" s="1846" t="s">
        <v>264</v>
      </c>
      <c r="D539" s="1718"/>
      <c r="E539" s="633">
        <v>2.45724475660677E-2</v>
      </c>
      <c r="H539" s="1846" t="s">
        <v>280</v>
      </c>
      <c r="I539" s="1718"/>
      <c r="J539" s="634">
        <v>9.8744671651062699E-4</v>
      </c>
      <c r="M539" s="1846" t="s">
        <v>237</v>
      </c>
      <c r="N539" s="1718"/>
      <c r="O539" s="635">
        <v>0.38948646222503069</v>
      </c>
    </row>
    <row r="540" s="623" customFormat="true" ht="17.1" customHeight="true" x14ac:dyDescent="0.2">
      <c r="C540" s="1846" t="s">
        <v>282</v>
      </c>
      <c r="D540" s="1718"/>
      <c r="E540" s="633">
        <v>1.401232455731323E-3</v>
      </c>
      <c r="H540" s="1846" t="s">
        <v>299</v>
      </c>
      <c r="I540" s="1718"/>
      <c r="J540" s="645">
        <v>8.3956112789191582E-5</v>
      </c>
      <c r="M540" s="1846" t="s">
        <v>264</v>
      </c>
      <c r="N540" s="1718"/>
      <c r="O540" s="635">
        <v>1.0241021670529205E-2</v>
      </c>
    </row>
    <row r="541" s="623" customFormat="true" ht="17.1" customHeight="true" x14ac:dyDescent="0.2">
      <c r="C541" s="1846" t="s">
        <v>298</v>
      </c>
      <c r="D541" s="1718"/>
      <c r="E541" s="643">
        <v>4.1458209680196934E-5</v>
      </c>
      <c r="H541" s="1846" t="s">
        <v>275</v>
      </c>
      <c r="I541" s="1718"/>
      <c r="J541" s="645">
        <v>1.9238876498159833E-5</v>
      </c>
      <c r="M541" s="1846" t="s">
        <v>282</v>
      </c>
      <c r="N541" s="1718"/>
      <c r="O541" s="635">
        <v>2.8068205174405368E-3</v>
      </c>
    </row>
    <row r="542" s="623" customFormat="true" ht="17.1" customHeight="true" x14ac:dyDescent="0.2">
      <c r="C542" s="1846" t="s">
        <v>251</v>
      </c>
      <c r="D542" s="1718"/>
      <c r="E542" s="633">
        <v>0.10584714653186811</v>
      </c>
      <c r="H542" s="1846" t="s">
        <v>281</v>
      </c>
      <c r="I542" s="1718"/>
      <c r="J542" s="634">
        <v>4.2922909790476952E-3</v>
      </c>
      <c r="M542" s="1846" t="s">
        <v>298</v>
      </c>
      <c r="N542" s="1718"/>
      <c r="O542" s="635">
        <v>2.6344449243433907E-4</v>
      </c>
    </row>
    <row r="543" s="623" customFormat="true" ht="17.1" customHeight="true" x14ac:dyDescent="0.2">
      <c r="C543" s="1846" t="s">
        <v>230</v>
      </c>
      <c r="D543" s="1718"/>
      <c r="E543" s="633">
        <v>0.55073641041344279</v>
      </c>
      <c r="H543" s="1846" t="s">
        <v>263</v>
      </c>
      <c r="I543" s="1718"/>
      <c r="J543" s="636">
        <v>4.0120854340581318E-2</v>
      </c>
      <c r="M543" s="1846" t="s">
        <v>251</v>
      </c>
      <c r="N543" s="1718"/>
      <c r="O543" s="635">
        <v>0.10808849447937847</v>
      </c>
    </row>
    <row r="544" s="623" customFormat="true" ht="17.1" customHeight="true" x14ac:dyDescent="0.2">
      <c r="C544" s="1846" t="s">
        <v>235</v>
      </c>
      <c r="D544" s="1718"/>
      <c r="E544" s="633">
        <v>0.49146383692683809</v>
      </c>
      <c r="H544" s="1829"/>
      <c r="I544" s="1844"/>
      <c r="J544" s="637"/>
      <c r="M544" s="1846" t="s">
        <v>230</v>
      </c>
      <c r="N544" s="1718"/>
      <c r="O544" s="635">
        <v>0.42832339853226742</v>
      </c>
    </row>
    <row r="545" s="623" customFormat="true" ht="17.1" customHeight="true" x14ac:dyDescent="0.2">
      <c r="C545" s="1846" t="s">
        <v>280</v>
      </c>
      <c r="D545" s="1718"/>
      <c r="E545" s="633">
        <v>1.9644539030778353E-3</v>
      </c>
      <c r="H545" s="1829"/>
      <c r="I545" s="1718"/>
      <c r="M545" s="1846" t="s">
        <v>287</v>
      </c>
      <c r="N545" s="1718"/>
      <c r="O545" s="635">
        <v>1.2856724112448223E-3</v>
      </c>
    </row>
    <row r="546" s="623" customFormat="true" ht="17.1" customHeight="true" x14ac:dyDescent="0.2">
      <c r="C546" s="1846" t="s">
        <v>299</v>
      </c>
      <c r="D546" s="1718"/>
      <c r="E546" s="643">
        <v>1.6536813305610097E-5</v>
      </c>
      <c r="H546" s="1820" t="s">
        <v>303</v>
      </c>
      <c r="I546" s="1718"/>
      <c r="J546" s="1718"/>
      <c r="K546" s="1718"/>
      <c r="L546" s="1718"/>
      <c r="M546" s="1846" t="s">
        <v>235</v>
      </c>
      <c r="N546" s="1718"/>
      <c r="O546" s="635">
        <v>0.38027293311735871</v>
      </c>
    </row>
    <row r="547" s="623" customFormat="true" ht="17.1" customHeight="true" x14ac:dyDescent="0.2">
      <c r="C547" s="1846" t="s">
        <v>275</v>
      </c>
      <c r="D547" s="1718"/>
      <c r="E547" s="643">
        <v>5.6505759480541454E-5</v>
      </c>
      <c r="H547" s="1845" t="s">
        <v>227</v>
      </c>
      <c r="I547" s="1718"/>
      <c r="J547" s="1847" t="s">
        <v>304</v>
      </c>
      <c r="K547" s="1848"/>
      <c r="L547" s="1849"/>
      <c r="M547" s="1846" t="s">
        <v>280</v>
      </c>
      <c r="N547" s="1718"/>
      <c r="O547" s="635">
        <v>3.7957990687562939E-3</v>
      </c>
    </row>
    <row r="548" s="623" customFormat="true" ht="17.1" customHeight="true" x14ac:dyDescent="0.2">
      <c r="C548" s="1846" t="s">
        <v>281</v>
      </c>
      <c r="D548" s="1718"/>
      <c r="E548" s="633">
        <v>1.9419732315966404E-3</v>
      </c>
      <c r="H548" s="1718"/>
      <c r="I548" s="1718"/>
      <c r="J548" s="646" t="s">
        <v>208</v>
      </c>
      <c r="K548" s="647" t="s">
        <v>305</v>
      </c>
      <c r="L548" s="648" t="s">
        <v>306</v>
      </c>
      <c r="M548" s="1846" t="s">
        <v>299</v>
      </c>
      <c r="N548" s="1718"/>
      <c r="O548" s="644">
        <v>6.8292444308360749E-5</v>
      </c>
    </row>
    <row r="549" s="623" customFormat="true" ht="17.1" customHeight="true" x14ac:dyDescent="0.2">
      <c r="C549" s="1846" t="s">
        <v>263</v>
      </c>
      <c r="D549" s="1718"/>
      <c r="E549" s="638">
        <v>1.0940620683190922E-2</v>
      </c>
      <c r="H549" s="1843" t="s">
        <v>229</v>
      </c>
      <c r="I549" s="1844"/>
      <c r="J549" s="649">
        <v>7.7653794767075768</v>
      </c>
      <c r="K549" s="650">
        <v>11.254173154648663</v>
      </c>
      <c r="L549" s="651">
        <v>11.254173154648663</v>
      </c>
      <c r="M549" s="1846" t="s">
        <v>275</v>
      </c>
      <c r="N549" s="1718"/>
      <c r="O549" s="635">
        <v>1.0395163094860386E-2</v>
      </c>
    </row>
    <row r="550" s="623" customFormat="true" ht="17.1" customHeight="true" x14ac:dyDescent="0.2">
      <c r="C550" s="1829"/>
      <c r="D550" s="1844"/>
      <c r="E550" s="637"/>
      <c r="H550" s="1829"/>
      <c r="I550" s="1844"/>
      <c r="J550" s="637"/>
      <c r="K550" s="637"/>
      <c r="L550" s="637"/>
      <c r="M550" s="1846" t="s">
        <v>281</v>
      </c>
      <c r="N550" s="1718"/>
      <c r="O550" s="635">
        <v>4.264055911250708E-4</v>
      </c>
    </row>
    <row r="551" s="623" customFormat="true" ht="17.1" customHeight="true" x14ac:dyDescent="0.2">
      <c r="C551" s="1829"/>
      <c r="D551" s="1718"/>
      <c r="H551" s="1829"/>
      <c r="I551" s="1718"/>
      <c r="M551" s="1846" t="s">
        <v>263</v>
      </c>
      <c r="N551" s="1718"/>
      <c r="O551" s="639">
        <v>3.5368682668811728E-3</v>
      </c>
    </row>
    <row r="552" s="623" customFormat="true" ht="12.95" customHeight="true" x14ac:dyDescent="0.2">
      <c r="C552" s="1820" t="s">
        <v>303</v>
      </c>
      <c r="D552" s="1718"/>
      <c r="E552" s="1718"/>
      <c r="F552" s="1718"/>
      <c r="G552" s="1718"/>
      <c r="H552" s="1820" t="s">
        <v>307</v>
      </c>
      <c r="I552" s="1718"/>
      <c r="J552" s="1718"/>
      <c r="M552" s="1829"/>
      <c r="N552" s="1844"/>
      <c r="O552" s="637"/>
    </row>
    <row r="553" s="623" customFormat="true" ht="15.95" customHeight="true" x14ac:dyDescent="0.2">
      <c r="C553" s="1845" t="s">
        <v>227</v>
      </c>
      <c r="D553" s="1718"/>
      <c r="E553" s="1847" t="s">
        <v>304</v>
      </c>
      <c r="F553" s="1848"/>
      <c r="G553" s="1849"/>
      <c r="H553" s="1829"/>
      <c r="I553" s="1718"/>
      <c r="J553" s="625" t="s">
        <v>227</v>
      </c>
      <c r="M553" s="1829"/>
      <c r="N553" s="1718"/>
    </row>
    <row r="554" s="623" customFormat="true" ht="21" customHeight="true" x14ac:dyDescent="0.2">
      <c r="C554" s="1718"/>
      <c r="D554" s="1718"/>
      <c r="E554" s="652" t="s">
        <v>208</v>
      </c>
      <c r="F554" s="653" t="s">
        <v>305</v>
      </c>
      <c r="G554" s="654" t="s">
        <v>306</v>
      </c>
      <c r="H554" s="1718"/>
      <c r="I554" s="1718"/>
      <c r="J554" s="628" t="s">
        <v>229</v>
      </c>
      <c r="M554" s="1820" t="s">
        <v>303</v>
      </c>
      <c r="N554" s="1718"/>
      <c r="O554" s="1718"/>
      <c r="P554" s="1718"/>
      <c r="Q554" s="1718"/>
    </row>
    <row r="555" s="623" customFormat="true" ht="15.95" customHeight="true" x14ac:dyDescent="0.2">
      <c r="C555" s="1843" t="s">
        <v>229</v>
      </c>
      <c r="D555" s="1844"/>
      <c r="E555" s="655">
        <v>7.3876097769475439</v>
      </c>
      <c r="F555" s="656">
        <v>10.260569134649366</v>
      </c>
      <c r="G555" s="657">
        <v>10.260569134649366</v>
      </c>
      <c r="H555" s="1846" t="s">
        <v>255</v>
      </c>
      <c r="I555" s="1718"/>
      <c r="J555" s="631">
        <v>-3.6080121955062085E-2</v>
      </c>
      <c r="M555" s="1845" t="s">
        <v>227</v>
      </c>
      <c r="N555" s="1718"/>
      <c r="O555" s="1847" t="s">
        <v>304</v>
      </c>
      <c r="P555" s="1848"/>
      <c r="Q555" s="1849"/>
    </row>
    <row r="556" s="623" customFormat="true" ht="15.95" customHeight="true" x14ac:dyDescent="0.2">
      <c r="C556" s="1829"/>
      <c r="D556" s="1844"/>
      <c r="E556" s="637"/>
      <c r="F556" s="637"/>
      <c r="G556" s="637"/>
      <c r="H556" s="1846" t="s">
        <v>233</v>
      </c>
      <c r="I556" s="1718"/>
      <c r="J556" s="634">
        <v>8.9226260561407533E-2</v>
      </c>
      <c r="M556" s="1718"/>
      <c r="N556" s="1718"/>
      <c r="O556" s="658" t="s">
        <v>208</v>
      </c>
      <c r="P556" s="659" t="s">
        <v>305</v>
      </c>
      <c r="Q556" s="660" t="s">
        <v>306</v>
      </c>
    </row>
    <row r="557" s="623" customFormat="true" ht="17.1" customHeight="true" x14ac:dyDescent="0.2">
      <c r="C557" s="1829"/>
      <c r="D557" s="1718"/>
      <c r="H557" s="1846" t="s">
        <v>250</v>
      </c>
      <c r="I557" s="1718"/>
      <c r="J557" s="634">
        <v>5.3196963206122376E-2</v>
      </c>
      <c r="M557" s="1843" t="s">
        <v>229</v>
      </c>
      <c r="N557" s="1844"/>
      <c r="O557" s="661">
        <v>5.8943492587515944</v>
      </c>
      <c r="P557" s="662">
        <v>8.074451039385746</v>
      </c>
      <c r="Q557" s="663">
        <v>8.074451039385746</v>
      </c>
    </row>
    <row r="558" s="623" customFormat="true" ht="12.95" customHeight="true" x14ac:dyDescent="0.2">
      <c r="C558" s="1820" t="s">
        <v>307</v>
      </c>
      <c r="D558" s="1718"/>
      <c r="E558" s="1718"/>
      <c r="H558" s="1846" t="s">
        <v>240</v>
      </c>
      <c r="I558" s="1718"/>
      <c r="J558" s="634">
        <v>7.5458734340027644E-2</v>
      </c>
      <c r="M558" s="1829"/>
      <c r="N558" s="1844"/>
      <c r="O558" s="637"/>
      <c r="P558" s="637"/>
      <c r="Q558" s="637"/>
    </row>
    <row r="559" s="623" customFormat="true" ht="17.1" customHeight="true" x14ac:dyDescent="0.2">
      <c r="C559" s="1829"/>
      <c r="D559" s="1718"/>
      <c r="E559" s="624" t="s">
        <v>227</v>
      </c>
      <c r="H559" s="1846" t="s">
        <v>239</v>
      </c>
      <c r="I559" s="1718"/>
      <c r="J559" s="634">
        <v>8.143883490415578E-2</v>
      </c>
      <c r="M559" s="1829"/>
      <c r="N559" s="1718"/>
    </row>
    <row r="560" s="623" customFormat="true" ht="21" customHeight="true" x14ac:dyDescent="0.2">
      <c r="C560" s="1718"/>
      <c r="D560" s="1718"/>
      <c r="E560" s="627" t="s">
        <v>229</v>
      </c>
      <c r="H560" s="1846" t="s">
        <v>266</v>
      </c>
      <c r="I560" s="1718"/>
      <c r="J560" s="634">
        <v>4.6979243210137503E-3</v>
      </c>
      <c r="M560" s="1820" t="s">
        <v>307</v>
      </c>
      <c r="N560" s="1718"/>
      <c r="O560" s="1718"/>
    </row>
    <row r="561" s="623" customFormat="true" ht="15.95" customHeight="true" x14ac:dyDescent="0.2">
      <c r="C561" s="1846" t="s">
        <v>255</v>
      </c>
      <c r="D561" s="1718"/>
      <c r="E561" s="630">
        <v>-2.740694208653803E-2</v>
      </c>
      <c r="H561" s="1846" t="s">
        <v>244</v>
      </c>
      <c r="I561" s="1718"/>
      <c r="J561" s="634">
        <v>6.680134993167626E-2</v>
      </c>
      <c r="M561" s="1829"/>
      <c r="N561" s="1718"/>
      <c r="O561" s="626" t="s">
        <v>227</v>
      </c>
    </row>
    <row r="562" s="623" customFormat="true" ht="15.95" customHeight="true" x14ac:dyDescent="0.2">
      <c r="C562" s="1846" t="s">
        <v>233</v>
      </c>
      <c r="D562" s="1718"/>
      <c r="E562" s="633">
        <v>9.9752209642804457E-2</v>
      </c>
      <c r="H562" s="1846" t="s">
        <v>242</v>
      </c>
      <c r="I562" s="1718"/>
      <c r="J562" s="634">
        <v>7.3128646704379213E-2</v>
      </c>
      <c r="M562" s="1718"/>
      <c r="N562" s="1718"/>
      <c r="O562" s="629" t="s">
        <v>229</v>
      </c>
    </row>
    <row r="563" s="623" customFormat="true" ht="17.1" customHeight="true" x14ac:dyDescent="0.2">
      <c r="C563" s="1846" t="s">
        <v>250</v>
      </c>
      <c r="D563" s="1718"/>
      <c r="E563" s="633">
        <v>4.5448538949610075E-2</v>
      </c>
      <c r="H563" s="1846" t="s">
        <v>265</v>
      </c>
      <c r="I563" s="1718"/>
      <c r="J563" s="634">
        <v>-2.1684058140354318E-2</v>
      </c>
      <c r="M563" s="1846" t="s">
        <v>255</v>
      </c>
      <c r="N563" s="1718"/>
      <c r="O563" s="632">
        <v>-2.2023549144988247E-2</v>
      </c>
    </row>
    <row r="564" s="623" customFormat="true" ht="17.1" customHeight="true" x14ac:dyDescent="0.2">
      <c r="C564" s="1846" t="s">
        <v>240</v>
      </c>
      <c r="D564" s="1718"/>
      <c r="E564" s="633">
        <v>6.5638826717308876E-2</v>
      </c>
      <c r="H564" s="1846" t="s">
        <v>232</v>
      </c>
      <c r="I564" s="1718"/>
      <c r="J564" s="634">
        <v>9.4007828985655004E-2</v>
      </c>
      <c r="M564" s="1846" t="s">
        <v>233</v>
      </c>
      <c r="N564" s="1718"/>
      <c r="O564" s="635">
        <v>0.11338970059024253</v>
      </c>
    </row>
    <row r="565" s="623" customFormat="true" ht="17.1" customHeight="true" x14ac:dyDescent="0.2">
      <c r="C565" s="1846" t="s">
        <v>239</v>
      </c>
      <c r="D565" s="1718"/>
      <c r="E565" s="633">
        <v>7.7783709148643243E-2</v>
      </c>
      <c r="H565" s="1846" t="s">
        <v>256</v>
      </c>
      <c r="I565" s="1718"/>
      <c r="J565" s="634">
        <v>-3.5776822023735486E-2</v>
      </c>
      <c r="M565" s="1846" t="s">
        <v>250</v>
      </c>
      <c r="N565" s="1718"/>
      <c r="O565" s="635">
        <v>5.5494336931461614E-2</v>
      </c>
    </row>
    <row r="566" s="623" customFormat="true" ht="17.1" customHeight="true" x14ac:dyDescent="0.2">
      <c r="C566" s="1846" t="s">
        <v>266</v>
      </c>
      <c r="D566" s="1718"/>
      <c r="E566" s="633">
        <v>6.194128612501665E-3</v>
      </c>
      <c r="H566" s="1846" t="s">
        <v>279</v>
      </c>
      <c r="I566" s="1718"/>
      <c r="J566" s="634">
        <v>-1.0682551537136776E-2</v>
      </c>
      <c r="M566" s="1846" t="s">
        <v>240</v>
      </c>
      <c r="N566" s="1718"/>
      <c r="O566" s="635">
        <v>8.217364681259974E-2</v>
      </c>
    </row>
    <row r="567" s="623" customFormat="true" ht="17.1" customHeight="true" x14ac:dyDescent="0.2">
      <c r="C567" s="1846" t="s">
        <v>244</v>
      </c>
      <c r="D567" s="1718"/>
      <c r="E567" s="633">
        <v>6.5905256309023177E-2</v>
      </c>
      <c r="H567" s="1846" t="s">
        <v>269</v>
      </c>
      <c r="I567" s="1718"/>
      <c r="J567" s="634">
        <v>-1.4361206148656078E-2</v>
      </c>
      <c r="M567" s="1846" t="s">
        <v>239</v>
      </c>
      <c r="N567" s="1718"/>
      <c r="O567" s="635">
        <v>6.5462155335872449E-2</v>
      </c>
    </row>
    <row r="568" s="623" customFormat="true" ht="17.1" customHeight="true" x14ac:dyDescent="0.2">
      <c r="C568" s="1846" t="s">
        <v>242</v>
      </c>
      <c r="D568" s="1718"/>
      <c r="E568" s="633">
        <v>7.0737460731852622E-2</v>
      </c>
      <c r="H568" s="1846" t="s">
        <v>286</v>
      </c>
      <c r="I568" s="1718"/>
      <c r="J568" s="634">
        <v>7.3416322409355873E-3</v>
      </c>
      <c r="M568" s="1846" t="s">
        <v>266</v>
      </c>
      <c r="N568" s="1718"/>
      <c r="O568" s="635">
        <v>2.4561416566202494E-2</v>
      </c>
    </row>
    <row r="569" s="623" customFormat="true" ht="17.1" customHeight="true" x14ac:dyDescent="0.2">
      <c r="C569" s="1846" t="s">
        <v>265</v>
      </c>
      <c r="D569" s="1718"/>
      <c r="E569" s="633">
        <v>-1.0897240467440178E-3</v>
      </c>
      <c r="H569" s="1846" t="s">
        <v>288</v>
      </c>
      <c r="I569" s="1718"/>
      <c r="J569" s="634">
        <v>3.2016904645967448E-3</v>
      </c>
      <c r="M569" s="1846" t="s">
        <v>244</v>
      </c>
      <c r="N569" s="1718"/>
      <c r="O569" s="635">
        <v>8.1893099946468179E-2</v>
      </c>
    </row>
    <row r="570" s="623" customFormat="true" ht="17.1" customHeight="true" x14ac:dyDescent="0.2">
      <c r="C570" s="1846" t="s">
        <v>232</v>
      </c>
      <c r="D570" s="1718"/>
      <c r="E570" s="633">
        <v>9.8949009421450296E-2</v>
      </c>
      <c r="H570" s="1846" t="s">
        <v>267</v>
      </c>
      <c r="I570" s="1718"/>
      <c r="J570" s="634">
        <v>-2.1659612377365297E-2</v>
      </c>
      <c r="M570" s="1846" t="s">
        <v>242</v>
      </c>
      <c r="N570" s="1718"/>
      <c r="O570" s="635">
        <v>6.5611024202080009E-2</v>
      </c>
    </row>
    <row r="571" s="623" customFormat="true" ht="17.1" customHeight="true" x14ac:dyDescent="0.2">
      <c r="C571" s="1846" t="s">
        <v>256</v>
      </c>
      <c r="D571" s="1718"/>
      <c r="E571" s="633">
        <v>-2.8350669783321819E-2</v>
      </c>
      <c r="H571" s="1846" t="s">
        <v>271</v>
      </c>
      <c r="I571" s="1718"/>
      <c r="J571" s="634">
        <v>-1.8114437724408124E-2</v>
      </c>
      <c r="M571" s="1846" t="s">
        <v>265</v>
      </c>
      <c r="N571" s="1718"/>
      <c r="O571" s="635">
        <v>1.698327069513127E-2</v>
      </c>
    </row>
    <row r="572" s="623" customFormat="true" ht="17.1" customHeight="true" x14ac:dyDescent="0.2">
      <c r="C572" s="1846" t="s">
        <v>279</v>
      </c>
      <c r="D572" s="1718"/>
      <c r="E572" s="633">
        <v>-9.347412815801714E-4</v>
      </c>
      <c r="H572" s="1846" t="s">
        <v>268</v>
      </c>
      <c r="I572" s="1718"/>
      <c r="J572" s="634">
        <v>-6.6050386446258359E-3</v>
      </c>
      <c r="M572" s="1846" t="s">
        <v>232</v>
      </c>
      <c r="N572" s="1718"/>
      <c r="O572" s="635">
        <v>0.11374117767193953</v>
      </c>
    </row>
    <row r="573" s="623" customFormat="true" ht="17.1" customHeight="true" x14ac:dyDescent="0.2">
      <c r="C573" s="1846" t="s">
        <v>269</v>
      </c>
      <c r="D573" s="1718"/>
      <c r="E573" s="633">
        <v>-1.7601335553910684E-2</v>
      </c>
      <c r="H573" s="1846" t="s">
        <v>238</v>
      </c>
      <c r="I573" s="1718"/>
      <c r="J573" s="634">
        <v>8.6706407217726614E-2</v>
      </c>
      <c r="M573" s="1846" t="s">
        <v>256</v>
      </c>
      <c r="N573" s="1718"/>
      <c r="O573" s="635">
        <v>-1.3830289218002076E-2</v>
      </c>
    </row>
    <row r="574" s="623" customFormat="true" ht="17.1" customHeight="true" x14ac:dyDescent="0.2">
      <c r="C574" s="1846" t="s">
        <v>286</v>
      </c>
      <c r="D574" s="1718"/>
      <c r="E574" s="633">
        <v>-5.862166773436925E-4</v>
      </c>
      <c r="H574" s="1846" t="s">
        <v>252</v>
      </c>
      <c r="I574" s="1718"/>
      <c r="J574" s="634">
        <v>4.3289193460754043E-2</v>
      </c>
      <c r="M574" s="1846" t="s">
        <v>279</v>
      </c>
      <c r="N574" s="1718"/>
      <c r="O574" s="635">
        <v>5.3724296183588847E-3</v>
      </c>
    </row>
    <row r="575" s="623" customFormat="true" ht="17.1" customHeight="true" x14ac:dyDescent="0.2">
      <c r="C575" s="1846" t="s">
        <v>288</v>
      </c>
      <c r="D575" s="1718"/>
      <c r="E575" s="633">
        <v>3.1834782359018991E-3</v>
      </c>
      <c r="H575" s="1846" t="s">
        <v>249</v>
      </c>
      <c r="I575" s="1718"/>
      <c r="J575" s="634">
        <v>2.2252259411954096E-2</v>
      </c>
      <c r="M575" s="1846" t="s">
        <v>269</v>
      </c>
      <c r="N575" s="1718"/>
      <c r="O575" s="635">
        <v>-3.3137361124990685E-3</v>
      </c>
    </row>
    <row r="576" s="623" customFormat="true" ht="17.1" customHeight="true" x14ac:dyDescent="0.2">
      <c r="C576" s="1846" t="s">
        <v>267</v>
      </c>
      <c r="D576" s="1718"/>
      <c r="E576" s="633">
        <v>-1.2067410293773147E-2</v>
      </c>
      <c r="H576" s="1846" t="s">
        <v>236</v>
      </c>
      <c r="I576" s="1718"/>
      <c r="J576" s="634">
        <v>9.0611057274567114E-2</v>
      </c>
      <c r="M576" s="1846" t="s">
        <v>286</v>
      </c>
      <c r="N576" s="1718"/>
      <c r="O576" s="635">
        <v>2.9074468332794973E-4</v>
      </c>
    </row>
    <row r="577" s="623" customFormat="true" ht="17.1" customHeight="true" x14ac:dyDescent="0.2">
      <c r="C577" s="1846" t="s">
        <v>271</v>
      </c>
      <c r="D577" s="1718"/>
      <c r="E577" s="633">
        <v>-1.6707667417041768E-2</v>
      </c>
      <c r="H577" s="1846" t="s">
        <v>246</v>
      </c>
      <c r="I577" s="1718"/>
      <c r="J577" s="634">
        <v>6.4962624614735481E-2</v>
      </c>
      <c r="M577" s="1846" t="s">
        <v>288</v>
      </c>
      <c r="N577" s="1718"/>
      <c r="O577" s="635">
        <v>4.5614792634156281E-3</v>
      </c>
    </row>
    <row r="578" s="623" customFormat="true" ht="17.1" customHeight="true" x14ac:dyDescent="0.2">
      <c r="C578" s="1846" t="s">
        <v>268</v>
      </c>
      <c r="D578" s="1718"/>
      <c r="E578" s="633">
        <v>4.108436773179896E-3</v>
      </c>
      <c r="H578" s="1846" t="s">
        <v>248</v>
      </c>
      <c r="I578" s="1718"/>
      <c r="J578" s="634">
        <v>5.6300930159485757E-2</v>
      </c>
      <c r="M578" s="1846" t="s">
        <v>267</v>
      </c>
      <c r="N578" s="1718"/>
      <c r="O578" s="635">
        <v>6.2339935756910662E-3</v>
      </c>
    </row>
    <row r="579" s="623" customFormat="true" ht="17.1" customHeight="true" x14ac:dyDescent="0.2">
      <c r="C579" s="1846" t="s">
        <v>238</v>
      </c>
      <c r="D579" s="1718"/>
      <c r="E579" s="633">
        <v>8.6524499645383265E-2</v>
      </c>
      <c r="H579" s="1846" t="s">
        <v>272</v>
      </c>
      <c r="I579" s="1718"/>
      <c r="J579" s="634">
        <v>-2.0699413194641726E-2</v>
      </c>
      <c r="M579" s="1846" t="s">
        <v>271</v>
      </c>
      <c r="N579" s="1718"/>
      <c r="O579" s="635">
        <v>-1.1088376650621011E-2</v>
      </c>
    </row>
    <row r="580" s="623" customFormat="true" ht="17.1" customHeight="true" x14ac:dyDescent="0.2">
      <c r="C580" s="1846" t="s">
        <v>252</v>
      </c>
      <c r="D580" s="1718"/>
      <c r="E580" s="633">
        <v>4.5114455444439185E-2</v>
      </c>
      <c r="H580" s="1846" t="s">
        <v>277</v>
      </c>
      <c r="I580" s="1718"/>
      <c r="J580" s="634">
        <v>-1.3844836748014171E-2</v>
      </c>
      <c r="M580" s="1846" t="s">
        <v>268</v>
      </c>
      <c r="N580" s="1718"/>
      <c r="O580" s="635">
        <v>2.4001805689127683E-2</v>
      </c>
    </row>
    <row r="581" s="623" customFormat="true" ht="17.1" customHeight="true" x14ac:dyDescent="0.2">
      <c r="C581" s="1846" t="s">
        <v>249</v>
      </c>
      <c r="D581" s="1718"/>
      <c r="E581" s="633">
        <v>3.9889862087113821E-2</v>
      </c>
      <c r="H581" s="1846" t="s">
        <v>247</v>
      </c>
      <c r="I581" s="1718"/>
      <c r="J581" s="634">
        <v>-5.7457478608769923E-2</v>
      </c>
      <c r="M581" s="1846" t="s">
        <v>238</v>
      </c>
      <c r="N581" s="1718"/>
      <c r="O581" s="635">
        <v>0.10269523933518372</v>
      </c>
    </row>
    <row r="582" s="623" customFormat="true" ht="17.1" customHeight="true" x14ac:dyDescent="0.2">
      <c r="C582" s="1846" t="s">
        <v>236</v>
      </c>
      <c r="D582" s="1718"/>
      <c r="E582" s="633">
        <v>8.7578081373122368E-2</v>
      </c>
      <c r="H582" s="1846" t="s">
        <v>253</v>
      </c>
      <c r="I582" s="1718"/>
      <c r="J582" s="634">
        <v>-3.8989303402184455E-2</v>
      </c>
      <c r="M582" s="1846" t="s">
        <v>252</v>
      </c>
      <c r="N582" s="1718"/>
      <c r="O582" s="635">
        <v>5.459061891722404E-2</v>
      </c>
    </row>
    <row r="583" s="623" customFormat="true" ht="17.1" customHeight="true" x14ac:dyDescent="0.2">
      <c r="C583" s="1846" t="s">
        <v>246</v>
      </c>
      <c r="D583" s="1718"/>
      <c r="E583" s="633">
        <v>6.2318371040599195E-2</v>
      </c>
      <c r="H583" s="1846" t="s">
        <v>295</v>
      </c>
      <c r="I583" s="1718"/>
      <c r="J583" s="634">
        <v>2.329220929306076E-3</v>
      </c>
      <c r="M583" s="1846" t="s">
        <v>249</v>
      </c>
      <c r="N583" s="1718"/>
      <c r="O583" s="635">
        <v>6.4886545446054614E-2</v>
      </c>
    </row>
    <row r="584" s="623" customFormat="true" ht="17.1" customHeight="true" x14ac:dyDescent="0.2">
      <c r="C584" s="1846" t="s">
        <v>248</v>
      </c>
      <c r="D584" s="1718"/>
      <c r="E584" s="633">
        <v>5.0391812612881219E-2</v>
      </c>
      <c r="H584" s="1846" t="s">
        <v>293</v>
      </c>
      <c r="I584" s="1718"/>
      <c r="J584" s="634">
        <v>-2.8991926907773915E-3</v>
      </c>
      <c r="M584" s="1846" t="s">
        <v>236</v>
      </c>
      <c r="N584" s="1718"/>
      <c r="O584" s="635">
        <v>8.5261818798742853E-2</v>
      </c>
    </row>
    <row r="585" s="623" customFormat="true" ht="17.1" customHeight="true" x14ac:dyDescent="0.2">
      <c r="C585" s="1846" t="s">
        <v>272</v>
      </c>
      <c r="D585" s="1718"/>
      <c r="E585" s="633">
        <v>-1.0085233496207819E-2</v>
      </c>
      <c r="H585" s="1846" t="s">
        <v>234</v>
      </c>
      <c r="I585" s="1718"/>
      <c r="J585" s="634">
        <v>9.1885329278075259E-2</v>
      </c>
      <c r="M585" s="1846" t="s">
        <v>246</v>
      </c>
      <c r="N585" s="1718"/>
      <c r="O585" s="635">
        <v>5.7328327359445451E-2</v>
      </c>
    </row>
    <row r="586" s="623" customFormat="true" ht="17.1" customHeight="true" x14ac:dyDescent="0.2">
      <c r="C586" s="1846" t="s">
        <v>277</v>
      </c>
      <c r="D586" s="1718"/>
      <c r="E586" s="633">
        <v>-8.765209595431667E-3</v>
      </c>
      <c r="H586" s="1846" t="s">
        <v>254</v>
      </c>
      <c r="I586" s="1718"/>
      <c r="J586" s="634">
        <v>3.7647349491298575E-2</v>
      </c>
      <c r="M586" s="1846" t="s">
        <v>248</v>
      </c>
      <c r="N586" s="1718"/>
      <c r="O586" s="635">
        <v>4.8581443114701896E-2</v>
      </c>
    </row>
    <row r="587" s="623" customFormat="true" ht="17.1" customHeight="true" x14ac:dyDescent="0.2">
      <c r="C587" s="1846" t="s">
        <v>247</v>
      </c>
      <c r="D587" s="1718"/>
      <c r="E587" s="633">
        <v>-2.3723748358478295E-2</v>
      </c>
      <c r="H587" s="1846" t="s">
        <v>259</v>
      </c>
      <c r="I587" s="1718"/>
      <c r="J587" s="634">
        <v>1.1086956566676315E-2</v>
      </c>
      <c r="M587" s="1846" t="s">
        <v>272</v>
      </c>
      <c r="N587" s="1718"/>
      <c r="O587" s="635">
        <v>-4.6612920418157159E-3</v>
      </c>
    </row>
    <row r="588" s="623" customFormat="true" ht="17.1" customHeight="true" x14ac:dyDescent="0.2">
      <c r="C588" s="1846" t="s">
        <v>253</v>
      </c>
      <c r="D588" s="1718"/>
      <c r="E588" s="633">
        <v>-3.9360545293797219E-2</v>
      </c>
      <c r="H588" s="1846" t="s">
        <v>284</v>
      </c>
      <c r="I588" s="1718"/>
      <c r="J588" s="634">
        <v>-2.2965479176793218E-3</v>
      </c>
      <c r="M588" s="1846" t="s">
        <v>277</v>
      </c>
      <c r="N588" s="1718"/>
      <c r="O588" s="635">
        <v>-1.0263416357974236E-2</v>
      </c>
    </row>
    <row r="589" s="623" customFormat="true" ht="17.1" customHeight="true" x14ac:dyDescent="0.2">
      <c r="C589" s="1846" t="s">
        <v>295</v>
      </c>
      <c r="D589" s="1718"/>
      <c r="E589" s="633">
        <v>1.2223914613648291E-3</v>
      </c>
      <c r="H589" s="1846" t="s">
        <v>283</v>
      </c>
      <c r="I589" s="1718"/>
      <c r="J589" s="634">
        <v>-7.9969941294435985E-3</v>
      </c>
      <c r="M589" s="1846" t="s">
        <v>247</v>
      </c>
      <c r="N589" s="1718"/>
      <c r="O589" s="635">
        <v>3.2997799380332896E-3</v>
      </c>
    </row>
    <row r="590" s="623" customFormat="true" ht="17.1" customHeight="true" x14ac:dyDescent="0.2">
      <c r="C590" s="1846" t="s">
        <v>293</v>
      </c>
      <c r="D590" s="1718"/>
      <c r="E590" s="633">
        <v>7.455888360228854E-4</v>
      </c>
      <c r="H590" s="1846" t="s">
        <v>241</v>
      </c>
      <c r="I590" s="1718"/>
      <c r="J590" s="634">
        <v>-5.1387790182708629E-2</v>
      </c>
      <c r="M590" s="1846" t="s">
        <v>253</v>
      </c>
      <c r="N590" s="1718"/>
      <c r="O590" s="635">
        <v>-5.2978937880258745E-2</v>
      </c>
    </row>
    <row r="591" s="623" customFormat="true" ht="17.1" customHeight="true" x14ac:dyDescent="0.2">
      <c r="C591" s="1846" t="s">
        <v>234</v>
      </c>
      <c r="D591" s="1718"/>
      <c r="E591" s="633">
        <v>9.2232220868741666E-2</v>
      </c>
      <c r="H591" s="1846" t="s">
        <v>290</v>
      </c>
      <c r="I591" s="1718"/>
      <c r="J591" s="634">
        <v>-4.3165991901835555E-3</v>
      </c>
      <c r="M591" s="1846" t="s">
        <v>295</v>
      </c>
      <c r="N591" s="1718"/>
      <c r="O591" s="635">
        <v>5.4595560938497877E-4</v>
      </c>
    </row>
    <row r="592" s="623" customFormat="true" ht="17.1" customHeight="true" x14ac:dyDescent="0.2">
      <c r="C592" s="1846" t="s">
        <v>254</v>
      </c>
      <c r="D592" s="1718"/>
      <c r="E592" s="633">
        <v>4.20288898766185E-2</v>
      </c>
      <c r="H592" s="1846" t="s">
        <v>297</v>
      </c>
      <c r="I592" s="1718"/>
      <c r="J592" s="634">
        <v>-1.9320298177935625E-3</v>
      </c>
      <c r="M592" s="1846" t="s">
        <v>293</v>
      </c>
      <c r="N592" s="1718"/>
      <c r="O592" s="635">
        <v>3.8792039893261391E-3</v>
      </c>
    </row>
    <row r="593" s="623" customFormat="true" ht="17.1" customHeight="true" x14ac:dyDescent="0.2">
      <c r="C593" s="1846" t="s">
        <v>259</v>
      </c>
      <c r="D593" s="1718"/>
      <c r="E593" s="633">
        <v>2.6552496823088897E-2</v>
      </c>
      <c r="H593" s="1846" t="s">
        <v>291</v>
      </c>
      <c r="I593" s="1718"/>
      <c r="J593" s="634">
        <v>-4.1445081096988462E-3</v>
      </c>
      <c r="M593" s="1846" t="s">
        <v>234</v>
      </c>
      <c r="N593" s="1718"/>
      <c r="O593" s="635">
        <v>9.7468911862885491E-2</v>
      </c>
    </row>
    <row r="594" s="623" customFormat="true" ht="17.1" customHeight="true" x14ac:dyDescent="0.2">
      <c r="C594" s="1846" t="s">
        <v>284</v>
      </c>
      <c r="D594" s="1718"/>
      <c r="E594" s="633">
        <v>2.7071224909292844E-3</v>
      </c>
      <c r="H594" s="1846" t="s">
        <v>289</v>
      </c>
      <c r="I594" s="1718"/>
      <c r="J594" s="634">
        <v>3.7510223183002955E-3</v>
      </c>
      <c r="M594" s="1846" t="s">
        <v>254</v>
      </c>
      <c r="N594" s="1718"/>
      <c r="O594" s="635">
        <v>3.9329389468637364E-2</v>
      </c>
    </row>
    <row r="595" s="623" customFormat="true" ht="17.1" customHeight="true" x14ac:dyDescent="0.2">
      <c r="C595" s="1846" t="s">
        <v>283</v>
      </c>
      <c r="D595" s="1718"/>
      <c r="E595" s="633">
        <v>-5.2675805124594993E-3</v>
      </c>
      <c r="H595" s="1846" t="s">
        <v>292</v>
      </c>
      <c r="I595" s="1718"/>
      <c r="J595" s="634">
        <v>1.3924565531906691E-3</v>
      </c>
      <c r="M595" s="1846" t="s">
        <v>259</v>
      </c>
      <c r="N595" s="1718"/>
      <c r="O595" s="635">
        <v>4.2176805421857838E-2</v>
      </c>
    </row>
    <row r="596" s="623" customFormat="true" ht="17.1" customHeight="true" x14ac:dyDescent="0.2">
      <c r="C596" s="1846" t="s">
        <v>241</v>
      </c>
      <c r="D596" s="1718"/>
      <c r="E596" s="633">
        <v>-5.9026882196830388E-2</v>
      </c>
      <c r="H596" s="1846" t="s">
        <v>296</v>
      </c>
      <c r="I596" s="1718"/>
      <c r="J596" s="634">
        <v>-2.7076304886138915E-3</v>
      </c>
      <c r="M596" s="1846" t="s">
        <v>284</v>
      </c>
      <c r="N596" s="1718"/>
      <c r="O596" s="635">
        <v>7.8502655940897378E-3</v>
      </c>
    </row>
    <row r="597" s="623" customFormat="true" ht="17.1" customHeight="true" x14ac:dyDescent="0.2">
      <c r="C597" s="1846" t="s">
        <v>290</v>
      </c>
      <c r="D597" s="1718"/>
      <c r="E597" s="633">
        <v>-1.4553235338876441E-3</v>
      </c>
      <c r="H597" s="1846" t="s">
        <v>276</v>
      </c>
      <c r="I597" s="1718"/>
      <c r="J597" s="634">
        <v>-1.5281247554267883E-2</v>
      </c>
      <c r="M597" s="1846" t="s">
        <v>283</v>
      </c>
      <c r="N597" s="1718"/>
      <c r="O597" s="635">
        <v>-6.1395262013432261E-3</v>
      </c>
    </row>
    <row r="598" s="623" customFormat="true" ht="17.1" customHeight="true" x14ac:dyDescent="0.2">
      <c r="C598" s="1846" t="s">
        <v>297</v>
      </c>
      <c r="D598" s="1718"/>
      <c r="E598" s="633">
        <v>-1.1679927565666857E-3</v>
      </c>
      <c r="H598" s="1846" t="s">
        <v>285</v>
      </c>
      <c r="I598" s="1718"/>
      <c r="J598" s="634">
        <v>-7.7541233190837645E-3</v>
      </c>
      <c r="M598" s="1846" t="s">
        <v>241</v>
      </c>
      <c r="N598" s="1718"/>
      <c r="O598" s="635">
        <v>-8.5231870098349746E-2</v>
      </c>
    </row>
    <row r="599" s="623" customFormat="true" ht="17.1" customHeight="true" x14ac:dyDescent="0.2">
      <c r="C599" s="1846" t="s">
        <v>291</v>
      </c>
      <c r="D599" s="1718"/>
      <c r="E599" s="633">
        <v>-2.1365806092460359E-3</v>
      </c>
      <c r="H599" s="1846" t="s">
        <v>274</v>
      </c>
      <c r="I599" s="1718"/>
      <c r="J599" s="634">
        <v>8.6766974183742282E-3</v>
      </c>
      <c r="M599" s="1846" t="s">
        <v>290</v>
      </c>
      <c r="N599" s="1718"/>
      <c r="O599" s="635">
        <v>6.4045190506112609E-4</v>
      </c>
    </row>
    <row r="600" s="623" customFormat="true" ht="17.1" customHeight="true" x14ac:dyDescent="0.2">
      <c r="C600" s="1846" t="s">
        <v>289</v>
      </c>
      <c r="D600" s="1718"/>
      <c r="E600" s="633">
        <v>2.7716562778624409E-3</v>
      </c>
      <c r="H600" s="1846" t="s">
        <v>258</v>
      </c>
      <c r="I600" s="1718"/>
      <c r="J600" s="634">
        <v>2.7009814538427102E-2</v>
      </c>
      <c r="M600" s="1846" t="s">
        <v>297</v>
      </c>
      <c r="N600" s="1718"/>
      <c r="O600" s="635">
        <v>-1.1422808557017881E-3</v>
      </c>
    </row>
    <row r="601" s="623" customFormat="true" ht="17.1" customHeight="true" x14ac:dyDescent="0.2">
      <c r="C601" s="1846" t="s">
        <v>292</v>
      </c>
      <c r="D601" s="1718"/>
      <c r="E601" s="633">
        <v>1.9823056708353792E-3</v>
      </c>
      <c r="H601" s="1846" t="s">
        <v>278</v>
      </c>
      <c r="I601" s="1718"/>
      <c r="J601" s="634">
        <v>8.2445285111739149E-3</v>
      </c>
      <c r="M601" s="1846" t="s">
        <v>291</v>
      </c>
      <c r="N601" s="1718"/>
      <c r="O601" s="635">
        <v>-1.4202087033091775E-3</v>
      </c>
    </row>
    <row r="602" s="623" customFormat="true" ht="17.1" customHeight="true" x14ac:dyDescent="0.2">
      <c r="C602" s="1846" t="s">
        <v>296</v>
      </c>
      <c r="D602" s="1718"/>
      <c r="E602" s="633">
        <v>-1.1558422941490877E-3</v>
      </c>
      <c r="H602" s="1846" t="s">
        <v>231</v>
      </c>
      <c r="I602" s="1718"/>
      <c r="J602" s="634">
        <v>9.4663220758807259E-2</v>
      </c>
      <c r="M602" s="1846" t="s">
        <v>289</v>
      </c>
      <c r="N602" s="1718"/>
      <c r="O602" s="635">
        <v>3.0123002261777929E-3</v>
      </c>
    </row>
    <row r="603" s="623" customFormat="true" ht="17.1" customHeight="true" x14ac:dyDescent="0.2">
      <c r="C603" s="1846" t="s">
        <v>276</v>
      </c>
      <c r="D603" s="1718"/>
      <c r="E603" s="633">
        <v>-3.2402547798719749E-3</v>
      </c>
      <c r="H603" s="1846" t="s">
        <v>257</v>
      </c>
      <c r="I603" s="1718"/>
      <c r="J603" s="634">
        <v>-3.5750246497809376E-2</v>
      </c>
      <c r="M603" s="1846" t="s">
        <v>292</v>
      </c>
      <c r="N603" s="1718"/>
      <c r="O603" s="635">
        <v>1.5457375061891504E-3</v>
      </c>
    </row>
    <row r="604" s="623" customFormat="true" ht="17.1" customHeight="true" x14ac:dyDescent="0.2">
      <c r="C604" s="1846" t="s">
        <v>285</v>
      </c>
      <c r="D604" s="1718"/>
      <c r="E604" s="633">
        <v>-5.941196961591122E-5</v>
      </c>
      <c r="H604" s="1846" t="s">
        <v>245</v>
      </c>
      <c r="I604" s="1718"/>
      <c r="J604" s="634">
        <v>-5.3815384129942294E-2</v>
      </c>
      <c r="M604" s="1846" t="s">
        <v>296</v>
      </c>
      <c r="N604" s="1718"/>
      <c r="O604" s="635">
        <v>-1.4248648307019723E-3</v>
      </c>
    </row>
    <row r="605" s="623" customFormat="true" ht="17.1" customHeight="true" x14ac:dyDescent="0.2">
      <c r="C605" s="1846" t="s">
        <v>274</v>
      </c>
      <c r="D605" s="1718"/>
      <c r="E605" s="633">
        <v>1.2570320882071453E-2</v>
      </c>
      <c r="H605" s="1846" t="s">
        <v>300</v>
      </c>
      <c r="I605" s="1718"/>
      <c r="J605" s="634">
        <v>9.606850182788928E-4</v>
      </c>
      <c r="M605" s="1846" t="s">
        <v>276</v>
      </c>
      <c r="N605" s="1718"/>
      <c r="O605" s="635">
        <v>1.6777302478684992E-4</v>
      </c>
    </row>
    <row r="606" s="623" customFormat="true" ht="17.1" customHeight="true" x14ac:dyDescent="0.2">
      <c r="C606" s="1846" t="s">
        <v>258</v>
      </c>
      <c r="D606" s="1718"/>
      <c r="E606" s="633">
        <v>3.0196945054300782E-2</v>
      </c>
      <c r="H606" s="1846" t="s">
        <v>261</v>
      </c>
      <c r="I606" s="1718"/>
      <c r="J606" s="634">
        <v>2.6397864538062719E-3</v>
      </c>
      <c r="M606" s="1846" t="s">
        <v>285</v>
      </c>
      <c r="N606" s="1718"/>
      <c r="O606" s="635">
        <v>5.942123712422716E-3</v>
      </c>
    </row>
    <row r="607" s="623" customFormat="true" ht="17.1" customHeight="true" x14ac:dyDescent="0.2">
      <c r="C607" s="1846" t="s">
        <v>278</v>
      </c>
      <c r="D607" s="1718"/>
      <c r="E607" s="633">
        <v>8.8027933209908465E-3</v>
      </c>
      <c r="H607" s="1846" t="s">
        <v>262</v>
      </c>
      <c r="I607" s="1718"/>
      <c r="J607" s="634">
        <v>-2.1104936485380983E-2</v>
      </c>
      <c r="M607" s="1846" t="s">
        <v>274</v>
      </c>
      <c r="N607" s="1718"/>
      <c r="O607" s="635">
        <v>1.8300479064307949E-2</v>
      </c>
    </row>
    <row r="608" s="623" customFormat="true" ht="17.1" customHeight="true" x14ac:dyDescent="0.2">
      <c r="C608" s="1846" t="s">
        <v>231</v>
      </c>
      <c r="D608" s="1718"/>
      <c r="E608" s="633">
        <v>9.1579274515071751E-2</v>
      </c>
      <c r="H608" s="1846" t="s">
        <v>261</v>
      </c>
      <c r="I608" s="1718"/>
      <c r="J608" s="634">
        <v>2.6069361970006939E-2</v>
      </c>
      <c r="M608" s="1846" t="s">
        <v>258</v>
      </c>
      <c r="N608" s="1718"/>
      <c r="O608" s="635">
        <v>3.6650432766287176E-2</v>
      </c>
    </row>
    <row r="609" s="623" customFormat="true" ht="17.1" customHeight="true" x14ac:dyDescent="0.2">
      <c r="C609" s="1846" t="s">
        <v>257</v>
      </c>
      <c r="D609" s="1718"/>
      <c r="E609" s="633">
        <v>5.4655755986329334E-3</v>
      </c>
      <c r="H609" s="1846" t="s">
        <v>260</v>
      </c>
      <c r="I609" s="1718"/>
      <c r="J609" s="634">
        <v>3.2605960413814042E-2</v>
      </c>
      <c r="M609" s="1846" t="s">
        <v>278</v>
      </c>
      <c r="N609" s="1718"/>
      <c r="O609" s="635">
        <v>1.0912599249946989E-2</v>
      </c>
    </row>
    <row r="610" s="623" customFormat="true" ht="17.1" customHeight="true" x14ac:dyDescent="0.2">
      <c r="C610" s="1846" t="s">
        <v>294</v>
      </c>
      <c r="D610" s="1718"/>
      <c r="E610" s="633">
        <v>-1.2577395304437984E-3</v>
      </c>
      <c r="H610" s="1846" t="s">
        <v>270</v>
      </c>
      <c r="I610" s="1718"/>
      <c r="J610" s="634">
        <v>1.2156570289758931E-3</v>
      </c>
      <c r="M610" s="1846" t="s">
        <v>231</v>
      </c>
      <c r="N610" s="1718"/>
      <c r="O610" s="635">
        <v>8.91022210209923E-2</v>
      </c>
    </row>
    <row r="611" s="623" customFormat="true" ht="17.1" customHeight="true" x14ac:dyDescent="0.2">
      <c r="C611" s="1846" t="s">
        <v>245</v>
      </c>
      <c r="D611" s="1718"/>
      <c r="E611" s="633">
        <v>-5.3768314558890688E-2</v>
      </c>
      <c r="H611" s="1846" t="s">
        <v>243</v>
      </c>
      <c r="I611" s="1718"/>
      <c r="J611" s="634">
        <v>7.3015598295065334E-2</v>
      </c>
      <c r="M611" s="1846" t="s">
        <v>257</v>
      </c>
      <c r="N611" s="1718"/>
      <c r="O611" s="635">
        <v>4.4023671600391515E-2</v>
      </c>
    </row>
    <row r="612" s="623" customFormat="true" ht="17.1" customHeight="true" x14ac:dyDescent="0.2">
      <c r="C612" s="1846" t="s">
        <v>300</v>
      </c>
      <c r="D612" s="1718"/>
      <c r="E612" s="633">
        <v>-4.0734722245727495E-4</v>
      </c>
      <c r="H612" s="1846" t="s">
        <v>273</v>
      </c>
      <c r="I612" s="1718"/>
      <c r="J612" s="634">
        <v>1.2310525602035115E-2</v>
      </c>
      <c r="M612" s="1846" t="s">
        <v>294</v>
      </c>
      <c r="N612" s="1718"/>
      <c r="O612" s="635">
        <v>-1.8007883525519655E-3</v>
      </c>
    </row>
    <row r="613" s="623" customFormat="true" ht="17.1" customHeight="true" x14ac:dyDescent="0.2">
      <c r="C613" s="1846" t="s">
        <v>261</v>
      </c>
      <c r="D613" s="1718"/>
      <c r="E613" s="633">
        <v>1.1261167244892914E-3</v>
      </c>
      <c r="H613" s="1846" t="s">
        <v>237</v>
      </c>
      <c r="I613" s="1718"/>
      <c r="J613" s="634">
        <v>8.7158896014768381E-2</v>
      </c>
      <c r="M613" s="1846" t="s">
        <v>245</v>
      </c>
      <c r="N613" s="1718"/>
      <c r="O613" s="635">
        <v>-7.8181457555369288E-2</v>
      </c>
    </row>
    <row r="614" s="623" customFormat="true" ht="17.1" customHeight="true" x14ac:dyDescent="0.2">
      <c r="C614" s="1846" t="s">
        <v>262</v>
      </c>
      <c r="D614" s="1718"/>
      <c r="E614" s="633">
        <v>1.2973361519279098E-2</v>
      </c>
      <c r="H614" s="1846" t="s">
        <v>264</v>
      </c>
      <c r="I614" s="1718"/>
      <c r="J614" s="634">
        <v>1.8922951388504392E-2</v>
      </c>
      <c r="M614" s="1846" t="s">
        <v>300</v>
      </c>
      <c r="N614" s="1718"/>
      <c r="O614" s="635">
        <v>-1.3034473520065802E-3</v>
      </c>
    </row>
    <row r="615" s="623" customFormat="true" ht="17.1" customHeight="true" x14ac:dyDescent="0.2">
      <c r="C615" s="1846" t="s">
        <v>261</v>
      </c>
      <c r="D615" s="1718"/>
      <c r="E615" s="633">
        <v>1.997973980320478E-2</v>
      </c>
      <c r="H615" s="1846" t="s">
        <v>251</v>
      </c>
      <c r="I615" s="1718"/>
      <c r="J615" s="634">
        <v>1.7207885306122921E-2</v>
      </c>
      <c r="M615" s="1846" t="s">
        <v>261</v>
      </c>
      <c r="N615" s="1718"/>
      <c r="O615" s="635">
        <v>-9.3150087697877902E-4</v>
      </c>
    </row>
    <row r="616" s="623" customFormat="true" ht="17.1" customHeight="true" x14ac:dyDescent="0.2">
      <c r="C616" s="1846" t="s">
        <v>260</v>
      </c>
      <c r="D616" s="1718"/>
      <c r="E616" s="633">
        <v>2.8935712552907712E-2</v>
      </c>
      <c r="H616" s="1846" t="s">
        <v>287</v>
      </c>
      <c r="I616" s="1718"/>
      <c r="J616" s="634">
        <v>3.0681595955087126E-3</v>
      </c>
      <c r="M616" s="1846" t="s">
        <v>262</v>
      </c>
      <c r="N616" s="1718"/>
      <c r="O616" s="635">
        <v>3.1467669333207667E-2</v>
      </c>
    </row>
    <row r="617" s="623" customFormat="true" ht="17.1" customHeight="true" x14ac:dyDescent="0.2">
      <c r="C617" s="1846" t="s">
        <v>270</v>
      </c>
      <c r="D617" s="1718"/>
      <c r="E617" s="633">
        <v>1.6990535340484893E-3</v>
      </c>
      <c r="H617" s="1846" t="s">
        <v>235</v>
      </c>
      <c r="I617" s="1718"/>
      <c r="J617" s="634">
        <v>-8.9525172427882396E-2</v>
      </c>
      <c r="M617" s="1846" t="s">
        <v>261</v>
      </c>
      <c r="N617" s="1718"/>
      <c r="O617" s="635">
        <v>2.4575268416947547E-2</v>
      </c>
    </row>
    <row r="618" s="623" customFormat="true" ht="17.1" customHeight="true" x14ac:dyDescent="0.2">
      <c r="C618" s="1846" t="s">
        <v>243</v>
      </c>
      <c r="D618" s="1718"/>
      <c r="E618" s="633">
        <v>6.9505882174314443E-2</v>
      </c>
      <c r="H618" s="1846" t="s">
        <v>280</v>
      </c>
      <c r="I618" s="1718"/>
      <c r="J618" s="634">
        <v>4.0466360989052279E-3</v>
      </c>
      <c r="M618" s="1846" t="s">
        <v>260</v>
      </c>
      <c r="N618" s="1718"/>
      <c r="O618" s="635">
        <v>3.0797018290897465E-2</v>
      </c>
    </row>
    <row r="619" s="623" customFormat="true" ht="17.1" customHeight="true" x14ac:dyDescent="0.2">
      <c r="C619" s="1846" t="s">
        <v>273</v>
      </c>
      <c r="D619" s="1718"/>
      <c r="E619" s="633">
        <v>1.6054821798885056E-2</v>
      </c>
      <c r="H619" s="1846" t="s">
        <v>299</v>
      </c>
      <c r="I619" s="1718"/>
      <c r="J619" s="634">
        <v>1.1799496548684973E-3</v>
      </c>
      <c r="M619" s="1846" t="s">
        <v>270</v>
      </c>
      <c r="N619" s="1718"/>
      <c r="O619" s="635">
        <v>2.2611415466038155E-2</v>
      </c>
    </row>
    <row r="620" s="623" customFormat="true" ht="17.1" customHeight="true" x14ac:dyDescent="0.2">
      <c r="C620" s="1846" t="s">
        <v>237</v>
      </c>
      <c r="D620" s="1718"/>
      <c r="E620" s="633">
        <v>9.3400541191689529E-2</v>
      </c>
      <c r="H620" s="1846" t="s">
        <v>275</v>
      </c>
      <c r="I620" s="1718"/>
      <c r="J620" s="634">
        <v>-5.6484224409032442E-4</v>
      </c>
      <c r="M620" s="1846" t="s">
        <v>243</v>
      </c>
      <c r="N620" s="1718"/>
      <c r="O620" s="635">
        <v>5.214617159133391E-2</v>
      </c>
    </row>
    <row r="621" s="623" customFormat="true" ht="17.1" customHeight="true" x14ac:dyDescent="0.2">
      <c r="C621" s="1846" t="s">
        <v>264</v>
      </c>
      <c r="D621" s="1718"/>
      <c r="E621" s="633">
        <v>2.1218772727240227E-2</v>
      </c>
      <c r="H621" s="1846" t="s">
        <v>281</v>
      </c>
      <c r="I621" s="1718"/>
      <c r="J621" s="634">
        <v>-8.4368804302144672E-3</v>
      </c>
      <c r="M621" s="1846" t="s">
        <v>273</v>
      </c>
      <c r="N621" s="1718"/>
      <c r="O621" s="635">
        <v>2.0046285502386768E-2</v>
      </c>
    </row>
    <row r="622" s="623" customFormat="true" ht="17.1" customHeight="true" x14ac:dyDescent="0.2">
      <c r="C622" s="1846" t="s">
        <v>282</v>
      </c>
      <c r="D622" s="1718"/>
      <c r="E622" s="633">
        <v>5.0670028273561698E-3</v>
      </c>
      <c r="H622" s="1846" t="s">
        <v>263</v>
      </c>
      <c r="I622" s="1718"/>
      <c r="J622" s="636">
        <v>-2.5794220177029543E-2</v>
      </c>
      <c r="M622" s="1846" t="s">
        <v>237</v>
      </c>
      <c r="N622" s="1718"/>
      <c r="O622" s="635">
        <v>0.10587911875006098</v>
      </c>
    </row>
    <row r="623" s="623" customFormat="true" ht="17.1" customHeight="true" x14ac:dyDescent="0.2">
      <c r="C623" s="1846" t="s">
        <v>298</v>
      </c>
      <c r="D623" s="1718"/>
      <c r="E623" s="633">
        <v>8.7156809616722314E-4</v>
      </c>
      <c r="H623" s="1829"/>
      <c r="I623" s="1844"/>
      <c r="J623" s="637"/>
      <c r="M623" s="1846" t="s">
        <v>264</v>
      </c>
      <c r="N623" s="1718"/>
      <c r="O623" s="635">
        <v>1.7168635364358368E-2</v>
      </c>
    </row>
    <row r="624" s="623" customFormat="true" ht="17.1" customHeight="true" x14ac:dyDescent="0.2">
      <c r="C624" s="1846" t="s">
        <v>251</v>
      </c>
      <c r="D624" s="1718"/>
      <c r="E624" s="633">
        <v>4.4038815558836833E-2</v>
      </c>
      <c r="H624" s="1829"/>
      <c r="I624" s="1718"/>
      <c r="M624" s="1846" t="s">
        <v>282</v>
      </c>
      <c r="N624" s="1718"/>
      <c r="O624" s="635">
        <v>8.9881736775704463E-3</v>
      </c>
    </row>
    <row r="625" s="623" customFormat="true" ht="17.1" customHeight="true" x14ac:dyDescent="0.2">
      <c r="C625" s="1846" t="s">
        <v>230</v>
      </c>
      <c r="D625" s="1718"/>
      <c r="E625" s="633">
        <v>-0.10045416485661565</v>
      </c>
      <c r="H625" s="1820" t="s">
        <v>308</v>
      </c>
      <c r="I625" s="1718"/>
      <c r="J625" s="1718"/>
      <c r="M625" s="1846" t="s">
        <v>298</v>
      </c>
      <c r="N625" s="1718"/>
      <c r="O625" s="635">
        <v>2.7536497297810229E-3</v>
      </c>
    </row>
    <row r="626" s="623" customFormat="true" ht="17.1" customHeight="true" x14ac:dyDescent="0.2">
      <c r="C626" s="1846" t="s">
        <v>235</v>
      </c>
      <c r="D626" s="1718"/>
      <c r="E626" s="633">
        <v>-9.4894673544638389E-2</v>
      </c>
      <c r="H626" s="1845" t="s">
        <v>227</v>
      </c>
      <c r="I626" s="1718"/>
      <c r="J626" s="664" t="s">
        <v>229</v>
      </c>
      <c r="M626" s="1846" t="s">
        <v>251</v>
      </c>
      <c r="N626" s="1718"/>
      <c r="O626" s="635">
        <v>5.5776835162619581E-2</v>
      </c>
    </row>
    <row r="627" s="623" customFormat="true" ht="17.1" customHeight="true" x14ac:dyDescent="0.2">
      <c r="C627" s="1846" t="s">
        <v>280</v>
      </c>
      <c r="D627" s="1718"/>
      <c r="E627" s="633">
        <v>5.9995264699225495E-3</v>
      </c>
      <c r="H627" s="1843" t="s">
        <v>229</v>
      </c>
      <c r="I627" s="1844"/>
      <c r="J627" s="665">
        <v>1</v>
      </c>
      <c r="M627" s="1846" t="s">
        <v>230</v>
      </c>
      <c r="N627" s="1718"/>
      <c r="O627" s="635">
        <v>-0.11103247847901349</v>
      </c>
    </row>
    <row r="628" s="623" customFormat="true" ht="17.1" customHeight="true" x14ac:dyDescent="0.2">
      <c r="C628" s="1846" t="s">
        <v>299</v>
      </c>
      <c r="D628" s="1718"/>
      <c r="E628" s="633">
        <v>5.5045518172650064E-4</v>
      </c>
      <c r="H628" s="1829"/>
      <c r="I628" s="1844"/>
      <c r="J628" s="637"/>
      <c r="M628" s="1846" t="s">
        <v>287</v>
      </c>
      <c r="N628" s="1718"/>
      <c r="O628" s="635">
        <v>6.0831608019258692E-3</v>
      </c>
    </row>
    <row r="629" s="623" customFormat="true" ht="17.1" customHeight="true" x14ac:dyDescent="0.2">
      <c r="C629" s="1846" t="s">
        <v>275</v>
      </c>
      <c r="D629" s="1718"/>
      <c r="E629" s="633">
        <v>1.0175187268047833E-3</v>
      </c>
      <c r="H629" s="1829"/>
      <c r="I629" s="1718"/>
      <c r="M629" s="1846" t="s">
        <v>235</v>
      </c>
      <c r="N629" s="1718"/>
      <c r="O629" s="635">
        <v>-0.10461930765903081</v>
      </c>
    </row>
    <row r="630" s="623" customFormat="true" ht="17.1" customHeight="true" x14ac:dyDescent="0.2">
      <c r="C630" s="1846" t="s">
        <v>281</v>
      </c>
      <c r="D630" s="1718"/>
      <c r="E630" s="633">
        <v>-5.9650992251098029E-3</v>
      </c>
      <c r="H630" s="1829"/>
      <c r="I630" s="1718"/>
      <c r="M630" s="1846" t="s">
        <v>280</v>
      </c>
      <c r="N630" s="1718"/>
      <c r="O630" s="635">
        <v>1.0452393275457536E-2</v>
      </c>
    </row>
    <row r="631" s="623" customFormat="true" ht="17.1" customHeight="true" x14ac:dyDescent="0.2">
      <c r="C631" s="1846" t="s">
        <v>263</v>
      </c>
      <c r="D631" s="1718"/>
      <c r="E631" s="638">
        <v>-1.4158493089117808E-2</v>
      </c>
      <c r="H631" s="1829"/>
      <c r="I631" s="1718"/>
      <c r="M631" s="1846" t="s">
        <v>299</v>
      </c>
      <c r="N631" s="1718"/>
      <c r="O631" s="635">
        <v>1.4020079071151146E-3</v>
      </c>
    </row>
    <row r="632" s="623" customFormat="true" ht="17.1" customHeight="true" x14ac:dyDescent="0.2">
      <c r="C632" s="1829"/>
      <c r="D632" s="1844"/>
      <c r="E632" s="637"/>
      <c r="H632" s="1829"/>
      <c r="I632" s="1718"/>
      <c r="M632" s="1846" t="s">
        <v>275</v>
      </c>
      <c r="N632" s="1718"/>
      <c r="O632" s="635">
        <v>1.7297358564885502E-2</v>
      </c>
    </row>
    <row r="633" s="623" customFormat="true" ht="17.1" customHeight="true" x14ac:dyDescent="0.2">
      <c r="C633" s="1829"/>
      <c r="D633" s="1718"/>
      <c r="H633" s="1829"/>
      <c r="I633" s="1718"/>
      <c r="M633" s="1846" t="s">
        <v>281</v>
      </c>
      <c r="N633" s="1718"/>
      <c r="O633" s="635">
        <v>-3.50328588850145E-3</v>
      </c>
    </row>
    <row r="634" s="623" customFormat="true" ht="17.1" customHeight="true" x14ac:dyDescent="0.2">
      <c r="C634" s="1820" t="s">
        <v>308</v>
      </c>
      <c r="D634" s="1718"/>
      <c r="E634" s="1718"/>
      <c r="H634" s="1829"/>
      <c r="I634" s="1718"/>
      <c r="M634" s="1846" t="s">
        <v>263</v>
      </c>
      <c r="N634" s="1718"/>
      <c r="O634" s="639">
        <v>-1.0089591348309519E-2</v>
      </c>
    </row>
    <row r="635" s="623" customFormat="true" ht="12.95" customHeight="true" x14ac:dyDescent="0.2">
      <c r="C635" s="1845" t="s">
        <v>227</v>
      </c>
      <c r="D635" s="1718"/>
      <c r="E635" s="666" t="s">
        <v>229</v>
      </c>
      <c r="H635" s="1829"/>
      <c r="I635" s="1718"/>
      <c r="M635" s="1829"/>
      <c r="N635" s="1844"/>
      <c r="O635" s="637"/>
    </row>
    <row r="636" s="623" customFormat="true" ht="17.1" customHeight="true" x14ac:dyDescent="0.2">
      <c r="C636" s="1843" t="s">
        <v>229</v>
      </c>
      <c r="D636" s="1844"/>
      <c r="E636" s="667">
        <v>0.99999999999999978</v>
      </c>
      <c r="H636" s="1829"/>
      <c r="I636" s="1718"/>
      <c r="M636" s="1829"/>
      <c r="N636" s="1718"/>
    </row>
    <row r="637" s="623" customFormat="true" ht="36" customHeight="true" x14ac:dyDescent="0.2">
      <c r="C637" s="1829"/>
      <c r="D637" s="1844"/>
      <c r="E637" s="637"/>
      <c r="H637" s="1829"/>
      <c r="I637" s="1718"/>
      <c r="M637" s="1820" t="s">
        <v>308</v>
      </c>
      <c r="N637" s="1718"/>
      <c r="O637" s="1718"/>
    </row>
    <row r="638" s="623" customFormat="true" ht="15.95" customHeight="true" x14ac:dyDescent="0.2">
      <c r="C638" s="1829"/>
      <c r="D638" s="1718"/>
      <c r="H638" s="1829"/>
      <c r="I638" s="1718"/>
      <c r="M638" s="1845" t="s">
        <v>227</v>
      </c>
      <c r="N638" s="1718"/>
      <c r="O638" s="668" t="s">
        <v>229</v>
      </c>
    </row>
    <row r="639" s="623" customFormat="true" ht="17.1" customHeight="true" x14ac:dyDescent="0.2">
      <c r="C639" s="1829"/>
      <c r="D639" s="1718"/>
      <c r="H639" s="1829"/>
      <c r="I639" s="1718"/>
      <c r="M639" s="1843" t="s">
        <v>229</v>
      </c>
      <c r="N639" s="1844"/>
      <c r="O639" s="669">
        <v>1</v>
      </c>
    </row>
    <row r="640" s="623" customFormat="true" ht="39.95" customHeight="true" x14ac:dyDescent="0.2">
      <c r="C640" s="1829"/>
      <c r="D640" s="1718"/>
      <c r="H640" s="1829"/>
      <c r="I640" s="1718"/>
      <c r="M640" s="1829"/>
      <c r="N640" s="1844"/>
      <c r="O640" s="637"/>
    </row>
    <row r="641" s="623" customFormat="true" ht="15" customHeight="true" x14ac:dyDescent="0.2">
      <c r="C641" s="1829"/>
      <c r="D641" s="1718"/>
      <c r="H641" s="1829"/>
      <c r="I641" s="1718"/>
      <c r="M641" s="1829"/>
      <c r="N641" s="1718"/>
    </row>
    <row r="642" s="623" customFormat="true" ht="15" customHeight="true" x14ac:dyDescent="0.2">
      <c r="C642" s="1829"/>
      <c r="D642" s="1718"/>
      <c r="H642" s="1829"/>
      <c r="I642" s="1718"/>
      <c r="M642" s="1829"/>
      <c r="N642" s="1718"/>
    </row>
    <row r="643" s="623" customFormat="true" ht="15" customHeight="true" x14ac:dyDescent="0.2">
      <c r="C643" s="1829"/>
      <c r="D643" s="1718"/>
      <c r="H643" s="1829"/>
      <c r="I643" s="1718"/>
      <c r="M643" s="1829"/>
      <c r="N643" s="1718"/>
    </row>
    <row r="644" s="623" customFormat="true" ht="15" customHeight="true" x14ac:dyDescent="0.2">
      <c r="C644" s="1829"/>
      <c r="D644" s="1718"/>
      <c r="H644" s="1829"/>
      <c r="I644" s="1718"/>
      <c r="M644" s="1829"/>
      <c r="N644" s="1718"/>
    </row>
    <row r="645" s="623" customFormat="true" ht="15" customHeight="true" x14ac:dyDescent="0.2">
      <c r="C645" s="1829"/>
      <c r="D645" s="1718"/>
      <c r="H645" s="1829"/>
      <c r="I645" s="1718"/>
      <c r="M645" s="1829"/>
      <c r="N645" s="1718"/>
    </row>
    <row r="646" s="623" customFormat="true" ht="15" customHeight="true" x14ac:dyDescent="0.2">
      <c r="C646" s="1829"/>
      <c r="D646" s="1718"/>
      <c r="H646" s="1829"/>
      <c r="I646" s="1718"/>
      <c r="M646" s="1829"/>
      <c r="N646" s="1718"/>
    </row>
    <row r="647" s="623" customFormat="true" ht="15" customHeight="true" x14ac:dyDescent="0.2">
      <c r="C647" s="1829"/>
      <c r="D647" s="1718"/>
      <c r="H647" s="1829"/>
      <c r="I647" s="1718"/>
      <c r="M647" s="1829"/>
      <c r="N647" s="1718"/>
    </row>
    <row r="648" s="623" customFormat="true" ht="15" customHeight="true" x14ac:dyDescent="0.2">
      <c r="C648" s="1829"/>
      <c r="D648" s="1718"/>
      <c r="H648" s="1829"/>
      <c r="I648" s="1718"/>
      <c r="M648" s="1829"/>
      <c r="N648" s="1718"/>
    </row>
    <row r="649" s="623" customFormat="true" ht="15" customHeight="true" x14ac:dyDescent="0.2">
      <c r="C649" s="1829"/>
      <c r="D649" s="1718"/>
      <c r="H649" s="1829"/>
      <c r="I649" s="1718"/>
      <c r="M649" s="1829"/>
      <c r="N649" s="1718"/>
    </row>
    <row r="650" s="623" customFormat="true" ht="15" customHeight="true" x14ac:dyDescent="0.2">
      <c r="C650" s="1829"/>
      <c r="D650" s="1718"/>
      <c r="H650" s="1829"/>
      <c r="I650" s="1718"/>
      <c r="M650" s="1829"/>
      <c r="N650" s="1718"/>
    </row>
    <row r="651" s="623" customFormat="true" ht="15" customHeight="true" x14ac:dyDescent="0.2">
      <c r="C651" s="1829"/>
      <c r="D651" s="1718"/>
      <c r="H651" s="1829"/>
      <c r="I651" s="1718"/>
      <c r="M651" s="1829"/>
      <c r="N651" s="1718"/>
    </row>
    <row r="652" s="623" customFormat="true" ht="15" customHeight="true" x14ac:dyDescent="0.2">
      <c r="C652" s="1829"/>
      <c r="D652" s="1718"/>
      <c r="H652" s="1829"/>
      <c r="I652" s="1718"/>
      <c r="M652" s="1829"/>
      <c r="N652" s="1718"/>
    </row>
    <row r="653" s="623" customFormat="true" ht="15" customHeight="true" x14ac:dyDescent="0.2">
      <c r="C653" s="1829"/>
      <c r="D653" s="1718"/>
      <c r="H653" s="1829"/>
      <c r="I653" s="1718"/>
      <c r="M653" s="1829"/>
      <c r="N653" s="1718"/>
    </row>
    <row r="654" s="623" customFormat="true" ht="15" customHeight="true" x14ac:dyDescent="0.2">
      <c r="C654" s="1829"/>
      <c r="D654" s="1718"/>
      <c r="H654" s="1829"/>
      <c r="I654" s="1718"/>
      <c r="M654" s="1829"/>
      <c r="N654" s="1718"/>
    </row>
    <row r="655" s="623" customFormat="true" ht="15" customHeight="true" x14ac:dyDescent="0.2">
      <c r="C655" s="1829"/>
      <c r="D655" s="1718"/>
      <c r="H655" s="1829"/>
      <c r="I655" s="1718"/>
      <c r="M655" s="1829"/>
      <c r="N655" s="1718"/>
    </row>
    <row r="656" s="623" customFormat="true" ht="15" customHeight="true" x14ac:dyDescent="0.2">
      <c r="C656" s="1829"/>
      <c r="D656" s="1718"/>
      <c r="H656" s="1829"/>
      <c r="I656" s="1718"/>
      <c r="M656" s="1829"/>
      <c r="N656" s="1718"/>
    </row>
    <row r="657" s="623" customFormat="true" ht="15" customHeight="true" x14ac:dyDescent="0.2">
      <c r="C657" s="1829"/>
      <c r="D657" s="1718"/>
      <c r="H657" s="1829"/>
      <c r="I657" s="1718"/>
      <c r="M657" s="1829"/>
      <c r="N657" s="1718"/>
    </row>
    <row r="658" s="623" customFormat="true" ht="15" customHeight="true" x14ac:dyDescent="0.2">
      <c r="C658" s="1829"/>
      <c r="D658" s="1718"/>
      <c r="H658" s="1829"/>
      <c r="I658" s="1718"/>
      <c r="M658" s="1829"/>
      <c r="N658" s="1718"/>
    </row>
    <row r="659" s="623" customFormat="true" ht="15" customHeight="true" x14ac:dyDescent="0.2">
      <c r="C659" s="1829"/>
      <c r="D659" s="1718"/>
      <c r="H659" s="1829"/>
      <c r="I659" s="1718"/>
      <c r="M659" s="1829"/>
      <c r="N659" s="1718"/>
    </row>
    <row r="660" s="623" customFormat="true" ht="15" customHeight="true" x14ac:dyDescent="0.2">
      <c r="C660" s="1829"/>
      <c r="D660" s="1718"/>
      <c r="H660" s="1829"/>
      <c r="I660" s="1718"/>
      <c r="M660" s="1829"/>
      <c r="N660" s="1718"/>
    </row>
    <row r="661" s="623" customFormat="true" ht="15" customHeight="true" x14ac:dyDescent="0.2">
      <c r="C661" s="1829"/>
      <c r="D661" s="1718"/>
      <c r="H661" s="1829"/>
      <c r="I661" s="1718"/>
      <c r="M661" s="1829"/>
      <c r="N661" s="1718"/>
    </row>
    <row r="662" s="623" customFormat="true" ht="15" customHeight="true" x14ac:dyDescent="0.2">
      <c r="C662" s="1829"/>
      <c r="D662" s="1718"/>
      <c r="H662" s="1829"/>
      <c r="I662" s="1718"/>
      <c r="M662" s="1829"/>
      <c r="N662" s="1718"/>
    </row>
    <row r="663" s="623" customFormat="true" ht="15" customHeight="true" x14ac:dyDescent="0.2">
      <c r="C663" s="1829"/>
      <c r="D663" s="1718"/>
      <c r="H663" s="1829"/>
      <c r="I663" s="1718"/>
      <c r="M663" s="1829"/>
      <c r="N663" s="1718"/>
    </row>
    <row r="664" s="623" customFormat="true" ht="15" customHeight="true" x14ac:dyDescent="0.2">
      <c r="C664" s="1829"/>
      <c r="D664" s="1718"/>
      <c r="H664" s="1829"/>
      <c r="I664" s="1718"/>
      <c r="M664" s="1829"/>
      <c r="N664" s="1718"/>
    </row>
    <row r="665" s="623" customFormat="true" ht="15" customHeight="true" x14ac:dyDescent="0.2">
      <c r="C665" s="1829"/>
      <c r="D665" s="1718"/>
      <c r="H665" s="1829"/>
      <c r="I665" s="1718"/>
      <c r="M665" s="1829"/>
      <c r="N665" s="1718"/>
    </row>
    <row r="666" s="623" customFormat="true" ht="15" customHeight="true" x14ac:dyDescent="0.2">
      <c r="C666" s="1829"/>
      <c r="D666" s="1718"/>
      <c r="H666" s="1829"/>
      <c r="I666" s="1718"/>
      <c r="M666" s="1829"/>
      <c r="N666" s="1718"/>
    </row>
    <row r="667" s="623" customFormat="true" ht="15" customHeight="true" x14ac:dyDescent="0.2">
      <c r="C667" s="1829"/>
      <c r="D667" s="1718"/>
      <c r="H667" s="1829"/>
      <c r="I667" s="1718"/>
      <c r="M667" s="1829"/>
      <c r="N667" s="1718"/>
    </row>
    <row r="668" s="623" customFormat="true" ht="15" customHeight="true" x14ac:dyDescent="0.2">
      <c r="C668" s="1829"/>
      <c r="D668" s="1718"/>
      <c r="H668" s="1829"/>
      <c r="I668" s="1718"/>
      <c r="M668" s="1829"/>
      <c r="N668" s="1718"/>
    </row>
    <row r="669" s="623" customFormat="true" ht="15" customHeight="true" x14ac:dyDescent="0.2">
      <c r="C669" s="1829"/>
      <c r="D669" s="1718"/>
      <c r="H669" s="1829"/>
      <c r="I669" s="1718"/>
      <c r="M669" s="1829"/>
      <c r="N669" s="1718"/>
    </row>
    <row r="670" s="623" customFormat="true" ht="15" customHeight="true" x14ac:dyDescent="0.2">
      <c r="C670" s="1829"/>
      <c r="D670" s="1718"/>
      <c r="H670" s="1829"/>
      <c r="I670" s="1718"/>
      <c r="M670" s="1829"/>
      <c r="N670" s="1718"/>
    </row>
    <row r="671" s="623" customFormat="true" ht="15" customHeight="true" x14ac:dyDescent="0.2">
      <c r="C671" s="1829"/>
      <c r="D671" s="1718"/>
      <c r="H671" s="1829"/>
      <c r="I671" s="1718"/>
      <c r="M671" s="1829"/>
      <c r="N671" s="1718"/>
    </row>
    <row r="672" s="623" customFormat="true" ht="15" customHeight="true" x14ac:dyDescent="0.2">
      <c r="C672" s="1829"/>
      <c r="D672" s="1718"/>
      <c r="H672" s="1829"/>
      <c r="I672" s="1718"/>
      <c r="M672" s="1829"/>
      <c r="N672" s="1718"/>
    </row>
    <row r="673" s="623" customFormat="true" ht="15" customHeight="true" x14ac:dyDescent="0.2">
      <c r="C673" s="1829"/>
      <c r="D673" s="1718"/>
      <c r="H673" s="1829"/>
      <c r="I673" s="1718"/>
      <c r="M673" s="1829"/>
      <c r="N673" s="1718"/>
    </row>
    <row r="674" s="623" customFormat="true" ht="15" customHeight="true" x14ac:dyDescent="0.2">
      <c r="C674" s="1829"/>
      <c r="D674" s="1718"/>
      <c r="H674" s="1829"/>
      <c r="I674" s="1718"/>
      <c r="M674" s="1829"/>
      <c r="N674" s="1718"/>
    </row>
    <row r="675" s="623" customFormat="true" ht="15" customHeight="true" x14ac:dyDescent="0.2">
      <c r="C675" s="1829"/>
      <c r="D675" s="1718"/>
      <c r="H675" s="1829"/>
      <c r="I675" s="1718"/>
      <c r="M675" s="1829"/>
      <c r="N675" s="1718"/>
    </row>
    <row r="676" s="623" customFormat="true" ht="15" customHeight="true" x14ac:dyDescent="0.2">
      <c r="C676" s="1829"/>
      <c r="D676" s="1718"/>
      <c r="H676" s="1829"/>
      <c r="I676" s="1718"/>
      <c r="M676" s="1829"/>
      <c r="N676" s="1718"/>
    </row>
    <row r="677" s="623" customFormat="true" ht="15" customHeight="true" x14ac:dyDescent="0.2">
      <c r="C677" s="1829"/>
      <c r="D677" s="1718"/>
      <c r="H677" s="1829"/>
      <c r="I677" s="1718"/>
      <c r="M677" s="1829"/>
      <c r="N677" s="1718"/>
    </row>
    <row r="678" s="623" customFormat="true" ht="15" customHeight="true" x14ac:dyDescent="0.2">
      <c r="C678" s="1829"/>
      <c r="D678" s="1718"/>
      <c r="H678" s="1829"/>
      <c r="I678" s="1718"/>
      <c r="M678" s="1829"/>
      <c r="N678" s="1718"/>
    </row>
    <row r="679" s="623" customFormat="true" ht="15" customHeight="true" x14ac:dyDescent="0.2">
      <c r="C679" s="1829"/>
      <c r="D679" s="1718"/>
      <c r="H679" s="1829"/>
      <c r="I679" s="1718"/>
      <c r="M679" s="1829"/>
      <c r="N679" s="1718"/>
    </row>
    <row r="680" s="623" customFormat="true" ht="15" customHeight="true" x14ac:dyDescent="0.2">
      <c r="C680" s="1829"/>
      <c r="D680" s="1718"/>
      <c r="H680" s="1829"/>
      <c r="I680" s="1718"/>
      <c r="M680" s="1829"/>
      <c r="N680" s="1718"/>
    </row>
    <row r="681" s="623" customFormat="true" ht="15" customHeight="true" x14ac:dyDescent="0.2">
      <c r="C681" s="1829"/>
      <c r="D681" s="1718"/>
      <c r="H681" s="1829"/>
      <c r="I681" s="1718"/>
      <c r="M681" s="1829"/>
      <c r="N681" s="1718"/>
    </row>
    <row r="682" s="623" customFormat="true" ht="15" customHeight="true" x14ac:dyDescent="0.2">
      <c r="C682" s="1829"/>
      <c r="D682" s="1718"/>
      <c r="H682" s="1829"/>
      <c r="I682" s="1718"/>
      <c r="M682" s="1829"/>
      <c r="N682" s="1718"/>
    </row>
    <row r="683" s="623" customFormat="true" ht="15" customHeight="true" x14ac:dyDescent="0.2">
      <c r="C683" s="1829"/>
      <c r="D683" s="1718"/>
      <c r="H683" s="1829"/>
      <c r="I683" s="1718"/>
      <c r="M683" s="1829"/>
      <c r="N683" s="1718"/>
    </row>
    <row r="684" s="623" customFormat="true" ht="15" customHeight="true" x14ac:dyDescent="0.2">
      <c r="C684" s="1829"/>
      <c r="D684" s="1718"/>
      <c r="H684" s="1829"/>
      <c r="I684" s="1718"/>
      <c r="M684" s="1829"/>
      <c r="N684" s="1718"/>
    </row>
    <row r="685" s="623" customFormat="true" ht="15" customHeight="true" x14ac:dyDescent="0.2">
      <c r="C685" s="1829"/>
      <c r="D685" s="1718"/>
      <c r="H685" s="1829"/>
      <c r="I685" s="1718"/>
      <c r="M685" s="1829"/>
      <c r="N685" s="1718"/>
    </row>
    <row r="686" s="623" customFormat="true" ht="15" customHeight="true" x14ac:dyDescent="0.2">
      <c r="C686" s="1829"/>
      <c r="D686" s="1718"/>
      <c r="H686" s="1829"/>
      <c r="I686" s="1718"/>
      <c r="M686" s="1829"/>
      <c r="N686" s="1718"/>
    </row>
    <row r="687" s="623" customFormat="true" ht="15" customHeight="true" x14ac:dyDescent="0.2">
      <c r="C687" s="1829"/>
      <c r="D687" s="1718"/>
      <c r="H687" s="1829"/>
      <c r="I687" s="1718"/>
      <c r="M687" s="1829"/>
      <c r="N687" s="1718"/>
    </row>
    <row r="688" s="623" customFormat="true" ht="15" customHeight="true" x14ac:dyDescent="0.2">
      <c r="C688" s="1829"/>
      <c r="D688" s="1718"/>
      <c r="H688" s="1829"/>
      <c r="I688" s="1718"/>
      <c r="M688" s="1829"/>
      <c r="N688" s="1718"/>
    </row>
    <row r="689" s="623" customFormat="true" ht="15" customHeight="true" x14ac:dyDescent="0.2">
      <c r="C689" s="1829"/>
      <c r="D689" s="1718"/>
      <c r="H689" s="1829"/>
      <c r="I689" s="1718"/>
      <c r="M689" s="1829"/>
      <c r="N689" s="1718"/>
    </row>
    <row r="690" s="623" customFormat="true" ht="15" customHeight="true" x14ac:dyDescent="0.2">
      <c r="C690" s="1829"/>
      <c r="D690" s="1718"/>
      <c r="H690" s="1829"/>
      <c r="I690" s="1718"/>
      <c r="M690" s="1829"/>
      <c r="N690" s="1718"/>
    </row>
    <row r="691" s="623" customFormat="true" ht="15" customHeight="true" x14ac:dyDescent="0.2">
      <c r="C691" s="1829"/>
      <c r="D691" s="1718"/>
      <c r="H691" s="1829"/>
      <c r="I691" s="1718"/>
      <c r="M691" s="1829"/>
      <c r="N691" s="1718"/>
    </row>
    <row r="692" s="623" customFormat="true" ht="15" customHeight="true" x14ac:dyDescent="0.2">
      <c r="C692" s="1829"/>
      <c r="D692" s="1718"/>
      <c r="H692" s="1829"/>
      <c r="I692" s="1718"/>
      <c r="M692" s="1829"/>
      <c r="N692" s="1718"/>
    </row>
    <row r="693" s="623" customFormat="true" ht="15" customHeight="true" x14ac:dyDescent="0.2">
      <c r="C693" s="1829"/>
      <c r="D693" s="1718"/>
      <c r="H693" s="1829"/>
      <c r="I693" s="1718"/>
      <c r="M693" s="1829"/>
      <c r="N693" s="1718"/>
    </row>
    <row r="694" s="623" customFormat="true" ht="15" customHeight="true" x14ac:dyDescent="0.2">
      <c r="C694" s="1829"/>
      <c r="D694" s="1718"/>
      <c r="H694" s="1829"/>
      <c r="I694" s="1718"/>
      <c r="M694" s="1829"/>
      <c r="N694" s="1718"/>
    </row>
    <row r="695" s="307" customFormat="true" ht="15" customHeight="true" x14ac:dyDescent="0.2"/>
    <row r="696" s="307" customFormat="true" ht="15" customHeight="true" x14ac:dyDescent="0.2"/>
    <row r="697" s="307" customFormat="true" ht="15" customHeight="true" x14ac:dyDescent="0.2"/>
    <row r="698" s="307" customFormat="true" ht="15" customHeight="true" x14ac:dyDescent="0.2"/>
    <row r="699" s="307" customFormat="true" ht="15" customHeight="true" x14ac:dyDescent="0.2"/>
    <row r="700" s="307" customFormat="true" ht="15" customHeight="true" x14ac:dyDescent="0.2"/>
    <row r="1025" s="307" customFormat="true" ht="21" customHeight="true" x14ac:dyDescent="0.2">
      <c r="A1025" s="1820" t="s">
        <v>210</v>
      </c>
      <c r="B1025" s="1820"/>
      <c r="C1025" s="1820"/>
    </row>
    <row r="1026" s="307" customFormat="true" ht="15.95" customHeight="true" x14ac:dyDescent="0.2">
      <c r="A1026" s="1821" t="s">
        <v>211</v>
      </c>
      <c r="B1026" s="1821"/>
      <c r="C1026" s="1184" t="s">
        <v>212</v>
      </c>
    </row>
    <row r="1027" s="307" customFormat="true" ht="17.1" customHeight="true" x14ac:dyDescent="0.2">
      <c r="A1027" s="1185" t="s">
        <v>213</v>
      </c>
      <c r="B1027" s="1186" t="s">
        <v>214</v>
      </c>
      <c r="C1027" s="1187">
        <v>14243</v>
      </c>
    </row>
    <row r="1028" s="307" customFormat="true" ht="17.1" customHeight="true" x14ac:dyDescent="0.2">
      <c r="A1028" s="1188" t="s">
        <v>215</v>
      </c>
      <c r="B1028" s="1189" t="s">
        <v>214</v>
      </c>
      <c r="C1028" s="1190">
        <v>14243</v>
      </c>
    </row>
    <row r="1029" s="307" customFormat="true" ht="17.1" customHeight="true" x14ac:dyDescent="0.2">
      <c r="A1029" s="1188" t="s">
        <v>216</v>
      </c>
      <c r="B1029" s="1189" t="s">
        <v>214</v>
      </c>
      <c r="C1029" s="1190">
        <v>14243</v>
      </c>
    </row>
    <row r="1030" s="307" customFormat="true" ht="17.1" customHeight="true" x14ac:dyDescent="0.2">
      <c r="A1030" s="1188" t="s">
        <v>217</v>
      </c>
      <c r="B1030" s="1189" t="s">
        <v>214</v>
      </c>
      <c r="C1030" s="1190">
        <v>14243</v>
      </c>
    </row>
    <row r="1031" s="307" customFormat="true" ht="17.1" customHeight="true" x14ac:dyDescent="0.2">
      <c r="A1031" s="1822" t="s">
        <v>218</v>
      </c>
      <c r="B1031" s="1189" t="s">
        <v>219</v>
      </c>
      <c r="C1031" s="1190">
        <v>3101</v>
      </c>
    </row>
    <row r="1032" s="307" customFormat="true" ht="17.1" customHeight="true" x14ac:dyDescent="0.2">
      <c r="A1032" s="1822"/>
      <c r="B1032" s="1189" t="s">
        <v>220</v>
      </c>
      <c r="C1032" s="1190">
        <v>11142</v>
      </c>
    </row>
    <row r="1033" s="307" customFormat="true" ht="17.1" customHeight="true" x14ac:dyDescent="0.2">
      <c r="A1033" s="1823"/>
      <c r="B1033" s="1191" t="s">
        <v>221</v>
      </c>
      <c r="C1033" s="1192">
        <v>0</v>
      </c>
    </row>
    <row r="1034" s="307" customFormat="true" ht="12.95" customHeight="true" x14ac:dyDescent="0.2">
      <c r="A1034" s="1824" t="s">
        <v>222</v>
      </c>
      <c r="B1034" s="1824"/>
      <c r="C1034" s="1824"/>
    </row>
    <row r="1035" s="307" customFormat="true" ht="15" customHeight="true" x14ac:dyDescent="0.2">
      <c r="B1035" s="406"/>
    </row>
    <row r="1036" ht="15" customHeight="true" x14ac:dyDescent="0.25">
      <c r="A1036" s="356" t="s">
        <v>120</v>
      </c>
      <c r="B1036" s="264" t="s">
        <v>121</v>
      </c>
    </row>
    <row r="1037" ht="15" customHeight="true" x14ac:dyDescent="0.2">
      <c r="A1037" s="357" t="str">
        <f>R15</f>
        <v>Banteay Mean Chey</v>
      </c>
      <c r="B1037" s="357">
        <f>BR122+BR123</f>
        <v>0</v>
      </c>
    </row>
    <row r="1038" ht="15" customHeight="true" x14ac:dyDescent="0.2">
      <c r="A1038" s="357" t="str">
        <f>S15</f>
        <v>Battambang &amp; Krong Pailin</v>
      </c>
      <c r="B1038" s="357">
        <f>BS122+BS123</f>
        <v>0</v>
      </c>
    </row>
    <row r="1039" ht="15" customHeight="true" x14ac:dyDescent="0.2">
      <c r="A1039" s="357" t="str">
        <f>T15</f>
        <v>Kampong Cham</v>
      </c>
      <c r="B1039" s="357">
        <f>BT122+BT123</f>
        <v>0</v>
      </c>
    </row>
    <row r="1040" ht="15" customHeight="true" x14ac:dyDescent="0.2">
      <c r="A1040" s="357" t="str">
        <f>U15</f>
        <v>Kampong Chhnang</v>
      </c>
      <c r="B1040" s="357">
        <f>BU122+BU123</f>
        <v>0</v>
      </c>
    </row>
    <row r="1041" ht="15" customHeight="true" x14ac:dyDescent="0.2">
      <c r="A1041" s="357" t="str">
        <f>V15</f>
        <v>Kampong Speu</v>
      </c>
      <c r="B1041" s="357">
        <f>BV122+BV123</f>
        <v>0</v>
      </c>
    </row>
    <row r="1042" ht="15" customHeight="true" x14ac:dyDescent="0.2">
      <c r="A1042" s="357" t="str">
        <f>W15</f>
        <v>Kampong Thom</v>
      </c>
      <c r="B1042" s="357">
        <f>BW122+BW123</f>
        <v>0</v>
      </c>
    </row>
    <row r="1043" ht="15" customHeight="true" x14ac:dyDescent="0.2">
      <c r="A1043" s="357" t="str">
        <f>X15</f>
        <v>Kampot &amp; Krong Kep</v>
      </c>
      <c r="B1043" s="357">
        <f>BX122+XR123</f>
        <v>0</v>
      </c>
    </row>
    <row r="1044" ht="15" customHeight="true" x14ac:dyDescent="0.2">
      <c r="A1044" s="357" t="str">
        <f>Y15</f>
        <v>Kandal</v>
      </c>
      <c r="B1044" s="357">
        <f>BY122+BY123</f>
        <v>0</v>
      </c>
    </row>
    <row r="1045" ht="15" customHeight="true" x14ac:dyDescent="0.2">
      <c r="A1045" s="357" t="str">
        <f>Z15</f>
        <v>Kratie</v>
      </c>
      <c r="B1045" s="357">
        <f>BZ122+BZ123</f>
        <v>0</v>
      </c>
    </row>
    <row r="1046" ht="15" customHeight="true" x14ac:dyDescent="0.2">
      <c r="A1046" s="324" t="str">
        <f>AA15</f>
        <v>Krong Preah Sihanouk &amp; Kaoh Kong</v>
      </c>
      <c r="B1046" s="357">
        <f>CA122+CA123</f>
        <v>0</v>
      </c>
    </row>
    <row r="1047" ht="15" customHeight="true" x14ac:dyDescent="0.2">
      <c r="A1047" s="324" t="str">
        <f>AB15</f>
        <v>Mondol Kiri &amp; Rattanak Kiri</v>
      </c>
      <c r="B1047" s="357">
        <f>CB122+CB123</f>
        <v>0</v>
      </c>
    </row>
    <row r="1048" ht="15" customHeight="true" x14ac:dyDescent="0.2">
      <c r="A1048" s="324" t="str">
        <f>AC15</f>
        <v>Otdar Mean Chey</v>
      </c>
      <c r="B1048" s="357">
        <f>CC122+CC123</f>
        <v>0</v>
      </c>
    </row>
    <row r="1049" ht="15" customHeight="true" x14ac:dyDescent="0.2">
      <c r="A1049" s="324" t="str">
        <f>AD15</f>
        <v>Phnom Penh</v>
      </c>
      <c r="B1049" s="357">
        <f>CD122+CD123</f>
        <v>0</v>
      </c>
    </row>
    <row r="1050" ht="15" customHeight="true" x14ac:dyDescent="0.2">
      <c r="A1050" s="324" t="str">
        <f>AE15</f>
        <v>Preah Vihear &amp; Steung Treng</v>
      </c>
      <c r="B1050" s="357">
        <f>CE122+CE123</f>
        <v>0</v>
      </c>
    </row>
    <row r="1051" ht="15" customHeight="true" x14ac:dyDescent="0.2">
      <c r="A1051" s="324" t="str">
        <f>AF15</f>
        <v>Prey Veng</v>
      </c>
      <c r="B1051" s="357">
        <f>CF122+CF123</f>
        <v>0</v>
      </c>
    </row>
    <row r="1052" ht="15" customHeight="true" x14ac:dyDescent="0.2">
      <c r="A1052" s="324" t="str">
        <f>AG15</f>
        <v>Pursat</v>
      </c>
      <c r="B1052" s="357">
        <f>CG122+CG123</f>
        <v>0</v>
      </c>
    </row>
    <row r="1053" ht="15" customHeight="true" x14ac:dyDescent="0.2">
      <c r="A1053" s="324" t="str">
        <f>AH15</f>
        <v>Siem Reap</v>
      </c>
      <c r="B1053" s="357">
        <f>CH122+CH123</f>
        <v>0</v>
      </c>
    </row>
    <row r="1054" ht="15" customHeight="true" x14ac:dyDescent="0.2">
      <c r="A1054" s="324" t="str">
        <f>AI15</f>
        <v>Svay Rieng</v>
      </c>
      <c r="B1054" s="357">
        <f>CI122+CI123</f>
        <v>0</v>
      </c>
    </row>
    <row r="1055" ht="15" customHeight="true" x14ac:dyDescent="0.2">
      <c r="A1055" s="324" t="str">
        <f>AJ15</f>
        <v>Takeo</v>
      </c>
      <c r="B1055" s="357">
        <f>CJ122+CJ123</f>
        <v>0</v>
      </c>
    </row>
    <row r="1056" ht="15" customHeight="true" x14ac:dyDescent="0.2">
      <c r="A1056" s="324">
        <f>AK15</f>
        <v>0</v>
      </c>
      <c r="B1056" s="357">
        <f>CK122+CK123</f>
        <v>0</v>
      </c>
    </row>
    <row r="1057" ht="15" customHeight="true" x14ac:dyDescent="0.2">
      <c r="A1057" s="324">
        <f>AL15</f>
        <v>0</v>
      </c>
      <c r="B1057" s="357">
        <f>CL122+CL123</f>
        <v>0</v>
      </c>
    </row>
    <row r="1058" ht="15" customHeight="true" x14ac:dyDescent="0.2">
      <c r="A1058" s="324">
        <f>AM15</f>
        <v>0</v>
      </c>
      <c r="B1058" s="357">
        <f>CM122+CM123</f>
        <v>0</v>
      </c>
    </row>
    <row r="1059" ht="15" customHeight="true" x14ac:dyDescent="0.2">
      <c r="A1059" s="324">
        <f>AN15</f>
        <v>0</v>
      </c>
      <c r="B1059" s="357">
        <f>CN122+CN123</f>
        <v>0</v>
      </c>
    </row>
    <row r="1060" ht="15" customHeight="true" x14ac:dyDescent="0.2">
      <c r="A1060" s="324">
        <f>AO15</f>
        <v>0</v>
      </c>
      <c r="B1060" s="357">
        <f>CO122+CO123</f>
        <v>0</v>
      </c>
    </row>
    <row r="1061" ht="15" customHeight="true" x14ac:dyDescent="0.2">
      <c r="A1061" s="324">
        <f>AP15</f>
        <v>0</v>
      </c>
      <c r="B1061" s="357">
        <f>CP122+CP123</f>
        <v>0</v>
      </c>
    </row>
    <row r="1062" ht="15" customHeight="true" x14ac:dyDescent="0.2">
      <c r="A1062" s="324">
        <f>AQ15</f>
        <v>0</v>
      </c>
      <c r="B1062" s="357">
        <f>CQ122+CQ123</f>
        <v>0</v>
      </c>
    </row>
    <row r="1063" ht="15" customHeight="true" x14ac:dyDescent="0.2">
      <c r="A1063" s="324">
        <f>AR15</f>
        <v>0</v>
      </c>
      <c r="B1063" s="357">
        <f>CR122+CR123</f>
        <v>0</v>
      </c>
    </row>
    <row r="1064" ht="15" customHeight="true" x14ac:dyDescent="0.2">
      <c r="A1064" s="324">
        <f>AS15</f>
        <v>0</v>
      </c>
      <c r="B1064" s="357">
        <f>CS122+CS123</f>
        <v>0</v>
      </c>
    </row>
    <row r="1065" ht="15" customHeight="true" x14ac:dyDescent="0.2">
      <c r="A1065" s="324">
        <f>AT15</f>
        <v>0</v>
      </c>
      <c r="B1065" s="357">
        <f>CT122+CT123</f>
        <v>0</v>
      </c>
    </row>
    <row r="1066" ht="15" customHeight="true" x14ac:dyDescent="0.2">
      <c r="A1066" s="324">
        <f>AU15</f>
        <v>0</v>
      </c>
      <c r="B1066" s="357">
        <f>CU122+CU123</f>
        <v>0</v>
      </c>
    </row>
    <row r="1067" ht="15" customHeight="true" x14ac:dyDescent="0.2">
      <c r="A1067" s="324">
        <f>AV15</f>
        <v>0</v>
      </c>
      <c r="B1067" s="357">
        <f>CV122+CV123</f>
        <v>0</v>
      </c>
    </row>
    <row r="1068" ht="15" customHeight="true" x14ac:dyDescent="0.2">
      <c r="A1068" s="324">
        <f>AW15</f>
        <v>0</v>
      </c>
      <c r="B1068" s="357">
        <f>CW122+CW123</f>
        <v>0</v>
      </c>
    </row>
    <row r="1069" ht="15" customHeight="true" x14ac:dyDescent="0.2">
      <c r="A1069" s="324">
        <f>AX15</f>
        <v>0</v>
      </c>
      <c r="B1069" s="357">
        <f>CX122+CX123</f>
        <v>0</v>
      </c>
    </row>
    <row r="1070" ht="15" customHeight="true" x14ac:dyDescent="0.2">
      <c r="A1070" s="324">
        <f>AY15</f>
        <v>0</v>
      </c>
      <c r="B1070" s="357">
        <f>CY122+CY123</f>
        <v>0</v>
      </c>
    </row>
  </sheetData>
  <mergeCells count="967">
    <mergeCell ref="A2:B2"/>
    <mergeCell ref="A7:B7"/>
    <mergeCell ref="A8:B8"/>
    <mergeCell ref="A14:B15"/>
    <mergeCell ref="C14:G14"/>
    <mergeCell ref="H14:L14"/>
    <mergeCell ref="A27:B28"/>
    <mergeCell ref="C27:G27"/>
    <mergeCell ref="H27:L27"/>
    <mergeCell ref="M27:Q27"/>
    <mergeCell ref="R27:AJ27"/>
    <mergeCell ref="A29:A30"/>
    <mergeCell ref="M14:Q14"/>
    <mergeCell ref="R14:AJ14"/>
    <mergeCell ref="A16:A17"/>
    <mergeCell ref="A18:A21"/>
    <mergeCell ref="A22:A23"/>
    <mergeCell ref="A24:A26"/>
    <mergeCell ref="A43:A44"/>
    <mergeCell ref="A45:A46"/>
    <mergeCell ref="A47:B48"/>
    <mergeCell ref="C47:G47"/>
    <mergeCell ref="H47:L47"/>
    <mergeCell ref="M47:Q47"/>
    <mergeCell ref="A31:A32"/>
    <mergeCell ref="A33:A34"/>
    <mergeCell ref="A35:A36"/>
    <mergeCell ref="A37:A38"/>
    <mergeCell ref="A39:A40"/>
    <mergeCell ref="A41:A42"/>
    <mergeCell ref="A108:B108"/>
    <mergeCell ref="A113:B113"/>
    <mergeCell ref="A114:B114"/>
    <mergeCell ref="A120:B121"/>
    <mergeCell ref="C120:G120"/>
    <mergeCell ref="H120:L120"/>
    <mergeCell ref="R47:AJ47"/>
    <mergeCell ref="A49:A61"/>
    <mergeCell ref="A62:A64"/>
    <mergeCell ref="A65:A67"/>
    <mergeCell ref="A68:A69"/>
    <mergeCell ref="A70:A71"/>
    <mergeCell ref="M133:Q133"/>
    <mergeCell ref="R133:AJ133"/>
    <mergeCell ref="A135:A139"/>
    <mergeCell ref="M120:Q120"/>
    <mergeCell ref="R120:AJ120"/>
    <mergeCell ref="A122:A123"/>
    <mergeCell ref="A124:A127"/>
    <mergeCell ref="A128:A129"/>
    <mergeCell ref="A130:A132"/>
    <mergeCell ref="A140:A152"/>
    <mergeCell ref="A153:A155"/>
    <mergeCell ref="A156:A158"/>
    <mergeCell ref="A160:B161"/>
    <mergeCell ref="C160:G160"/>
    <mergeCell ref="H160:L160"/>
    <mergeCell ref="A133:B134"/>
    <mergeCell ref="C133:G133"/>
    <mergeCell ref="H133:L133"/>
    <mergeCell ref="A213:B213"/>
    <mergeCell ref="A214:B214"/>
    <mergeCell ref="A220:B221"/>
    <mergeCell ref="C220:G220"/>
    <mergeCell ref="H220:L220"/>
    <mergeCell ref="M220:Q220"/>
    <mergeCell ref="M160:Q160"/>
    <mergeCell ref="R160:AJ160"/>
    <mergeCell ref="A162:A163"/>
    <mergeCell ref="A164:A167"/>
    <mergeCell ref="A168:A181"/>
    <mergeCell ref="A208:B208"/>
    <mergeCell ref="A1025:C1025"/>
    <mergeCell ref="A1026:B1026"/>
    <mergeCell ref="A1031:A1033"/>
    <mergeCell ref="A1034:C1034"/>
    <mergeCell ref="C399:F399"/>
    <mergeCell ref="R220:AJ220"/>
    <mergeCell ref="A222:A224"/>
    <mergeCell ref="A226:B227"/>
    <mergeCell ref="C226:G226"/>
    <mergeCell ref="H226:L226"/>
    <mergeCell ref="M226:Q226"/>
    <mergeCell ref="R226:AJ226"/>
    <mergeCell ref="H399:K399"/>
    <mergeCell ref="M399:P399"/>
    <mergeCell ref="C400:E400"/>
    <mergeCell ref="H400:J400"/>
    <mergeCell ref="M400:O400"/>
    <mergeCell ref="C401:D402"/>
    <mergeCell ref="H401:I402"/>
    <mergeCell ref="M401:N402"/>
    <mergeCell ref="A228:A230"/>
    <mergeCell ref="B402:B445"/>
    <mergeCell ref="C403:D403"/>
    <mergeCell ref="H403:I403"/>
    <mergeCell ref="M403:N403"/>
    <mergeCell ref="C404:D404"/>
    <mergeCell ref="H404:I404"/>
    <mergeCell ref="M404:N404"/>
    <mergeCell ref="C405:D405"/>
    <mergeCell ref="H405:I405"/>
    <mergeCell ref="M405:N405"/>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76:D476"/>
    <mergeCell ref="H476:I476"/>
    <mergeCell ref="M476:N476"/>
    <mergeCell ref="C477:E477"/>
    <mergeCell ref="H477:I477"/>
    <mergeCell ref="M477:N477"/>
    <mergeCell ref="C474:D474"/>
    <mergeCell ref="H474:J474"/>
    <mergeCell ref="M474:N474"/>
    <mergeCell ref="C475:D475"/>
    <mergeCell ref="H475:I475"/>
    <mergeCell ref="M475:N475"/>
    <mergeCell ref="C480:D480"/>
    <mergeCell ref="H480:I480"/>
    <mergeCell ref="M480:N480"/>
    <mergeCell ref="C481:D481"/>
    <mergeCell ref="H481:I481"/>
    <mergeCell ref="M481:N481"/>
    <mergeCell ref="C478:D478"/>
    <mergeCell ref="H478:I478"/>
    <mergeCell ref="M478:O478"/>
    <mergeCell ref="C479:D479"/>
    <mergeCell ref="H479:I479"/>
    <mergeCell ref="M479:N479"/>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0:D500"/>
    <mergeCell ref="H500:I500"/>
    <mergeCell ref="M500:N500"/>
    <mergeCell ref="C501:D501"/>
    <mergeCell ref="H501:I501"/>
    <mergeCell ref="M501:N501"/>
    <mergeCell ref="C498:D498"/>
    <mergeCell ref="H498:I498"/>
    <mergeCell ref="M498:N498"/>
    <mergeCell ref="C499:D499"/>
    <mergeCell ref="H499:I499"/>
    <mergeCell ref="M499:N499"/>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6:D546"/>
    <mergeCell ref="H546:L546"/>
    <mergeCell ref="M546:N546"/>
    <mergeCell ref="C547:D547"/>
    <mergeCell ref="H547:I548"/>
    <mergeCell ref="J547:L547"/>
    <mergeCell ref="M547:N547"/>
    <mergeCell ref="C548:D548"/>
    <mergeCell ref="M548:N548"/>
    <mergeCell ref="C551:D551"/>
    <mergeCell ref="H551:I551"/>
    <mergeCell ref="M551:N551"/>
    <mergeCell ref="C552:G552"/>
    <mergeCell ref="H552:J552"/>
    <mergeCell ref="M552:N552"/>
    <mergeCell ref="C549:D549"/>
    <mergeCell ref="H549:I549"/>
    <mergeCell ref="M549:N549"/>
    <mergeCell ref="C550:D550"/>
    <mergeCell ref="H550:I550"/>
    <mergeCell ref="M550:N550"/>
    <mergeCell ref="H556:I556"/>
    <mergeCell ref="C557:D557"/>
    <mergeCell ref="H557:I557"/>
    <mergeCell ref="M557:N557"/>
    <mergeCell ref="C558:E558"/>
    <mergeCell ref="H558:I558"/>
    <mergeCell ref="M558:N558"/>
    <mergeCell ref="C553:D554"/>
    <mergeCell ref="E553:G553"/>
    <mergeCell ref="H553:I554"/>
    <mergeCell ref="M553:N553"/>
    <mergeCell ref="M554:Q554"/>
    <mergeCell ref="C555:D555"/>
    <mergeCell ref="H555:I555"/>
    <mergeCell ref="M555:N556"/>
    <mergeCell ref="O555:Q555"/>
    <mergeCell ref="C556:D556"/>
    <mergeCell ref="C559:D560"/>
    <mergeCell ref="H559:I559"/>
    <mergeCell ref="M559:N559"/>
    <mergeCell ref="H560:I560"/>
    <mergeCell ref="M560:O560"/>
    <mergeCell ref="C561:D561"/>
    <mergeCell ref="H561:I561"/>
    <mergeCell ref="M561:N562"/>
    <mergeCell ref="C562:D562"/>
    <mergeCell ref="H562:I562"/>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97:D597"/>
    <mergeCell ref="H597:I597"/>
    <mergeCell ref="M597:N597"/>
    <mergeCell ref="C598:D598"/>
    <mergeCell ref="H598:I598"/>
    <mergeCell ref="M598:N598"/>
    <mergeCell ref="C595:D595"/>
    <mergeCell ref="H595:I595"/>
    <mergeCell ref="M595:N595"/>
    <mergeCell ref="C596:D596"/>
    <mergeCell ref="H596:I596"/>
    <mergeCell ref="M596:N596"/>
    <mergeCell ref="C601:D601"/>
    <mergeCell ref="H601:I601"/>
    <mergeCell ref="M601:N601"/>
    <mergeCell ref="C602:D602"/>
    <mergeCell ref="H602:I602"/>
    <mergeCell ref="M602:N602"/>
    <mergeCell ref="C599:D599"/>
    <mergeCell ref="H599:I599"/>
    <mergeCell ref="M599:N599"/>
    <mergeCell ref="C600:D600"/>
    <mergeCell ref="H600:I600"/>
    <mergeCell ref="M600:N600"/>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25:D625"/>
    <mergeCell ref="H625:J625"/>
    <mergeCell ref="M625:N625"/>
    <mergeCell ref="C626:D626"/>
    <mergeCell ref="H626:I626"/>
    <mergeCell ref="M626:N626"/>
    <mergeCell ref="C623:D623"/>
    <mergeCell ref="H623:I623"/>
    <mergeCell ref="M623:N623"/>
    <mergeCell ref="C624:D624"/>
    <mergeCell ref="H624:I624"/>
    <mergeCell ref="M624:N624"/>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33:D633"/>
    <mergeCell ref="H633:I633"/>
    <mergeCell ref="M633:N633"/>
    <mergeCell ref="C634:E634"/>
    <mergeCell ref="H634:I634"/>
    <mergeCell ref="M634:N634"/>
    <mergeCell ref="C631:D631"/>
    <mergeCell ref="H631:I631"/>
    <mergeCell ref="M631:N631"/>
    <mergeCell ref="C632:D632"/>
    <mergeCell ref="H632:I632"/>
    <mergeCell ref="M632:N632"/>
    <mergeCell ref="C637:D637"/>
    <mergeCell ref="H637:I637"/>
    <mergeCell ref="M637:O637"/>
    <mergeCell ref="C638:D638"/>
    <mergeCell ref="H638:I638"/>
    <mergeCell ref="M638:N638"/>
    <mergeCell ref="C635:D635"/>
    <mergeCell ref="H635:I635"/>
    <mergeCell ref="M635:N635"/>
    <mergeCell ref="C636:D636"/>
    <mergeCell ref="H636:I636"/>
    <mergeCell ref="M636:N636"/>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93:D693"/>
    <mergeCell ref="H693:I693"/>
    <mergeCell ref="M693:N693"/>
    <mergeCell ref="C694:D694"/>
    <mergeCell ref="H694:I694"/>
    <mergeCell ref="M694:N694"/>
    <mergeCell ref="C691:D691"/>
    <mergeCell ref="H691:I691"/>
    <mergeCell ref="M691:N691"/>
    <mergeCell ref="C692:D692"/>
    <mergeCell ref="H692:I692"/>
    <mergeCell ref="M692:N692"/>
  </mergeCells>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7025" r:id="rId4" name="Button 1">
              <controlPr defaultSize="0" autoFill="0" autoPict="0" macro="[0]!GoTo_MATRIX">
                <anchor moveWithCells="1">
                  <from>
                    <xdr:col>8</xdr:col>
                    <xdr:colOff>361950</xdr:colOff>
                    <xdr:row>106</xdr:row>
                    <xdr:rowOff>0</xdr:rowOff>
                  </from>
                  <to>
                    <xdr:col>10</xdr:col>
                    <xdr:colOff>542925</xdr:colOff>
                    <xdr:row>106</xdr:row>
                    <xdr:rowOff>209550</xdr:rowOff>
                  </to>
                </anchor>
              </controlPr>
            </control>
          </mc:Choice>
        </mc:AlternateContent>
        <mc:AlternateContent xmlns:mc="http://schemas.openxmlformats.org/markup-compatibility/2006">
          <mc:Choice Requires="x14">
            <control shapeId="257026" r:id="rId5" name="Button 2">
              <controlPr defaultSize="0" autoFill="0" autoPict="0" macro="[0]!GoTo_MATRIX">
                <anchor moveWithCells="1">
                  <from>
                    <xdr:col>8</xdr:col>
                    <xdr:colOff>371475</xdr:colOff>
                    <xdr:row>0</xdr:row>
                    <xdr:rowOff>0</xdr:rowOff>
                  </from>
                  <to>
                    <xdr:col>10</xdr:col>
                    <xdr:colOff>552450</xdr:colOff>
                    <xdr:row>0</xdr:row>
                    <xdr:rowOff>209550</xdr:rowOff>
                  </to>
                </anchor>
              </controlPr>
            </control>
          </mc:Choice>
        </mc:AlternateContent>
        <mc:AlternateContent xmlns:mc="http://schemas.openxmlformats.org/markup-compatibility/2006">
          <mc:Choice Requires="x14">
            <control shapeId="257027" r:id="rId6" name="Button 3">
              <controlPr defaultSize="0" print="0" autoFill="0" autoPict="0" macro="[0]!GoTo_SANITATION">
                <anchor moveWithCells="1">
                  <from>
                    <xdr:col>0</xdr:col>
                    <xdr:colOff>752475</xdr:colOff>
                    <xdr:row>0</xdr:row>
                    <xdr:rowOff>0</xdr:rowOff>
                  </from>
                  <to>
                    <xdr:col>0</xdr:col>
                    <xdr:colOff>1895475</xdr:colOff>
                    <xdr:row>0</xdr:row>
                    <xdr:rowOff>209550</xdr:rowOff>
                  </to>
                </anchor>
              </controlPr>
            </control>
          </mc:Choice>
        </mc:AlternateContent>
        <mc:AlternateContent xmlns:mc="http://schemas.openxmlformats.org/markup-compatibility/2006">
          <mc:Choice Requires="x14">
            <control shapeId="257028" r:id="rId7" name="Button 4">
              <controlPr defaultSize="0" print="0" autoFill="0" autoPict="0" macro="[0]!GoTo_HYGIENE">
                <anchor moveWithCells="1">
                  <from>
                    <xdr:col>1</xdr:col>
                    <xdr:colOff>19050</xdr:colOff>
                    <xdr:row>0</xdr:row>
                    <xdr:rowOff>0</xdr:rowOff>
                  </from>
                  <to>
                    <xdr:col>1</xdr:col>
                    <xdr:colOff>1076325</xdr:colOff>
                    <xdr:row>0</xdr:row>
                    <xdr:rowOff>209550</xdr:rowOff>
                  </to>
                </anchor>
              </controlPr>
            </control>
          </mc:Choice>
        </mc:AlternateContent>
        <mc:AlternateContent xmlns:mc="http://schemas.openxmlformats.org/markup-compatibility/2006">
          <mc:Choice Requires="x14">
            <control shapeId="257029" r:id="rId8" name="Button 5">
              <controlPr defaultSize="0" print="0" autoFill="0" autoPict="0" macro="[0]!GoTo_HYGIENE">
                <anchor moveWithCells="1">
                  <from>
                    <xdr:col>0</xdr:col>
                    <xdr:colOff>876300</xdr:colOff>
                    <xdr:row>106</xdr:row>
                    <xdr:rowOff>0</xdr:rowOff>
                  </from>
                  <to>
                    <xdr:col>0</xdr:col>
                    <xdr:colOff>1895475</xdr:colOff>
                    <xdr:row>106</xdr:row>
                    <xdr:rowOff>209550</xdr:rowOff>
                  </to>
                </anchor>
              </controlPr>
            </control>
          </mc:Choice>
        </mc:AlternateContent>
        <mc:AlternateContent xmlns:mc="http://schemas.openxmlformats.org/markup-compatibility/2006">
          <mc:Choice Requires="x14">
            <control shapeId="257030" r:id="rId9" name="Button 6">
              <controlPr defaultSize="0" print="0" autoFill="0" autoPict="0" macro="[0]!GoTo_WATER">
                <anchor moveWithCells="1">
                  <from>
                    <xdr:col>1</xdr:col>
                    <xdr:colOff>9525</xdr:colOff>
                    <xdr:row>106</xdr:row>
                    <xdr:rowOff>0</xdr:rowOff>
                  </from>
                  <to>
                    <xdr:col>1</xdr:col>
                    <xdr:colOff>962025</xdr:colOff>
                    <xdr:row>106</xdr:row>
                    <xdr:rowOff>209550</xdr:rowOff>
                  </to>
                </anchor>
              </controlPr>
            </control>
          </mc:Choice>
        </mc:AlternateContent>
        <mc:AlternateContent xmlns:mc="http://schemas.openxmlformats.org/markup-compatibility/2006">
          <mc:Choice Requires="x14">
            <control shapeId="257031" r:id="rId10" name="Button 7">
              <controlPr defaultSize="0" print="0" autoFill="0" autoPict="0" macro="[0]!GoTo_WATER">
                <anchor moveWithCells="1">
                  <from>
                    <xdr:col>0</xdr:col>
                    <xdr:colOff>942975</xdr:colOff>
                    <xdr:row>206</xdr:row>
                    <xdr:rowOff>0</xdr:rowOff>
                  </from>
                  <to>
                    <xdr:col>0</xdr:col>
                    <xdr:colOff>1895475</xdr:colOff>
                    <xdr:row>206</xdr:row>
                    <xdr:rowOff>209550</xdr:rowOff>
                  </to>
                </anchor>
              </controlPr>
            </control>
          </mc:Choice>
        </mc:AlternateContent>
        <mc:AlternateContent xmlns:mc="http://schemas.openxmlformats.org/markup-compatibility/2006">
          <mc:Choice Requires="x14">
            <control shapeId="257032" r:id="rId11" name="Button 8">
              <controlPr defaultSize="0" print="0" autoFill="0" autoPict="0" macro="[0]!GoTo_SANITATION">
                <anchor moveWithCells="1">
                  <from>
                    <xdr:col>1</xdr:col>
                    <xdr:colOff>9525</xdr:colOff>
                    <xdr:row>206</xdr:row>
                    <xdr:rowOff>0</xdr:rowOff>
                  </from>
                  <to>
                    <xdr:col>1</xdr:col>
                    <xdr:colOff>1228725</xdr:colOff>
                    <xdr:row>206</xdr:row>
                    <xdr:rowOff>209550</xdr:rowOff>
                  </to>
                </anchor>
              </controlPr>
            </control>
          </mc:Choice>
        </mc:AlternateContent>
        <mc:AlternateContent xmlns:mc="http://schemas.openxmlformats.org/markup-compatibility/2006">
          <mc:Choice Requires="x14">
            <control shapeId="257033" r:id="rId12" name="Button 9">
              <controlPr defaultSize="0" print="0" autoFill="0" autoPict="0" macro="[0]!GoTo_REGION">
                <anchor moveWithCells="1">
                  <from>
                    <xdr:col>2</xdr:col>
                    <xdr:colOff>0</xdr:colOff>
                    <xdr:row>0</xdr:row>
                    <xdr:rowOff>0</xdr:rowOff>
                  </from>
                  <to>
                    <xdr:col>3</xdr:col>
                    <xdr:colOff>647700</xdr:colOff>
                    <xdr:row>0</xdr:row>
                    <xdr:rowOff>209550</xdr:rowOff>
                  </to>
                </anchor>
              </controlPr>
            </control>
          </mc:Choice>
        </mc:AlternateContent>
        <mc:AlternateContent xmlns:mc="http://schemas.openxmlformats.org/markup-compatibility/2006">
          <mc:Choice Requires="x14">
            <control shapeId="257034" r:id="rId13" name="Button 10">
              <controlPr defaultSize="0" print="0" autoFill="0" autoPict="0" macro="[0]!GoTo_NATIONAL">
                <anchor moveWithCells="1">
                  <from>
                    <xdr:col>17</xdr:col>
                    <xdr:colOff>0</xdr:colOff>
                    <xdr:row>0</xdr:row>
                    <xdr:rowOff>0</xdr:rowOff>
                  </from>
                  <to>
                    <xdr:col>19</xdr:col>
                    <xdr:colOff>257175</xdr:colOff>
                    <xdr:row>0</xdr:row>
                    <xdr:rowOff>209550</xdr:rowOff>
                  </to>
                </anchor>
              </controlPr>
            </control>
          </mc:Choice>
        </mc:AlternateContent>
        <mc:AlternateContent xmlns:mc="http://schemas.openxmlformats.org/markup-compatibility/2006">
          <mc:Choice Requires="x14">
            <control shapeId="257035" r:id="rId14" name="Button 11">
              <controlPr defaultSize="0" print="0" autoFill="0" autoPict="0" macro="[0]!GoTo_WATER">
                <anchor moveWithCells="1">
                  <from>
                    <xdr:col>1</xdr:col>
                    <xdr:colOff>161925</xdr:colOff>
                    <xdr:row>398</xdr:row>
                    <xdr:rowOff>133350</xdr:rowOff>
                  </from>
                  <to>
                    <xdr:col>1</xdr:col>
                    <xdr:colOff>1638300</xdr:colOff>
                    <xdr:row>400</xdr:row>
                    <xdr:rowOff>19050</xdr:rowOff>
                  </to>
                </anchor>
              </controlPr>
            </control>
          </mc:Choice>
        </mc:AlternateContent>
        <mc:AlternateContent xmlns:mc="http://schemas.openxmlformats.org/markup-compatibility/2006">
          <mc:Choice Requires="x14">
            <control shapeId="257036" r:id="rId15" name="Button 12">
              <controlPr defaultSize="0" autoFill="0" autoPict="0" macro="[0]!GoTo_MATRIX">
                <anchor moveWithCells="1">
                  <from>
                    <xdr:col>8</xdr:col>
                    <xdr:colOff>295275</xdr:colOff>
                    <xdr:row>206</xdr:row>
                    <xdr:rowOff>0</xdr:rowOff>
                  </from>
                  <to>
                    <xdr:col>10</xdr:col>
                    <xdr:colOff>514350</xdr:colOff>
                    <xdr:row>206</xdr:row>
                    <xdr:rowOff>209550</xdr:rowOff>
                  </to>
                </anchor>
              </controlPr>
            </control>
          </mc:Choice>
        </mc:AlternateContent>
        <mc:AlternateContent xmlns:mc="http://schemas.openxmlformats.org/markup-compatibility/2006">
          <mc:Choice Requires="x14">
            <control shapeId="257037" r:id="rId16" name="Button 13">
              <controlPr defaultSize="0" print="0" autoFill="0" autoPict="0" macro="[0]!GoTo_REGION">
                <anchor moveWithCells="1">
                  <from>
                    <xdr:col>2</xdr:col>
                    <xdr:colOff>0</xdr:colOff>
                    <xdr:row>106</xdr:row>
                    <xdr:rowOff>0</xdr:rowOff>
                  </from>
                  <to>
                    <xdr:col>3</xdr:col>
                    <xdr:colOff>609600</xdr:colOff>
                    <xdr:row>106</xdr:row>
                    <xdr:rowOff>209550</xdr:rowOff>
                  </to>
                </anchor>
              </controlPr>
            </control>
          </mc:Choice>
        </mc:AlternateContent>
        <mc:AlternateContent xmlns:mc="http://schemas.openxmlformats.org/markup-compatibility/2006">
          <mc:Choice Requires="x14">
            <control shapeId="257038" r:id="rId17" name="Button 14">
              <controlPr defaultSize="0" print="0" autoFill="0" autoPict="0" macro="[0]!GoTo_REGION">
                <anchor moveWithCells="1">
                  <from>
                    <xdr:col>2</xdr:col>
                    <xdr:colOff>0</xdr:colOff>
                    <xdr:row>206</xdr:row>
                    <xdr:rowOff>0</xdr:rowOff>
                  </from>
                  <to>
                    <xdr:col>3</xdr:col>
                    <xdr:colOff>647700</xdr:colOff>
                    <xdr:row>206</xdr:row>
                    <xdr:rowOff>209550</xdr:rowOff>
                  </to>
                </anchor>
              </controlPr>
            </control>
          </mc:Choice>
        </mc:AlternateContent>
        <mc:AlternateContent xmlns:mc="http://schemas.openxmlformats.org/markup-compatibility/2006">
          <mc:Choice Requires="x14">
            <control shapeId="257039" r:id="rId18" name="Button 15">
              <controlPr defaultSize="0" print="0" autoFill="0" autoPict="0" macro="[0]!GoTo_NATIONAL">
                <anchor moveWithCells="1">
                  <from>
                    <xdr:col>17</xdr:col>
                    <xdr:colOff>38100</xdr:colOff>
                    <xdr:row>106</xdr:row>
                    <xdr:rowOff>0</xdr:rowOff>
                  </from>
                  <to>
                    <xdr:col>19</xdr:col>
                    <xdr:colOff>257175</xdr:colOff>
                    <xdr:row>106</xdr:row>
                    <xdr:rowOff>209550</xdr:rowOff>
                  </to>
                </anchor>
              </controlPr>
            </control>
          </mc:Choice>
        </mc:AlternateContent>
        <mc:AlternateContent xmlns:mc="http://schemas.openxmlformats.org/markup-compatibility/2006">
          <mc:Choice Requires="x14">
            <control shapeId="257040" r:id="rId19" name="Button 16">
              <controlPr defaultSize="0" print="0" autoFill="0" autoPict="0" macro="[0]!GoTo_NATIONAL">
                <anchor moveWithCells="1">
                  <from>
                    <xdr:col>17</xdr:col>
                    <xdr:colOff>19050</xdr:colOff>
                    <xdr:row>206</xdr:row>
                    <xdr:rowOff>0</xdr:rowOff>
                  </from>
                  <to>
                    <xdr:col>19</xdr:col>
                    <xdr:colOff>238125</xdr:colOff>
                    <xdr:row>206</xdr:row>
                    <xdr:rowOff>209550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D6A61-055D-4652-85F1-2DC71246B0DC}">
  <sheetPr codeName="Feuil7"/>
  <dimension ref="A1:AK1070"/>
  <sheetViews>
    <sheetView workbookViewId="0"/>
  </sheetViews>
  <sheetFormatPr defaultColWidth="13.5703125" defaultRowHeight="15" customHeight="true" x14ac:dyDescent="0.2"/>
  <cols>
    <col min="1" max="1" width="30.7109375" style="394" customWidth="true"/>
    <col min="2" max="2" width="32.7109375" style="394" customWidth="true"/>
    <col min="3" max="28" width="10.7109375" style="394" customWidth="true"/>
    <col min="29" max="16384" width="13.5703125" style="394"/>
  </cols>
  <sheetData>
    <row r="1" s="257" customFormat="true" ht="17.25" customHeight="true" x14ac:dyDescent="0.2"/>
    <row r="2" s="257" customFormat="true" ht="22.5" customHeight="true" x14ac:dyDescent="0.35">
      <c r="A2" s="1856" t="str">
        <f>A1026</f>
        <v>Cambodia</v>
      </c>
      <c r="B2" s="1857"/>
    </row>
    <row r="3" s="257" customFormat="true" ht="22.5" customHeight="true" x14ac:dyDescent="0.35">
      <c r="A3" s="396" t="s">
        <v>146</v>
      </c>
      <c r="B3" s="397"/>
    </row>
    <row r="4" s="257" customFormat="true" ht="22.5" customHeight="true" x14ac:dyDescent="0.35">
      <c r="A4" s="398" t="str">
        <f>A1034</f>
        <v>2010</v>
      </c>
      <c r="B4" s="514"/>
    </row>
    <row r="5" s="257" customFormat="true" ht="15" customHeight="true" x14ac:dyDescent="0.35">
      <c r="A5" s="399"/>
      <c r="B5" s="397"/>
    </row>
    <row r="6" s="257" customFormat="true" ht="15" customHeight="true" x14ac:dyDescent="0.25">
      <c r="A6" s="400" t="s">
        <v>147</v>
      </c>
      <c r="B6" s="397"/>
    </row>
    <row r="7" s="257" customFormat="true" ht="15" customHeight="true" x14ac:dyDescent="0.25">
      <c r="A7" s="1852" t="s">
        <v>40</v>
      </c>
      <c r="B7" s="1853"/>
    </row>
    <row r="8" s="257" customFormat="true" ht="15" customHeight="true" x14ac:dyDescent="0.2">
      <c r="A8" s="1854" t="s">
        <v>39</v>
      </c>
      <c r="B8" s="1855"/>
    </row>
    <row r="9" s="257" customFormat="true" ht="15" customHeight="true" x14ac:dyDescent="0.2">
      <c r="A9" s="401" t="s">
        <v>148</v>
      </c>
      <c r="B9" s="397" t="str">
        <f>A1025</f>
        <v>DHS10</v>
      </c>
    </row>
    <row r="10" s="257" customFormat="true" ht="15" customHeight="true" x14ac:dyDescent="0.2">
      <c r="A10" s="402" t="str">
        <f>B1028</f>
        <v/>
      </c>
      <c r="B10" s="397"/>
    </row>
    <row r="11" s="257" customFormat="true" ht="15" customHeight="true" x14ac:dyDescent="0.2">
      <c r="A11" s="402" t="str">
        <f>B1027</f>
        <v/>
      </c>
      <c r="B11" s="403"/>
    </row>
    <row r="12" s="257" customFormat="true" ht="15" customHeight="true" x14ac:dyDescent="0.2">
      <c r="A12" s="401"/>
      <c r="B12" s="397"/>
    </row>
    <row r="13" s="257" customFormat="true" ht="15" customHeight="true" x14ac:dyDescent="0.2">
      <c r="A13" s="404"/>
      <c r="B13" s="405"/>
    </row>
    <row r="14" s="406" customFormat="true" ht="20.1" customHeight="true" x14ac:dyDescent="0.2">
      <c r="A14" s="1845" t="s">
        <v>309</v>
      </c>
      <c r="B14" s="1845"/>
      <c r="C14" s="1847" t="s">
        <v>150</v>
      </c>
      <c r="D14" s="1848"/>
      <c r="E14" s="1848"/>
      <c r="F14" s="1848"/>
      <c r="G14" s="1849"/>
      <c r="H14" s="1849" t="s">
        <v>38</v>
      </c>
      <c r="I14" s="1848"/>
      <c r="J14" s="1848"/>
      <c r="K14" s="1848"/>
      <c r="L14" s="1849"/>
      <c r="M14" s="1849" t="s">
        <v>37</v>
      </c>
      <c r="N14" s="1848"/>
      <c r="O14" s="1848"/>
      <c r="P14" s="1848"/>
      <c r="Q14" s="1849"/>
      <c r="R14" s="1849" t="s">
        <v>151</v>
      </c>
      <c r="S14" s="1848"/>
      <c r="T14" s="1848"/>
      <c r="U14" s="1848"/>
      <c r="V14" s="1848"/>
      <c r="W14" s="1848"/>
      <c r="X14" s="1848"/>
      <c r="Y14" s="1848"/>
      <c r="Z14" s="1848"/>
      <c r="AA14" s="1848"/>
      <c r="AB14" s="1848"/>
      <c r="AC14" s="1848"/>
      <c r="AD14" s="1848"/>
      <c r="AE14" s="1848"/>
      <c r="AF14" s="1848"/>
      <c r="AG14" s="1848"/>
      <c r="AH14" s="1848"/>
      <c r="AI14" s="1848"/>
      <c r="AJ14" s="1849"/>
    </row>
    <row r="15" s="411" customFormat="true" ht="45" customHeight="true" x14ac:dyDescent="0.2">
      <c r="A15" s="1851"/>
      <c r="B15" s="1851"/>
      <c r="C15" s="670" t="s">
        <v>0</v>
      </c>
      <c r="D15" s="671" t="s">
        <v>1</v>
      </c>
      <c r="E15" s="671" t="s">
        <v>2</v>
      </c>
      <c r="F15" s="671" t="s">
        <v>3</v>
      </c>
      <c r="G15" s="672" t="s">
        <v>4</v>
      </c>
      <c r="H15" s="671" t="s">
        <v>0</v>
      </c>
      <c r="I15" s="671" t="s">
        <v>1</v>
      </c>
      <c r="J15" s="671" t="s">
        <v>2</v>
      </c>
      <c r="K15" s="671" t="s">
        <v>3</v>
      </c>
      <c r="L15" s="672" t="s">
        <v>4</v>
      </c>
      <c r="M15" s="671" t="s">
        <v>0</v>
      </c>
      <c r="N15" s="671" t="s">
        <v>1</v>
      </c>
      <c r="O15" s="671" t="s">
        <v>2</v>
      </c>
      <c r="P15" s="671" t="s">
        <v>3</v>
      </c>
      <c r="Q15" s="672" t="s">
        <v>4</v>
      </c>
      <c r="R15" s="671" t="s">
        <v>152</v>
      </c>
      <c r="S15" s="671" t="s">
        <v>310</v>
      </c>
      <c r="T15" s="671" t="s">
        <v>154</v>
      </c>
      <c r="U15" s="671" t="s">
        <v>155</v>
      </c>
      <c r="V15" s="671" t="s">
        <v>156</v>
      </c>
      <c r="W15" s="671" t="s">
        <v>157</v>
      </c>
      <c r="X15" s="671" t="s">
        <v>311</v>
      </c>
      <c r="Y15" s="671" t="s">
        <v>159</v>
      </c>
      <c r="Z15" s="671" t="s">
        <v>160</v>
      </c>
      <c r="AA15" s="671" t="s">
        <v>162</v>
      </c>
      <c r="AB15" s="671" t="s">
        <v>163</v>
      </c>
      <c r="AC15" s="671" t="s">
        <v>164</v>
      </c>
      <c r="AD15" s="671" t="s">
        <v>312</v>
      </c>
      <c r="AE15" s="671" t="s">
        <v>165</v>
      </c>
      <c r="AF15" s="671" t="s">
        <v>166</v>
      </c>
      <c r="AG15" s="671" t="s">
        <v>167</v>
      </c>
      <c r="AH15" s="671" t="s">
        <v>168</v>
      </c>
      <c r="AI15" s="671" t="s">
        <v>169</v>
      </c>
      <c r="AJ15" s="673" t="s">
        <v>170</v>
      </c>
    </row>
    <row r="16" s="406" customFormat="true" ht="17.1" customHeight="true" x14ac:dyDescent="0.2">
      <c r="A16" s="1850" t="s">
        <v>13</v>
      </c>
      <c r="B16" s="674" t="s">
        <v>14</v>
      </c>
      <c r="C16" s="675">
        <v>46.3539366236378</v>
      </c>
      <c r="D16" s="1193">
        <v>51.889894926942546</v>
      </c>
      <c r="E16" s="1193">
        <v>58.032067619346407</v>
      </c>
      <c r="F16" s="1193">
        <v>68.558371248990298</v>
      </c>
      <c r="G16" s="1194">
        <v>89.21680117953656</v>
      </c>
      <c r="H16" s="1193">
        <v>76.81199711110915</v>
      </c>
      <c r="I16" s="1193">
        <v>89.583327509716867</v>
      </c>
      <c r="J16" s="1193">
        <v>95.408275234723334</v>
      </c>
      <c r="K16" s="1193">
        <v>97.07593944758834</v>
      </c>
      <c r="L16" s="1194">
        <v>98.018980687118926</v>
      </c>
      <c r="M16" s="1193">
        <v>45.250335558136321</v>
      </c>
      <c r="N16" s="1193">
        <v>49.572761891886735</v>
      </c>
      <c r="O16" s="1193">
        <v>55.00564890860975</v>
      </c>
      <c r="P16" s="1193">
        <v>60.991264134872615</v>
      </c>
      <c r="Q16" s="1194">
        <v>72.276492779538117</v>
      </c>
      <c r="R16" s="1193">
        <v>67.153393381068952</v>
      </c>
      <c r="S16" s="1193">
        <v>55.599372911421682</v>
      </c>
      <c r="T16" s="1193">
        <v>59.273201393935857</v>
      </c>
      <c r="U16" s="1193">
        <v>36.011032353156565</v>
      </c>
      <c r="V16" s="1193">
        <v>51.224220108807806</v>
      </c>
      <c r="W16" s="1193">
        <v>53.494722924821843</v>
      </c>
      <c r="X16" s="1193">
        <v>41.648056666249538</v>
      </c>
      <c r="Y16" s="1193">
        <v>70.938528097782608</v>
      </c>
      <c r="Z16" s="1193">
        <v>49.160538858692796</v>
      </c>
      <c r="AA16" s="1193">
        <v>41.28804972389571</v>
      </c>
      <c r="AB16" s="1193">
        <v>39.115482014510697</v>
      </c>
      <c r="AC16" s="1193">
        <v>97.719522185928369</v>
      </c>
      <c r="AD16" s="1193">
        <v>59.934434974958336</v>
      </c>
      <c r="AE16" s="1193">
        <v>39.437853554334076</v>
      </c>
      <c r="AF16" s="1193">
        <v>92.277957677087159</v>
      </c>
      <c r="AG16" s="1193">
        <v>32.019614061661436</v>
      </c>
      <c r="AH16" s="1193">
        <v>62.718802552162465</v>
      </c>
      <c r="AI16" s="1193">
        <v>96.079886890950831</v>
      </c>
      <c r="AJ16" s="1195">
        <v>47.776935953077377</v>
      </c>
    </row>
    <row r="17" s="406" customFormat="true" ht="17.1" customHeight="true" x14ac:dyDescent="0.2">
      <c r="A17" s="1822"/>
      <c r="B17" s="676" t="s">
        <v>51</v>
      </c>
      <c r="C17" s="677">
        <v>53.646063376362065</v>
      </c>
      <c r="D17" s="1196">
        <v>48.110105073057255</v>
      </c>
      <c r="E17" s="1196">
        <v>41.967932380653288</v>
      </c>
      <c r="F17" s="1196">
        <v>31.44162875100962</v>
      </c>
      <c r="G17" s="1197">
        <v>10.783198820463584</v>
      </c>
      <c r="H17" s="1196">
        <v>23.188002888891042</v>
      </c>
      <c r="I17" s="1196">
        <v>10.416672490283137</v>
      </c>
      <c r="J17" s="1196">
        <v>4.5917247652766653</v>
      </c>
      <c r="K17" s="1196">
        <v>2.9240605524116914</v>
      </c>
      <c r="L17" s="1197">
        <v>1.9810193128810778</v>
      </c>
      <c r="M17" s="1196">
        <v>54.749664441863779</v>
      </c>
      <c r="N17" s="1196">
        <v>50.427238108113251</v>
      </c>
      <c r="O17" s="1196">
        <v>44.994351091390087</v>
      </c>
      <c r="P17" s="1196">
        <v>39.008735865127456</v>
      </c>
      <c r="Q17" s="1197">
        <v>27.723507220462285</v>
      </c>
      <c r="R17" s="1196">
        <v>32.846606618931304</v>
      </c>
      <c r="S17" s="1196">
        <v>44.400627088578268</v>
      </c>
      <c r="T17" s="1196">
        <v>40.726798606064321</v>
      </c>
      <c r="U17" s="1196">
        <v>63.98896764684352</v>
      </c>
      <c r="V17" s="1196">
        <v>48.775779891192158</v>
      </c>
      <c r="W17" s="1196">
        <v>46.505277075178135</v>
      </c>
      <c r="X17" s="1196">
        <v>58.351943333750469</v>
      </c>
      <c r="Y17" s="1196">
        <v>29.061471902217423</v>
      </c>
      <c r="Z17" s="1196">
        <v>50.839461141307105</v>
      </c>
      <c r="AA17" s="1196">
        <v>58.711950276104162</v>
      </c>
      <c r="AB17" s="1196">
        <v>60.884517985489261</v>
      </c>
      <c r="AC17" s="1196">
        <v>2.2804778140716646</v>
      </c>
      <c r="AD17" s="1196">
        <v>40.065565025041749</v>
      </c>
      <c r="AE17" s="1196">
        <v>60.562146445665832</v>
      </c>
      <c r="AF17" s="1196">
        <v>7.7220423229129569</v>
      </c>
      <c r="AG17" s="1196">
        <v>67.98038593833833</v>
      </c>
      <c r="AH17" s="1196">
        <v>37.281197447837748</v>
      </c>
      <c r="AI17" s="1196">
        <v>3.9201131090491752</v>
      </c>
      <c r="AJ17" s="1198">
        <v>52.223064046922552</v>
      </c>
    </row>
    <row r="18" s="406" customFormat="true" ht="17.1" customHeight="true" x14ac:dyDescent="0.2">
      <c r="A18" s="1822" t="s">
        <v>60</v>
      </c>
      <c r="B18" s="676" t="s">
        <v>15</v>
      </c>
      <c r="C18" s="416">
        <f>C16*C23/100</f>
        <v>45.906516431048502</v>
      </c>
      <c r="D18" s="416">
        <f>D16*D23/100</f>
        <v>51.298656825618529</v>
      </c>
      <c r="E18" s="416">
        <f t="shared" ref="E18:AJ18" si="0">E16*E23/100</f>
        <v>57.675726690230384</v>
      </c>
      <c r="F18" s="416">
        <f t="shared" si="0"/>
        <v>68.129959979876716</v>
      </c>
      <c r="G18" s="416">
        <f t="shared" si="0"/>
        <v>89.046352871133138</v>
      </c>
      <c r="H18" s="416">
        <f t="shared" si="0"/>
        <v>76.340235755015016</v>
      </c>
      <c r="I18" s="416">
        <f t="shared" si="0"/>
        <v>89.507833694526454</v>
      </c>
      <c r="J18" s="416">
        <f t="shared" si="0"/>
        <v>95.219135112690026</v>
      </c>
      <c r="K18" s="416">
        <f t="shared" si="0"/>
        <v>97.036352015965591</v>
      </c>
      <c r="L18" s="416">
        <f t="shared" si="0"/>
        <v>98.018980687118926</v>
      </c>
      <c r="M18" s="416">
        <f t="shared" si="0"/>
        <v>44.868599422569368</v>
      </c>
      <c r="N18" s="416">
        <f t="shared" si="0"/>
        <v>49.001375231461509</v>
      </c>
      <c r="O18" s="416">
        <f t="shared" si="0"/>
        <v>54.533680729334762</v>
      </c>
      <c r="P18" s="416">
        <f t="shared" si="0"/>
        <v>60.521334262865864</v>
      </c>
      <c r="Q18" s="416">
        <f t="shared" si="0"/>
        <v>71.914149882555606</v>
      </c>
      <c r="R18" s="416">
        <f t="shared" si="0"/>
        <v>67.089315384834578</v>
      </c>
      <c r="S18" s="416">
        <f t="shared" si="0"/>
        <v>53.897587515326478</v>
      </c>
      <c r="T18" s="416">
        <f t="shared" si="0"/>
        <v>58.525360214879427</v>
      </c>
      <c r="U18" s="416">
        <f t="shared" si="0"/>
        <v>35.761570774867394</v>
      </c>
      <c r="V18" s="416">
        <f t="shared" si="0"/>
        <v>51.047313243176738</v>
      </c>
      <c r="W18" s="416">
        <f t="shared" si="0"/>
        <v>53.494722924821843</v>
      </c>
      <c r="X18" s="416">
        <f t="shared" si="0"/>
        <v>41.49978534065793</v>
      </c>
      <c r="Y18" s="416">
        <f t="shared" si="0"/>
        <v>70.880509804109522</v>
      </c>
      <c r="Z18" s="416">
        <f t="shared" si="0"/>
        <v>48.741363208697265</v>
      </c>
      <c r="AA18" s="416">
        <f t="shared" si="0"/>
        <v>40.100942236593085</v>
      </c>
      <c r="AB18" s="416">
        <f t="shared" si="0"/>
        <v>38.876392559993299</v>
      </c>
      <c r="AC18" s="416">
        <f t="shared" si="0"/>
        <v>97.646796157336865</v>
      </c>
      <c r="AD18" s="416">
        <f t="shared" si="0"/>
        <v>58.455495860536409</v>
      </c>
      <c r="AE18" s="416">
        <f t="shared" si="0"/>
        <v>38.965039797095308</v>
      </c>
      <c r="AF18" s="416">
        <f t="shared" si="0"/>
        <v>92.081994173004134</v>
      </c>
      <c r="AG18" s="416">
        <f t="shared" si="0"/>
        <v>31.754149978226494</v>
      </c>
      <c r="AH18" s="416">
        <f t="shared" si="0"/>
        <v>62.584568266338074</v>
      </c>
      <c r="AI18" s="416">
        <f t="shared" si="0"/>
        <v>96.079886890950831</v>
      </c>
      <c r="AJ18" s="416">
        <f t="shared" si="0"/>
        <v>47.244126442753156</v>
      </c>
    </row>
    <row r="19" s="406" customFormat="true" ht="17.1" customHeight="true" x14ac:dyDescent="0.2">
      <c r="A19" s="1822"/>
      <c r="B19" s="676" t="s">
        <v>16</v>
      </c>
      <c r="C19" s="416">
        <f>C16*C22/100</f>
        <v>0.44742019258929261</v>
      </c>
      <c r="D19" s="416">
        <f>D16*D22/100</f>
        <v>0.59123810132400145</v>
      </c>
      <c r="E19" s="416">
        <f t="shared" ref="E19:AJ19" si="1">E16*E22/100</f>
        <v>0.35634092911601639</v>
      </c>
      <c r="F19" s="416">
        <f t="shared" si="1"/>
        <v>0.42841126911357258</v>
      </c>
      <c r="G19" s="416">
        <f t="shared" si="1"/>
        <v>0.1704483084034242</v>
      </c>
      <c r="H19" s="416">
        <f t="shared" si="1"/>
        <v>0.47176135609414649</v>
      </c>
      <c r="I19" s="416">
        <f t="shared" si="1"/>
        <v>7.5493815190407959E-2</v>
      </c>
      <c r="J19" s="416">
        <f t="shared" si="1"/>
        <v>0.1891401220333041</v>
      </c>
      <c r="K19" s="416">
        <f t="shared" si="1"/>
        <v>3.9587431622756207E-2</v>
      </c>
      <c r="L19" s="416">
        <f t="shared" si="1"/>
        <v>0</v>
      </c>
      <c r="M19" s="416">
        <f t="shared" si="1"/>
        <v>0.38173613556694475</v>
      </c>
      <c r="N19" s="416">
        <f t="shared" si="1"/>
        <v>0.57138666042520325</v>
      </c>
      <c r="O19" s="416">
        <f t="shared" si="1"/>
        <v>0.4719681792750054</v>
      </c>
      <c r="P19" s="416">
        <f t="shared" si="1"/>
        <v>0.46992987200675657</v>
      </c>
      <c r="Q19" s="416">
        <f t="shared" si="1"/>
        <v>0.36234289698250927</v>
      </c>
      <c r="R19" s="416">
        <f t="shared" si="1"/>
        <v>6.4077996234373172E-2</v>
      </c>
      <c r="S19" s="416">
        <f t="shared" si="1"/>
        <v>1.7017853960952138</v>
      </c>
      <c r="T19" s="416">
        <f t="shared" si="1"/>
        <v>0.74784117905643155</v>
      </c>
      <c r="U19" s="416">
        <f t="shared" si="1"/>
        <v>0.24946157828917695</v>
      </c>
      <c r="V19" s="416">
        <f t="shared" si="1"/>
        <v>0.17690686563107452</v>
      </c>
      <c r="W19" s="416">
        <f t="shared" si="1"/>
        <v>0</v>
      </c>
      <c r="X19" s="416">
        <f t="shared" si="1"/>
        <v>0.14827132559161085</v>
      </c>
      <c r="Y19" s="416">
        <f t="shared" si="1"/>
        <v>5.8018293673091664E-2</v>
      </c>
      <c r="Z19" s="416">
        <f t="shared" si="1"/>
        <v>0.41917564999554136</v>
      </c>
      <c r="AA19" s="416">
        <f t="shared" si="1"/>
        <v>1.1871074873026226</v>
      </c>
      <c r="AB19" s="416">
        <f t="shared" si="1"/>
        <v>0.23908945451739527</v>
      </c>
      <c r="AC19" s="416">
        <f t="shared" si="1"/>
        <v>7.2726028591508785E-2</v>
      </c>
      <c r="AD19" s="416">
        <f t="shared" si="1"/>
        <v>1.4789391144219328</v>
      </c>
      <c r="AE19" s="416">
        <f t="shared" si="1"/>
        <v>0.47281375723877461</v>
      </c>
      <c r="AF19" s="416">
        <f t="shared" si="1"/>
        <v>0.19596350408302904</v>
      </c>
      <c r="AG19" s="416">
        <f t="shared" si="1"/>
        <v>0.26546408343493394</v>
      </c>
      <c r="AH19" s="416">
        <f t="shared" si="1"/>
        <v>0.13423428582439309</v>
      </c>
      <c r="AI19" s="416">
        <f t="shared" si="1"/>
        <v>0</v>
      </c>
      <c r="AJ19" s="416">
        <f t="shared" si="1"/>
        <v>0.53280951032421786</v>
      </c>
    </row>
    <row r="20" s="406" customFormat="true" ht="17.1" customHeight="true" x14ac:dyDescent="0.2">
      <c r="A20" s="1822"/>
      <c r="B20" s="676" t="s">
        <v>171</v>
      </c>
      <c r="C20" s="416">
        <f>100-C18-C19-C21</f>
        <v>26.286081497058088</v>
      </c>
      <c r="D20" s="416">
        <f>100-D18-D19-D21</f>
        <v>21.116834977554898</v>
      </c>
      <c r="E20" s="416">
        <f t="shared" ref="E20:AJ20" si="2">100-E18-E19-E21</f>
        <v>19.260232241887682</v>
      </c>
      <c r="F20" s="416">
        <f t="shared" si="2"/>
        <v>13.465190266446868</v>
      </c>
      <c r="G20" s="416">
        <f t="shared" si="2"/>
        <v>5.695662749941504</v>
      </c>
      <c r="H20" s="416">
        <f t="shared" si="2"/>
        <v>11.305024405184176</v>
      </c>
      <c r="I20" s="416">
        <f t="shared" si="2"/>
        <v>6.3789668780703028</v>
      </c>
      <c r="J20" s="416">
        <f t="shared" si="2"/>
        <v>3.7028442691686916</v>
      </c>
      <c r="K20" s="416">
        <f t="shared" si="2"/>
        <v>2.6514217197313803</v>
      </c>
      <c r="L20" s="416">
        <f t="shared" si="2"/>
        <v>1.9342474619508203</v>
      </c>
      <c r="M20" s="416">
        <f t="shared" si="2"/>
        <v>27.552093309506446</v>
      </c>
      <c r="N20" s="416">
        <f t="shared" si="2"/>
        <v>22.36018478489013</v>
      </c>
      <c r="O20" s="416">
        <f t="shared" si="2"/>
        <v>20.081736273448335</v>
      </c>
      <c r="P20" s="416">
        <f t="shared" si="2"/>
        <v>16.31703057033593</v>
      </c>
      <c r="Q20" s="416">
        <f t="shared" si="2"/>
        <v>12.526467144209143</v>
      </c>
      <c r="R20" s="416">
        <f t="shared" si="2"/>
        <v>1.5377974746896044</v>
      </c>
      <c r="S20" s="416">
        <f t="shared" si="2"/>
        <v>10.980173126829264</v>
      </c>
      <c r="T20" s="416">
        <f t="shared" si="2"/>
        <v>31.501369345843635</v>
      </c>
      <c r="U20" s="416">
        <f t="shared" si="2"/>
        <v>40.761460273137004</v>
      </c>
      <c r="V20" s="416">
        <f t="shared" si="2"/>
        <v>16.20714078273307</v>
      </c>
      <c r="W20" s="416">
        <f t="shared" si="2"/>
        <v>31.549364035405361</v>
      </c>
      <c r="X20" s="416">
        <f t="shared" si="2"/>
        <v>6.9348221703633683</v>
      </c>
      <c r="Y20" s="416">
        <f t="shared" si="2"/>
        <v>6.5454079385980535</v>
      </c>
      <c r="Z20" s="416">
        <f t="shared" si="2"/>
        <v>29.261177890034116</v>
      </c>
      <c r="AA20" s="416">
        <f t="shared" si="2"/>
        <v>25.295428377472874</v>
      </c>
      <c r="AB20" s="416">
        <f t="shared" si="2"/>
        <v>5.438595945272958</v>
      </c>
      <c r="AC20" s="416">
        <f t="shared" si="2"/>
        <v>0.378737014703592</v>
      </c>
      <c r="AD20" s="416">
        <f t="shared" si="2"/>
        <v>32.24039027231413</v>
      </c>
      <c r="AE20" s="416">
        <f t="shared" si="2"/>
        <v>26.935045082047402</v>
      </c>
      <c r="AF20" s="416">
        <f t="shared" si="2"/>
        <v>4.8608502444253023</v>
      </c>
      <c r="AG20" s="416">
        <f t="shared" si="2"/>
        <v>34.283101570466876</v>
      </c>
      <c r="AH20" s="416">
        <f t="shared" si="2"/>
        <v>34.03118854920293</v>
      </c>
      <c r="AI20" s="416">
        <f t="shared" si="2"/>
        <v>3.9201131090491685</v>
      </c>
      <c r="AJ20" s="416">
        <f t="shared" si="2"/>
        <v>16.009643227496248</v>
      </c>
    </row>
    <row r="21" s="406" customFormat="true" ht="17.1" customHeight="true" x14ac:dyDescent="0.2">
      <c r="A21" s="1822"/>
      <c r="B21" s="676" t="s">
        <v>17</v>
      </c>
      <c r="C21" s="677">
        <v>27.359981879304119</v>
      </c>
      <c r="D21" s="1196">
        <v>26.99327009550257</v>
      </c>
      <c r="E21" s="1196">
        <v>22.707700138765919</v>
      </c>
      <c r="F21" s="1196">
        <v>17.976438484562845</v>
      </c>
      <c r="G21" s="1197">
        <v>5.0875360705219341</v>
      </c>
      <c r="H21" s="1196">
        <v>11.882978483706664</v>
      </c>
      <c r="I21" s="1196">
        <v>4.0377056122128359</v>
      </c>
      <c r="J21" s="1196">
        <v>0.88888049610797837</v>
      </c>
      <c r="K21" s="1196">
        <v>0.27263883268027278</v>
      </c>
      <c r="L21" s="1197">
        <v>4.6771850930253545E-2</v>
      </c>
      <c r="M21" s="1196">
        <v>27.19757113235724</v>
      </c>
      <c r="N21" s="1196">
        <v>28.067053323223156</v>
      </c>
      <c r="O21" s="1196">
        <v>24.9126148179419</v>
      </c>
      <c r="P21" s="1196">
        <v>22.691705294791447</v>
      </c>
      <c r="Q21" s="1197">
        <v>15.197040076252744</v>
      </c>
      <c r="R21" s="1196">
        <v>31.308809144241444</v>
      </c>
      <c r="S21" s="1196">
        <v>33.420453961749047</v>
      </c>
      <c r="T21" s="1196">
        <v>9.2254292602205101</v>
      </c>
      <c r="U21" s="1196">
        <v>23.227507373706427</v>
      </c>
      <c r="V21" s="1196">
        <v>32.568639108459116</v>
      </c>
      <c r="W21" s="1196">
        <v>14.955913039772797</v>
      </c>
      <c r="X21" s="1196">
        <v>51.417121163387094</v>
      </c>
      <c r="Y21" s="1196">
        <v>22.516063963619334</v>
      </c>
      <c r="Z21" s="1196">
        <v>21.578283251273074</v>
      </c>
      <c r="AA21" s="1196">
        <v>33.416521898631416</v>
      </c>
      <c r="AB21" s="1196">
        <v>55.445922040216345</v>
      </c>
      <c r="AC21" s="1196">
        <v>1.9017407993680335</v>
      </c>
      <c r="AD21" s="1196">
        <v>7.8251747527275235</v>
      </c>
      <c r="AE21" s="1196">
        <v>33.627101363618515</v>
      </c>
      <c r="AF21" s="1196">
        <v>2.8611920784875351</v>
      </c>
      <c r="AG21" s="1196">
        <v>33.697284367871696</v>
      </c>
      <c r="AH21" s="1196">
        <v>3.2500088986346056</v>
      </c>
      <c r="AI21" s="1196">
        <v>0</v>
      </c>
      <c r="AJ21" s="1198">
        <v>36.213420819426375</v>
      </c>
    </row>
    <row r="22" s="406" customFormat="true" ht="17.1" customHeight="true" x14ac:dyDescent="0.2">
      <c r="A22" s="1822" t="s">
        <v>54</v>
      </c>
      <c r="B22" s="676" t="s">
        <v>49</v>
      </c>
      <c r="C22" s="438">
        <v>0.96522587978241836</v>
      </c>
      <c r="D22" s="438">
        <v>1.1394089391709592</v>
      </c>
      <c r="E22" s="438">
        <v>0.61404141491801933</v>
      </c>
      <c r="F22" s="438">
        <v>0.62488542436002237</v>
      </c>
      <c r="G22" s="438">
        <v>0.19104956258229927</v>
      </c>
      <c r="H22" s="438">
        <v>0.61417665708097657</v>
      </c>
      <c r="I22" s="438">
        <v>8.4272171272293209E-2</v>
      </c>
      <c r="J22" s="438">
        <v>0.19824288990444675</v>
      </c>
      <c r="K22" s="438">
        <v>4.0779859404945142E-2</v>
      </c>
      <c r="L22" s="438">
        <v>0</v>
      </c>
      <c r="M22" s="438">
        <v>0.8436095132963185</v>
      </c>
      <c r="N22" s="438">
        <v>1.1526222034417626</v>
      </c>
      <c r="O22" s="438">
        <v>0.85803583566329067</v>
      </c>
      <c r="P22" s="438">
        <v>0.77048718152091478</v>
      </c>
      <c r="Q22" s="438">
        <v>0.50132883188971034</v>
      </c>
      <c r="R22" s="438">
        <v>9.5420339923488126E-2</v>
      </c>
      <c r="S22" s="438">
        <v>3.0607996223382208</v>
      </c>
      <c r="T22" s="438">
        <v>1.261685148548332</v>
      </c>
      <c r="U22" s="438">
        <v>0.69273653652228684</v>
      </c>
      <c r="V22" s="438">
        <v>0.34535785074970043</v>
      </c>
      <c r="W22" s="438">
        <v>0</v>
      </c>
      <c r="X22" s="438">
        <v>0.35601018981460891</v>
      </c>
      <c r="Y22" s="438">
        <v>8.1786717639698525E-2</v>
      </c>
      <c r="Z22" s="438">
        <v>0.85266691482048462</v>
      </c>
      <c r="AA22" s="438">
        <v>2.8751842124806806</v>
      </c>
      <c r="AB22" s="438">
        <v>0.61123995462640623</v>
      </c>
      <c r="AC22" s="438">
        <v>7.4423233929792332E-2</v>
      </c>
      <c r="AD22" s="438">
        <v>2.4675949894911993</v>
      </c>
      <c r="AE22" s="438">
        <v>1.1988830897892873</v>
      </c>
      <c r="AF22" s="438">
        <v>0.21236220329970226</v>
      </c>
      <c r="AG22" s="438">
        <v>0.82906709282541402</v>
      </c>
      <c r="AH22" s="438">
        <v>0.21402558780160394</v>
      </c>
      <c r="AI22" s="438">
        <v>0</v>
      </c>
      <c r="AJ22" s="438">
        <v>1.1152023454319049</v>
      </c>
      <c r="AK22" s="1199"/>
    </row>
    <row r="23" s="406" customFormat="true" ht="17.1" customHeight="true" x14ac:dyDescent="0.2">
      <c r="A23" s="1823"/>
      <c r="B23" s="678" t="s">
        <v>48</v>
      </c>
      <c r="C23" s="440">
        <v>99.034774120217577</v>
      </c>
      <c r="D23" s="440">
        <v>98.860591060829009</v>
      </c>
      <c r="E23" s="440">
        <v>99.385958585081966</v>
      </c>
      <c r="F23" s="440">
        <v>99.375114575639969</v>
      </c>
      <c r="G23" s="440">
        <v>99.808950437417693</v>
      </c>
      <c r="H23" s="440">
        <v>99.385823342919039</v>
      </c>
      <c r="I23" s="440">
        <v>99.915727828727697</v>
      </c>
      <c r="J23" s="440">
        <v>99.801757110095551</v>
      </c>
      <c r="K23" s="440">
        <v>99.95922014059505</v>
      </c>
      <c r="L23" s="440">
        <v>100</v>
      </c>
      <c r="M23" s="440">
        <v>99.156390486703671</v>
      </c>
      <c r="N23" s="440">
        <v>98.847377796558192</v>
      </c>
      <c r="O23" s="440">
        <v>99.141964164336741</v>
      </c>
      <c r="P23" s="440">
        <v>99.229512818479094</v>
      </c>
      <c r="Q23" s="440">
        <v>99.498671168110292</v>
      </c>
      <c r="R23" s="440">
        <v>99.904579660076507</v>
      </c>
      <c r="S23" s="440">
        <v>96.939200377661791</v>
      </c>
      <c r="T23" s="440">
        <v>98.738314851451676</v>
      </c>
      <c r="U23" s="440">
        <v>99.307263463477739</v>
      </c>
      <c r="V23" s="440">
        <v>99.654642149250321</v>
      </c>
      <c r="W23" s="440">
        <v>100</v>
      </c>
      <c r="X23" s="440">
        <v>99.643989810185388</v>
      </c>
      <c r="Y23" s="440">
        <v>99.918213282360298</v>
      </c>
      <c r="Z23" s="440">
        <v>99.14733308517954</v>
      </c>
      <c r="AA23" s="440">
        <v>97.12481578751931</v>
      </c>
      <c r="AB23" s="440">
        <v>99.388760045373587</v>
      </c>
      <c r="AC23" s="440">
        <v>99.925576766070208</v>
      </c>
      <c r="AD23" s="440">
        <v>97.532405010508811</v>
      </c>
      <c r="AE23" s="440">
        <v>98.801116910210723</v>
      </c>
      <c r="AF23" s="440">
        <v>99.787637796700309</v>
      </c>
      <c r="AG23" s="440">
        <v>99.17093290717456</v>
      </c>
      <c r="AH23" s="440">
        <v>99.785974412198399</v>
      </c>
      <c r="AI23" s="440">
        <v>100</v>
      </c>
      <c r="AJ23" s="440">
        <v>98.884797654568089</v>
      </c>
      <c r="AK23" s="1199"/>
    </row>
    <row r="24" s="257" customFormat="true" ht="15" customHeight="true" x14ac:dyDescent="0.2">
      <c r="A24" s="1858" t="s">
        <v>47</v>
      </c>
      <c r="B24" s="419" t="s">
        <v>59</v>
      </c>
      <c r="C24" s="420"/>
      <c r="D24" s="420"/>
      <c r="E24" s="420"/>
      <c r="F24" s="420"/>
      <c r="G24" s="420"/>
      <c r="H24" s="420"/>
      <c r="I24" s="420"/>
      <c r="J24" s="420"/>
      <c r="K24" s="420"/>
      <c r="L24" s="420"/>
      <c r="M24" s="420"/>
      <c r="N24" s="420"/>
      <c r="O24" s="420"/>
      <c r="P24" s="420"/>
      <c r="Q24" s="420"/>
      <c r="R24" s="420"/>
      <c r="S24" s="420"/>
      <c r="T24" s="420"/>
      <c r="U24" s="420"/>
      <c r="V24" s="420"/>
      <c r="W24" s="420"/>
      <c r="X24" s="420"/>
      <c r="Y24" s="420"/>
      <c r="Z24" s="420"/>
      <c r="AA24" s="420"/>
      <c r="AB24" s="421"/>
      <c r="AC24" s="421"/>
      <c r="AD24" s="421"/>
      <c r="AE24" s="421"/>
      <c r="AF24" s="421"/>
      <c r="AG24" s="421"/>
      <c r="AH24" s="421"/>
      <c r="AI24" s="421"/>
      <c r="AJ24" s="421"/>
    </row>
    <row r="25" s="257" customFormat="true" ht="15" customHeight="true" x14ac:dyDescent="0.2">
      <c r="A25" s="1859"/>
      <c r="B25" s="422" t="s">
        <v>58</v>
      </c>
      <c r="C25" s="423"/>
      <c r="D25" s="423"/>
      <c r="E25" s="423"/>
      <c r="F25" s="423"/>
      <c r="G25" s="423"/>
      <c r="H25" s="423"/>
      <c r="I25" s="423"/>
      <c r="J25" s="423"/>
      <c r="K25" s="423"/>
      <c r="L25" s="423"/>
      <c r="M25" s="423"/>
      <c r="N25" s="423"/>
      <c r="O25" s="423"/>
      <c r="P25" s="423"/>
      <c r="Q25" s="423"/>
      <c r="R25" s="423"/>
      <c r="S25" s="423"/>
      <c r="T25" s="423"/>
      <c r="U25" s="423"/>
      <c r="V25" s="423"/>
      <c r="W25" s="423"/>
      <c r="X25" s="423"/>
      <c r="Y25" s="423"/>
      <c r="Z25" s="423"/>
      <c r="AA25" s="423"/>
      <c r="AB25" s="424"/>
      <c r="AC25" s="424"/>
      <c r="AD25" s="424"/>
      <c r="AE25" s="424"/>
      <c r="AF25" s="424"/>
      <c r="AG25" s="424"/>
      <c r="AH25" s="424"/>
      <c r="AI25" s="424"/>
      <c r="AJ25" s="424"/>
    </row>
    <row r="26" s="257" customFormat="true" ht="15" customHeight="true" x14ac:dyDescent="0.2">
      <c r="A26" s="1860"/>
      <c r="B26" s="425" t="s">
        <v>46</v>
      </c>
      <c r="C26" s="426"/>
      <c r="D26" s="427"/>
      <c r="E26" s="427"/>
      <c r="F26" s="427"/>
      <c r="G26" s="427"/>
      <c r="H26" s="427"/>
      <c r="I26" s="427"/>
      <c r="J26" s="427"/>
      <c r="K26" s="427"/>
      <c r="L26" s="427"/>
      <c r="M26" s="427"/>
      <c r="N26" s="427"/>
      <c r="O26" s="427"/>
      <c r="P26" s="427"/>
      <c r="Q26" s="427"/>
      <c r="R26" s="427"/>
      <c r="S26" s="427"/>
      <c r="T26" s="427"/>
      <c r="U26" s="427"/>
      <c r="V26" s="427"/>
      <c r="W26" s="427"/>
      <c r="X26" s="427"/>
      <c r="Y26" s="427"/>
      <c r="Z26" s="427"/>
      <c r="AA26" s="427"/>
      <c r="AB26" s="428"/>
      <c r="AC26" s="428"/>
      <c r="AD26" s="428"/>
      <c r="AE26" s="428"/>
      <c r="AF26" s="428"/>
      <c r="AG26" s="428"/>
      <c r="AH26" s="428"/>
      <c r="AI26" s="428"/>
      <c r="AJ26" s="428"/>
    </row>
    <row r="27" s="307" customFormat="true" ht="20.1" customHeight="true" x14ac:dyDescent="0.2">
      <c r="A27" s="1845" t="s">
        <v>313</v>
      </c>
      <c r="B27" s="1845"/>
      <c r="C27" s="1847" t="s">
        <v>150</v>
      </c>
      <c r="D27" s="1848"/>
      <c r="E27" s="1848"/>
      <c r="F27" s="1848"/>
      <c r="G27" s="1849"/>
      <c r="H27" s="1849" t="s">
        <v>38</v>
      </c>
      <c r="I27" s="1848"/>
      <c r="J27" s="1848"/>
      <c r="K27" s="1848"/>
      <c r="L27" s="1849"/>
      <c r="M27" s="1849" t="s">
        <v>37</v>
      </c>
      <c r="N27" s="1848"/>
      <c r="O27" s="1848"/>
      <c r="P27" s="1848"/>
      <c r="Q27" s="1849"/>
      <c r="R27" s="1849" t="s">
        <v>151</v>
      </c>
      <c r="S27" s="1848"/>
      <c r="T27" s="1848"/>
      <c r="U27" s="1848"/>
      <c r="V27" s="1848"/>
      <c r="W27" s="1848"/>
      <c r="X27" s="1848"/>
      <c r="Y27" s="1848"/>
      <c r="Z27" s="1848"/>
      <c r="AA27" s="1848"/>
      <c r="AB27" s="1848"/>
      <c r="AC27" s="1848"/>
      <c r="AD27" s="1848"/>
      <c r="AE27" s="1848"/>
      <c r="AF27" s="1848"/>
      <c r="AG27" s="1848"/>
      <c r="AH27" s="1848"/>
      <c r="AI27" s="1848"/>
      <c r="AJ27" s="1849"/>
    </row>
    <row r="28" s="433" customFormat="true" ht="45" customHeight="true" x14ac:dyDescent="0.2">
      <c r="A28" s="1851"/>
      <c r="B28" s="1851"/>
      <c r="C28" s="679" t="s">
        <v>0</v>
      </c>
      <c r="D28" s="680" t="s">
        <v>1</v>
      </c>
      <c r="E28" s="680" t="s">
        <v>2</v>
      </c>
      <c r="F28" s="680" t="s">
        <v>3</v>
      </c>
      <c r="G28" s="681" t="s">
        <v>4</v>
      </c>
      <c r="H28" s="680" t="s">
        <v>0</v>
      </c>
      <c r="I28" s="680" t="s">
        <v>1</v>
      </c>
      <c r="J28" s="680" t="s">
        <v>2</v>
      </c>
      <c r="K28" s="680" t="s">
        <v>3</v>
      </c>
      <c r="L28" s="681" t="s">
        <v>4</v>
      </c>
      <c r="M28" s="680" t="s">
        <v>0</v>
      </c>
      <c r="N28" s="680" t="s">
        <v>1</v>
      </c>
      <c r="O28" s="680" t="s">
        <v>2</v>
      </c>
      <c r="P28" s="680" t="s">
        <v>3</v>
      </c>
      <c r="Q28" s="681" t="s">
        <v>4</v>
      </c>
      <c r="R28" s="680" t="s">
        <v>152</v>
      </c>
      <c r="S28" s="680" t="s">
        <v>310</v>
      </c>
      <c r="T28" s="680" t="s">
        <v>154</v>
      </c>
      <c r="U28" s="680" t="s">
        <v>155</v>
      </c>
      <c r="V28" s="680" t="s">
        <v>156</v>
      </c>
      <c r="W28" s="680" t="s">
        <v>157</v>
      </c>
      <c r="X28" s="680" t="s">
        <v>311</v>
      </c>
      <c r="Y28" s="680" t="s">
        <v>159</v>
      </c>
      <c r="Z28" s="680" t="s">
        <v>160</v>
      </c>
      <c r="AA28" s="680" t="s">
        <v>162</v>
      </c>
      <c r="AB28" s="680" t="s">
        <v>163</v>
      </c>
      <c r="AC28" s="680" t="s">
        <v>164</v>
      </c>
      <c r="AD28" s="680" t="s">
        <v>312</v>
      </c>
      <c r="AE28" s="680" t="s">
        <v>165</v>
      </c>
      <c r="AF28" s="680" t="s">
        <v>166</v>
      </c>
      <c r="AG28" s="680" t="s">
        <v>167</v>
      </c>
      <c r="AH28" s="680" t="s">
        <v>168</v>
      </c>
      <c r="AI28" s="680" t="s">
        <v>169</v>
      </c>
      <c r="AJ28" s="682" t="s">
        <v>170</v>
      </c>
    </row>
    <row r="29" s="307" customFormat="true" ht="17.1" customHeight="true" x14ac:dyDescent="0.2">
      <c r="A29" s="1850" t="s">
        <v>173</v>
      </c>
      <c r="B29" s="683" t="s">
        <v>49</v>
      </c>
      <c r="C29" s="684">
        <v>0.99075470524583009</v>
      </c>
      <c r="D29" s="1200">
        <v>2.188603771754515</v>
      </c>
      <c r="E29" s="1200">
        <v>4.9620238330056683</v>
      </c>
      <c r="F29" s="1200">
        <v>13.822572850697009</v>
      </c>
      <c r="G29" s="1201">
        <v>51.457922197696206</v>
      </c>
      <c r="H29" s="1200">
        <v>20.131316298459904</v>
      </c>
      <c r="I29" s="1200">
        <v>49.267459612072777</v>
      </c>
      <c r="J29" s="1200">
        <v>64.610961162936547</v>
      </c>
      <c r="K29" s="1200">
        <v>72.559118680350537</v>
      </c>
      <c r="L29" s="1201">
        <v>81.229378070000024</v>
      </c>
      <c r="M29" s="1200">
        <v>0.91293818824268957</v>
      </c>
      <c r="N29" s="1200">
        <v>2.1605908829880289</v>
      </c>
      <c r="O29" s="1200">
        <v>2.7959153769644529</v>
      </c>
      <c r="P29" s="1200">
        <v>5.787813353939872</v>
      </c>
      <c r="Q29" s="1201">
        <v>15.30511761146146</v>
      </c>
      <c r="R29" s="1200">
        <v>7.7029447591838291</v>
      </c>
      <c r="S29" s="1200">
        <v>6.5698476237044137</v>
      </c>
      <c r="T29" s="1200">
        <v>7.0922218893462228</v>
      </c>
      <c r="U29" s="1200">
        <v>1.5275100845251517</v>
      </c>
      <c r="V29" s="1200">
        <v>5.8307069021894415</v>
      </c>
      <c r="W29" s="1200">
        <v>8.5129889174804685</v>
      </c>
      <c r="X29" s="1200">
        <v>7.2352568935843102</v>
      </c>
      <c r="Y29" s="1200">
        <v>24.893983977140461</v>
      </c>
      <c r="Z29" s="1200">
        <v>16.918871337096608</v>
      </c>
      <c r="AA29" s="1200">
        <v>1.6634410197915901</v>
      </c>
      <c r="AB29" s="1200">
        <v>4.4190488361226867</v>
      </c>
      <c r="AC29" s="1200">
        <v>80.546284243785735</v>
      </c>
      <c r="AD29" s="1200">
        <v>26.261228478589473</v>
      </c>
      <c r="AE29" s="1200">
        <v>5.8715576684450044</v>
      </c>
      <c r="AF29" s="1200">
        <v>2.2764659732964438</v>
      </c>
      <c r="AG29" s="1200">
        <v>10.836066892536204</v>
      </c>
      <c r="AH29" s="1200">
        <v>0.83362115663605796</v>
      </c>
      <c r="AI29" s="1200">
        <v>2.1597288957353618</v>
      </c>
      <c r="AJ29" s="1202">
        <v>1.2563351466018642</v>
      </c>
    </row>
    <row r="30" s="307" customFormat="true" ht="17.1" customHeight="true" x14ac:dyDescent="0.2">
      <c r="A30" s="1822"/>
      <c r="B30" s="685" t="s">
        <v>48</v>
      </c>
      <c r="C30" s="686">
        <v>99.009245294754152</v>
      </c>
      <c r="D30" s="1203">
        <v>97.811396228245485</v>
      </c>
      <c r="E30" s="1203">
        <v>95.037976166994284</v>
      </c>
      <c r="F30" s="1203">
        <v>86.177427149303014</v>
      </c>
      <c r="G30" s="1204">
        <v>48.542077802304547</v>
      </c>
      <c r="H30" s="1203">
        <v>79.868683701540178</v>
      </c>
      <c r="I30" s="1203">
        <v>50.732540387927251</v>
      </c>
      <c r="J30" s="1203">
        <v>35.389038837063282</v>
      </c>
      <c r="K30" s="1203">
        <v>27.440881319649684</v>
      </c>
      <c r="L30" s="1204">
        <v>18.770621930000054</v>
      </c>
      <c r="M30" s="1203">
        <v>99.087061811757323</v>
      </c>
      <c r="N30" s="1203">
        <v>97.839409117012011</v>
      </c>
      <c r="O30" s="1203">
        <v>97.204084623035484</v>
      </c>
      <c r="P30" s="1203">
        <v>94.212186646060132</v>
      </c>
      <c r="Q30" s="1204">
        <v>84.694882388538616</v>
      </c>
      <c r="R30" s="1203">
        <v>92.297055240816277</v>
      </c>
      <c r="S30" s="1203">
        <v>93.430152376295567</v>
      </c>
      <c r="T30" s="1203">
        <v>92.907778110653823</v>
      </c>
      <c r="U30" s="1203">
        <v>98.472489915474839</v>
      </c>
      <c r="V30" s="1203">
        <v>94.169293097810538</v>
      </c>
      <c r="W30" s="1203">
        <v>91.48701108251953</v>
      </c>
      <c r="X30" s="1203">
        <v>92.764743106415608</v>
      </c>
      <c r="Y30" s="1203">
        <v>75.106016022859606</v>
      </c>
      <c r="Z30" s="1203">
        <v>83.081128662903382</v>
      </c>
      <c r="AA30" s="1203">
        <v>98.336558980208352</v>
      </c>
      <c r="AB30" s="1203">
        <v>95.580951163877273</v>
      </c>
      <c r="AC30" s="1203">
        <v>19.453715756214262</v>
      </c>
      <c r="AD30" s="1203">
        <v>73.738771521410612</v>
      </c>
      <c r="AE30" s="1203">
        <v>94.128442331554993</v>
      </c>
      <c r="AF30" s="1203">
        <v>97.723534026703547</v>
      </c>
      <c r="AG30" s="1203">
        <v>89.163933107463734</v>
      </c>
      <c r="AH30" s="1203">
        <v>99.166378843363901</v>
      </c>
      <c r="AI30" s="1203">
        <v>97.840271104264588</v>
      </c>
      <c r="AJ30" s="1205">
        <v>98.74366485339813</v>
      </c>
    </row>
    <row r="31" s="307" customFormat="true" ht="17.1" customHeight="true" x14ac:dyDescent="0.2">
      <c r="A31" s="1822" t="s">
        <v>57</v>
      </c>
      <c r="B31" s="685" t="s">
        <v>49</v>
      </c>
      <c r="C31" s="686">
        <v>1.0921515747791419</v>
      </c>
      <c r="D31" s="1203">
        <v>2.7046585132267009</v>
      </c>
      <c r="E31" s="1203">
        <v>5.3615295773542639</v>
      </c>
      <c r="F31" s="1203">
        <v>14.274574179138192</v>
      </c>
      <c r="G31" s="1204">
        <v>52.346998954584137</v>
      </c>
      <c r="H31" s="1203">
        <v>21.513966923016717</v>
      </c>
      <c r="I31" s="1203">
        <v>50.084800741339009</v>
      </c>
      <c r="J31" s="1203">
        <v>65.535462034893456</v>
      </c>
      <c r="K31" s="1203">
        <v>73.258110296651978</v>
      </c>
      <c r="L31" s="1204">
        <v>82.166295598365963</v>
      </c>
      <c r="M31" s="1203">
        <v>0.94600367187073797</v>
      </c>
      <c r="N31" s="1203">
        <v>2.5887142075204981</v>
      </c>
      <c r="O31" s="1203">
        <v>3.3259085787382139</v>
      </c>
      <c r="P31" s="1203">
        <v>6.0343014786090627</v>
      </c>
      <c r="Q31" s="1204">
        <v>15.9049281049641</v>
      </c>
      <c r="R31" s="1203">
        <v>7.7029447591838291</v>
      </c>
      <c r="S31" s="1203">
        <v>7.5453917129919335</v>
      </c>
      <c r="T31" s="1203">
        <v>7.0922218893462228</v>
      </c>
      <c r="U31" s="1203">
        <v>2.0221288997353515</v>
      </c>
      <c r="V31" s="1203">
        <v>5.9058683065295865</v>
      </c>
      <c r="W31" s="1203">
        <v>9.0150639559426988</v>
      </c>
      <c r="X31" s="1203">
        <v>10.189220275262061</v>
      </c>
      <c r="Y31" s="1203">
        <v>25.614778407633125</v>
      </c>
      <c r="Z31" s="1203">
        <v>17.414391008180409</v>
      </c>
      <c r="AA31" s="1203">
        <v>1.809232948802036</v>
      </c>
      <c r="AB31" s="1203">
        <v>4.8402127307987843</v>
      </c>
      <c r="AC31" s="1203">
        <v>80.597747745962025</v>
      </c>
      <c r="AD31" s="1203">
        <v>27.601687433029241</v>
      </c>
      <c r="AE31" s="1203">
        <v>6.6623382093899899</v>
      </c>
      <c r="AF31" s="1203">
        <v>2.5259831294721384</v>
      </c>
      <c r="AG31" s="1203">
        <v>11.009917618589586</v>
      </c>
      <c r="AH31" s="1203">
        <v>1.3893814404837463</v>
      </c>
      <c r="AI31" s="1203">
        <v>2.1751413885086901</v>
      </c>
      <c r="AJ31" s="1205">
        <v>1.2735568316797479</v>
      </c>
    </row>
    <row r="32" s="307" customFormat="true" ht="17.1" customHeight="true" x14ac:dyDescent="0.2">
      <c r="A32" s="1822"/>
      <c r="B32" s="685" t="s">
        <v>48</v>
      </c>
      <c r="C32" s="686">
        <v>98.90784842522082</v>
      </c>
      <c r="D32" s="1203">
        <v>97.295341486773282</v>
      </c>
      <c r="E32" s="1203">
        <v>94.638470422645696</v>
      </c>
      <c r="F32" s="1203">
        <v>85.725425820861858</v>
      </c>
      <c r="G32" s="1204">
        <v>47.653001045416623</v>
      </c>
      <c r="H32" s="1203">
        <v>78.486033076983503</v>
      </c>
      <c r="I32" s="1203">
        <v>49.915199258661019</v>
      </c>
      <c r="J32" s="1203">
        <v>34.464537965106381</v>
      </c>
      <c r="K32" s="1203">
        <v>26.741889703348242</v>
      </c>
      <c r="L32" s="1204">
        <v>17.833704401634115</v>
      </c>
      <c r="M32" s="1203">
        <v>99.053996328129273</v>
      </c>
      <c r="N32" s="1203">
        <v>97.411285792479518</v>
      </c>
      <c r="O32" s="1203">
        <v>96.674091421261693</v>
      </c>
      <c r="P32" s="1203">
        <v>93.965698521390934</v>
      </c>
      <c r="Q32" s="1204">
        <v>84.095071895035971</v>
      </c>
      <c r="R32" s="1203">
        <v>92.297055240816277</v>
      </c>
      <c r="S32" s="1203">
        <v>92.454608287008071</v>
      </c>
      <c r="T32" s="1203">
        <v>92.907778110653823</v>
      </c>
      <c r="U32" s="1203">
        <v>97.977871100264622</v>
      </c>
      <c r="V32" s="1203">
        <v>94.094131693470402</v>
      </c>
      <c r="W32" s="1203">
        <v>90.984936044057292</v>
      </c>
      <c r="X32" s="1203">
        <v>89.810779724737884</v>
      </c>
      <c r="Y32" s="1203">
        <v>74.385221592366946</v>
      </c>
      <c r="Z32" s="1203">
        <v>82.585608991819598</v>
      </c>
      <c r="AA32" s="1203">
        <v>98.190767051197909</v>
      </c>
      <c r="AB32" s="1203">
        <v>95.159787269201175</v>
      </c>
      <c r="AC32" s="1203">
        <v>19.402252254037986</v>
      </c>
      <c r="AD32" s="1203">
        <v>72.39831256697083</v>
      </c>
      <c r="AE32" s="1203">
        <v>93.337661790610028</v>
      </c>
      <c r="AF32" s="1203">
        <v>97.474016870527848</v>
      </c>
      <c r="AG32" s="1203">
        <v>88.990082381410303</v>
      </c>
      <c r="AH32" s="1203">
        <v>98.610618559516212</v>
      </c>
      <c r="AI32" s="1203">
        <v>97.824858611491251</v>
      </c>
      <c r="AJ32" s="1205">
        <v>98.72644316832023</v>
      </c>
    </row>
    <row r="33" s="307" customFormat="true" ht="17.1" customHeight="true" x14ac:dyDescent="0.2">
      <c r="A33" s="1822" t="s">
        <v>55</v>
      </c>
      <c r="B33" s="685" t="s">
        <v>49</v>
      </c>
      <c r="C33" s="438">
        <v>31.072950353990592</v>
      </c>
      <c r="D33" s="438">
        <v>42.831961806339265</v>
      </c>
      <c r="E33" s="438">
        <v>54.35882815399723</v>
      </c>
      <c r="F33" s="438">
        <v>63.739938048279235</v>
      </c>
      <c r="G33" s="438">
        <v>80.069697237451777</v>
      </c>
      <c r="H33" s="438">
        <v>54.569733418623365</v>
      </c>
      <c r="I33" s="438">
        <v>76.860179217199814</v>
      </c>
      <c r="J33" s="438">
        <v>84.682538777103318</v>
      </c>
      <c r="K33" s="438">
        <v>83.664149722049316</v>
      </c>
      <c r="L33" s="438">
        <v>88.957499422592548</v>
      </c>
      <c r="M33" s="438">
        <v>30.136247912433628</v>
      </c>
      <c r="N33" s="438">
        <v>40.082058542714364</v>
      </c>
      <c r="O33" s="438">
        <v>51.104275077156188</v>
      </c>
      <c r="P33" s="438">
        <v>57.100107604224903</v>
      </c>
      <c r="Q33" s="438">
        <v>68.372467505757001</v>
      </c>
      <c r="R33" s="438">
        <v>51.777481791520394</v>
      </c>
      <c r="S33" s="438">
        <v>49.825811613217567</v>
      </c>
      <c r="T33" s="438">
        <v>55.854221723619723</v>
      </c>
      <c r="U33" s="438">
        <v>39.379540827766419</v>
      </c>
      <c r="V33" s="438">
        <v>43.996843482227455</v>
      </c>
      <c r="W33" s="438">
        <v>53.64498146470229</v>
      </c>
      <c r="X33" s="438">
        <v>42.372378604345954</v>
      </c>
      <c r="Y33" s="438">
        <v>65.638654352679964</v>
      </c>
      <c r="Z33" s="438">
        <v>26.949156609918706</v>
      </c>
      <c r="AA33" s="438">
        <v>25.072110799781775</v>
      </c>
      <c r="AB33" s="438">
        <v>28.443456982334119</v>
      </c>
      <c r="AC33" s="438">
        <v>82.656672207304069</v>
      </c>
      <c r="AD33" s="438">
        <v>55.173189136571096</v>
      </c>
      <c r="AE33" s="438">
        <v>21.174171160153016</v>
      </c>
      <c r="AF33" s="438">
        <v>71.578323659814643</v>
      </c>
      <c r="AG33" s="438">
        <v>36.126972099008384</v>
      </c>
      <c r="AH33" s="438">
        <v>57.332851744410704</v>
      </c>
      <c r="AI33" s="438">
        <v>89.036674693666455</v>
      </c>
      <c r="AJ33" s="438">
        <v>30.044814318103967</v>
      </c>
      <c r="AK33" s="1199"/>
    </row>
    <row r="34" s="307" customFormat="true" ht="17.1" customHeight="true" x14ac:dyDescent="0.2">
      <c r="A34" s="1822"/>
      <c r="B34" s="685" t="s">
        <v>48</v>
      </c>
      <c r="C34" s="438">
        <v>68.92704964600911</v>
      </c>
      <c r="D34" s="438">
        <v>57.16803819366045</v>
      </c>
      <c r="E34" s="438">
        <v>45.6411718460025</v>
      </c>
      <c r="F34" s="438">
        <v>36.260061951720708</v>
      </c>
      <c r="G34" s="438">
        <v>19.930302762548447</v>
      </c>
      <c r="H34" s="438">
        <v>45.430266581376891</v>
      </c>
      <c r="I34" s="438">
        <v>23.13982078280025</v>
      </c>
      <c r="J34" s="438">
        <v>15.317461222896492</v>
      </c>
      <c r="K34" s="438">
        <v>16.335850277950762</v>
      </c>
      <c r="L34" s="438">
        <v>11.04250057740748</v>
      </c>
      <c r="M34" s="438">
        <v>69.86375208756624</v>
      </c>
      <c r="N34" s="438">
        <v>59.917941457285671</v>
      </c>
      <c r="O34" s="438">
        <v>48.895724922843648</v>
      </c>
      <c r="P34" s="438">
        <v>42.899892395775133</v>
      </c>
      <c r="Q34" s="438">
        <v>31.627532494243404</v>
      </c>
      <c r="R34" s="438">
        <v>48.222518208479869</v>
      </c>
      <c r="S34" s="438">
        <v>50.17418838678239</v>
      </c>
      <c r="T34" s="438">
        <v>44.145778276380554</v>
      </c>
      <c r="U34" s="438">
        <v>60.62045917223363</v>
      </c>
      <c r="V34" s="438">
        <v>56.003156517772503</v>
      </c>
      <c r="W34" s="438">
        <v>46.355018535297681</v>
      </c>
      <c r="X34" s="438">
        <v>57.627621395654074</v>
      </c>
      <c r="Y34" s="438">
        <v>34.361345647320171</v>
      </c>
      <c r="Z34" s="438">
        <v>73.050843390081269</v>
      </c>
      <c r="AA34" s="438">
        <v>74.927889200218061</v>
      </c>
      <c r="AB34" s="438">
        <v>71.556543017665859</v>
      </c>
      <c r="AC34" s="438">
        <v>17.343327792695927</v>
      </c>
      <c r="AD34" s="438">
        <v>44.826810863429003</v>
      </c>
      <c r="AE34" s="438">
        <v>78.825828839847006</v>
      </c>
      <c r="AF34" s="438">
        <v>28.421676340185385</v>
      </c>
      <c r="AG34" s="438">
        <v>63.873027900991509</v>
      </c>
      <c r="AH34" s="438">
        <v>42.667148255589495</v>
      </c>
      <c r="AI34" s="438">
        <v>10.963325306333546</v>
      </c>
      <c r="AJ34" s="438">
        <v>69.955185681896012</v>
      </c>
      <c r="AK34" s="1199"/>
    </row>
    <row r="35" s="307" customFormat="true" ht="17.1" customHeight="true" x14ac:dyDescent="0.2">
      <c r="A35" s="1822" t="s">
        <v>174</v>
      </c>
      <c r="B35" s="685" t="s">
        <v>49</v>
      </c>
      <c r="C35" s="438">
        <v>40.403220325708794</v>
      </c>
      <c r="D35" s="438">
        <v>54.91406650549898</v>
      </c>
      <c r="E35" s="438">
        <v>69.757919658263773</v>
      </c>
      <c r="F35" s="438">
        <v>75.340207774745423</v>
      </c>
      <c r="G35" s="438">
        <v>85.756786326959997</v>
      </c>
      <c r="H35" s="438">
        <v>61.207695951608521</v>
      </c>
      <c r="I35" s="438">
        <v>81.229245208558879</v>
      </c>
      <c r="J35" s="438">
        <v>86.647392662984174</v>
      </c>
      <c r="K35" s="438">
        <v>85.608797144893515</v>
      </c>
      <c r="L35" s="438">
        <v>90.463230494900102</v>
      </c>
      <c r="M35" s="438">
        <v>38.061782383990113</v>
      </c>
      <c r="N35" s="438">
        <v>52.855689567035057</v>
      </c>
      <c r="O35" s="438">
        <v>65.414473310007224</v>
      </c>
      <c r="P35" s="438">
        <v>72.322131731923307</v>
      </c>
      <c r="Q35" s="438">
        <v>80.292509283560264</v>
      </c>
      <c r="R35" s="438">
        <v>74.109160916459089</v>
      </c>
      <c r="S35" s="438">
        <v>70.597566506105508</v>
      </c>
      <c r="T35" s="438">
        <v>52.676405668103058</v>
      </c>
      <c r="U35" s="438">
        <v>56.323133599061592</v>
      </c>
      <c r="V35" s="438">
        <v>69.20999502613931</v>
      </c>
      <c r="W35" s="438">
        <v>57.404148718038073</v>
      </c>
      <c r="X35" s="438">
        <v>68.159706436112373</v>
      </c>
      <c r="Y35" s="438">
        <v>79.710093491679572</v>
      </c>
      <c r="Z35" s="438">
        <v>41.406381991398199</v>
      </c>
      <c r="AA35" s="438">
        <v>40.638516333820093</v>
      </c>
      <c r="AB35" s="438">
        <v>51.017186142162352</v>
      </c>
      <c r="AC35" s="438">
        <v>84.506000813242451</v>
      </c>
      <c r="AD35" s="438">
        <v>59.452934370932667</v>
      </c>
      <c r="AE35" s="438">
        <v>31.700781295573201</v>
      </c>
      <c r="AF35" s="438">
        <v>74.129838634393963</v>
      </c>
      <c r="AG35" s="438">
        <v>57.650035391133372</v>
      </c>
      <c r="AH35" s="438">
        <v>63.361809756989437</v>
      </c>
      <c r="AI35" s="438">
        <v>89.648106154686786</v>
      </c>
      <c r="AJ35" s="438">
        <v>51.035847777279805</v>
      </c>
      <c r="AK35" s="1199"/>
    </row>
    <row r="36" s="307" customFormat="true" ht="17.1" customHeight="true" x14ac:dyDescent="0.2">
      <c r="A36" s="1822"/>
      <c r="B36" s="685" t="s">
        <v>48</v>
      </c>
      <c r="C36" s="438">
        <v>59.596779674291056</v>
      </c>
      <c r="D36" s="438">
        <v>45.085933494501127</v>
      </c>
      <c r="E36" s="438">
        <v>30.242080341736322</v>
      </c>
      <c r="F36" s="438">
        <v>24.65979222525468</v>
      </c>
      <c r="G36" s="438">
        <v>14.243213673040209</v>
      </c>
      <c r="H36" s="438">
        <v>38.792304048391571</v>
      </c>
      <c r="I36" s="438">
        <v>18.770754791441185</v>
      </c>
      <c r="J36" s="438">
        <v>13.352607337015677</v>
      </c>
      <c r="K36" s="438">
        <v>14.391202855106524</v>
      </c>
      <c r="L36" s="438">
        <v>9.5367695050999135</v>
      </c>
      <c r="M36" s="438">
        <v>61.93821761600968</v>
      </c>
      <c r="N36" s="438">
        <v>47.144310432964957</v>
      </c>
      <c r="O36" s="438">
        <v>34.585526689992804</v>
      </c>
      <c r="P36" s="438">
        <v>27.677868268076626</v>
      </c>
      <c r="Q36" s="438">
        <v>19.7074907164397</v>
      </c>
      <c r="R36" s="438">
        <v>25.890839083540907</v>
      </c>
      <c r="S36" s="438">
        <v>29.402433493894431</v>
      </c>
      <c r="T36" s="438">
        <v>47.323594331896892</v>
      </c>
      <c r="U36" s="438">
        <v>43.676866400938415</v>
      </c>
      <c r="V36" s="438">
        <v>30.790004973860679</v>
      </c>
      <c r="W36" s="438">
        <v>42.595851281961835</v>
      </c>
      <c r="X36" s="438">
        <v>31.840293563887585</v>
      </c>
      <c r="Y36" s="438">
        <v>20.289906508320758</v>
      </c>
      <c r="Z36" s="438">
        <v>58.593618008601759</v>
      </c>
      <c r="AA36" s="438">
        <v>59.361483666179694</v>
      </c>
      <c r="AB36" s="438">
        <v>48.982813857837719</v>
      </c>
      <c r="AC36" s="438">
        <v>15.493999186757499</v>
      </c>
      <c r="AD36" s="438">
        <v>40.547065629067319</v>
      </c>
      <c r="AE36" s="438">
        <v>68.299218704426963</v>
      </c>
      <c r="AF36" s="438">
        <v>25.870161365605927</v>
      </c>
      <c r="AG36" s="438">
        <v>42.349964608866628</v>
      </c>
      <c r="AH36" s="438">
        <v>36.638190243010591</v>
      </c>
      <c r="AI36" s="438">
        <v>10.351893845313203</v>
      </c>
      <c r="AJ36" s="438">
        <v>48.964152222720195</v>
      </c>
      <c r="AK36" s="1199"/>
    </row>
    <row r="37" s="307" customFormat="true" ht="17.1" customHeight="true" x14ac:dyDescent="0.2">
      <c r="A37" s="1822" t="s">
        <v>56</v>
      </c>
      <c r="B37" s="685" t="s">
        <v>49</v>
      </c>
      <c r="C37" s="438">
        <v>3.5052107489774254</v>
      </c>
      <c r="D37" s="438">
        <v>3.0740252592002446</v>
      </c>
      <c r="E37" s="438">
        <v>1.5943398556389383</v>
      </c>
      <c r="F37" s="438">
        <v>1.0316017687393408</v>
      </c>
      <c r="G37" s="438">
        <v>0.285939771296221</v>
      </c>
      <c r="H37" s="438">
        <v>1.7135816127830341</v>
      </c>
      <c r="I37" s="438">
        <v>9.5783724850084795E-2</v>
      </c>
      <c r="J37" s="438">
        <v>0.51603907309549202</v>
      </c>
      <c r="K37" s="438">
        <v>3.9574272137079668E-2</v>
      </c>
      <c r="L37" s="438">
        <v>0</v>
      </c>
      <c r="M37" s="438">
        <v>3.6957019575552965</v>
      </c>
      <c r="N37" s="438">
        <v>2.9511599911995186</v>
      </c>
      <c r="O37" s="438">
        <v>2.2927760585979859</v>
      </c>
      <c r="P37" s="438">
        <v>1.3145312089639507</v>
      </c>
      <c r="Q37" s="438">
        <v>0.7804219804903697</v>
      </c>
      <c r="R37" s="438">
        <v>1.2777472500054199</v>
      </c>
      <c r="S37" s="438">
        <v>8.1533890484196867</v>
      </c>
      <c r="T37" s="438">
        <v>0.93864851340639011</v>
      </c>
      <c r="U37" s="438">
        <v>3.2583552676120129</v>
      </c>
      <c r="V37" s="438">
        <v>3.4870086166268655</v>
      </c>
      <c r="W37" s="438">
        <v>8.8462398658431404E-2</v>
      </c>
      <c r="X37" s="438">
        <v>1.8122327350675089</v>
      </c>
      <c r="Y37" s="438">
        <v>0.21506672949823469</v>
      </c>
      <c r="Z37" s="438">
        <v>2.6315365701740432</v>
      </c>
      <c r="AA37" s="438">
        <v>3.9306212277728987</v>
      </c>
      <c r="AB37" s="438">
        <v>9.8988512073341397</v>
      </c>
      <c r="AC37" s="438">
        <v>7.2715720022311539E-2</v>
      </c>
      <c r="AD37" s="438">
        <v>1.9684868841954213</v>
      </c>
      <c r="AE37" s="438">
        <v>6.0722579958031222</v>
      </c>
      <c r="AF37" s="438">
        <v>0.19596350408302904</v>
      </c>
      <c r="AG37" s="438">
        <v>1.9457247980453365</v>
      </c>
      <c r="AH37" s="438">
        <v>0.34597083689514058</v>
      </c>
      <c r="AI37" s="438">
        <v>0</v>
      </c>
      <c r="AJ37" s="438">
        <v>2.0816213882035091</v>
      </c>
      <c r="AK37" s="1199"/>
    </row>
    <row r="38" s="307" customFormat="true" ht="17.1" customHeight="true" x14ac:dyDescent="0.2">
      <c r="A38" s="1822"/>
      <c r="B38" s="685" t="s">
        <v>48</v>
      </c>
      <c r="C38" s="438">
        <v>96.494789251022553</v>
      </c>
      <c r="D38" s="438">
        <v>96.925974740799703</v>
      </c>
      <c r="E38" s="438">
        <v>98.405660144361036</v>
      </c>
      <c r="F38" s="438">
        <v>98.968398231260721</v>
      </c>
      <c r="G38" s="438">
        <v>99.714060228703801</v>
      </c>
      <c r="H38" s="438">
        <v>98.286418387216997</v>
      </c>
      <c r="I38" s="438">
        <v>99.904216275149906</v>
      </c>
      <c r="J38" s="438">
        <v>99.483960926904501</v>
      </c>
      <c r="K38" s="438">
        <v>99.960425727862912</v>
      </c>
      <c r="L38" s="438">
        <v>100</v>
      </c>
      <c r="M38" s="438">
        <v>96.304298042444742</v>
      </c>
      <c r="N38" s="438">
        <v>97.048840008800497</v>
      </c>
      <c r="O38" s="438">
        <v>97.707223941402006</v>
      </c>
      <c r="P38" s="438">
        <v>98.685468791036072</v>
      </c>
      <c r="Q38" s="438">
        <v>99.21957801950964</v>
      </c>
      <c r="R38" s="438">
        <v>98.722252749994567</v>
      </c>
      <c r="S38" s="438">
        <v>91.846610951580374</v>
      </c>
      <c r="T38" s="438">
        <v>99.061351486593665</v>
      </c>
      <c r="U38" s="438">
        <v>96.741644732388025</v>
      </c>
      <c r="V38" s="438">
        <v>96.512991383373077</v>
      </c>
      <c r="W38" s="438">
        <v>99.911537601341564</v>
      </c>
      <c r="X38" s="438">
        <v>98.187767264932475</v>
      </c>
      <c r="Y38" s="438">
        <v>99.784933270501753</v>
      </c>
      <c r="Z38" s="438">
        <v>97.368463429825937</v>
      </c>
      <c r="AA38" s="438">
        <v>96.06937877222704</v>
      </c>
      <c r="AB38" s="438">
        <v>90.101148792665882</v>
      </c>
      <c r="AC38" s="438">
        <v>99.927284279977684</v>
      </c>
      <c r="AD38" s="438">
        <v>98.031513115804572</v>
      </c>
      <c r="AE38" s="438">
        <v>93.92774200419683</v>
      </c>
      <c r="AF38" s="438">
        <v>99.804036495916975</v>
      </c>
      <c r="AG38" s="438">
        <v>98.05427520195461</v>
      </c>
      <c r="AH38" s="438">
        <v>99.654029163104852</v>
      </c>
      <c r="AI38" s="438">
        <v>100</v>
      </c>
      <c r="AJ38" s="438">
        <v>97.918378611796513</v>
      </c>
      <c r="AK38" s="1199"/>
    </row>
    <row r="39" s="307" customFormat="true" ht="17.1" customHeight="true" x14ac:dyDescent="0.2">
      <c r="A39" s="1822" t="s">
        <v>53</v>
      </c>
      <c r="B39" s="685" t="s">
        <v>49</v>
      </c>
      <c r="C39" s="438" t="s">
        <v>35</v>
      </c>
      <c r="D39" s="438" t="s">
        <v>35</v>
      </c>
      <c r="E39" s="438" t="s">
        <v>35</v>
      </c>
      <c r="F39" s="438" t="s">
        <v>35</v>
      </c>
      <c r="G39" s="438" t="s">
        <v>35</v>
      </c>
      <c r="H39" s="438" t="s">
        <v>35</v>
      </c>
      <c r="I39" s="438" t="s">
        <v>35</v>
      </c>
      <c r="J39" s="438" t="s">
        <v>35</v>
      </c>
      <c r="K39" s="438" t="s">
        <v>35</v>
      </c>
      <c r="L39" s="438" t="s">
        <v>35</v>
      </c>
      <c r="M39" s="438" t="s">
        <v>35</v>
      </c>
      <c r="N39" s="438" t="s">
        <v>35</v>
      </c>
      <c r="O39" s="438" t="s">
        <v>35</v>
      </c>
      <c r="P39" s="438" t="s">
        <v>35</v>
      </c>
      <c r="Q39" s="438" t="s">
        <v>35</v>
      </c>
      <c r="R39" s="438" t="s">
        <v>35</v>
      </c>
      <c r="S39" s="438" t="s">
        <v>35</v>
      </c>
      <c r="T39" s="438" t="s">
        <v>35</v>
      </c>
      <c r="U39" s="438" t="s">
        <v>35</v>
      </c>
      <c r="V39" s="438" t="s">
        <v>35</v>
      </c>
      <c r="W39" s="438" t="s">
        <v>35</v>
      </c>
      <c r="X39" s="438" t="s">
        <v>35</v>
      </c>
      <c r="Y39" s="438" t="s">
        <v>35</v>
      </c>
      <c r="Z39" s="438" t="s">
        <v>35</v>
      </c>
      <c r="AA39" s="438" t="s">
        <v>35</v>
      </c>
      <c r="AB39" s="438" t="s">
        <v>35</v>
      </c>
      <c r="AC39" s="438" t="s">
        <v>35</v>
      </c>
      <c r="AD39" s="438" t="s">
        <v>35</v>
      </c>
      <c r="AE39" s="438" t="s">
        <v>35</v>
      </c>
      <c r="AF39" s="438" t="s">
        <v>35</v>
      </c>
      <c r="AG39" s="438" t="s">
        <v>35</v>
      </c>
      <c r="AH39" s="438" t="s">
        <v>35</v>
      </c>
      <c r="AI39" s="438" t="s">
        <v>35</v>
      </c>
      <c r="AJ39" s="438" t="s">
        <v>35</v>
      </c>
    </row>
    <row r="40" s="307" customFormat="true" ht="17.1" customHeight="true" x14ac:dyDescent="0.2">
      <c r="A40" s="1822"/>
      <c r="B40" s="685" t="s">
        <v>48</v>
      </c>
      <c r="C40" s="438" t="s">
        <v>35</v>
      </c>
      <c r="D40" s="438" t="s">
        <v>35</v>
      </c>
      <c r="E40" s="438" t="s">
        <v>35</v>
      </c>
      <c r="F40" s="438" t="s">
        <v>35</v>
      </c>
      <c r="G40" s="438" t="s">
        <v>35</v>
      </c>
      <c r="H40" s="438" t="s">
        <v>35</v>
      </c>
      <c r="I40" s="438" t="s">
        <v>35</v>
      </c>
      <c r="J40" s="438" t="s">
        <v>35</v>
      </c>
      <c r="K40" s="438" t="s">
        <v>35</v>
      </c>
      <c r="L40" s="438" t="s">
        <v>35</v>
      </c>
      <c r="M40" s="438" t="s">
        <v>35</v>
      </c>
      <c r="N40" s="438" t="s">
        <v>35</v>
      </c>
      <c r="O40" s="438" t="s">
        <v>35</v>
      </c>
      <c r="P40" s="438" t="s">
        <v>35</v>
      </c>
      <c r="Q40" s="438" t="s">
        <v>35</v>
      </c>
      <c r="R40" s="438" t="s">
        <v>35</v>
      </c>
      <c r="S40" s="438" t="s">
        <v>35</v>
      </c>
      <c r="T40" s="438" t="s">
        <v>35</v>
      </c>
      <c r="U40" s="438" t="s">
        <v>35</v>
      </c>
      <c r="V40" s="438" t="s">
        <v>35</v>
      </c>
      <c r="W40" s="438" t="s">
        <v>35</v>
      </c>
      <c r="X40" s="438" t="s">
        <v>35</v>
      </c>
      <c r="Y40" s="438" t="s">
        <v>35</v>
      </c>
      <c r="Z40" s="438" t="s">
        <v>35</v>
      </c>
      <c r="AA40" s="438" t="s">
        <v>35</v>
      </c>
      <c r="AB40" s="438" t="s">
        <v>35</v>
      </c>
      <c r="AC40" s="438" t="s">
        <v>35</v>
      </c>
      <c r="AD40" s="438" t="s">
        <v>35</v>
      </c>
      <c r="AE40" s="438" t="s">
        <v>35</v>
      </c>
      <c r="AF40" s="438" t="s">
        <v>35</v>
      </c>
      <c r="AG40" s="438" t="s">
        <v>35</v>
      </c>
      <c r="AH40" s="438" t="s">
        <v>35</v>
      </c>
      <c r="AI40" s="438" t="s">
        <v>35</v>
      </c>
      <c r="AJ40" s="438" t="s">
        <v>35</v>
      </c>
    </row>
    <row r="41" s="307" customFormat="true" ht="17.1" customHeight="true" x14ac:dyDescent="0.2">
      <c r="A41" s="1822" t="s">
        <v>52</v>
      </c>
      <c r="B41" s="685" t="s">
        <v>49</v>
      </c>
      <c r="C41" s="438" t="s">
        <v>35</v>
      </c>
      <c r="D41" s="438" t="s">
        <v>35</v>
      </c>
      <c r="E41" s="438" t="s">
        <v>35</v>
      </c>
      <c r="F41" s="438" t="s">
        <v>35</v>
      </c>
      <c r="G41" s="438" t="s">
        <v>35</v>
      </c>
      <c r="H41" s="438" t="s">
        <v>35</v>
      </c>
      <c r="I41" s="438" t="s">
        <v>35</v>
      </c>
      <c r="J41" s="438" t="s">
        <v>35</v>
      </c>
      <c r="K41" s="438" t="s">
        <v>35</v>
      </c>
      <c r="L41" s="438" t="s">
        <v>35</v>
      </c>
      <c r="M41" s="438" t="s">
        <v>35</v>
      </c>
      <c r="N41" s="438" t="s">
        <v>35</v>
      </c>
      <c r="O41" s="438" t="s">
        <v>35</v>
      </c>
      <c r="P41" s="438" t="s">
        <v>35</v>
      </c>
      <c r="Q41" s="438" t="s">
        <v>35</v>
      </c>
      <c r="R41" s="438" t="s">
        <v>35</v>
      </c>
      <c r="S41" s="438" t="s">
        <v>35</v>
      </c>
      <c r="T41" s="438" t="s">
        <v>35</v>
      </c>
      <c r="U41" s="438" t="s">
        <v>35</v>
      </c>
      <c r="V41" s="438" t="s">
        <v>35</v>
      </c>
      <c r="W41" s="438" t="s">
        <v>35</v>
      </c>
      <c r="X41" s="438" t="s">
        <v>35</v>
      </c>
      <c r="Y41" s="438" t="s">
        <v>35</v>
      </c>
      <c r="Z41" s="438" t="s">
        <v>35</v>
      </c>
      <c r="AA41" s="438" t="s">
        <v>35</v>
      </c>
      <c r="AB41" s="438" t="s">
        <v>35</v>
      </c>
      <c r="AC41" s="438" t="s">
        <v>35</v>
      </c>
      <c r="AD41" s="438" t="s">
        <v>35</v>
      </c>
      <c r="AE41" s="438" t="s">
        <v>35</v>
      </c>
      <c r="AF41" s="438" t="s">
        <v>35</v>
      </c>
      <c r="AG41" s="438" t="s">
        <v>35</v>
      </c>
      <c r="AH41" s="438" t="s">
        <v>35</v>
      </c>
      <c r="AI41" s="438" t="s">
        <v>35</v>
      </c>
      <c r="AJ41" s="438" t="s">
        <v>35</v>
      </c>
    </row>
    <row r="42" s="307" customFormat="true" ht="17.1" customHeight="true" x14ac:dyDescent="0.2">
      <c r="A42" s="1822"/>
      <c r="B42" s="685" t="s">
        <v>48</v>
      </c>
      <c r="C42" s="438" t="s">
        <v>35</v>
      </c>
      <c r="D42" s="438" t="s">
        <v>35</v>
      </c>
      <c r="E42" s="438" t="s">
        <v>35</v>
      </c>
      <c r="F42" s="438" t="s">
        <v>35</v>
      </c>
      <c r="G42" s="438" t="s">
        <v>35</v>
      </c>
      <c r="H42" s="438" t="s">
        <v>35</v>
      </c>
      <c r="I42" s="438" t="s">
        <v>35</v>
      </c>
      <c r="J42" s="438" t="s">
        <v>35</v>
      </c>
      <c r="K42" s="438" t="s">
        <v>35</v>
      </c>
      <c r="L42" s="438" t="s">
        <v>35</v>
      </c>
      <c r="M42" s="438" t="s">
        <v>35</v>
      </c>
      <c r="N42" s="438" t="s">
        <v>35</v>
      </c>
      <c r="O42" s="438" t="s">
        <v>35</v>
      </c>
      <c r="P42" s="438" t="s">
        <v>35</v>
      </c>
      <c r="Q42" s="438" t="s">
        <v>35</v>
      </c>
      <c r="R42" s="438" t="s">
        <v>35</v>
      </c>
      <c r="S42" s="438" t="s">
        <v>35</v>
      </c>
      <c r="T42" s="438" t="s">
        <v>35</v>
      </c>
      <c r="U42" s="438" t="s">
        <v>35</v>
      </c>
      <c r="V42" s="438" t="s">
        <v>35</v>
      </c>
      <c r="W42" s="438" t="s">
        <v>35</v>
      </c>
      <c r="X42" s="438" t="s">
        <v>35</v>
      </c>
      <c r="Y42" s="438" t="s">
        <v>35</v>
      </c>
      <c r="Z42" s="438" t="s">
        <v>35</v>
      </c>
      <c r="AA42" s="438" t="s">
        <v>35</v>
      </c>
      <c r="AB42" s="438" t="s">
        <v>35</v>
      </c>
      <c r="AC42" s="438" t="s">
        <v>35</v>
      </c>
      <c r="AD42" s="438" t="s">
        <v>35</v>
      </c>
      <c r="AE42" s="438" t="s">
        <v>35</v>
      </c>
      <c r="AF42" s="438" t="s">
        <v>35</v>
      </c>
      <c r="AG42" s="438" t="s">
        <v>35</v>
      </c>
      <c r="AH42" s="438" t="s">
        <v>35</v>
      </c>
      <c r="AI42" s="438" t="s">
        <v>35</v>
      </c>
      <c r="AJ42" s="438" t="s">
        <v>35</v>
      </c>
    </row>
    <row r="43" s="307" customFormat="true" ht="17.1" customHeight="true" x14ac:dyDescent="0.2">
      <c r="A43" s="1822" t="s">
        <v>175</v>
      </c>
      <c r="B43" s="685" t="s">
        <v>49</v>
      </c>
      <c r="C43" s="438" t="s">
        <v>35</v>
      </c>
      <c r="D43" s="438" t="s">
        <v>35</v>
      </c>
      <c r="E43" s="438" t="s">
        <v>35</v>
      </c>
      <c r="F43" s="438" t="s">
        <v>35</v>
      </c>
      <c r="G43" s="438" t="s">
        <v>35</v>
      </c>
      <c r="H43" s="438" t="s">
        <v>35</v>
      </c>
      <c r="I43" s="438" t="s">
        <v>35</v>
      </c>
      <c r="J43" s="438" t="s">
        <v>35</v>
      </c>
      <c r="K43" s="438" t="s">
        <v>35</v>
      </c>
      <c r="L43" s="438" t="s">
        <v>35</v>
      </c>
      <c r="M43" s="438" t="s">
        <v>35</v>
      </c>
      <c r="N43" s="438" t="s">
        <v>35</v>
      </c>
      <c r="O43" s="438" t="s">
        <v>35</v>
      </c>
      <c r="P43" s="438" t="s">
        <v>35</v>
      </c>
      <c r="Q43" s="438" t="s">
        <v>35</v>
      </c>
      <c r="R43" s="438" t="s">
        <v>35</v>
      </c>
      <c r="S43" s="438" t="s">
        <v>35</v>
      </c>
      <c r="T43" s="438" t="s">
        <v>35</v>
      </c>
      <c r="U43" s="438" t="s">
        <v>35</v>
      </c>
      <c r="V43" s="438" t="s">
        <v>35</v>
      </c>
      <c r="W43" s="438" t="s">
        <v>35</v>
      </c>
      <c r="X43" s="438" t="s">
        <v>35</v>
      </c>
      <c r="Y43" s="438" t="s">
        <v>35</v>
      </c>
      <c r="Z43" s="438" t="s">
        <v>35</v>
      </c>
      <c r="AA43" s="438" t="s">
        <v>35</v>
      </c>
      <c r="AB43" s="438" t="s">
        <v>35</v>
      </c>
      <c r="AC43" s="438" t="s">
        <v>35</v>
      </c>
      <c r="AD43" s="438" t="s">
        <v>35</v>
      </c>
      <c r="AE43" s="438" t="s">
        <v>35</v>
      </c>
      <c r="AF43" s="438" t="s">
        <v>35</v>
      </c>
      <c r="AG43" s="438" t="s">
        <v>35</v>
      </c>
      <c r="AH43" s="438" t="s">
        <v>35</v>
      </c>
      <c r="AI43" s="438" t="s">
        <v>35</v>
      </c>
      <c r="AJ43" s="438" t="s">
        <v>35</v>
      </c>
    </row>
    <row r="44" s="307" customFormat="true" ht="17.1" customHeight="true" x14ac:dyDescent="0.2">
      <c r="A44" s="1822"/>
      <c r="B44" s="685" t="s">
        <v>48</v>
      </c>
      <c r="C44" s="438" t="s">
        <v>35</v>
      </c>
      <c r="D44" s="438" t="s">
        <v>35</v>
      </c>
      <c r="E44" s="438" t="s">
        <v>35</v>
      </c>
      <c r="F44" s="438" t="s">
        <v>35</v>
      </c>
      <c r="G44" s="438" t="s">
        <v>35</v>
      </c>
      <c r="H44" s="438" t="s">
        <v>35</v>
      </c>
      <c r="I44" s="438" t="s">
        <v>35</v>
      </c>
      <c r="J44" s="438" t="s">
        <v>35</v>
      </c>
      <c r="K44" s="438" t="s">
        <v>35</v>
      </c>
      <c r="L44" s="438" t="s">
        <v>35</v>
      </c>
      <c r="M44" s="438" t="s">
        <v>35</v>
      </c>
      <c r="N44" s="438" t="s">
        <v>35</v>
      </c>
      <c r="O44" s="438" t="s">
        <v>35</v>
      </c>
      <c r="P44" s="438" t="s">
        <v>35</v>
      </c>
      <c r="Q44" s="438" t="s">
        <v>35</v>
      </c>
      <c r="R44" s="438" t="s">
        <v>35</v>
      </c>
      <c r="S44" s="438" t="s">
        <v>35</v>
      </c>
      <c r="T44" s="438" t="s">
        <v>35</v>
      </c>
      <c r="U44" s="438" t="s">
        <v>35</v>
      </c>
      <c r="V44" s="438" t="s">
        <v>35</v>
      </c>
      <c r="W44" s="438" t="s">
        <v>35</v>
      </c>
      <c r="X44" s="438" t="s">
        <v>35</v>
      </c>
      <c r="Y44" s="438" t="s">
        <v>35</v>
      </c>
      <c r="Z44" s="438" t="s">
        <v>35</v>
      </c>
      <c r="AA44" s="438" t="s">
        <v>35</v>
      </c>
      <c r="AB44" s="438" t="s">
        <v>35</v>
      </c>
      <c r="AC44" s="438" t="s">
        <v>35</v>
      </c>
      <c r="AD44" s="438" t="s">
        <v>35</v>
      </c>
      <c r="AE44" s="438" t="s">
        <v>35</v>
      </c>
      <c r="AF44" s="438" t="s">
        <v>35</v>
      </c>
      <c r="AG44" s="438" t="s">
        <v>35</v>
      </c>
      <c r="AH44" s="438" t="s">
        <v>35</v>
      </c>
      <c r="AI44" s="438" t="s">
        <v>35</v>
      </c>
      <c r="AJ44" s="438" t="s">
        <v>35</v>
      </c>
    </row>
    <row r="45" s="307" customFormat="true" ht="17.1" customHeight="true" x14ac:dyDescent="0.2">
      <c r="A45" s="1822" t="s">
        <v>176</v>
      </c>
      <c r="B45" s="685" t="s">
        <v>49</v>
      </c>
      <c r="C45" s="438" t="s">
        <v>35</v>
      </c>
      <c r="D45" s="438" t="s">
        <v>35</v>
      </c>
      <c r="E45" s="438" t="s">
        <v>35</v>
      </c>
      <c r="F45" s="438" t="s">
        <v>35</v>
      </c>
      <c r="G45" s="438" t="s">
        <v>35</v>
      </c>
      <c r="H45" s="438" t="s">
        <v>35</v>
      </c>
      <c r="I45" s="438" t="s">
        <v>35</v>
      </c>
      <c r="J45" s="438" t="s">
        <v>35</v>
      </c>
      <c r="K45" s="438" t="s">
        <v>35</v>
      </c>
      <c r="L45" s="438" t="s">
        <v>35</v>
      </c>
      <c r="M45" s="438" t="s">
        <v>35</v>
      </c>
      <c r="N45" s="438" t="s">
        <v>35</v>
      </c>
      <c r="O45" s="438" t="s">
        <v>35</v>
      </c>
      <c r="P45" s="438" t="s">
        <v>35</v>
      </c>
      <c r="Q45" s="438" t="s">
        <v>35</v>
      </c>
      <c r="R45" s="438" t="s">
        <v>35</v>
      </c>
      <c r="S45" s="438" t="s">
        <v>35</v>
      </c>
      <c r="T45" s="438" t="s">
        <v>35</v>
      </c>
      <c r="U45" s="438" t="s">
        <v>35</v>
      </c>
      <c r="V45" s="438" t="s">
        <v>35</v>
      </c>
      <c r="W45" s="438" t="s">
        <v>35</v>
      </c>
      <c r="X45" s="438" t="s">
        <v>35</v>
      </c>
      <c r="Y45" s="438" t="s">
        <v>35</v>
      </c>
      <c r="Z45" s="438" t="s">
        <v>35</v>
      </c>
      <c r="AA45" s="438" t="s">
        <v>35</v>
      </c>
      <c r="AB45" s="438" t="s">
        <v>35</v>
      </c>
      <c r="AC45" s="438" t="s">
        <v>35</v>
      </c>
      <c r="AD45" s="438" t="s">
        <v>35</v>
      </c>
      <c r="AE45" s="438" t="s">
        <v>35</v>
      </c>
      <c r="AF45" s="438" t="s">
        <v>35</v>
      </c>
      <c r="AG45" s="438" t="s">
        <v>35</v>
      </c>
      <c r="AH45" s="438" t="s">
        <v>35</v>
      </c>
      <c r="AI45" s="438" t="s">
        <v>35</v>
      </c>
      <c r="AJ45" s="438" t="s">
        <v>35</v>
      </c>
    </row>
    <row r="46" s="307" customFormat="true" ht="17.1" customHeight="true" x14ac:dyDescent="0.2">
      <c r="A46" s="1823"/>
      <c r="B46" s="687" t="s">
        <v>48</v>
      </c>
      <c r="C46" s="440" t="s">
        <v>35</v>
      </c>
      <c r="D46" s="440" t="s">
        <v>35</v>
      </c>
      <c r="E46" s="440" t="s">
        <v>35</v>
      </c>
      <c r="F46" s="440" t="s">
        <v>35</v>
      </c>
      <c r="G46" s="440" t="s">
        <v>35</v>
      </c>
      <c r="H46" s="440" t="s">
        <v>35</v>
      </c>
      <c r="I46" s="440" t="s">
        <v>35</v>
      </c>
      <c r="J46" s="440" t="s">
        <v>35</v>
      </c>
      <c r="K46" s="440" t="s">
        <v>35</v>
      </c>
      <c r="L46" s="440" t="s">
        <v>35</v>
      </c>
      <c r="M46" s="440" t="s">
        <v>35</v>
      </c>
      <c r="N46" s="440" t="s">
        <v>35</v>
      </c>
      <c r="O46" s="440" t="s">
        <v>35</v>
      </c>
      <c r="P46" s="440" t="s">
        <v>35</v>
      </c>
      <c r="Q46" s="440" t="s">
        <v>35</v>
      </c>
      <c r="R46" s="440" t="s">
        <v>35</v>
      </c>
      <c r="S46" s="440" t="s">
        <v>35</v>
      </c>
      <c r="T46" s="440" t="s">
        <v>35</v>
      </c>
      <c r="U46" s="440" t="s">
        <v>35</v>
      </c>
      <c r="V46" s="440" t="s">
        <v>35</v>
      </c>
      <c r="W46" s="440" t="s">
        <v>35</v>
      </c>
      <c r="X46" s="440" t="s">
        <v>35</v>
      </c>
      <c r="Y46" s="440" t="s">
        <v>35</v>
      </c>
      <c r="Z46" s="440" t="s">
        <v>35</v>
      </c>
      <c r="AA46" s="440" t="s">
        <v>35</v>
      </c>
      <c r="AB46" s="440" t="s">
        <v>35</v>
      </c>
      <c r="AC46" s="440" t="s">
        <v>35</v>
      </c>
      <c r="AD46" s="440" t="s">
        <v>35</v>
      </c>
      <c r="AE46" s="440" t="s">
        <v>35</v>
      </c>
      <c r="AF46" s="440" t="s">
        <v>35</v>
      </c>
      <c r="AG46" s="440" t="s">
        <v>35</v>
      </c>
      <c r="AH46" s="440" t="s">
        <v>35</v>
      </c>
      <c r="AI46" s="440" t="s">
        <v>35</v>
      </c>
      <c r="AJ46" s="440" t="s">
        <v>35</v>
      </c>
    </row>
    <row r="47" s="307" customFormat="true" ht="20.1" customHeight="true" x14ac:dyDescent="0.2">
      <c r="A47" s="1845" t="s">
        <v>313</v>
      </c>
      <c r="B47" s="1845"/>
      <c r="C47" s="1847" t="s">
        <v>150</v>
      </c>
      <c r="D47" s="1848"/>
      <c r="E47" s="1848"/>
      <c r="F47" s="1848"/>
      <c r="G47" s="1849"/>
      <c r="H47" s="1849" t="s">
        <v>38</v>
      </c>
      <c r="I47" s="1848"/>
      <c r="J47" s="1848"/>
      <c r="K47" s="1848"/>
      <c r="L47" s="1849"/>
      <c r="M47" s="1849" t="s">
        <v>37</v>
      </c>
      <c r="N47" s="1848"/>
      <c r="O47" s="1848"/>
      <c r="P47" s="1848"/>
      <c r="Q47" s="1849"/>
      <c r="R47" s="1849" t="s">
        <v>151</v>
      </c>
      <c r="S47" s="1848"/>
      <c r="T47" s="1848"/>
      <c r="U47" s="1848"/>
      <c r="V47" s="1848"/>
      <c r="W47" s="1848"/>
      <c r="X47" s="1848"/>
      <c r="Y47" s="1848"/>
      <c r="Z47" s="1848"/>
      <c r="AA47" s="1848"/>
      <c r="AB47" s="1848"/>
      <c r="AC47" s="1848"/>
      <c r="AD47" s="1848"/>
      <c r="AE47" s="1848"/>
      <c r="AF47" s="1848"/>
      <c r="AG47" s="1848"/>
      <c r="AH47" s="1848"/>
      <c r="AI47" s="1848"/>
      <c r="AJ47" s="1849"/>
    </row>
    <row r="48" s="433" customFormat="true" ht="45" customHeight="true" x14ac:dyDescent="0.2">
      <c r="A48" s="1851"/>
      <c r="B48" s="1851"/>
      <c r="C48" s="688" t="s">
        <v>0</v>
      </c>
      <c r="D48" s="689" t="s">
        <v>1</v>
      </c>
      <c r="E48" s="689" t="s">
        <v>2</v>
      </c>
      <c r="F48" s="689" t="s">
        <v>3</v>
      </c>
      <c r="G48" s="690" t="s">
        <v>4</v>
      </c>
      <c r="H48" s="689" t="s">
        <v>0</v>
      </c>
      <c r="I48" s="689" t="s">
        <v>1</v>
      </c>
      <c r="J48" s="689" t="s">
        <v>2</v>
      </c>
      <c r="K48" s="689" t="s">
        <v>3</v>
      </c>
      <c r="L48" s="690" t="s">
        <v>4</v>
      </c>
      <c r="M48" s="689" t="s">
        <v>0</v>
      </c>
      <c r="N48" s="689" t="s">
        <v>1</v>
      </c>
      <c r="O48" s="689" t="s">
        <v>2</v>
      </c>
      <c r="P48" s="689" t="s">
        <v>3</v>
      </c>
      <c r="Q48" s="690" t="s">
        <v>4</v>
      </c>
      <c r="R48" s="689" t="s">
        <v>152</v>
      </c>
      <c r="S48" s="689" t="s">
        <v>310</v>
      </c>
      <c r="T48" s="689" t="s">
        <v>154</v>
      </c>
      <c r="U48" s="689" t="s">
        <v>155</v>
      </c>
      <c r="V48" s="689" t="s">
        <v>156</v>
      </c>
      <c r="W48" s="689" t="s">
        <v>157</v>
      </c>
      <c r="X48" s="689" t="s">
        <v>311</v>
      </c>
      <c r="Y48" s="689" t="s">
        <v>159</v>
      </c>
      <c r="Z48" s="689" t="s">
        <v>160</v>
      </c>
      <c r="AA48" s="689" t="s">
        <v>162</v>
      </c>
      <c r="AB48" s="689" t="s">
        <v>163</v>
      </c>
      <c r="AC48" s="689" t="s">
        <v>164</v>
      </c>
      <c r="AD48" s="689" t="s">
        <v>312</v>
      </c>
      <c r="AE48" s="689" t="s">
        <v>165</v>
      </c>
      <c r="AF48" s="689" t="s">
        <v>166</v>
      </c>
      <c r="AG48" s="689" t="s">
        <v>167</v>
      </c>
      <c r="AH48" s="689" t="s">
        <v>168</v>
      </c>
      <c r="AI48" s="689" t="s">
        <v>169</v>
      </c>
      <c r="AJ48" s="691" t="s">
        <v>170</v>
      </c>
    </row>
    <row r="49" s="307" customFormat="true" ht="17.1" customHeight="true" x14ac:dyDescent="0.2">
      <c r="A49" s="1850" t="s">
        <v>314</v>
      </c>
      <c r="B49" s="692" t="s">
        <v>178</v>
      </c>
      <c r="C49" s="693">
        <v>0.20979411491297972</v>
      </c>
      <c r="D49" s="1206">
        <v>0.89689787234723162</v>
      </c>
      <c r="E49" s="1206">
        <v>2.163802685717211</v>
      </c>
      <c r="F49" s="1206">
        <v>8.6090660180627978</v>
      </c>
      <c r="G49" s="1207">
        <v>43.931770703647558</v>
      </c>
      <c r="H49" s="1206">
        <v>14.120017183820982</v>
      </c>
      <c r="I49" s="1206">
        <v>39.713870320128322</v>
      </c>
      <c r="J49" s="1206">
        <v>57.128876362969251</v>
      </c>
      <c r="K49" s="1206">
        <v>65.746700812691046</v>
      </c>
      <c r="L49" s="1207">
        <v>77.599471774003845</v>
      </c>
      <c r="M49" s="1206">
        <v>0.11005627849627578</v>
      </c>
      <c r="N49" s="1206">
        <v>0.88727757706347776</v>
      </c>
      <c r="O49" s="1206">
        <v>1.2981505998816942</v>
      </c>
      <c r="P49" s="1206">
        <v>2.2764489655949784</v>
      </c>
      <c r="Q49" s="1207">
        <v>8.2330236671487604</v>
      </c>
      <c r="R49" s="1206">
        <v>3.1708724414056233</v>
      </c>
      <c r="S49" s="1206">
        <v>2.767689424934507</v>
      </c>
      <c r="T49" s="1206">
        <v>4.2016489141845668</v>
      </c>
      <c r="U49" s="1206">
        <v>0.20003597570303894</v>
      </c>
      <c r="V49" s="1206">
        <v>2.4292098260273951</v>
      </c>
      <c r="W49" s="1206">
        <v>7.1694527270624242</v>
      </c>
      <c r="X49" s="1206">
        <v>5.3319725196560839</v>
      </c>
      <c r="Y49" s="1206">
        <v>6.9519228043136208</v>
      </c>
      <c r="Z49" s="1206">
        <v>7.133900267035</v>
      </c>
      <c r="AA49" s="1206">
        <v>1.1814797123882446</v>
      </c>
      <c r="AB49" s="1206">
        <v>2.3596546605364646</v>
      </c>
      <c r="AC49" s="1206">
        <v>80.247193103746397</v>
      </c>
      <c r="AD49" s="1206">
        <v>20.986017407963768</v>
      </c>
      <c r="AE49" s="1206">
        <v>4.1372930284765488</v>
      </c>
      <c r="AF49" s="1206">
        <v>1.9226894826951144</v>
      </c>
      <c r="AG49" s="1206">
        <v>10.818087984434591</v>
      </c>
      <c r="AH49" s="1206">
        <v>0.30512907978786113</v>
      </c>
      <c r="AI49" s="1206">
        <v>1.0920218794803929</v>
      </c>
      <c r="AJ49" s="1208">
        <v>1.1632221794226199</v>
      </c>
    </row>
    <row r="50" s="307" customFormat="true" ht="17.1" customHeight="true" x14ac:dyDescent="0.2">
      <c r="A50" s="1822"/>
      <c r="B50" s="694" t="s">
        <v>179</v>
      </c>
      <c r="C50" s="695">
        <v>0.78096059033285026</v>
      </c>
      <c r="D50" s="1209">
        <v>1.2917058994072832</v>
      </c>
      <c r="E50" s="1209">
        <v>2.7982211472884546</v>
      </c>
      <c r="F50" s="1209">
        <v>5.2138718386791059</v>
      </c>
      <c r="G50" s="1210">
        <v>7.5595985082376416</v>
      </c>
      <c r="H50" s="1209">
        <v>6.0112991146389305</v>
      </c>
      <c r="I50" s="1209">
        <v>9.5609044863709887</v>
      </c>
      <c r="J50" s="1209">
        <v>7.718402753801815</v>
      </c>
      <c r="K50" s="1209">
        <v>6.812417867659466</v>
      </c>
      <c r="L50" s="1210">
        <v>3.629906295996189</v>
      </c>
      <c r="M50" s="1209">
        <v>0.80288190974641371</v>
      </c>
      <c r="N50" s="1209">
        <v>1.2733133059245514</v>
      </c>
      <c r="O50" s="1209">
        <v>1.4977647770827587</v>
      </c>
      <c r="P50" s="1209">
        <v>3.5113643883448913</v>
      </c>
      <c r="Q50" s="1210">
        <v>7.0720939443127309</v>
      </c>
      <c r="R50" s="1209">
        <v>4.532072317778205</v>
      </c>
      <c r="S50" s="1209">
        <v>3.8021581987699076</v>
      </c>
      <c r="T50" s="1209">
        <v>2.8905729751616578</v>
      </c>
      <c r="U50" s="1209">
        <v>1.3274741088221127</v>
      </c>
      <c r="V50" s="1209">
        <v>3.4014970761620487</v>
      </c>
      <c r="W50" s="1209">
        <v>1.3435361904180443</v>
      </c>
      <c r="X50" s="1209">
        <v>1.9055999315013876</v>
      </c>
      <c r="Y50" s="1209">
        <v>17.942061172826836</v>
      </c>
      <c r="Z50" s="1209">
        <v>9.7849710700616015</v>
      </c>
      <c r="AA50" s="1209">
        <v>0.48196130740334497</v>
      </c>
      <c r="AB50" s="1209">
        <v>2.0593941755862213</v>
      </c>
      <c r="AC50" s="1209">
        <v>0.29909114003934512</v>
      </c>
      <c r="AD50" s="1209">
        <v>5.281626657196111</v>
      </c>
      <c r="AE50" s="1209">
        <v>1.7342646399684551</v>
      </c>
      <c r="AF50" s="1209">
        <v>0.35377649060132882</v>
      </c>
      <c r="AG50" s="1209">
        <v>1.7978908101613376E-2</v>
      </c>
      <c r="AH50" s="1209">
        <v>0.52994839576728114</v>
      </c>
      <c r="AI50" s="1209">
        <v>1.0677070162549684</v>
      </c>
      <c r="AJ50" s="1211">
        <v>9.3112967179244346E-2</v>
      </c>
    </row>
    <row r="51" s="307" customFormat="true" ht="17.1" customHeight="true" x14ac:dyDescent="0.2">
      <c r="A51" s="1822"/>
      <c r="B51" s="694" t="s">
        <v>180</v>
      </c>
      <c r="C51" s="695">
        <v>0.10139686953331184</v>
      </c>
      <c r="D51" s="1209">
        <v>0.51605474147218611</v>
      </c>
      <c r="E51" s="1209">
        <v>0.39950574434859731</v>
      </c>
      <c r="F51" s="1209">
        <v>0.45201326422324889</v>
      </c>
      <c r="G51" s="1210">
        <v>0.88965464580440423</v>
      </c>
      <c r="H51" s="1209">
        <v>1.3826506245568118</v>
      </c>
      <c r="I51" s="1209">
        <v>0.81746248744708083</v>
      </c>
      <c r="J51" s="1209">
        <v>0.92788228202178957</v>
      </c>
      <c r="K51" s="1209">
        <v>0.69899161630144979</v>
      </c>
      <c r="L51" s="1210">
        <v>0.93691752836593556</v>
      </c>
      <c r="M51" s="1209">
        <v>3.3065483628048578E-2</v>
      </c>
      <c r="N51" s="1209">
        <v>0.42812332453246804</v>
      </c>
      <c r="O51" s="1209">
        <v>0.52999320177376119</v>
      </c>
      <c r="P51" s="1209">
        <v>0.24648812466919046</v>
      </c>
      <c r="Q51" s="1210">
        <v>0.59981049350264393</v>
      </c>
      <c r="R51" s="1209">
        <v>0</v>
      </c>
      <c r="S51" s="1209">
        <v>0.9755440892875189</v>
      </c>
      <c r="T51" s="1209">
        <v>0</v>
      </c>
      <c r="U51" s="1209">
        <v>0.49461881521020001</v>
      </c>
      <c r="V51" s="1209">
        <v>7.5161404340145885E-2</v>
      </c>
      <c r="W51" s="1209">
        <v>0.50207503846222945</v>
      </c>
      <c r="X51" s="1209">
        <v>2.9549087623850054</v>
      </c>
      <c r="Y51" s="1209">
        <v>0.72079443049266501</v>
      </c>
      <c r="Z51" s="1209">
        <v>0.49551967108379313</v>
      </c>
      <c r="AA51" s="1209">
        <v>0.14579192901044591</v>
      </c>
      <c r="AB51" s="1209">
        <v>0.42116389467609638</v>
      </c>
      <c r="AC51" s="1209">
        <v>5.1463502176276557E-2</v>
      </c>
      <c r="AD51" s="1209">
        <v>1.3407864269520855</v>
      </c>
      <c r="AE51" s="1209">
        <v>0.7907805409449844</v>
      </c>
      <c r="AF51" s="1209">
        <v>0.24951715617569337</v>
      </c>
      <c r="AG51" s="1209">
        <v>0.17385072605337951</v>
      </c>
      <c r="AH51" s="1209">
        <v>0.55673118556893197</v>
      </c>
      <c r="AI51" s="1209">
        <v>1.5412492773328066E-2</v>
      </c>
      <c r="AJ51" s="1211">
        <v>1.7221685077883853E-2</v>
      </c>
    </row>
    <row r="52" s="307" customFormat="true" ht="17.1" customHeight="true" x14ac:dyDescent="0.2">
      <c r="A52" s="1822"/>
      <c r="B52" s="694" t="s">
        <v>181</v>
      </c>
      <c r="C52" s="695">
        <v>35.159047082869691</v>
      </c>
      <c r="D52" s="1209">
        <v>37.243841550589359</v>
      </c>
      <c r="E52" s="1209">
        <v>36.220866582454164</v>
      </c>
      <c r="F52" s="1209">
        <v>30.920053875686254</v>
      </c>
      <c r="G52" s="1210">
        <v>12.9504725429746</v>
      </c>
      <c r="H52" s="1209">
        <v>26.061461354487172</v>
      </c>
      <c r="I52" s="1209">
        <v>14.539097403508958</v>
      </c>
      <c r="J52" s="1209">
        <v>8.8920955933187642</v>
      </c>
      <c r="K52" s="1209">
        <v>6.044789519576419</v>
      </c>
      <c r="L52" s="1210">
        <v>2.2466803211086908</v>
      </c>
      <c r="M52" s="1209">
        <v>34.807058871099109</v>
      </c>
      <c r="N52" s="1209">
        <v>36.000596613333698</v>
      </c>
      <c r="O52" s="1209">
        <v>37.788818317499597</v>
      </c>
      <c r="P52" s="1209">
        <v>35.985683466048862</v>
      </c>
      <c r="Q52" s="1210">
        <v>28.434963148787695</v>
      </c>
      <c r="R52" s="1209">
        <v>7.1119976397606699</v>
      </c>
      <c r="S52" s="1209">
        <v>17.052591612344667</v>
      </c>
      <c r="T52" s="1209">
        <v>44.643019622383136</v>
      </c>
      <c r="U52" s="1209">
        <v>26.185781515296714</v>
      </c>
      <c r="V52" s="1209">
        <v>13.109826288559084</v>
      </c>
      <c r="W52" s="1209">
        <v>31.093656419651545</v>
      </c>
      <c r="X52" s="1209">
        <v>6.3727720544737965</v>
      </c>
      <c r="Y52" s="1209">
        <v>28.149025330583573</v>
      </c>
      <c r="Z52" s="1209">
        <v>16.855769384034382</v>
      </c>
      <c r="AA52" s="1209">
        <v>11.733549073692357</v>
      </c>
      <c r="AB52" s="1209">
        <v>24.842571757582579</v>
      </c>
      <c r="AC52" s="1209">
        <v>0.58538813168831694</v>
      </c>
      <c r="AD52" s="1209">
        <v>6.2224281510268984</v>
      </c>
      <c r="AE52" s="1209">
        <v>26.338172371925989</v>
      </c>
      <c r="AF52" s="1209">
        <v>89.370113390655547</v>
      </c>
      <c r="AG52" s="1209">
        <v>6.134129184235368</v>
      </c>
      <c r="AH52" s="1209">
        <v>48.661796802138163</v>
      </c>
      <c r="AI52" s="1209">
        <v>91.634661241009695</v>
      </c>
      <c r="AJ52" s="1211">
        <v>25.338637222209908</v>
      </c>
    </row>
    <row r="53" s="307" customFormat="true" ht="17.1" customHeight="true" x14ac:dyDescent="0.2">
      <c r="A53" s="1822"/>
      <c r="B53" s="694" t="s">
        <v>182</v>
      </c>
      <c r="C53" s="695">
        <v>4.0259884146798655</v>
      </c>
      <c r="D53" s="1209">
        <v>3.8053247789615581</v>
      </c>
      <c r="E53" s="1209">
        <v>3.0873629283337194</v>
      </c>
      <c r="F53" s="1209">
        <v>3.2231965928040016</v>
      </c>
      <c r="G53" s="1210">
        <v>2.2840308977348744</v>
      </c>
      <c r="H53" s="1209">
        <v>2.181405366600643</v>
      </c>
      <c r="I53" s="1209">
        <v>2.0898652347098823</v>
      </c>
      <c r="J53" s="1209">
        <v>1.7655612739112925</v>
      </c>
      <c r="K53" s="1209">
        <v>1.4614225884594105</v>
      </c>
      <c r="L53" s="1210">
        <v>0.69679969426576449</v>
      </c>
      <c r="M53" s="1209">
        <v>3.8442301678168587</v>
      </c>
      <c r="N53" s="1209">
        <v>4.1290100827479268</v>
      </c>
      <c r="O53" s="1209">
        <v>3.295039907820573</v>
      </c>
      <c r="P53" s="1209">
        <v>3.2491136604101323</v>
      </c>
      <c r="Q53" s="1210">
        <v>3.6913621382097319</v>
      </c>
      <c r="R53" s="1209">
        <v>0.25339580887746638</v>
      </c>
      <c r="S53" s="1209">
        <v>0.65626289553078176</v>
      </c>
      <c r="T53" s="1209">
        <v>3.7852029196337713</v>
      </c>
      <c r="U53" s="1209">
        <v>3.4117380838617191</v>
      </c>
      <c r="V53" s="1209">
        <v>4.1309771030489655</v>
      </c>
      <c r="W53" s="1209">
        <v>12.188499511997474</v>
      </c>
      <c r="X53" s="1209">
        <v>1.9617415481727463</v>
      </c>
      <c r="Y53" s="1209">
        <v>1.2018237532626783</v>
      </c>
      <c r="Z53" s="1209">
        <v>1.7187621454700346</v>
      </c>
      <c r="AA53" s="1209">
        <v>20.474358714781843</v>
      </c>
      <c r="AB53" s="1209">
        <v>0.60055266300635102</v>
      </c>
      <c r="AC53" s="1209">
        <v>0.33677632856445044</v>
      </c>
      <c r="AD53" s="1209">
        <v>5.1470015737634291</v>
      </c>
      <c r="AE53" s="1209">
        <v>3.9866350354065423</v>
      </c>
      <c r="AF53" s="1209">
        <v>0</v>
      </c>
      <c r="AG53" s="1209">
        <v>3.0733841581875563</v>
      </c>
      <c r="AH53" s="1209">
        <v>7.4715729089871923</v>
      </c>
      <c r="AI53" s="1209">
        <v>1.2850606867988394</v>
      </c>
      <c r="AJ53" s="1211">
        <v>4.7917955613011785</v>
      </c>
    </row>
    <row r="54" s="307" customFormat="true" ht="17.1" customHeight="true" x14ac:dyDescent="0.2">
      <c r="A54" s="1822"/>
      <c r="B54" s="694" t="s">
        <v>183</v>
      </c>
      <c r="C54" s="695">
        <v>24.191211613437929</v>
      </c>
      <c r="D54" s="1209">
        <v>19.079898685295056</v>
      </c>
      <c r="E54" s="1209">
        <v>17.195919454647608</v>
      </c>
      <c r="F54" s="1209">
        <v>11.300387947301191</v>
      </c>
      <c r="G54" s="1210">
        <v>2.6659304101325825</v>
      </c>
      <c r="H54" s="1209">
        <v>7.3009345322756758</v>
      </c>
      <c r="I54" s="1209">
        <v>3.3694323033855502</v>
      </c>
      <c r="J54" s="1209">
        <v>1.0001068793383434</v>
      </c>
      <c r="K54" s="1209">
        <v>0.51847134844784304</v>
      </c>
      <c r="L54" s="1210">
        <v>0.16797484016504599</v>
      </c>
      <c r="M54" s="1209">
        <v>25.367661676747094</v>
      </c>
      <c r="N54" s="1209">
        <v>20.243074657936035</v>
      </c>
      <c r="O54" s="1209">
        <v>18.170313793169878</v>
      </c>
      <c r="P54" s="1209">
        <v>14.712646473543497</v>
      </c>
      <c r="Q54" s="1210">
        <v>9.389117286564618</v>
      </c>
      <c r="R54" s="1209">
        <v>1.3904180003567224</v>
      </c>
      <c r="S54" s="1209">
        <v>3.7002895672344311</v>
      </c>
      <c r="T54" s="1209">
        <v>30.163294172664656</v>
      </c>
      <c r="U54" s="1209">
        <v>38.162937189686097</v>
      </c>
      <c r="V54" s="1209">
        <v>16.053440851666334</v>
      </c>
      <c r="W54" s="1209">
        <v>31.206856903400464</v>
      </c>
      <c r="X54" s="1209">
        <v>6.8260156869910507</v>
      </c>
      <c r="Y54" s="1209">
        <v>3.0864242457501967</v>
      </c>
      <c r="Z54" s="1209">
        <v>22.13378825461416</v>
      </c>
      <c r="AA54" s="1209">
        <v>14.805837170682274</v>
      </c>
      <c r="AB54" s="1209">
        <v>4.8211323036161398</v>
      </c>
      <c r="AC54" s="1209">
        <v>0.30604059813893125</v>
      </c>
      <c r="AD54" s="1209">
        <v>29.735520923515381</v>
      </c>
      <c r="AE54" s="1209">
        <v>22.313692016978663</v>
      </c>
      <c r="AF54" s="1209">
        <v>3.2919085952737683</v>
      </c>
      <c r="AG54" s="1209">
        <v>32.396781950745755</v>
      </c>
      <c r="AH54" s="1209">
        <v>30.371729848182284</v>
      </c>
      <c r="AI54" s="1209">
        <v>3.9201131090491752</v>
      </c>
      <c r="AJ54" s="1211">
        <v>13.189368552461541</v>
      </c>
    </row>
    <row r="55" s="307" customFormat="true" ht="17.1" customHeight="true" x14ac:dyDescent="0.2">
      <c r="A55" s="1822"/>
      <c r="B55" s="694" t="s">
        <v>184</v>
      </c>
      <c r="C55" s="695">
        <v>0.47495358514006047</v>
      </c>
      <c r="D55" s="1209">
        <v>0.2734818912991181</v>
      </c>
      <c r="E55" s="1209">
        <v>0.5233202140019334</v>
      </c>
      <c r="F55" s="1209">
        <v>0.43369775859599557</v>
      </c>
      <c r="G55" s="1210">
        <v>0.37750017531308333</v>
      </c>
      <c r="H55" s="1209">
        <v>0.13828301543456442</v>
      </c>
      <c r="I55" s="1209">
        <v>1.8090777903751683E-2</v>
      </c>
      <c r="J55" s="1209">
        <v>0</v>
      </c>
      <c r="K55" s="1209">
        <v>0</v>
      </c>
      <c r="L55" s="1210">
        <v>0.13191455336326918</v>
      </c>
      <c r="M55" s="1209">
        <v>0.46012918974265737</v>
      </c>
      <c r="N55" s="1209">
        <v>0.43542117149771714</v>
      </c>
      <c r="O55" s="1209">
        <v>0.29587923893379792</v>
      </c>
      <c r="P55" s="1209">
        <v>0.60869318845038323</v>
      </c>
      <c r="Q55" s="1210">
        <v>0.67124315198479523</v>
      </c>
      <c r="R55" s="1209">
        <v>0</v>
      </c>
      <c r="S55" s="1209">
        <v>0.62559787849007298</v>
      </c>
      <c r="T55" s="1209">
        <v>1.1991737820533834</v>
      </c>
      <c r="U55" s="1209">
        <v>0</v>
      </c>
      <c r="V55" s="1209">
        <v>0</v>
      </c>
      <c r="W55" s="1209">
        <v>0</v>
      </c>
      <c r="X55" s="1209">
        <v>0</v>
      </c>
      <c r="Y55" s="1209">
        <v>0.41726468553970902</v>
      </c>
      <c r="Z55" s="1209">
        <v>0</v>
      </c>
      <c r="AA55" s="1209">
        <v>0.69928332572639662</v>
      </c>
      <c r="AB55" s="1209">
        <v>0.20928861350403577</v>
      </c>
      <c r="AC55" s="1209">
        <v>0</v>
      </c>
      <c r="AD55" s="1209">
        <v>0</v>
      </c>
      <c r="AE55" s="1209">
        <v>0.40896504258540006</v>
      </c>
      <c r="AF55" s="1209">
        <v>0</v>
      </c>
      <c r="AG55" s="1209">
        <v>0</v>
      </c>
      <c r="AH55" s="1209">
        <v>2.4257290998893124</v>
      </c>
      <c r="AI55" s="1209">
        <v>0</v>
      </c>
      <c r="AJ55" s="1211">
        <v>0.12049352530443477</v>
      </c>
    </row>
    <row r="56" s="307" customFormat="true" ht="17.1" customHeight="true" x14ac:dyDescent="0.2">
      <c r="A56" s="1822"/>
      <c r="B56" s="694" t="s">
        <v>185</v>
      </c>
      <c r="C56" s="695">
        <v>1.4474772440971968</v>
      </c>
      <c r="D56" s="1209">
        <v>1.3983087042227278</v>
      </c>
      <c r="E56" s="1209">
        <v>1.073392534129928</v>
      </c>
      <c r="F56" s="1209">
        <v>0.35424640398019636</v>
      </c>
      <c r="G56" s="1210">
        <v>0.14822697822355693</v>
      </c>
      <c r="H56" s="1209">
        <v>0.59476158862225781</v>
      </c>
      <c r="I56" s="1209">
        <v>0</v>
      </c>
      <c r="J56" s="1209">
        <v>2.8740766668377535E-2</v>
      </c>
      <c r="K56" s="1209">
        <v>0</v>
      </c>
      <c r="L56" s="1210">
        <v>0</v>
      </c>
      <c r="M56" s="1209">
        <v>1.5194623668999669</v>
      </c>
      <c r="N56" s="1209">
        <v>1.5280838587221865</v>
      </c>
      <c r="O56" s="1209">
        <v>0.96816220307474388</v>
      </c>
      <c r="P56" s="1209">
        <v>0.84753611160173037</v>
      </c>
      <c r="Q56" s="1210">
        <v>0.3810062390017106</v>
      </c>
      <c r="R56" s="1209">
        <v>0</v>
      </c>
      <c r="S56" s="1209">
        <v>0.37800910650486674</v>
      </c>
      <c r="T56" s="1209">
        <v>1.4461703407808386</v>
      </c>
      <c r="U56" s="1209">
        <v>0.60740789552598617</v>
      </c>
      <c r="V56" s="1209">
        <v>0.19971488841551444</v>
      </c>
      <c r="W56" s="1209">
        <v>0.12158985133829912</v>
      </c>
      <c r="X56" s="1209">
        <v>0.18308176074405652</v>
      </c>
      <c r="Y56" s="1209">
        <v>0.157048435825143</v>
      </c>
      <c r="Z56" s="1209">
        <v>1.7538320043170894</v>
      </c>
      <c r="AA56" s="1209">
        <v>10.179985738409927</v>
      </c>
      <c r="AB56" s="1209">
        <v>1.6881194487452251</v>
      </c>
      <c r="AC56" s="1209">
        <v>0</v>
      </c>
      <c r="AD56" s="1209">
        <v>1.3556536858814239</v>
      </c>
      <c r="AE56" s="1209">
        <v>4.5339269521346175</v>
      </c>
      <c r="AF56" s="1209">
        <v>9.0405793671195181E-2</v>
      </c>
      <c r="AG56" s="1209">
        <v>1.9804460381146047</v>
      </c>
      <c r="AH56" s="1209">
        <v>1.8922455634796453</v>
      </c>
      <c r="AI56" s="1209">
        <v>0</v>
      </c>
      <c r="AJ56" s="1211">
        <v>1.0778486551209383</v>
      </c>
    </row>
    <row r="57" s="307" customFormat="true" ht="17.1" customHeight="true" x14ac:dyDescent="0.2">
      <c r="A57" s="1822"/>
      <c r="B57" s="694" t="s">
        <v>315</v>
      </c>
      <c r="C57" s="695">
        <v>27.097222938889796</v>
      </c>
      <c r="D57" s="1209">
        <v>26.779118934051425</v>
      </c>
      <c r="E57" s="1209">
        <v>22.451553161425903</v>
      </c>
      <c r="F57" s="1209">
        <v>17.787910296908265</v>
      </c>
      <c r="G57" s="1210">
        <v>5.0145992345449919</v>
      </c>
      <c r="H57" s="1209">
        <v>11.619104004376572</v>
      </c>
      <c r="I57" s="1209">
        <v>4.0075659794961105</v>
      </c>
      <c r="J57" s="1209">
        <v>0.88644836308479136</v>
      </c>
      <c r="K57" s="1209">
        <v>0.26670155756753178</v>
      </c>
      <c r="L57" s="1210">
        <v>4.5906244425693798E-2</v>
      </c>
      <c r="M57" s="1209">
        <v>26.943452485969647</v>
      </c>
      <c r="N57" s="1209">
        <v>27.938513849595243</v>
      </c>
      <c r="O57" s="1209">
        <v>24.622797818552016</v>
      </c>
      <c r="P57" s="1209">
        <v>22.490343666254255</v>
      </c>
      <c r="Q57" s="1210">
        <v>14.967965837126615</v>
      </c>
      <c r="R57" s="1209">
        <v>31.065779934217137</v>
      </c>
      <c r="S57" s="1209">
        <v>32.565531852188187</v>
      </c>
      <c r="T57" s="1209">
        <v>8.8001306373017218</v>
      </c>
      <c r="U57" s="1209">
        <v>23.219286830743862</v>
      </c>
      <c r="V57" s="1209">
        <v>32.5226241511103</v>
      </c>
      <c r="W57" s="1209">
        <v>14.955913039772797</v>
      </c>
      <c r="X57" s="1209">
        <v>51.32951692279547</v>
      </c>
      <c r="Y57" s="1209">
        <v>22.463022274222954</v>
      </c>
      <c r="Z57" s="1209">
        <v>21.576214118075711</v>
      </c>
      <c r="AA57" s="1209">
        <v>33.3755570763769</v>
      </c>
      <c r="AB57" s="1209">
        <v>54.239230984349909</v>
      </c>
      <c r="AC57" s="1209">
        <v>1.8726228342357814</v>
      </c>
      <c r="AD57" s="1209">
        <v>7.6320016145855538</v>
      </c>
      <c r="AE57" s="1209">
        <v>32.935583664436955</v>
      </c>
      <c r="AF57" s="1209">
        <v>2.8611920784875351</v>
      </c>
      <c r="AG57" s="1209">
        <v>33.60315794947801</v>
      </c>
      <c r="AH57" s="1209">
        <v>3.2556865969614734</v>
      </c>
      <c r="AI57" s="1209">
        <v>0</v>
      </c>
      <c r="AJ57" s="1211">
        <v>36.213420819426375</v>
      </c>
    </row>
    <row r="58" s="307" customFormat="true" ht="17.1" customHeight="true" x14ac:dyDescent="0.2">
      <c r="A58" s="1822"/>
      <c r="B58" s="694" t="s">
        <v>187</v>
      </c>
      <c r="C58" s="695">
        <v>2.9223656406321421</v>
      </c>
      <c r="D58" s="1209">
        <v>4.4603249687983428</v>
      </c>
      <c r="E58" s="1209">
        <v>7.4299625974115209</v>
      </c>
      <c r="F58" s="1209">
        <v>9.6235962007272509</v>
      </c>
      <c r="G58" s="1210">
        <v>9.1539013719792752</v>
      </c>
      <c r="H58" s="1209">
        <v>7.5311882481581147</v>
      </c>
      <c r="I58" s="1209">
        <v>7.1236757846712431</v>
      </c>
      <c r="J58" s="1209">
        <v>6.7368156324619788</v>
      </c>
      <c r="K58" s="1209">
        <v>2.6829223666625968</v>
      </c>
      <c r="L58" s="1210">
        <v>2.5027765398306117</v>
      </c>
      <c r="M58" s="1209">
        <v>2.8549251875155797</v>
      </c>
      <c r="N58" s="1209">
        <v>3.3809910792381404</v>
      </c>
      <c r="O58" s="1209">
        <v>6.636006617269528</v>
      </c>
      <c r="P58" s="1209">
        <v>8.3713906981753947</v>
      </c>
      <c r="Q58" s="1210">
        <v>13.864394295001844</v>
      </c>
      <c r="R58" s="1209">
        <v>36.458133468273566</v>
      </c>
      <c r="S58" s="1209">
        <v>24.543541309099723</v>
      </c>
      <c r="T58" s="1209">
        <v>1.2480931359950169</v>
      </c>
      <c r="U58" s="1209">
        <v>1.2557474704611649</v>
      </c>
      <c r="V58" s="1209">
        <v>9.1300882387943503</v>
      </c>
      <c r="W58" s="1209">
        <v>0.73567242617962791</v>
      </c>
      <c r="X58" s="1209">
        <v>17.952618216030693</v>
      </c>
      <c r="Y58" s="1209">
        <v>7.5622819341832477</v>
      </c>
      <c r="Z58" s="1209">
        <v>0.10371062620513508</v>
      </c>
      <c r="AA58" s="1209">
        <v>0</v>
      </c>
      <c r="AB58" s="1209">
        <v>2.4706751197707466</v>
      </c>
      <c r="AC58" s="1209">
        <v>1.0199316570821002</v>
      </c>
      <c r="AD58" s="1209">
        <v>2.2534141279162143</v>
      </c>
      <c r="AE58" s="1209">
        <v>0.66442600076244474</v>
      </c>
      <c r="AF58" s="1209">
        <v>0.17158650218308721</v>
      </c>
      <c r="AG58" s="1209">
        <v>5.0167516309822613</v>
      </c>
      <c r="AH58" s="1209">
        <v>0.1131023474762458</v>
      </c>
      <c r="AI58" s="1209">
        <v>0</v>
      </c>
      <c r="AJ58" s="1211">
        <v>9.1705535742943525</v>
      </c>
    </row>
    <row r="59" s="307" customFormat="true" ht="17.1" customHeight="true" x14ac:dyDescent="0.2">
      <c r="A59" s="1822"/>
      <c r="B59" s="694" t="s">
        <v>316</v>
      </c>
      <c r="C59" s="695">
        <v>0.58327768088937615</v>
      </c>
      <c r="D59" s="1209">
        <v>1.0963469524558309</v>
      </c>
      <c r="E59" s="1209">
        <v>1.8085015639542068</v>
      </c>
      <c r="F59" s="1209">
        <v>4.559612058112962</v>
      </c>
      <c r="G59" s="1210">
        <v>2.7711878220096615</v>
      </c>
      <c r="H59" s="1209">
        <v>6.2074422078978149</v>
      </c>
      <c r="I59" s="1209">
        <v>3.6252543587015866</v>
      </c>
      <c r="J59" s="1209">
        <v>2.2520527890277302</v>
      </c>
      <c r="K59" s="1209">
        <v>0.51136102411450135</v>
      </c>
      <c r="L59" s="1210">
        <v>0.22553950778769674</v>
      </c>
      <c r="M59" s="1209">
        <v>0.49597979326908065</v>
      </c>
      <c r="N59" s="1209">
        <v>0.79177283860739411</v>
      </c>
      <c r="O59" s="1209">
        <v>1.0708600517190556</v>
      </c>
      <c r="P59" s="1209">
        <v>3.1088154269774617</v>
      </c>
      <c r="Q59" s="1210">
        <v>4.9191117551971395</v>
      </c>
      <c r="R59" s="1209">
        <v>3.0021127641456187</v>
      </c>
      <c r="S59" s="1209">
        <v>2.2171894697260206</v>
      </c>
      <c r="T59" s="1209">
        <v>0.90027691661705567</v>
      </c>
      <c r="U59" s="1209">
        <v>0.69935442254049784</v>
      </c>
      <c r="V59" s="1209">
        <v>7.7441107383871746</v>
      </c>
      <c r="W59" s="1209">
        <v>0</v>
      </c>
      <c r="X59" s="1209">
        <v>2.8509198744978776E-2</v>
      </c>
      <c r="Y59" s="1209">
        <v>6.0843278658865714</v>
      </c>
      <c r="Z59" s="1209">
        <v>4.2382667875247773</v>
      </c>
      <c r="AA59" s="1209">
        <v>0.4539532312705159</v>
      </c>
      <c r="AB59" s="1209">
        <v>2.8651224130514565</v>
      </c>
      <c r="AC59" s="1209">
        <v>3.3008402047220677</v>
      </c>
      <c r="AD59" s="1209">
        <v>5.0054130954062348</v>
      </c>
      <c r="AE59" s="1209">
        <v>5.0671290397140085E-2</v>
      </c>
      <c r="AF59" s="1209">
        <v>0</v>
      </c>
      <c r="AG59" s="1209">
        <v>4.4555809758210794</v>
      </c>
      <c r="AH59" s="1209">
        <v>0</v>
      </c>
      <c r="AI59" s="1209">
        <v>0</v>
      </c>
      <c r="AJ59" s="1211">
        <v>0</v>
      </c>
    </row>
    <row r="60" s="307" customFormat="true" ht="17.1" customHeight="true" x14ac:dyDescent="0.2">
      <c r="A60" s="1822"/>
      <c r="B60" s="694" t="s">
        <v>317</v>
      </c>
      <c r="C60" s="695">
        <v>1.8604026357300223</v>
      </c>
      <c r="D60" s="1209">
        <v>2.0419700344707015</v>
      </c>
      <c r="E60" s="1209">
        <v>2.9335116186719401</v>
      </c>
      <c r="F60" s="1209">
        <v>3.4696117373024644</v>
      </c>
      <c r="G60" s="1210">
        <v>1.0789529414001122</v>
      </c>
      <c r="H60" s="1209">
        <v>6.1236017592585723</v>
      </c>
      <c r="I60" s="1209">
        <v>2.6213361120650935</v>
      </c>
      <c r="J60" s="1209">
        <v>0.34603709975700336</v>
      </c>
      <c r="K60" s="1209">
        <v>5.1985369341000481E-2</v>
      </c>
      <c r="L60" s="1210">
        <v>0</v>
      </c>
      <c r="M60" s="1209">
        <v>1.733691617536794</v>
      </c>
      <c r="N60" s="1209">
        <v>2.0193136356906094</v>
      </c>
      <c r="O60" s="1209">
        <v>2.2790396979518279</v>
      </c>
      <c r="P60" s="1209">
        <v>3.0615815594090408</v>
      </c>
      <c r="Q60" s="1210">
        <v>2.7777638470456814</v>
      </c>
      <c r="R60" s="1209">
        <v>1.3023309010408062</v>
      </c>
      <c r="S60" s="1209">
        <v>1.5395984562110714</v>
      </c>
      <c r="T60" s="1209">
        <v>0.33887302017775278</v>
      </c>
      <c r="U60" s="1209">
        <v>1.2356503593580288</v>
      </c>
      <c r="V60" s="1209">
        <v>10.288735957998012</v>
      </c>
      <c r="W60" s="1209">
        <v>2.5518902668037368E-2</v>
      </c>
      <c r="X60" s="1209">
        <v>1.3636030831475061</v>
      </c>
      <c r="Y60" s="1209">
        <v>1.6695851981917988</v>
      </c>
      <c r="Z60" s="1209">
        <v>8.2760352251764608</v>
      </c>
      <c r="AA60" s="1209">
        <v>4.8611393721430556</v>
      </c>
      <c r="AB60" s="1209">
        <v>1.2495276819606429</v>
      </c>
      <c r="AC60" s="1209">
        <v>1.8516580342857785</v>
      </c>
      <c r="AD60" s="1209">
        <v>5.5720210703649213</v>
      </c>
      <c r="AE60" s="1209">
        <v>1.0160111379461803</v>
      </c>
      <c r="AF60" s="1209">
        <v>0</v>
      </c>
      <c r="AG60" s="1209">
        <v>2.2271979771768131</v>
      </c>
      <c r="AH60" s="1209">
        <v>1.4134503742712401</v>
      </c>
      <c r="AI60" s="1209">
        <v>0</v>
      </c>
      <c r="AJ60" s="1211">
        <v>6.2816495629245486</v>
      </c>
    </row>
    <row r="61" s="307" customFormat="true" ht="17.1" customHeight="true" x14ac:dyDescent="0.2">
      <c r="A61" s="1822"/>
      <c r="B61" s="694" t="s">
        <v>189</v>
      </c>
      <c r="C61" s="695">
        <v>0.23575000891751496</v>
      </c>
      <c r="D61" s="1209">
        <v>0.26394623714098953</v>
      </c>
      <c r="E61" s="1209">
        <v>0.66701253716477993</v>
      </c>
      <c r="F61" s="1209">
        <v>2.0554622927901587</v>
      </c>
      <c r="G61" s="1210">
        <v>8.2777213898359108</v>
      </c>
      <c r="H61" s="1209">
        <v>7.0546482362555372</v>
      </c>
      <c r="I61" s="1209">
        <v>9.4870718076253748</v>
      </c>
      <c r="J61" s="1209">
        <v>9.9895121806872176</v>
      </c>
      <c r="K61" s="1209">
        <v>13.065348282782621</v>
      </c>
      <c r="L61" s="1210">
        <v>10.048974472397003</v>
      </c>
      <c r="M61" s="1209">
        <v>0.10831705928545524</v>
      </c>
      <c r="N61" s="1209">
        <v>0.22694226325078265</v>
      </c>
      <c r="O61" s="1209">
        <v>0.31409649867717931</v>
      </c>
      <c r="P61" s="1209">
        <v>0.57168465679216973</v>
      </c>
      <c r="Q61" s="1210">
        <v>2.01272633834702</v>
      </c>
      <c r="R61" s="1209">
        <v>11.322478039786937</v>
      </c>
      <c r="S61" s="1209">
        <v>1.4191995770274066</v>
      </c>
      <c r="T61" s="1209">
        <v>6.6340107729514097E-2</v>
      </c>
      <c r="U61" s="1209">
        <v>1.2006316019031023</v>
      </c>
      <c r="V61" s="1209">
        <v>0.9146134754906341</v>
      </c>
      <c r="W61" s="1209">
        <v>0.43631170838242161</v>
      </c>
      <c r="X61" s="1209">
        <v>3.7896603153571808</v>
      </c>
      <c r="Y61" s="1209">
        <v>0.23944092250202165</v>
      </c>
      <c r="Z61" s="1209">
        <v>0.55360368210157085</v>
      </c>
      <c r="AA61" s="1209">
        <v>1.256533057479394</v>
      </c>
      <c r="AB61" s="1209">
        <v>2.0375310348361273</v>
      </c>
      <c r="AC61" s="1209">
        <v>10.027180083623588</v>
      </c>
      <c r="AD61" s="1209">
        <v>8.1403683748354521</v>
      </c>
      <c r="AE61" s="1209">
        <v>0.31063446592041322</v>
      </c>
      <c r="AF61" s="1209">
        <v>0.21027465477636342</v>
      </c>
      <c r="AG61" s="1209">
        <v>0.10265251666876478</v>
      </c>
      <c r="AH61" s="1209">
        <v>1.3509108091390176</v>
      </c>
      <c r="AI61" s="1209">
        <v>0.98502357463365142</v>
      </c>
      <c r="AJ61" s="1211">
        <v>0.80024967536320935</v>
      </c>
    </row>
    <row r="62" s="307" customFormat="true" ht="17.1" customHeight="true" x14ac:dyDescent="0.2">
      <c r="A62" s="1822"/>
      <c r="B62" s="694" t="s">
        <v>46</v>
      </c>
      <c r="C62" s="695">
        <v>0.91015157993702722</v>
      </c>
      <c r="D62" s="1209">
        <v>0.85277874948805477</v>
      </c>
      <c r="E62" s="1209">
        <v>1.2470672304498873</v>
      </c>
      <c r="F62" s="1209">
        <v>1.9972737148261077</v>
      </c>
      <c r="G62" s="1210">
        <v>2.8964523781623792</v>
      </c>
      <c r="H62" s="1209">
        <v>3.6732027636165294</v>
      </c>
      <c r="I62" s="1209">
        <v>3.0263729439860541</v>
      </c>
      <c r="J62" s="1209">
        <v>2.3274680229514702</v>
      </c>
      <c r="K62" s="1209">
        <v>2.1388876463963169</v>
      </c>
      <c r="L62" s="1210">
        <v>1.7671382282903381</v>
      </c>
      <c r="M62" s="1209">
        <v>0.91908791224697328</v>
      </c>
      <c r="N62" s="1209">
        <v>0.71756574185981359</v>
      </c>
      <c r="O62" s="1209">
        <v>1.2330772765935112</v>
      </c>
      <c r="P62" s="1209">
        <v>0.95820961372795266</v>
      </c>
      <c r="Q62" s="1210">
        <v>2.98541785776932</v>
      </c>
      <c r="R62" s="1209">
        <v>0.39040868435746195</v>
      </c>
      <c r="S62" s="1209">
        <v>7.7567965626508126</v>
      </c>
      <c r="T62" s="1209">
        <v>0.31720345531710925</v>
      </c>
      <c r="U62" s="1209">
        <v>1.9993357308875419</v>
      </c>
      <c r="V62" s="1209">
        <v>0</v>
      </c>
      <c r="W62" s="1209">
        <v>0.2209172806665573</v>
      </c>
      <c r="X62" s="1209">
        <v>0</v>
      </c>
      <c r="Y62" s="1209">
        <v>3.3549769464191472</v>
      </c>
      <c r="Z62" s="1209">
        <v>5.3756267643002307</v>
      </c>
      <c r="AA62" s="1209">
        <v>0.35057029063499956</v>
      </c>
      <c r="AB62" s="1209">
        <v>0.13603524877797796</v>
      </c>
      <c r="AC62" s="1209">
        <v>0.10181438169695163</v>
      </c>
      <c r="AD62" s="1209">
        <v>1.3277468905926499</v>
      </c>
      <c r="AE62" s="1209">
        <v>0.778943812115654</v>
      </c>
      <c r="AF62" s="1209">
        <v>1.4785358554804555</v>
      </c>
      <c r="AG62" s="1209">
        <v>0</v>
      </c>
      <c r="AH62" s="1209">
        <v>1.6519669883515875</v>
      </c>
      <c r="AI62" s="1209">
        <v>0</v>
      </c>
      <c r="AJ62" s="1211">
        <v>1.7424260199137458</v>
      </c>
    </row>
    <row r="63" s="307" customFormat="true" ht="17.1" customHeight="true" x14ac:dyDescent="0.2">
      <c r="A63" s="1822" t="s">
        <v>56</v>
      </c>
      <c r="B63" s="694" t="s">
        <v>49</v>
      </c>
      <c r="C63" s="695">
        <v>3.5050083100314806</v>
      </c>
      <c r="D63" s="1209">
        <v>3.0740252592002446</v>
      </c>
      <c r="E63" s="1209">
        <v>1.5930518540085425</v>
      </c>
      <c r="F63" s="1209">
        <v>1.0311551324808024</v>
      </c>
      <c r="G63" s="1210">
        <v>0.28513612304439789</v>
      </c>
      <c r="H63" s="1209">
        <v>1.7124126096888059</v>
      </c>
      <c r="I63" s="1209">
        <v>9.5691355859841482E-2</v>
      </c>
      <c r="J63" s="1209">
        <v>0.51508106993082869</v>
      </c>
      <c r="K63" s="1209">
        <v>3.9142302522578845E-2</v>
      </c>
      <c r="L63" s="1210">
        <v>0</v>
      </c>
      <c r="M63" s="1209">
        <v>3.6957019575552965</v>
      </c>
      <c r="N63" s="1209">
        <v>2.9511599911995186</v>
      </c>
      <c r="O63" s="1209">
        <v>2.2914725893138117</v>
      </c>
      <c r="P63" s="1209">
        <v>1.3136703095900522</v>
      </c>
      <c r="Q63" s="1210">
        <v>0.7804219804903697</v>
      </c>
      <c r="R63" s="1209">
        <v>1.2777472500054199</v>
      </c>
      <c r="S63" s="1209">
        <v>8.1533890484196867</v>
      </c>
      <c r="T63" s="1209">
        <v>0.9381384552904406</v>
      </c>
      <c r="U63" s="1209">
        <v>3.2583552676120129</v>
      </c>
      <c r="V63" s="1209">
        <v>3.4813313487792401</v>
      </c>
      <c r="W63" s="1209">
        <v>8.8462398658431404E-2</v>
      </c>
      <c r="X63" s="1209">
        <v>1.8122327350675089</v>
      </c>
      <c r="Y63" s="1209">
        <v>0.21506672949823469</v>
      </c>
      <c r="Z63" s="1209">
        <v>2.6230101026802242</v>
      </c>
      <c r="AA63" s="1209">
        <v>3.9294315875835637</v>
      </c>
      <c r="AB63" s="1209">
        <v>9.8988512073341397</v>
      </c>
      <c r="AC63" s="1209">
        <v>7.2276722115298439E-2</v>
      </c>
      <c r="AD63" s="1209">
        <v>1.9684868841954213</v>
      </c>
      <c r="AE63" s="1209">
        <v>6.0722579958031222</v>
      </c>
      <c r="AF63" s="1209">
        <v>0.19596350408302904</v>
      </c>
      <c r="AG63" s="1209">
        <v>1.9444939055700574</v>
      </c>
      <c r="AH63" s="1209">
        <v>0.34597083689514058</v>
      </c>
      <c r="AI63" s="1209">
        <v>0</v>
      </c>
      <c r="AJ63" s="1211">
        <v>2.0816213882035091</v>
      </c>
      <c r="AK63" s="1199"/>
    </row>
    <row r="64" s="307" customFormat="true" ht="17.1" customHeight="true" x14ac:dyDescent="0.2">
      <c r="A64" s="1822"/>
      <c r="B64" s="694" t="s">
        <v>48</v>
      </c>
      <c r="C64" s="695">
        <v>96.489216318373408</v>
      </c>
      <c r="D64" s="1209">
        <v>96.925974740799703</v>
      </c>
      <c r="E64" s="1209">
        <v>98.326162256719428</v>
      </c>
      <c r="F64" s="1209">
        <v>98.925549453332025</v>
      </c>
      <c r="G64" s="1210">
        <v>99.43380879735615</v>
      </c>
      <c r="H64" s="1209">
        <v>98.219367523483328</v>
      </c>
      <c r="I64" s="1209">
        <v>99.807873690928744</v>
      </c>
      <c r="J64" s="1209">
        <v>99.29927345967549</v>
      </c>
      <c r="K64" s="1209">
        <v>98.869316170182742</v>
      </c>
      <c r="L64" s="1210">
        <v>99.700432660918352</v>
      </c>
      <c r="M64" s="1209">
        <v>96.304298042444742</v>
      </c>
      <c r="N64" s="1209">
        <v>97.048840008800497</v>
      </c>
      <c r="O64" s="1209">
        <v>97.651676272552294</v>
      </c>
      <c r="P64" s="1209">
        <v>98.620838710201369</v>
      </c>
      <c r="Q64" s="1210">
        <v>99.21957801950964</v>
      </c>
      <c r="R64" s="1209">
        <v>98.722252749994567</v>
      </c>
      <c r="S64" s="1209">
        <v>91.846610951580374</v>
      </c>
      <c r="T64" s="1209">
        <v>99.007521916119742</v>
      </c>
      <c r="U64" s="1209">
        <v>96.741644732388025</v>
      </c>
      <c r="V64" s="1209">
        <v>96.355856669037621</v>
      </c>
      <c r="W64" s="1209">
        <v>99.911537601341564</v>
      </c>
      <c r="X64" s="1209">
        <v>98.187767264932475</v>
      </c>
      <c r="Y64" s="1209">
        <v>99.784933270501753</v>
      </c>
      <c r="Z64" s="1209">
        <v>97.052978914897608</v>
      </c>
      <c r="AA64" s="1209">
        <v>96.040302453922891</v>
      </c>
      <c r="AB64" s="1209">
        <v>90.101148792665882</v>
      </c>
      <c r="AC64" s="1209">
        <v>99.324005255319022</v>
      </c>
      <c r="AD64" s="1209">
        <v>98.031513115804572</v>
      </c>
      <c r="AE64" s="1209">
        <v>93.92774200419683</v>
      </c>
      <c r="AF64" s="1209">
        <v>99.804036495916975</v>
      </c>
      <c r="AG64" s="1209">
        <v>97.992244708415001</v>
      </c>
      <c r="AH64" s="1209">
        <v>99.654029163104852</v>
      </c>
      <c r="AI64" s="1209">
        <v>100</v>
      </c>
      <c r="AJ64" s="1211">
        <v>97.918378611796513</v>
      </c>
      <c r="AK64" s="1199"/>
    </row>
    <row r="65" s="307" customFormat="true" ht="17.1" customHeight="true" x14ac:dyDescent="0.2">
      <c r="A65" s="1822"/>
      <c r="B65" s="694" t="s">
        <v>191</v>
      </c>
      <c r="C65" s="695">
        <v>5.7753715950810292E-3</v>
      </c>
      <c r="D65" s="1209">
        <v>0</v>
      </c>
      <c r="E65" s="1209">
        <v>8.0785889271990069E-2</v>
      </c>
      <c r="F65" s="1209">
        <v>4.329541418724199E-2</v>
      </c>
      <c r="G65" s="1210">
        <v>0.28105507959948173</v>
      </c>
      <c r="H65" s="1209">
        <v>6.8219866827902362E-2</v>
      </c>
      <c r="I65" s="1209">
        <v>9.6434953211413946E-2</v>
      </c>
      <c r="J65" s="1209">
        <v>0.18564547039367846</v>
      </c>
      <c r="K65" s="1209">
        <v>1.0915415272946856</v>
      </c>
      <c r="L65" s="1210">
        <v>0.29956733908163297</v>
      </c>
      <c r="M65" s="1209">
        <v>0</v>
      </c>
      <c r="N65" s="1209">
        <v>0</v>
      </c>
      <c r="O65" s="1209">
        <v>5.685113813389174E-2</v>
      </c>
      <c r="P65" s="1209">
        <v>6.5490980208590413E-2</v>
      </c>
      <c r="Q65" s="1210">
        <v>0</v>
      </c>
      <c r="R65" s="1209">
        <v>0</v>
      </c>
      <c r="S65" s="1209">
        <v>0</v>
      </c>
      <c r="T65" s="1209">
        <v>5.4339628589866601E-2</v>
      </c>
      <c r="U65" s="1209">
        <v>0</v>
      </c>
      <c r="V65" s="1209">
        <v>0.1628119821830657</v>
      </c>
      <c r="W65" s="1209">
        <v>0</v>
      </c>
      <c r="X65" s="1209">
        <v>0</v>
      </c>
      <c r="Y65" s="1209">
        <v>0</v>
      </c>
      <c r="Z65" s="1209">
        <v>0.324010982422136</v>
      </c>
      <c r="AA65" s="1209">
        <v>3.0265958493491597E-2</v>
      </c>
      <c r="AB65" s="1209">
        <v>0</v>
      </c>
      <c r="AC65" s="1209">
        <v>0.60371802256566187</v>
      </c>
      <c r="AD65" s="1209">
        <v>0</v>
      </c>
      <c r="AE65" s="1209">
        <v>0</v>
      </c>
      <c r="AF65" s="1209">
        <v>0</v>
      </c>
      <c r="AG65" s="1209">
        <v>6.3261386014885762E-2</v>
      </c>
      <c r="AH65" s="1209">
        <v>0</v>
      </c>
      <c r="AI65" s="1209">
        <v>0</v>
      </c>
      <c r="AJ65" s="1211">
        <v>0</v>
      </c>
      <c r="AK65" s="1199"/>
    </row>
    <row r="66" s="307" customFormat="true" ht="17.1" customHeight="true" x14ac:dyDescent="0.2">
      <c r="A66" s="1822" t="s">
        <v>54</v>
      </c>
      <c r="B66" s="694" t="s">
        <v>49</v>
      </c>
      <c r="C66" s="695">
        <v>0.44736444720800328</v>
      </c>
      <c r="D66" s="1209">
        <v>0.59123810132400145</v>
      </c>
      <c r="E66" s="1209">
        <v>0.35632663884359156</v>
      </c>
      <c r="F66" s="1209">
        <v>0.42838602389022212</v>
      </c>
      <c r="G66" s="1210">
        <v>0.16991135390323406</v>
      </c>
      <c r="H66" s="1209">
        <v>0.47134236559659765</v>
      </c>
      <c r="I66" s="1209">
        <v>7.5493815190407959E-2</v>
      </c>
      <c r="J66" s="1209">
        <v>0.18877209308781889</v>
      </c>
      <c r="K66" s="1209">
        <v>3.9142302522578845E-2</v>
      </c>
      <c r="L66" s="1210">
        <v>0</v>
      </c>
      <c r="M66" s="1209">
        <v>0.38173613556694475</v>
      </c>
      <c r="N66" s="1209">
        <v>0.57138666042520325</v>
      </c>
      <c r="O66" s="1209">
        <v>0.4719681792750054</v>
      </c>
      <c r="P66" s="1209">
        <v>0.46992987200675657</v>
      </c>
      <c r="Q66" s="1210">
        <v>0.36234289698250921</v>
      </c>
      <c r="R66" s="1209">
        <v>6.4077996234373172E-2</v>
      </c>
      <c r="S66" s="1209">
        <v>1.7017853960952141</v>
      </c>
      <c r="T66" s="1209">
        <v>0.74784117905643166</v>
      </c>
      <c r="U66" s="1209">
        <v>0.24946157828917701</v>
      </c>
      <c r="V66" s="1209">
        <v>0.17690686563107449</v>
      </c>
      <c r="W66" s="1209">
        <v>0</v>
      </c>
      <c r="X66" s="1209">
        <v>0.14827132559161085</v>
      </c>
      <c r="Y66" s="1209">
        <v>5.8018293673091664E-2</v>
      </c>
      <c r="Z66" s="1209">
        <v>0.41917564999554141</v>
      </c>
      <c r="AA66" s="1209">
        <v>1.1862372852422616</v>
      </c>
      <c r="AB66" s="1209">
        <v>0.23908945451739522</v>
      </c>
      <c r="AC66" s="1209">
        <v>7.2276722115298439E-2</v>
      </c>
      <c r="AD66" s="1209">
        <v>1.4789391144219328</v>
      </c>
      <c r="AE66" s="1209">
        <v>0.4728137572387745</v>
      </c>
      <c r="AF66" s="1209">
        <v>0.19596350408302904</v>
      </c>
      <c r="AG66" s="1209">
        <v>0.2649396041010193</v>
      </c>
      <c r="AH66" s="1209">
        <v>0.13423428582439309</v>
      </c>
      <c r="AI66" s="1209">
        <v>0</v>
      </c>
      <c r="AJ66" s="1211">
        <v>0.53280951032421797</v>
      </c>
      <c r="AK66" s="1199"/>
    </row>
    <row r="67" s="307" customFormat="true" ht="17.1" customHeight="true" x14ac:dyDescent="0.2">
      <c r="A67" s="1822"/>
      <c r="B67" s="694" t="s">
        <v>48</v>
      </c>
      <c r="C67" s="695">
        <v>45.900796804834712</v>
      </c>
      <c r="D67" s="1209">
        <v>51.298656825618529</v>
      </c>
      <c r="E67" s="1209">
        <v>57.673413731545708</v>
      </c>
      <c r="F67" s="1209">
        <v>68.125945248751393</v>
      </c>
      <c r="G67" s="1210">
        <v>88.765834746033832</v>
      </c>
      <c r="H67" s="1209">
        <v>76.272434878684635</v>
      </c>
      <c r="I67" s="1209">
        <v>89.507833694526454</v>
      </c>
      <c r="J67" s="1209">
        <v>95.033857671241805</v>
      </c>
      <c r="K67" s="1209">
        <v>95.945255617771068</v>
      </c>
      <c r="L67" s="1210">
        <v>97.719413348037293</v>
      </c>
      <c r="M67" s="1209">
        <v>44.868599422569375</v>
      </c>
      <c r="N67" s="1209">
        <v>49.001375231461509</v>
      </c>
      <c r="O67" s="1209">
        <v>54.533680729334755</v>
      </c>
      <c r="P67" s="1209">
        <v>60.521334262865864</v>
      </c>
      <c r="Q67" s="1210">
        <v>71.914149882555606</v>
      </c>
      <c r="R67" s="1209">
        <v>67.089315384834563</v>
      </c>
      <c r="S67" s="1209">
        <v>53.897587515326485</v>
      </c>
      <c r="T67" s="1209">
        <v>58.525360214879427</v>
      </c>
      <c r="U67" s="1209">
        <v>35.761570774867401</v>
      </c>
      <c r="V67" s="1209">
        <v>51.047313243176738</v>
      </c>
      <c r="W67" s="1209">
        <v>53.494722924821843</v>
      </c>
      <c r="X67" s="1209">
        <v>41.499785340657922</v>
      </c>
      <c r="Y67" s="1209">
        <v>70.880509804109522</v>
      </c>
      <c r="Z67" s="1209">
        <v>48.741363208697265</v>
      </c>
      <c r="AA67" s="1209">
        <v>40.071546480159945</v>
      </c>
      <c r="AB67" s="1209">
        <v>38.876392559993292</v>
      </c>
      <c r="AC67" s="1209">
        <v>97.04352744124742</v>
      </c>
      <c r="AD67" s="1209">
        <v>58.455495860536409</v>
      </c>
      <c r="AE67" s="1209">
        <v>38.965039797095301</v>
      </c>
      <c r="AF67" s="1209">
        <v>92.081994173004134</v>
      </c>
      <c r="AG67" s="1209">
        <v>31.691413071545526</v>
      </c>
      <c r="AH67" s="1209">
        <v>62.584568266338067</v>
      </c>
      <c r="AI67" s="1209">
        <v>96.079886890950831</v>
      </c>
      <c r="AJ67" s="1211">
        <v>47.244126442753156</v>
      </c>
      <c r="AK67" s="1199"/>
    </row>
    <row r="68" s="307" customFormat="true" ht="17.1" customHeight="true" x14ac:dyDescent="0.2">
      <c r="A68" s="1822"/>
      <c r="B68" s="694" t="s">
        <v>191</v>
      </c>
      <c r="C68" s="695">
        <v>53.651838747957136</v>
      </c>
      <c r="D68" s="1209">
        <v>48.110105073057255</v>
      </c>
      <c r="E68" s="1209">
        <v>41.970259629610396</v>
      </c>
      <c r="F68" s="1209">
        <v>31.445668727358299</v>
      </c>
      <c r="G68" s="1210">
        <v>11.064253900063067</v>
      </c>
      <c r="H68" s="1209">
        <v>23.256222755718948</v>
      </c>
      <c r="I68" s="1209">
        <v>10.416672490283137</v>
      </c>
      <c r="J68" s="1209">
        <v>4.777370235670344</v>
      </c>
      <c r="K68" s="1209">
        <v>4.0156020797063761</v>
      </c>
      <c r="L68" s="1210">
        <v>2.2805866519627109</v>
      </c>
      <c r="M68" s="1209">
        <v>54.749664441863779</v>
      </c>
      <c r="N68" s="1209">
        <v>50.427238108113251</v>
      </c>
      <c r="O68" s="1209">
        <v>44.994351091390087</v>
      </c>
      <c r="P68" s="1209">
        <v>39.008735865127456</v>
      </c>
      <c r="Q68" s="1210">
        <v>27.723507220462285</v>
      </c>
      <c r="R68" s="1209">
        <v>32.846606618931304</v>
      </c>
      <c r="S68" s="1209">
        <v>44.400627088578268</v>
      </c>
      <c r="T68" s="1209">
        <v>40.726798606064321</v>
      </c>
      <c r="U68" s="1209">
        <v>63.98896764684352</v>
      </c>
      <c r="V68" s="1209">
        <v>48.775779891192158</v>
      </c>
      <c r="W68" s="1209">
        <v>46.505277075178135</v>
      </c>
      <c r="X68" s="1209">
        <v>58.351943333750469</v>
      </c>
      <c r="Y68" s="1209">
        <v>29.061471902217423</v>
      </c>
      <c r="Z68" s="1209">
        <v>50.839461141307105</v>
      </c>
      <c r="AA68" s="1209">
        <v>58.742216234597642</v>
      </c>
      <c r="AB68" s="1209">
        <v>60.884517985489261</v>
      </c>
      <c r="AC68" s="1209">
        <v>2.8841958366373253</v>
      </c>
      <c r="AD68" s="1209">
        <v>40.065565025041749</v>
      </c>
      <c r="AE68" s="1209">
        <v>60.562146445665832</v>
      </c>
      <c r="AF68" s="1209">
        <v>7.7220423229129569</v>
      </c>
      <c r="AG68" s="1209">
        <v>68.043647324353216</v>
      </c>
      <c r="AH68" s="1209">
        <v>37.281197447837748</v>
      </c>
      <c r="AI68" s="1209">
        <v>3.9201131090491752</v>
      </c>
      <c r="AJ68" s="1211">
        <v>52.223064046922552</v>
      </c>
      <c r="AK68" s="1199"/>
    </row>
    <row r="69" s="307" customFormat="true" ht="17.1" customHeight="true" x14ac:dyDescent="0.2">
      <c r="A69" s="1822" t="s">
        <v>55</v>
      </c>
      <c r="B69" s="694" t="s">
        <v>49</v>
      </c>
      <c r="C69" s="695">
        <v>31.072950353990592</v>
      </c>
      <c r="D69" s="1209">
        <v>42.831961806339265</v>
      </c>
      <c r="E69" s="1209">
        <v>54.35882815399723</v>
      </c>
      <c r="F69" s="1209">
        <v>63.739938048279235</v>
      </c>
      <c r="G69" s="1210">
        <v>80.069697237451777</v>
      </c>
      <c r="H69" s="1209">
        <v>54.569733418623365</v>
      </c>
      <c r="I69" s="1209">
        <v>76.860179217199814</v>
      </c>
      <c r="J69" s="1209">
        <v>84.682538777103318</v>
      </c>
      <c r="K69" s="1209">
        <v>83.664149722049316</v>
      </c>
      <c r="L69" s="1210">
        <v>88.957499422592548</v>
      </c>
      <c r="M69" s="1209">
        <v>30.136247912433628</v>
      </c>
      <c r="N69" s="1209">
        <v>40.082058542714364</v>
      </c>
      <c r="O69" s="1209">
        <v>51.104275077156188</v>
      </c>
      <c r="P69" s="1209">
        <v>57.100107604224903</v>
      </c>
      <c r="Q69" s="1210">
        <v>68.372467505757001</v>
      </c>
      <c r="R69" s="1209">
        <v>51.777481791520394</v>
      </c>
      <c r="S69" s="1209">
        <v>49.825811613217567</v>
      </c>
      <c r="T69" s="1209">
        <v>55.854221723619723</v>
      </c>
      <c r="U69" s="1209">
        <v>39.379540827766419</v>
      </c>
      <c r="V69" s="1209">
        <v>43.996843482227455</v>
      </c>
      <c r="W69" s="1209">
        <v>53.64498146470229</v>
      </c>
      <c r="X69" s="1209">
        <v>42.372378604345954</v>
      </c>
      <c r="Y69" s="1209">
        <v>65.638654352679964</v>
      </c>
      <c r="Z69" s="1209">
        <v>26.949156609918706</v>
      </c>
      <c r="AA69" s="1209">
        <v>25.072110799781775</v>
      </c>
      <c r="AB69" s="1209">
        <v>28.443456982334119</v>
      </c>
      <c r="AC69" s="1209">
        <v>82.656672207304069</v>
      </c>
      <c r="AD69" s="1209">
        <v>55.173189136571096</v>
      </c>
      <c r="AE69" s="1209">
        <v>21.174171160153016</v>
      </c>
      <c r="AF69" s="1209">
        <v>71.578323659814643</v>
      </c>
      <c r="AG69" s="1209">
        <v>36.126972099008384</v>
      </c>
      <c r="AH69" s="1209">
        <v>57.332851744410704</v>
      </c>
      <c r="AI69" s="1209">
        <v>89.036674693666455</v>
      </c>
      <c r="AJ69" s="1211">
        <v>30.044814318103967</v>
      </c>
      <c r="AK69" s="1199"/>
    </row>
    <row r="70" s="307" customFormat="true" ht="17.1" customHeight="true" x14ac:dyDescent="0.2">
      <c r="A70" s="1822"/>
      <c r="B70" s="694" t="s">
        <v>48</v>
      </c>
      <c r="C70" s="695">
        <v>68.92704964600911</v>
      </c>
      <c r="D70" s="1209">
        <v>57.16803819366045</v>
      </c>
      <c r="E70" s="1209">
        <v>45.6411718460025</v>
      </c>
      <c r="F70" s="1209">
        <v>36.260061951720708</v>
      </c>
      <c r="G70" s="1210">
        <v>19.930302762548447</v>
      </c>
      <c r="H70" s="1209">
        <v>45.430266581376891</v>
      </c>
      <c r="I70" s="1209">
        <v>23.13982078280025</v>
      </c>
      <c r="J70" s="1209">
        <v>15.317461222896492</v>
      </c>
      <c r="K70" s="1209">
        <v>16.335850277950762</v>
      </c>
      <c r="L70" s="1210">
        <v>11.04250057740748</v>
      </c>
      <c r="M70" s="1209">
        <v>69.86375208756624</v>
      </c>
      <c r="N70" s="1209">
        <v>59.917941457285671</v>
      </c>
      <c r="O70" s="1209">
        <v>48.895724922843648</v>
      </c>
      <c r="P70" s="1209">
        <v>42.899892395775133</v>
      </c>
      <c r="Q70" s="1210">
        <v>31.627532494243404</v>
      </c>
      <c r="R70" s="1209">
        <v>48.222518208479869</v>
      </c>
      <c r="S70" s="1209">
        <v>50.17418838678239</v>
      </c>
      <c r="T70" s="1209">
        <v>44.145778276380554</v>
      </c>
      <c r="U70" s="1209">
        <v>60.62045917223363</v>
      </c>
      <c r="V70" s="1209">
        <v>56.003156517772503</v>
      </c>
      <c r="W70" s="1209">
        <v>46.355018535297681</v>
      </c>
      <c r="X70" s="1209">
        <v>57.627621395654074</v>
      </c>
      <c r="Y70" s="1209">
        <v>34.361345647320171</v>
      </c>
      <c r="Z70" s="1209">
        <v>73.050843390081269</v>
      </c>
      <c r="AA70" s="1209">
        <v>74.927889200218061</v>
      </c>
      <c r="AB70" s="1209">
        <v>71.556543017665859</v>
      </c>
      <c r="AC70" s="1209">
        <v>17.343327792695927</v>
      </c>
      <c r="AD70" s="1209">
        <v>44.826810863429003</v>
      </c>
      <c r="AE70" s="1209">
        <v>78.825828839847006</v>
      </c>
      <c r="AF70" s="1209">
        <v>28.421676340185385</v>
      </c>
      <c r="AG70" s="1209">
        <v>63.873027900991509</v>
      </c>
      <c r="AH70" s="1209">
        <v>42.667148255589495</v>
      </c>
      <c r="AI70" s="1209">
        <v>10.963325306333546</v>
      </c>
      <c r="AJ70" s="1211">
        <v>69.955185681896012</v>
      </c>
      <c r="AK70" s="1199"/>
    </row>
    <row r="71" s="307" customFormat="true" ht="17.1" customHeight="true" x14ac:dyDescent="0.2">
      <c r="A71" s="1822" t="s">
        <v>174</v>
      </c>
      <c r="B71" s="694" t="s">
        <v>49</v>
      </c>
      <c r="C71" s="695">
        <v>18.7284831436878</v>
      </c>
      <c r="D71" s="1209">
        <v>28.494851409814771</v>
      </c>
      <c r="E71" s="1209">
        <v>40.481963105932969</v>
      </c>
      <c r="F71" s="1209">
        <v>51.652019345970636</v>
      </c>
      <c r="G71" s="1210">
        <v>76.509461555283892</v>
      </c>
      <c r="H71" s="1209">
        <v>47.014853646126014</v>
      </c>
      <c r="I71" s="1209">
        <v>72.767860768854291</v>
      </c>
      <c r="J71" s="1209">
        <v>82.668782875611413</v>
      </c>
      <c r="K71" s="1209">
        <v>83.105544078185574</v>
      </c>
      <c r="L71" s="1210">
        <v>88.671136427740009</v>
      </c>
      <c r="M71" s="1209">
        <v>17.223084248163147</v>
      </c>
      <c r="N71" s="1209">
        <v>26.202025135381106</v>
      </c>
      <c r="O71" s="1209">
        <v>35.981655524318803</v>
      </c>
      <c r="P71" s="1209">
        <v>44.110182392587859</v>
      </c>
      <c r="Q71" s="1210">
        <v>58.032609674842405</v>
      </c>
      <c r="R71" s="1209">
        <v>49.766816361639179</v>
      </c>
      <c r="S71" s="1209">
        <v>39.251804268118534</v>
      </c>
      <c r="T71" s="1209">
        <v>31.222992018741362</v>
      </c>
      <c r="U71" s="1209">
        <v>20.282541862669667</v>
      </c>
      <c r="V71" s="1209">
        <v>35.452280189484533</v>
      </c>
      <c r="W71" s="1209">
        <v>30.708190304067141</v>
      </c>
      <c r="X71" s="1209">
        <v>28.387193160061418</v>
      </c>
      <c r="Y71" s="1209">
        <v>56.545167068363888</v>
      </c>
      <c r="Z71" s="1209">
        <v>20.355600508860089</v>
      </c>
      <c r="AA71" s="1209">
        <v>16.778850830961119</v>
      </c>
      <c r="AB71" s="1209">
        <v>19.955618269746957</v>
      </c>
      <c r="AC71" s="1209">
        <v>82.578860213137276</v>
      </c>
      <c r="AD71" s="1209">
        <v>35.632780291251294</v>
      </c>
      <c r="AE71" s="1209">
        <v>12.502107702927887</v>
      </c>
      <c r="AF71" s="1209">
        <v>68.405501121139068</v>
      </c>
      <c r="AG71" s="1209">
        <v>18.459318838652134</v>
      </c>
      <c r="AH71" s="1209">
        <v>39.739768354963019</v>
      </c>
      <c r="AI71" s="1209">
        <v>86.133798993302591</v>
      </c>
      <c r="AJ71" s="1211">
        <v>24.383364305661033</v>
      </c>
      <c r="AK71" s="1199"/>
    </row>
    <row r="72" s="307" customFormat="true" ht="17.1" customHeight="true" x14ac:dyDescent="0.2">
      <c r="A72" s="1822"/>
      <c r="B72" s="694" t="s">
        <v>48</v>
      </c>
      <c r="C72" s="695">
        <v>27.625453479949929</v>
      </c>
      <c r="D72" s="1209">
        <v>23.395043517127831</v>
      </c>
      <c r="E72" s="1209">
        <v>17.550104513413491</v>
      </c>
      <c r="F72" s="1209">
        <v>16.90635190301975</v>
      </c>
      <c r="G72" s="1210">
        <v>12.70733962425285</v>
      </c>
      <c r="H72" s="1209">
        <v>29.797143464983218</v>
      </c>
      <c r="I72" s="1209">
        <v>16.815466740862629</v>
      </c>
      <c r="J72" s="1209">
        <v>12.739492359111779</v>
      </c>
      <c r="K72" s="1209">
        <v>13.970395369402814</v>
      </c>
      <c r="L72" s="1210">
        <v>9.347844259378931</v>
      </c>
      <c r="M72" s="1209">
        <v>28.027251309973089</v>
      </c>
      <c r="N72" s="1209">
        <v>23.370736756505632</v>
      </c>
      <c r="O72" s="1209">
        <v>19.023993384290961</v>
      </c>
      <c r="P72" s="1209">
        <v>16.88108174228471</v>
      </c>
      <c r="Q72" s="1210">
        <v>14.243883104695684</v>
      </c>
      <c r="R72" s="1209">
        <v>17.386577019429772</v>
      </c>
      <c r="S72" s="1209">
        <v>16.347568643303116</v>
      </c>
      <c r="T72" s="1209">
        <v>28.050209375194463</v>
      </c>
      <c r="U72" s="1209">
        <v>15.728490490486905</v>
      </c>
      <c r="V72" s="1209">
        <v>15.771939919323263</v>
      </c>
      <c r="W72" s="1209">
        <v>22.786532620754656</v>
      </c>
      <c r="X72" s="1209">
        <v>13.260863506188105</v>
      </c>
      <c r="Y72" s="1209">
        <v>14.393361029418941</v>
      </c>
      <c r="Z72" s="1209">
        <v>28.804938349832689</v>
      </c>
      <c r="AA72" s="1209">
        <v>24.509198892934499</v>
      </c>
      <c r="AB72" s="1209">
        <v>19.159863744763765</v>
      </c>
      <c r="AC72" s="1209">
        <v>15.140661972791056</v>
      </c>
      <c r="AD72" s="1209">
        <v>24.301654683707032</v>
      </c>
      <c r="AE72" s="1209">
        <v>26.935745851406246</v>
      </c>
      <c r="AF72" s="1209">
        <v>23.872456555947988</v>
      </c>
      <c r="AG72" s="1209">
        <v>13.5602952230093</v>
      </c>
      <c r="AH72" s="1209">
        <v>22.979034197199464</v>
      </c>
      <c r="AI72" s="1209">
        <v>9.9460878976482263</v>
      </c>
      <c r="AJ72" s="1211">
        <v>23.393571647416341</v>
      </c>
      <c r="AK72" s="1199"/>
    </row>
    <row r="73" s="307" customFormat="true" ht="17.1" customHeight="true" x14ac:dyDescent="0.2">
      <c r="A73" s="696"/>
      <c r="B73" s="694" t="s">
        <v>191</v>
      </c>
      <c r="C73" s="695">
        <v>53.646063376362065</v>
      </c>
      <c r="D73" s="1209">
        <v>48.110105073057255</v>
      </c>
      <c r="E73" s="1209">
        <v>41.967932380653288</v>
      </c>
      <c r="F73" s="1209">
        <v>31.44162875100962</v>
      </c>
      <c r="G73" s="1210">
        <v>10.783198820463584</v>
      </c>
      <c r="H73" s="1209">
        <v>23.188002888891042</v>
      </c>
      <c r="I73" s="1209">
        <v>10.416672490283137</v>
      </c>
      <c r="J73" s="1209">
        <v>4.5917247652766653</v>
      </c>
      <c r="K73" s="1209">
        <v>2.9240605524116914</v>
      </c>
      <c r="L73" s="1210">
        <v>1.9810193128810778</v>
      </c>
      <c r="M73" s="1209">
        <v>54.749664441863779</v>
      </c>
      <c r="N73" s="1209">
        <v>50.427238108113251</v>
      </c>
      <c r="O73" s="1209">
        <v>44.994351091390087</v>
      </c>
      <c r="P73" s="1209">
        <v>39.008735865127456</v>
      </c>
      <c r="Q73" s="1210">
        <v>27.723507220462285</v>
      </c>
      <c r="R73" s="1209">
        <v>32.846606618931304</v>
      </c>
      <c r="S73" s="1209">
        <v>44.400627088578268</v>
      </c>
      <c r="T73" s="1209">
        <v>40.726798606064321</v>
      </c>
      <c r="U73" s="1209">
        <v>63.98896764684352</v>
      </c>
      <c r="V73" s="1209">
        <v>48.775779891192158</v>
      </c>
      <c r="W73" s="1209">
        <v>46.505277075178135</v>
      </c>
      <c r="X73" s="1209">
        <v>58.351943333750469</v>
      </c>
      <c r="Y73" s="1209">
        <v>29.061471902217423</v>
      </c>
      <c r="Z73" s="1209">
        <v>50.839461141307105</v>
      </c>
      <c r="AA73" s="1209">
        <v>58.711950276104162</v>
      </c>
      <c r="AB73" s="1209">
        <v>60.884517985489261</v>
      </c>
      <c r="AC73" s="1209">
        <v>2.2804778140716646</v>
      </c>
      <c r="AD73" s="1209">
        <v>40.065565025041749</v>
      </c>
      <c r="AE73" s="1209">
        <v>60.562146445665832</v>
      </c>
      <c r="AF73" s="1209">
        <v>7.7220423229129569</v>
      </c>
      <c r="AG73" s="1209">
        <v>67.98038593833833</v>
      </c>
      <c r="AH73" s="1209">
        <v>37.281197447837748</v>
      </c>
      <c r="AI73" s="1209">
        <v>3.9201131090491752</v>
      </c>
      <c r="AJ73" s="1211">
        <v>52.223064046922552</v>
      </c>
      <c r="AK73" s="1199"/>
    </row>
    <row r="74" s="307" customFormat="true" ht="17.1" customHeight="true" x14ac:dyDescent="0.2">
      <c r="A74" s="696" t="s">
        <v>53</v>
      </c>
      <c r="B74" s="694" t="s">
        <v>191</v>
      </c>
      <c r="C74" s="695">
        <v>100</v>
      </c>
      <c r="D74" s="1209">
        <v>100</v>
      </c>
      <c r="E74" s="1209">
        <v>100</v>
      </c>
      <c r="F74" s="1209">
        <v>100</v>
      </c>
      <c r="G74" s="1210">
        <v>100</v>
      </c>
      <c r="H74" s="1209">
        <v>100</v>
      </c>
      <c r="I74" s="1209">
        <v>100</v>
      </c>
      <c r="J74" s="1209">
        <v>100</v>
      </c>
      <c r="K74" s="1209">
        <v>100</v>
      </c>
      <c r="L74" s="1210">
        <v>100</v>
      </c>
      <c r="M74" s="1209">
        <v>100</v>
      </c>
      <c r="N74" s="1209">
        <v>100</v>
      </c>
      <c r="O74" s="1209">
        <v>100</v>
      </c>
      <c r="P74" s="1209">
        <v>100</v>
      </c>
      <c r="Q74" s="1210">
        <v>100</v>
      </c>
      <c r="R74" s="1209">
        <v>100</v>
      </c>
      <c r="S74" s="1209">
        <v>100</v>
      </c>
      <c r="T74" s="1209">
        <v>100</v>
      </c>
      <c r="U74" s="1209">
        <v>100</v>
      </c>
      <c r="V74" s="1209">
        <v>100</v>
      </c>
      <c r="W74" s="1209">
        <v>100</v>
      </c>
      <c r="X74" s="1209">
        <v>100</v>
      </c>
      <c r="Y74" s="1209">
        <v>100</v>
      </c>
      <c r="Z74" s="1209">
        <v>100</v>
      </c>
      <c r="AA74" s="1209">
        <v>100</v>
      </c>
      <c r="AB74" s="1209">
        <v>100</v>
      </c>
      <c r="AC74" s="1209">
        <v>100</v>
      </c>
      <c r="AD74" s="1209">
        <v>100</v>
      </c>
      <c r="AE74" s="1209">
        <v>100</v>
      </c>
      <c r="AF74" s="1209">
        <v>100</v>
      </c>
      <c r="AG74" s="1209">
        <v>100</v>
      </c>
      <c r="AH74" s="1209">
        <v>100</v>
      </c>
      <c r="AI74" s="1209">
        <v>100</v>
      </c>
      <c r="AJ74" s="1211">
        <v>100</v>
      </c>
    </row>
    <row r="75" s="307" customFormat="true" ht="17.1" customHeight="true" x14ac:dyDescent="0.2">
      <c r="A75" s="696" t="s">
        <v>52</v>
      </c>
      <c r="B75" s="694" t="s">
        <v>191</v>
      </c>
      <c r="C75" s="695">
        <v>100</v>
      </c>
      <c r="D75" s="1209">
        <v>100</v>
      </c>
      <c r="E75" s="1209">
        <v>100</v>
      </c>
      <c r="F75" s="1209">
        <v>100</v>
      </c>
      <c r="G75" s="1210">
        <v>100</v>
      </c>
      <c r="H75" s="1209">
        <v>100</v>
      </c>
      <c r="I75" s="1209">
        <v>100</v>
      </c>
      <c r="J75" s="1209">
        <v>100</v>
      </c>
      <c r="K75" s="1209">
        <v>100</v>
      </c>
      <c r="L75" s="1210">
        <v>100</v>
      </c>
      <c r="M75" s="1209">
        <v>100</v>
      </c>
      <c r="N75" s="1209">
        <v>100</v>
      </c>
      <c r="O75" s="1209">
        <v>100</v>
      </c>
      <c r="P75" s="1209">
        <v>100</v>
      </c>
      <c r="Q75" s="1210">
        <v>100</v>
      </c>
      <c r="R75" s="1209">
        <v>100</v>
      </c>
      <c r="S75" s="1209">
        <v>100</v>
      </c>
      <c r="T75" s="1209">
        <v>100</v>
      </c>
      <c r="U75" s="1209">
        <v>100</v>
      </c>
      <c r="V75" s="1209">
        <v>100</v>
      </c>
      <c r="W75" s="1209">
        <v>100</v>
      </c>
      <c r="X75" s="1209">
        <v>100</v>
      </c>
      <c r="Y75" s="1209">
        <v>100</v>
      </c>
      <c r="Z75" s="1209">
        <v>100</v>
      </c>
      <c r="AA75" s="1209">
        <v>100</v>
      </c>
      <c r="AB75" s="1209">
        <v>100</v>
      </c>
      <c r="AC75" s="1209">
        <v>100</v>
      </c>
      <c r="AD75" s="1209">
        <v>100</v>
      </c>
      <c r="AE75" s="1209">
        <v>100</v>
      </c>
      <c r="AF75" s="1209">
        <v>100</v>
      </c>
      <c r="AG75" s="1209">
        <v>100</v>
      </c>
      <c r="AH75" s="1209">
        <v>100</v>
      </c>
      <c r="AI75" s="1209">
        <v>100</v>
      </c>
      <c r="AJ75" s="1211">
        <v>100</v>
      </c>
    </row>
    <row r="76" s="307" customFormat="true" ht="17.1" customHeight="true" x14ac:dyDescent="0.2">
      <c r="A76" s="696" t="s">
        <v>175</v>
      </c>
      <c r="B76" s="694" t="s">
        <v>191</v>
      </c>
      <c r="C76" s="695">
        <v>100</v>
      </c>
      <c r="D76" s="1209">
        <v>100</v>
      </c>
      <c r="E76" s="1209">
        <v>100</v>
      </c>
      <c r="F76" s="1209">
        <v>100</v>
      </c>
      <c r="G76" s="1210">
        <v>100</v>
      </c>
      <c r="H76" s="1209">
        <v>100</v>
      </c>
      <c r="I76" s="1209">
        <v>100</v>
      </c>
      <c r="J76" s="1209">
        <v>100</v>
      </c>
      <c r="K76" s="1209">
        <v>100</v>
      </c>
      <c r="L76" s="1210">
        <v>100</v>
      </c>
      <c r="M76" s="1209">
        <v>100</v>
      </c>
      <c r="N76" s="1209">
        <v>100</v>
      </c>
      <c r="O76" s="1209">
        <v>100</v>
      </c>
      <c r="P76" s="1209">
        <v>100</v>
      </c>
      <c r="Q76" s="1210">
        <v>100</v>
      </c>
      <c r="R76" s="1209">
        <v>100</v>
      </c>
      <c r="S76" s="1209">
        <v>100</v>
      </c>
      <c r="T76" s="1209">
        <v>100</v>
      </c>
      <c r="U76" s="1209">
        <v>100</v>
      </c>
      <c r="V76" s="1209">
        <v>100</v>
      </c>
      <c r="W76" s="1209">
        <v>100</v>
      </c>
      <c r="X76" s="1209">
        <v>100</v>
      </c>
      <c r="Y76" s="1209">
        <v>100</v>
      </c>
      <c r="Z76" s="1209">
        <v>100</v>
      </c>
      <c r="AA76" s="1209">
        <v>100</v>
      </c>
      <c r="AB76" s="1209">
        <v>100</v>
      </c>
      <c r="AC76" s="1209">
        <v>100</v>
      </c>
      <c r="AD76" s="1209">
        <v>100</v>
      </c>
      <c r="AE76" s="1209">
        <v>100</v>
      </c>
      <c r="AF76" s="1209">
        <v>100</v>
      </c>
      <c r="AG76" s="1209">
        <v>100</v>
      </c>
      <c r="AH76" s="1209">
        <v>100</v>
      </c>
      <c r="AI76" s="1209">
        <v>100</v>
      </c>
      <c r="AJ76" s="1211">
        <v>100</v>
      </c>
    </row>
    <row r="77" s="307" customFormat="true" ht="17.1" customHeight="true" x14ac:dyDescent="0.2">
      <c r="A77" s="697" t="s">
        <v>176</v>
      </c>
      <c r="B77" s="698" t="s">
        <v>191</v>
      </c>
      <c r="C77" s="699">
        <v>100</v>
      </c>
      <c r="D77" s="1212">
        <v>100</v>
      </c>
      <c r="E77" s="1212">
        <v>100</v>
      </c>
      <c r="F77" s="1212">
        <v>100</v>
      </c>
      <c r="G77" s="1213">
        <v>100</v>
      </c>
      <c r="H77" s="1212">
        <v>100</v>
      </c>
      <c r="I77" s="1212">
        <v>100</v>
      </c>
      <c r="J77" s="1212">
        <v>100</v>
      </c>
      <c r="K77" s="1212">
        <v>100</v>
      </c>
      <c r="L77" s="1213">
        <v>100</v>
      </c>
      <c r="M77" s="1212">
        <v>100</v>
      </c>
      <c r="N77" s="1212">
        <v>100</v>
      </c>
      <c r="O77" s="1212">
        <v>100</v>
      </c>
      <c r="P77" s="1212">
        <v>100</v>
      </c>
      <c r="Q77" s="1213">
        <v>100</v>
      </c>
      <c r="R77" s="1212">
        <v>100</v>
      </c>
      <c r="S77" s="1212">
        <v>100</v>
      </c>
      <c r="T77" s="1212">
        <v>100</v>
      </c>
      <c r="U77" s="1212">
        <v>100</v>
      </c>
      <c r="V77" s="1212">
        <v>100</v>
      </c>
      <c r="W77" s="1212">
        <v>100</v>
      </c>
      <c r="X77" s="1212">
        <v>100</v>
      </c>
      <c r="Y77" s="1212">
        <v>100</v>
      </c>
      <c r="Z77" s="1212">
        <v>100</v>
      </c>
      <c r="AA77" s="1212">
        <v>100</v>
      </c>
      <c r="AB77" s="1212">
        <v>100</v>
      </c>
      <c r="AC77" s="1212">
        <v>100</v>
      </c>
      <c r="AD77" s="1212">
        <v>100</v>
      </c>
      <c r="AE77" s="1212">
        <v>100</v>
      </c>
      <c r="AF77" s="1212">
        <v>100</v>
      </c>
      <c r="AG77" s="1212">
        <v>100</v>
      </c>
      <c r="AH77" s="1212">
        <v>100</v>
      </c>
      <c r="AI77" s="1212">
        <v>100</v>
      </c>
      <c r="AJ77" s="1214">
        <v>100</v>
      </c>
    </row>
    <row r="78" s="307" customFormat="true" ht="15" customHeight="true" x14ac:dyDescent="0.2">
      <c r="A78" s="453"/>
      <c r="B78" s="454"/>
      <c r="C78" s="455"/>
      <c r="D78" s="456"/>
      <c r="E78" s="456"/>
      <c r="F78" s="456"/>
      <c r="G78" s="457"/>
      <c r="H78" s="456"/>
      <c r="I78" s="456"/>
      <c r="J78" s="456"/>
      <c r="K78" s="456"/>
      <c r="L78" s="457"/>
      <c r="M78" s="456"/>
      <c r="N78" s="456"/>
      <c r="O78" s="456"/>
      <c r="P78" s="456"/>
      <c r="Q78" s="457"/>
      <c r="R78" s="456"/>
      <c r="S78" s="456"/>
      <c r="T78" s="456"/>
      <c r="U78" s="456"/>
      <c r="V78" s="456"/>
      <c r="W78" s="456"/>
      <c r="X78" s="456"/>
      <c r="Y78" s="456"/>
      <c r="Z78" s="456"/>
      <c r="AA78" s="456"/>
      <c r="AB78" s="458"/>
    </row>
    <row r="79" s="307" customFormat="true" ht="15" customHeight="true" x14ac:dyDescent="0.2">
      <c r="A79" s="453"/>
      <c r="B79" s="454"/>
      <c r="C79" s="455"/>
      <c r="D79" s="456"/>
      <c r="E79" s="456"/>
      <c r="F79" s="456"/>
      <c r="G79" s="457"/>
      <c r="H79" s="456"/>
      <c r="I79" s="456"/>
      <c r="J79" s="456"/>
      <c r="K79" s="456"/>
      <c r="L79" s="457"/>
      <c r="M79" s="456"/>
      <c r="N79" s="456"/>
      <c r="O79" s="456"/>
      <c r="P79" s="456"/>
      <c r="Q79" s="457"/>
      <c r="R79" s="456"/>
      <c r="S79" s="456"/>
      <c r="T79" s="456"/>
      <c r="U79" s="456"/>
      <c r="V79" s="456"/>
      <c r="W79" s="456"/>
      <c r="X79" s="456"/>
      <c r="Y79" s="456"/>
      <c r="Z79" s="456"/>
      <c r="AA79" s="456"/>
      <c r="AB79" s="458"/>
    </row>
    <row r="80" s="307" customFormat="true" ht="15" customHeight="true" x14ac:dyDescent="0.2">
      <c r="A80" s="453"/>
      <c r="B80" s="454"/>
      <c r="C80" s="455"/>
      <c r="D80" s="456"/>
      <c r="E80" s="456"/>
      <c r="F80" s="456"/>
      <c r="G80" s="457"/>
      <c r="H80" s="456"/>
      <c r="I80" s="456"/>
      <c r="J80" s="456"/>
      <c r="K80" s="456"/>
      <c r="L80" s="457"/>
      <c r="M80" s="456"/>
      <c r="N80" s="456"/>
      <c r="O80" s="456"/>
      <c r="P80" s="456"/>
      <c r="Q80" s="457"/>
      <c r="R80" s="456"/>
      <c r="S80" s="456"/>
      <c r="T80" s="456"/>
      <c r="U80" s="456"/>
      <c r="V80" s="456"/>
      <c r="W80" s="456"/>
      <c r="X80" s="456"/>
      <c r="Y80" s="456"/>
      <c r="Z80" s="456"/>
      <c r="AA80" s="456"/>
      <c r="AB80" s="458"/>
    </row>
    <row r="81" s="307" customFormat="true" ht="15" customHeight="true" x14ac:dyDescent="0.2">
      <c r="A81" s="459"/>
      <c r="B81" s="460"/>
      <c r="C81" s="461"/>
      <c r="D81" s="462"/>
      <c r="E81" s="462"/>
      <c r="F81" s="462"/>
      <c r="G81" s="463"/>
      <c r="H81" s="462"/>
      <c r="I81" s="462"/>
      <c r="J81" s="462"/>
      <c r="K81" s="462"/>
      <c r="L81" s="463"/>
      <c r="M81" s="462"/>
      <c r="N81" s="462"/>
      <c r="O81" s="462"/>
      <c r="P81" s="462"/>
      <c r="Q81" s="463"/>
      <c r="R81" s="462"/>
      <c r="S81" s="462"/>
      <c r="T81" s="462"/>
      <c r="U81" s="462"/>
      <c r="V81" s="462"/>
      <c r="W81" s="462"/>
      <c r="X81" s="462"/>
      <c r="Y81" s="462"/>
      <c r="Z81" s="462"/>
      <c r="AA81" s="462"/>
      <c r="AB81" s="464"/>
    </row>
    <row r="82" s="307" customFormat="true" ht="15" customHeight="true" x14ac:dyDescent="0.2">
      <c r="B82" s="406"/>
    </row>
    <row r="83" s="307" customFormat="true" ht="15" customHeight="true" x14ac:dyDescent="0.2">
      <c r="B83" s="406"/>
    </row>
    <row r="84" s="307" customFormat="true" ht="15" customHeight="true" x14ac:dyDescent="0.2">
      <c r="A84" s="465"/>
      <c r="B84" s="466"/>
      <c r="C84" s="467"/>
      <c r="D84" s="466"/>
      <c r="E84" s="466"/>
      <c r="F84" s="466"/>
      <c r="G84" s="466"/>
      <c r="H84" s="467"/>
      <c r="I84" s="466"/>
      <c r="J84" s="466"/>
      <c r="K84" s="466"/>
      <c r="L84" s="466"/>
      <c r="M84" s="467"/>
      <c r="N84" s="466"/>
      <c r="O84" s="466"/>
      <c r="P84" s="466"/>
      <c r="Q84" s="466"/>
      <c r="R84" s="467"/>
      <c r="S84" s="466"/>
      <c r="T84" s="466"/>
      <c r="U84" s="466"/>
      <c r="V84" s="466"/>
      <c r="W84" s="466"/>
      <c r="X84" s="466"/>
      <c r="Y84" s="466"/>
      <c r="Z84" s="466"/>
      <c r="AA84" s="466"/>
      <c r="AB84" s="466"/>
    </row>
    <row r="85" s="307" customFormat="true" ht="15" customHeight="true" x14ac:dyDescent="0.2">
      <c r="A85" s="466"/>
      <c r="B85" s="466"/>
      <c r="C85" s="467"/>
      <c r="D85" s="467"/>
      <c r="E85" s="467"/>
      <c r="F85" s="467"/>
      <c r="G85" s="467"/>
      <c r="H85" s="467"/>
      <c r="I85" s="467"/>
      <c r="J85" s="467"/>
      <c r="K85" s="467"/>
      <c r="L85" s="467"/>
      <c r="M85" s="467"/>
      <c r="N85" s="467"/>
      <c r="O85" s="467"/>
      <c r="P85" s="467"/>
      <c r="Q85" s="467"/>
      <c r="R85" s="467"/>
      <c r="S85" s="467"/>
      <c r="T85" s="467"/>
      <c r="U85" s="467"/>
      <c r="V85" s="467"/>
      <c r="W85" s="467"/>
      <c r="X85" s="467"/>
      <c r="Y85" s="467"/>
      <c r="Z85" s="467"/>
      <c r="AA85" s="467"/>
      <c r="AB85" s="467"/>
    </row>
    <row r="86" s="307" customFormat="true" ht="15" customHeight="true" x14ac:dyDescent="0.2">
      <c r="A86" s="468"/>
      <c r="B86" s="469"/>
      <c r="C86" s="470"/>
      <c r="D86" s="470"/>
      <c r="E86" s="470"/>
      <c r="F86" s="470"/>
      <c r="G86" s="470"/>
      <c r="H86" s="470"/>
      <c r="I86" s="470"/>
      <c r="J86" s="470"/>
      <c r="K86" s="470"/>
      <c r="L86" s="470"/>
      <c r="M86" s="470"/>
      <c r="N86" s="470"/>
      <c r="O86" s="470"/>
      <c r="P86" s="470"/>
      <c r="Q86" s="470"/>
      <c r="R86" s="470"/>
      <c r="S86" s="470"/>
      <c r="T86" s="470"/>
      <c r="U86" s="470"/>
      <c r="V86" s="470"/>
      <c r="W86" s="470"/>
      <c r="X86" s="470"/>
      <c r="Y86" s="470"/>
      <c r="Z86" s="470"/>
      <c r="AA86" s="470"/>
      <c r="AB86" s="470"/>
    </row>
    <row r="87" s="257" customFormat="true" ht="15" customHeight="true" x14ac:dyDescent="0.2">
      <c r="A87" s="471"/>
      <c r="B87" s="258"/>
      <c r="C87" s="350"/>
      <c r="D87" s="350"/>
      <c r="E87" s="350"/>
      <c r="F87" s="350"/>
      <c r="G87" s="350"/>
      <c r="H87" s="350"/>
      <c r="I87" s="350"/>
      <c r="J87" s="350"/>
      <c r="K87" s="350"/>
      <c r="L87" s="350"/>
      <c r="M87" s="350"/>
      <c r="N87" s="350"/>
      <c r="O87" s="350"/>
      <c r="P87" s="350"/>
      <c r="Q87" s="350"/>
      <c r="R87" s="350"/>
      <c r="S87" s="350"/>
      <c r="T87" s="350"/>
      <c r="U87" s="350"/>
      <c r="V87" s="350"/>
      <c r="W87" s="350"/>
      <c r="X87" s="350"/>
      <c r="Y87" s="350"/>
      <c r="Z87" s="350"/>
      <c r="AA87" s="350"/>
      <c r="AB87" s="350"/>
    </row>
    <row r="88" s="257" customFormat="true" ht="15" customHeight="true" x14ac:dyDescent="0.2">
      <c r="A88" s="472"/>
      <c r="B88" s="258"/>
      <c r="C88" s="350"/>
      <c r="D88" s="350"/>
      <c r="E88" s="350"/>
      <c r="F88" s="350"/>
      <c r="G88" s="350"/>
      <c r="H88" s="350"/>
      <c r="I88" s="350"/>
      <c r="J88" s="350"/>
      <c r="K88" s="350"/>
      <c r="L88" s="350"/>
      <c r="M88" s="350"/>
      <c r="N88" s="350"/>
      <c r="O88" s="350"/>
      <c r="P88" s="350"/>
      <c r="Q88" s="350"/>
      <c r="R88" s="350"/>
      <c r="S88" s="350"/>
      <c r="T88" s="350"/>
      <c r="U88" s="350"/>
      <c r="V88" s="350"/>
      <c r="W88" s="350"/>
      <c r="X88" s="350"/>
      <c r="Y88" s="350"/>
      <c r="Z88" s="350"/>
      <c r="AA88" s="350"/>
      <c r="AB88" s="350"/>
    </row>
    <row r="89" s="257" customFormat="true" ht="15" customHeight="true" x14ac:dyDescent="0.2">
      <c r="A89" s="471"/>
      <c r="B89" s="258"/>
      <c r="C89" s="350"/>
      <c r="D89" s="350"/>
      <c r="E89" s="350"/>
      <c r="F89" s="350"/>
      <c r="G89" s="350"/>
      <c r="H89" s="350"/>
      <c r="I89" s="350"/>
      <c r="J89" s="350"/>
      <c r="K89" s="350"/>
      <c r="L89" s="350"/>
      <c r="M89" s="350"/>
      <c r="N89" s="350"/>
      <c r="O89" s="350"/>
      <c r="P89" s="350"/>
      <c r="Q89" s="350"/>
      <c r="R89" s="350"/>
      <c r="S89" s="350"/>
      <c r="T89" s="350"/>
      <c r="U89" s="350"/>
      <c r="V89" s="350"/>
      <c r="W89" s="350"/>
      <c r="X89" s="350"/>
      <c r="Y89" s="350"/>
      <c r="Z89" s="350"/>
      <c r="AA89" s="350"/>
      <c r="AB89" s="350"/>
    </row>
    <row r="90" s="257" customFormat="true" ht="15" customHeight="true" x14ac:dyDescent="0.2">
      <c r="A90" s="471"/>
      <c r="B90" s="258"/>
      <c r="C90" s="350"/>
      <c r="D90" s="350"/>
      <c r="E90" s="350"/>
      <c r="F90" s="350"/>
      <c r="G90" s="350"/>
      <c r="H90" s="350"/>
      <c r="I90" s="350"/>
      <c r="J90" s="350"/>
      <c r="K90" s="350"/>
      <c r="L90" s="350"/>
      <c r="M90" s="350"/>
      <c r="N90" s="350"/>
      <c r="O90" s="350"/>
      <c r="P90" s="350"/>
      <c r="Q90" s="350"/>
      <c r="R90" s="350"/>
      <c r="S90" s="350"/>
      <c r="T90" s="350"/>
      <c r="U90" s="350"/>
      <c r="V90" s="350"/>
      <c r="W90" s="350"/>
      <c r="X90" s="350"/>
      <c r="Y90" s="350"/>
      <c r="Z90" s="350"/>
      <c r="AA90" s="350"/>
      <c r="AB90" s="350"/>
    </row>
    <row r="91" s="257" customFormat="true" ht="15" customHeight="true" x14ac:dyDescent="0.2">
      <c r="A91" s="471"/>
      <c r="B91" s="258"/>
      <c r="C91" s="350"/>
      <c r="D91" s="350"/>
      <c r="E91" s="350"/>
      <c r="F91" s="350"/>
      <c r="G91" s="350"/>
      <c r="H91" s="350"/>
      <c r="I91" s="350"/>
      <c r="J91" s="350"/>
      <c r="K91" s="350"/>
      <c r="L91" s="350"/>
      <c r="M91" s="350"/>
      <c r="N91" s="350"/>
      <c r="O91" s="350"/>
      <c r="P91" s="350"/>
      <c r="Q91" s="350"/>
      <c r="R91" s="350"/>
      <c r="S91" s="350"/>
      <c r="T91" s="350"/>
      <c r="U91" s="350"/>
      <c r="V91" s="350"/>
      <c r="W91" s="350"/>
      <c r="X91" s="350"/>
      <c r="Y91" s="350"/>
      <c r="Z91" s="350"/>
      <c r="AA91" s="350"/>
      <c r="AB91" s="350"/>
    </row>
    <row r="92" s="257" customFormat="true" ht="15" customHeight="true" x14ac:dyDescent="0.2">
      <c r="A92" s="472"/>
      <c r="B92" s="258"/>
      <c r="C92" s="350"/>
      <c r="D92" s="350"/>
      <c r="E92" s="350"/>
      <c r="F92" s="350"/>
      <c r="G92" s="350"/>
      <c r="H92" s="350"/>
      <c r="I92" s="350"/>
      <c r="J92" s="350"/>
      <c r="K92" s="350"/>
      <c r="L92" s="350"/>
      <c r="M92" s="350"/>
      <c r="N92" s="350"/>
      <c r="O92" s="350"/>
      <c r="P92" s="350"/>
      <c r="Q92" s="350"/>
      <c r="R92" s="350"/>
      <c r="S92" s="350"/>
      <c r="T92" s="350"/>
      <c r="U92" s="350"/>
      <c r="V92" s="350"/>
      <c r="W92" s="350"/>
      <c r="X92" s="350"/>
      <c r="Y92" s="350"/>
      <c r="Z92" s="350"/>
      <c r="AA92" s="350"/>
      <c r="AB92" s="350"/>
    </row>
    <row r="93" s="257" customFormat="true" ht="15" customHeight="true" x14ac:dyDescent="0.2">
      <c r="A93" s="471"/>
      <c r="B93" s="258"/>
      <c r="C93" s="350"/>
      <c r="D93" s="350"/>
      <c r="E93" s="350"/>
      <c r="F93" s="350"/>
      <c r="G93" s="350"/>
      <c r="H93" s="350"/>
      <c r="I93" s="350"/>
      <c r="J93" s="350"/>
      <c r="K93" s="350"/>
      <c r="L93" s="350"/>
      <c r="M93" s="350"/>
      <c r="N93" s="350"/>
      <c r="O93" s="350"/>
      <c r="P93" s="350"/>
      <c r="Q93" s="350"/>
      <c r="R93" s="350"/>
      <c r="S93" s="350"/>
      <c r="T93" s="350"/>
      <c r="U93" s="350"/>
      <c r="V93" s="350"/>
      <c r="W93" s="350"/>
      <c r="X93" s="350"/>
      <c r="Y93" s="350"/>
      <c r="Z93" s="350"/>
      <c r="AA93" s="350"/>
      <c r="AB93" s="350"/>
    </row>
    <row r="94" s="257" customFormat="true" ht="15" customHeight="true" x14ac:dyDescent="0.2">
      <c r="A94" s="471"/>
      <c r="B94" s="258"/>
      <c r="C94" s="350"/>
      <c r="D94" s="350"/>
      <c r="E94" s="350"/>
      <c r="F94" s="350"/>
      <c r="G94" s="350"/>
      <c r="H94" s="350"/>
      <c r="I94" s="350"/>
      <c r="J94" s="350"/>
      <c r="K94" s="350"/>
      <c r="L94" s="350"/>
      <c r="M94" s="350"/>
      <c r="N94" s="350"/>
      <c r="O94" s="350"/>
      <c r="P94" s="350"/>
      <c r="Q94" s="350"/>
      <c r="R94" s="350"/>
      <c r="S94" s="350"/>
      <c r="T94" s="350"/>
      <c r="U94" s="350"/>
      <c r="V94" s="350"/>
      <c r="W94" s="350"/>
      <c r="X94" s="350"/>
      <c r="Y94" s="350"/>
      <c r="Z94" s="350"/>
      <c r="AA94" s="350"/>
      <c r="AB94" s="350"/>
    </row>
    <row r="95" s="257" customFormat="true" ht="15" customHeight="true" x14ac:dyDescent="0.2">
      <c r="A95" s="471"/>
      <c r="B95" s="258"/>
      <c r="C95" s="350"/>
      <c r="D95" s="350"/>
      <c r="E95" s="350"/>
      <c r="F95" s="350"/>
      <c r="G95" s="350"/>
      <c r="H95" s="350"/>
      <c r="I95" s="350"/>
      <c r="J95" s="350"/>
      <c r="K95" s="350"/>
      <c r="L95" s="350"/>
      <c r="M95" s="350"/>
      <c r="N95" s="350"/>
      <c r="O95" s="350"/>
      <c r="P95" s="350"/>
      <c r="Q95" s="350"/>
      <c r="R95" s="350"/>
      <c r="S95" s="350"/>
      <c r="T95" s="350"/>
      <c r="U95" s="350"/>
      <c r="V95" s="350"/>
      <c r="W95" s="350"/>
      <c r="X95" s="350"/>
      <c r="Y95" s="350"/>
      <c r="Z95" s="350"/>
      <c r="AA95" s="350"/>
      <c r="AB95" s="350"/>
    </row>
    <row r="96" s="257" customFormat="true" ht="15" customHeight="true" x14ac:dyDescent="0.2">
      <c r="A96" s="472"/>
      <c r="B96" s="258"/>
      <c r="C96" s="350"/>
      <c r="D96" s="350"/>
      <c r="E96" s="350"/>
      <c r="F96" s="350"/>
      <c r="G96" s="350"/>
      <c r="H96" s="350"/>
      <c r="I96" s="350"/>
      <c r="J96" s="350"/>
      <c r="K96" s="350"/>
      <c r="L96" s="350"/>
      <c r="M96" s="350"/>
      <c r="N96" s="350"/>
      <c r="O96" s="350"/>
      <c r="P96" s="350"/>
      <c r="Q96" s="350"/>
      <c r="R96" s="350"/>
      <c r="S96" s="350"/>
      <c r="T96" s="350"/>
      <c r="U96" s="350"/>
      <c r="V96" s="350"/>
      <c r="W96" s="350"/>
      <c r="X96" s="350"/>
      <c r="Y96" s="350"/>
      <c r="Z96" s="350"/>
      <c r="AA96" s="350"/>
      <c r="AB96" s="350"/>
    </row>
    <row r="97" s="257" customFormat="true" ht="15" customHeight="true" x14ac:dyDescent="0.2">
      <c r="A97" s="471"/>
      <c r="B97" s="258"/>
      <c r="C97" s="350"/>
      <c r="D97" s="350"/>
      <c r="E97" s="350"/>
      <c r="F97" s="350"/>
      <c r="G97" s="350"/>
      <c r="H97" s="350"/>
      <c r="I97" s="350"/>
      <c r="J97" s="350"/>
      <c r="K97" s="350"/>
      <c r="L97" s="350"/>
      <c r="M97" s="350"/>
      <c r="N97" s="350"/>
      <c r="O97" s="350"/>
      <c r="P97" s="350"/>
      <c r="Q97" s="350"/>
      <c r="R97" s="350"/>
      <c r="S97" s="350"/>
      <c r="T97" s="350"/>
      <c r="U97" s="350"/>
      <c r="V97" s="350"/>
      <c r="W97" s="350"/>
      <c r="X97" s="350"/>
      <c r="Y97" s="350"/>
      <c r="Z97" s="350"/>
      <c r="AA97" s="350"/>
      <c r="AB97" s="350"/>
    </row>
    <row r="98" s="257" customFormat="true" ht="15" customHeight="true" x14ac:dyDescent="0.2">
      <c r="A98" s="471"/>
      <c r="B98" s="258"/>
      <c r="C98" s="350"/>
      <c r="D98" s="350"/>
      <c r="E98" s="350"/>
      <c r="F98" s="350"/>
      <c r="G98" s="350"/>
      <c r="H98" s="350"/>
      <c r="I98" s="350"/>
      <c r="J98" s="350"/>
      <c r="K98" s="350"/>
      <c r="L98" s="350"/>
      <c r="M98" s="350"/>
      <c r="N98" s="350"/>
      <c r="O98" s="350"/>
      <c r="P98" s="350"/>
      <c r="Q98" s="350"/>
      <c r="R98" s="350"/>
      <c r="S98" s="350"/>
      <c r="T98" s="350"/>
      <c r="U98" s="350"/>
      <c r="V98" s="350"/>
      <c r="W98" s="350"/>
      <c r="X98" s="350"/>
      <c r="Y98" s="350"/>
      <c r="Z98" s="350"/>
      <c r="AA98" s="350"/>
      <c r="AB98" s="350"/>
    </row>
    <row r="99" s="257" customFormat="true" ht="15" customHeight="true" x14ac:dyDescent="0.2">
      <c r="A99" s="471"/>
      <c r="B99" s="258"/>
      <c r="C99" s="350"/>
      <c r="D99" s="350"/>
      <c r="E99" s="350"/>
      <c r="F99" s="350"/>
      <c r="G99" s="350"/>
      <c r="H99" s="350"/>
      <c r="I99" s="350"/>
      <c r="J99" s="350"/>
      <c r="K99" s="350"/>
      <c r="L99" s="350"/>
      <c r="M99" s="350"/>
      <c r="N99" s="350"/>
      <c r="O99" s="350"/>
      <c r="P99" s="350"/>
      <c r="Q99" s="350"/>
      <c r="R99" s="350"/>
      <c r="S99" s="350"/>
      <c r="T99" s="350"/>
      <c r="U99" s="350"/>
      <c r="V99" s="350"/>
      <c r="W99" s="350"/>
      <c r="X99" s="350"/>
      <c r="Y99" s="350"/>
      <c r="Z99" s="350"/>
      <c r="AA99" s="350"/>
      <c r="AB99" s="350"/>
    </row>
    <row r="100" s="257" customFormat="true" ht="15" customHeight="true" x14ac:dyDescent="0.2">
      <c r="A100" s="471"/>
      <c r="B100" s="258"/>
      <c r="C100" s="350"/>
      <c r="D100" s="350"/>
      <c r="E100" s="350"/>
      <c r="F100" s="350"/>
      <c r="G100" s="350"/>
      <c r="H100" s="350"/>
      <c r="I100" s="350"/>
      <c r="J100" s="350"/>
      <c r="K100" s="350"/>
      <c r="L100" s="350"/>
      <c r="M100" s="350"/>
      <c r="N100" s="350"/>
      <c r="O100" s="350"/>
      <c r="P100" s="350"/>
      <c r="Q100" s="350"/>
      <c r="R100" s="350"/>
      <c r="S100" s="350"/>
      <c r="T100" s="350"/>
      <c r="U100" s="350"/>
      <c r="V100" s="350"/>
      <c r="W100" s="350"/>
      <c r="X100" s="350"/>
      <c r="Y100" s="350"/>
      <c r="Z100" s="350"/>
      <c r="AA100" s="350"/>
      <c r="AB100" s="350"/>
    </row>
    <row r="101" s="257" customFormat="true" ht="15" customHeight="true" x14ac:dyDescent="0.2">
      <c r="A101" s="471"/>
      <c r="B101" s="258"/>
      <c r="C101" s="350"/>
      <c r="D101" s="350"/>
      <c r="E101" s="350"/>
      <c r="F101" s="350"/>
      <c r="G101" s="350"/>
      <c r="H101" s="350"/>
      <c r="I101" s="350"/>
      <c r="J101" s="350"/>
      <c r="K101" s="350"/>
      <c r="L101" s="350"/>
      <c r="M101" s="350"/>
      <c r="N101" s="350"/>
      <c r="O101" s="350"/>
      <c r="P101" s="350"/>
      <c r="Q101" s="350"/>
      <c r="R101" s="350"/>
      <c r="S101" s="350"/>
      <c r="T101" s="350"/>
      <c r="U101" s="350"/>
      <c r="V101" s="350"/>
      <c r="W101" s="350"/>
      <c r="X101" s="350"/>
      <c r="Y101" s="350"/>
      <c r="Z101" s="350"/>
      <c r="AA101" s="350"/>
      <c r="AB101" s="350"/>
    </row>
    <row r="102" s="257" customFormat="true" ht="15" customHeight="true" x14ac:dyDescent="0.2">
      <c r="A102" s="471"/>
      <c r="B102" s="258"/>
      <c r="C102" s="350"/>
      <c r="D102" s="350"/>
      <c r="E102" s="350"/>
      <c r="F102" s="350"/>
      <c r="G102" s="350"/>
      <c r="H102" s="350"/>
      <c r="I102" s="350"/>
      <c r="J102" s="350"/>
      <c r="K102" s="350"/>
      <c r="L102" s="350"/>
      <c r="M102" s="350"/>
      <c r="N102" s="350"/>
      <c r="O102" s="350"/>
      <c r="P102" s="350"/>
      <c r="Q102" s="350"/>
      <c r="R102" s="350"/>
      <c r="S102" s="350"/>
      <c r="T102" s="350"/>
      <c r="U102" s="350"/>
      <c r="V102" s="350"/>
      <c r="W102" s="350"/>
      <c r="X102" s="350"/>
      <c r="Y102" s="350"/>
      <c r="Z102" s="350"/>
      <c r="AA102" s="350"/>
      <c r="AB102" s="350"/>
    </row>
    <row r="103" s="257" customFormat="true" ht="15" customHeight="true" x14ac:dyDescent="0.2">
      <c r="A103" s="471"/>
      <c r="B103" s="258"/>
      <c r="C103" s="350"/>
      <c r="D103" s="350"/>
      <c r="E103" s="350"/>
      <c r="F103" s="350"/>
      <c r="G103" s="350"/>
      <c r="H103" s="350"/>
      <c r="I103" s="350"/>
      <c r="J103" s="350"/>
      <c r="K103" s="350"/>
      <c r="L103" s="350"/>
      <c r="M103" s="350"/>
      <c r="N103" s="350"/>
      <c r="O103" s="350"/>
      <c r="P103" s="350"/>
      <c r="Q103" s="350"/>
      <c r="R103" s="350"/>
      <c r="S103" s="350"/>
      <c r="T103" s="350"/>
      <c r="U103" s="350"/>
      <c r="V103" s="350"/>
      <c r="W103" s="350"/>
      <c r="X103" s="350"/>
      <c r="Y103" s="350"/>
      <c r="Z103" s="350"/>
      <c r="AA103" s="350"/>
      <c r="AB103" s="350"/>
    </row>
    <row r="104" s="257" customFormat="true" ht="15" customHeight="true" x14ac:dyDescent="0.2">
      <c r="A104" s="471"/>
      <c r="B104" s="258"/>
      <c r="C104" s="350"/>
      <c r="D104" s="350"/>
      <c r="E104" s="350"/>
      <c r="F104" s="350"/>
      <c r="G104" s="350"/>
      <c r="H104" s="350"/>
      <c r="I104" s="350"/>
      <c r="J104" s="350"/>
      <c r="K104" s="350"/>
      <c r="L104" s="350"/>
      <c r="M104" s="350"/>
      <c r="N104" s="350"/>
      <c r="O104" s="350"/>
      <c r="P104" s="350"/>
      <c r="Q104" s="350"/>
      <c r="R104" s="350"/>
      <c r="S104" s="350"/>
      <c r="T104" s="350"/>
      <c r="U104" s="350"/>
      <c r="V104" s="350"/>
      <c r="W104" s="350"/>
      <c r="X104" s="350"/>
      <c r="Y104" s="350"/>
      <c r="Z104" s="350"/>
      <c r="AA104" s="350"/>
      <c r="AB104" s="350"/>
    </row>
    <row r="105" s="257" customFormat="true" ht="15" customHeight="true" x14ac:dyDescent="0.2">
      <c r="A105" s="473"/>
      <c r="B105" s="471"/>
      <c r="C105" s="474"/>
      <c r="D105" s="475"/>
      <c r="E105" s="475"/>
      <c r="F105" s="475"/>
      <c r="G105" s="475"/>
      <c r="H105" s="474"/>
      <c r="I105" s="475"/>
      <c r="J105" s="475"/>
      <c r="K105" s="475"/>
      <c r="L105" s="475"/>
      <c r="M105" s="474"/>
      <c r="N105" s="475"/>
      <c r="O105" s="475"/>
      <c r="P105" s="475"/>
      <c r="Q105" s="475"/>
      <c r="R105" s="474"/>
      <c r="S105" s="475"/>
      <c r="T105" s="475"/>
      <c r="U105" s="475"/>
    </row>
    <row r="106" s="257" customFormat="true" ht="15" customHeight="true" x14ac:dyDescent="0.2">
      <c r="A106" s="475"/>
      <c r="B106" s="475"/>
      <c r="C106" s="474"/>
      <c r="D106" s="474"/>
      <c r="E106" s="474"/>
      <c r="F106" s="474"/>
      <c r="G106" s="474"/>
      <c r="H106" s="474"/>
      <c r="I106" s="474"/>
      <c r="J106" s="474"/>
      <c r="K106" s="474"/>
      <c r="L106" s="474"/>
      <c r="M106" s="474"/>
      <c r="N106" s="474"/>
      <c r="O106" s="474"/>
      <c r="P106" s="474"/>
      <c r="Q106" s="474"/>
      <c r="R106" s="474"/>
      <c r="S106" s="474"/>
      <c r="T106" s="474"/>
      <c r="U106" s="474"/>
    </row>
    <row r="107" s="257" customFormat="true" ht="17.25" customHeight="true" x14ac:dyDescent="0.2">
      <c r="A107" s="472"/>
      <c r="B107" s="472"/>
      <c r="C107" s="259"/>
      <c r="D107" s="259"/>
      <c r="E107" s="259"/>
      <c r="F107" s="259"/>
      <c r="G107" s="259"/>
      <c r="H107" s="259"/>
      <c r="I107" s="259"/>
      <c r="J107" s="259"/>
      <c r="K107" s="259"/>
      <c r="L107" s="259"/>
      <c r="M107" s="259"/>
      <c r="N107" s="259"/>
      <c r="O107" s="259"/>
      <c r="P107" s="259"/>
      <c r="Q107" s="259"/>
      <c r="R107" s="259"/>
      <c r="S107" s="259"/>
      <c r="T107" s="259"/>
      <c r="U107" s="259"/>
    </row>
    <row r="108" s="257" customFormat="true" ht="22.5" customHeight="true" x14ac:dyDescent="0.35">
      <c r="A108" s="1856" t="str">
        <f>A1026</f>
        <v>Cambodia</v>
      </c>
      <c r="B108" s="1857"/>
      <c r="C108" s="259"/>
      <c r="D108" s="259"/>
      <c r="E108" s="259"/>
      <c r="F108" s="259"/>
      <c r="G108" s="259"/>
      <c r="H108" s="259"/>
      <c r="I108" s="259"/>
      <c r="J108" s="259"/>
      <c r="K108" s="259"/>
      <c r="L108" s="259"/>
      <c r="M108" s="259"/>
      <c r="N108" s="259"/>
      <c r="O108" s="259"/>
      <c r="P108" s="259"/>
      <c r="Q108" s="259"/>
      <c r="R108" s="259"/>
      <c r="S108" s="259"/>
      <c r="T108" s="259"/>
      <c r="U108" s="259"/>
    </row>
    <row r="109" s="257" customFormat="true" ht="22.5" customHeight="true" x14ac:dyDescent="0.3">
      <c r="A109" s="476" t="s">
        <v>192</v>
      </c>
      <c r="B109" s="397"/>
      <c r="C109" s="259"/>
      <c r="D109" s="259"/>
      <c r="E109" s="259"/>
      <c r="F109" s="259"/>
      <c r="G109" s="259"/>
      <c r="H109" s="259"/>
      <c r="I109" s="259"/>
      <c r="J109" s="259"/>
      <c r="K109" s="259"/>
      <c r="L109" s="259"/>
      <c r="M109" s="259"/>
      <c r="N109" s="259"/>
      <c r="O109" s="259"/>
      <c r="P109" s="259"/>
      <c r="Q109" s="259"/>
      <c r="R109" s="259"/>
      <c r="S109" s="259"/>
      <c r="T109" s="259"/>
      <c r="U109" s="259"/>
    </row>
    <row r="110" s="257" customFormat="true" ht="22.5" customHeight="true" x14ac:dyDescent="0.35">
      <c r="A110" s="398" t="str">
        <f>A1034</f>
        <v>2010</v>
      </c>
      <c r="B110" s="514"/>
      <c r="C110" s="259"/>
      <c r="D110" s="259"/>
      <c r="E110" s="259"/>
      <c r="F110" s="259"/>
      <c r="G110" s="259"/>
      <c r="H110" s="259"/>
      <c r="I110" s="259"/>
      <c r="J110" s="259"/>
      <c r="K110" s="259"/>
      <c r="L110" s="259"/>
      <c r="M110" s="259"/>
      <c r="N110" s="259"/>
      <c r="O110" s="259"/>
      <c r="P110" s="259"/>
      <c r="Q110" s="259"/>
      <c r="R110" s="259"/>
      <c r="S110" s="259"/>
      <c r="T110" s="259"/>
      <c r="U110" s="259"/>
    </row>
    <row r="111" s="257" customFormat="true" ht="15" customHeight="true" x14ac:dyDescent="0.35">
      <c r="A111" s="399"/>
      <c r="B111" s="397"/>
      <c r="C111" s="259"/>
      <c r="D111" s="259"/>
      <c r="E111" s="259"/>
      <c r="F111" s="259"/>
      <c r="G111" s="259"/>
      <c r="H111" s="259"/>
      <c r="I111" s="259"/>
      <c r="J111" s="259"/>
      <c r="K111" s="259"/>
      <c r="L111" s="259"/>
      <c r="M111" s="259"/>
      <c r="N111" s="259"/>
      <c r="O111" s="259"/>
      <c r="P111" s="259"/>
      <c r="Q111" s="259"/>
      <c r="R111" s="259"/>
      <c r="S111" s="259"/>
      <c r="T111" s="259"/>
      <c r="U111" s="259"/>
    </row>
    <row r="112" s="257" customFormat="true" ht="15" customHeight="true" x14ac:dyDescent="0.25">
      <c r="A112" s="400" t="s">
        <v>147</v>
      </c>
      <c r="B112" s="397"/>
      <c r="C112" s="259"/>
      <c r="D112" s="259"/>
      <c r="E112" s="259"/>
      <c r="F112" s="259"/>
      <c r="G112" s="259"/>
      <c r="H112" s="259"/>
      <c r="I112" s="259"/>
      <c r="J112" s="259"/>
      <c r="K112" s="259"/>
      <c r="L112" s="259"/>
      <c r="M112" s="259"/>
      <c r="N112" s="259"/>
      <c r="O112" s="259"/>
      <c r="P112" s="259"/>
      <c r="Q112" s="259"/>
      <c r="R112" s="259"/>
      <c r="S112" s="259"/>
      <c r="T112" s="259"/>
      <c r="U112" s="259"/>
    </row>
    <row r="113" s="257" customFormat="true" ht="15" customHeight="true" x14ac:dyDescent="0.25">
      <c r="A113" s="1852" t="s">
        <v>40</v>
      </c>
      <c r="B113" s="1853"/>
      <c r="C113" s="259"/>
      <c r="D113" s="259"/>
      <c r="E113" s="259"/>
      <c r="F113" s="259"/>
      <c r="G113" s="259"/>
      <c r="H113" s="259"/>
      <c r="I113" s="259"/>
      <c r="J113" s="259"/>
      <c r="K113" s="259"/>
      <c r="L113" s="259"/>
      <c r="M113" s="259"/>
      <c r="N113" s="259"/>
      <c r="O113" s="259"/>
      <c r="P113" s="259"/>
      <c r="Q113" s="259"/>
      <c r="R113" s="259"/>
      <c r="S113" s="259"/>
      <c r="T113" s="259"/>
      <c r="U113" s="259"/>
    </row>
    <row r="114" s="257" customFormat="true" ht="15" customHeight="true" x14ac:dyDescent="0.2">
      <c r="A114" s="1854" t="s">
        <v>39</v>
      </c>
      <c r="B114" s="1855"/>
      <c r="C114" s="259"/>
      <c r="D114" s="259"/>
      <c r="E114" s="259"/>
      <c r="F114" s="259"/>
      <c r="G114" s="259"/>
      <c r="H114" s="259"/>
      <c r="I114" s="259"/>
      <c r="J114" s="259"/>
      <c r="K114" s="259"/>
      <c r="L114" s="259"/>
      <c r="M114" s="259"/>
      <c r="N114" s="259"/>
      <c r="O114" s="259"/>
      <c r="P114" s="259"/>
      <c r="Q114" s="259"/>
      <c r="R114" s="259"/>
      <c r="S114" s="259"/>
      <c r="T114" s="259"/>
      <c r="U114" s="259"/>
    </row>
    <row r="115" s="257" customFormat="true" ht="15" customHeight="true" x14ac:dyDescent="0.2">
      <c r="A115" s="401" t="s">
        <v>148</v>
      </c>
      <c r="B115" s="397" t="str">
        <f>A1025</f>
        <v>DHS10</v>
      </c>
      <c r="C115" s="259"/>
      <c r="D115" s="259"/>
      <c r="E115" s="259"/>
      <c r="F115" s="259"/>
      <c r="G115" s="259"/>
      <c r="H115" s="259"/>
      <c r="I115" s="259"/>
      <c r="J115" s="259"/>
      <c r="K115" s="259"/>
      <c r="L115" s="259"/>
      <c r="M115" s="259"/>
      <c r="N115" s="259"/>
      <c r="O115" s="259"/>
      <c r="P115" s="259"/>
      <c r="Q115" s="259"/>
      <c r="R115" s="259"/>
      <c r="S115" s="259"/>
      <c r="T115" s="259"/>
      <c r="U115" s="259"/>
    </row>
    <row r="116" s="257" customFormat="true" ht="15" customHeight="true" x14ac:dyDescent="0.2">
      <c r="A116" s="402" t="str">
        <f>B1030</f>
        <v/>
      </c>
      <c r="B116" s="397"/>
      <c r="C116" s="259"/>
      <c r="D116" s="259"/>
      <c r="E116" s="259"/>
      <c r="F116" s="259"/>
      <c r="G116" s="259"/>
      <c r="H116" s="259"/>
      <c r="I116" s="259"/>
      <c r="J116" s="259"/>
      <c r="K116" s="259"/>
      <c r="L116" s="259"/>
      <c r="M116" s="259"/>
      <c r="N116" s="259"/>
      <c r="O116" s="259"/>
      <c r="P116" s="259"/>
      <c r="Q116" s="259"/>
      <c r="R116" s="259"/>
      <c r="S116" s="259"/>
      <c r="T116" s="259"/>
      <c r="U116" s="259"/>
    </row>
    <row r="117" s="257" customFormat="true" ht="15" customHeight="true" x14ac:dyDescent="0.2">
      <c r="A117" s="402" t="str">
        <f>B1029</f>
        <v/>
      </c>
      <c r="B117" s="403"/>
      <c r="C117" s="259"/>
      <c r="D117" s="259"/>
      <c r="E117" s="259"/>
      <c r="F117" s="259"/>
      <c r="G117" s="259"/>
      <c r="H117" s="259"/>
      <c r="I117" s="259"/>
      <c r="J117" s="259"/>
      <c r="K117" s="259"/>
      <c r="L117" s="259"/>
      <c r="M117" s="259"/>
      <c r="N117" s="259"/>
      <c r="O117" s="259"/>
      <c r="P117" s="259"/>
      <c r="Q117" s="259"/>
      <c r="R117" s="259"/>
      <c r="S117" s="259"/>
      <c r="T117" s="259"/>
      <c r="U117" s="259"/>
    </row>
    <row r="118" s="257" customFormat="true" ht="15" customHeight="true" x14ac:dyDescent="0.2">
      <c r="A118" s="401"/>
      <c r="B118" s="397"/>
      <c r="C118" s="259"/>
      <c r="D118" s="259"/>
      <c r="E118" s="259"/>
      <c r="F118" s="259"/>
      <c r="G118" s="259"/>
      <c r="H118" s="259"/>
      <c r="I118" s="259"/>
      <c r="J118" s="259"/>
      <c r="K118" s="259"/>
      <c r="L118" s="259"/>
      <c r="M118" s="259"/>
      <c r="N118" s="259"/>
      <c r="O118" s="259"/>
      <c r="P118" s="259"/>
      <c r="Q118" s="259"/>
      <c r="R118" s="259"/>
      <c r="S118" s="259"/>
      <c r="T118" s="259"/>
      <c r="U118" s="259"/>
    </row>
    <row r="119" s="257" customFormat="true" ht="15" customHeight="true" x14ac:dyDescent="0.2">
      <c r="A119" s="404"/>
      <c r="B119" s="405"/>
      <c r="C119" s="259"/>
      <c r="D119" s="259"/>
      <c r="E119" s="259"/>
      <c r="F119" s="259"/>
      <c r="G119" s="259"/>
      <c r="H119" s="259"/>
      <c r="I119" s="259"/>
      <c r="J119" s="259"/>
      <c r="K119" s="259"/>
      <c r="L119" s="259"/>
      <c r="M119" s="259"/>
      <c r="N119" s="259"/>
      <c r="O119" s="259"/>
      <c r="P119" s="259"/>
      <c r="Q119" s="259"/>
      <c r="R119" s="259"/>
      <c r="S119" s="259"/>
      <c r="T119" s="259"/>
      <c r="U119" s="259"/>
    </row>
    <row r="120" s="307" customFormat="true" ht="20.1" customHeight="true" x14ac:dyDescent="0.2">
      <c r="A120" s="1845" t="s">
        <v>309</v>
      </c>
      <c r="B120" s="1845"/>
      <c r="C120" s="1847" t="s">
        <v>150</v>
      </c>
      <c r="D120" s="1848"/>
      <c r="E120" s="1848"/>
      <c r="F120" s="1848"/>
      <c r="G120" s="1849"/>
      <c r="H120" s="1849" t="s">
        <v>38</v>
      </c>
      <c r="I120" s="1848"/>
      <c r="J120" s="1848"/>
      <c r="K120" s="1848"/>
      <c r="L120" s="1849"/>
      <c r="M120" s="1849" t="s">
        <v>37</v>
      </c>
      <c r="N120" s="1848"/>
      <c r="O120" s="1848"/>
      <c r="P120" s="1848"/>
      <c r="Q120" s="1849"/>
      <c r="R120" s="1849" t="s">
        <v>151</v>
      </c>
      <c r="S120" s="1848"/>
      <c r="T120" s="1848"/>
      <c r="U120" s="1848"/>
      <c r="V120" s="1848"/>
      <c r="W120" s="1848"/>
      <c r="X120" s="1848"/>
      <c r="Y120" s="1848"/>
      <c r="Z120" s="1848"/>
      <c r="AA120" s="1848"/>
      <c r="AB120" s="1848"/>
      <c r="AC120" s="1848"/>
      <c r="AD120" s="1848"/>
      <c r="AE120" s="1848"/>
      <c r="AF120" s="1848"/>
      <c r="AG120" s="1848"/>
      <c r="AH120" s="1848"/>
      <c r="AI120" s="1848"/>
      <c r="AJ120" s="1849"/>
    </row>
    <row r="121" s="433" customFormat="true" ht="45" customHeight="true" x14ac:dyDescent="0.2">
      <c r="A121" s="1851"/>
      <c r="B121" s="1851"/>
      <c r="C121" s="700" t="s">
        <v>0</v>
      </c>
      <c r="D121" s="701" t="s">
        <v>1</v>
      </c>
      <c r="E121" s="701" t="s">
        <v>2</v>
      </c>
      <c r="F121" s="701" t="s">
        <v>3</v>
      </c>
      <c r="G121" s="702" t="s">
        <v>4</v>
      </c>
      <c r="H121" s="701" t="s">
        <v>0</v>
      </c>
      <c r="I121" s="701" t="s">
        <v>1</v>
      </c>
      <c r="J121" s="701" t="s">
        <v>2</v>
      </c>
      <c r="K121" s="701" t="s">
        <v>3</v>
      </c>
      <c r="L121" s="702" t="s">
        <v>4</v>
      </c>
      <c r="M121" s="701" t="s">
        <v>0</v>
      </c>
      <c r="N121" s="701" t="s">
        <v>1</v>
      </c>
      <c r="O121" s="701" t="s">
        <v>2</v>
      </c>
      <c r="P121" s="701" t="s">
        <v>3</v>
      </c>
      <c r="Q121" s="702" t="s">
        <v>4</v>
      </c>
      <c r="R121" s="701" t="s">
        <v>152</v>
      </c>
      <c r="S121" s="701" t="s">
        <v>310</v>
      </c>
      <c r="T121" s="701" t="s">
        <v>154</v>
      </c>
      <c r="U121" s="701" t="s">
        <v>155</v>
      </c>
      <c r="V121" s="701" t="s">
        <v>156</v>
      </c>
      <c r="W121" s="701" t="s">
        <v>157</v>
      </c>
      <c r="X121" s="701" t="s">
        <v>311</v>
      </c>
      <c r="Y121" s="701" t="s">
        <v>159</v>
      </c>
      <c r="Z121" s="701" t="s">
        <v>160</v>
      </c>
      <c r="AA121" s="701" t="s">
        <v>162</v>
      </c>
      <c r="AB121" s="701" t="s">
        <v>163</v>
      </c>
      <c r="AC121" s="701" t="s">
        <v>164</v>
      </c>
      <c r="AD121" s="701" t="s">
        <v>312</v>
      </c>
      <c r="AE121" s="701" t="s">
        <v>165</v>
      </c>
      <c r="AF121" s="701" t="s">
        <v>166</v>
      </c>
      <c r="AG121" s="701" t="s">
        <v>167</v>
      </c>
      <c r="AH121" s="701" t="s">
        <v>168</v>
      </c>
      <c r="AI121" s="701" t="s">
        <v>169</v>
      </c>
      <c r="AJ121" s="703" t="s">
        <v>170</v>
      </c>
    </row>
    <row r="122" s="307" customFormat="true" ht="17.1" customHeight="true" x14ac:dyDescent="0.2">
      <c r="A122" s="1850" t="s">
        <v>18</v>
      </c>
      <c r="B122" s="704" t="s">
        <v>14</v>
      </c>
      <c r="C122" s="705">
        <v>8.7323613144828567</v>
      </c>
      <c r="D122" s="706">
        <v>19.080444675572689</v>
      </c>
      <c r="E122" s="706">
        <v>31.059782082564187</v>
      </c>
      <c r="F122" s="706">
        <v>60.5834167782347</v>
      </c>
      <c r="G122" s="707">
        <v>93.957630813126457</v>
      </c>
      <c r="H122" s="706">
        <v>51.859085969735716</v>
      </c>
      <c r="I122" s="706">
        <v>90.229410743746854</v>
      </c>
      <c r="J122" s="706">
        <v>97.682819691353757</v>
      </c>
      <c r="K122" s="706">
        <v>99.819882699024703</v>
      </c>
      <c r="L122" s="707">
        <v>100</v>
      </c>
      <c r="M122" s="706">
        <v>7.8566393812522755</v>
      </c>
      <c r="N122" s="706">
        <v>15.420796430476939</v>
      </c>
      <c r="O122" s="706">
        <v>24.393561740458921</v>
      </c>
      <c r="P122" s="706">
        <v>42.12022547444154</v>
      </c>
      <c r="Q122" s="707">
        <v>74.611857643792462</v>
      </c>
      <c r="R122" s="706">
        <v>46.315656077804249</v>
      </c>
      <c r="S122" s="706">
        <v>61.664673290817952</v>
      </c>
      <c r="T122" s="706">
        <v>32.706387202083427</v>
      </c>
      <c r="U122" s="706">
        <v>24.536540178683659</v>
      </c>
      <c r="V122" s="706">
        <v>35.791080273952161</v>
      </c>
      <c r="W122" s="706">
        <v>38.700453519929908</v>
      </c>
      <c r="X122" s="706">
        <v>37.462727480049438</v>
      </c>
      <c r="Y122" s="706">
        <v>49.044417565590265</v>
      </c>
      <c r="Z122" s="706">
        <v>26.406798419155862</v>
      </c>
      <c r="AA122" s="706">
        <v>23.318721295474543</v>
      </c>
      <c r="AB122" s="706">
        <v>47.469626156463491</v>
      </c>
      <c r="AC122" s="706">
        <v>97.824461713225546</v>
      </c>
      <c r="AD122" s="706">
        <v>51.317411413230552</v>
      </c>
      <c r="AE122" s="706">
        <v>15.953123311782164</v>
      </c>
      <c r="AF122" s="706">
        <v>22.052305110082674</v>
      </c>
      <c r="AG122" s="706">
        <v>31.18278531955027</v>
      </c>
      <c r="AH122" s="706">
        <v>39.286596867376325</v>
      </c>
      <c r="AI122" s="706">
        <v>24.684021357020601</v>
      </c>
      <c r="AJ122" s="708">
        <v>33.403471876032953</v>
      </c>
    </row>
    <row r="123" s="307" customFormat="true" ht="17.1" customHeight="true" x14ac:dyDescent="0.2">
      <c r="A123" s="1822"/>
      <c r="B123" s="709" t="s">
        <v>51</v>
      </c>
      <c r="C123" s="710">
        <v>91.26763868551717</v>
      </c>
      <c r="D123" s="711">
        <v>80.919555324427151</v>
      </c>
      <c r="E123" s="711">
        <v>68.940217917435461</v>
      </c>
      <c r="F123" s="711">
        <v>39.416583221765251</v>
      </c>
      <c r="G123" s="712">
        <v>6.0423691868735956</v>
      </c>
      <c r="H123" s="711">
        <v>48.14091403026454</v>
      </c>
      <c r="I123" s="711">
        <v>9.7705892562532402</v>
      </c>
      <c r="J123" s="711">
        <v>2.3171803086462122</v>
      </c>
      <c r="K123" s="711">
        <v>0.18011730097530215</v>
      </c>
      <c r="L123" s="712">
        <v>0</v>
      </c>
      <c r="M123" s="711">
        <v>92.143360618747664</v>
      </c>
      <c r="N123" s="711">
        <v>84.579203569522946</v>
      </c>
      <c r="O123" s="711">
        <v>75.606438259540894</v>
      </c>
      <c r="P123" s="711">
        <v>57.87977452555846</v>
      </c>
      <c r="Q123" s="712">
        <v>25.388142356207823</v>
      </c>
      <c r="R123" s="711">
        <v>53.684343922196078</v>
      </c>
      <c r="S123" s="711">
        <v>38.33532670918207</v>
      </c>
      <c r="T123" s="711">
        <v>67.293612797916751</v>
      </c>
      <c r="U123" s="711">
        <v>75.463459821316476</v>
      </c>
      <c r="V123" s="711">
        <v>64.208919726047782</v>
      </c>
      <c r="W123" s="711">
        <v>61.299546480070042</v>
      </c>
      <c r="X123" s="711">
        <v>62.537272519950591</v>
      </c>
      <c r="Y123" s="711">
        <v>50.955582434410054</v>
      </c>
      <c r="Z123" s="711">
        <v>73.593201580844095</v>
      </c>
      <c r="AA123" s="711">
        <v>76.681278704525269</v>
      </c>
      <c r="AB123" s="711">
        <v>52.530373843536459</v>
      </c>
      <c r="AC123" s="711">
        <v>2.1755382867744886</v>
      </c>
      <c r="AD123" s="711">
        <v>48.682588586769462</v>
      </c>
      <c r="AE123" s="711">
        <v>84.046876688217907</v>
      </c>
      <c r="AF123" s="711">
        <v>77.947694889917472</v>
      </c>
      <c r="AG123" s="711">
        <v>68.817214680449538</v>
      </c>
      <c r="AH123" s="711">
        <v>60.713403132623867</v>
      </c>
      <c r="AI123" s="711">
        <v>75.315978642979275</v>
      </c>
      <c r="AJ123" s="713">
        <v>66.596528123967019</v>
      </c>
    </row>
    <row r="124" s="307" customFormat="true" ht="17.1" customHeight="true" x14ac:dyDescent="0.2">
      <c r="A124" s="1822" t="s">
        <v>50</v>
      </c>
      <c r="B124" s="709" t="s">
        <v>15</v>
      </c>
      <c r="C124" s="485">
        <f>C122*C129/100</f>
        <v>6.0663344116885192</v>
      </c>
      <c r="D124" s="485">
        <f>D122*D129/100</f>
        <v>13.074830796430035</v>
      </c>
      <c r="E124" s="485">
        <f t="shared" ref="E124:AJ124" si="3">E122*E129/100</f>
        <v>23.71286884986953</v>
      </c>
      <c r="F124" s="485">
        <f t="shared" si="3"/>
        <v>49.050618337656942</v>
      </c>
      <c r="G124" s="485">
        <f t="shared" si="3"/>
        <v>86.402935896653489</v>
      </c>
      <c r="H124" s="485">
        <f t="shared" si="3"/>
        <v>38.31118972720202</v>
      </c>
      <c r="I124" s="485">
        <f t="shared" si="3"/>
        <v>75.843536300996774</v>
      </c>
      <c r="J124" s="485">
        <f t="shared" si="3"/>
        <v>88.186203201054383</v>
      </c>
      <c r="K124" s="485">
        <f t="shared" si="3"/>
        <v>97.492506951092125</v>
      </c>
      <c r="L124" s="485">
        <f t="shared" si="3"/>
        <v>99.419073652781293</v>
      </c>
      <c r="M124" s="485">
        <f t="shared" si="3"/>
        <v>5.2708970551081471</v>
      </c>
      <c r="N124" s="485">
        <f t="shared" si="3"/>
        <v>10.349694911761944</v>
      </c>
      <c r="O124" s="485">
        <f t="shared" si="3"/>
        <v>18.340388242352734</v>
      </c>
      <c r="P124" s="485">
        <f t="shared" si="3"/>
        <v>32.983120973169356</v>
      </c>
      <c r="Q124" s="485">
        <f t="shared" si="3"/>
        <v>63.48294367342374</v>
      </c>
      <c r="R124" s="485">
        <f t="shared" si="3"/>
        <v>38.259605475480335</v>
      </c>
      <c r="S124" s="485">
        <f t="shared" si="3"/>
        <v>48.594702101206039</v>
      </c>
      <c r="T124" s="485">
        <f t="shared" si="3"/>
        <v>26.221497360669581</v>
      </c>
      <c r="U124" s="485">
        <f t="shared" si="3"/>
        <v>20.501480664757274</v>
      </c>
      <c r="V124" s="485">
        <f t="shared" si="3"/>
        <v>29.975290751753874</v>
      </c>
      <c r="W124" s="485">
        <f t="shared" si="3"/>
        <v>27.231317869473575</v>
      </c>
      <c r="X124" s="485">
        <f t="shared" si="3"/>
        <v>33.287800370118354</v>
      </c>
      <c r="Y124" s="485">
        <f t="shared" si="3"/>
        <v>39.933646659765444</v>
      </c>
      <c r="Z124" s="485">
        <f t="shared" si="3"/>
        <v>22.693529073132595</v>
      </c>
      <c r="AA124" s="485">
        <f t="shared" si="3"/>
        <v>19.598983857180585</v>
      </c>
      <c r="AB124" s="485">
        <f t="shared" si="3"/>
        <v>42.026065293351685</v>
      </c>
      <c r="AC124" s="485">
        <f t="shared" si="3"/>
        <v>90.840388971688739</v>
      </c>
      <c r="AD124" s="485">
        <f t="shared" si="3"/>
        <v>44.37999170229552</v>
      </c>
      <c r="AE124" s="485">
        <f t="shared" si="3"/>
        <v>13.164629689886929</v>
      </c>
      <c r="AF124" s="485">
        <f t="shared" si="3"/>
        <v>19.931799671112113</v>
      </c>
      <c r="AG124" s="485">
        <f t="shared" si="3"/>
        <v>26.466158216760487</v>
      </c>
      <c r="AH124" s="485">
        <f t="shared" si="3"/>
        <v>31.768681976463544</v>
      </c>
      <c r="AI124" s="485">
        <f t="shared" si="3"/>
        <v>21.963288179917086</v>
      </c>
      <c r="AJ124" s="485">
        <f t="shared" si="3"/>
        <v>21.943667777292664</v>
      </c>
    </row>
    <row r="125" s="307" customFormat="true" ht="17.1" customHeight="true" x14ac:dyDescent="0.2">
      <c r="A125" s="1822"/>
      <c r="B125" s="709" t="s">
        <v>16</v>
      </c>
      <c r="C125" s="485">
        <f>C122*C128/100</f>
        <v>2.6660269027943375</v>
      </c>
      <c r="D125" s="485">
        <f>D122*D128/100</f>
        <v>6.0056138791426505</v>
      </c>
      <c r="E125" s="485">
        <f t="shared" ref="E125:AJ125" si="4">E122*E128/100</f>
        <v>7.3469132326946269</v>
      </c>
      <c r="F125" s="485">
        <f t="shared" si="4"/>
        <v>11.532798440577846</v>
      </c>
      <c r="G125" s="485">
        <f t="shared" si="4"/>
        <v>7.5546949164729948</v>
      </c>
      <c r="H125" s="485">
        <f t="shared" si="4"/>
        <v>13.54789624253376</v>
      </c>
      <c r="I125" s="485">
        <f t="shared" si="4"/>
        <v>14.385874442750044</v>
      </c>
      <c r="J125" s="485">
        <f t="shared" si="4"/>
        <v>9.4966164902992531</v>
      </c>
      <c r="K125" s="485">
        <f t="shared" si="4"/>
        <v>2.3273757479325714</v>
      </c>
      <c r="L125" s="485">
        <f t="shared" si="4"/>
        <v>0.58092634721869896</v>
      </c>
      <c r="M125" s="485">
        <f t="shared" si="4"/>
        <v>2.585742326144127</v>
      </c>
      <c r="N125" s="485">
        <f t="shared" si="4"/>
        <v>5.0711015187149968</v>
      </c>
      <c r="O125" s="485">
        <f t="shared" si="4"/>
        <v>6.0531734981061982</v>
      </c>
      <c r="P125" s="485">
        <f t="shared" si="4"/>
        <v>9.1371045012721215</v>
      </c>
      <c r="Q125" s="485">
        <f t="shared" si="4"/>
        <v>11.128913970368835</v>
      </c>
      <c r="R125" s="485">
        <f t="shared" si="4"/>
        <v>8.0560506023239071</v>
      </c>
      <c r="S125" s="485">
        <f t="shared" si="4"/>
        <v>13.069971189611893</v>
      </c>
      <c r="T125" s="485">
        <f t="shared" si="4"/>
        <v>6.4848898414138283</v>
      </c>
      <c r="U125" s="485">
        <f t="shared" si="4"/>
        <v>4.0350595139263872</v>
      </c>
      <c r="V125" s="485">
        <f t="shared" si="4"/>
        <v>5.8157895221982798</v>
      </c>
      <c r="W125" s="485">
        <f t="shared" si="4"/>
        <v>11.469135650456302</v>
      </c>
      <c r="X125" s="485">
        <f t="shared" si="4"/>
        <v>4.1749271099310645</v>
      </c>
      <c r="Y125" s="485">
        <f t="shared" si="4"/>
        <v>9.1107709058247952</v>
      </c>
      <c r="Z125" s="485">
        <f t="shared" si="4"/>
        <v>3.7132693460232424</v>
      </c>
      <c r="AA125" s="485">
        <f t="shared" si="4"/>
        <v>3.7197374382939485</v>
      </c>
      <c r="AB125" s="485">
        <f t="shared" si="4"/>
        <v>5.443560863111788</v>
      </c>
      <c r="AC125" s="485">
        <f t="shared" si="4"/>
        <v>6.984072741536874</v>
      </c>
      <c r="AD125" s="485">
        <f t="shared" si="4"/>
        <v>6.9374197109350551</v>
      </c>
      <c r="AE125" s="485">
        <f t="shared" si="4"/>
        <v>2.7884936218952241</v>
      </c>
      <c r="AF125" s="485">
        <f t="shared" si="4"/>
        <v>2.1205054389705582</v>
      </c>
      <c r="AG125" s="485">
        <f t="shared" si="4"/>
        <v>4.7166271027898157</v>
      </c>
      <c r="AH125" s="485">
        <f t="shared" si="4"/>
        <v>7.5179148909127385</v>
      </c>
      <c r="AI125" s="485">
        <f t="shared" si="4"/>
        <v>2.7207331771035337</v>
      </c>
      <c r="AJ125" s="485">
        <f t="shared" si="4"/>
        <v>11.459804098740324</v>
      </c>
    </row>
    <row r="126" s="307" customFormat="true" ht="17.1" customHeight="true" x14ac:dyDescent="0.2">
      <c r="A126" s="1822"/>
      <c r="B126" s="709" t="s">
        <v>171</v>
      </c>
      <c r="C126" s="485">
        <f>100-C124-C125-C127</f>
        <v>1.2579999481664572</v>
      </c>
      <c r="D126" s="485">
        <f>100-D124-D125-D127</f>
        <v>2.5094553787879619</v>
      </c>
      <c r="E126" s="485">
        <f t="shared" ref="E126:AJ126" si="5">100-E124-E125-E127</f>
        <v>2.6085336742828105</v>
      </c>
      <c r="F126" s="485">
        <f t="shared" si="5"/>
        <v>2.937926549892758</v>
      </c>
      <c r="G126" s="485">
        <f t="shared" si="5"/>
        <v>1.0535543958258806</v>
      </c>
      <c r="H126" s="485">
        <f t="shared" si="5"/>
        <v>1.7363917020791959</v>
      </c>
      <c r="I126" s="485">
        <f t="shared" si="5"/>
        <v>2.2891360016743443</v>
      </c>
      <c r="J126" s="485">
        <f t="shared" si="5"/>
        <v>0.5904945391236105</v>
      </c>
      <c r="K126" s="485">
        <f t="shared" si="5"/>
        <v>3.557655359103043E-2</v>
      </c>
      <c r="L126" s="485">
        <f t="shared" si="5"/>
        <v>7.9936057773011271E-15</v>
      </c>
      <c r="M126" s="485">
        <f t="shared" si="5"/>
        <v>1.3108868576903205</v>
      </c>
      <c r="N126" s="485">
        <f t="shared" si="5"/>
        <v>2.3345060167817024</v>
      </c>
      <c r="O126" s="485">
        <f t="shared" si="5"/>
        <v>2.7945904039251559</v>
      </c>
      <c r="P126" s="485">
        <f t="shared" si="5"/>
        <v>2.8544015786132348</v>
      </c>
      <c r="Q126" s="485">
        <f t="shared" si="5"/>
        <v>2.3128115054352065</v>
      </c>
      <c r="R126" s="485">
        <f t="shared" si="5"/>
        <v>-3.1974423109204508E-13</v>
      </c>
      <c r="S126" s="485">
        <f t="shared" si="5"/>
        <v>2.0931668743818648</v>
      </c>
      <c r="T126" s="485">
        <f t="shared" si="5"/>
        <v>0.34416934413437161</v>
      </c>
      <c r="U126" s="485">
        <f t="shared" si="5"/>
        <v>4.1041183389884281</v>
      </c>
      <c r="V126" s="485">
        <f t="shared" si="5"/>
        <v>0.46746688313710649</v>
      </c>
      <c r="W126" s="485">
        <f t="shared" si="5"/>
        <v>1.2443142161192995</v>
      </c>
      <c r="X126" s="485">
        <f t="shared" si="5"/>
        <v>8.252364668295769</v>
      </c>
      <c r="Y126" s="485">
        <f t="shared" si="5"/>
        <v>2.4105990048830748</v>
      </c>
      <c r="Z126" s="485">
        <f t="shared" si="5"/>
        <v>1.6488028706571924</v>
      </c>
      <c r="AA126" s="485">
        <f t="shared" si="5"/>
        <v>1.504567814288734</v>
      </c>
      <c r="AB126" s="485">
        <f t="shared" si="5"/>
        <v>0.83952515720744003</v>
      </c>
      <c r="AC126" s="485">
        <f t="shared" si="5"/>
        <v>0.44190484262025365</v>
      </c>
      <c r="AD126" s="485">
        <f t="shared" si="5"/>
        <v>9.6075292187585006</v>
      </c>
      <c r="AE126" s="485">
        <f t="shared" si="5"/>
        <v>1.2888863003516633</v>
      </c>
      <c r="AF126" s="485">
        <f t="shared" si="5"/>
        <v>0.78362978592852528</v>
      </c>
      <c r="AG126" s="485">
        <f t="shared" si="5"/>
        <v>7.9546539471594144</v>
      </c>
      <c r="AH126" s="485">
        <f t="shared" si="5"/>
        <v>1.5862898905864284</v>
      </c>
      <c r="AI126" s="485">
        <f t="shared" si="5"/>
        <v>4.0136003942272538</v>
      </c>
      <c r="AJ126" s="485">
        <f t="shared" si="5"/>
        <v>1.0028093978745147</v>
      </c>
    </row>
    <row r="127" s="307" customFormat="true" ht="17.1" customHeight="true" x14ac:dyDescent="0.2">
      <c r="A127" s="1822"/>
      <c r="B127" s="709" t="s">
        <v>19</v>
      </c>
      <c r="C127" s="710">
        <v>90.009638737350684</v>
      </c>
      <c r="D127" s="711">
        <v>78.410099945639345</v>
      </c>
      <c r="E127" s="711">
        <v>66.331684243153035</v>
      </c>
      <c r="F127" s="711">
        <v>36.47865667187245</v>
      </c>
      <c r="G127" s="712">
        <v>4.9888147910476359</v>
      </c>
      <c r="H127" s="711">
        <v>46.404522328185024</v>
      </c>
      <c r="I127" s="711">
        <v>7.4814532545788373</v>
      </c>
      <c r="J127" s="711">
        <v>1.7266857695227535</v>
      </c>
      <c r="K127" s="711">
        <v>0.14454074738427344</v>
      </c>
      <c r="L127" s="712">
        <v>0</v>
      </c>
      <c r="M127" s="711">
        <v>90.8324737610574</v>
      </c>
      <c r="N127" s="711">
        <v>82.244697552741357</v>
      </c>
      <c r="O127" s="711">
        <v>72.811847855615909</v>
      </c>
      <c r="P127" s="711">
        <v>55.025372946945296</v>
      </c>
      <c r="Q127" s="712">
        <v>23.075330850772218</v>
      </c>
      <c r="R127" s="711">
        <v>53.684343922196078</v>
      </c>
      <c r="S127" s="711">
        <v>36.242159834800205</v>
      </c>
      <c r="T127" s="711">
        <v>66.949443453782209</v>
      </c>
      <c r="U127" s="711">
        <v>71.359341482327906</v>
      </c>
      <c r="V127" s="711">
        <v>63.741452842910732</v>
      </c>
      <c r="W127" s="711">
        <v>60.055232263950828</v>
      </c>
      <c r="X127" s="711">
        <v>54.284907851654808</v>
      </c>
      <c r="Y127" s="711">
        <v>48.544983429526688</v>
      </c>
      <c r="Z127" s="711">
        <v>71.944398710186974</v>
      </c>
      <c r="AA127" s="711">
        <v>75.176710890236734</v>
      </c>
      <c r="AB127" s="711">
        <v>51.690848686329083</v>
      </c>
      <c r="AC127" s="711">
        <v>1.7336334441541332</v>
      </c>
      <c r="AD127" s="711">
        <v>39.075059368010926</v>
      </c>
      <c r="AE127" s="711">
        <v>82.757990387866172</v>
      </c>
      <c r="AF127" s="711">
        <v>77.164065103988804</v>
      </c>
      <c r="AG127" s="711">
        <v>60.86256073329028</v>
      </c>
      <c r="AH127" s="711">
        <v>59.127113242037296</v>
      </c>
      <c r="AI127" s="711">
        <v>71.30237824875212</v>
      </c>
      <c r="AJ127" s="713">
        <v>65.593718726092504</v>
      </c>
    </row>
    <row r="128" s="307" customFormat="true" ht="17.1" customHeight="true" x14ac:dyDescent="0.2">
      <c r="A128" s="1822" t="s">
        <v>193</v>
      </c>
      <c r="B128" s="709" t="s">
        <v>49</v>
      </c>
      <c r="C128" s="710">
        <v>30.530423636647512</v>
      </c>
      <c r="D128" s="711">
        <v>31.475230170244423</v>
      </c>
      <c r="E128" s="711">
        <v>23.654104246980253</v>
      </c>
      <c r="F128" s="711">
        <v>19.03622980327042</v>
      </c>
      <c r="G128" s="712">
        <v>8.0405336438278496</v>
      </c>
      <c r="H128" s="711">
        <v>26.124440855822513</v>
      </c>
      <c r="I128" s="711">
        <v>15.943664404066856</v>
      </c>
      <c r="J128" s="711">
        <v>9.721890216012909</v>
      </c>
      <c r="K128" s="711">
        <v>2.3315753184663994</v>
      </c>
      <c r="L128" s="712">
        <v>0.58092634721869896</v>
      </c>
      <c r="M128" s="711">
        <v>32.911556718694449</v>
      </c>
      <c r="N128" s="711">
        <v>32.884822399267975</v>
      </c>
      <c r="O128" s="711">
        <v>24.814635773612611</v>
      </c>
      <c r="P128" s="711">
        <v>21.692914504497359</v>
      </c>
      <c r="Q128" s="712">
        <v>14.915744389450591</v>
      </c>
      <c r="R128" s="711">
        <v>17.393795715191416</v>
      </c>
      <c r="S128" s="711">
        <v>21.195233011245108</v>
      </c>
      <c r="T128" s="711">
        <v>19.827594534809197</v>
      </c>
      <c r="U128" s="711">
        <v>16.445103851405594</v>
      </c>
      <c r="V128" s="711">
        <v>16.249270705670384</v>
      </c>
      <c r="W128" s="711">
        <v>29.635662136491348</v>
      </c>
      <c r="X128" s="711">
        <v>11.144215573076997</v>
      </c>
      <c r="Y128" s="711">
        <v>18.576570704790964</v>
      </c>
      <c r="Z128" s="711">
        <v>14.061793054509723</v>
      </c>
      <c r="AA128" s="711">
        <v>15.951721327943641</v>
      </c>
      <c r="AB128" s="711">
        <v>11.467460993203103</v>
      </c>
      <c r="AC128" s="711">
        <v>7.1393929690212135</v>
      </c>
      <c r="AD128" s="711">
        <v>13.518647024246558</v>
      </c>
      <c r="AE128" s="711">
        <v>17.479295855726164</v>
      </c>
      <c r="AF128" s="711">
        <v>9.6157994748631896</v>
      </c>
      <c r="AG128" s="711">
        <v>15.125740226395662</v>
      </c>
      <c r="AH128" s="711">
        <v>19.1360807256778</v>
      </c>
      <c r="AI128" s="711">
        <v>11.022244462325851</v>
      </c>
      <c r="AJ128" s="713">
        <v>34.307224534233974</v>
      </c>
    </row>
    <row r="129" s="307" customFormat="true" ht="17.1" customHeight="true" x14ac:dyDescent="0.2">
      <c r="A129" s="1823"/>
      <c r="B129" s="714" t="s">
        <v>48</v>
      </c>
      <c r="C129" s="715">
        <v>69.469576363352488</v>
      </c>
      <c r="D129" s="716">
        <v>68.524769829755556</v>
      </c>
      <c r="E129" s="716">
        <v>76.345895753019647</v>
      </c>
      <c r="F129" s="716">
        <v>80.963770196729726</v>
      </c>
      <c r="G129" s="717">
        <v>91.959466356172186</v>
      </c>
      <c r="H129" s="716">
        <v>73.875559144177601</v>
      </c>
      <c r="I129" s="716">
        <v>84.056335595933106</v>
      </c>
      <c r="J129" s="716">
        <v>90.278109783986963</v>
      </c>
      <c r="K129" s="716">
        <v>97.668424681533594</v>
      </c>
      <c r="L129" s="717">
        <v>99.419073652781307</v>
      </c>
      <c r="M129" s="716">
        <v>67.088443281305544</v>
      </c>
      <c r="N129" s="716">
        <v>67.115177600732039</v>
      </c>
      <c r="O129" s="716">
        <v>75.185364226387435</v>
      </c>
      <c r="P129" s="716">
        <v>78.307085495502491</v>
      </c>
      <c r="Q129" s="717">
        <v>85.084255610549562</v>
      </c>
      <c r="R129" s="716">
        <v>82.60620428480857</v>
      </c>
      <c r="S129" s="716">
        <v>78.804766988754864</v>
      </c>
      <c r="T129" s="716">
        <v>80.172405465190749</v>
      </c>
      <c r="U129" s="716">
        <v>83.554896148594423</v>
      </c>
      <c r="V129" s="716">
        <v>83.750729294329588</v>
      </c>
      <c r="W129" s="716">
        <v>70.364337863508567</v>
      </c>
      <c r="X129" s="716">
        <v>88.855784426922952</v>
      </c>
      <c r="Y129" s="716">
        <v>81.423429295208976</v>
      </c>
      <c r="Z129" s="716">
        <v>85.93820694549018</v>
      </c>
      <c r="AA129" s="716">
        <v>84.048278672056313</v>
      </c>
      <c r="AB129" s="716">
        <v>88.532539006796867</v>
      </c>
      <c r="AC129" s="716">
        <v>92.860607030978855</v>
      </c>
      <c r="AD129" s="716">
        <v>86.481352975753495</v>
      </c>
      <c r="AE129" s="716">
        <v>82.520704144273765</v>
      </c>
      <c r="AF129" s="716">
        <v>90.384200525136805</v>
      </c>
      <c r="AG129" s="716">
        <v>84.87425977360445</v>
      </c>
      <c r="AH129" s="716">
        <v>80.8639192743221</v>
      </c>
      <c r="AI129" s="716">
        <v>88.977755537674213</v>
      </c>
      <c r="AJ129" s="718">
        <v>65.692775465766118</v>
      </c>
    </row>
    <row r="130" s="257" customFormat="true" ht="15" customHeight="true" x14ac:dyDescent="0.2">
      <c r="A130" s="1858" t="s">
        <v>47</v>
      </c>
      <c r="B130" s="419" t="s">
        <v>42</v>
      </c>
      <c r="C130" s="420"/>
      <c r="D130" s="420"/>
      <c r="E130" s="420"/>
      <c r="F130" s="420"/>
      <c r="G130" s="420"/>
      <c r="H130" s="420"/>
      <c r="I130" s="420"/>
      <c r="J130" s="420"/>
      <c r="K130" s="420"/>
      <c r="L130" s="420"/>
      <c r="M130" s="420"/>
      <c r="N130" s="420"/>
      <c r="O130" s="420"/>
      <c r="P130" s="420"/>
      <c r="Q130" s="420"/>
      <c r="R130" s="420"/>
      <c r="S130" s="420"/>
      <c r="T130" s="420"/>
      <c r="U130" s="420"/>
      <c r="V130" s="420"/>
      <c r="W130" s="420"/>
      <c r="X130" s="420"/>
      <c r="Y130" s="420"/>
      <c r="Z130" s="420"/>
      <c r="AA130" s="420"/>
      <c r="AB130" s="421"/>
      <c r="AC130" s="421"/>
      <c r="AD130" s="421"/>
      <c r="AE130" s="421"/>
      <c r="AF130" s="421"/>
      <c r="AG130" s="421"/>
      <c r="AH130" s="421"/>
      <c r="AI130" s="421"/>
      <c r="AJ130" s="421"/>
    </row>
    <row r="131" s="257" customFormat="true" ht="15" customHeight="true" x14ac:dyDescent="0.2">
      <c r="A131" s="1859"/>
      <c r="B131" s="422" t="s">
        <v>46</v>
      </c>
      <c r="C131" s="423"/>
      <c r="D131" s="423"/>
      <c r="E131" s="423"/>
      <c r="F131" s="423"/>
      <c r="G131" s="423"/>
      <c r="H131" s="423"/>
      <c r="I131" s="423"/>
      <c r="J131" s="423"/>
      <c r="K131" s="423"/>
      <c r="L131" s="423"/>
      <c r="M131" s="423"/>
      <c r="N131" s="423"/>
      <c r="O131" s="423"/>
      <c r="P131" s="423"/>
      <c r="Q131" s="423"/>
      <c r="R131" s="423"/>
      <c r="S131" s="423"/>
      <c r="T131" s="423"/>
      <c r="U131" s="423"/>
      <c r="V131" s="423"/>
      <c r="W131" s="423"/>
      <c r="X131" s="423"/>
      <c r="Y131" s="423"/>
      <c r="Z131" s="423"/>
      <c r="AA131" s="423"/>
      <c r="AB131" s="424"/>
      <c r="AC131" s="424"/>
      <c r="AD131" s="424"/>
      <c r="AE131" s="424"/>
      <c r="AF131" s="424"/>
      <c r="AG131" s="424"/>
      <c r="AH131" s="424"/>
      <c r="AI131" s="424"/>
      <c r="AJ131" s="424"/>
    </row>
    <row r="132" s="257" customFormat="true" ht="15" customHeight="true" x14ac:dyDescent="0.2">
      <c r="A132" s="1860"/>
      <c r="B132" s="425" t="s">
        <v>46</v>
      </c>
      <c r="C132" s="426"/>
      <c r="D132" s="427"/>
      <c r="E132" s="427"/>
      <c r="F132" s="427"/>
      <c r="G132" s="427"/>
      <c r="H132" s="427"/>
      <c r="I132" s="427"/>
      <c r="J132" s="427"/>
      <c r="K132" s="427"/>
      <c r="L132" s="427"/>
      <c r="M132" s="427"/>
      <c r="N132" s="427"/>
      <c r="O132" s="427"/>
      <c r="P132" s="427"/>
      <c r="Q132" s="427"/>
      <c r="R132" s="427"/>
      <c r="S132" s="427"/>
      <c r="T132" s="427"/>
      <c r="U132" s="427"/>
      <c r="V132" s="427"/>
      <c r="W132" s="427"/>
      <c r="X132" s="427"/>
      <c r="Y132" s="427"/>
      <c r="Z132" s="427"/>
      <c r="AA132" s="427"/>
      <c r="AB132" s="428"/>
      <c r="AC132" s="428"/>
      <c r="AD132" s="428"/>
      <c r="AE132" s="428"/>
      <c r="AF132" s="428"/>
      <c r="AG132" s="428"/>
      <c r="AH132" s="428"/>
      <c r="AI132" s="428"/>
      <c r="AJ132" s="428"/>
    </row>
    <row r="133" s="307" customFormat="true" ht="20.1" customHeight="true" x14ac:dyDescent="0.2">
      <c r="A133" s="1845" t="s">
        <v>313</v>
      </c>
      <c r="B133" s="1845"/>
      <c r="C133" s="1847" t="s">
        <v>150</v>
      </c>
      <c r="D133" s="1848"/>
      <c r="E133" s="1848"/>
      <c r="F133" s="1848"/>
      <c r="G133" s="1849"/>
      <c r="H133" s="1849" t="s">
        <v>38</v>
      </c>
      <c r="I133" s="1848"/>
      <c r="J133" s="1848"/>
      <c r="K133" s="1848"/>
      <c r="L133" s="1849"/>
      <c r="M133" s="1849" t="s">
        <v>37</v>
      </c>
      <c r="N133" s="1848"/>
      <c r="O133" s="1848"/>
      <c r="P133" s="1848"/>
      <c r="Q133" s="1849"/>
      <c r="R133" s="1849" t="s">
        <v>151</v>
      </c>
      <c r="S133" s="1848"/>
      <c r="T133" s="1848"/>
      <c r="U133" s="1848"/>
      <c r="V133" s="1848"/>
      <c r="W133" s="1848"/>
      <c r="X133" s="1848"/>
      <c r="Y133" s="1848"/>
      <c r="Z133" s="1848"/>
      <c r="AA133" s="1848"/>
      <c r="AB133" s="1848"/>
      <c r="AC133" s="1848"/>
      <c r="AD133" s="1848"/>
      <c r="AE133" s="1848"/>
      <c r="AF133" s="1848"/>
      <c r="AG133" s="1848"/>
      <c r="AH133" s="1848"/>
      <c r="AI133" s="1848"/>
      <c r="AJ133" s="1849"/>
    </row>
    <row r="134" s="433" customFormat="true" ht="45" customHeight="true" x14ac:dyDescent="0.2">
      <c r="A134" s="1851"/>
      <c r="B134" s="1851"/>
      <c r="C134" s="719" t="s">
        <v>0</v>
      </c>
      <c r="D134" s="720" t="s">
        <v>1</v>
      </c>
      <c r="E134" s="720" t="s">
        <v>2</v>
      </c>
      <c r="F134" s="720" t="s">
        <v>3</v>
      </c>
      <c r="G134" s="721" t="s">
        <v>4</v>
      </c>
      <c r="H134" s="720" t="s">
        <v>0</v>
      </c>
      <c r="I134" s="720" t="s">
        <v>1</v>
      </c>
      <c r="J134" s="720" t="s">
        <v>2</v>
      </c>
      <c r="K134" s="720" t="s">
        <v>3</v>
      </c>
      <c r="L134" s="721" t="s">
        <v>4</v>
      </c>
      <c r="M134" s="720" t="s">
        <v>0</v>
      </c>
      <c r="N134" s="720" t="s">
        <v>1</v>
      </c>
      <c r="O134" s="720" t="s">
        <v>2</v>
      </c>
      <c r="P134" s="720" t="s">
        <v>3</v>
      </c>
      <c r="Q134" s="721" t="s">
        <v>4</v>
      </c>
      <c r="R134" s="720" t="s">
        <v>152</v>
      </c>
      <c r="S134" s="720" t="s">
        <v>310</v>
      </c>
      <c r="T134" s="720" t="s">
        <v>154</v>
      </c>
      <c r="U134" s="720" t="s">
        <v>155</v>
      </c>
      <c r="V134" s="720" t="s">
        <v>156</v>
      </c>
      <c r="W134" s="720" t="s">
        <v>157</v>
      </c>
      <c r="X134" s="720" t="s">
        <v>311</v>
      </c>
      <c r="Y134" s="720" t="s">
        <v>159</v>
      </c>
      <c r="Z134" s="720" t="s">
        <v>160</v>
      </c>
      <c r="AA134" s="720" t="s">
        <v>162</v>
      </c>
      <c r="AB134" s="720" t="s">
        <v>163</v>
      </c>
      <c r="AC134" s="720" t="s">
        <v>164</v>
      </c>
      <c r="AD134" s="720" t="s">
        <v>312</v>
      </c>
      <c r="AE134" s="720" t="s">
        <v>165</v>
      </c>
      <c r="AF134" s="720" t="s">
        <v>166</v>
      </c>
      <c r="AG134" s="720" t="s">
        <v>167</v>
      </c>
      <c r="AH134" s="720" t="s">
        <v>168</v>
      </c>
      <c r="AI134" s="720" t="s">
        <v>169</v>
      </c>
      <c r="AJ134" s="722" t="s">
        <v>170</v>
      </c>
    </row>
    <row r="135" s="307" customFormat="true" ht="17.1" customHeight="true" x14ac:dyDescent="0.2">
      <c r="A135" s="1850" t="s">
        <v>45</v>
      </c>
      <c r="B135" s="723" t="s">
        <v>44</v>
      </c>
      <c r="C135" s="724">
        <v>1.9980316089820701E-2</v>
      </c>
      <c r="D135" s="725">
        <v>6.0265420742420577E-2</v>
      </c>
      <c r="E135" s="725">
        <v>0.33062536948774418</v>
      </c>
      <c r="F135" s="725">
        <v>2.5203901292620596</v>
      </c>
      <c r="G135" s="726">
        <v>34.610502978222939</v>
      </c>
      <c r="H135" s="725">
        <v>5.8978043609276005</v>
      </c>
      <c r="I135" s="725">
        <v>23.46166643716262</v>
      </c>
      <c r="J135" s="725">
        <v>40.645637693590345</v>
      </c>
      <c r="K135" s="725">
        <v>59.540202757549956</v>
      </c>
      <c r="L135" s="726">
        <v>75.427093998534687</v>
      </c>
      <c r="M135" s="725">
        <v>2.4306672588344909E-2</v>
      </c>
      <c r="N135" s="725">
        <v>1.8445227044332047E-2</v>
      </c>
      <c r="O135" s="725">
        <v>7.6747737400561247E-2</v>
      </c>
      <c r="P135" s="725">
        <v>7.3783738571892105E-2</v>
      </c>
      <c r="Q135" s="726">
        <v>1.0635006009123456</v>
      </c>
      <c r="R135" s="725">
        <v>1.2778368275262248</v>
      </c>
      <c r="S135" s="725">
        <v>0.83099767127016788</v>
      </c>
      <c r="T135" s="725">
        <v>0.25576769509582636</v>
      </c>
      <c r="U135" s="725">
        <v>0</v>
      </c>
      <c r="V135" s="725">
        <v>1.5499481734977969</v>
      </c>
      <c r="W135" s="725">
        <v>1.0444813124470651</v>
      </c>
      <c r="X135" s="725">
        <v>0.72544745653380116</v>
      </c>
      <c r="Y135" s="725">
        <v>1.9876654223105046</v>
      </c>
      <c r="Z135" s="725">
        <v>0.23125683264691127</v>
      </c>
      <c r="AA135" s="725">
        <v>2.2867820126254143E-2</v>
      </c>
      <c r="AB135" s="725">
        <v>0.77197125299891023</v>
      </c>
      <c r="AC135" s="725">
        <v>72.426613704862675</v>
      </c>
      <c r="AD135" s="725">
        <v>6.5050517961724248</v>
      </c>
      <c r="AE135" s="725">
        <v>0.23919781001627763</v>
      </c>
      <c r="AF135" s="725">
        <v>2.9534982678474795E-2</v>
      </c>
      <c r="AG135" s="725">
        <v>0.67444199834779295</v>
      </c>
      <c r="AH135" s="725">
        <v>0.22784109303599342</v>
      </c>
      <c r="AI135" s="725">
        <v>0.88257096141965019</v>
      </c>
      <c r="AJ135" s="727">
        <v>0.19956521153376344</v>
      </c>
    </row>
    <row r="136" s="307" customFormat="true" ht="17.1" customHeight="true" x14ac:dyDescent="0.2">
      <c r="A136" s="1822"/>
      <c r="B136" s="728" t="s">
        <v>43</v>
      </c>
      <c r="C136" s="729">
        <v>5.7641949577261844</v>
      </c>
      <c r="D136" s="730">
        <v>14.519543091285126</v>
      </c>
      <c r="E136" s="730">
        <v>26.21310380375364</v>
      </c>
      <c r="F136" s="730">
        <v>54.742829403484315</v>
      </c>
      <c r="G136" s="731">
        <v>58.233905222227264</v>
      </c>
      <c r="H136" s="730">
        <v>42.734819445459024</v>
      </c>
      <c r="I136" s="730">
        <v>64.891895719044555</v>
      </c>
      <c r="J136" s="730">
        <v>55.73145197416882</v>
      </c>
      <c r="K136" s="730">
        <v>39.422780456806386</v>
      </c>
      <c r="L136" s="731">
        <v>24.491365270012587</v>
      </c>
      <c r="M136" s="730">
        <v>5.0221839228364598</v>
      </c>
      <c r="N136" s="730">
        <v>11.478357669340307</v>
      </c>
      <c r="O136" s="730">
        <v>19.872764421076283</v>
      </c>
      <c r="P136" s="730">
        <v>37.356384862096682</v>
      </c>
      <c r="Q136" s="731">
        <v>71.056285881725245</v>
      </c>
      <c r="R136" s="730">
        <v>44.779460507057919</v>
      </c>
      <c r="S136" s="730">
        <v>57.894827422448614</v>
      </c>
      <c r="T136" s="730">
        <v>28.321109622498337</v>
      </c>
      <c r="U136" s="730">
        <v>23.318289684833566</v>
      </c>
      <c r="V136" s="730">
        <v>31.868737227176197</v>
      </c>
      <c r="W136" s="730">
        <v>23.110733690731848</v>
      </c>
      <c r="X136" s="730">
        <v>29.976548818716335</v>
      </c>
      <c r="Y136" s="730">
        <v>46.421437472834519</v>
      </c>
      <c r="Z136" s="730">
        <v>22.483404295190152</v>
      </c>
      <c r="AA136" s="730">
        <v>14.255962888913023</v>
      </c>
      <c r="AB136" s="730">
        <v>30.631896752220978</v>
      </c>
      <c r="AC136" s="730">
        <v>25.289928643003446</v>
      </c>
      <c r="AD136" s="730">
        <v>42.095768572494393</v>
      </c>
      <c r="AE136" s="730">
        <v>10.732343036753688</v>
      </c>
      <c r="AF136" s="730">
        <v>21.012152096604744</v>
      </c>
      <c r="AG136" s="730">
        <v>30.493554783193705</v>
      </c>
      <c r="AH136" s="730">
        <v>33.483180978742752</v>
      </c>
      <c r="AI136" s="730">
        <v>20.410026889684794</v>
      </c>
      <c r="AJ136" s="732">
        <v>32.779452270889323</v>
      </c>
    </row>
    <row r="137" s="307" customFormat="true" ht="17.1" customHeight="true" x14ac:dyDescent="0.2">
      <c r="A137" s="1822"/>
      <c r="B137" s="728" t="s">
        <v>42</v>
      </c>
      <c r="C137" s="729">
        <v>2.9481860406668563</v>
      </c>
      <c r="D137" s="730">
        <v>4.500636163545142</v>
      </c>
      <c r="E137" s="730">
        <v>4.5160529093227852</v>
      </c>
      <c r="F137" s="730">
        <v>3.3201972454883952</v>
      </c>
      <c r="G137" s="731">
        <v>1.1132226126767804</v>
      </c>
      <c r="H137" s="730">
        <v>3.2264621633491237</v>
      </c>
      <c r="I137" s="730">
        <v>1.8758485875396631</v>
      </c>
      <c r="J137" s="730">
        <v>1.3057300235944147</v>
      </c>
      <c r="K137" s="730">
        <v>0.8568994846686252</v>
      </c>
      <c r="L137" s="731">
        <v>8.1540731452834844E-2</v>
      </c>
      <c r="M137" s="730">
        <v>2.810148785827475</v>
      </c>
      <c r="N137" s="730">
        <v>3.9239935340922889</v>
      </c>
      <c r="O137" s="730">
        <v>4.4440495819820889</v>
      </c>
      <c r="P137" s="730">
        <v>4.6900568737729724</v>
      </c>
      <c r="Q137" s="731">
        <v>2.4920711611548452</v>
      </c>
      <c r="R137" s="730">
        <v>0.25835874322009927</v>
      </c>
      <c r="S137" s="730">
        <v>2.9388481970991629</v>
      </c>
      <c r="T137" s="730">
        <v>4.1295098844892602</v>
      </c>
      <c r="U137" s="730">
        <v>1.2182504938500953</v>
      </c>
      <c r="V137" s="730">
        <v>2.3723948732781572</v>
      </c>
      <c r="W137" s="730">
        <v>14.545238516750967</v>
      </c>
      <c r="X137" s="730">
        <v>6.7607312047992636</v>
      </c>
      <c r="Y137" s="730">
        <v>0.63531467044519885</v>
      </c>
      <c r="Z137" s="730">
        <v>3.6921372913187747</v>
      </c>
      <c r="AA137" s="730">
        <v>9.0398905864352486</v>
      </c>
      <c r="AB137" s="730">
        <v>16.065758151243582</v>
      </c>
      <c r="AC137" s="730">
        <v>0.10791936535936428</v>
      </c>
      <c r="AD137" s="730">
        <v>2.7165910445637542</v>
      </c>
      <c r="AE137" s="730">
        <v>4.9815824650121829</v>
      </c>
      <c r="AF137" s="730">
        <v>1.0106180307994583</v>
      </c>
      <c r="AG137" s="730">
        <v>1.4788538008785355E-2</v>
      </c>
      <c r="AH137" s="730">
        <v>5.5755747955975394</v>
      </c>
      <c r="AI137" s="730">
        <v>3.3914235059161779</v>
      </c>
      <c r="AJ137" s="732">
        <v>0.4244543936098667</v>
      </c>
    </row>
    <row r="138" s="307" customFormat="true" ht="17.1" customHeight="true" x14ac:dyDescent="0.2">
      <c r="A138" s="1822"/>
      <c r="B138" s="728" t="s">
        <v>41</v>
      </c>
      <c r="C138" s="729">
        <v>1.2579999481664386</v>
      </c>
      <c r="D138" s="730">
        <v>2.5094553787878073</v>
      </c>
      <c r="E138" s="730">
        <v>2.6085336742824357</v>
      </c>
      <c r="F138" s="730">
        <v>2.9379265498927722</v>
      </c>
      <c r="G138" s="731">
        <v>1.0535543958259603</v>
      </c>
      <c r="H138" s="730">
        <v>1.736391702079517</v>
      </c>
      <c r="I138" s="730">
        <v>2.2891360016744033</v>
      </c>
      <c r="J138" s="730">
        <v>0.5904945391234584</v>
      </c>
      <c r="K138" s="730">
        <v>3.5576553591028723E-2</v>
      </c>
      <c r="L138" s="731">
        <v>0</v>
      </c>
      <c r="M138" s="730">
        <v>1.3108868576902291</v>
      </c>
      <c r="N138" s="730">
        <v>2.3345060167816194</v>
      </c>
      <c r="O138" s="730">
        <v>2.7945904039250133</v>
      </c>
      <c r="P138" s="730">
        <v>2.8544015786131287</v>
      </c>
      <c r="Q138" s="731">
        <v>2.3128115054356098</v>
      </c>
      <c r="R138" s="730">
        <v>0</v>
      </c>
      <c r="S138" s="730">
        <v>2.0931668743818554</v>
      </c>
      <c r="T138" s="730">
        <v>0.34416934413455263</v>
      </c>
      <c r="U138" s="730">
        <v>4.1041183389885525</v>
      </c>
      <c r="V138" s="730">
        <v>0.46746688313704704</v>
      </c>
      <c r="W138" s="730">
        <v>1.2443142161192131</v>
      </c>
      <c r="X138" s="730">
        <v>8.2523646682957565</v>
      </c>
      <c r="Y138" s="730">
        <v>2.4105990048833736</v>
      </c>
      <c r="Z138" s="730">
        <v>1.6488028706570983</v>
      </c>
      <c r="AA138" s="730">
        <v>1.5045678142885202</v>
      </c>
      <c r="AB138" s="730">
        <v>0.83952515720737086</v>
      </c>
      <c r="AC138" s="730">
        <v>0.44190484262035518</v>
      </c>
      <c r="AD138" s="730">
        <v>9.6075292187585681</v>
      </c>
      <c r="AE138" s="730">
        <v>1.2888863003517257</v>
      </c>
      <c r="AF138" s="730">
        <v>0.78362978592868382</v>
      </c>
      <c r="AG138" s="730">
        <v>7.9546539471593212</v>
      </c>
      <c r="AH138" s="730">
        <v>1.5862898905865761</v>
      </c>
      <c r="AI138" s="730">
        <v>4.0136003942270753</v>
      </c>
      <c r="AJ138" s="732">
        <v>1.0028093978745136</v>
      </c>
    </row>
    <row r="139" s="307" customFormat="true" ht="17.1" customHeight="true" x14ac:dyDescent="0.2">
      <c r="A139" s="1822"/>
      <c r="B139" s="728" t="s">
        <v>19</v>
      </c>
      <c r="C139" s="729">
        <v>90.009638737350684</v>
      </c>
      <c r="D139" s="730">
        <v>78.410099945639345</v>
      </c>
      <c r="E139" s="730">
        <v>66.331684243153035</v>
      </c>
      <c r="F139" s="730">
        <v>36.47865667187245</v>
      </c>
      <c r="G139" s="731">
        <v>4.9888147910476359</v>
      </c>
      <c r="H139" s="730">
        <v>46.404522328185024</v>
      </c>
      <c r="I139" s="730">
        <v>7.4814532545788373</v>
      </c>
      <c r="J139" s="730">
        <v>1.7266857695227535</v>
      </c>
      <c r="K139" s="730">
        <v>0.14454074738427344</v>
      </c>
      <c r="L139" s="731">
        <v>0</v>
      </c>
      <c r="M139" s="730">
        <v>90.8324737610574</v>
      </c>
      <c r="N139" s="730">
        <v>82.244697552741357</v>
      </c>
      <c r="O139" s="730">
        <v>72.811847855615909</v>
      </c>
      <c r="P139" s="730">
        <v>55.025372946945296</v>
      </c>
      <c r="Q139" s="731">
        <v>23.075330850772218</v>
      </c>
      <c r="R139" s="730">
        <v>53.684343922196078</v>
      </c>
      <c r="S139" s="730">
        <v>36.242159834800205</v>
      </c>
      <c r="T139" s="730">
        <v>66.949443453782209</v>
      </c>
      <c r="U139" s="730">
        <v>71.359341482327906</v>
      </c>
      <c r="V139" s="730">
        <v>63.741452842910732</v>
      </c>
      <c r="W139" s="730">
        <v>60.055232263950828</v>
      </c>
      <c r="X139" s="730">
        <v>54.284907851654808</v>
      </c>
      <c r="Y139" s="730">
        <v>48.544983429526688</v>
      </c>
      <c r="Z139" s="730">
        <v>71.944398710186974</v>
      </c>
      <c r="AA139" s="730">
        <v>75.176710890236734</v>
      </c>
      <c r="AB139" s="730">
        <v>51.690848686329083</v>
      </c>
      <c r="AC139" s="730">
        <v>1.7336334441541332</v>
      </c>
      <c r="AD139" s="730">
        <v>39.075059368010926</v>
      </c>
      <c r="AE139" s="730">
        <v>82.757990387866172</v>
      </c>
      <c r="AF139" s="730">
        <v>77.164065103988804</v>
      </c>
      <c r="AG139" s="730">
        <v>60.86256073329028</v>
      </c>
      <c r="AH139" s="730">
        <v>59.127113242037296</v>
      </c>
      <c r="AI139" s="730">
        <v>71.30237824875212</v>
      </c>
      <c r="AJ139" s="732">
        <v>65.593718726092504</v>
      </c>
    </row>
    <row r="140" s="307" customFormat="true" ht="17.1" customHeight="true" x14ac:dyDescent="0.2">
      <c r="A140" s="1822" t="s">
        <v>62</v>
      </c>
      <c r="B140" s="728" t="s">
        <v>194</v>
      </c>
      <c r="C140" s="729">
        <v>1.9980316089820701E-2</v>
      </c>
      <c r="D140" s="730">
        <v>6.0286006142878948E-2</v>
      </c>
      <c r="E140" s="730">
        <v>0.33062536948774418</v>
      </c>
      <c r="F140" s="730">
        <v>2.5211856933276611</v>
      </c>
      <c r="G140" s="731">
        <v>34.637370888650814</v>
      </c>
      <c r="H140" s="730">
        <v>5.8978043609276005</v>
      </c>
      <c r="I140" s="730">
        <v>23.606341151766234</v>
      </c>
      <c r="J140" s="730">
        <v>40.645637693590345</v>
      </c>
      <c r="K140" s="730">
        <v>59.540202757549956</v>
      </c>
      <c r="L140" s="731">
        <v>75.427093998534687</v>
      </c>
      <c r="M140" s="730">
        <v>2.4306672588344909E-2</v>
      </c>
      <c r="N140" s="730">
        <v>1.8445227044332047E-2</v>
      </c>
      <c r="O140" s="730">
        <v>7.6779641465579626E-2</v>
      </c>
      <c r="P140" s="730">
        <v>7.3783738571892105E-2</v>
      </c>
      <c r="Q140" s="731">
        <v>1.0635006009123456</v>
      </c>
      <c r="R140" s="730">
        <v>1.2778368275262248</v>
      </c>
      <c r="S140" s="730">
        <v>0.83099767127016788</v>
      </c>
      <c r="T140" s="730">
        <v>0.25589496509396448</v>
      </c>
      <c r="U140" s="730">
        <v>0</v>
      </c>
      <c r="V140" s="730">
        <v>1.5499481734977969</v>
      </c>
      <c r="W140" s="730">
        <v>1.0444813124470651</v>
      </c>
      <c r="X140" s="730">
        <v>0.72544745653380116</v>
      </c>
      <c r="Y140" s="730">
        <v>1.9876654223105046</v>
      </c>
      <c r="Z140" s="730">
        <v>0.23125683264691127</v>
      </c>
      <c r="AA140" s="730">
        <v>2.2875417351452737E-2</v>
      </c>
      <c r="AB140" s="730">
        <v>0.77197125299891023</v>
      </c>
      <c r="AC140" s="730">
        <v>72.536740383242929</v>
      </c>
      <c r="AD140" s="730">
        <v>6.5050517961724248</v>
      </c>
      <c r="AE140" s="730">
        <v>0.23919781001627763</v>
      </c>
      <c r="AF140" s="730">
        <v>2.9534982678474795E-2</v>
      </c>
      <c r="AG140" s="730">
        <v>0.67474135149147174</v>
      </c>
      <c r="AH140" s="730">
        <v>0.22784109303599342</v>
      </c>
      <c r="AI140" s="730">
        <v>0.8841653041716151</v>
      </c>
      <c r="AJ140" s="732">
        <v>0.19956521153376344</v>
      </c>
    </row>
    <row r="141" s="307" customFormat="true" ht="17.1" customHeight="true" x14ac:dyDescent="0.2">
      <c r="A141" s="1822"/>
      <c r="B141" s="728" t="s">
        <v>195</v>
      </c>
      <c r="C141" s="729">
        <v>5.7641949577261844</v>
      </c>
      <c r="D141" s="730">
        <v>14.524502661886718</v>
      </c>
      <c r="E141" s="730">
        <v>26.21310380375364</v>
      </c>
      <c r="F141" s="730">
        <v>54.76010904103611</v>
      </c>
      <c r="G141" s="731">
        <v>58.279111827585197</v>
      </c>
      <c r="H141" s="730">
        <v>42.734819445459024</v>
      </c>
      <c r="I141" s="730">
        <v>65.292047026215556</v>
      </c>
      <c r="J141" s="730">
        <v>55.73145197416882</v>
      </c>
      <c r="K141" s="730">
        <v>39.422780456806386</v>
      </c>
      <c r="L141" s="731">
        <v>24.491365270012587</v>
      </c>
      <c r="M141" s="730">
        <v>5.0221839228364598</v>
      </c>
      <c r="N141" s="730">
        <v>11.478357669340307</v>
      </c>
      <c r="O141" s="730">
        <v>19.881025537164643</v>
      </c>
      <c r="P141" s="730">
        <v>37.356384862096682</v>
      </c>
      <c r="Q141" s="731">
        <v>71.056285881725245</v>
      </c>
      <c r="R141" s="730">
        <v>44.779460507057919</v>
      </c>
      <c r="S141" s="730">
        <v>57.894827422448614</v>
      </c>
      <c r="T141" s="730">
        <v>28.335202205877845</v>
      </c>
      <c r="U141" s="730">
        <v>23.318289684833566</v>
      </c>
      <c r="V141" s="730">
        <v>31.868737227176197</v>
      </c>
      <c r="W141" s="730">
        <v>23.110733690731848</v>
      </c>
      <c r="X141" s="730">
        <v>29.976548818716335</v>
      </c>
      <c r="Y141" s="730">
        <v>46.421437472834519</v>
      </c>
      <c r="Z141" s="730">
        <v>22.483404295190152</v>
      </c>
      <c r="AA141" s="730">
        <v>14.260699053527398</v>
      </c>
      <c r="AB141" s="730">
        <v>30.631896752220978</v>
      </c>
      <c r="AC141" s="730">
        <v>25.3283826821399</v>
      </c>
      <c r="AD141" s="730">
        <v>42.095768572494393</v>
      </c>
      <c r="AE141" s="730">
        <v>10.732343036753688</v>
      </c>
      <c r="AF141" s="730">
        <v>21.012152096604744</v>
      </c>
      <c r="AG141" s="730">
        <v>30.507089440745656</v>
      </c>
      <c r="AH141" s="730">
        <v>33.483180978742752</v>
      </c>
      <c r="AI141" s="730">
        <v>20.446897101669371</v>
      </c>
      <c r="AJ141" s="732">
        <v>32.779452270889323</v>
      </c>
    </row>
    <row r="142" s="307" customFormat="true" ht="17.1" customHeight="true" x14ac:dyDescent="0.2">
      <c r="A142" s="1822"/>
      <c r="B142" s="728" t="s">
        <v>196</v>
      </c>
      <c r="C142" s="729">
        <v>0.77703737427669028</v>
      </c>
      <c r="D142" s="730">
        <v>1.5734667687611807</v>
      </c>
      <c r="E142" s="730">
        <v>1.3629537915212546</v>
      </c>
      <c r="F142" s="730">
        <v>1.1654892811685937</v>
      </c>
      <c r="G142" s="731">
        <v>0.85184468472237918</v>
      </c>
      <c r="H142" s="730">
        <v>1.1175069948860912</v>
      </c>
      <c r="I142" s="730">
        <v>1.4720393446257738</v>
      </c>
      <c r="J142" s="730">
        <v>1.1434105919610507</v>
      </c>
      <c r="K142" s="730">
        <v>0.8568994846686252</v>
      </c>
      <c r="L142" s="731">
        <v>8.1540731452834844E-2</v>
      </c>
      <c r="M142" s="730">
        <v>0.87790183051362081</v>
      </c>
      <c r="N142" s="730">
        <v>1.3224896517856104</v>
      </c>
      <c r="O142" s="730">
        <v>1.1322323813523212</v>
      </c>
      <c r="P142" s="730">
        <v>1.4666693076359933</v>
      </c>
      <c r="Q142" s="731">
        <v>1.1615454686812841</v>
      </c>
      <c r="R142" s="730">
        <v>2.4349485079489638E-2</v>
      </c>
      <c r="S142" s="730">
        <v>1.7884105652580868</v>
      </c>
      <c r="T142" s="730">
        <v>2.3264688419123427</v>
      </c>
      <c r="U142" s="730">
        <v>0.49768541632797503</v>
      </c>
      <c r="V142" s="730">
        <v>9.9625396382664433E-2</v>
      </c>
      <c r="W142" s="730">
        <v>0.18864799105965199</v>
      </c>
      <c r="X142" s="730">
        <v>0.6467242976569918</v>
      </c>
      <c r="Y142" s="730">
        <v>0.36436929705284643</v>
      </c>
      <c r="Z142" s="730">
        <v>0.41230930336595695</v>
      </c>
      <c r="AA142" s="730">
        <v>4.655126978802766</v>
      </c>
      <c r="AB142" s="730">
        <v>0.53652660377688166</v>
      </c>
      <c r="AC142" s="730">
        <v>0.10808345975273687</v>
      </c>
      <c r="AD142" s="730">
        <v>0.45019850650697335</v>
      </c>
      <c r="AE142" s="730">
        <v>3.6076836397947605</v>
      </c>
      <c r="AF142" s="730">
        <v>0.71678309242145566</v>
      </c>
      <c r="AG142" s="730">
        <v>0</v>
      </c>
      <c r="AH142" s="730">
        <v>5.2858213121139137</v>
      </c>
      <c r="AI142" s="730">
        <v>0.923397837182516</v>
      </c>
      <c r="AJ142" s="732">
        <v>0.15121749646599061</v>
      </c>
    </row>
    <row r="143" s="307" customFormat="true" ht="17.1" customHeight="true" x14ac:dyDescent="0.2">
      <c r="A143" s="1822"/>
      <c r="B143" s="728" t="s">
        <v>197</v>
      </c>
      <c r="C143" s="729">
        <v>6.2689259744101019E-3</v>
      </c>
      <c r="D143" s="730">
        <v>0</v>
      </c>
      <c r="E143" s="730">
        <v>0.16297292519346748</v>
      </c>
      <c r="F143" s="730">
        <v>0.2017199759481885</v>
      </c>
      <c r="G143" s="731">
        <v>0.3711503428033367</v>
      </c>
      <c r="H143" s="730">
        <v>0.52320844335563577</v>
      </c>
      <c r="I143" s="730">
        <v>0.13159633519132655</v>
      </c>
      <c r="J143" s="730">
        <v>0</v>
      </c>
      <c r="K143" s="730">
        <v>3.5576553591028723E-2</v>
      </c>
      <c r="L143" s="731">
        <v>0</v>
      </c>
      <c r="M143" s="730">
        <v>0</v>
      </c>
      <c r="N143" s="730">
        <v>7.624714970480246E-3</v>
      </c>
      <c r="O143" s="730">
        <v>8.081240337151617E-2</v>
      </c>
      <c r="P143" s="730">
        <v>0.19461144160581353</v>
      </c>
      <c r="Q143" s="731">
        <v>0.46991273030044495</v>
      </c>
      <c r="R143" s="730">
        <v>0</v>
      </c>
      <c r="S143" s="730">
        <v>0.44381687435004202</v>
      </c>
      <c r="T143" s="730">
        <v>0</v>
      </c>
      <c r="U143" s="730">
        <v>0</v>
      </c>
      <c r="V143" s="730">
        <v>0</v>
      </c>
      <c r="W143" s="730">
        <v>0</v>
      </c>
      <c r="X143" s="730">
        <v>0.14651196012682588</v>
      </c>
      <c r="Y143" s="730">
        <v>0.86553661501210777</v>
      </c>
      <c r="Z143" s="730">
        <v>0</v>
      </c>
      <c r="AA143" s="730">
        <v>0</v>
      </c>
      <c r="AB143" s="730">
        <v>0.52660469922020869</v>
      </c>
      <c r="AC143" s="730">
        <v>0</v>
      </c>
      <c r="AD143" s="730">
        <v>0.27333310444368158</v>
      </c>
      <c r="AE143" s="730">
        <v>5.4559561142217793E-2</v>
      </c>
      <c r="AF143" s="730">
        <v>0.12911537942665646</v>
      </c>
      <c r="AG143" s="730">
        <v>0</v>
      </c>
      <c r="AH143" s="730">
        <v>0</v>
      </c>
      <c r="AI143" s="730">
        <v>0</v>
      </c>
      <c r="AJ143" s="732">
        <v>0</v>
      </c>
    </row>
    <row r="144" s="307" customFormat="true" ht="17.1" customHeight="true" x14ac:dyDescent="0.2">
      <c r="A144" s="1822"/>
      <c r="B144" s="728" t="s">
        <v>198</v>
      </c>
      <c r="C144" s="729">
        <v>5.2795924799866209E-2</v>
      </c>
      <c r="D144" s="730">
        <v>5.5056574433682094E-2</v>
      </c>
      <c r="E144" s="730">
        <v>7.0433545782508447E-2</v>
      </c>
      <c r="F144" s="730">
        <v>5.3501959936150548E-2</v>
      </c>
      <c r="G144" s="731">
        <v>5.6189538095069796E-2</v>
      </c>
      <c r="H144" s="730">
        <v>9.4892762906283179E-2</v>
      </c>
      <c r="I144" s="730">
        <v>0</v>
      </c>
      <c r="J144" s="730">
        <v>0</v>
      </c>
      <c r="K144" s="730">
        <v>0</v>
      </c>
      <c r="L144" s="731">
        <v>0</v>
      </c>
      <c r="M144" s="730">
        <v>6.4227875692268052E-2</v>
      </c>
      <c r="N144" s="730">
        <v>0</v>
      </c>
      <c r="O144" s="730">
        <v>0.15271413425106756</v>
      </c>
      <c r="P144" s="730">
        <v>0</v>
      </c>
      <c r="Q144" s="731">
        <v>0.11283623504943401</v>
      </c>
      <c r="R144" s="730">
        <v>0</v>
      </c>
      <c r="S144" s="730">
        <v>0</v>
      </c>
      <c r="T144" s="730">
        <v>2.4413110490272737E-2</v>
      </c>
      <c r="U144" s="730">
        <v>0</v>
      </c>
      <c r="V144" s="730">
        <v>0</v>
      </c>
      <c r="W144" s="730">
        <v>0.12592302076243492</v>
      </c>
      <c r="X144" s="730">
        <v>0</v>
      </c>
      <c r="Y144" s="730">
        <v>0</v>
      </c>
      <c r="Z144" s="730">
        <v>0</v>
      </c>
      <c r="AA144" s="730">
        <v>0.25737951186389507</v>
      </c>
      <c r="AB144" s="730">
        <v>0</v>
      </c>
      <c r="AC144" s="730">
        <v>0</v>
      </c>
      <c r="AD144" s="730">
        <v>0.91417746539614975</v>
      </c>
      <c r="AE144" s="730">
        <v>0.12879791487870351</v>
      </c>
      <c r="AF144" s="730">
        <v>0</v>
      </c>
      <c r="AG144" s="730">
        <v>0</v>
      </c>
      <c r="AH144" s="730">
        <v>0.1680975384609579</v>
      </c>
      <c r="AI144" s="730">
        <v>0</v>
      </c>
      <c r="AJ144" s="732">
        <v>0.15274337183944134</v>
      </c>
    </row>
    <row r="145" s="307" customFormat="true" ht="17.1" customHeight="true" x14ac:dyDescent="0.2">
      <c r="A145" s="1822"/>
      <c r="B145" s="728" t="s">
        <v>318</v>
      </c>
      <c r="C145" s="729">
        <v>0.28043498755363067</v>
      </c>
      <c r="D145" s="730">
        <v>0.27994000023919918</v>
      </c>
      <c r="E145" s="730">
        <v>0.17103395285623954</v>
      </c>
      <c r="F145" s="730">
        <v>9.0098377738199203E-2</v>
      </c>
      <c r="G145" s="731">
        <v>3.3489534324958252E-3</v>
      </c>
      <c r="H145" s="730">
        <v>0.19032009168514452</v>
      </c>
      <c r="I145" s="730">
        <v>1.1319266785234946E-2</v>
      </c>
      <c r="J145" s="730">
        <v>1.877388462121405E-2</v>
      </c>
      <c r="K145" s="730">
        <v>0</v>
      </c>
      <c r="L145" s="731">
        <v>0</v>
      </c>
      <c r="M145" s="730">
        <v>0.17130946912782544</v>
      </c>
      <c r="N145" s="730">
        <v>0.41676150690824137</v>
      </c>
      <c r="O145" s="730">
        <v>0.13585675229523941</v>
      </c>
      <c r="P145" s="730">
        <v>0.20630291534022507</v>
      </c>
      <c r="Q145" s="731">
        <v>2.5491455183006034E-2</v>
      </c>
      <c r="R145" s="730">
        <v>0</v>
      </c>
      <c r="S145" s="730">
        <v>0</v>
      </c>
      <c r="T145" s="730">
        <v>0.27775751132046478</v>
      </c>
      <c r="U145" s="730">
        <v>0</v>
      </c>
      <c r="V145" s="730">
        <v>9.406096255736604E-2</v>
      </c>
      <c r="W145" s="730">
        <v>0.92299853540927823</v>
      </c>
      <c r="X145" s="730">
        <v>0.33607100884968572</v>
      </c>
      <c r="Y145" s="730">
        <v>0</v>
      </c>
      <c r="Z145" s="730">
        <v>0</v>
      </c>
      <c r="AA145" s="730">
        <v>1.1604434810596425</v>
      </c>
      <c r="AB145" s="730">
        <v>0</v>
      </c>
      <c r="AC145" s="730">
        <v>0</v>
      </c>
      <c r="AD145" s="730">
        <v>6.80480783378032E-2</v>
      </c>
      <c r="AE145" s="730">
        <v>2.9074802255751916E-2</v>
      </c>
      <c r="AF145" s="730">
        <v>0.14622485263436821</v>
      </c>
      <c r="AG145" s="730">
        <v>0</v>
      </c>
      <c r="AH145" s="730">
        <v>0</v>
      </c>
      <c r="AI145" s="730">
        <v>0.82019973019332881</v>
      </c>
      <c r="AJ145" s="732">
        <v>0</v>
      </c>
    </row>
    <row r="146" s="307" customFormat="true" ht="17.1" customHeight="true" x14ac:dyDescent="0.2">
      <c r="A146" s="1822"/>
      <c r="B146" s="728" t="s">
        <v>200</v>
      </c>
      <c r="C146" s="729">
        <v>1.6544547997529215</v>
      </c>
      <c r="D146" s="730">
        <v>2.4497135780174966</v>
      </c>
      <c r="E146" s="730">
        <v>2.7548325987967379</v>
      </c>
      <c r="F146" s="730">
        <v>1.7851698034672812</v>
      </c>
      <c r="G146" s="731">
        <v>0.20270362396732033</v>
      </c>
      <c r="H146" s="730">
        <v>1.8237423138716051</v>
      </c>
      <c r="I146" s="730">
        <v>0.40405726440158007</v>
      </c>
      <c r="J146" s="730">
        <v>0.14354554701214936</v>
      </c>
      <c r="K146" s="730">
        <v>0</v>
      </c>
      <c r="L146" s="731">
        <v>0</v>
      </c>
      <c r="M146" s="730">
        <v>1.5368219749742233</v>
      </c>
      <c r="N146" s="730">
        <v>1.946310575908788</v>
      </c>
      <c r="O146" s="730">
        <v>2.8780960373133158</v>
      </c>
      <c r="P146" s="730">
        <v>2.9732968251192022</v>
      </c>
      <c r="Q146" s="731">
        <v>0.91589950116439689</v>
      </c>
      <c r="R146" s="730">
        <v>0.23400925814060963</v>
      </c>
      <c r="S146" s="730">
        <v>1.0184494391438652</v>
      </c>
      <c r="T146" s="730">
        <v>1.5029252647726246</v>
      </c>
      <c r="U146" s="730">
        <v>0.72056507752212051</v>
      </c>
      <c r="V146" s="730">
        <v>0.31353654185788682</v>
      </c>
      <c r="W146" s="730">
        <v>13.163722651942763</v>
      </c>
      <c r="X146" s="730">
        <v>5.7779358982925855</v>
      </c>
      <c r="Y146" s="730">
        <v>0.27094537339235247</v>
      </c>
      <c r="Z146" s="730">
        <v>2.5421288647620277</v>
      </c>
      <c r="AA146" s="730">
        <v>2.9699438779923111</v>
      </c>
      <c r="AB146" s="730">
        <v>15.529231547466701</v>
      </c>
      <c r="AC146" s="730">
        <v>0</v>
      </c>
      <c r="AD146" s="730">
        <v>1.2841669943228275</v>
      </c>
      <c r="AE146" s="730">
        <v>1.2160261080829662</v>
      </c>
      <c r="AF146" s="730">
        <v>0.14761008574363457</v>
      </c>
      <c r="AG146" s="730">
        <v>1.479510194660979E-2</v>
      </c>
      <c r="AH146" s="730">
        <v>0.12165594502266955</v>
      </c>
      <c r="AI146" s="730">
        <v>1.6539524617570078</v>
      </c>
      <c r="AJ146" s="732">
        <v>0.12049352530443477</v>
      </c>
    </row>
    <row r="147" s="307" customFormat="true" ht="17.1" customHeight="true" x14ac:dyDescent="0.2">
      <c r="A147" s="1822"/>
      <c r="B147" s="728" t="s">
        <v>201</v>
      </c>
      <c r="C147" s="729">
        <v>0.10975289481768716</v>
      </c>
      <c r="D147" s="730">
        <v>0.56654124922585603</v>
      </c>
      <c r="E147" s="730">
        <v>0.24186026228108434</v>
      </c>
      <c r="F147" s="730">
        <v>0.40560192016621027</v>
      </c>
      <c r="G147" s="731">
        <v>0</v>
      </c>
      <c r="H147" s="730">
        <v>0.20245468856172374</v>
      </c>
      <c r="I147" s="730">
        <v>0</v>
      </c>
      <c r="J147" s="730">
        <v>0</v>
      </c>
      <c r="K147" s="730">
        <v>0</v>
      </c>
      <c r="L147" s="731">
        <v>0</v>
      </c>
      <c r="M147" s="730">
        <v>0.12770685118077318</v>
      </c>
      <c r="N147" s="730">
        <v>0.45327866379407067</v>
      </c>
      <c r="O147" s="730">
        <v>0.43553710730355422</v>
      </c>
      <c r="P147" s="730">
        <v>0.2762225234463318</v>
      </c>
      <c r="Q147" s="731">
        <v>0.2741131120702433</v>
      </c>
      <c r="R147" s="730">
        <v>0</v>
      </c>
      <c r="S147" s="730">
        <v>0.58893747628315274</v>
      </c>
      <c r="T147" s="730">
        <v>0.17472974479931805</v>
      </c>
      <c r="U147" s="730">
        <v>0.36031129464259698</v>
      </c>
      <c r="V147" s="730">
        <v>0</v>
      </c>
      <c r="W147" s="730">
        <v>0.8278407291255454</v>
      </c>
      <c r="X147" s="730">
        <v>1.0619261968747387</v>
      </c>
      <c r="Y147" s="730">
        <v>0</v>
      </c>
      <c r="Z147" s="730">
        <v>0.87143929543818577</v>
      </c>
      <c r="AA147" s="730">
        <v>0.93369811230257349</v>
      </c>
      <c r="AB147" s="730">
        <v>0.14131887219758971</v>
      </c>
      <c r="AC147" s="730">
        <v>5.6848253722540092E-2</v>
      </c>
      <c r="AD147" s="730">
        <v>7.7395798514583045E-2</v>
      </c>
      <c r="AE147" s="730">
        <v>0.14656922993698462</v>
      </c>
      <c r="AF147" s="730">
        <v>0.43534626723059633</v>
      </c>
      <c r="AG147" s="730">
        <v>0.14637513490989046</v>
      </c>
      <c r="AH147" s="730">
        <v>0</v>
      </c>
      <c r="AI147" s="730">
        <v>0.13284292310437282</v>
      </c>
      <c r="AJ147" s="732">
        <v>0</v>
      </c>
    </row>
    <row r="148" s="307" customFormat="true" ht="17.1" customHeight="true" x14ac:dyDescent="0.2">
      <c r="A148" s="1822"/>
      <c r="B148" s="728" t="s">
        <v>319</v>
      </c>
      <c r="C148" s="729">
        <v>90.009638737350684</v>
      </c>
      <c r="D148" s="730">
        <v>78.436883186965417</v>
      </c>
      <c r="E148" s="730">
        <v>66.331684243153035</v>
      </c>
      <c r="F148" s="730">
        <v>36.490171202132117</v>
      </c>
      <c r="G148" s="731">
        <v>4.9926875758214218</v>
      </c>
      <c r="H148" s="730">
        <v>46.404522328185024</v>
      </c>
      <c r="I148" s="730">
        <v>7.5275871094490947</v>
      </c>
      <c r="J148" s="730">
        <v>1.7266857695227535</v>
      </c>
      <c r="K148" s="730">
        <v>0.14454074738427344</v>
      </c>
      <c r="L148" s="731">
        <v>0</v>
      </c>
      <c r="M148" s="730">
        <v>90.8324737610574</v>
      </c>
      <c r="N148" s="730">
        <v>82.244697552741357</v>
      </c>
      <c r="O148" s="730">
        <v>72.842115769782154</v>
      </c>
      <c r="P148" s="730">
        <v>55.025372946945296</v>
      </c>
      <c r="Q148" s="731">
        <v>23.075330850772218</v>
      </c>
      <c r="R148" s="730">
        <v>53.684343922196078</v>
      </c>
      <c r="S148" s="730">
        <v>36.242159834800205</v>
      </c>
      <c r="T148" s="730">
        <v>66.982757495027784</v>
      </c>
      <c r="U148" s="730">
        <v>71.359341482327906</v>
      </c>
      <c r="V148" s="730">
        <v>63.741452842910732</v>
      </c>
      <c r="W148" s="730">
        <v>60.055232263950828</v>
      </c>
      <c r="X148" s="730">
        <v>54.284907851654808</v>
      </c>
      <c r="Y148" s="730">
        <v>48.544983429526688</v>
      </c>
      <c r="Z148" s="730">
        <v>71.944398710186974</v>
      </c>
      <c r="AA148" s="730">
        <v>75.201686353537085</v>
      </c>
      <c r="AB148" s="730">
        <v>51.690848686329083</v>
      </c>
      <c r="AC148" s="730">
        <v>1.7362694819718285</v>
      </c>
      <c r="AD148" s="730">
        <v>39.075059368010926</v>
      </c>
      <c r="AE148" s="730">
        <v>82.757990387866172</v>
      </c>
      <c r="AF148" s="730">
        <v>77.164065103988804</v>
      </c>
      <c r="AG148" s="730">
        <v>60.889574767013698</v>
      </c>
      <c r="AH148" s="730">
        <v>59.127113242037296</v>
      </c>
      <c r="AI148" s="730">
        <v>71.431184242749353</v>
      </c>
      <c r="AJ148" s="732">
        <v>65.593718726092504</v>
      </c>
    </row>
    <row r="149" s="307" customFormat="true" ht="17.1" customHeight="true" x14ac:dyDescent="0.2">
      <c r="A149" s="1822"/>
      <c r="B149" s="728" t="s">
        <v>203</v>
      </c>
      <c r="C149" s="729">
        <v>0.18346295428374634</v>
      </c>
      <c r="D149" s="730">
        <v>0.14399656476722586</v>
      </c>
      <c r="E149" s="730">
        <v>0.15679902036604407</v>
      </c>
      <c r="F149" s="730">
        <v>0.22698584728703658</v>
      </c>
      <c r="G149" s="731">
        <v>0</v>
      </c>
      <c r="H149" s="730">
        <v>0</v>
      </c>
      <c r="I149" s="730">
        <v>0</v>
      </c>
      <c r="J149" s="730">
        <v>0</v>
      </c>
      <c r="K149" s="730">
        <v>0</v>
      </c>
      <c r="L149" s="731">
        <v>0</v>
      </c>
      <c r="M149" s="730">
        <v>0.15988763551953689</v>
      </c>
      <c r="N149" s="730">
        <v>0.23843179948965085</v>
      </c>
      <c r="O149" s="730">
        <v>0.14699766995215491</v>
      </c>
      <c r="P149" s="730">
        <v>4.3787825677552586E-2</v>
      </c>
      <c r="Q149" s="731">
        <v>0.27629850107672382</v>
      </c>
      <c r="R149" s="730">
        <v>0</v>
      </c>
      <c r="S149" s="730">
        <v>0.13198819269721018</v>
      </c>
      <c r="T149" s="730">
        <v>0</v>
      </c>
      <c r="U149" s="730">
        <v>0</v>
      </c>
      <c r="V149" s="730">
        <v>1.8651719724802402</v>
      </c>
      <c r="W149" s="730">
        <v>0.14394631757683829</v>
      </c>
      <c r="X149" s="730">
        <v>0</v>
      </c>
      <c r="Y149" s="730">
        <v>0</v>
      </c>
      <c r="Z149" s="730">
        <v>0.73769912319079178</v>
      </c>
      <c r="AA149" s="730">
        <v>0</v>
      </c>
      <c r="AB149" s="730">
        <v>0</v>
      </c>
      <c r="AC149" s="730">
        <v>0</v>
      </c>
      <c r="AD149" s="730">
        <v>0</v>
      </c>
      <c r="AE149" s="730">
        <v>0</v>
      </c>
      <c r="AF149" s="730">
        <v>0</v>
      </c>
      <c r="AG149" s="730">
        <v>0</v>
      </c>
      <c r="AH149" s="730">
        <v>0</v>
      </c>
      <c r="AI149" s="730">
        <v>0</v>
      </c>
      <c r="AJ149" s="732">
        <v>0</v>
      </c>
    </row>
    <row r="150" s="307" customFormat="true" ht="17.1" customHeight="true" x14ac:dyDescent="0.2">
      <c r="A150" s="1822"/>
      <c r="B150" s="728" t="s">
        <v>204</v>
      </c>
      <c r="C150" s="729">
        <v>0.1510165827266915</v>
      </c>
      <c r="D150" s="730">
        <v>0.73131130914324283</v>
      </c>
      <c r="E150" s="730">
        <v>0.72555996459915084</v>
      </c>
      <c r="F150" s="730">
        <v>8.8575133650663676E-2</v>
      </c>
      <c r="G150" s="731">
        <v>5.9286498107534438E-3</v>
      </c>
      <c r="H150" s="730">
        <v>5.8552342305764005E-2</v>
      </c>
      <c r="I150" s="730">
        <v>3.3461410996948444E-2</v>
      </c>
      <c r="J150" s="730">
        <v>0</v>
      </c>
      <c r="K150" s="730">
        <v>0</v>
      </c>
      <c r="L150" s="731">
        <v>0</v>
      </c>
      <c r="M150" s="730">
        <v>0.15705807771255381</v>
      </c>
      <c r="N150" s="730">
        <v>0.66373639977136123</v>
      </c>
      <c r="O150" s="730">
        <v>0.69391603217055542</v>
      </c>
      <c r="P150" s="730">
        <v>0.47078855870144537</v>
      </c>
      <c r="Q150" s="731">
        <v>6.5689578400821083E-2</v>
      </c>
      <c r="R150" s="730">
        <v>0</v>
      </c>
      <c r="S150" s="730">
        <v>0</v>
      </c>
      <c r="T150" s="730">
        <v>0.11985086070556415</v>
      </c>
      <c r="U150" s="730">
        <v>0</v>
      </c>
      <c r="V150" s="730">
        <v>0.18812192511473208</v>
      </c>
      <c r="W150" s="730">
        <v>0</v>
      </c>
      <c r="X150" s="730">
        <v>5.6862053976388012</v>
      </c>
      <c r="Y150" s="730">
        <v>0</v>
      </c>
      <c r="Z150" s="730">
        <v>0</v>
      </c>
      <c r="AA150" s="730">
        <v>0</v>
      </c>
      <c r="AB150" s="730">
        <v>0</v>
      </c>
      <c r="AC150" s="730">
        <v>0</v>
      </c>
      <c r="AD150" s="730">
        <v>0</v>
      </c>
      <c r="AE150" s="730">
        <v>5.1530988825380389E-2</v>
      </c>
      <c r="AF150" s="730">
        <v>0</v>
      </c>
      <c r="AG150" s="730">
        <v>0</v>
      </c>
      <c r="AH150" s="730">
        <v>0</v>
      </c>
      <c r="AI150" s="730">
        <v>0.98332049775355623</v>
      </c>
      <c r="AJ150" s="732">
        <v>0</v>
      </c>
    </row>
    <row r="151" s="307" customFormat="true" ht="17.1" customHeight="true" x14ac:dyDescent="0.2">
      <c r="A151" s="1822"/>
      <c r="B151" s="728" t="s">
        <v>205</v>
      </c>
      <c r="C151" s="729">
        <v>0.61529272964417525</v>
      </c>
      <c r="D151" s="730">
        <v>0.9696001366446938</v>
      </c>
      <c r="E151" s="730">
        <v>1.117434333267374</v>
      </c>
      <c r="F151" s="730">
        <v>1.8673592066602536</v>
      </c>
      <c r="G151" s="731">
        <v>0.46174601214819089</v>
      </c>
      <c r="H151" s="730">
        <v>0.35808436469872124</v>
      </c>
      <c r="I151" s="730">
        <v>1.2022820168142201</v>
      </c>
      <c r="J151" s="730">
        <v>0.52949622470464852</v>
      </c>
      <c r="K151" s="730">
        <v>0</v>
      </c>
      <c r="L151" s="731">
        <v>0</v>
      </c>
      <c r="M151" s="730">
        <v>0.68261424850778407</v>
      </c>
      <c r="N151" s="730">
        <v>0.95396104621607303</v>
      </c>
      <c r="O151" s="730">
        <v>1.1893930043981564</v>
      </c>
      <c r="P151" s="730">
        <v>1.504827052408354</v>
      </c>
      <c r="Q151" s="731">
        <v>1.3395601011643352</v>
      </c>
      <c r="R151" s="730">
        <v>0</v>
      </c>
      <c r="S151" s="730">
        <v>0</v>
      </c>
      <c r="T151" s="730">
        <v>0</v>
      </c>
      <c r="U151" s="730">
        <v>3.7137909853822171</v>
      </c>
      <c r="V151" s="730">
        <v>0</v>
      </c>
      <c r="W151" s="730">
        <v>0.14916396322907188</v>
      </c>
      <c r="X151" s="730">
        <v>1.3577211136553917</v>
      </c>
      <c r="Y151" s="730">
        <v>1.2285286508414994</v>
      </c>
      <c r="Z151" s="730">
        <v>6.772728552768352E-2</v>
      </c>
      <c r="AA151" s="730">
        <v>0</v>
      </c>
      <c r="AB151" s="730">
        <v>0</v>
      </c>
      <c r="AC151" s="730">
        <v>0.16887523123603815</v>
      </c>
      <c r="AD151" s="730">
        <v>8.3436523328450036</v>
      </c>
      <c r="AE151" s="730">
        <v>0</v>
      </c>
      <c r="AF151" s="730">
        <v>0.21916813927143125</v>
      </c>
      <c r="AG151" s="730">
        <v>7.5831280108100545</v>
      </c>
      <c r="AH151" s="730">
        <v>1.0679719164965038</v>
      </c>
      <c r="AI151" s="730">
        <v>2.2577103450860494</v>
      </c>
      <c r="AJ151" s="732">
        <v>0.85176719820219038</v>
      </c>
    </row>
    <row r="152" s="307" customFormat="true" ht="17.1" customHeight="true" x14ac:dyDescent="0.2">
      <c r="A152" s="1822"/>
      <c r="B152" s="728" t="s">
        <v>320</v>
      </c>
      <c r="C152" s="729">
        <v>0.37566881500347465</v>
      </c>
      <c r="D152" s="730">
        <v>0.20870196377224498</v>
      </c>
      <c r="E152" s="730">
        <v>0.3607061889413592</v>
      </c>
      <c r="F152" s="730">
        <v>0.34403255748153572</v>
      </c>
      <c r="G152" s="731">
        <v>0.13791790296359813</v>
      </c>
      <c r="H152" s="730">
        <v>0.59409186315767226</v>
      </c>
      <c r="I152" s="730">
        <v>0.31926907375408153</v>
      </c>
      <c r="J152" s="730">
        <v>6.0998314418809853E-2</v>
      </c>
      <c r="K152" s="730">
        <v>0</v>
      </c>
      <c r="L152" s="731">
        <v>0</v>
      </c>
      <c r="M152" s="730">
        <v>0.34350768028911816</v>
      </c>
      <c r="N152" s="730">
        <v>0.25590519202963519</v>
      </c>
      <c r="O152" s="730">
        <v>0.35452352917960256</v>
      </c>
      <c r="P152" s="730">
        <v>0.40795200245118357</v>
      </c>
      <c r="Q152" s="731">
        <v>0.16353598349976706</v>
      </c>
      <c r="R152" s="730">
        <v>0</v>
      </c>
      <c r="S152" s="730">
        <v>1.060412523748661</v>
      </c>
      <c r="T152" s="730">
        <v>0</v>
      </c>
      <c r="U152" s="730">
        <v>3.0016058963738792E-2</v>
      </c>
      <c r="V152" s="730">
        <v>0.27934495802231496</v>
      </c>
      <c r="W152" s="730">
        <v>0.26730952376459599</v>
      </c>
      <c r="X152" s="730">
        <v>0</v>
      </c>
      <c r="Y152" s="730">
        <v>0.31653373902976656</v>
      </c>
      <c r="Z152" s="730">
        <v>0.70963628969122949</v>
      </c>
      <c r="AA152" s="730">
        <v>0.53814721356265294</v>
      </c>
      <c r="AB152" s="730">
        <v>0.17160158578957255</v>
      </c>
      <c r="AC152" s="730">
        <v>6.4800507934007961E-2</v>
      </c>
      <c r="AD152" s="730">
        <v>0.91314798295529953</v>
      </c>
      <c r="AE152" s="730">
        <v>1.0362265204471426</v>
      </c>
      <c r="AF152" s="730">
        <v>0</v>
      </c>
      <c r="AG152" s="730">
        <v>0.18429619308249223</v>
      </c>
      <c r="AH152" s="730">
        <v>0.51831797409007252</v>
      </c>
      <c r="AI152" s="730">
        <v>0.46632955633263606</v>
      </c>
      <c r="AJ152" s="732">
        <v>0.15104219967232302</v>
      </c>
    </row>
    <row r="153" s="307" customFormat="true" ht="17.1" customHeight="true" x14ac:dyDescent="0.2">
      <c r="A153" s="1822" t="s">
        <v>193</v>
      </c>
      <c r="B153" s="728" t="s">
        <v>49</v>
      </c>
      <c r="C153" s="729">
        <v>2.6660269027943371</v>
      </c>
      <c r="D153" s="730">
        <v>6.0056138791426505</v>
      </c>
      <c r="E153" s="730">
        <v>7.3469132326946269</v>
      </c>
      <c r="F153" s="730">
        <v>11.532798440577846</v>
      </c>
      <c r="G153" s="731">
        <v>7.5546949164729966</v>
      </c>
      <c r="H153" s="730">
        <v>13.54789624253376</v>
      </c>
      <c r="I153" s="730">
        <v>14.38587444275004</v>
      </c>
      <c r="J153" s="730">
        <v>9.4966164902992514</v>
      </c>
      <c r="K153" s="730">
        <v>2.3273757479325718</v>
      </c>
      <c r="L153" s="731">
        <v>0.58092634721869896</v>
      </c>
      <c r="M153" s="730">
        <v>2.585742326144127</v>
      </c>
      <c r="N153" s="730">
        <v>5.0711015187149968</v>
      </c>
      <c r="O153" s="730">
        <v>6.0531734981061991</v>
      </c>
      <c r="P153" s="730">
        <v>9.1371045012721215</v>
      </c>
      <c r="Q153" s="731">
        <v>11.128913970368835</v>
      </c>
      <c r="R153" s="730">
        <v>8.0560506023239089</v>
      </c>
      <c r="S153" s="730">
        <v>13.06997118961189</v>
      </c>
      <c r="T153" s="730">
        <v>6.4848898414138283</v>
      </c>
      <c r="U153" s="730">
        <v>4.0350595139263881</v>
      </c>
      <c r="V153" s="730">
        <v>5.8157895221982798</v>
      </c>
      <c r="W153" s="730">
        <v>11.469135650456302</v>
      </c>
      <c r="X153" s="730">
        <v>4.1749271099310636</v>
      </c>
      <c r="Y153" s="730">
        <v>9.1107709058247934</v>
      </c>
      <c r="Z153" s="730">
        <v>3.7132693460232424</v>
      </c>
      <c r="AA153" s="730">
        <v>3.7197374382939485</v>
      </c>
      <c r="AB153" s="730">
        <v>5.443560863111788</v>
      </c>
      <c r="AC153" s="730">
        <v>6.9840727415368713</v>
      </c>
      <c r="AD153" s="730">
        <v>6.9374197109350551</v>
      </c>
      <c r="AE153" s="730">
        <v>2.7884936218952245</v>
      </c>
      <c r="AF153" s="730">
        <v>2.1205054389705582</v>
      </c>
      <c r="AG153" s="730">
        <v>4.7166271027898166</v>
      </c>
      <c r="AH153" s="730">
        <v>7.5179148909127402</v>
      </c>
      <c r="AI153" s="730">
        <v>2.7207331771035332</v>
      </c>
      <c r="AJ153" s="732">
        <v>11.459804098740324</v>
      </c>
    </row>
    <row r="154" s="307" customFormat="true" ht="17.1" customHeight="true" x14ac:dyDescent="0.2">
      <c r="A154" s="1822"/>
      <c r="B154" s="728" t="s">
        <v>48</v>
      </c>
      <c r="C154" s="729">
        <v>6.0663344116885192</v>
      </c>
      <c r="D154" s="730">
        <v>13.074830796430033</v>
      </c>
      <c r="E154" s="730">
        <v>23.712868849869523</v>
      </c>
      <c r="F154" s="730">
        <v>49.05061833765695</v>
      </c>
      <c r="G154" s="731">
        <v>86.402935896653503</v>
      </c>
      <c r="H154" s="730">
        <v>38.311189727202013</v>
      </c>
      <c r="I154" s="730">
        <v>75.843536300996774</v>
      </c>
      <c r="J154" s="730">
        <v>88.186203201054397</v>
      </c>
      <c r="K154" s="730">
        <v>97.492506951092125</v>
      </c>
      <c r="L154" s="731">
        <v>99.419073652781307</v>
      </c>
      <c r="M154" s="730">
        <v>5.270897055108148</v>
      </c>
      <c r="N154" s="730">
        <v>10.349694911761942</v>
      </c>
      <c r="O154" s="730">
        <v>18.340388242352738</v>
      </c>
      <c r="P154" s="730">
        <v>32.983120973169363</v>
      </c>
      <c r="Q154" s="731">
        <v>63.48294367342374</v>
      </c>
      <c r="R154" s="730">
        <v>38.259605475480328</v>
      </c>
      <c r="S154" s="730">
        <v>48.594702101206039</v>
      </c>
      <c r="T154" s="730">
        <v>26.221497360669581</v>
      </c>
      <c r="U154" s="730">
        <v>20.501480664757278</v>
      </c>
      <c r="V154" s="730">
        <v>29.975290751753867</v>
      </c>
      <c r="W154" s="730">
        <v>27.231317869473571</v>
      </c>
      <c r="X154" s="730">
        <v>33.287800370118354</v>
      </c>
      <c r="Y154" s="730">
        <v>39.933646659765444</v>
      </c>
      <c r="Z154" s="730">
        <v>22.693529073132595</v>
      </c>
      <c r="AA154" s="730">
        <v>19.598983857180581</v>
      </c>
      <c r="AB154" s="730">
        <v>42.026065293351685</v>
      </c>
      <c r="AC154" s="730">
        <v>90.840388971688739</v>
      </c>
      <c r="AD154" s="730">
        <v>44.379991702295527</v>
      </c>
      <c r="AE154" s="730">
        <v>13.164629689886928</v>
      </c>
      <c r="AF154" s="730">
        <v>19.931799671112117</v>
      </c>
      <c r="AG154" s="730">
        <v>26.466158216760487</v>
      </c>
      <c r="AH154" s="730">
        <v>31.768681976463554</v>
      </c>
      <c r="AI154" s="730">
        <v>21.963288179917082</v>
      </c>
      <c r="AJ154" s="732">
        <v>21.94366777729266</v>
      </c>
    </row>
    <row r="155" s="307" customFormat="true" ht="17.1" customHeight="true" x14ac:dyDescent="0.2">
      <c r="A155" s="1822"/>
      <c r="B155" s="728" t="s">
        <v>191</v>
      </c>
      <c r="C155" s="729">
        <v>91.26763868551717</v>
      </c>
      <c r="D155" s="730">
        <v>80.919555324427151</v>
      </c>
      <c r="E155" s="730">
        <v>68.940217917435461</v>
      </c>
      <c r="F155" s="730">
        <v>39.416583221765251</v>
      </c>
      <c r="G155" s="731">
        <v>6.0423691868735956</v>
      </c>
      <c r="H155" s="730">
        <v>48.14091403026454</v>
      </c>
      <c r="I155" s="730">
        <v>9.7705892562532402</v>
      </c>
      <c r="J155" s="730">
        <v>2.3171803086462122</v>
      </c>
      <c r="K155" s="730">
        <v>0.18011730097530215</v>
      </c>
      <c r="L155" s="731">
        <v>0</v>
      </c>
      <c r="M155" s="730">
        <v>92.143360618747664</v>
      </c>
      <c r="N155" s="730">
        <v>84.579203569522946</v>
      </c>
      <c r="O155" s="730">
        <v>75.606438259540894</v>
      </c>
      <c r="P155" s="730">
        <v>57.87977452555846</v>
      </c>
      <c r="Q155" s="731">
        <v>25.388142356207823</v>
      </c>
      <c r="R155" s="730">
        <v>53.684343922196078</v>
      </c>
      <c r="S155" s="730">
        <v>38.33532670918207</v>
      </c>
      <c r="T155" s="730">
        <v>67.293612797916751</v>
      </c>
      <c r="U155" s="730">
        <v>75.463459821316476</v>
      </c>
      <c r="V155" s="730">
        <v>64.208919726047782</v>
      </c>
      <c r="W155" s="730">
        <v>61.299546480070042</v>
      </c>
      <c r="X155" s="730">
        <v>62.537272519950591</v>
      </c>
      <c r="Y155" s="730">
        <v>50.955582434410054</v>
      </c>
      <c r="Z155" s="730">
        <v>73.593201580844095</v>
      </c>
      <c r="AA155" s="730">
        <v>76.681278704525269</v>
      </c>
      <c r="AB155" s="730">
        <v>52.530373843536459</v>
      </c>
      <c r="AC155" s="730">
        <v>2.1755382867744886</v>
      </c>
      <c r="AD155" s="730">
        <v>48.682588586769462</v>
      </c>
      <c r="AE155" s="730">
        <v>84.046876688217907</v>
      </c>
      <c r="AF155" s="730">
        <v>77.947694889917472</v>
      </c>
      <c r="AG155" s="730">
        <v>68.817214680449538</v>
      </c>
      <c r="AH155" s="730">
        <v>60.713403132623867</v>
      </c>
      <c r="AI155" s="730">
        <v>75.315978642979275</v>
      </c>
      <c r="AJ155" s="732">
        <v>66.596528123967019</v>
      </c>
    </row>
    <row r="156" s="307" customFormat="true" ht="17.1" customHeight="true" x14ac:dyDescent="0.2">
      <c r="A156" s="1822" t="s">
        <v>206</v>
      </c>
      <c r="B156" s="728" t="s">
        <v>49</v>
      </c>
      <c r="C156" s="729">
        <v>28.681211274421493</v>
      </c>
      <c r="D156" s="730">
        <v>29.439888019887661</v>
      </c>
      <c r="E156" s="730">
        <v>23.592022224581736</v>
      </c>
      <c r="F156" s="730">
        <v>19.208008960906216</v>
      </c>
      <c r="G156" s="731">
        <v>8.2022021986093243</v>
      </c>
      <c r="H156" s="730">
        <v>26.563412414375826</v>
      </c>
      <c r="I156" s="730">
        <v>15.939422650981012</v>
      </c>
      <c r="J156" s="730">
        <v>9.7022681197557752</v>
      </c>
      <c r="K156" s="730">
        <v>2.3307446236311864</v>
      </c>
      <c r="L156" s="731">
        <v>0.58092634721869896</v>
      </c>
      <c r="M156" s="730">
        <v>30.505611098982495</v>
      </c>
      <c r="N156" s="730">
        <v>30.517880451549299</v>
      </c>
      <c r="O156" s="730">
        <v>24.623678306800294</v>
      </c>
      <c r="P156" s="730">
        <v>21.738836706941658</v>
      </c>
      <c r="Q156" s="731">
        <v>15.01606484088825</v>
      </c>
      <c r="R156" s="730">
        <v>17.393795715191416</v>
      </c>
      <c r="S156" s="730">
        <v>20.699171870522182</v>
      </c>
      <c r="T156" s="730">
        <v>19.88913608012248</v>
      </c>
      <c r="U156" s="730">
        <v>15.297025492464561</v>
      </c>
      <c r="V156" s="730">
        <v>16.039775385929069</v>
      </c>
      <c r="W156" s="730">
        <v>29.381683357815735</v>
      </c>
      <c r="X156" s="730">
        <v>13.635084895608351</v>
      </c>
      <c r="Y156" s="730">
        <v>18.687824726617428</v>
      </c>
      <c r="Z156" s="730">
        <v>15.243733669646373</v>
      </c>
      <c r="AA156" s="730">
        <v>16.655742041370619</v>
      </c>
      <c r="AB156" s="730">
        <v>12.358249731128106</v>
      </c>
      <c r="AC156" s="730">
        <v>7.1731306602080647</v>
      </c>
      <c r="AD156" s="730">
        <v>15.280966444281821</v>
      </c>
      <c r="AE156" s="730">
        <v>16.172671774483007</v>
      </c>
      <c r="AF156" s="730">
        <v>10.52433889093046</v>
      </c>
      <c r="AG156" s="730">
        <v>12.051445345331519</v>
      </c>
      <c r="AH156" s="730">
        <v>18.812133384753434</v>
      </c>
      <c r="AI156" s="730">
        <v>12.563193653442955</v>
      </c>
      <c r="AJ156" s="732">
        <v>35.958210363517701</v>
      </c>
    </row>
    <row r="157" s="307" customFormat="true" ht="17.1" customHeight="true" x14ac:dyDescent="0.2">
      <c r="A157" s="1823"/>
      <c r="B157" s="733" t="s">
        <v>48</v>
      </c>
      <c r="C157" s="734">
        <v>71.318788725578543</v>
      </c>
      <c r="D157" s="735">
        <v>70.560111980112254</v>
      </c>
      <c r="E157" s="735">
        <v>76.407977775418061</v>
      </c>
      <c r="F157" s="735">
        <v>80.791991039094086</v>
      </c>
      <c r="G157" s="736">
        <v>91.797797801390701</v>
      </c>
      <c r="H157" s="735">
        <v>73.436587585624295</v>
      </c>
      <c r="I157" s="735">
        <v>84.060577349018956</v>
      </c>
      <c r="J157" s="735">
        <v>90.297731880244129</v>
      </c>
      <c r="K157" s="735">
        <v>97.66925537636881</v>
      </c>
      <c r="L157" s="736">
        <v>99.419073652781307</v>
      </c>
      <c r="M157" s="735">
        <v>69.494388901017615</v>
      </c>
      <c r="N157" s="735">
        <v>69.482119548450655</v>
      </c>
      <c r="O157" s="735">
        <v>75.376321693199728</v>
      </c>
      <c r="P157" s="735">
        <v>78.261163293058274</v>
      </c>
      <c r="Q157" s="736">
        <v>84.983935159111923</v>
      </c>
      <c r="R157" s="735">
        <v>82.60620428480857</v>
      </c>
      <c r="S157" s="735">
        <v>79.300828129477779</v>
      </c>
      <c r="T157" s="735">
        <v>80.110863919877445</v>
      </c>
      <c r="U157" s="735">
        <v>84.702974507535444</v>
      </c>
      <c r="V157" s="735">
        <v>83.960224614070881</v>
      </c>
      <c r="W157" s="735">
        <v>70.618316642184141</v>
      </c>
      <c r="X157" s="735">
        <v>86.364915104391642</v>
      </c>
      <c r="Y157" s="735">
        <v>81.312175273382508</v>
      </c>
      <c r="Z157" s="735">
        <v>84.75626633035354</v>
      </c>
      <c r="AA157" s="735">
        <v>83.344257958629342</v>
      </c>
      <c r="AB157" s="735">
        <v>87.641750268871874</v>
      </c>
      <c r="AC157" s="735">
        <v>92.826869339792026</v>
      </c>
      <c r="AD157" s="735">
        <v>84.71903355571817</v>
      </c>
      <c r="AE157" s="735">
        <v>83.827328225516922</v>
      </c>
      <c r="AF157" s="735">
        <v>89.47566110906952</v>
      </c>
      <c r="AG157" s="735">
        <v>87.948554654668584</v>
      </c>
      <c r="AH157" s="735">
        <v>81.18786661524652</v>
      </c>
      <c r="AI157" s="735">
        <v>87.436806346557091</v>
      </c>
      <c r="AJ157" s="737">
        <v>64.041789636482406</v>
      </c>
    </row>
    <row r="158" s="307" customFormat="true" ht="15" customHeight="true" x14ac:dyDescent="0.2">
      <c r="A158" s="738"/>
      <c r="B158" s="739"/>
      <c r="C158" s="740"/>
      <c r="D158" s="741"/>
      <c r="E158" s="741"/>
      <c r="F158" s="741"/>
      <c r="G158" s="742"/>
      <c r="H158" s="741"/>
      <c r="I158" s="741"/>
      <c r="J158" s="741"/>
      <c r="K158" s="741"/>
      <c r="L158" s="742"/>
      <c r="M158" s="741"/>
      <c r="N158" s="741"/>
      <c r="O158" s="741"/>
      <c r="P158" s="741"/>
      <c r="Q158" s="742"/>
      <c r="R158" s="741"/>
      <c r="S158" s="741"/>
      <c r="T158" s="741"/>
      <c r="U158" s="741"/>
      <c r="V158" s="741"/>
      <c r="W158" s="741"/>
      <c r="X158" s="741"/>
      <c r="Y158" s="741"/>
      <c r="Z158" s="741"/>
      <c r="AA158" s="741"/>
      <c r="AB158" s="743"/>
    </row>
    <row r="159" s="307" customFormat="true" ht="20.1" customHeight="true" x14ac:dyDescent="0.2">
      <c r="A159" s="1845" t="s">
        <v>321</v>
      </c>
      <c r="B159" s="1845"/>
      <c r="C159" s="1847" t="s">
        <v>150</v>
      </c>
      <c r="D159" s="1848"/>
      <c r="E159" s="1848"/>
      <c r="F159" s="1848"/>
      <c r="G159" s="1849"/>
      <c r="H159" s="1849" t="s">
        <v>38</v>
      </c>
      <c r="I159" s="1848"/>
      <c r="J159" s="1848"/>
      <c r="K159" s="1848"/>
      <c r="L159" s="1849"/>
      <c r="M159" s="1849" t="s">
        <v>37</v>
      </c>
      <c r="N159" s="1848"/>
      <c r="O159" s="1848"/>
      <c r="P159" s="1848"/>
      <c r="Q159" s="1849"/>
      <c r="R159" s="1849" t="s">
        <v>151</v>
      </c>
      <c r="S159" s="1848"/>
      <c r="T159" s="1848"/>
      <c r="U159" s="1848"/>
      <c r="V159" s="1848"/>
      <c r="W159" s="1848"/>
      <c r="X159" s="1848"/>
      <c r="Y159" s="1848"/>
      <c r="Z159" s="1848"/>
      <c r="AA159" s="1848"/>
      <c r="AB159" s="1848"/>
      <c r="AC159" s="1848"/>
      <c r="AD159" s="1848"/>
      <c r="AE159" s="1848"/>
      <c r="AF159" s="1848"/>
      <c r="AG159" s="1848"/>
      <c r="AH159" s="1848"/>
      <c r="AI159" s="1848"/>
      <c r="AJ159" s="1849"/>
    </row>
    <row r="160" s="433" customFormat="true" ht="45" customHeight="true" x14ac:dyDescent="0.2">
      <c r="A160" s="1851"/>
      <c r="B160" s="1851"/>
      <c r="C160" s="719" t="s">
        <v>0</v>
      </c>
      <c r="D160" s="720" t="s">
        <v>1</v>
      </c>
      <c r="E160" s="720" t="s">
        <v>2</v>
      </c>
      <c r="F160" s="720" t="s">
        <v>3</v>
      </c>
      <c r="G160" s="721" t="s">
        <v>4</v>
      </c>
      <c r="H160" s="720" t="s">
        <v>0</v>
      </c>
      <c r="I160" s="720" t="s">
        <v>1</v>
      </c>
      <c r="J160" s="720" t="s">
        <v>2</v>
      </c>
      <c r="K160" s="720" t="s">
        <v>3</v>
      </c>
      <c r="L160" s="721" t="s">
        <v>4</v>
      </c>
      <c r="M160" s="720" t="s">
        <v>0</v>
      </c>
      <c r="N160" s="720" t="s">
        <v>1</v>
      </c>
      <c r="O160" s="720" t="s">
        <v>2</v>
      </c>
      <c r="P160" s="720" t="s">
        <v>3</v>
      </c>
      <c r="Q160" s="721" t="s">
        <v>4</v>
      </c>
      <c r="R160" s="720" t="s">
        <v>152</v>
      </c>
      <c r="S160" s="720" t="s">
        <v>310</v>
      </c>
      <c r="T160" s="720" t="s">
        <v>154</v>
      </c>
      <c r="U160" s="720" t="s">
        <v>155</v>
      </c>
      <c r="V160" s="720" t="s">
        <v>156</v>
      </c>
      <c r="W160" s="720" t="s">
        <v>157</v>
      </c>
      <c r="X160" s="720" t="s">
        <v>311</v>
      </c>
      <c r="Y160" s="720" t="s">
        <v>159</v>
      </c>
      <c r="Z160" s="720" t="s">
        <v>160</v>
      </c>
      <c r="AA160" s="720" t="s">
        <v>162</v>
      </c>
      <c r="AB160" s="720" t="s">
        <v>163</v>
      </c>
      <c r="AC160" s="720" t="s">
        <v>164</v>
      </c>
      <c r="AD160" s="720" t="s">
        <v>312</v>
      </c>
      <c r="AE160" s="720" t="s">
        <v>165</v>
      </c>
      <c r="AF160" s="720" t="s">
        <v>166</v>
      </c>
      <c r="AG160" s="720" t="s">
        <v>167</v>
      </c>
      <c r="AH160" s="720" t="s">
        <v>168</v>
      </c>
      <c r="AI160" s="720" t="s">
        <v>169</v>
      </c>
      <c r="AJ160" s="722" t="s">
        <v>170</v>
      </c>
    </row>
    <row r="161" s="307" customFormat="true" ht="17.1" customHeight="true" x14ac:dyDescent="0.2">
      <c r="A161" s="1850" t="s">
        <v>18</v>
      </c>
      <c r="B161" s="723" t="s">
        <v>14</v>
      </c>
      <c r="C161" s="744">
        <v>1316.4862229999997</v>
      </c>
      <c r="D161" s="745">
        <v>2877.6339080000002</v>
      </c>
      <c r="E161" s="745">
        <v>4682.3318119999994</v>
      </c>
      <c r="F161" s="745">
        <v>9142.316051999991</v>
      </c>
      <c r="G161" s="746">
        <v>14157.567437999922</v>
      </c>
      <c r="H161" s="745">
        <v>1392.0193239999994</v>
      </c>
      <c r="I161" s="745">
        <v>2421.8601710000021</v>
      </c>
      <c r="J161" s="745">
        <v>2623.5704100000034</v>
      </c>
      <c r="K161" s="745">
        <v>2682.4773149999924</v>
      </c>
      <c r="L161" s="746">
        <v>2680.6026399999982</v>
      </c>
      <c r="M161" s="745">
        <v>973.63972399999966</v>
      </c>
      <c r="N161" s="745">
        <v>1911.4412489999995</v>
      </c>
      <c r="O161" s="745">
        <v>3023.1878389999997</v>
      </c>
      <c r="P161" s="745">
        <v>5220.6932580000057</v>
      </c>
      <c r="Q161" s="746">
        <v>9246.8435029999964</v>
      </c>
      <c r="R161" s="745">
        <v>1472.545649000002</v>
      </c>
      <c r="S161" s="745">
        <v>3436.5432860000024</v>
      </c>
      <c r="T161" s="745">
        <v>2878.2515649999982</v>
      </c>
      <c r="U161" s="745">
        <v>743.62508200000002</v>
      </c>
      <c r="V161" s="745">
        <v>1548.8791069999997</v>
      </c>
      <c r="W161" s="745">
        <v>1529.5950430000009</v>
      </c>
      <c r="X161" s="745">
        <v>1377.2943640000019</v>
      </c>
      <c r="Y161" s="745">
        <v>3589.9971830000068</v>
      </c>
      <c r="Z161" s="745">
        <v>482.79005200000086</v>
      </c>
      <c r="AA161" s="745">
        <v>270.30677200000002</v>
      </c>
      <c r="AB161" s="745">
        <v>483.78626300000019</v>
      </c>
      <c r="AC161" s="745">
        <v>6862.1680040000101</v>
      </c>
      <c r="AD161" s="745">
        <v>837.24326699999904</v>
      </c>
      <c r="AE161" s="745">
        <v>276.34564000000029</v>
      </c>
      <c r="AF161" s="745">
        <v>1294.3400319999998</v>
      </c>
      <c r="AG161" s="745">
        <v>729.69027200000028</v>
      </c>
      <c r="AH161" s="745">
        <v>1939.9519490000012</v>
      </c>
      <c r="AI161" s="745">
        <v>704.94875399999933</v>
      </c>
      <c r="AJ161" s="747">
        <v>1718.0331489999983</v>
      </c>
    </row>
    <row r="162" s="307" customFormat="true" ht="17.1" customHeight="true" x14ac:dyDescent="0.2">
      <c r="A162" s="1822"/>
      <c r="B162" s="728" t="s">
        <v>51</v>
      </c>
      <c r="C162" s="748">
        <v>13759.46145700005</v>
      </c>
      <c r="D162" s="749">
        <v>12203.953324000006</v>
      </c>
      <c r="E162" s="749">
        <v>10392.892474999977</v>
      </c>
      <c r="F162" s="749">
        <v>5948.143579000006</v>
      </c>
      <c r="G162" s="750">
        <v>910.46622300000024</v>
      </c>
      <c r="H162" s="749">
        <v>1292.2148810000024</v>
      </c>
      <c r="I162" s="749">
        <v>262.25374599999998</v>
      </c>
      <c r="J162" s="749">
        <v>62.234953000000012</v>
      </c>
      <c r="K162" s="749">
        <v>4.8403239999999998</v>
      </c>
      <c r="L162" s="750">
        <v>0</v>
      </c>
      <c r="M162" s="749">
        <v>11418.932682000004</v>
      </c>
      <c r="N162" s="749">
        <v>10483.776193999991</v>
      </c>
      <c r="O162" s="749">
        <v>9370.1964119999866</v>
      </c>
      <c r="P162" s="749">
        <v>7174.0486960000044</v>
      </c>
      <c r="Q162" s="750">
        <v>3146.419169999996</v>
      </c>
      <c r="R162" s="749">
        <v>1706.8234320000008</v>
      </c>
      <c r="S162" s="749">
        <v>2136.4097560000018</v>
      </c>
      <c r="T162" s="749">
        <v>5922.0220550000013</v>
      </c>
      <c r="U162" s="749">
        <v>2287.0592630000015</v>
      </c>
      <c r="V162" s="749">
        <v>2778.6770749999991</v>
      </c>
      <c r="W162" s="749">
        <v>2422.8006110000006</v>
      </c>
      <c r="X162" s="749">
        <v>2299.1447440000034</v>
      </c>
      <c r="Y162" s="749">
        <v>3729.8923400000031</v>
      </c>
      <c r="Z162" s="749">
        <v>1345.4893339999996</v>
      </c>
      <c r="AA162" s="749">
        <v>888.87673800000107</v>
      </c>
      <c r="AB162" s="749">
        <v>535.36282700000049</v>
      </c>
      <c r="AC162" s="749">
        <v>152.609163</v>
      </c>
      <c r="AD162" s="749">
        <v>794.25614799999983</v>
      </c>
      <c r="AE162" s="749">
        <v>1455.8897010000012</v>
      </c>
      <c r="AF162" s="749">
        <v>4575.0692000000072</v>
      </c>
      <c r="AG162" s="749">
        <v>1610.3517239999987</v>
      </c>
      <c r="AH162" s="749">
        <v>2997.9966229999959</v>
      </c>
      <c r="AI162" s="749">
        <v>2150.9422850000046</v>
      </c>
      <c r="AJ162" s="751">
        <v>3425.2440389999992</v>
      </c>
    </row>
    <row r="163" s="307" customFormat="true" ht="17.1" customHeight="true" x14ac:dyDescent="0.2">
      <c r="A163" s="1822" t="s">
        <v>50</v>
      </c>
      <c r="B163" s="728" t="s">
        <v>15</v>
      </c>
      <c r="C163" s="748">
        <v>914.5574019999998</v>
      </c>
      <c r="D163" s="749">
        <v>1971.892012</v>
      </c>
      <c r="E163" s="749">
        <v>3574.7681639999951</v>
      </c>
      <c r="F163" s="749">
        <v>7401.9637590000066</v>
      </c>
      <c r="G163" s="750">
        <v>13019.223464999926</v>
      </c>
      <c r="H163" s="749">
        <v>1028.3620590000007</v>
      </c>
      <c r="I163" s="749">
        <v>2035.7269130000011</v>
      </c>
      <c r="J163" s="749">
        <v>2368.509775</v>
      </c>
      <c r="K163" s="749">
        <v>2619.9333359999923</v>
      </c>
      <c r="L163" s="750">
        <v>2665.0303129999984</v>
      </c>
      <c r="M163" s="749">
        <v>653.19973399999958</v>
      </c>
      <c r="N163" s="749">
        <v>1282.8671890000003</v>
      </c>
      <c r="O163" s="749">
        <v>2272.9947880000013</v>
      </c>
      <c r="P163" s="749">
        <v>4088.172732999999</v>
      </c>
      <c r="Q163" s="750">
        <v>7867.6079620000128</v>
      </c>
      <c r="R163" s="749">
        <v>1216.4140670000018</v>
      </c>
      <c r="S163" s="749">
        <v>2708.1599290000013</v>
      </c>
      <c r="T163" s="749">
        <v>2307.5635149999971</v>
      </c>
      <c r="U163" s="749">
        <v>621.33516500000019</v>
      </c>
      <c r="V163" s="749">
        <v>1297.1975479999992</v>
      </c>
      <c r="W163" s="749">
        <v>1076.2894239999998</v>
      </c>
      <c r="X163" s="749">
        <v>1223.8057110000013</v>
      </c>
      <c r="Y163" s="749">
        <v>2923.0988180000045</v>
      </c>
      <c r="Z163" s="749">
        <v>414.9011140000004</v>
      </c>
      <c r="AA163" s="749">
        <v>227.18818899999991</v>
      </c>
      <c r="AB163" s="749">
        <v>428.30826200000001</v>
      </c>
      <c r="AC163" s="749">
        <v>6372.2508640000151</v>
      </c>
      <c r="AD163" s="749">
        <v>724.05930499999943</v>
      </c>
      <c r="AE163" s="749">
        <v>228.04236800000012</v>
      </c>
      <c r="AF163" s="749">
        <v>1169.8788899999997</v>
      </c>
      <c r="AG163" s="749">
        <v>619.31921700000112</v>
      </c>
      <c r="AH163" s="749">
        <v>1568.7211779999993</v>
      </c>
      <c r="AI163" s="749">
        <v>627.24757899999975</v>
      </c>
      <c r="AJ163" s="751">
        <v>1128.6236589999999</v>
      </c>
    </row>
    <row r="164" s="307" customFormat="true" ht="17.1" customHeight="true" x14ac:dyDescent="0.2">
      <c r="A164" s="1822"/>
      <c r="B164" s="728" t="s">
        <v>16</v>
      </c>
      <c r="C164" s="748">
        <v>401.92882099999997</v>
      </c>
      <c r="D164" s="749">
        <v>905.74189599999966</v>
      </c>
      <c r="E164" s="749">
        <v>1107.5636479999994</v>
      </c>
      <c r="F164" s="749">
        <v>1740.3522929999979</v>
      </c>
      <c r="G164" s="750">
        <v>1138.3439730000005</v>
      </c>
      <c r="H164" s="749">
        <v>363.65726500000022</v>
      </c>
      <c r="I164" s="749">
        <v>386.13325800000001</v>
      </c>
      <c r="J164" s="749">
        <v>255.06063500000008</v>
      </c>
      <c r="K164" s="749">
        <v>62.543978999999993</v>
      </c>
      <c r="L164" s="750">
        <v>15.572327</v>
      </c>
      <c r="M164" s="749">
        <v>320.43998999999997</v>
      </c>
      <c r="N164" s="749">
        <v>628.57405999999946</v>
      </c>
      <c r="O164" s="749">
        <v>750.19305099999997</v>
      </c>
      <c r="P164" s="749">
        <v>1132.520524999999</v>
      </c>
      <c r="Q164" s="750">
        <v>1379.2355409999984</v>
      </c>
      <c r="R164" s="749">
        <v>256.13158199999998</v>
      </c>
      <c r="S164" s="749">
        <v>728.38335699999982</v>
      </c>
      <c r="T164" s="749">
        <v>570.68804999999986</v>
      </c>
      <c r="U164" s="749">
        <v>122.28991700000003</v>
      </c>
      <c r="V164" s="749">
        <v>251.68155899999996</v>
      </c>
      <c r="W164" s="749">
        <v>453.30561899999987</v>
      </c>
      <c r="X164" s="749">
        <v>153.48865299999997</v>
      </c>
      <c r="Y164" s="749">
        <v>666.89836500000001</v>
      </c>
      <c r="Z164" s="749">
        <v>67.888937999999996</v>
      </c>
      <c r="AA164" s="749">
        <v>43.118582999999994</v>
      </c>
      <c r="AB164" s="749">
        <v>55.478000999999999</v>
      </c>
      <c r="AC164" s="749">
        <v>489.91714000000002</v>
      </c>
      <c r="AD164" s="749">
        <v>113.18396200000004</v>
      </c>
      <c r="AE164" s="749">
        <v>48.303272</v>
      </c>
      <c r="AF164" s="749">
        <v>124.46114200000002</v>
      </c>
      <c r="AG164" s="749">
        <v>110.37105499999997</v>
      </c>
      <c r="AH164" s="749">
        <v>371.23077100000006</v>
      </c>
      <c r="AI164" s="749">
        <v>77.701175000000006</v>
      </c>
      <c r="AJ164" s="751">
        <v>589.40949000000001</v>
      </c>
    </row>
    <row r="165" s="307" customFormat="true" ht="17.1" customHeight="true" x14ac:dyDescent="0.2">
      <c r="A165" s="1822"/>
      <c r="B165" s="728" t="s">
        <v>171</v>
      </c>
      <c r="C165" s="748">
        <v>189.65541399999998</v>
      </c>
      <c r="D165" s="749">
        <v>378.46570199999996</v>
      </c>
      <c r="E165" s="749">
        <v>393.242302</v>
      </c>
      <c r="F165" s="749">
        <v>443.34661999999997</v>
      </c>
      <c r="G165" s="750">
        <v>158.74993099999998</v>
      </c>
      <c r="H165" s="749">
        <v>46.608820000000001</v>
      </c>
      <c r="I165" s="749">
        <v>61.443018000000002</v>
      </c>
      <c r="J165" s="749">
        <v>15.859534000000002</v>
      </c>
      <c r="K165" s="749">
        <v>0.95605499999999999</v>
      </c>
      <c r="L165" s="750">
        <v>0</v>
      </c>
      <c r="M165" s="749">
        <v>162.45260299999998</v>
      </c>
      <c r="N165" s="749">
        <v>289.36709699999994</v>
      </c>
      <c r="O165" s="749">
        <v>346.34432700000013</v>
      </c>
      <c r="P165" s="749">
        <v>353.79571000000004</v>
      </c>
      <c r="Q165" s="750">
        <v>286.63280499999979</v>
      </c>
      <c r="R165" s="749">
        <v>0</v>
      </c>
      <c r="S165" s="749">
        <v>116.651207</v>
      </c>
      <c r="T165" s="749">
        <v>30.287844</v>
      </c>
      <c r="U165" s="749">
        <v>124.38287199999999</v>
      </c>
      <c r="V165" s="749">
        <v>20.229892</v>
      </c>
      <c r="W165" s="749">
        <v>49.180220999999996</v>
      </c>
      <c r="X165" s="749">
        <v>303.39316200000002</v>
      </c>
      <c r="Y165" s="749">
        <v>176.45318399999999</v>
      </c>
      <c r="Z165" s="749">
        <v>30.144722999999995</v>
      </c>
      <c r="AA165" s="749">
        <v>17.440701999999998</v>
      </c>
      <c r="AB165" s="749">
        <v>8.5560130000000001</v>
      </c>
      <c r="AC165" s="749">
        <v>30.998639999999998</v>
      </c>
      <c r="AD165" s="749">
        <v>156.74678299999999</v>
      </c>
      <c r="AE165" s="749">
        <v>22.326544000000002</v>
      </c>
      <c r="AF165" s="749">
        <v>45.994438999999993</v>
      </c>
      <c r="AG165" s="749">
        <v>186.14224300000004</v>
      </c>
      <c r="AH165" s="749">
        <v>78.330179000000001</v>
      </c>
      <c r="AI165" s="749">
        <v>114.624054</v>
      </c>
      <c r="AJ165" s="751">
        <v>51.577266999999999</v>
      </c>
    </row>
    <row r="166" s="307" customFormat="true" ht="17.1" customHeight="true" x14ac:dyDescent="0.2">
      <c r="A166" s="1822"/>
      <c r="B166" s="728" t="s">
        <v>19</v>
      </c>
      <c r="C166" s="748">
        <v>13569.806043000044</v>
      </c>
      <c r="D166" s="749">
        <v>11825.487622000006</v>
      </c>
      <c r="E166" s="749">
        <v>9999.6501729999782</v>
      </c>
      <c r="F166" s="749">
        <v>5504.7969590000012</v>
      </c>
      <c r="G166" s="750">
        <v>751.71629200000029</v>
      </c>
      <c r="H166" s="749">
        <v>1245.6060610000025</v>
      </c>
      <c r="I166" s="749">
        <v>200.81072799999998</v>
      </c>
      <c r="J166" s="749">
        <v>46.375419000000008</v>
      </c>
      <c r="K166" s="749">
        <v>3.8842690000000002</v>
      </c>
      <c r="L166" s="750">
        <v>0</v>
      </c>
      <c r="M166" s="749">
        <v>11256.480079000001</v>
      </c>
      <c r="N166" s="749">
        <v>10194.409096999994</v>
      </c>
      <c r="O166" s="749">
        <v>9023.8520849999895</v>
      </c>
      <c r="P166" s="749">
        <v>6820.2529860000004</v>
      </c>
      <c r="Q166" s="750">
        <v>2859.7863649999967</v>
      </c>
      <c r="R166" s="749">
        <v>1706.8234320000008</v>
      </c>
      <c r="S166" s="749">
        <v>2019.7585490000015</v>
      </c>
      <c r="T166" s="749">
        <v>5891.7342110000018</v>
      </c>
      <c r="U166" s="749">
        <v>2162.6763910000009</v>
      </c>
      <c r="V166" s="749">
        <v>2758.4471829999989</v>
      </c>
      <c r="W166" s="749">
        <v>2373.6203900000005</v>
      </c>
      <c r="X166" s="749">
        <v>1995.7515820000024</v>
      </c>
      <c r="Y166" s="749">
        <v>3553.4391560000035</v>
      </c>
      <c r="Z166" s="749">
        <v>1315.3446109999993</v>
      </c>
      <c r="AA166" s="749">
        <v>871.43603600000085</v>
      </c>
      <c r="AB166" s="749">
        <v>526.80681400000037</v>
      </c>
      <c r="AC166" s="749">
        <v>121.61052299999999</v>
      </c>
      <c r="AD166" s="749">
        <v>637.50936500000046</v>
      </c>
      <c r="AE166" s="749">
        <v>1433.5631570000012</v>
      </c>
      <c r="AF166" s="749">
        <v>4529.074761000008</v>
      </c>
      <c r="AG166" s="749">
        <v>1424.2094810000003</v>
      </c>
      <c r="AH166" s="749">
        <v>2919.6664439999963</v>
      </c>
      <c r="AI166" s="749">
        <v>2036.318231000002</v>
      </c>
      <c r="AJ166" s="751">
        <v>3373.6667719999991</v>
      </c>
    </row>
    <row r="167" s="307" customFormat="true" ht="17.1" customHeight="true" x14ac:dyDescent="0.2">
      <c r="A167" s="1822" t="s">
        <v>62</v>
      </c>
      <c r="B167" s="728" t="s">
        <v>194</v>
      </c>
      <c r="C167" s="748">
        <v>3.012222</v>
      </c>
      <c r="D167" s="749">
        <v>9.0889819999999997</v>
      </c>
      <c r="E167" s="749">
        <v>49.842515999999996</v>
      </c>
      <c r="F167" s="749">
        <v>380.3384549999999</v>
      </c>
      <c r="G167" s="750">
        <v>5215.1222390000103</v>
      </c>
      <c r="H167" s="749">
        <v>158.31088199999999</v>
      </c>
      <c r="I167" s="749">
        <v>629.73785399999986</v>
      </c>
      <c r="J167" s="749">
        <v>1091.6627170000006</v>
      </c>
      <c r="K167" s="749">
        <v>1600.0343709999995</v>
      </c>
      <c r="L167" s="750">
        <v>2021.9006730000012</v>
      </c>
      <c r="M167" s="749">
        <v>3.012222</v>
      </c>
      <c r="N167" s="749">
        <v>2.2863259999999999</v>
      </c>
      <c r="O167" s="749">
        <v>9.5116420000000002</v>
      </c>
      <c r="P167" s="749">
        <v>9.1453039999999994</v>
      </c>
      <c r="Q167" s="750">
        <v>131.80242299999998</v>
      </c>
      <c r="R167" s="749">
        <v>40.627148999999996</v>
      </c>
      <c r="S167" s="749">
        <v>46.311110000000006</v>
      </c>
      <c r="T167" s="749">
        <v>22.508257</v>
      </c>
      <c r="U167" s="749">
        <v>0</v>
      </c>
      <c r="V167" s="749">
        <v>67.074878000000012</v>
      </c>
      <c r="W167" s="749">
        <v>41.282034000000003</v>
      </c>
      <c r="X167" s="749">
        <v>26.670634</v>
      </c>
      <c r="Y167" s="749">
        <v>145.49491300000005</v>
      </c>
      <c r="Z167" s="749">
        <v>4.228021</v>
      </c>
      <c r="AA167" s="749">
        <v>0.26507999999999998</v>
      </c>
      <c r="AB167" s="749">
        <v>7.8675379999999997</v>
      </c>
      <c r="AC167" s="749">
        <v>5080.5655610000058</v>
      </c>
      <c r="AD167" s="749">
        <v>106.12988200000001</v>
      </c>
      <c r="AE167" s="749">
        <v>4.1434689999999996</v>
      </c>
      <c r="AF167" s="749">
        <v>1.7335290000000001</v>
      </c>
      <c r="AG167" s="749">
        <v>15.782226000000003</v>
      </c>
      <c r="AH167" s="749">
        <v>11.250676</v>
      </c>
      <c r="AI167" s="749">
        <v>25.205265000000001</v>
      </c>
      <c r="AJ167" s="751">
        <v>10.264191999999998</v>
      </c>
    </row>
    <row r="168" s="307" customFormat="true" ht="17.1" customHeight="true" x14ac:dyDescent="0.2">
      <c r="A168" s="1822"/>
      <c r="B168" s="728" t="s">
        <v>195</v>
      </c>
      <c r="C168" s="748">
        <v>869.00701600000036</v>
      </c>
      <c r="D168" s="749">
        <v>2189.7775569999999</v>
      </c>
      <c r="E168" s="749">
        <v>3951.6841909999976</v>
      </c>
      <c r="F168" s="749">
        <v>8260.9445720000003</v>
      </c>
      <c r="G168" s="750">
        <v>8774.7044409999908</v>
      </c>
      <c r="H168" s="749">
        <v>1147.1026410000002</v>
      </c>
      <c r="I168" s="749">
        <v>1741.7724040000021</v>
      </c>
      <c r="J168" s="749">
        <v>1496.8383259999978</v>
      </c>
      <c r="K168" s="749">
        <v>1059.4153329999997</v>
      </c>
      <c r="L168" s="750">
        <v>656.51618400000007</v>
      </c>
      <c r="M168" s="749">
        <v>622.37777900000003</v>
      </c>
      <c r="N168" s="749">
        <v>1422.7673919999986</v>
      </c>
      <c r="O168" s="749">
        <v>2462.9080560000011</v>
      </c>
      <c r="P168" s="749">
        <v>4630.227507000006</v>
      </c>
      <c r="Q168" s="750">
        <v>8806.1921549999934</v>
      </c>
      <c r="R168" s="749">
        <v>1423.7043220000019</v>
      </c>
      <c r="S168" s="749">
        <v>3226.4515460000021</v>
      </c>
      <c r="T168" s="749">
        <v>2492.335138999998</v>
      </c>
      <c r="U168" s="749">
        <v>706.70375500000011</v>
      </c>
      <c r="V168" s="749">
        <v>1379.1375079999993</v>
      </c>
      <c r="W168" s="749">
        <v>913.42763400000013</v>
      </c>
      <c r="X168" s="749">
        <v>1102.0695640000006</v>
      </c>
      <c r="Y168" s="749">
        <v>3397.9979380000036</v>
      </c>
      <c r="Z168" s="749">
        <v>411.05944600000043</v>
      </c>
      <c r="AA168" s="749">
        <v>165.25277099999985</v>
      </c>
      <c r="AB168" s="749">
        <v>312.18469699999997</v>
      </c>
      <c r="AC168" s="749">
        <v>1774.0321400000009</v>
      </c>
      <c r="AD168" s="749">
        <v>686.79221799999937</v>
      </c>
      <c r="AE168" s="749">
        <v>185.90943900000005</v>
      </c>
      <c r="AF168" s="749">
        <v>1233.2891950000001</v>
      </c>
      <c r="AG168" s="749">
        <v>713.5619880000005</v>
      </c>
      <c r="AH168" s="749">
        <v>1653.3822569999993</v>
      </c>
      <c r="AI168" s="749">
        <v>582.88812899999994</v>
      </c>
      <c r="AJ168" s="751">
        <v>1685.9380909999979</v>
      </c>
    </row>
    <row r="169" s="307" customFormat="true" ht="17.1" customHeight="true" x14ac:dyDescent="0.2">
      <c r="A169" s="1822"/>
      <c r="B169" s="728" t="s">
        <v>196</v>
      </c>
      <c r="C169" s="748">
        <v>117.14574799999995</v>
      </c>
      <c r="D169" s="749">
        <v>237.22273300000001</v>
      </c>
      <c r="E169" s="749">
        <v>205.46834099999992</v>
      </c>
      <c r="F169" s="749">
        <v>175.822191</v>
      </c>
      <c r="G169" s="750">
        <v>128.25667899999999</v>
      </c>
      <c r="H169" s="749">
        <v>29.996505000000006</v>
      </c>
      <c r="I169" s="749">
        <v>39.26906300000001</v>
      </c>
      <c r="J169" s="749">
        <v>30.709782999999991</v>
      </c>
      <c r="K169" s="749">
        <v>23.027611</v>
      </c>
      <c r="L169" s="750">
        <v>2.1857829999999998</v>
      </c>
      <c r="M169" s="749">
        <v>108.79461999999997</v>
      </c>
      <c r="N169" s="749">
        <v>163.92546800000002</v>
      </c>
      <c r="O169" s="749">
        <v>140.26360199999996</v>
      </c>
      <c r="P169" s="749">
        <v>181.78987599999994</v>
      </c>
      <c r="Q169" s="750">
        <v>143.95338099999998</v>
      </c>
      <c r="R169" s="749">
        <v>0.77415999999999996</v>
      </c>
      <c r="S169" s="749">
        <v>99.667281000000003</v>
      </c>
      <c r="T169" s="749">
        <v>204.63379800000004</v>
      </c>
      <c r="U169" s="749">
        <v>15.083273999999999</v>
      </c>
      <c r="V169" s="749">
        <v>4.3113450000000002</v>
      </c>
      <c r="W169" s="749">
        <v>7.4561150000000005</v>
      </c>
      <c r="X169" s="749">
        <v>23.776425</v>
      </c>
      <c r="Y169" s="749">
        <v>26.671430000000001</v>
      </c>
      <c r="Z169" s="749">
        <v>7.5381660000000004</v>
      </c>
      <c r="AA169" s="749">
        <v>53.943543000000012</v>
      </c>
      <c r="AB169" s="749">
        <v>5.4680060000000008</v>
      </c>
      <c r="AC169" s="749">
        <v>7.5703030000000009</v>
      </c>
      <c r="AD169" s="749">
        <v>7.3449860000000005</v>
      </c>
      <c r="AE169" s="749">
        <v>62.493570999999996</v>
      </c>
      <c r="AF169" s="749">
        <v>42.070932999999997</v>
      </c>
      <c r="AG169" s="749">
        <v>0</v>
      </c>
      <c r="AH169" s="749">
        <v>261.01113800000002</v>
      </c>
      <c r="AI169" s="749">
        <v>26.323682999999999</v>
      </c>
      <c r="AJ169" s="751">
        <v>7.7775350000000003</v>
      </c>
    </row>
    <row r="170" s="307" customFormat="true" ht="17.1" customHeight="true" x14ac:dyDescent="0.2">
      <c r="A170" s="1822"/>
      <c r="B170" s="728" t="s">
        <v>197</v>
      </c>
      <c r="C170" s="748">
        <v>0.94510000000000005</v>
      </c>
      <c r="D170" s="749">
        <v>0</v>
      </c>
      <c r="E170" s="749">
        <v>24.568534</v>
      </c>
      <c r="F170" s="749">
        <v>30.430865999999998</v>
      </c>
      <c r="G170" s="750">
        <v>55.881678000000001</v>
      </c>
      <c r="H170" s="749">
        <v>14.044139999999999</v>
      </c>
      <c r="I170" s="749">
        <v>3.510548</v>
      </c>
      <c r="J170" s="749">
        <v>0</v>
      </c>
      <c r="K170" s="749">
        <v>0.95605499999999999</v>
      </c>
      <c r="L170" s="750">
        <v>0</v>
      </c>
      <c r="M170" s="749">
        <v>0</v>
      </c>
      <c r="N170" s="749">
        <v>0.94510000000000005</v>
      </c>
      <c r="O170" s="749">
        <v>10.011230000000001</v>
      </c>
      <c r="P170" s="749">
        <v>24.121586000000001</v>
      </c>
      <c r="Q170" s="750">
        <v>58.237519000000006</v>
      </c>
      <c r="R170" s="749">
        <v>0</v>
      </c>
      <c r="S170" s="749">
        <v>24.733705999999998</v>
      </c>
      <c r="T170" s="749">
        <v>0</v>
      </c>
      <c r="U170" s="749">
        <v>0</v>
      </c>
      <c r="V170" s="749">
        <v>0</v>
      </c>
      <c r="W170" s="749">
        <v>0</v>
      </c>
      <c r="X170" s="749">
        <v>5.3864229999999997</v>
      </c>
      <c r="Y170" s="749">
        <v>63.356324000000001</v>
      </c>
      <c r="Z170" s="749">
        <v>0</v>
      </c>
      <c r="AA170" s="749">
        <v>0</v>
      </c>
      <c r="AB170" s="749">
        <v>5.3668870000000002</v>
      </c>
      <c r="AC170" s="749">
        <v>0</v>
      </c>
      <c r="AD170" s="749">
        <v>4.4594279999999999</v>
      </c>
      <c r="AE170" s="749">
        <v>0.94510000000000005</v>
      </c>
      <c r="AF170" s="749">
        <v>7.5783100000000001</v>
      </c>
      <c r="AG170" s="749">
        <v>0</v>
      </c>
      <c r="AH170" s="749">
        <v>0</v>
      </c>
      <c r="AI170" s="749">
        <v>0</v>
      </c>
      <c r="AJ170" s="751">
        <v>0</v>
      </c>
    </row>
    <row r="171" s="307" customFormat="true" ht="17.1" customHeight="true" x14ac:dyDescent="0.2">
      <c r="A171" s="1822"/>
      <c r="B171" s="728" t="s">
        <v>198</v>
      </c>
      <c r="C171" s="748">
        <v>7.9594860000000001</v>
      </c>
      <c r="D171" s="749">
        <v>8.3005700000000004</v>
      </c>
      <c r="E171" s="749">
        <v>10.618015</v>
      </c>
      <c r="F171" s="749">
        <v>8.0711440000000003</v>
      </c>
      <c r="G171" s="750">
        <v>8.4600910000000002</v>
      </c>
      <c r="H171" s="749">
        <v>2.5471440000000003</v>
      </c>
      <c r="I171" s="749">
        <v>0</v>
      </c>
      <c r="J171" s="749">
        <v>0</v>
      </c>
      <c r="K171" s="749">
        <v>0</v>
      </c>
      <c r="L171" s="750">
        <v>0</v>
      </c>
      <c r="M171" s="749">
        <v>7.9594860000000001</v>
      </c>
      <c r="N171" s="749">
        <v>0</v>
      </c>
      <c r="O171" s="749">
        <v>18.918585</v>
      </c>
      <c r="P171" s="749">
        <v>0</v>
      </c>
      <c r="Q171" s="750">
        <v>13.984090999999999</v>
      </c>
      <c r="R171" s="749">
        <v>0</v>
      </c>
      <c r="S171" s="749">
        <v>0</v>
      </c>
      <c r="T171" s="749">
        <v>2.1473520000000001</v>
      </c>
      <c r="U171" s="749">
        <v>0</v>
      </c>
      <c r="V171" s="749">
        <v>0</v>
      </c>
      <c r="W171" s="749">
        <v>4.9769759999999996</v>
      </c>
      <c r="X171" s="749">
        <v>0</v>
      </c>
      <c r="Y171" s="749">
        <v>0</v>
      </c>
      <c r="Z171" s="749">
        <v>0</v>
      </c>
      <c r="AA171" s="749">
        <v>2.98251</v>
      </c>
      <c r="AB171" s="749">
        <v>0</v>
      </c>
      <c r="AC171" s="749">
        <v>0</v>
      </c>
      <c r="AD171" s="749">
        <v>14.9148</v>
      </c>
      <c r="AE171" s="749">
        <v>2.2310829999999999</v>
      </c>
      <c r="AF171" s="749">
        <v>0</v>
      </c>
      <c r="AG171" s="749">
        <v>0</v>
      </c>
      <c r="AH171" s="749">
        <v>8.3005700000000004</v>
      </c>
      <c r="AI171" s="749">
        <v>0</v>
      </c>
      <c r="AJ171" s="751">
        <v>7.8560150000000002</v>
      </c>
    </row>
    <row r="172" s="307" customFormat="true" ht="17.1" customHeight="true" x14ac:dyDescent="0.2">
      <c r="A172" s="1822"/>
      <c r="B172" s="728" t="s">
        <v>318</v>
      </c>
      <c r="C172" s="748">
        <v>42.278232000000003</v>
      </c>
      <c r="D172" s="749">
        <v>42.204979000000002</v>
      </c>
      <c r="E172" s="749">
        <v>25.783752000000003</v>
      </c>
      <c r="F172" s="749">
        <v>13.591968999999999</v>
      </c>
      <c r="G172" s="750">
        <v>0.50422999999999996</v>
      </c>
      <c r="H172" s="749">
        <v>5.1086369999999999</v>
      </c>
      <c r="I172" s="749">
        <v>0.30196000000000001</v>
      </c>
      <c r="J172" s="749">
        <v>0.50422999999999996</v>
      </c>
      <c r="K172" s="749">
        <v>0</v>
      </c>
      <c r="L172" s="750">
        <v>0</v>
      </c>
      <c r="M172" s="749">
        <v>21.229650000000003</v>
      </c>
      <c r="N172" s="749">
        <v>51.658495000000002</v>
      </c>
      <c r="O172" s="749">
        <v>16.830252999999999</v>
      </c>
      <c r="P172" s="749">
        <v>25.570713999999999</v>
      </c>
      <c r="Q172" s="750">
        <v>3.1592229999999999</v>
      </c>
      <c r="R172" s="749">
        <v>0</v>
      </c>
      <c r="S172" s="749">
        <v>0</v>
      </c>
      <c r="T172" s="749">
        <v>24.431264000000002</v>
      </c>
      <c r="U172" s="749">
        <v>0</v>
      </c>
      <c r="V172" s="749">
        <v>4.0705410000000004</v>
      </c>
      <c r="W172" s="749">
        <v>36.480553999999998</v>
      </c>
      <c r="X172" s="749">
        <v>12.355446000000001</v>
      </c>
      <c r="Y172" s="749">
        <v>0</v>
      </c>
      <c r="Z172" s="749">
        <v>0</v>
      </c>
      <c r="AA172" s="749">
        <v>13.447202000000001</v>
      </c>
      <c r="AB172" s="749">
        <v>0</v>
      </c>
      <c r="AC172" s="749">
        <v>0</v>
      </c>
      <c r="AD172" s="749">
        <v>1.110204</v>
      </c>
      <c r="AE172" s="749">
        <v>0.50364399999999998</v>
      </c>
      <c r="AF172" s="749">
        <v>8.582535</v>
      </c>
      <c r="AG172" s="749">
        <v>0</v>
      </c>
      <c r="AH172" s="749">
        <v>0</v>
      </c>
      <c r="AI172" s="749">
        <v>23.381772000000002</v>
      </c>
      <c r="AJ172" s="751">
        <v>0</v>
      </c>
    </row>
    <row r="173" s="307" customFormat="true" ht="17.1" customHeight="true" x14ac:dyDescent="0.2">
      <c r="A173" s="1822"/>
      <c r="B173" s="728" t="s">
        <v>200</v>
      </c>
      <c r="C173" s="748">
        <v>249.42474000000001</v>
      </c>
      <c r="D173" s="749">
        <v>369.32953499999991</v>
      </c>
      <c r="E173" s="749">
        <v>415.29719299999994</v>
      </c>
      <c r="F173" s="749">
        <v>269.3053220000001</v>
      </c>
      <c r="G173" s="750">
        <v>30.519758000000003</v>
      </c>
      <c r="H173" s="749">
        <v>48.953514999999989</v>
      </c>
      <c r="I173" s="749">
        <v>10.778890000000002</v>
      </c>
      <c r="J173" s="749">
        <v>3.8553539999999997</v>
      </c>
      <c r="K173" s="749">
        <v>0</v>
      </c>
      <c r="L173" s="750">
        <v>0</v>
      </c>
      <c r="M173" s="749">
        <v>190.451776</v>
      </c>
      <c r="N173" s="749">
        <v>241.24942799999997</v>
      </c>
      <c r="O173" s="749">
        <v>356.54528499999998</v>
      </c>
      <c r="P173" s="749">
        <v>368.53246900000005</v>
      </c>
      <c r="Q173" s="750">
        <v>113.50983100000001</v>
      </c>
      <c r="R173" s="749">
        <v>7.4400180000000002</v>
      </c>
      <c r="S173" s="749">
        <v>56.757708999999998</v>
      </c>
      <c r="T173" s="749">
        <v>132.19575500000002</v>
      </c>
      <c r="U173" s="749">
        <v>21.838053000000002</v>
      </c>
      <c r="V173" s="749">
        <v>13.568470000000001</v>
      </c>
      <c r="W173" s="749">
        <v>520.28240199999982</v>
      </c>
      <c r="X173" s="749">
        <v>212.42229499999996</v>
      </c>
      <c r="Y173" s="749">
        <v>19.832902000000001</v>
      </c>
      <c r="Z173" s="749">
        <v>46.477218000000001</v>
      </c>
      <c r="AA173" s="749">
        <v>34.415665999999987</v>
      </c>
      <c r="AB173" s="749">
        <v>158.26602199999999</v>
      </c>
      <c r="AC173" s="749">
        <v>0</v>
      </c>
      <c r="AD173" s="749">
        <v>20.951176999999998</v>
      </c>
      <c r="AE173" s="749">
        <v>21.064433999999999</v>
      </c>
      <c r="AF173" s="749">
        <v>8.6638400000000004</v>
      </c>
      <c r="AG173" s="749">
        <v>0.34605799999999998</v>
      </c>
      <c r="AH173" s="749">
        <v>6.0073080000000001</v>
      </c>
      <c r="AI173" s="749">
        <v>47.149904999999997</v>
      </c>
      <c r="AJ173" s="751">
        <v>6.1973159999999998</v>
      </c>
    </row>
    <row r="174" s="307" customFormat="true" ht="17.1" customHeight="true" x14ac:dyDescent="0.2">
      <c r="A174" s="1822"/>
      <c r="B174" s="728" t="s">
        <v>201</v>
      </c>
      <c r="C174" s="748">
        <v>16.546288999999998</v>
      </c>
      <c r="D174" s="749">
        <v>85.414237000000014</v>
      </c>
      <c r="E174" s="749">
        <v>36.460977</v>
      </c>
      <c r="F174" s="749">
        <v>61.18788</v>
      </c>
      <c r="G174" s="750">
        <v>0</v>
      </c>
      <c r="H174" s="749">
        <v>5.4343580000000005</v>
      </c>
      <c r="I174" s="749">
        <v>0</v>
      </c>
      <c r="J174" s="749">
        <v>0</v>
      </c>
      <c r="K174" s="749">
        <v>0</v>
      </c>
      <c r="L174" s="750">
        <v>0</v>
      </c>
      <c r="M174" s="749">
        <v>15.826163999999999</v>
      </c>
      <c r="N174" s="749">
        <v>56.184875999999996</v>
      </c>
      <c r="O174" s="749">
        <v>53.955358000000004</v>
      </c>
      <c r="P174" s="749">
        <v>34.237068999999998</v>
      </c>
      <c r="Q174" s="750">
        <v>33.971558000000002</v>
      </c>
      <c r="R174" s="749">
        <v>0</v>
      </c>
      <c r="S174" s="749">
        <v>32.821209000000003</v>
      </c>
      <c r="T174" s="749">
        <v>15.369047999999999</v>
      </c>
      <c r="U174" s="749">
        <v>10.919898</v>
      </c>
      <c r="V174" s="749">
        <v>0</v>
      </c>
      <c r="W174" s="749">
        <v>32.719541</v>
      </c>
      <c r="X174" s="749">
        <v>39.041070000000005</v>
      </c>
      <c r="Y174" s="749">
        <v>0</v>
      </c>
      <c r="Z174" s="749">
        <v>15.932345</v>
      </c>
      <c r="AA174" s="749">
        <v>10.81968</v>
      </c>
      <c r="AB174" s="749">
        <v>1.44025</v>
      </c>
      <c r="AC174" s="749">
        <v>3.9817239999999998</v>
      </c>
      <c r="AD174" s="749">
        <v>1.2627120000000001</v>
      </c>
      <c r="AE174" s="749">
        <v>2.5389240000000002</v>
      </c>
      <c r="AF174" s="749">
        <v>25.552254000000001</v>
      </c>
      <c r="AG174" s="749">
        <v>3.4237199999999999</v>
      </c>
      <c r="AH174" s="749">
        <v>0</v>
      </c>
      <c r="AI174" s="749">
        <v>3.7870080000000002</v>
      </c>
      <c r="AJ174" s="751">
        <v>0</v>
      </c>
    </row>
    <row r="175" s="307" customFormat="true" ht="17.1" customHeight="true" x14ac:dyDescent="0.2">
      <c r="A175" s="1822"/>
      <c r="B175" s="728" t="s">
        <v>319</v>
      </c>
      <c r="C175" s="748">
        <v>13569.806043000044</v>
      </c>
      <c r="D175" s="749">
        <v>11825.487622000006</v>
      </c>
      <c r="E175" s="749">
        <v>9999.6501729999782</v>
      </c>
      <c r="F175" s="749">
        <v>5504.7969590000012</v>
      </c>
      <c r="G175" s="750">
        <v>751.71629200000029</v>
      </c>
      <c r="H175" s="749">
        <v>1245.6060610000025</v>
      </c>
      <c r="I175" s="749">
        <v>200.81072799999998</v>
      </c>
      <c r="J175" s="749">
        <v>46.375419000000008</v>
      </c>
      <c r="K175" s="749">
        <v>3.8842690000000002</v>
      </c>
      <c r="L175" s="750">
        <v>0</v>
      </c>
      <c r="M175" s="749">
        <v>11256.480079000001</v>
      </c>
      <c r="N175" s="749">
        <v>10194.409096999994</v>
      </c>
      <c r="O175" s="749">
        <v>9023.8520849999895</v>
      </c>
      <c r="P175" s="749">
        <v>6820.2529860000004</v>
      </c>
      <c r="Q175" s="750">
        <v>2859.7863649999967</v>
      </c>
      <c r="R175" s="749">
        <v>1706.8234320000008</v>
      </c>
      <c r="S175" s="749">
        <v>2019.7585490000015</v>
      </c>
      <c r="T175" s="749">
        <v>5891.7342110000018</v>
      </c>
      <c r="U175" s="749">
        <v>2162.6763910000009</v>
      </c>
      <c r="V175" s="749">
        <v>2758.4471829999989</v>
      </c>
      <c r="W175" s="749">
        <v>2373.6203900000005</v>
      </c>
      <c r="X175" s="749">
        <v>1995.7515820000024</v>
      </c>
      <c r="Y175" s="749">
        <v>3553.4391560000035</v>
      </c>
      <c r="Z175" s="749">
        <v>1315.3446109999993</v>
      </c>
      <c r="AA175" s="749">
        <v>871.43603600000085</v>
      </c>
      <c r="AB175" s="749">
        <v>526.80681400000037</v>
      </c>
      <c r="AC175" s="749">
        <v>121.61052299999999</v>
      </c>
      <c r="AD175" s="749">
        <v>637.50936500000046</v>
      </c>
      <c r="AE175" s="749">
        <v>1433.5631570000012</v>
      </c>
      <c r="AF175" s="749">
        <v>4529.074761000008</v>
      </c>
      <c r="AG175" s="749">
        <v>1424.2094810000003</v>
      </c>
      <c r="AH175" s="749">
        <v>2919.6664439999963</v>
      </c>
      <c r="AI175" s="749">
        <v>2036.318231000002</v>
      </c>
      <c r="AJ175" s="751">
        <v>3373.6667719999991</v>
      </c>
    </row>
    <row r="176" s="307" customFormat="true" ht="17.1" customHeight="true" x14ac:dyDescent="0.2">
      <c r="A176" s="1822"/>
      <c r="B176" s="728" t="s">
        <v>203</v>
      </c>
      <c r="C176" s="748">
        <v>27.658779000000003</v>
      </c>
      <c r="D176" s="749">
        <v>21.709551999999999</v>
      </c>
      <c r="E176" s="749">
        <v>23.637803999999999</v>
      </c>
      <c r="F176" s="749">
        <v>34.242398999999999</v>
      </c>
      <c r="G176" s="750">
        <v>0</v>
      </c>
      <c r="H176" s="749">
        <v>0</v>
      </c>
      <c r="I176" s="749">
        <v>0</v>
      </c>
      <c r="J176" s="749">
        <v>0</v>
      </c>
      <c r="K176" s="749">
        <v>0</v>
      </c>
      <c r="L176" s="750">
        <v>0</v>
      </c>
      <c r="M176" s="749">
        <v>19.814191000000001</v>
      </c>
      <c r="N176" s="749">
        <v>29.554139999999997</v>
      </c>
      <c r="O176" s="749">
        <v>18.210415999999999</v>
      </c>
      <c r="P176" s="749">
        <v>5.4273879999999997</v>
      </c>
      <c r="Q176" s="750">
        <v>34.242398999999999</v>
      </c>
      <c r="R176" s="749">
        <v>0</v>
      </c>
      <c r="S176" s="749">
        <v>7.3556400000000002</v>
      </c>
      <c r="T176" s="749">
        <v>0</v>
      </c>
      <c r="U176" s="749">
        <v>0</v>
      </c>
      <c r="V176" s="749">
        <v>80.716364999999996</v>
      </c>
      <c r="W176" s="749">
        <v>5.6893279999999997</v>
      </c>
      <c r="X176" s="749">
        <v>0</v>
      </c>
      <c r="Y176" s="749">
        <v>0</v>
      </c>
      <c r="Z176" s="749">
        <v>13.487201000000001</v>
      </c>
      <c r="AA176" s="749">
        <v>0</v>
      </c>
      <c r="AB176" s="749">
        <v>0</v>
      </c>
      <c r="AC176" s="749">
        <v>0</v>
      </c>
      <c r="AD176" s="749">
        <v>0</v>
      </c>
      <c r="AE176" s="749">
        <v>0</v>
      </c>
      <c r="AF176" s="749">
        <v>0</v>
      </c>
      <c r="AG176" s="749">
        <v>0</v>
      </c>
      <c r="AH176" s="749">
        <v>0</v>
      </c>
      <c r="AI176" s="749">
        <v>0</v>
      </c>
      <c r="AJ176" s="751">
        <v>0</v>
      </c>
    </row>
    <row r="177" s="307" customFormat="true" ht="17.1" customHeight="true" x14ac:dyDescent="0.2">
      <c r="A177" s="1822"/>
      <c r="B177" s="728" t="s">
        <v>204</v>
      </c>
      <c r="C177" s="748">
        <v>22.767180999999997</v>
      </c>
      <c r="D177" s="749">
        <v>110.255692</v>
      </c>
      <c r="E177" s="749">
        <v>109.37979200000001</v>
      </c>
      <c r="F177" s="749">
        <v>13.362176999999999</v>
      </c>
      <c r="G177" s="750">
        <v>0.89263800000000004</v>
      </c>
      <c r="H177" s="749">
        <v>1.571682</v>
      </c>
      <c r="I177" s="749">
        <v>0.89263800000000004</v>
      </c>
      <c r="J177" s="749">
        <v>0</v>
      </c>
      <c r="K177" s="749">
        <v>0</v>
      </c>
      <c r="L177" s="750">
        <v>0</v>
      </c>
      <c r="M177" s="749">
        <v>19.463535999999998</v>
      </c>
      <c r="N177" s="749">
        <v>82.271570000000011</v>
      </c>
      <c r="O177" s="749">
        <v>85.96394500000001</v>
      </c>
      <c r="P177" s="749">
        <v>58.353027000000012</v>
      </c>
      <c r="Q177" s="750">
        <v>8.1410820000000008</v>
      </c>
      <c r="R177" s="749">
        <v>0</v>
      </c>
      <c r="S177" s="749">
        <v>0</v>
      </c>
      <c r="T177" s="749">
        <v>10.541957999999999</v>
      </c>
      <c r="U177" s="749">
        <v>0</v>
      </c>
      <c r="V177" s="749">
        <v>8.1410820000000008</v>
      </c>
      <c r="W177" s="749">
        <v>0</v>
      </c>
      <c r="X177" s="749">
        <v>209.049879</v>
      </c>
      <c r="Y177" s="749">
        <v>0</v>
      </c>
      <c r="Z177" s="749">
        <v>0</v>
      </c>
      <c r="AA177" s="749">
        <v>0</v>
      </c>
      <c r="AB177" s="749">
        <v>0</v>
      </c>
      <c r="AC177" s="749">
        <v>0</v>
      </c>
      <c r="AD177" s="749">
        <v>0</v>
      </c>
      <c r="AE177" s="749">
        <v>0.89263800000000004</v>
      </c>
      <c r="AF177" s="749">
        <v>0</v>
      </c>
      <c r="AG177" s="749">
        <v>0</v>
      </c>
      <c r="AH177" s="749">
        <v>0</v>
      </c>
      <c r="AI177" s="749">
        <v>28.031922999999999</v>
      </c>
      <c r="AJ177" s="751">
        <v>0</v>
      </c>
    </row>
    <row r="178" s="307" customFormat="true" ht="17.1" customHeight="true" x14ac:dyDescent="0.2">
      <c r="A178" s="1822"/>
      <c r="B178" s="728" t="s">
        <v>205</v>
      </c>
      <c r="C178" s="748">
        <v>92.761210000000005</v>
      </c>
      <c r="D178" s="749">
        <v>146.18115800000007</v>
      </c>
      <c r="E178" s="749">
        <v>168.45573200000001</v>
      </c>
      <c r="F178" s="749">
        <v>281.70416700000004</v>
      </c>
      <c r="G178" s="750">
        <v>69.522075000000015</v>
      </c>
      <c r="H178" s="749">
        <v>9.6118230000000011</v>
      </c>
      <c r="I178" s="749">
        <v>32.072843999999996</v>
      </c>
      <c r="J178" s="749">
        <v>14.221238000000001</v>
      </c>
      <c r="K178" s="749">
        <v>0</v>
      </c>
      <c r="L178" s="750">
        <v>0</v>
      </c>
      <c r="M178" s="749">
        <v>84.593464999999995</v>
      </c>
      <c r="N178" s="749">
        <v>118.24554600000002</v>
      </c>
      <c r="O178" s="749">
        <v>147.34479400000004</v>
      </c>
      <c r="P178" s="749">
        <v>186.51942999999997</v>
      </c>
      <c r="Q178" s="750">
        <v>166.01520200000002</v>
      </c>
      <c r="R178" s="749">
        <v>0</v>
      </c>
      <c r="S178" s="749">
        <v>0</v>
      </c>
      <c r="T178" s="749">
        <v>0</v>
      </c>
      <c r="U178" s="749">
        <v>112.553282</v>
      </c>
      <c r="V178" s="749">
        <v>0</v>
      </c>
      <c r="W178" s="749">
        <v>5.8955500000000001</v>
      </c>
      <c r="X178" s="749">
        <v>49.915790000000001</v>
      </c>
      <c r="Y178" s="749">
        <v>89.926940000000002</v>
      </c>
      <c r="Z178" s="749">
        <v>1.2382439999999999</v>
      </c>
      <c r="AA178" s="749">
        <v>0</v>
      </c>
      <c r="AB178" s="749">
        <v>0</v>
      </c>
      <c r="AC178" s="749">
        <v>11.828236</v>
      </c>
      <c r="AD178" s="749">
        <v>136.12663899999998</v>
      </c>
      <c r="AE178" s="749">
        <v>0</v>
      </c>
      <c r="AF178" s="749">
        <v>12.863875</v>
      </c>
      <c r="AG178" s="749">
        <v>177.36965400000003</v>
      </c>
      <c r="AH178" s="749">
        <v>52.735904000000005</v>
      </c>
      <c r="AI178" s="749">
        <v>64.361480000000014</v>
      </c>
      <c r="AJ178" s="751">
        <v>43.808748000000001</v>
      </c>
    </row>
    <row r="179" s="307" customFormat="true" ht="17.1" customHeight="true" x14ac:dyDescent="0.2">
      <c r="A179" s="1822"/>
      <c r="B179" s="728" t="s">
        <v>320</v>
      </c>
      <c r="C179" s="748">
        <v>56.635634000000003</v>
      </c>
      <c r="D179" s="749">
        <v>31.464821000000001</v>
      </c>
      <c r="E179" s="749">
        <v>54.377267000000003</v>
      </c>
      <c r="F179" s="749">
        <v>51.899712000000008</v>
      </c>
      <c r="G179" s="750">
        <v>20.765395999999999</v>
      </c>
      <c r="H179" s="749">
        <v>15.946816999999999</v>
      </c>
      <c r="I179" s="749">
        <v>8.5170260000000013</v>
      </c>
      <c r="J179" s="749">
        <v>1.638296</v>
      </c>
      <c r="K179" s="749">
        <v>0</v>
      </c>
      <c r="L179" s="750">
        <v>0</v>
      </c>
      <c r="M179" s="749">
        <v>42.569437999999998</v>
      </c>
      <c r="N179" s="749">
        <v>31.720005</v>
      </c>
      <c r="O179" s="749">
        <v>43.919206000000003</v>
      </c>
      <c r="P179" s="749">
        <v>50.564598000000004</v>
      </c>
      <c r="Q179" s="750">
        <v>20.267443999999998</v>
      </c>
      <c r="R179" s="749">
        <v>0</v>
      </c>
      <c r="S179" s="749">
        <v>59.096291999999998</v>
      </c>
      <c r="T179" s="749">
        <v>0</v>
      </c>
      <c r="U179" s="749">
        <v>0.90969199999999995</v>
      </c>
      <c r="V179" s="749">
        <v>12.088809999999999</v>
      </c>
      <c r="W179" s="749">
        <v>10.56513</v>
      </c>
      <c r="X179" s="749">
        <v>0</v>
      </c>
      <c r="Y179" s="749">
        <v>23.169920000000001</v>
      </c>
      <c r="Z179" s="749">
        <v>12.974134000000001</v>
      </c>
      <c r="AA179" s="749">
        <v>6.2360420000000003</v>
      </c>
      <c r="AB179" s="749">
        <v>1.7488760000000001</v>
      </c>
      <c r="AC179" s="749">
        <v>4.53871</v>
      </c>
      <c r="AD179" s="749">
        <v>14.898004</v>
      </c>
      <c r="AE179" s="749">
        <v>17.949881999999999</v>
      </c>
      <c r="AF179" s="749">
        <v>0</v>
      </c>
      <c r="AG179" s="749">
        <v>4.3106949999999999</v>
      </c>
      <c r="AH179" s="749">
        <v>25.594275</v>
      </c>
      <c r="AI179" s="749">
        <v>13.293849</v>
      </c>
      <c r="AJ179" s="751">
        <v>7.7685189999999995</v>
      </c>
    </row>
    <row r="180" s="307" customFormat="true" ht="17.1" customHeight="true" x14ac:dyDescent="0.2">
      <c r="A180" s="1823"/>
      <c r="B180" s="733" t="s">
        <v>208</v>
      </c>
      <c r="C180" s="752">
        <v>15075.947680000047</v>
      </c>
      <c r="D180" s="753">
        <v>15076.43743800003</v>
      </c>
      <c r="E180" s="753">
        <v>15075.22428700003</v>
      </c>
      <c r="F180" s="753">
        <v>15085.697813000002</v>
      </c>
      <c r="G180" s="754">
        <v>15056.345516999914</v>
      </c>
      <c r="H180" s="753">
        <v>2684.2342049999947</v>
      </c>
      <c r="I180" s="753">
        <v>2667.6639550000009</v>
      </c>
      <c r="J180" s="753">
        <v>2685.805363000004</v>
      </c>
      <c r="K180" s="753">
        <v>2687.3176389999921</v>
      </c>
      <c r="L180" s="754">
        <v>2680.6026399999982</v>
      </c>
      <c r="M180" s="753">
        <v>12392.572406000012</v>
      </c>
      <c r="N180" s="753">
        <v>12395.217443000005</v>
      </c>
      <c r="O180" s="753">
        <v>12388.234457000008</v>
      </c>
      <c r="P180" s="753">
        <v>12394.74195400001</v>
      </c>
      <c r="Q180" s="754">
        <v>12393.262672999957</v>
      </c>
      <c r="R180" s="753">
        <v>3179.3690809999925</v>
      </c>
      <c r="S180" s="753">
        <v>5572.9530420000028</v>
      </c>
      <c r="T180" s="753">
        <v>8795.8967819999834</v>
      </c>
      <c r="U180" s="753">
        <v>3030.6843449999974</v>
      </c>
      <c r="V180" s="753">
        <v>4327.5561820000012</v>
      </c>
      <c r="W180" s="753">
        <v>3952.3956540000036</v>
      </c>
      <c r="X180" s="753">
        <v>3676.4391080000041</v>
      </c>
      <c r="Y180" s="753">
        <v>7319.8895229999862</v>
      </c>
      <c r="Z180" s="753">
        <v>1828.2793860000013</v>
      </c>
      <c r="AA180" s="753">
        <v>1158.7985300000032</v>
      </c>
      <c r="AB180" s="753">
        <v>1019.1490900000011</v>
      </c>
      <c r="AC180" s="753">
        <v>7004.127197000008</v>
      </c>
      <c r="AD180" s="753">
        <v>1631.4994149999986</v>
      </c>
      <c r="AE180" s="753">
        <v>1732.2353410000003</v>
      </c>
      <c r="AF180" s="753">
        <v>5869.4092319999982</v>
      </c>
      <c r="AG180" s="753">
        <v>2339.0038220000038</v>
      </c>
      <c r="AH180" s="753">
        <v>4937.9485719999875</v>
      </c>
      <c r="AI180" s="753">
        <v>2850.7412450000074</v>
      </c>
      <c r="AJ180" s="755">
        <v>5143.2771879999991</v>
      </c>
    </row>
    <row r="181" s="307" customFormat="true" ht="15" customHeight="true" x14ac:dyDescent="0.2">
      <c r="B181" s="406"/>
    </row>
    <row r="182" s="257" customFormat="true" ht="15" customHeight="true" x14ac:dyDescent="0.2">
      <c r="B182" s="511"/>
    </row>
    <row r="183" s="257" customFormat="true" ht="15" customHeight="true" x14ac:dyDescent="0.2">
      <c r="B183" s="511"/>
    </row>
    <row r="184" s="257" customFormat="true" ht="15" customHeight="true" x14ac:dyDescent="0.2">
      <c r="B184" s="511"/>
    </row>
    <row r="185" s="257" customFormat="true" ht="15" customHeight="true" x14ac:dyDescent="0.2">
      <c r="B185" s="511"/>
    </row>
    <row r="186" s="257" customFormat="true" ht="15" customHeight="true" x14ac:dyDescent="0.2">
      <c r="B186" s="511"/>
    </row>
    <row r="187" s="257" customFormat="true" ht="15" customHeight="true" x14ac:dyDescent="0.2">
      <c r="B187" s="511"/>
    </row>
    <row r="188" s="257" customFormat="true" ht="15" customHeight="true" x14ac:dyDescent="0.2">
      <c r="B188" s="511"/>
    </row>
    <row r="189" s="257" customFormat="true" ht="15" customHeight="true" x14ac:dyDescent="0.2">
      <c r="B189" s="511"/>
    </row>
    <row r="190" s="257" customFormat="true" ht="15" customHeight="true" x14ac:dyDescent="0.2">
      <c r="B190" s="511"/>
    </row>
    <row r="191" s="257" customFormat="true" ht="15" customHeight="true" x14ac:dyDescent="0.2">
      <c r="B191" s="511"/>
    </row>
    <row r="192" s="257" customFormat="true" ht="15" customHeight="true" x14ac:dyDescent="0.2">
      <c r="B192" s="511"/>
    </row>
    <row r="193" s="257" customFormat="true" ht="15" customHeight="true" x14ac:dyDescent="0.2">
      <c r="A193" s="471"/>
      <c r="B193" s="258"/>
      <c r="C193" s="512"/>
      <c r="D193" s="512"/>
      <c r="E193" s="512"/>
      <c r="F193" s="512"/>
      <c r="G193" s="512"/>
      <c r="H193" s="512"/>
      <c r="I193" s="512"/>
      <c r="J193" s="512"/>
      <c r="K193" s="512"/>
      <c r="L193" s="512"/>
      <c r="M193" s="512"/>
      <c r="N193" s="512"/>
      <c r="O193" s="512"/>
      <c r="P193" s="512"/>
      <c r="Q193" s="512"/>
      <c r="R193" s="512"/>
      <c r="S193" s="512"/>
      <c r="T193" s="512"/>
      <c r="U193" s="512"/>
      <c r="V193" s="512"/>
      <c r="W193" s="512"/>
      <c r="X193" s="512"/>
      <c r="Y193" s="512"/>
      <c r="Z193" s="512"/>
      <c r="AA193" s="512"/>
      <c r="AB193" s="512"/>
    </row>
    <row r="194" s="257" customFormat="true" ht="15" customHeight="true" x14ac:dyDescent="0.2">
      <c r="A194" s="471"/>
      <c r="B194" s="258"/>
      <c r="C194" s="512"/>
      <c r="D194" s="512"/>
      <c r="E194" s="512"/>
      <c r="F194" s="512"/>
      <c r="G194" s="512"/>
      <c r="H194" s="512"/>
      <c r="I194" s="512"/>
      <c r="J194" s="512"/>
      <c r="K194" s="512"/>
      <c r="L194" s="512"/>
      <c r="M194" s="512"/>
      <c r="N194" s="512"/>
      <c r="O194" s="512"/>
      <c r="P194" s="512"/>
      <c r="Q194" s="512"/>
      <c r="R194" s="512"/>
      <c r="S194" s="512"/>
      <c r="T194" s="512"/>
      <c r="U194" s="512"/>
      <c r="V194" s="512"/>
      <c r="W194" s="512"/>
      <c r="X194" s="512"/>
      <c r="Y194" s="512"/>
      <c r="Z194" s="512"/>
      <c r="AA194" s="512"/>
      <c r="AB194" s="512"/>
    </row>
    <row r="195" s="257" customFormat="true" ht="15" customHeight="true" x14ac:dyDescent="0.2">
      <c r="A195" s="471"/>
      <c r="B195" s="258"/>
      <c r="C195" s="512"/>
      <c r="D195" s="512"/>
      <c r="E195" s="512"/>
      <c r="F195" s="512"/>
      <c r="G195" s="512"/>
      <c r="H195" s="512"/>
      <c r="I195" s="512"/>
      <c r="J195" s="512"/>
      <c r="K195" s="512"/>
      <c r="L195" s="512"/>
      <c r="M195" s="512"/>
      <c r="N195" s="512"/>
      <c r="O195" s="512"/>
      <c r="P195" s="512"/>
      <c r="Q195" s="512"/>
      <c r="R195" s="512"/>
      <c r="S195" s="512"/>
      <c r="T195" s="512"/>
      <c r="U195" s="512"/>
      <c r="V195" s="512"/>
      <c r="W195" s="512"/>
      <c r="X195" s="512"/>
      <c r="Y195" s="512"/>
      <c r="Z195" s="512"/>
      <c r="AA195" s="512"/>
      <c r="AB195" s="512"/>
    </row>
    <row r="196" s="257" customFormat="true" ht="15" customHeight="true" x14ac:dyDescent="0.2">
      <c r="A196" s="471"/>
      <c r="B196" s="258"/>
      <c r="C196" s="512"/>
      <c r="D196" s="512"/>
      <c r="E196" s="512"/>
      <c r="F196" s="512"/>
      <c r="G196" s="512"/>
      <c r="H196" s="512"/>
      <c r="I196" s="512"/>
      <c r="J196" s="512"/>
      <c r="K196" s="512"/>
      <c r="L196" s="512"/>
      <c r="M196" s="512"/>
      <c r="N196" s="512"/>
      <c r="O196" s="512"/>
      <c r="P196" s="512"/>
      <c r="Q196" s="512"/>
      <c r="R196" s="512"/>
      <c r="S196" s="512"/>
      <c r="T196" s="512"/>
      <c r="U196" s="512"/>
      <c r="V196" s="512"/>
      <c r="W196" s="512"/>
      <c r="X196" s="512"/>
      <c r="Y196" s="512"/>
      <c r="Z196" s="512"/>
      <c r="AA196" s="512"/>
      <c r="AB196" s="512"/>
    </row>
    <row r="197" s="257" customFormat="true" ht="15" customHeight="true" x14ac:dyDescent="0.2">
      <c r="A197" s="471"/>
      <c r="B197" s="258"/>
      <c r="C197" s="512"/>
      <c r="D197" s="512"/>
      <c r="E197" s="512"/>
      <c r="F197" s="512"/>
      <c r="G197" s="512"/>
      <c r="H197" s="512"/>
      <c r="I197" s="512"/>
      <c r="J197" s="512"/>
      <c r="K197" s="512"/>
      <c r="L197" s="512"/>
      <c r="M197" s="512"/>
      <c r="N197" s="512"/>
      <c r="O197" s="512"/>
      <c r="P197" s="512"/>
      <c r="Q197" s="512"/>
      <c r="R197" s="512"/>
      <c r="S197" s="512"/>
      <c r="T197" s="512"/>
      <c r="U197" s="512"/>
      <c r="V197" s="512"/>
      <c r="W197" s="512"/>
      <c r="X197" s="512"/>
      <c r="Y197" s="512"/>
      <c r="Z197" s="512"/>
      <c r="AA197" s="512"/>
      <c r="AB197" s="512"/>
    </row>
    <row r="198" s="257" customFormat="true" ht="15" customHeight="true" x14ac:dyDescent="0.2">
      <c r="A198" s="471"/>
      <c r="B198" s="258"/>
      <c r="C198" s="512"/>
      <c r="D198" s="512"/>
      <c r="E198" s="512"/>
      <c r="F198" s="512"/>
      <c r="G198" s="512"/>
      <c r="H198" s="512"/>
      <c r="I198" s="512"/>
      <c r="J198" s="512"/>
      <c r="K198" s="512"/>
      <c r="L198" s="512"/>
      <c r="M198" s="512"/>
      <c r="N198" s="512"/>
      <c r="O198" s="512"/>
      <c r="P198" s="512"/>
      <c r="Q198" s="512"/>
      <c r="R198" s="512"/>
      <c r="S198" s="512"/>
      <c r="T198" s="512"/>
      <c r="U198" s="512"/>
      <c r="V198" s="512"/>
      <c r="W198" s="512"/>
      <c r="X198" s="512"/>
      <c r="Y198" s="512"/>
      <c r="Z198" s="512"/>
      <c r="AA198" s="512"/>
      <c r="AB198" s="512"/>
    </row>
    <row r="199" s="257" customFormat="true" ht="15" customHeight="true" x14ac:dyDescent="0.2">
      <c r="A199" s="475"/>
      <c r="B199" s="258"/>
      <c r="C199" s="513"/>
      <c r="D199" s="513"/>
      <c r="E199" s="513"/>
      <c r="F199" s="513"/>
      <c r="G199" s="513"/>
      <c r="H199" s="513"/>
      <c r="I199" s="513"/>
      <c r="J199" s="513"/>
      <c r="K199" s="513"/>
      <c r="L199" s="513"/>
      <c r="M199" s="513"/>
      <c r="N199" s="513"/>
      <c r="O199" s="513"/>
      <c r="P199" s="513"/>
      <c r="Q199" s="513"/>
      <c r="R199" s="513"/>
      <c r="S199" s="513"/>
      <c r="T199" s="513"/>
      <c r="U199" s="513"/>
    </row>
    <row r="200" s="257" customFormat="true" ht="15" customHeight="true" x14ac:dyDescent="0.2">
      <c r="A200" s="472"/>
      <c r="B200" s="258"/>
      <c r="C200" s="513"/>
      <c r="D200" s="513"/>
      <c r="E200" s="513"/>
      <c r="F200" s="513"/>
      <c r="G200" s="513"/>
      <c r="H200" s="513"/>
      <c r="I200" s="513"/>
      <c r="J200" s="513"/>
      <c r="K200" s="513"/>
      <c r="L200" s="513"/>
      <c r="M200" s="513"/>
      <c r="N200" s="513"/>
      <c r="O200" s="513"/>
      <c r="P200" s="513"/>
      <c r="Q200" s="513"/>
      <c r="R200" s="513"/>
      <c r="S200" s="513"/>
      <c r="T200" s="513"/>
      <c r="U200" s="513"/>
    </row>
    <row r="201" s="257" customFormat="true" ht="15" customHeight="true" x14ac:dyDescent="0.2">
      <c r="A201" s="475"/>
      <c r="B201" s="258"/>
      <c r="C201" s="513"/>
      <c r="D201" s="513"/>
      <c r="E201" s="513"/>
      <c r="F201" s="513"/>
      <c r="G201" s="513"/>
      <c r="H201" s="513"/>
      <c r="I201" s="513"/>
      <c r="J201" s="513"/>
      <c r="K201" s="513"/>
      <c r="L201" s="513"/>
      <c r="M201" s="513"/>
      <c r="N201" s="513"/>
      <c r="O201" s="513"/>
      <c r="P201" s="513"/>
      <c r="Q201" s="513"/>
      <c r="R201" s="513"/>
      <c r="S201" s="513"/>
      <c r="T201" s="513"/>
      <c r="U201" s="513"/>
    </row>
    <row r="202" s="257" customFormat="true" ht="15" customHeight="true" x14ac:dyDescent="0.2">
      <c r="A202" s="475"/>
      <c r="B202" s="258"/>
      <c r="C202" s="513"/>
      <c r="D202" s="513"/>
      <c r="E202" s="513"/>
      <c r="F202" s="513"/>
      <c r="G202" s="513"/>
      <c r="H202" s="513"/>
      <c r="I202" s="513"/>
      <c r="J202" s="513"/>
      <c r="K202" s="513"/>
      <c r="L202" s="513"/>
      <c r="M202" s="513"/>
      <c r="N202" s="513"/>
      <c r="O202" s="513"/>
      <c r="P202" s="513"/>
      <c r="Q202" s="513"/>
      <c r="R202" s="513"/>
      <c r="S202" s="513"/>
      <c r="T202" s="513"/>
      <c r="U202" s="513"/>
    </row>
    <row r="203" s="257" customFormat="true" ht="15" customHeight="true" x14ac:dyDescent="0.2">
      <c r="A203" s="475"/>
      <c r="B203" s="258"/>
      <c r="C203" s="513"/>
      <c r="D203" s="513"/>
      <c r="E203" s="513"/>
      <c r="F203" s="513"/>
      <c r="G203" s="513"/>
      <c r="H203" s="513"/>
      <c r="I203" s="513"/>
      <c r="J203" s="513"/>
      <c r="K203" s="513"/>
      <c r="L203" s="513"/>
      <c r="M203" s="513"/>
      <c r="N203" s="513"/>
      <c r="O203" s="513"/>
      <c r="P203" s="513"/>
      <c r="Q203" s="513"/>
      <c r="R203" s="513"/>
      <c r="S203" s="513"/>
      <c r="T203" s="513"/>
      <c r="U203" s="513"/>
    </row>
    <row r="204" s="257" customFormat="true" ht="15" customHeight="true" x14ac:dyDescent="0.2">
      <c r="A204" s="475"/>
      <c r="B204" s="258"/>
      <c r="C204" s="513"/>
      <c r="D204" s="513"/>
      <c r="E204" s="513"/>
      <c r="F204" s="513"/>
      <c r="G204" s="513"/>
      <c r="H204" s="513"/>
      <c r="I204" s="513"/>
      <c r="J204" s="513"/>
      <c r="K204" s="513"/>
      <c r="L204" s="513"/>
      <c r="M204" s="513"/>
      <c r="N204" s="513"/>
      <c r="O204" s="513"/>
      <c r="P204" s="513"/>
      <c r="Q204" s="513"/>
      <c r="R204" s="513"/>
      <c r="S204" s="513"/>
      <c r="T204" s="513"/>
      <c r="U204" s="513"/>
    </row>
    <row r="205" s="257" customFormat="true" ht="15" customHeight="true" x14ac:dyDescent="0.2">
      <c r="A205" s="475"/>
      <c r="B205" s="258"/>
      <c r="C205" s="513"/>
      <c r="D205" s="513"/>
      <c r="E205" s="513"/>
      <c r="F205" s="513"/>
      <c r="G205" s="513"/>
      <c r="H205" s="513"/>
      <c r="I205" s="513"/>
      <c r="J205" s="513"/>
      <c r="K205" s="513"/>
      <c r="L205" s="513"/>
      <c r="M205" s="513"/>
      <c r="N205" s="513"/>
      <c r="O205" s="513"/>
      <c r="P205" s="513"/>
      <c r="Q205" s="513"/>
      <c r="R205" s="513"/>
      <c r="S205" s="513"/>
      <c r="T205" s="513"/>
      <c r="U205" s="513"/>
    </row>
    <row r="206" s="257" customFormat="true" ht="15" customHeight="true" x14ac:dyDescent="0.2">
      <c r="B206" s="511"/>
    </row>
    <row r="207" s="257" customFormat="true" ht="17.25" customHeight="true" x14ac:dyDescent="0.2"/>
    <row r="208" s="257" customFormat="true" ht="22.5" customHeight="true" x14ac:dyDescent="0.35">
      <c r="A208" s="1856" t="str">
        <f>A1026</f>
        <v>Cambodia</v>
      </c>
      <c r="B208" s="1857"/>
    </row>
    <row r="209" s="257" customFormat="true" ht="22.5" customHeight="true" x14ac:dyDescent="0.3">
      <c r="A209" s="476" t="s">
        <v>209</v>
      </c>
      <c r="B209" s="397"/>
    </row>
    <row r="210" s="257" customFormat="true" ht="22.5" customHeight="true" x14ac:dyDescent="0.35">
      <c r="A210" s="398" t="str">
        <f>A1034</f>
        <v>2010</v>
      </c>
      <c r="B210" s="514"/>
    </row>
    <row r="211" s="257" customFormat="true" ht="15" customHeight="true" x14ac:dyDescent="0.35">
      <c r="A211" s="399"/>
      <c r="B211" s="397"/>
    </row>
    <row r="212" s="257" customFormat="true" ht="15" customHeight="true" x14ac:dyDescent="0.25">
      <c r="A212" s="400" t="s">
        <v>147</v>
      </c>
      <c r="B212" s="397"/>
    </row>
    <row r="213" s="257" customFormat="true" ht="15" customHeight="true" x14ac:dyDescent="0.25">
      <c r="A213" s="1852" t="s">
        <v>40</v>
      </c>
      <c r="B213" s="1853"/>
    </row>
    <row r="214" s="257" customFormat="true" ht="15" customHeight="true" x14ac:dyDescent="0.2">
      <c r="A214" s="1854" t="s">
        <v>39</v>
      </c>
      <c r="B214" s="1855"/>
    </row>
    <row r="215" s="257" customFormat="true" ht="15" customHeight="true" x14ac:dyDescent="0.2">
      <c r="A215" s="401" t="s">
        <v>148</v>
      </c>
      <c r="B215" s="397" t="str">
        <f>A1025</f>
        <v>DHS10</v>
      </c>
    </row>
    <row r="216" s="257" customFormat="true" ht="15" customHeight="true" x14ac:dyDescent="0.2">
      <c r="A216" s="401"/>
      <c r="B216" s="397"/>
    </row>
    <row r="217" s="257" customFormat="true" ht="15" customHeight="true" x14ac:dyDescent="0.2">
      <c r="A217" s="401"/>
      <c r="B217" s="403"/>
    </row>
    <row r="218" s="257" customFormat="true" ht="15" customHeight="true" x14ac:dyDescent="0.2">
      <c r="A218" s="401"/>
      <c r="B218" s="397"/>
    </row>
    <row r="219" s="257" customFormat="true" ht="15" customHeight="true" x14ac:dyDescent="0.2">
      <c r="A219" s="404"/>
      <c r="B219" s="405"/>
    </row>
    <row r="220" s="307" customFormat="true" ht="20.1" customHeight="true" x14ac:dyDescent="0.2">
      <c r="A220" s="1845" t="s">
        <v>309</v>
      </c>
      <c r="B220" s="1845"/>
      <c r="C220" s="1847" t="s">
        <v>150</v>
      </c>
      <c r="D220" s="1848"/>
      <c r="E220" s="1848"/>
      <c r="F220" s="1848"/>
      <c r="G220" s="1849"/>
      <c r="H220" s="1849" t="s">
        <v>38</v>
      </c>
      <c r="I220" s="1848"/>
      <c r="J220" s="1848"/>
      <c r="K220" s="1848"/>
      <c r="L220" s="1849"/>
      <c r="M220" s="1849" t="s">
        <v>37</v>
      </c>
      <c r="N220" s="1848"/>
      <c r="O220" s="1848"/>
      <c r="P220" s="1848"/>
      <c r="Q220" s="1849"/>
      <c r="R220" s="1849" t="s">
        <v>151</v>
      </c>
      <c r="S220" s="1848"/>
      <c r="T220" s="1848"/>
      <c r="U220" s="1848"/>
      <c r="V220" s="1848"/>
      <c r="W220" s="1848"/>
      <c r="X220" s="1848"/>
      <c r="Y220" s="1848"/>
      <c r="Z220" s="1848"/>
      <c r="AA220" s="1848"/>
      <c r="AB220" s="1848"/>
      <c r="AC220" s="1848"/>
      <c r="AD220" s="1848"/>
      <c r="AE220" s="1848"/>
      <c r="AF220" s="1848"/>
      <c r="AG220" s="1848"/>
      <c r="AH220" s="1848"/>
      <c r="AI220" s="1848"/>
      <c r="AJ220" s="1849"/>
    </row>
    <row r="221" s="433" customFormat="true" ht="45" customHeight="true" x14ac:dyDescent="0.2">
      <c r="A221" s="1851"/>
      <c r="B221" s="1851"/>
      <c r="C221" s="756" t="s">
        <v>0</v>
      </c>
      <c r="D221" s="757" t="s">
        <v>1</v>
      </c>
      <c r="E221" s="757" t="s">
        <v>2</v>
      </c>
      <c r="F221" s="757" t="s">
        <v>3</v>
      </c>
      <c r="G221" s="758" t="s">
        <v>4</v>
      </c>
      <c r="H221" s="757" t="s">
        <v>0</v>
      </c>
      <c r="I221" s="757" t="s">
        <v>1</v>
      </c>
      <c r="J221" s="757" t="s">
        <v>2</v>
      </c>
      <c r="K221" s="757" t="s">
        <v>3</v>
      </c>
      <c r="L221" s="758" t="s">
        <v>4</v>
      </c>
      <c r="M221" s="757" t="s">
        <v>0</v>
      </c>
      <c r="N221" s="757" t="s">
        <v>1</v>
      </c>
      <c r="O221" s="757" t="s">
        <v>2</v>
      </c>
      <c r="P221" s="757" t="s">
        <v>3</v>
      </c>
      <c r="Q221" s="758" t="s">
        <v>4</v>
      </c>
      <c r="R221" s="757" t="s">
        <v>152</v>
      </c>
      <c r="S221" s="757" t="s">
        <v>310</v>
      </c>
      <c r="T221" s="757" t="s">
        <v>154</v>
      </c>
      <c r="U221" s="757" t="s">
        <v>155</v>
      </c>
      <c r="V221" s="757" t="s">
        <v>156</v>
      </c>
      <c r="W221" s="757" t="s">
        <v>157</v>
      </c>
      <c r="X221" s="757" t="s">
        <v>311</v>
      </c>
      <c r="Y221" s="757" t="s">
        <v>159</v>
      </c>
      <c r="Z221" s="757" t="s">
        <v>160</v>
      </c>
      <c r="AA221" s="757" t="s">
        <v>162</v>
      </c>
      <c r="AB221" s="757" t="s">
        <v>163</v>
      </c>
      <c r="AC221" s="757" t="s">
        <v>164</v>
      </c>
      <c r="AD221" s="757" t="s">
        <v>312</v>
      </c>
      <c r="AE221" s="757" t="s">
        <v>165</v>
      </c>
      <c r="AF221" s="757" t="s">
        <v>166</v>
      </c>
      <c r="AG221" s="757" t="s">
        <v>167</v>
      </c>
      <c r="AH221" s="757" t="s">
        <v>168</v>
      </c>
      <c r="AI221" s="757" t="s">
        <v>169</v>
      </c>
      <c r="AJ221" s="759" t="s">
        <v>170</v>
      </c>
    </row>
    <row r="222" s="307" customFormat="true" ht="17.1" customHeight="true" x14ac:dyDescent="0.2">
      <c r="A222" s="1850" t="s">
        <v>36</v>
      </c>
      <c r="B222" s="760" t="s">
        <v>15</v>
      </c>
      <c r="C222" s="761">
        <v>29.989784733536784</v>
      </c>
      <c r="D222" s="762">
        <v>39.30142957627897</v>
      </c>
      <c r="E222" s="762">
        <v>46.593584205628481</v>
      </c>
      <c r="F222" s="762">
        <v>56.776100829265552</v>
      </c>
      <c r="G222" s="763">
        <v>83.760655335276908</v>
      </c>
      <c r="H222" s="762">
        <v>54.513234851937085</v>
      </c>
      <c r="I222" s="762">
        <v>77.897517158372295</v>
      </c>
      <c r="J222" s="762">
        <v>89.522866255442722</v>
      </c>
      <c r="K222" s="762">
        <v>96.434852969757202</v>
      </c>
      <c r="L222" s="763">
        <v>99.216439653277106</v>
      </c>
      <c r="M222" s="762">
        <v>28.708148626653156</v>
      </c>
      <c r="N222" s="762">
        <v>36.854810783170919</v>
      </c>
      <c r="O222" s="762">
        <v>44.564458552770873</v>
      </c>
      <c r="P222" s="762">
        <v>49.404551024982055</v>
      </c>
      <c r="Q222" s="763">
        <v>61.96100580049071</v>
      </c>
      <c r="R222" s="762">
        <v>58.638830964889912</v>
      </c>
      <c r="S222" s="762">
        <v>46.47751354586061</v>
      </c>
      <c r="T222" s="762">
        <v>28.367367434195806</v>
      </c>
      <c r="U222" s="762">
        <v>49.570200290852178</v>
      </c>
      <c r="V222" s="762">
        <v>63.761769380597229</v>
      </c>
      <c r="W222" s="762">
        <v>45.07600302113832</v>
      </c>
      <c r="X222" s="762">
        <v>61.430099225241939</v>
      </c>
      <c r="Y222" s="762">
        <v>34.17344389065051</v>
      </c>
      <c r="Z222" s="762">
        <v>20.626386000986795</v>
      </c>
      <c r="AA222" s="762">
        <v>45.368599662015498</v>
      </c>
      <c r="AB222" s="762">
        <v>65.916784314836676</v>
      </c>
      <c r="AC222" s="762">
        <v>91.020329272025236</v>
      </c>
      <c r="AD222" s="762">
        <v>71.080111052323076</v>
      </c>
      <c r="AE222" s="762">
        <v>45.636547455075515</v>
      </c>
      <c r="AF222" s="762">
        <v>67.404127707548682</v>
      </c>
      <c r="AG222" s="762">
        <v>51.419972250788526</v>
      </c>
      <c r="AH222" s="762">
        <v>67.217771906758571</v>
      </c>
      <c r="AI222" s="762">
        <v>81.408185020044755</v>
      </c>
      <c r="AJ222" s="764">
        <v>3.7271580743744286</v>
      </c>
    </row>
    <row r="223" s="307" customFormat="true" ht="17.1" customHeight="true" x14ac:dyDescent="0.2">
      <c r="A223" s="1822"/>
      <c r="B223" s="765" t="s">
        <v>16</v>
      </c>
      <c r="C223" s="766">
        <v>26.145197098032153</v>
      </c>
      <c r="D223" s="767">
        <v>20.031642538494296</v>
      </c>
      <c r="E223" s="767">
        <v>16.187258466614288</v>
      </c>
      <c r="F223" s="767">
        <v>11.385571115005082</v>
      </c>
      <c r="G223" s="768">
        <v>5.0642143695752848</v>
      </c>
      <c r="H223" s="767">
        <v>18.732699451848006</v>
      </c>
      <c r="I223" s="767">
        <v>7.2012749814105614</v>
      </c>
      <c r="J223" s="767">
        <v>5.6586758330931142</v>
      </c>
      <c r="K223" s="767">
        <v>1.8901717557624438</v>
      </c>
      <c r="L223" s="768">
        <v>0.71494999659016856</v>
      </c>
      <c r="M223" s="767">
        <v>27.19666551138528</v>
      </c>
      <c r="N223" s="767">
        <v>20.712047973681681</v>
      </c>
      <c r="O223" s="767">
        <v>17.521905469917439</v>
      </c>
      <c r="P223" s="767">
        <v>13.600087916473719</v>
      </c>
      <c r="Q223" s="768">
        <v>9.4484629272147327</v>
      </c>
      <c r="R223" s="767">
        <v>33.529166064785763</v>
      </c>
      <c r="S223" s="767">
        <v>51.400976132610275</v>
      </c>
      <c r="T223" s="767">
        <v>8.8149426199318714</v>
      </c>
      <c r="U223" s="767">
        <v>7.1233046871465007</v>
      </c>
      <c r="V223" s="767">
        <v>35.059059493582978</v>
      </c>
      <c r="W223" s="767">
        <v>13.556464974985055</v>
      </c>
      <c r="X223" s="767">
        <v>9.5117421430715439</v>
      </c>
      <c r="Y223" s="767">
        <v>6.3449345449909584</v>
      </c>
      <c r="Z223" s="767">
        <v>1.3259744684854378</v>
      </c>
      <c r="AA223" s="767">
        <v>16.236516597790406</v>
      </c>
      <c r="AB223" s="767">
        <v>29.740097806958872</v>
      </c>
      <c r="AC223" s="767">
        <v>3.2858924335904192</v>
      </c>
      <c r="AD223" s="767">
        <v>13.410157490004382</v>
      </c>
      <c r="AE223" s="767">
        <v>22.630770132103269</v>
      </c>
      <c r="AF223" s="767">
        <v>2.079252347508096</v>
      </c>
      <c r="AG223" s="767">
        <v>48.22048638139043</v>
      </c>
      <c r="AH223" s="767">
        <v>23.010125711775096</v>
      </c>
      <c r="AI223" s="767">
        <v>12.227218763999877</v>
      </c>
      <c r="AJ223" s="769">
        <v>0.10614749702267069</v>
      </c>
    </row>
    <row r="224" s="307" customFormat="true" ht="17.1" customHeight="true" x14ac:dyDescent="0.2">
      <c r="A224" s="1822"/>
      <c r="B224" s="765" t="s">
        <v>20</v>
      </c>
      <c r="C224" s="766">
        <v>43.865018168430794</v>
      </c>
      <c r="D224" s="767">
        <v>40.666927885226578</v>
      </c>
      <c r="E224" s="767">
        <v>37.219157327757053</v>
      </c>
      <c r="F224" s="767">
        <v>31.838328055729185</v>
      </c>
      <c r="G224" s="768">
        <v>11.175130295147879</v>
      </c>
      <c r="H224" s="767">
        <v>26.75406569621515</v>
      </c>
      <c r="I224" s="767">
        <v>14.90120786021717</v>
      </c>
      <c r="J224" s="767">
        <v>4.8184579114640682</v>
      </c>
      <c r="K224" s="767">
        <v>1.6749752744803885</v>
      </c>
      <c r="L224" s="768">
        <v>6.8610350132727441E-2</v>
      </c>
      <c r="M224" s="767">
        <v>44.095185861961589</v>
      </c>
      <c r="N224" s="767">
        <v>42.433141243147432</v>
      </c>
      <c r="O224" s="767">
        <v>37.913635977311536</v>
      </c>
      <c r="P224" s="767">
        <v>36.995361058544155</v>
      </c>
      <c r="Q224" s="768">
        <v>28.590531272295006</v>
      </c>
      <c r="R224" s="767">
        <v>7.8320029703247291</v>
      </c>
      <c r="S224" s="767">
        <v>2.1215103215290991</v>
      </c>
      <c r="T224" s="767">
        <v>62.817689945872502</v>
      </c>
      <c r="U224" s="767">
        <v>43.306495022001421</v>
      </c>
      <c r="V224" s="767">
        <v>1.1791711258197397</v>
      </c>
      <c r="W224" s="767">
        <v>41.367532003876597</v>
      </c>
      <c r="X224" s="767">
        <v>29.05815863168646</v>
      </c>
      <c r="Y224" s="767">
        <v>59.481621564358775</v>
      </c>
      <c r="Z224" s="767">
        <v>78.047639530527803</v>
      </c>
      <c r="AA224" s="767">
        <v>38.394883740193904</v>
      </c>
      <c r="AB224" s="767">
        <v>4.3431178782044055</v>
      </c>
      <c r="AC224" s="767">
        <v>5.6937782943844599</v>
      </c>
      <c r="AD224" s="767">
        <v>15.509731457672652</v>
      </c>
      <c r="AE224" s="767">
        <v>31.732682412821205</v>
      </c>
      <c r="AF224" s="767">
        <v>30.516619944943262</v>
      </c>
      <c r="AG224" s="767">
        <v>0.35954136782081869</v>
      </c>
      <c r="AH224" s="767">
        <v>9.7721023814664658</v>
      </c>
      <c r="AI224" s="767">
        <v>6.3645962159552649</v>
      </c>
      <c r="AJ224" s="769">
        <v>96.166694428602966</v>
      </c>
    </row>
    <row r="225" s="307" customFormat="true" ht="17.1" customHeight="true" x14ac:dyDescent="0.2">
      <c r="A225" s="1822" t="s">
        <v>322</v>
      </c>
      <c r="B225" s="765" t="s">
        <v>323</v>
      </c>
      <c r="C225" s="766">
        <v>56.102543850165354</v>
      </c>
      <c r="D225" s="767">
        <v>59.313094088795779</v>
      </c>
      <c r="E225" s="767">
        <v>62.645500545845202</v>
      </c>
      <c r="F225" s="767">
        <v>67.820690345147355</v>
      </c>
      <c r="G225" s="768">
        <v>88.736327305978634</v>
      </c>
      <c r="H225" s="767">
        <v>73.166236364237164</v>
      </c>
      <c r="I225" s="767">
        <v>85.068311800717126</v>
      </c>
      <c r="J225" s="767">
        <v>95.181542088535934</v>
      </c>
      <c r="K225" s="767">
        <v>98.325024725519611</v>
      </c>
      <c r="L225" s="768">
        <v>99.87776875426789</v>
      </c>
      <c r="M225" s="767">
        <v>55.865514133676342</v>
      </c>
      <c r="N225" s="767">
        <v>57.543274555687731</v>
      </c>
      <c r="O225" s="767">
        <v>61.989007872325885</v>
      </c>
      <c r="P225" s="767">
        <v>62.8911067526045</v>
      </c>
      <c r="Q225" s="768">
        <v>70.972017031176676</v>
      </c>
      <c r="R225" s="767">
        <v>91.736633737490919</v>
      </c>
      <c r="S225" s="767">
        <v>97.878489678470871</v>
      </c>
      <c r="T225" s="767">
        <v>37.182310054127676</v>
      </c>
      <c r="U225" s="767">
        <v>56.693504977998657</v>
      </c>
      <c r="V225" s="767">
        <v>98.785355226151921</v>
      </c>
      <c r="W225" s="767">
        <v>57.44430527096209</v>
      </c>
      <c r="X225" s="767">
        <v>70.941841368313462</v>
      </c>
      <c r="Y225" s="767">
        <v>40.518378435641466</v>
      </c>
      <c r="Z225" s="767">
        <v>21.932818313797913</v>
      </c>
      <c r="AA225" s="767">
        <v>61.605116259805904</v>
      </c>
      <c r="AB225" s="767">
        <v>95.412602487826376</v>
      </c>
      <c r="AC225" s="767">
        <v>94.078569794717566</v>
      </c>
      <c r="AD225" s="767">
        <v>84.490268542327385</v>
      </c>
      <c r="AE225" s="767">
        <v>67.681433189279275</v>
      </c>
      <c r="AF225" s="767">
        <v>69.433156982501643</v>
      </c>
      <c r="AG225" s="767">
        <v>99.640458632179161</v>
      </c>
      <c r="AH225" s="767">
        <v>90.227897618533575</v>
      </c>
      <c r="AI225" s="767">
        <v>93.635403784044726</v>
      </c>
      <c r="AJ225" s="769">
        <v>3.8333055713970992</v>
      </c>
    </row>
    <row r="226" s="307" customFormat="true" ht="17.1" customHeight="true" x14ac:dyDescent="0.2">
      <c r="A226" s="1822"/>
      <c r="B226" s="765" t="s">
        <v>324</v>
      </c>
      <c r="C226" s="766">
        <v>41.773943938229344</v>
      </c>
      <c r="D226" s="767">
        <v>39.661989848841358</v>
      </c>
      <c r="E226" s="767">
        <v>36.27545158127964</v>
      </c>
      <c r="F226" s="767">
        <v>31.255321264773432</v>
      </c>
      <c r="G226" s="768">
        <v>11.020611496893901</v>
      </c>
      <c r="H226" s="767">
        <v>26.021056534446558</v>
      </c>
      <c r="I226" s="767">
        <v>14.413152942196827</v>
      </c>
      <c r="J226" s="767">
        <v>4.6565557848280967</v>
      </c>
      <c r="K226" s="767">
        <v>1.655232613906872</v>
      </c>
      <c r="L226" s="768">
        <v>6.8573535389788373E-2</v>
      </c>
      <c r="M226" s="767">
        <v>41.960578188612132</v>
      </c>
      <c r="N226" s="767">
        <v>41.191234244005855</v>
      </c>
      <c r="O226" s="767">
        <v>37.090042226594363</v>
      </c>
      <c r="P226" s="767">
        <v>36.049230000774848</v>
      </c>
      <c r="Q226" s="768">
        <v>28.223936765420731</v>
      </c>
      <c r="R226" s="767">
        <v>6.8353077753290412</v>
      </c>
      <c r="S226" s="767">
        <v>1.912832482107965</v>
      </c>
      <c r="T226" s="767">
        <v>62.641865242367423</v>
      </c>
      <c r="U226" s="767">
        <v>43.221528766632453</v>
      </c>
      <c r="V226" s="767">
        <v>0.3789501582489217</v>
      </c>
      <c r="W226" s="767">
        <v>32.728357361967689</v>
      </c>
      <c r="X226" s="767">
        <v>29.05815863168646</v>
      </c>
      <c r="Y226" s="767">
        <v>59.380283272616921</v>
      </c>
      <c r="Z226" s="767">
        <v>77.343280618272019</v>
      </c>
      <c r="AA226" s="767">
        <v>28.482665095882805</v>
      </c>
      <c r="AB226" s="767">
        <v>4.3320268283809122</v>
      </c>
      <c r="AC226" s="767">
        <v>5.358756993285394</v>
      </c>
      <c r="AD226" s="767">
        <v>15.509731457672652</v>
      </c>
      <c r="AE226" s="767">
        <v>27.743479516043436</v>
      </c>
      <c r="AF226" s="767">
        <v>30.358549652412432</v>
      </c>
      <c r="AG226" s="767">
        <v>0.35184727513753505</v>
      </c>
      <c r="AH226" s="767">
        <v>9.0077470130444546</v>
      </c>
      <c r="AI226" s="767">
        <v>6.3460188965563509</v>
      </c>
      <c r="AJ226" s="769">
        <v>96.045720431430155</v>
      </c>
    </row>
    <row r="227" s="307" customFormat="true" ht="17.1" customHeight="true" x14ac:dyDescent="0.2">
      <c r="A227" s="1822"/>
      <c r="B227" s="765" t="s">
        <v>325</v>
      </c>
      <c r="C227" s="766">
        <v>5.7785680773866768E-2</v>
      </c>
      <c r="D227" s="767">
        <v>3.3670978537492902E-2</v>
      </c>
      <c r="E227" s="767">
        <v>0.21557870305137128</v>
      </c>
      <c r="F227" s="767">
        <v>0.50025415955469765</v>
      </c>
      <c r="G227" s="768">
        <v>9.9681991279831433E-2</v>
      </c>
      <c r="H227" s="767">
        <v>0.1088086872061898</v>
      </c>
      <c r="I227" s="767">
        <v>3.5817593057843385E-2</v>
      </c>
      <c r="J227" s="767">
        <v>0</v>
      </c>
      <c r="K227" s="767">
        <v>0</v>
      </c>
      <c r="L227" s="768">
        <v>5.3657710342328135E-2</v>
      </c>
      <c r="M227" s="767">
        <v>7.0298068186247648E-2</v>
      </c>
      <c r="N227" s="767">
        <v>4.0968365608364407E-2</v>
      </c>
      <c r="O227" s="767">
        <v>0.15680762095657538</v>
      </c>
      <c r="P227" s="767">
        <v>0.18019655498186571</v>
      </c>
      <c r="Q227" s="768">
        <v>0.61259620652922353</v>
      </c>
      <c r="R227" s="767">
        <v>0.46801851628121927</v>
      </c>
      <c r="S227" s="767">
        <v>0</v>
      </c>
      <c r="T227" s="767">
        <v>0</v>
      </c>
      <c r="U227" s="767">
        <v>0</v>
      </c>
      <c r="V227" s="767">
        <v>3.5896934312752496E-2</v>
      </c>
      <c r="W227" s="767">
        <v>2.0264586597989394</v>
      </c>
      <c r="X227" s="767">
        <v>0</v>
      </c>
      <c r="Y227" s="767">
        <v>0</v>
      </c>
      <c r="Z227" s="767">
        <v>8.9020748823341975E-2</v>
      </c>
      <c r="AA227" s="767">
        <v>0</v>
      </c>
      <c r="AB227" s="767">
        <v>0.2553706837926919</v>
      </c>
      <c r="AC227" s="767">
        <v>0.24139649196072574</v>
      </c>
      <c r="AD227" s="767">
        <v>0</v>
      </c>
      <c r="AE227" s="767">
        <v>0.85822091537618594</v>
      </c>
      <c r="AF227" s="767">
        <v>7.2280698658225728E-2</v>
      </c>
      <c r="AG227" s="767">
        <v>0</v>
      </c>
      <c r="AH227" s="767">
        <v>0</v>
      </c>
      <c r="AI227" s="767">
        <v>0</v>
      </c>
      <c r="AJ227" s="769">
        <v>0</v>
      </c>
    </row>
    <row r="228" s="307" customFormat="true" ht="17.1" customHeight="true" x14ac:dyDescent="0.2">
      <c r="A228" s="1823"/>
      <c r="B228" s="770" t="s">
        <v>326</v>
      </c>
      <c r="C228" s="771">
        <v>2.0657265308312542</v>
      </c>
      <c r="D228" s="772">
        <v>0.99124508382513798</v>
      </c>
      <c r="E228" s="772">
        <v>0.86346916982356758</v>
      </c>
      <c r="F228" s="772">
        <v>0.42373423052431336</v>
      </c>
      <c r="G228" s="773">
        <v>0.14337920584766156</v>
      </c>
      <c r="H228" s="772">
        <v>0.703898414110256</v>
      </c>
      <c r="I228" s="772">
        <v>0.48271766402826644</v>
      </c>
      <c r="J228" s="772">
        <v>0.16190212663597223</v>
      </c>
      <c r="K228" s="772">
        <v>1.9742660573516278E-2</v>
      </c>
      <c r="L228" s="773">
        <v>0</v>
      </c>
      <c r="M228" s="772">
        <v>2.1036096095253245</v>
      </c>
      <c r="N228" s="772">
        <v>1.2245228346979626</v>
      </c>
      <c r="O228" s="772">
        <v>0.76414228012303032</v>
      </c>
      <c r="P228" s="772">
        <v>0.87946669163871738</v>
      </c>
      <c r="Q228" s="773">
        <v>0.19144999687363665</v>
      </c>
      <c r="R228" s="772">
        <v>0.96003997089887017</v>
      </c>
      <c r="S228" s="772">
        <v>0.20867783942113455</v>
      </c>
      <c r="T228" s="772">
        <v>0.17582470350507157</v>
      </c>
      <c r="U228" s="772">
        <v>8.4966255368966917E-2</v>
      </c>
      <c r="V228" s="772">
        <v>0.79979768128634743</v>
      </c>
      <c r="W228" s="772">
        <v>7.8008787072712344</v>
      </c>
      <c r="X228" s="772">
        <v>0</v>
      </c>
      <c r="Y228" s="772">
        <v>0.10133829174186589</v>
      </c>
      <c r="Z228" s="772">
        <v>0.63488031910676435</v>
      </c>
      <c r="AA228" s="772">
        <v>9.912218644311082</v>
      </c>
      <c r="AB228" s="772">
        <v>0</v>
      </c>
      <c r="AC228" s="772">
        <v>0.32127672003640101</v>
      </c>
      <c r="AD228" s="772">
        <v>0</v>
      </c>
      <c r="AE228" s="772">
        <v>3.7168663793010546</v>
      </c>
      <c r="AF228" s="772">
        <v>0.13601266642775475</v>
      </c>
      <c r="AG228" s="772">
        <v>7.6940926832836098E-3</v>
      </c>
      <c r="AH228" s="772">
        <v>0.76435536842201246</v>
      </c>
      <c r="AI228" s="772">
        <v>1.8577319398914178E-2</v>
      </c>
      <c r="AJ228" s="774">
        <v>0.12097399717279249</v>
      </c>
    </row>
    <row r="229" s="307" customFormat="true" ht="15" customHeight="true" x14ac:dyDescent="0.2">
      <c r="A229" s="558"/>
      <c r="B229" s="775"/>
      <c r="C229" s="776"/>
      <c r="D229" s="777"/>
      <c r="E229" s="777"/>
      <c r="F229" s="777"/>
      <c r="G229" s="778"/>
      <c r="H229" s="777"/>
      <c r="I229" s="777"/>
      <c r="J229" s="777"/>
      <c r="K229" s="777"/>
      <c r="L229" s="778"/>
      <c r="M229" s="777"/>
      <c r="N229" s="777"/>
      <c r="O229" s="777"/>
      <c r="P229" s="777"/>
      <c r="Q229" s="778"/>
      <c r="R229" s="777"/>
      <c r="S229" s="777"/>
      <c r="T229" s="777"/>
      <c r="U229" s="777"/>
      <c r="V229" s="777"/>
      <c r="W229" s="777"/>
      <c r="X229" s="777"/>
      <c r="Y229" s="777"/>
      <c r="Z229" s="777"/>
      <c r="AA229" s="777"/>
      <c r="AB229" s="779"/>
    </row>
    <row r="230" s="307" customFormat="true" ht="20.1" customHeight="true" x14ac:dyDescent="0.2">
      <c r="A230" s="1845" t="s">
        <v>321</v>
      </c>
      <c r="B230" s="1845"/>
      <c r="C230" s="1847" t="s">
        <v>150</v>
      </c>
      <c r="D230" s="1848"/>
      <c r="E230" s="1848"/>
      <c r="F230" s="1848"/>
      <c r="G230" s="1849"/>
      <c r="H230" s="1849" t="s">
        <v>38</v>
      </c>
      <c r="I230" s="1848"/>
      <c r="J230" s="1848"/>
      <c r="K230" s="1848"/>
      <c r="L230" s="1849"/>
      <c r="M230" s="1849" t="s">
        <v>37</v>
      </c>
      <c r="N230" s="1848"/>
      <c r="O230" s="1848"/>
      <c r="P230" s="1848"/>
      <c r="Q230" s="1849"/>
      <c r="R230" s="1849" t="s">
        <v>151</v>
      </c>
      <c r="S230" s="1848"/>
      <c r="T230" s="1848"/>
      <c r="U230" s="1848"/>
      <c r="V230" s="1848"/>
      <c r="W230" s="1848"/>
      <c r="X230" s="1848"/>
      <c r="Y230" s="1848"/>
      <c r="Z230" s="1848"/>
      <c r="AA230" s="1848"/>
      <c r="AB230" s="1848"/>
      <c r="AC230" s="1848"/>
      <c r="AD230" s="1848"/>
      <c r="AE230" s="1848"/>
      <c r="AF230" s="1848"/>
      <c r="AG230" s="1848"/>
      <c r="AH230" s="1848"/>
      <c r="AI230" s="1848"/>
      <c r="AJ230" s="1849"/>
    </row>
    <row r="231" s="433" customFormat="true" ht="45" customHeight="true" x14ac:dyDescent="0.2">
      <c r="A231" s="1851"/>
      <c r="B231" s="1851"/>
      <c r="C231" s="756" t="s">
        <v>0</v>
      </c>
      <c r="D231" s="757" t="s">
        <v>1</v>
      </c>
      <c r="E231" s="757" t="s">
        <v>2</v>
      </c>
      <c r="F231" s="757" t="s">
        <v>3</v>
      </c>
      <c r="G231" s="758" t="s">
        <v>4</v>
      </c>
      <c r="H231" s="757" t="s">
        <v>0</v>
      </c>
      <c r="I231" s="757" t="s">
        <v>1</v>
      </c>
      <c r="J231" s="757" t="s">
        <v>2</v>
      </c>
      <c r="K231" s="757" t="s">
        <v>3</v>
      </c>
      <c r="L231" s="758" t="s">
        <v>4</v>
      </c>
      <c r="M231" s="757" t="s">
        <v>0</v>
      </c>
      <c r="N231" s="757" t="s">
        <v>1</v>
      </c>
      <c r="O231" s="757" t="s">
        <v>2</v>
      </c>
      <c r="P231" s="757" t="s">
        <v>3</v>
      </c>
      <c r="Q231" s="758" t="s">
        <v>4</v>
      </c>
      <c r="R231" s="757" t="s">
        <v>152</v>
      </c>
      <c r="S231" s="757" t="s">
        <v>310</v>
      </c>
      <c r="T231" s="757" t="s">
        <v>154</v>
      </c>
      <c r="U231" s="757" t="s">
        <v>155</v>
      </c>
      <c r="V231" s="757" t="s">
        <v>156</v>
      </c>
      <c r="W231" s="757" t="s">
        <v>157</v>
      </c>
      <c r="X231" s="757" t="s">
        <v>311</v>
      </c>
      <c r="Y231" s="757" t="s">
        <v>159</v>
      </c>
      <c r="Z231" s="757" t="s">
        <v>160</v>
      </c>
      <c r="AA231" s="757" t="s">
        <v>162</v>
      </c>
      <c r="AB231" s="757" t="s">
        <v>163</v>
      </c>
      <c r="AC231" s="757" t="s">
        <v>164</v>
      </c>
      <c r="AD231" s="757" t="s">
        <v>312</v>
      </c>
      <c r="AE231" s="757" t="s">
        <v>165</v>
      </c>
      <c r="AF231" s="757" t="s">
        <v>166</v>
      </c>
      <c r="AG231" s="757" t="s">
        <v>167</v>
      </c>
      <c r="AH231" s="757" t="s">
        <v>168</v>
      </c>
      <c r="AI231" s="757" t="s">
        <v>169</v>
      </c>
      <c r="AJ231" s="759" t="s">
        <v>170</v>
      </c>
    </row>
    <row r="232" s="307" customFormat="true" ht="17.1" customHeight="true" x14ac:dyDescent="0.2">
      <c r="A232" s="1850" t="s">
        <v>36</v>
      </c>
      <c r="B232" s="760" t="s">
        <v>15</v>
      </c>
      <c r="C232" s="780">
        <v>4518.6316239999996</v>
      </c>
      <c r="D232" s="781">
        <v>5925.283612000002</v>
      </c>
      <c r="E232" s="781">
        <v>7008.9448859999948</v>
      </c>
      <c r="F232" s="781">
        <v>8524.9139269999887</v>
      </c>
      <c r="G232" s="782">
        <v>12608.502792999927</v>
      </c>
      <c r="H232" s="781">
        <v>1461.6707389999999</v>
      </c>
      <c r="I232" s="781">
        <v>2090.1092040000003</v>
      </c>
      <c r="J232" s="781">
        <v>2404.4099430000015</v>
      </c>
      <c r="K232" s="781">
        <v>2591.5108139999929</v>
      </c>
      <c r="L232" s="782">
        <v>2658.1714209999982</v>
      </c>
      <c r="M232" s="781">
        <v>3555.1771260000037</v>
      </c>
      <c r="N232" s="781">
        <v>4566.3624040000032</v>
      </c>
      <c r="O232" s="781">
        <v>5514.3840329999957</v>
      </c>
      <c r="P232" s="781">
        <v>6112.5321570000042</v>
      </c>
      <c r="Q232" s="782">
        <v>7631.9490010000118</v>
      </c>
      <c r="R232" s="781">
        <v>1855.6193820000044</v>
      </c>
      <c r="S232" s="781">
        <v>2590.1700050000022</v>
      </c>
      <c r="T232" s="781">
        <v>2496.4059529999995</v>
      </c>
      <c r="U232" s="781">
        <v>1502.3163000000002</v>
      </c>
      <c r="V232" s="781">
        <v>2758.3358789999993</v>
      </c>
      <c r="W232" s="781">
        <v>1745.4789620000008</v>
      </c>
      <c r="X232" s="781">
        <v>2258.4401920000023</v>
      </c>
      <c r="Y232" s="781">
        <v>2501.4583390000057</v>
      </c>
      <c r="Z232" s="781">
        <v>376.7722590000003</v>
      </c>
      <c r="AA232" s="781">
        <v>525.90532600000085</v>
      </c>
      <c r="AB232" s="781">
        <v>670.07475200000079</v>
      </c>
      <c r="AC232" s="781">
        <v>6369.4604150000159</v>
      </c>
      <c r="AD232" s="781">
        <v>1159.6715960000004</v>
      </c>
      <c r="AE232" s="781">
        <v>783.74788899999999</v>
      </c>
      <c r="AF232" s="781">
        <v>3953.3645080000019</v>
      </c>
      <c r="AG232" s="781">
        <v>1203.2489449999998</v>
      </c>
      <c r="AH232" s="781">
        <v>3319.1790079999937</v>
      </c>
      <c r="AI232" s="781">
        <v>2324.9290610000044</v>
      </c>
      <c r="AJ232" s="783">
        <v>191.69807100000003</v>
      </c>
    </row>
    <row r="233" s="307" customFormat="true" ht="17.1" customHeight="true" x14ac:dyDescent="0.2">
      <c r="A233" s="1822"/>
      <c r="B233" s="765" t="s">
        <v>16</v>
      </c>
      <c r="C233" s="784">
        <v>3939.3585340000022</v>
      </c>
      <c r="D233" s="785">
        <v>3020.0724129999994</v>
      </c>
      <c r="E233" s="785">
        <v>2435.0048270000002</v>
      </c>
      <c r="F233" s="785">
        <v>1709.5399709999981</v>
      </c>
      <c r="G233" s="786">
        <v>762.31687499999964</v>
      </c>
      <c r="H233" s="785">
        <v>502.28240400000044</v>
      </c>
      <c r="I233" s="785">
        <v>193.221192</v>
      </c>
      <c r="J233" s="785">
        <v>151.981019</v>
      </c>
      <c r="K233" s="785">
        <v>50.794919</v>
      </c>
      <c r="L233" s="786">
        <v>19.154685000000001</v>
      </c>
      <c r="M233" s="785">
        <v>3367.9971629999991</v>
      </c>
      <c r="N233" s="785">
        <v>2566.2516010000008</v>
      </c>
      <c r="O233" s="785">
        <v>2168.1519059999969</v>
      </c>
      <c r="P233" s="785">
        <v>1682.658236999999</v>
      </c>
      <c r="Q233" s="786">
        <v>1163.7994939999994</v>
      </c>
      <c r="R233" s="785">
        <v>1061.0267870000002</v>
      </c>
      <c r="S233" s="785">
        <v>2864.5522629999996</v>
      </c>
      <c r="T233" s="785">
        <v>775.73906999999997</v>
      </c>
      <c r="U233" s="785">
        <v>215.88488000000004</v>
      </c>
      <c r="V233" s="785">
        <v>1516.6558679999994</v>
      </c>
      <c r="W233" s="785">
        <v>524.94726299999968</v>
      </c>
      <c r="X233" s="785">
        <v>349.69340799999998</v>
      </c>
      <c r="Y233" s="785">
        <v>464.44219900000002</v>
      </c>
      <c r="Z233" s="785">
        <v>24.220936999999999</v>
      </c>
      <c r="AA233" s="785">
        <v>188.21102299999995</v>
      </c>
      <c r="AB233" s="785">
        <v>302.32191799999993</v>
      </c>
      <c r="AC233" s="785">
        <v>229.94161799999998</v>
      </c>
      <c r="AD233" s="785">
        <v>218.78664099999997</v>
      </c>
      <c r="AE233" s="785">
        <v>388.65381600000001</v>
      </c>
      <c r="AF233" s="785">
        <v>121.951618</v>
      </c>
      <c r="AG233" s="785">
        <v>1128.3796319999985</v>
      </c>
      <c r="AH233" s="785">
        <v>1136.2281740000003</v>
      </c>
      <c r="AI233" s="785">
        <v>349.19604499999997</v>
      </c>
      <c r="AJ233" s="787">
        <v>5.45946</v>
      </c>
    </row>
    <row r="234" s="307" customFormat="true" ht="17.1" customHeight="true" x14ac:dyDescent="0.2">
      <c r="A234" s="1822"/>
      <c r="B234" s="765" t="s">
        <v>20</v>
      </c>
      <c r="C234" s="784">
        <v>6609.2457830000048</v>
      </c>
      <c r="D234" s="785">
        <v>6131.1530890000049</v>
      </c>
      <c r="E234" s="785">
        <v>5598.7756010000066</v>
      </c>
      <c r="F234" s="785">
        <v>4780.5150809999932</v>
      </c>
      <c r="G234" s="786">
        <v>1682.1938769999992</v>
      </c>
      <c r="H234" s="785">
        <v>717.36038200000087</v>
      </c>
      <c r="I234" s="785">
        <v>399.82213599999994</v>
      </c>
      <c r="J234" s="785">
        <v>129.41440099999994</v>
      </c>
      <c r="K234" s="785">
        <v>45.011906000000018</v>
      </c>
      <c r="L234" s="786">
        <v>1.838184</v>
      </c>
      <c r="M234" s="785">
        <v>5460.6863780000103</v>
      </c>
      <c r="N234" s="785">
        <v>5257.5253200000061</v>
      </c>
      <c r="O234" s="785">
        <v>4691.4145409999974</v>
      </c>
      <c r="P234" s="785">
        <v>4577.2166619999971</v>
      </c>
      <c r="Q234" s="786">
        <v>3521.5935209999993</v>
      </c>
      <c r="R234" s="785">
        <v>247.84287600000002</v>
      </c>
      <c r="S234" s="785">
        <v>118.23077399999998</v>
      </c>
      <c r="T234" s="785">
        <v>5528.1285969999999</v>
      </c>
      <c r="U234" s="785">
        <v>1312.4831650000003</v>
      </c>
      <c r="V234" s="785">
        <v>51.010975000000002</v>
      </c>
      <c r="W234" s="785">
        <v>1601.8757650000016</v>
      </c>
      <c r="X234" s="785">
        <v>1068.3055079999999</v>
      </c>
      <c r="Y234" s="785">
        <v>4353.988984999999</v>
      </c>
      <c r="Z234" s="785">
        <v>1425.6586420000017</v>
      </c>
      <c r="AA234" s="785">
        <v>445.06716100000028</v>
      </c>
      <c r="AB234" s="785">
        <v>44.149811999999983</v>
      </c>
      <c r="AC234" s="785">
        <v>398.44170799999995</v>
      </c>
      <c r="AD234" s="785">
        <v>253.04117800000009</v>
      </c>
      <c r="AE234" s="785">
        <v>544.96722999999986</v>
      </c>
      <c r="AF234" s="785">
        <v>1789.8506559999985</v>
      </c>
      <c r="AG234" s="785">
        <v>8.4134189999999993</v>
      </c>
      <c r="AH234" s="785">
        <v>482.54139000000009</v>
      </c>
      <c r="AI234" s="785">
        <v>181.76593299999996</v>
      </c>
      <c r="AJ234" s="787">
        <v>4946.119657000002</v>
      </c>
    </row>
    <row r="235" s="307" customFormat="true" ht="17.1" customHeight="true" x14ac:dyDescent="0.2">
      <c r="A235" s="1822" t="s">
        <v>322</v>
      </c>
      <c r="B235" s="765" t="s">
        <v>323</v>
      </c>
      <c r="C235" s="784">
        <v>8457.9901580000133</v>
      </c>
      <c r="D235" s="785">
        <v>8945.35602499999</v>
      </c>
      <c r="E235" s="785">
        <v>9443.9497129999927</v>
      </c>
      <c r="F235" s="785">
        <v>10234.453897999978</v>
      </c>
      <c r="G235" s="786">
        <v>13370.819667999918</v>
      </c>
      <c r="H235" s="785">
        <v>1963.9531429999986</v>
      </c>
      <c r="I235" s="785">
        <v>2283.3303960000012</v>
      </c>
      <c r="J235" s="785">
        <v>2556.390962000004</v>
      </c>
      <c r="K235" s="785">
        <v>2642.305732999992</v>
      </c>
      <c r="L235" s="786">
        <v>2677.3261059999986</v>
      </c>
      <c r="M235" s="785">
        <v>6923.1742890000114</v>
      </c>
      <c r="N235" s="785">
        <v>7132.6140049999885</v>
      </c>
      <c r="O235" s="785">
        <v>7682.5359389999912</v>
      </c>
      <c r="P235" s="785">
        <v>7795.1903940000029</v>
      </c>
      <c r="Q235" s="786">
        <v>8795.7484949999925</v>
      </c>
      <c r="R235" s="785">
        <v>2916.6461689999942</v>
      </c>
      <c r="S235" s="785">
        <v>5454.7222680000013</v>
      </c>
      <c r="T235" s="785">
        <v>3272.1450229999996</v>
      </c>
      <c r="U235" s="785">
        <v>1718.2011799999993</v>
      </c>
      <c r="V235" s="785">
        <v>4274.9917469999991</v>
      </c>
      <c r="W235" s="785">
        <v>2270.4262250000006</v>
      </c>
      <c r="X235" s="785">
        <v>2608.1336000000015</v>
      </c>
      <c r="Y235" s="785">
        <v>2965.9005380000053</v>
      </c>
      <c r="Z235" s="785">
        <v>400.99319600000035</v>
      </c>
      <c r="AA235" s="785">
        <v>714.11634900000081</v>
      </c>
      <c r="AB235" s="785">
        <v>972.396670000001</v>
      </c>
      <c r="AC235" s="785">
        <v>6599.4020330000139</v>
      </c>
      <c r="AD235" s="785">
        <v>1378.4582369999991</v>
      </c>
      <c r="AE235" s="785">
        <v>1172.4017049999991</v>
      </c>
      <c r="AF235" s="785">
        <v>4075.3161260000024</v>
      </c>
      <c r="AG235" s="785">
        <v>2331.6285770000031</v>
      </c>
      <c r="AH235" s="785">
        <v>4455.407181999989</v>
      </c>
      <c r="AI235" s="785">
        <v>2674.1251060000072</v>
      </c>
      <c r="AJ235" s="787">
        <v>197.15753100000003</v>
      </c>
    </row>
    <row r="236" s="307" customFormat="true" ht="17.1" customHeight="true" x14ac:dyDescent="0.2">
      <c r="A236" s="1822"/>
      <c r="B236" s="765" t="s">
        <v>324</v>
      </c>
      <c r="C236" s="784">
        <v>6297.8179320000063</v>
      </c>
      <c r="D236" s="785">
        <v>5981.6575970000067</v>
      </c>
      <c r="E236" s="785">
        <v>5468.6056870000048</v>
      </c>
      <c r="F236" s="785">
        <v>4716.5716379999949</v>
      </c>
      <c r="G236" s="786">
        <v>1660.5894499999995</v>
      </c>
      <c r="H236" s="785">
        <v>698.46610000000078</v>
      </c>
      <c r="I236" s="785">
        <v>386.86544399999997</v>
      </c>
      <c r="J236" s="785">
        <v>125.06602499999995</v>
      </c>
      <c r="K236" s="785">
        <v>44.481358000000007</v>
      </c>
      <c r="L236" s="786">
        <v>1.838184</v>
      </c>
      <c r="M236" s="785">
        <v>5199.9950340000069</v>
      </c>
      <c r="N236" s="785">
        <v>5105.7430520000053</v>
      </c>
      <c r="O236" s="785">
        <v>4596.7114519999986</v>
      </c>
      <c r="P236" s="785">
        <v>4468.2090349999989</v>
      </c>
      <c r="Q236" s="786">
        <v>3497.8666199999993</v>
      </c>
      <c r="R236" s="785">
        <v>217.31966199999999</v>
      </c>
      <c r="S236" s="785">
        <v>106.60125599999999</v>
      </c>
      <c r="T236" s="785">
        <v>5512.6555419999995</v>
      </c>
      <c r="U236" s="785">
        <v>1309.9081060000003</v>
      </c>
      <c r="V236" s="785">
        <v>16.399280999999998</v>
      </c>
      <c r="W236" s="785">
        <v>1293.554174000001</v>
      </c>
      <c r="X236" s="785">
        <v>1068.3055079999999</v>
      </c>
      <c r="Y236" s="785">
        <v>4346.5711339999989</v>
      </c>
      <c r="Z236" s="785">
        <v>1414.0512560000016</v>
      </c>
      <c r="AA236" s="785">
        <v>330.16635700000006</v>
      </c>
      <c r="AB236" s="785">
        <v>44.149811999999983</v>
      </c>
      <c r="AC236" s="785">
        <v>375.90486199999998</v>
      </c>
      <c r="AD236" s="785">
        <v>253.04117800000009</v>
      </c>
      <c r="AE236" s="785">
        <v>480.58235700000023</v>
      </c>
      <c r="AF236" s="785">
        <v>1781.8675159999987</v>
      </c>
      <c r="AG236" s="785">
        <v>8.2333739999999995</v>
      </c>
      <c r="AH236" s="785">
        <v>444.7979150000001</v>
      </c>
      <c r="AI236" s="785">
        <v>181.23538499999995</v>
      </c>
      <c r="AJ236" s="787">
        <v>4939.8976290000019</v>
      </c>
    </row>
    <row r="237" s="307" customFormat="true" ht="17.1" customHeight="true" x14ac:dyDescent="0.2">
      <c r="A237" s="1822"/>
      <c r="B237" s="765" t="s">
        <v>325</v>
      </c>
      <c r="C237" s="784">
        <v>8.7117389999999997</v>
      </c>
      <c r="D237" s="785">
        <v>5.0781179999999999</v>
      </c>
      <c r="E237" s="785">
        <v>32.498972999999999</v>
      </c>
      <c r="F237" s="785">
        <v>75.490651999999997</v>
      </c>
      <c r="G237" s="786">
        <v>15.020116</v>
      </c>
      <c r="H237" s="785">
        <v>2.9206799999999999</v>
      </c>
      <c r="I237" s="785">
        <v>0.96138500000000005</v>
      </c>
      <c r="J237" s="785">
        <v>0</v>
      </c>
      <c r="K237" s="785">
        <v>0</v>
      </c>
      <c r="L237" s="786">
        <v>1.43835</v>
      </c>
      <c r="M237" s="785">
        <v>8.7117389999999997</v>
      </c>
      <c r="N237" s="785">
        <v>5.0781179999999999</v>
      </c>
      <c r="O237" s="785">
        <v>19.433771</v>
      </c>
      <c r="P237" s="785">
        <v>22.334898000000003</v>
      </c>
      <c r="Q237" s="786">
        <v>75.920656999999991</v>
      </c>
      <c r="R237" s="785">
        <v>14.880036</v>
      </c>
      <c r="S237" s="785">
        <v>0</v>
      </c>
      <c r="T237" s="785">
        <v>0</v>
      </c>
      <c r="U237" s="785">
        <v>0</v>
      </c>
      <c r="V237" s="785">
        <v>1.5534600000000001</v>
      </c>
      <c r="W237" s="785">
        <v>80.09366399999999</v>
      </c>
      <c r="X237" s="785">
        <v>0</v>
      </c>
      <c r="Y237" s="785">
        <v>0</v>
      </c>
      <c r="Z237" s="785">
        <v>1.627548</v>
      </c>
      <c r="AA237" s="785">
        <v>0</v>
      </c>
      <c r="AB237" s="785">
        <v>2.602608</v>
      </c>
      <c r="AC237" s="785">
        <v>16.933426000000001</v>
      </c>
      <c r="AD237" s="785">
        <v>0</v>
      </c>
      <c r="AE237" s="785">
        <v>14.866406</v>
      </c>
      <c r="AF237" s="785">
        <v>4.2424499999999998</v>
      </c>
      <c r="AG237" s="785">
        <v>0</v>
      </c>
      <c r="AH237" s="785">
        <v>0</v>
      </c>
      <c r="AI237" s="785">
        <v>0</v>
      </c>
      <c r="AJ237" s="787">
        <v>0</v>
      </c>
    </row>
    <row r="238" s="307" customFormat="true" ht="17.1" customHeight="true" x14ac:dyDescent="0.2">
      <c r="A238" s="1822"/>
      <c r="B238" s="765" t="s">
        <v>326</v>
      </c>
      <c r="C238" s="784">
        <v>311.42785099999992</v>
      </c>
      <c r="D238" s="785">
        <v>149.49549200000001</v>
      </c>
      <c r="E238" s="785">
        <v>130.16991400000001</v>
      </c>
      <c r="F238" s="785">
        <v>63.943443000000002</v>
      </c>
      <c r="G238" s="786">
        <v>21.604427000000001</v>
      </c>
      <c r="H238" s="785">
        <v>18.894282</v>
      </c>
      <c r="I238" s="785">
        <v>12.956692</v>
      </c>
      <c r="J238" s="785">
        <v>4.348376</v>
      </c>
      <c r="K238" s="785">
        <v>0.53054800000000002</v>
      </c>
      <c r="L238" s="786">
        <v>0</v>
      </c>
      <c r="M238" s="785">
        <v>260.69134399999996</v>
      </c>
      <c r="N238" s="785">
        <v>151.78226799999999</v>
      </c>
      <c r="O238" s="785">
        <v>94.703089000000006</v>
      </c>
      <c r="P238" s="785">
        <v>109.007627</v>
      </c>
      <c r="Q238" s="786">
        <v>23.726900999999998</v>
      </c>
      <c r="R238" s="785">
        <v>30.523214000000003</v>
      </c>
      <c r="S238" s="785">
        <v>11.629517999999999</v>
      </c>
      <c r="T238" s="785">
        <v>15.473055</v>
      </c>
      <c r="U238" s="785">
        <v>2.575059</v>
      </c>
      <c r="V238" s="785">
        <v>34.611694</v>
      </c>
      <c r="W238" s="785">
        <v>308.32159099999996</v>
      </c>
      <c r="X238" s="785">
        <v>0</v>
      </c>
      <c r="Y238" s="785">
        <v>7.4178510000000006</v>
      </c>
      <c r="Z238" s="785">
        <v>11.607386</v>
      </c>
      <c r="AA238" s="785">
        <v>114.90080399999994</v>
      </c>
      <c r="AB238" s="785">
        <v>0</v>
      </c>
      <c r="AC238" s="785">
        <v>22.536846000000001</v>
      </c>
      <c r="AD238" s="785">
        <v>0</v>
      </c>
      <c r="AE238" s="785">
        <v>64.384872999999985</v>
      </c>
      <c r="AF238" s="785">
        <v>7.9831399999999997</v>
      </c>
      <c r="AG238" s="785">
        <v>0.18004500000000001</v>
      </c>
      <c r="AH238" s="785">
        <v>37.743475000000004</v>
      </c>
      <c r="AI238" s="785">
        <v>0.53054800000000002</v>
      </c>
      <c r="AJ238" s="787">
        <v>6.2220279999999999</v>
      </c>
    </row>
    <row r="239" s="307" customFormat="true" ht="17.1" customHeight="true" x14ac:dyDescent="0.2">
      <c r="A239" s="1823"/>
      <c r="B239" s="770" t="s">
        <v>208</v>
      </c>
      <c r="C239" s="788">
        <v>15075.947680000047</v>
      </c>
      <c r="D239" s="789">
        <v>15081.587232000031</v>
      </c>
      <c r="E239" s="789">
        <v>15075.22428700003</v>
      </c>
      <c r="F239" s="789">
        <v>15090.459631000003</v>
      </c>
      <c r="G239" s="790">
        <v>15068.033660999914</v>
      </c>
      <c r="H239" s="789">
        <v>2684.2342049999947</v>
      </c>
      <c r="I239" s="789">
        <v>2684.1139169999997</v>
      </c>
      <c r="J239" s="789">
        <v>2685.805363000004</v>
      </c>
      <c r="K239" s="789">
        <v>2687.3176389999921</v>
      </c>
      <c r="L239" s="790">
        <v>2680.6026399999982</v>
      </c>
      <c r="M239" s="789">
        <v>12392.572406000012</v>
      </c>
      <c r="N239" s="789">
        <v>12395.217443000005</v>
      </c>
      <c r="O239" s="789">
        <v>12393.384251000009</v>
      </c>
      <c r="P239" s="789">
        <v>12394.74195400001</v>
      </c>
      <c r="Q239" s="790">
        <v>12393.262672999957</v>
      </c>
      <c r="R239" s="789">
        <v>3179.3690809999925</v>
      </c>
      <c r="S239" s="789">
        <v>5572.9530420000028</v>
      </c>
      <c r="T239" s="789">
        <v>8800.2736199999836</v>
      </c>
      <c r="U239" s="789">
        <v>3030.6843449999974</v>
      </c>
      <c r="V239" s="789">
        <v>4327.5561820000012</v>
      </c>
      <c r="W239" s="789">
        <v>3952.3956540000036</v>
      </c>
      <c r="X239" s="789">
        <v>3676.4391080000041</v>
      </c>
      <c r="Y239" s="789">
        <v>7319.8895229999862</v>
      </c>
      <c r="Z239" s="789">
        <v>1828.2793860000013</v>
      </c>
      <c r="AA239" s="789">
        <v>1159.1835100000033</v>
      </c>
      <c r="AB239" s="789">
        <v>1019.1490900000011</v>
      </c>
      <c r="AC239" s="789">
        <v>7014.7771670000084</v>
      </c>
      <c r="AD239" s="789">
        <v>1631.4994149999986</v>
      </c>
      <c r="AE239" s="789">
        <v>1732.2353410000003</v>
      </c>
      <c r="AF239" s="789">
        <v>5869.4092319999982</v>
      </c>
      <c r="AG239" s="789">
        <v>2340.0419960000036</v>
      </c>
      <c r="AH239" s="789">
        <v>4937.9485719999875</v>
      </c>
      <c r="AI239" s="789">
        <v>2855.8910390000074</v>
      </c>
      <c r="AJ239" s="791">
        <v>5143.2771879999991</v>
      </c>
    </row>
    <row r="240" s="307" customFormat="true" ht="15" customHeight="true" x14ac:dyDescent="0.2">
      <c r="A240" s="525"/>
      <c r="B240" s="557"/>
      <c r="C240" s="553"/>
      <c r="D240" s="554"/>
      <c r="E240" s="554"/>
      <c r="F240" s="554"/>
      <c r="G240" s="555"/>
      <c r="H240" s="554"/>
      <c r="I240" s="554"/>
      <c r="J240" s="554"/>
      <c r="K240" s="554"/>
      <c r="L240" s="555"/>
      <c r="M240" s="554"/>
      <c r="N240" s="554"/>
      <c r="O240" s="554"/>
      <c r="P240" s="554"/>
      <c r="Q240" s="555"/>
      <c r="R240" s="554"/>
      <c r="S240" s="554"/>
      <c r="T240" s="554"/>
      <c r="U240" s="554"/>
      <c r="V240" s="554"/>
      <c r="W240" s="554"/>
      <c r="X240" s="554"/>
      <c r="Y240" s="554"/>
      <c r="Z240" s="554"/>
      <c r="AA240" s="554"/>
      <c r="AB240" s="556"/>
    </row>
    <row r="241" s="307" customFormat="true" ht="15" customHeight="true" x14ac:dyDescent="0.2">
      <c r="A241" s="558"/>
      <c r="B241" s="559"/>
      <c r="C241" s="560"/>
      <c r="D241" s="561"/>
      <c r="E241" s="561"/>
      <c r="F241" s="561"/>
      <c r="G241" s="562"/>
      <c r="H241" s="561"/>
      <c r="I241" s="561"/>
      <c r="J241" s="561"/>
      <c r="K241" s="561"/>
      <c r="L241" s="562"/>
      <c r="M241" s="561"/>
      <c r="N241" s="561"/>
      <c r="O241" s="561"/>
      <c r="P241" s="561"/>
      <c r="Q241" s="562"/>
      <c r="R241" s="561"/>
      <c r="S241" s="561"/>
      <c r="T241" s="561"/>
      <c r="U241" s="561"/>
      <c r="V241" s="561"/>
      <c r="W241" s="561"/>
      <c r="X241" s="561"/>
      <c r="Y241" s="561"/>
      <c r="Z241" s="561"/>
      <c r="AA241" s="561"/>
      <c r="AB241" s="563"/>
    </row>
    <row r="242" s="307" customFormat="true" ht="15" customHeight="true" x14ac:dyDescent="0.2">
      <c r="B242" s="406"/>
    </row>
    <row r="243" s="307" customFormat="true" ht="15" customHeight="true" x14ac:dyDescent="0.2">
      <c r="B243" s="406"/>
    </row>
    <row r="244" s="307" customFormat="true" ht="15" customHeight="true" x14ac:dyDescent="0.2">
      <c r="B244" s="406"/>
    </row>
    <row r="245" s="307" customFormat="true" ht="15" customHeight="true" x14ac:dyDescent="0.2">
      <c r="B245" s="406"/>
    </row>
    <row r="246" s="307" customFormat="true" ht="15" customHeight="true" x14ac:dyDescent="0.2">
      <c r="B246" s="406"/>
    </row>
    <row r="247" s="307" customFormat="true" ht="15" customHeight="true" x14ac:dyDescent="0.2">
      <c r="B247" s="406"/>
    </row>
    <row r="248" s="307" customFormat="true" ht="15" customHeight="true" x14ac:dyDescent="0.2">
      <c r="B248" s="406"/>
    </row>
    <row r="249" s="307" customFormat="true" ht="15" customHeight="true" x14ac:dyDescent="0.2">
      <c r="B249" s="406"/>
    </row>
    <row r="250" s="307" customFormat="true" ht="15" customHeight="true" x14ac:dyDescent="0.2">
      <c r="B250" s="406"/>
    </row>
    <row r="251" s="307" customFormat="true" ht="15" customHeight="true" x14ac:dyDescent="0.2">
      <c r="B251" s="406"/>
    </row>
    <row r="252" s="307" customFormat="true" ht="15" customHeight="true" x14ac:dyDescent="0.2">
      <c r="B252" s="406"/>
    </row>
    <row r="253" s="307" customFormat="true" ht="15" customHeight="true" x14ac:dyDescent="0.2">
      <c r="B253" s="406"/>
    </row>
    <row r="254" s="307" customFormat="true" ht="15" customHeight="true" x14ac:dyDescent="0.2">
      <c r="B254" s="406"/>
    </row>
    <row r="255" s="307" customFormat="true" ht="15" customHeight="true" x14ac:dyDescent="0.2">
      <c r="B255" s="406"/>
    </row>
    <row r="256" s="307" customFormat="true" ht="15" customHeight="true" x14ac:dyDescent="0.2">
      <c r="B256" s="406"/>
    </row>
    <row r="257" s="307" customFormat="true" ht="15" customHeight="true" x14ac:dyDescent="0.2">
      <c r="B257" s="406"/>
    </row>
    <row r="258" s="307" customFormat="true" ht="15" customHeight="true" x14ac:dyDescent="0.2">
      <c r="B258" s="406"/>
    </row>
    <row r="259" s="307" customFormat="true" ht="15" customHeight="true" x14ac:dyDescent="0.2">
      <c r="B259" s="406"/>
    </row>
    <row r="260" s="307" customFormat="true" ht="15" customHeight="true" x14ac:dyDescent="0.2">
      <c r="B260" s="406"/>
    </row>
    <row r="261" s="307" customFormat="true" ht="15" customHeight="true" x14ac:dyDescent="0.2">
      <c r="B261" s="406"/>
    </row>
    <row r="262" s="307" customFormat="true" ht="15" customHeight="true" x14ac:dyDescent="0.2">
      <c r="B262" s="406"/>
    </row>
    <row r="263" s="307" customFormat="true" ht="15" customHeight="true" x14ac:dyDescent="0.2">
      <c r="B263" s="406"/>
    </row>
    <row r="264" s="307" customFormat="true" ht="15" customHeight="true" x14ac:dyDescent="0.2">
      <c r="B264" s="406"/>
    </row>
    <row r="265" s="307" customFormat="true" ht="15" customHeight="true" x14ac:dyDescent="0.2">
      <c r="B265" s="406"/>
    </row>
    <row r="266" s="307" customFormat="true" ht="15" customHeight="true" x14ac:dyDescent="0.2">
      <c r="B266" s="406"/>
    </row>
    <row r="267" s="307" customFormat="true" ht="15" customHeight="true" x14ac:dyDescent="0.2">
      <c r="B267" s="406"/>
    </row>
    <row r="268" s="307" customFormat="true" ht="15" customHeight="true" x14ac:dyDescent="0.2">
      <c r="B268" s="406"/>
    </row>
    <row r="269" s="307" customFormat="true" ht="15" customHeight="true" x14ac:dyDescent="0.2">
      <c r="B269" s="406"/>
    </row>
    <row r="270" s="307" customFormat="true" ht="15" customHeight="true" x14ac:dyDescent="0.2">
      <c r="B270" s="406"/>
    </row>
    <row r="271" s="307" customFormat="true" ht="15" customHeight="true" x14ac:dyDescent="0.2">
      <c r="B271" s="406"/>
    </row>
    <row r="272" s="307" customFormat="true" ht="15" customHeight="true" x14ac:dyDescent="0.2">
      <c r="B272" s="406"/>
    </row>
    <row r="273" s="307" customFormat="true" ht="15" customHeight="true" x14ac:dyDescent="0.2">
      <c r="B273" s="406"/>
    </row>
    <row r="274" s="307" customFormat="true" ht="15" customHeight="true" x14ac:dyDescent="0.2">
      <c r="B274" s="406"/>
    </row>
    <row r="275" s="307" customFormat="true" ht="15" customHeight="true" x14ac:dyDescent="0.2">
      <c r="B275" s="406"/>
    </row>
    <row r="276" s="307" customFormat="true" ht="15" customHeight="true" x14ac:dyDescent="0.2">
      <c r="B276" s="406"/>
    </row>
    <row r="277" s="307" customFormat="true" ht="15" customHeight="true" x14ac:dyDescent="0.2">
      <c r="B277" s="406"/>
    </row>
    <row r="278" s="307" customFormat="true" ht="15" customHeight="true" x14ac:dyDescent="0.2">
      <c r="B278" s="406"/>
    </row>
    <row r="279" s="307" customFormat="true" ht="15" customHeight="true" x14ac:dyDescent="0.2">
      <c r="B279" s="406"/>
    </row>
    <row r="280" s="307" customFormat="true" ht="15" customHeight="true" x14ac:dyDescent="0.2">
      <c r="B280" s="406"/>
    </row>
    <row r="281" s="307" customFormat="true" ht="15" customHeight="true" x14ac:dyDescent="0.2">
      <c r="B281" s="406"/>
    </row>
    <row r="282" s="307" customFormat="true" ht="15" customHeight="true" x14ac:dyDescent="0.2">
      <c r="B282" s="406"/>
    </row>
    <row r="283" s="307" customFormat="true" ht="15" customHeight="true" x14ac:dyDescent="0.2">
      <c r="B283" s="406"/>
    </row>
    <row r="284" s="307" customFormat="true" ht="15" customHeight="true" x14ac:dyDescent="0.2">
      <c r="B284" s="406"/>
    </row>
    <row r="285" s="307" customFormat="true" ht="15" customHeight="true" x14ac:dyDescent="0.2">
      <c r="B285" s="406"/>
    </row>
    <row r="286" s="307" customFormat="true" ht="15" customHeight="true" x14ac:dyDescent="0.2">
      <c r="B286" s="406"/>
    </row>
    <row r="287" s="307" customFormat="true" ht="15" customHeight="true" x14ac:dyDescent="0.2">
      <c r="B287" s="406"/>
    </row>
    <row r="288" s="307" customFormat="true" ht="15" customHeight="true" x14ac:dyDescent="0.2">
      <c r="B288" s="406"/>
    </row>
    <row r="289" s="307" customFormat="true" ht="15" customHeight="true" x14ac:dyDescent="0.2">
      <c r="A289" s="573"/>
      <c r="B289" s="574"/>
      <c r="C289" s="575"/>
    </row>
    <row r="290" s="307" customFormat="true" ht="15" customHeight="true" x14ac:dyDescent="0.2">
      <c r="A290" s="576"/>
      <c r="B290" s="577"/>
      <c r="C290" s="578"/>
    </row>
    <row r="291" s="307" customFormat="true" ht="15" customHeight="true" x14ac:dyDescent="0.2">
      <c r="A291" s="579"/>
      <c r="B291" s="580"/>
      <c r="C291" s="581"/>
    </row>
    <row r="292" s="307" customFormat="true" ht="15" customHeight="true" x14ac:dyDescent="0.2">
      <c r="A292" s="582"/>
      <c r="B292" s="583"/>
      <c r="C292" s="584"/>
    </row>
    <row r="293" s="307" customFormat="true" ht="15" customHeight="true" x14ac:dyDescent="0.2">
      <c r="A293" s="585"/>
      <c r="B293" s="586"/>
      <c r="C293" s="587"/>
    </row>
    <row r="294" s="307" customFormat="true" ht="15" customHeight="true" x14ac:dyDescent="0.2">
      <c r="A294" s="588"/>
      <c r="B294" s="589"/>
      <c r="C294" s="590"/>
    </row>
    <row r="295" s="307" customFormat="true" ht="15" customHeight="true" x14ac:dyDescent="0.2">
      <c r="A295" s="588"/>
      <c r="B295" s="589"/>
      <c r="C295" s="590"/>
    </row>
    <row r="296" s="307" customFormat="true" ht="15" customHeight="true" x14ac:dyDescent="0.2">
      <c r="A296" s="588"/>
      <c r="B296" s="591"/>
      <c r="C296" s="590"/>
    </row>
    <row r="297" s="307" customFormat="true" ht="15" customHeight="true" x14ac:dyDescent="0.2">
      <c r="A297" s="592"/>
      <c r="B297" s="593"/>
      <c r="C297" s="594"/>
    </row>
    <row r="298" s="307" customFormat="true" ht="15" customHeight="true" x14ac:dyDescent="0.2">
      <c r="B298" s="406"/>
    </row>
    <row r="299" s="307" customFormat="true" ht="15" customHeight="true" x14ac:dyDescent="0.2">
      <c r="A299" s="595"/>
      <c r="B299" s="596"/>
      <c r="C299" s="597"/>
      <c r="D299" s="598"/>
    </row>
    <row r="300" s="307" customFormat="true" ht="15" customHeight="true" x14ac:dyDescent="0.2">
      <c r="A300" s="599"/>
      <c r="B300" s="600"/>
      <c r="C300" s="601"/>
      <c r="D300" s="602"/>
    </row>
    <row r="301" s="307" customFormat="true" ht="15" customHeight="true" x14ac:dyDescent="0.2">
      <c r="A301" s="603"/>
      <c r="B301" s="604"/>
      <c r="C301" s="605"/>
      <c r="D301" s="606"/>
    </row>
    <row r="302" s="307" customFormat="true" ht="15" customHeight="true" x14ac:dyDescent="0.2">
      <c r="A302" s="607"/>
      <c r="B302" s="608"/>
      <c r="C302" s="609"/>
      <c r="D302" s="610"/>
    </row>
    <row r="303" s="307" customFormat="true" ht="15" customHeight="true" x14ac:dyDescent="0.2">
      <c r="A303" s="611"/>
      <c r="B303" s="612"/>
      <c r="C303" s="613"/>
      <c r="D303" s="614"/>
    </row>
    <row r="304" s="307" customFormat="true" ht="15" customHeight="true" x14ac:dyDescent="0.2">
      <c r="A304" s="615"/>
      <c r="B304" s="616"/>
      <c r="C304" s="617"/>
      <c r="D304" s="618"/>
    </row>
    <row r="305" s="307" customFormat="true" ht="15" customHeight="true" x14ac:dyDescent="0.2">
      <c r="A305" s="619"/>
      <c r="B305" s="620"/>
      <c r="C305" s="621"/>
      <c r="D305" s="622"/>
    </row>
    <row r="306" s="307" customFormat="true" ht="15" customHeight="true" x14ac:dyDescent="0.2">
      <c r="B306" s="406"/>
    </row>
    <row r="307" s="307" customFormat="true" ht="15" customHeight="true" x14ac:dyDescent="0.2">
      <c r="B307" s="406"/>
    </row>
    <row r="308" s="307" customFormat="true" ht="15" customHeight="true" x14ac:dyDescent="0.2">
      <c r="B308" s="406"/>
    </row>
    <row r="309" s="307" customFormat="true" ht="15" customHeight="true" x14ac:dyDescent="0.2">
      <c r="B309" s="406"/>
    </row>
    <row r="310" s="307" customFormat="true" ht="15" customHeight="true" x14ac:dyDescent="0.2">
      <c r="B310" s="406"/>
    </row>
    <row r="311" s="307" customFormat="true" ht="15" customHeight="true" x14ac:dyDescent="0.2">
      <c r="B311" s="406"/>
    </row>
    <row r="312" s="307" customFormat="true" ht="15" customHeight="true" x14ac:dyDescent="0.2">
      <c r="B312" s="406"/>
    </row>
    <row r="313" s="307" customFormat="true" ht="15" customHeight="true" x14ac:dyDescent="0.2">
      <c r="B313" s="406"/>
    </row>
    <row r="314" s="307" customFormat="true" ht="15" customHeight="true" x14ac:dyDescent="0.2">
      <c r="B314" s="406"/>
    </row>
    <row r="315" s="307" customFormat="true" ht="15" customHeight="true" x14ac:dyDescent="0.2">
      <c r="B315" s="406"/>
    </row>
    <row r="316" s="307" customFormat="true" ht="15" customHeight="true" x14ac:dyDescent="0.2">
      <c r="B316" s="406"/>
    </row>
    <row r="317" s="307" customFormat="true" ht="15" customHeight="true" x14ac:dyDescent="0.2">
      <c r="B317" s="406"/>
    </row>
    <row r="318" s="307" customFormat="true" ht="15" customHeight="true" x14ac:dyDescent="0.2">
      <c r="B318" s="406"/>
    </row>
    <row r="319" s="307" customFormat="true" ht="15" customHeight="true" x14ac:dyDescent="0.2">
      <c r="B319" s="406"/>
    </row>
    <row r="320" s="307" customFormat="true" ht="15" customHeight="true" x14ac:dyDescent="0.2">
      <c r="B320" s="406"/>
    </row>
    <row r="321" s="307" customFormat="true" ht="15" customHeight="true" x14ac:dyDescent="0.2">
      <c r="B321" s="406"/>
    </row>
    <row r="322" s="307" customFormat="true" ht="15" customHeight="true" x14ac:dyDescent="0.2">
      <c r="B322" s="406"/>
    </row>
    <row r="323" s="307" customFormat="true" ht="15" customHeight="true" x14ac:dyDescent="0.2">
      <c r="B323" s="406"/>
    </row>
    <row r="324" s="307" customFormat="true" ht="15" customHeight="true" x14ac:dyDescent="0.2">
      <c r="B324" s="406"/>
    </row>
    <row r="325" s="307" customFormat="true" ht="15" customHeight="true" x14ac:dyDescent="0.2">
      <c r="B325" s="406"/>
    </row>
    <row r="326" s="307" customFormat="true" ht="15" customHeight="true" x14ac:dyDescent="0.2">
      <c r="B326" s="406"/>
    </row>
    <row r="327" s="307" customFormat="true" ht="15" customHeight="true" x14ac:dyDescent="0.2">
      <c r="B327" s="406"/>
    </row>
    <row r="328" s="307" customFormat="true" ht="15" customHeight="true" x14ac:dyDescent="0.2">
      <c r="B328" s="406"/>
    </row>
    <row r="329" s="307" customFormat="true" ht="15" customHeight="true" x14ac:dyDescent="0.2">
      <c r="B329" s="406"/>
    </row>
    <row r="330" s="307" customFormat="true" ht="15" customHeight="true" x14ac:dyDescent="0.2">
      <c r="B330" s="406"/>
    </row>
    <row r="331" s="307" customFormat="true" ht="15" customHeight="true" x14ac:dyDescent="0.2">
      <c r="B331" s="406"/>
    </row>
    <row r="332" s="307" customFormat="true" ht="15" customHeight="true" x14ac:dyDescent="0.2">
      <c r="B332" s="406"/>
    </row>
    <row r="333" s="307" customFormat="true" ht="15" customHeight="true" x14ac:dyDescent="0.2">
      <c r="B333" s="406"/>
    </row>
    <row r="334" s="307" customFormat="true" ht="15" customHeight="true" x14ac:dyDescent="0.2">
      <c r="B334" s="406"/>
    </row>
    <row r="335" s="307" customFormat="true" ht="15" customHeight="true" x14ac:dyDescent="0.2">
      <c r="B335" s="406"/>
    </row>
    <row r="336" s="307" customFormat="true" ht="15" customHeight="true" x14ac:dyDescent="0.2">
      <c r="B336" s="406"/>
    </row>
    <row r="337" s="307" customFormat="true" ht="15" customHeight="true" x14ac:dyDescent="0.2">
      <c r="B337" s="406"/>
    </row>
    <row r="338" s="307" customFormat="true" ht="15" customHeight="true" x14ac:dyDescent="0.2">
      <c r="B338" s="406"/>
    </row>
    <row r="339" s="307" customFormat="true" ht="15" customHeight="true" x14ac:dyDescent="0.2">
      <c r="B339" s="406"/>
    </row>
    <row r="340" s="307" customFormat="true" ht="15" customHeight="true" x14ac:dyDescent="0.2">
      <c r="B340" s="406"/>
    </row>
    <row r="341" s="307" customFormat="true" ht="15" customHeight="true" x14ac:dyDescent="0.2">
      <c r="B341" s="406"/>
    </row>
    <row r="342" s="307" customFormat="true" ht="15" customHeight="true" x14ac:dyDescent="0.2">
      <c r="B342" s="406"/>
    </row>
    <row r="343" s="307" customFormat="true" ht="15" customHeight="true" x14ac:dyDescent="0.2">
      <c r="B343" s="406"/>
    </row>
    <row r="344" s="307" customFormat="true" ht="15" customHeight="true" x14ac:dyDescent="0.2">
      <c r="B344" s="406"/>
    </row>
    <row r="345" s="307" customFormat="true" ht="15" customHeight="true" x14ac:dyDescent="0.2">
      <c r="B345" s="406"/>
    </row>
    <row r="346" s="307" customFormat="true" ht="15" customHeight="true" x14ac:dyDescent="0.2">
      <c r="B346" s="406"/>
    </row>
    <row r="347" s="307" customFormat="true" ht="15" customHeight="true" x14ac:dyDescent="0.2">
      <c r="B347" s="406"/>
    </row>
    <row r="348" s="307" customFormat="true" ht="15" customHeight="true" x14ac:dyDescent="0.2">
      <c r="B348" s="406"/>
    </row>
    <row r="349" s="307" customFormat="true" ht="15" customHeight="true" x14ac:dyDescent="0.2">
      <c r="B349" s="406"/>
    </row>
    <row r="350" s="307" customFormat="true" ht="15" customHeight="true" x14ac:dyDescent="0.2">
      <c r="B350" s="406"/>
    </row>
    <row r="351" s="307" customFormat="true" ht="15" customHeight="true" x14ac:dyDescent="0.2">
      <c r="B351" s="406"/>
    </row>
    <row r="352" s="307" customFormat="true" ht="15" customHeight="true" x14ac:dyDescent="0.2">
      <c r="B352" s="406"/>
    </row>
    <row r="353" s="307" customFormat="true" ht="15" customHeight="true" x14ac:dyDescent="0.2">
      <c r="B353" s="406"/>
    </row>
    <row r="354" s="307" customFormat="true" ht="15" customHeight="true" x14ac:dyDescent="0.2">
      <c r="B354" s="406"/>
    </row>
    <row r="355" s="307" customFormat="true" ht="15" customHeight="true" x14ac:dyDescent="0.2">
      <c r="B355" s="406"/>
    </row>
    <row r="356" s="307" customFormat="true" ht="15" customHeight="true" x14ac:dyDescent="0.2">
      <c r="B356" s="406"/>
    </row>
    <row r="357" s="257" customFormat="true" ht="15" customHeight="true" x14ac:dyDescent="0.2">
      <c r="B357" s="511"/>
    </row>
    <row r="358" s="257" customFormat="true" ht="15" customHeight="true" x14ac:dyDescent="0.2">
      <c r="B358" s="511"/>
    </row>
    <row r="359" s="257" customFormat="true" ht="15" customHeight="true" x14ac:dyDescent="0.2">
      <c r="B359" s="511"/>
    </row>
    <row r="360" s="257" customFormat="true" ht="15" customHeight="true" x14ac:dyDescent="0.2">
      <c r="B360" s="511"/>
    </row>
    <row r="361" s="257" customFormat="true" ht="15" customHeight="true" x14ac:dyDescent="0.2">
      <c r="B361" s="511"/>
    </row>
    <row r="362" s="257" customFormat="true" ht="15" customHeight="true" x14ac:dyDescent="0.2">
      <c r="B362" s="511"/>
    </row>
    <row r="363" s="257" customFormat="true" ht="15" customHeight="true" x14ac:dyDescent="0.2">
      <c r="B363" s="511"/>
    </row>
    <row r="364" s="257" customFormat="true" ht="15" customHeight="true" x14ac:dyDescent="0.2">
      <c r="B364" s="511"/>
    </row>
    <row r="365" s="257" customFormat="true" ht="15" customHeight="true" x14ac:dyDescent="0.2">
      <c r="B365" s="511"/>
    </row>
    <row r="366" s="257" customFormat="true" ht="15" customHeight="true" x14ac:dyDescent="0.2">
      <c r="B366" s="511"/>
    </row>
    <row r="367" s="257" customFormat="true" ht="15" customHeight="true" x14ac:dyDescent="0.2">
      <c r="B367" s="511"/>
    </row>
    <row r="368" s="257" customFormat="true" ht="15" customHeight="true" x14ac:dyDescent="0.2">
      <c r="B368" s="511"/>
    </row>
    <row r="369" s="257" customFormat="true" ht="15" customHeight="true" x14ac:dyDescent="0.2">
      <c r="B369" s="511"/>
    </row>
    <row r="370" s="257" customFormat="true" ht="15" customHeight="true" x14ac:dyDescent="0.2">
      <c r="B370" s="511"/>
    </row>
    <row r="371" s="257" customFormat="true" ht="15" customHeight="true" x14ac:dyDescent="0.2">
      <c r="B371" s="511"/>
    </row>
    <row r="372" s="257" customFormat="true" ht="15" customHeight="true" x14ac:dyDescent="0.2">
      <c r="B372" s="511"/>
    </row>
    <row r="373" s="257" customFormat="true" ht="15" customHeight="true" x14ac:dyDescent="0.2">
      <c r="B373" s="511"/>
    </row>
    <row r="374" s="257" customFormat="true" ht="15" customHeight="true" x14ac:dyDescent="0.2">
      <c r="B374" s="511"/>
    </row>
    <row r="375" s="257" customFormat="true" ht="15" customHeight="true" x14ac:dyDescent="0.2">
      <c r="B375" s="511"/>
    </row>
    <row r="376" s="257" customFormat="true" ht="15" customHeight="true" x14ac:dyDescent="0.2">
      <c r="B376" s="511"/>
    </row>
    <row r="377" s="257" customFormat="true" ht="15" customHeight="true" x14ac:dyDescent="0.2">
      <c r="B377" s="511"/>
    </row>
    <row r="378" s="257" customFormat="true" ht="15" customHeight="true" x14ac:dyDescent="0.2">
      <c r="B378" s="511"/>
    </row>
    <row r="379" s="257" customFormat="true" ht="15" customHeight="true" x14ac:dyDescent="0.2">
      <c r="B379" s="511"/>
    </row>
    <row r="380" s="257" customFormat="true" ht="15" customHeight="true" x14ac:dyDescent="0.2">
      <c r="B380" s="511"/>
    </row>
    <row r="381" s="257" customFormat="true" ht="15" customHeight="true" x14ac:dyDescent="0.2">
      <c r="B381" s="511"/>
    </row>
    <row r="382" s="257" customFormat="true" ht="15" customHeight="true" x14ac:dyDescent="0.2">
      <c r="B382" s="511"/>
    </row>
    <row r="383" s="257" customFormat="true" ht="15" customHeight="true" x14ac:dyDescent="0.2">
      <c r="B383" s="511"/>
    </row>
    <row r="384" s="257" customFormat="true" ht="15" customHeight="true" x14ac:dyDescent="0.2">
      <c r="B384" s="511"/>
    </row>
    <row r="385" s="257" customFormat="true" ht="15" customHeight="true" x14ac:dyDescent="0.2">
      <c r="B385" s="511"/>
    </row>
    <row r="386" s="257" customFormat="true" ht="15" customHeight="true" x14ac:dyDescent="0.2">
      <c r="B386" s="511"/>
    </row>
    <row r="387" s="257" customFormat="true" ht="15" customHeight="true" x14ac:dyDescent="0.2">
      <c r="B387" s="511"/>
    </row>
    <row r="388" s="257" customFormat="true" ht="15" customHeight="true" x14ac:dyDescent="0.2">
      <c r="B388" s="511"/>
    </row>
    <row r="389" s="257" customFormat="true" ht="15" customHeight="true" x14ac:dyDescent="0.2">
      <c r="B389" s="511"/>
    </row>
    <row r="390" s="307" customFormat="true" ht="15" customHeight="true" x14ac:dyDescent="0.2">
      <c r="B390" s="406"/>
    </row>
    <row r="391" s="307" customFormat="true" ht="15" customHeight="true" x14ac:dyDescent="0.2">
      <c r="B391" s="406"/>
    </row>
    <row r="392" s="307" customFormat="true" ht="15" customHeight="true" x14ac:dyDescent="0.2"/>
    <row r="393" s="307" customFormat="true" ht="15" customHeight="true" x14ac:dyDescent="0.2"/>
    <row r="394" s="307" customFormat="true" ht="15" customHeight="true" x14ac:dyDescent="0.2"/>
    <row r="395" s="307" customFormat="true" ht="15" customHeight="true" x14ac:dyDescent="0.2"/>
    <row r="396" s="307" customFormat="true" ht="15" customHeight="true" x14ac:dyDescent="0.2"/>
    <row r="397" s="307" customFormat="true" ht="15" customHeight="true" x14ac:dyDescent="0.2"/>
    <row r="398" s="307" customFormat="true" ht="15" customHeight="true" x14ac:dyDescent="0.2"/>
    <row r="399" s="623" customFormat="true" ht="15" customHeight="true" x14ac:dyDescent="0.25">
      <c r="C399" s="1827" t="s">
        <v>223</v>
      </c>
      <c r="D399" s="1828"/>
      <c r="E399" s="1828"/>
      <c r="F399" s="1828"/>
      <c r="H399" s="1827" t="s">
        <v>224</v>
      </c>
      <c r="I399" s="1828"/>
      <c r="J399" s="1828"/>
      <c r="K399" s="1828"/>
      <c r="M399" s="1827" t="s">
        <v>225</v>
      </c>
      <c r="N399" s="1828"/>
      <c r="O399" s="1828"/>
      <c r="P399" s="1828"/>
    </row>
    <row r="400" s="623" customFormat="true" ht="24" customHeight="true" x14ac:dyDescent="0.2">
      <c r="C400" s="1820" t="s">
        <v>226</v>
      </c>
      <c r="D400" s="1718"/>
      <c r="E400" s="1718"/>
      <c r="H400" s="1820" t="s">
        <v>226</v>
      </c>
      <c r="I400" s="1718"/>
      <c r="J400" s="1718"/>
      <c r="M400" s="1820" t="s">
        <v>226</v>
      </c>
      <c r="N400" s="1718"/>
      <c r="O400" s="1718"/>
    </row>
    <row r="401" s="623" customFormat="true" ht="15.95" customHeight="true" x14ac:dyDescent="0.2">
      <c r="C401" s="1829"/>
      <c r="D401" s="1718"/>
      <c r="E401" s="801" t="s">
        <v>227</v>
      </c>
      <c r="H401" s="1829"/>
      <c r="I401" s="1718"/>
      <c r="J401" s="802" t="s">
        <v>227</v>
      </c>
      <c r="M401" s="1829"/>
      <c r="N401" s="1718"/>
      <c r="O401" s="803" t="s">
        <v>227</v>
      </c>
    </row>
    <row r="402" s="623" customFormat="true" ht="15.95" customHeight="true" x14ac:dyDescent="0.2">
      <c r="B402" s="1830" t="s">
        <v>228</v>
      </c>
      <c r="C402" s="1718"/>
      <c r="D402" s="1718"/>
      <c r="E402" s="804" t="s">
        <v>229</v>
      </c>
      <c r="H402" s="1718"/>
      <c r="I402" s="1718"/>
      <c r="J402" s="805" t="s">
        <v>229</v>
      </c>
      <c r="M402" s="1718"/>
      <c r="N402" s="1718"/>
      <c r="O402" s="806" t="s">
        <v>229</v>
      </c>
    </row>
    <row r="403" s="623" customFormat="true" ht="17.1" customHeight="true" x14ac:dyDescent="0.2">
      <c r="B403" s="1718"/>
      <c r="C403" s="1846" t="s">
        <v>329</v>
      </c>
      <c r="D403" s="1718"/>
      <c r="E403" s="807">
        <v>-0.75502909214405667</v>
      </c>
      <c r="H403" s="1846" t="s">
        <v>330</v>
      </c>
      <c r="I403" s="1718"/>
      <c r="J403" s="808">
        <v>0.64843373887130695</v>
      </c>
      <c r="M403" s="1846" t="s">
        <v>330</v>
      </c>
      <c r="N403" s="1718"/>
      <c r="O403" s="809">
        <v>0.64191357131601712</v>
      </c>
    </row>
    <row r="404" s="623" customFormat="true" ht="17.1" customHeight="true" x14ac:dyDescent="0.2">
      <c r="B404" s="1718"/>
      <c r="C404" s="1846" t="s">
        <v>331</v>
      </c>
      <c r="D404" s="1718"/>
      <c r="E404" s="810">
        <v>0.73242068879351996</v>
      </c>
      <c r="H404" s="1846" t="s">
        <v>329</v>
      </c>
      <c r="I404" s="1718"/>
      <c r="J404" s="811">
        <v>-0.64470334845194988</v>
      </c>
      <c r="M404" s="1846" t="s">
        <v>332</v>
      </c>
      <c r="N404" s="1718"/>
      <c r="O404" s="812">
        <v>0.62839886663749644</v>
      </c>
    </row>
    <row r="405" s="623" customFormat="true" ht="17.1" customHeight="true" x14ac:dyDescent="0.2">
      <c r="B405" s="1718"/>
      <c r="C405" s="1846" t="s">
        <v>330</v>
      </c>
      <c r="D405" s="1718"/>
      <c r="E405" s="810">
        <v>0.6803521193278278</v>
      </c>
      <c r="H405" s="1846" t="s">
        <v>333</v>
      </c>
      <c r="I405" s="1718"/>
      <c r="J405" s="811">
        <v>0.62248302431501235</v>
      </c>
      <c r="M405" s="1846" t="s">
        <v>334</v>
      </c>
      <c r="N405" s="1718"/>
      <c r="O405" s="812">
        <v>0.61630415111275882</v>
      </c>
    </row>
    <row r="406" s="623" customFormat="true" ht="17.1" customHeight="true" x14ac:dyDescent="0.2">
      <c r="B406" s="1718"/>
      <c r="C406" s="1846" t="s">
        <v>335</v>
      </c>
      <c r="D406" s="1718"/>
      <c r="E406" s="810">
        <v>0.63686517571675783</v>
      </c>
      <c r="H406" s="1846" t="s">
        <v>336</v>
      </c>
      <c r="I406" s="1718"/>
      <c r="J406" s="811">
        <v>0.62012593877803268</v>
      </c>
      <c r="M406" s="1846" t="s">
        <v>329</v>
      </c>
      <c r="N406" s="1718"/>
      <c r="O406" s="812">
        <v>-0.60288083591767794</v>
      </c>
    </row>
    <row r="407" s="623" customFormat="true" ht="17.1" customHeight="true" x14ac:dyDescent="0.2">
      <c r="B407" s="1718"/>
      <c r="C407" s="1846" t="s">
        <v>336</v>
      </c>
      <c r="D407" s="1718"/>
      <c r="E407" s="810">
        <v>0.61453199713744799</v>
      </c>
      <c r="H407" s="1846" t="s">
        <v>335</v>
      </c>
      <c r="I407" s="1718"/>
      <c r="J407" s="811">
        <v>0.58020002097681289</v>
      </c>
      <c r="M407" s="1846" t="s">
        <v>331</v>
      </c>
      <c r="N407" s="1718"/>
      <c r="O407" s="812">
        <v>0.57887944181810735</v>
      </c>
    </row>
    <row r="408" s="623" customFormat="true" ht="17.1" customHeight="true" x14ac:dyDescent="0.2">
      <c r="B408" s="1718"/>
      <c r="C408" s="1846" t="s">
        <v>334</v>
      </c>
      <c r="D408" s="1718"/>
      <c r="E408" s="810">
        <v>0.60422200247571367</v>
      </c>
      <c r="H408" s="1846" t="s">
        <v>332</v>
      </c>
      <c r="I408" s="1718"/>
      <c r="J408" s="811">
        <v>0.56250310779987533</v>
      </c>
      <c r="M408" s="1846" t="s">
        <v>337</v>
      </c>
      <c r="N408" s="1718"/>
      <c r="O408" s="812">
        <v>0.57747469580393551</v>
      </c>
    </row>
    <row r="409" s="623" customFormat="true" ht="17.1" customHeight="true" x14ac:dyDescent="0.2">
      <c r="B409" s="1718"/>
      <c r="C409" s="1846" t="s">
        <v>332</v>
      </c>
      <c r="D409" s="1718"/>
      <c r="E409" s="810">
        <v>0.59574335555286317</v>
      </c>
      <c r="H409" s="1846" t="s">
        <v>338</v>
      </c>
      <c r="I409" s="1718"/>
      <c r="J409" s="811">
        <v>0.55018275155640983</v>
      </c>
      <c r="M409" s="1846" t="s">
        <v>339</v>
      </c>
      <c r="N409" s="1718"/>
      <c r="O409" s="812">
        <v>0.51310365546852921</v>
      </c>
    </row>
    <row r="410" s="623" customFormat="true" ht="17.1" customHeight="true" x14ac:dyDescent="0.2">
      <c r="B410" s="1718"/>
      <c r="C410" s="1846" t="s">
        <v>333</v>
      </c>
      <c r="D410" s="1718"/>
      <c r="E410" s="810">
        <v>0.59474816991411539</v>
      </c>
      <c r="H410" s="1846" t="s">
        <v>331</v>
      </c>
      <c r="I410" s="1718"/>
      <c r="J410" s="811">
        <v>0.54037715005625286</v>
      </c>
      <c r="M410" s="1846" t="s">
        <v>335</v>
      </c>
      <c r="N410" s="1718"/>
      <c r="O410" s="812">
        <v>0.44749204400119064</v>
      </c>
    </row>
    <row r="411" s="623" customFormat="true" ht="17.1" customHeight="true" x14ac:dyDescent="0.2">
      <c r="B411" s="1718"/>
      <c r="C411" s="1846" t="s">
        <v>337</v>
      </c>
      <c r="D411" s="1718"/>
      <c r="E411" s="810">
        <v>0.56650717828884567</v>
      </c>
      <c r="H411" s="1846" t="s">
        <v>334</v>
      </c>
      <c r="I411" s="1718"/>
      <c r="J411" s="811">
        <v>0.53470961593069666</v>
      </c>
      <c r="M411" s="1846" t="s">
        <v>340</v>
      </c>
      <c r="N411" s="1718"/>
      <c r="O411" s="812">
        <v>0.44160998079356656</v>
      </c>
    </row>
    <row r="412" s="623" customFormat="true" ht="17.1" customHeight="true" x14ac:dyDescent="0.2">
      <c r="B412" s="1718"/>
      <c r="C412" s="1846" t="s">
        <v>338</v>
      </c>
      <c r="D412" s="1718"/>
      <c r="E412" s="810">
        <v>0.53080075573749197</v>
      </c>
      <c r="H412" s="1846" t="s">
        <v>341</v>
      </c>
      <c r="I412" s="1718"/>
      <c r="J412" s="811">
        <v>0.53331249945380654</v>
      </c>
      <c r="M412" s="1846" t="s">
        <v>342</v>
      </c>
      <c r="N412" s="1718"/>
      <c r="O412" s="812">
        <v>-0.42239385105253685</v>
      </c>
    </row>
    <row r="413" s="623" customFormat="true" ht="17.1" customHeight="true" x14ac:dyDescent="0.2">
      <c r="B413" s="1718"/>
      <c r="C413" s="1846" t="s">
        <v>339</v>
      </c>
      <c r="D413" s="1718"/>
      <c r="E413" s="810">
        <v>0.50948820594143918</v>
      </c>
      <c r="H413" s="1846" t="s">
        <v>339</v>
      </c>
      <c r="I413" s="1718"/>
      <c r="J413" s="811">
        <v>0.52195754837127839</v>
      </c>
      <c r="M413" s="1846" t="s">
        <v>336</v>
      </c>
      <c r="N413" s="1718"/>
      <c r="O413" s="812">
        <v>0.41374780365994002</v>
      </c>
    </row>
    <row r="414" s="623" customFormat="true" ht="17.1" customHeight="true" x14ac:dyDescent="0.2">
      <c r="B414" s="1718"/>
      <c r="C414" s="1846" t="s">
        <v>341</v>
      </c>
      <c r="D414" s="1718"/>
      <c r="E414" s="810">
        <v>0.50599569396109589</v>
      </c>
      <c r="H414" s="1846" t="s">
        <v>337</v>
      </c>
      <c r="I414" s="1718"/>
      <c r="J414" s="811">
        <v>0.5032470417417978</v>
      </c>
      <c r="M414" s="1846" t="s">
        <v>343</v>
      </c>
      <c r="N414" s="1718"/>
      <c r="O414" s="812">
        <v>0.40934760444250545</v>
      </c>
    </row>
    <row r="415" s="623" customFormat="true" ht="17.1" customHeight="true" x14ac:dyDescent="0.2">
      <c r="B415" s="1718"/>
      <c r="C415" s="1846" t="s">
        <v>344</v>
      </c>
      <c r="D415" s="1718"/>
      <c r="E415" s="810">
        <v>0.46431017326363527</v>
      </c>
      <c r="H415" s="1846" t="s">
        <v>344</v>
      </c>
      <c r="I415" s="1718"/>
      <c r="J415" s="811">
        <v>0.46688845634695242</v>
      </c>
      <c r="M415" s="1846" t="s">
        <v>344</v>
      </c>
      <c r="N415" s="1718"/>
      <c r="O415" s="812">
        <v>0.39803839889926529</v>
      </c>
    </row>
    <row r="416" s="623" customFormat="true" ht="17.1" customHeight="true" x14ac:dyDescent="0.2">
      <c r="B416" s="1718"/>
      <c r="C416" s="1846" t="s">
        <v>340</v>
      </c>
      <c r="D416" s="1718"/>
      <c r="E416" s="810">
        <v>0.45806126825151905</v>
      </c>
      <c r="H416" s="1846" t="s">
        <v>345</v>
      </c>
      <c r="I416" s="1718"/>
      <c r="J416" s="811">
        <v>-0.41544338241932205</v>
      </c>
      <c r="M416" s="1846" t="s">
        <v>338</v>
      </c>
      <c r="N416" s="1718"/>
      <c r="O416" s="812">
        <v>0.38655738477772944</v>
      </c>
    </row>
    <row r="417" s="623" customFormat="true" ht="17.1" customHeight="true" x14ac:dyDescent="0.2">
      <c r="B417" s="1718"/>
      <c r="C417" s="1846" t="s">
        <v>342</v>
      </c>
      <c r="D417" s="1718"/>
      <c r="E417" s="810">
        <v>-0.37731928557138739</v>
      </c>
      <c r="H417" s="1846" t="s">
        <v>340</v>
      </c>
      <c r="I417" s="1718"/>
      <c r="J417" s="811">
        <v>0.41185863249489518</v>
      </c>
      <c r="M417" s="1846" t="s">
        <v>333</v>
      </c>
      <c r="N417" s="1718"/>
      <c r="O417" s="812">
        <v>0.30572039995328171</v>
      </c>
    </row>
    <row r="418" s="623" customFormat="true" ht="17.1" customHeight="true" x14ac:dyDescent="0.2">
      <c r="B418" s="1718"/>
      <c r="C418" s="1846" t="s">
        <v>346</v>
      </c>
      <c r="D418" s="1718"/>
      <c r="E418" s="810">
        <v>0.36323133570473631</v>
      </c>
      <c r="H418" s="1846" t="s">
        <v>346</v>
      </c>
      <c r="I418" s="1718"/>
      <c r="J418" s="811">
        <v>0.36940820826180443</v>
      </c>
      <c r="M418" s="1846" t="s">
        <v>347</v>
      </c>
      <c r="N418" s="1718"/>
      <c r="O418" s="812">
        <v>0.28765105902548976</v>
      </c>
    </row>
    <row r="419" s="623" customFormat="true" ht="17.1" customHeight="true" x14ac:dyDescent="0.2">
      <c r="B419" s="1718"/>
      <c r="C419" s="1846" t="s">
        <v>345</v>
      </c>
      <c r="D419" s="1718"/>
      <c r="E419" s="810">
        <v>-0.34055471492376449</v>
      </c>
      <c r="H419" s="1846" t="s">
        <v>348</v>
      </c>
      <c r="I419" s="1718"/>
      <c r="J419" s="811">
        <v>0.36628360001544225</v>
      </c>
      <c r="M419" s="1846" t="s">
        <v>348</v>
      </c>
      <c r="N419" s="1718"/>
      <c r="O419" s="812">
        <v>0.28475513374181499</v>
      </c>
    </row>
    <row r="420" s="623" customFormat="true" ht="17.1" customHeight="true" x14ac:dyDescent="0.2">
      <c r="B420" s="1718"/>
      <c r="C420" s="1846" t="s">
        <v>343</v>
      </c>
      <c r="D420" s="1718"/>
      <c r="E420" s="810">
        <v>0.33096672704616226</v>
      </c>
      <c r="H420" s="1846" t="s">
        <v>349</v>
      </c>
      <c r="I420" s="1718"/>
      <c r="J420" s="811">
        <v>-0.3436147247090382</v>
      </c>
      <c r="M420" s="1846" t="s">
        <v>350</v>
      </c>
      <c r="N420" s="1718"/>
      <c r="O420" s="812">
        <v>-0.26616416203241006</v>
      </c>
    </row>
    <row r="421" s="623" customFormat="true" ht="17.1" customHeight="true" x14ac:dyDescent="0.2">
      <c r="B421" s="1718"/>
      <c r="C421" s="1846" t="s">
        <v>350</v>
      </c>
      <c r="D421" s="1718"/>
      <c r="E421" s="810">
        <v>-0.31615565419134889</v>
      </c>
      <c r="H421" s="1846" t="s">
        <v>342</v>
      </c>
      <c r="I421" s="1718"/>
      <c r="J421" s="811">
        <v>-0.32185930807091068</v>
      </c>
      <c r="M421" s="1846" t="s">
        <v>351</v>
      </c>
      <c r="N421" s="1718"/>
      <c r="O421" s="812">
        <v>0.24260946139642092</v>
      </c>
    </row>
    <row r="422" s="623" customFormat="true" ht="17.1" customHeight="true" x14ac:dyDescent="0.2">
      <c r="B422" s="1718"/>
      <c r="C422" s="1846" t="s">
        <v>348</v>
      </c>
      <c r="D422" s="1718"/>
      <c r="E422" s="810">
        <v>0.30359489571601267</v>
      </c>
      <c r="H422" s="1846" t="s">
        <v>350</v>
      </c>
      <c r="I422" s="1718"/>
      <c r="J422" s="811">
        <v>-0.30402695141503538</v>
      </c>
      <c r="M422" s="1846" t="s">
        <v>341</v>
      </c>
      <c r="N422" s="1718"/>
      <c r="O422" s="812">
        <v>0.24092786916589154</v>
      </c>
    </row>
    <row r="423" s="623" customFormat="true" ht="17.1" customHeight="true" x14ac:dyDescent="0.2">
      <c r="B423" s="1718"/>
      <c r="C423" s="1846" t="s">
        <v>347</v>
      </c>
      <c r="D423" s="1718"/>
      <c r="E423" s="810">
        <v>0.29508268131017601</v>
      </c>
      <c r="H423" s="1846" t="s">
        <v>352</v>
      </c>
      <c r="I423" s="1718"/>
      <c r="J423" s="811">
        <v>0.28035391838966001</v>
      </c>
      <c r="M423" s="1846" t="s">
        <v>353</v>
      </c>
      <c r="N423" s="1718"/>
      <c r="O423" s="812">
        <v>0.23317945157467546</v>
      </c>
    </row>
    <row r="424" s="623" customFormat="true" ht="17.1" customHeight="true" x14ac:dyDescent="0.2">
      <c r="B424" s="1718"/>
      <c r="C424" s="1846" t="s">
        <v>352</v>
      </c>
      <c r="D424" s="1718"/>
      <c r="E424" s="810">
        <v>0.26800712788364667</v>
      </c>
      <c r="H424" s="1846" t="s">
        <v>354</v>
      </c>
      <c r="I424" s="1718"/>
      <c r="J424" s="811">
        <v>-0.27126983295980422</v>
      </c>
      <c r="M424" s="1846" t="s">
        <v>355</v>
      </c>
      <c r="N424" s="1718"/>
      <c r="O424" s="812">
        <v>0.22588397818420164</v>
      </c>
    </row>
    <row r="425" s="623" customFormat="true" ht="17.1" customHeight="true" x14ac:dyDescent="0.2">
      <c r="B425" s="1718"/>
      <c r="C425" s="1846" t="s">
        <v>349</v>
      </c>
      <c r="D425" s="1718"/>
      <c r="E425" s="810">
        <v>-0.23671178700675935</v>
      </c>
      <c r="H425" s="1846" t="s">
        <v>347</v>
      </c>
      <c r="I425" s="1718"/>
      <c r="J425" s="811">
        <v>0.24048802580135853</v>
      </c>
      <c r="M425" s="1846" t="s">
        <v>356</v>
      </c>
      <c r="N425" s="1718"/>
      <c r="O425" s="812">
        <v>0.22525388496330778</v>
      </c>
    </row>
    <row r="426" s="623" customFormat="true" ht="17.1" customHeight="true" x14ac:dyDescent="0.2">
      <c r="B426" s="1718"/>
      <c r="C426" s="1846" t="s">
        <v>357</v>
      </c>
      <c r="D426" s="1718"/>
      <c r="E426" s="810">
        <v>-0.23177405173394433</v>
      </c>
      <c r="H426" s="1846" t="s">
        <v>358</v>
      </c>
      <c r="I426" s="1718"/>
      <c r="J426" s="811">
        <v>-0.22562990385599638</v>
      </c>
      <c r="M426" s="1846" t="s">
        <v>346</v>
      </c>
      <c r="N426" s="1718"/>
      <c r="O426" s="812">
        <v>0.21994821043423518</v>
      </c>
    </row>
    <row r="427" s="623" customFormat="true" ht="17.1" customHeight="true" x14ac:dyDescent="0.2">
      <c r="B427" s="1718"/>
      <c r="C427" s="1846" t="s">
        <v>356</v>
      </c>
      <c r="D427" s="1718"/>
      <c r="E427" s="810">
        <v>0.23173778069608611</v>
      </c>
      <c r="H427" s="1846" t="s">
        <v>351</v>
      </c>
      <c r="I427" s="1718"/>
      <c r="J427" s="811">
        <v>0.22512959150958639</v>
      </c>
      <c r="M427" s="1846" t="s">
        <v>359</v>
      </c>
      <c r="N427" s="1718"/>
      <c r="O427" s="812">
        <v>0.20080578288698533</v>
      </c>
    </row>
    <row r="428" s="623" customFormat="true" ht="17.1" customHeight="true" x14ac:dyDescent="0.2">
      <c r="B428" s="1718"/>
      <c r="C428" s="1846" t="s">
        <v>351</v>
      </c>
      <c r="D428" s="1718"/>
      <c r="E428" s="810">
        <v>0.21310229303407049</v>
      </c>
      <c r="H428" s="1846" t="s">
        <v>357</v>
      </c>
      <c r="I428" s="1718"/>
      <c r="J428" s="811">
        <v>-0.15455391715673727</v>
      </c>
      <c r="M428" s="1846" t="s">
        <v>345</v>
      </c>
      <c r="N428" s="1718"/>
      <c r="O428" s="812">
        <v>-0.19016258429390961</v>
      </c>
    </row>
    <row r="429" s="623" customFormat="true" ht="17.1" customHeight="true" x14ac:dyDescent="0.2">
      <c r="B429" s="1718"/>
      <c r="C429" s="1846" t="s">
        <v>360</v>
      </c>
      <c r="D429" s="1718"/>
      <c r="E429" s="810">
        <v>-0.20987546400534285</v>
      </c>
      <c r="H429" s="1846" t="s">
        <v>360</v>
      </c>
      <c r="I429" s="1718"/>
      <c r="J429" s="811">
        <v>-0.13439179531728179</v>
      </c>
      <c r="M429" s="1846" t="s">
        <v>360</v>
      </c>
      <c r="N429" s="1718"/>
      <c r="O429" s="812">
        <v>0.18190790307182064</v>
      </c>
    </row>
    <row r="430" s="623" customFormat="true" ht="17.1" customHeight="true" x14ac:dyDescent="0.2">
      <c r="B430" s="1718"/>
      <c r="C430" s="1846" t="s">
        <v>355</v>
      </c>
      <c r="D430" s="1718"/>
      <c r="E430" s="810">
        <v>0.1707714618048955</v>
      </c>
      <c r="H430" s="1846" t="s">
        <v>356</v>
      </c>
      <c r="I430" s="1718"/>
      <c r="J430" s="811">
        <v>0.13281465513014518</v>
      </c>
      <c r="M430" s="1846" t="s">
        <v>361</v>
      </c>
      <c r="N430" s="1718"/>
      <c r="O430" s="812">
        <v>0.1801390379754145</v>
      </c>
    </row>
    <row r="431" s="623" customFormat="true" ht="17.1" customHeight="true" x14ac:dyDescent="0.2">
      <c r="B431" s="1718"/>
      <c r="C431" s="1846" t="s">
        <v>362</v>
      </c>
      <c r="D431" s="1718"/>
      <c r="E431" s="810">
        <v>0.14428354720696931</v>
      </c>
      <c r="H431" s="1846" t="s">
        <v>362</v>
      </c>
      <c r="I431" s="1718"/>
      <c r="J431" s="811">
        <v>0.11093244601227628</v>
      </c>
      <c r="M431" s="1846" t="s">
        <v>352</v>
      </c>
      <c r="N431" s="1718"/>
      <c r="O431" s="812">
        <v>0.17113109927639261</v>
      </c>
    </row>
    <row r="432" s="623" customFormat="true" ht="17.1" customHeight="true" x14ac:dyDescent="0.2">
      <c r="B432" s="1718"/>
      <c r="C432" s="1846" t="s">
        <v>358</v>
      </c>
      <c r="D432" s="1718"/>
      <c r="E432" s="810">
        <v>-0.11287103764516067</v>
      </c>
      <c r="H432" s="1846" t="s">
        <v>363</v>
      </c>
      <c r="I432" s="1718"/>
      <c r="J432" s="811">
        <v>0.10866912716813752</v>
      </c>
      <c r="M432" s="1846" t="s">
        <v>364</v>
      </c>
      <c r="N432" s="1718"/>
      <c r="O432" s="812">
        <v>0.13908845971438416</v>
      </c>
    </row>
    <row r="433" s="623" customFormat="true" ht="17.1" customHeight="true" x14ac:dyDescent="0.2">
      <c r="B433" s="1718"/>
      <c r="C433" s="1846" t="s">
        <v>353</v>
      </c>
      <c r="D433" s="1718"/>
      <c r="E433" s="810">
        <v>0.1073079478040596</v>
      </c>
      <c r="H433" s="1846" t="s">
        <v>365</v>
      </c>
      <c r="I433" s="1718"/>
      <c r="J433" s="811">
        <v>-9.5656225210781834E-2</v>
      </c>
      <c r="M433" s="1846" t="s">
        <v>366</v>
      </c>
      <c r="N433" s="1718"/>
      <c r="O433" s="812">
        <v>0.13180552879732496</v>
      </c>
    </row>
    <row r="434" s="623" customFormat="true" ht="17.1" customHeight="true" x14ac:dyDescent="0.2">
      <c r="B434" s="1718"/>
      <c r="C434" s="1846" t="s">
        <v>366</v>
      </c>
      <c r="D434" s="1718"/>
      <c r="E434" s="810">
        <v>0.10104086753603592</v>
      </c>
      <c r="H434" s="1846" t="s">
        <v>367</v>
      </c>
      <c r="I434" s="1718"/>
      <c r="J434" s="811">
        <v>-7.2304266431863773E-2</v>
      </c>
      <c r="M434" s="1846" t="s">
        <v>363</v>
      </c>
      <c r="N434" s="1718"/>
      <c r="O434" s="812">
        <v>0.11423009408302252</v>
      </c>
    </row>
    <row r="435" s="623" customFormat="true" ht="17.1" customHeight="true" x14ac:dyDescent="0.2">
      <c r="B435" s="1718"/>
      <c r="C435" s="1846" t="s">
        <v>365</v>
      </c>
      <c r="D435" s="1718"/>
      <c r="E435" s="810">
        <v>-8.7279738293987913E-2</v>
      </c>
      <c r="H435" s="1846" t="s">
        <v>359</v>
      </c>
      <c r="I435" s="1718"/>
      <c r="J435" s="811">
        <v>-6.9588295014599136E-2</v>
      </c>
      <c r="M435" s="1846" t="s">
        <v>358</v>
      </c>
      <c r="N435" s="1718"/>
      <c r="O435" s="812">
        <v>-0.10619128106306949</v>
      </c>
    </row>
    <row r="436" s="623" customFormat="true" ht="17.1" customHeight="true" x14ac:dyDescent="0.2">
      <c r="B436" s="1718"/>
      <c r="C436" s="1846" t="s">
        <v>363</v>
      </c>
      <c r="D436" s="1718"/>
      <c r="E436" s="810">
        <v>8.5661147059534176E-2</v>
      </c>
      <c r="H436" s="1846" t="s">
        <v>353</v>
      </c>
      <c r="I436" s="1718"/>
      <c r="J436" s="811">
        <v>6.7914232512914716E-2</v>
      </c>
      <c r="M436" s="1846" t="s">
        <v>362</v>
      </c>
      <c r="N436" s="1718"/>
      <c r="O436" s="812">
        <v>8.0312501008753978E-2</v>
      </c>
    </row>
    <row r="437" s="623" customFormat="true" ht="17.1" customHeight="true" x14ac:dyDescent="0.2">
      <c r="B437" s="1718"/>
      <c r="C437" s="1846" t="s">
        <v>368</v>
      </c>
      <c r="D437" s="1718"/>
      <c r="E437" s="810">
        <v>-3.3725276183849205E-2</v>
      </c>
      <c r="H437" s="1846" t="s">
        <v>368</v>
      </c>
      <c r="I437" s="1718"/>
      <c r="J437" s="811">
        <v>-6.7864656097758408E-2</v>
      </c>
      <c r="M437" s="1846" t="s">
        <v>368</v>
      </c>
      <c r="N437" s="1718"/>
      <c r="O437" s="812">
        <v>5.3721758203567165E-2</v>
      </c>
    </row>
    <row r="438" s="623" customFormat="true" ht="17.1" customHeight="true" x14ac:dyDescent="0.2">
      <c r="B438" s="1718"/>
      <c r="C438" s="1846" t="s">
        <v>354</v>
      </c>
      <c r="D438" s="1718"/>
      <c r="E438" s="810">
        <v>2.8497695056759149E-2</v>
      </c>
      <c r="H438" s="1846" t="s">
        <v>355</v>
      </c>
      <c r="I438" s="1718"/>
      <c r="J438" s="811">
        <v>-6.7526435688989014E-2</v>
      </c>
      <c r="M438" s="1846" t="s">
        <v>357</v>
      </c>
      <c r="N438" s="1718"/>
      <c r="O438" s="812">
        <v>-5.2941084548236692E-2</v>
      </c>
    </row>
    <row r="439" s="623" customFormat="true" ht="17.1" customHeight="true" x14ac:dyDescent="0.2">
      <c r="B439" s="1718"/>
      <c r="C439" s="1846" t="s">
        <v>361</v>
      </c>
      <c r="D439" s="1718"/>
      <c r="E439" s="813">
        <v>-2.3375891985002095E-4</v>
      </c>
      <c r="H439" s="1846" t="s">
        <v>369</v>
      </c>
      <c r="I439" s="1718"/>
      <c r="J439" s="811">
        <v>-6.3764699299919944E-2</v>
      </c>
      <c r="M439" s="1846" t="s">
        <v>370</v>
      </c>
      <c r="N439" s="1718"/>
      <c r="O439" s="812">
        <v>-4.2040302986858027E-2</v>
      </c>
    </row>
    <row r="440" s="623" customFormat="true" ht="17.1" customHeight="true" x14ac:dyDescent="0.2">
      <c r="B440" s="1718"/>
      <c r="C440" s="1829"/>
      <c r="D440" s="1844"/>
      <c r="E440" s="637"/>
      <c r="H440" s="1846" t="s">
        <v>371</v>
      </c>
      <c r="I440" s="1718"/>
      <c r="J440" s="811">
        <v>-5.9513641001071857E-2</v>
      </c>
      <c r="M440" s="1846" t="s">
        <v>369</v>
      </c>
      <c r="N440" s="1718"/>
      <c r="O440" s="812">
        <v>-4.1571001606120844E-2</v>
      </c>
    </row>
    <row r="441" s="623" customFormat="true" ht="17.1" customHeight="true" x14ac:dyDescent="0.2">
      <c r="B441" s="1718"/>
      <c r="C441" s="1829"/>
      <c r="D441" s="1844"/>
      <c r="E441" s="637"/>
      <c r="H441" s="1846" t="s">
        <v>361</v>
      </c>
      <c r="I441" s="1718"/>
      <c r="J441" s="811">
        <v>4.6018685520150648E-2</v>
      </c>
      <c r="M441" s="1846" t="s">
        <v>367</v>
      </c>
      <c r="N441" s="1718"/>
      <c r="O441" s="812">
        <v>2.7361481005540676E-2</v>
      </c>
    </row>
    <row r="442" s="623" customFormat="true" ht="17.1" customHeight="true" x14ac:dyDescent="0.2">
      <c r="B442" s="1718"/>
      <c r="C442" s="1829"/>
      <c r="D442" s="1718"/>
      <c r="H442" s="1846" t="s">
        <v>343</v>
      </c>
      <c r="I442" s="1718"/>
      <c r="J442" s="811">
        <v>4.5703685213534212E-2</v>
      </c>
      <c r="M442" s="1846" t="s">
        <v>349</v>
      </c>
      <c r="N442" s="1718"/>
      <c r="O442" s="812">
        <v>-1.9034251034993874E-2</v>
      </c>
    </row>
    <row r="443" s="623" customFormat="true" ht="17.1" customHeight="true" x14ac:dyDescent="0.2">
      <c r="B443" s="1718"/>
      <c r="C443" s="1820" t="s">
        <v>301</v>
      </c>
      <c r="D443" s="1718"/>
      <c r="E443" s="1718"/>
      <c r="H443" s="1846" t="s">
        <v>46</v>
      </c>
      <c r="I443" s="1718"/>
      <c r="J443" s="811">
        <v>4.1834227597571293E-2</v>
      </c>
      <c r="M443" s="1846" t="s">
        <v>365</v>
      </c>
      <c r="N443" s="1718"/>
      <c r="O443" s="812">
        <v>-1.7176782776917192E-2</v>
      </c>
    </row>
    <row r="444" s="623" customFormat="true" ht="17.1" customHeight="true" x14ac:dyDescent="0.2">
      <c r="B444" s="1718"/>
      <c r="C444" s="1829"/>
      <c r="D444" s="1718"/>
      <c r="E444" s="814" t="s">
        <v>302</v>
      </c>
      <c r="H444" s="1846" t="s">
        <v>366</v>
      </c>
      <c r="I444" s="1718"/>
      <c r="J444" s="811">
        <v>3.4755396438777307E-2</v>
      </c>
      <c r="M444" s="1846" t="s">
        <v>372</v>
      </c>
      <c r="N444" s="1718"/>
      <c r="O444" s="812">
        <v>-1.6902125330836779E-2</v>
      </c>
    </row>
    <row r="445" s="623" customFormat="true" ht="17.1" customHeight="true" x14ac:dyDescent="0.2">
      <c r="B445" s="1718"/>
      <c r="C445" s="1846" t="s">
        <v>331</v>
      </c>
      <c r="D445" s="1718"/>
      <c r="E445" s="807">
        <v>0.53644006537277422</v>
      </c>
      <c r="H445" s="1846" t="s">
        <v>370</v>
      </c>
      <c r="I445" s="1718"/>
      <c r="J445" s="811">
        <v>-1.7210721721535108E-2</v>
      </c>
      <c r="M445" s="1846" t="s">
        <v>46</v>
      </c>
      <c r="N445" s="1718"/>
      <c r="O445" s="812">
        <v>1.5545336274017612E-2</v>
      </c>
    </row>
    <row r="446" s="623" customFormat="true" ht="17.1" customHeight="true" x14ac:dyDescent="0.2">
      <c r="C446" s="1846" t="s">
        <v>348</v>
      </c>
      <c r="D446" s="1718"/>
      <c r="E446" s="810">
        <v>9.2169860704816614E-2</v>
      </c>
      <c r="H446" s="1846" t="s">
        <v>364</v>
      </c>
      <c r="I446" s="1718"/>
      <c r="J446" s="811">
        <v>-1.1006749356869169E-2</v>
      </c>
      <c r="M446" s="1846" t="s">
        <v>371</v>
      </c>
      <c r="N446" s="1718"/>
      <c r="O446" s="812">
        <v>7.729908337532742E-3</v>
      </c>
    </row>
    <row r="447" s="623" customFormat="true" ht="17.1" customHeight="true" x14ac:dyDescent="0.2">
      <c r="C447" s="1846" t="s">
        <v>332</v>
      </c>
      <c r="D447" s="1718"/>
      <c r="E447" s="810">
        <v>0.35491014568538515</v>
      </c>
      <c r="H447" s="1846" t="s">
        <v>373</v>
      </c>
      <c r="I447" s="1718"/>
      <c r="J447" s="815">
        <v>-5.6937112591224628E-4</v>
      </c>
      <c r="M447" s="1846" t="s">
        <v>373</v>
      </c>
      <c r="N447" s="1718"/>
      <c r="O447" s="812">
        <v>-6.8087193697649682E-3</v>
      </c>
    </row>
    <row r="448" s="623" customFormat="true" ht="17.1" customHeight="true" x14ac:dyDescent="0.2">
      <c r="C448" s="1846" t="s">
        <v>333</v>
      </c>
      <c r="D448" s="1718"/>
      <c r="E448" s="810">
        <v>0.35372538561618949</v>
      </c>
      <c r="H448" s="1829"/>
      <c r="I448" s="1844"/>
      <c r="J448" s="637"/>
      <c r="M448" s="1846" t="s">
        <v>354</v>
      </c>
      <c r="N448" s="1718"/>
      <c r="O448" s="816">
        <v>3.8171140881567683E-3</v>
      </c>
    </row>
    <row r="449" s="623" customFormat="true" ht="12.95" customHeight="true" x14ac:dyDescent="0.2">
      <c r="C449" s="1846" t="s">
        <v>353</v>
      </c>
      <c r="D449" s="1718"/>
      <c r="E449" s="810">
        <v>1.1514995661918779E-2</v>
      </c>
      <c r="H449" s="1829"/>
      <c r="I449" s="1844"/>
      <c r="J449" s="637"/>
      <c r="M449" s="1829"/>
      <c r="N449" s="1844"/>
      <c r="O449" s="637"/>
    </row>
    <row r="450" s="623" customFormat="true" ht="17.1" customHeight="true" x14ac:dyDescent="0.2">
      <c r="C450" s="1846" t="s">
        <v>339</v>
      </c>
      <c r="D450" s="1718"/>
      <c r="E450" s="810">
        <v>0.25957823199342633</v>
      </c>
      <c r="H450" s="1829"/>
      <c r="I450" s="1718"/>
      <c r="M450" s="1829"/>
      <c r="N450" s="1844"/>
      <c r="O450" s="637"/>
    </row>
    <row r="451" s="623" customFormat="true" ht="21" customHeight="true" x14ac:dyDescent="0.2">
      <c r="C451" s="1846" t="s">
        <v>338</v>
      </c>
      <c r="D451" s="1718"/>
      <c r="E451" s="810">
        <v>0.28174944229149262</v>
      </c>
      <c r="H451" s="1820" t="s">
        <v>301</v>
      </c>
      <c r="I451" s="1718"/>
      <c r="J451" s="1718"/>
      <c r="M451" s="1829"/>
      <c r="N451" s="1718"/>
    </row>
    <row r="452" s="623" customFormat="true" ht="21" customHeight="true" x14ac:dyDescent="0.2">
      <c r="C452" s="1846" t="s">
        <v>352</v>
      </c>
      <c r="D452" s="1718"/>
      <c r="E452" s="810">
        <v>7.1827820596441341E-2</v>
      </c>
      <c r="H452" s="1829"/>
      <c r="I452" s="1718"/>
      <c r="J452" s="817" t="s">
        <v>302</v>
      </c>
      <c r="M452" s="1820" t="s">
        <v>301</v>
      </c>
      <c r="N452" s="1718"/>
      <c r="O452" s="1718"/>
    </row>
    <row r="453" s="623" customFormat="true" ht="15.95" customHeight="true" x14ac:dyDescent="0.2">
      <c r="C453" s="1846" t="s">
        <v>337</v>
      </c>
      <c r="D453" s="1718"/>
      <c r="E453" s="810">
        <v>0.32093038305278998</v>
      </c>
      <c r="H453" s="1846" t="s">
        <v>331</v>
      </c>
      <c r="I453" s="1718"/>
      <c r="J453" s="808">
        <v>0.29200746430291802</v>
      </c>
      <c r="M453" s="1829"/>
      <c r="N453" s="1718"/>
      <c r="O453" s="818" t="s">
        <v>302</v>
      </c>
    </row>
    <row r="454" s="623" customFormat="true" ht="17.1" customHeight="true" x14ac:dyDescent="0.2">
      <c r="C454" s="1846" t="s">
        <v>344</v>
      </c>
      <c r="D454" s="1718"/>
      <c r="E454" s="810">
        <v>0.21558393699610701</v>
      </c>
      <c r="H454" s="1846" t="s">
        <v>348</v>
      </c>
      <c r="I454" s="1718"/>
      <c r="J454" s="811">
        <v>0.13416367564027248</v>
      </c>
      <c r="M454" s="1846" t="s">
        <v>331</v>
      </c>
      <c r="N454" s="1718"/>
      <c r="O454" s="809">
        <v>0.33510140815964351</v>
      </c>
    </row>
    <row r="455" s="623" customFormat="true" ht="17.1" customHeight="true" x14ac:dyDescent="0.2">
      <c r="C455" s="1846" t="s">
        <v>357</v>
      </c>
      <c r="D455" s="1718"/>
      <c r="E455" s="810">
        <v>5.3719211057169106E-2</v>
      </c>
      <c r="H455" s="1846" t="s">
        <v>332</v>
      </c>
      <c r="I455" s="1718"/>
      <c r="J455" s="811">
        <v>0.31640974628451818</v>
      </c>
      <c r="M455" s="1846" t="s">
        <v>348</v>
      </c>
      <c r="N455" s="1718"/>
      <c r="O455" s="812">
        <v>8.1085486192318937E-2</v>
      </c>
    </row>
    <row r="456" s="623" customFormat="true" ht="17.1" customHeight="true" x14ac:dyDescent="0.2">
      <c r="C456" s="1846" t="s">
        <v>368</v>
      </c>
      <c r="D456" s="1718"/>
      <c r="E456" s="810">
        <v>1.1373942536769064E-3</v>
      </c>
      <c r="H456" s="1846" t="s">
        <v>333</v>
      </c>
      <c r="I456" s="1718"/>
      <c r="J456" s="811">
        <v>0.38748511556036425</v>
      </c>
      <c r="M456" s="1846" t="s">
        <v>332</v>
      </c>
      <c r="N456" s="1718"/>
      <c r="O456" s="812">
        <v>0.39488513559129002</v>
      </c>
    </row>
    <row r="457" s="623" customFormat="true" ht="17.1" customHeight="true" x14ac:dyDescent="0.2">
      <c r="C457" s="1846" t="s">
        <v>341</v>
      </c>
      <c r="D457" s="1718"/>
      <c r="E457" s="810">
        <v>0.25603164230717101</v>
      </c>
      <c r="H457" s="1846" t="s">
        <v>353</v>
      </c>
      <c r="I457" s="1718"/>
      <c r="J457" s="811">
        <v>4.6123429778182424E-3</v>
      </c>
      <c r="M457" s="1846" t="s">
        <v>333</v>
      </c>
      <c r="N457" s="1718"/>
      <c r="O457" s="812">
        <v>9.3464962947594529E-2</v>
      </c>
    </row>
    <row r="458" s="623" customFormat="true" ht="17.1" customHeight="true" x14ac:dyDescent="0.2">
      <c r="C458" s="1846" t="s">
        <v>330</v>
      </c>
      <c r="D458" s="1718"/>
      <c r="E458" s="810">
        <v>0.46287900627386686</v>
      </c>
      <c r="H458" s="1846" t="s">
        <v>339</v>
      </c>
      <c r="I458" s="1718"/>
      <c r="J458" s="811">
        <v>0.27243968230175541</v>
      </c>
      <c r="M458" s="1846" t="s">
        <v>353</v>
      </c>
      <c r="N458" s="1718"/>
      <c r="O458" s="812">
        <v>5.4372656636666419E-2</v>
      </c>
    </row>
    <row r="459" s="623" customFormat="true" ht="17.1" customHeight="true" x14ac:dyDescent="0.2">
      <c r="C459" s="1846" t="s">
        <v>347</v>
      </c>
      <c r="D459" s="1718"/>
      <c r="E459" s="810">
        <v>8.7073788809202898E-2</v>
      </c>
      <c r="H459" s="1846" t="s">
        <v>338</v>
      </c>
      <c r="I459" s="1718"/>
      <c r="J459" s="811">
        <v>0.30270106011018216</v>
      </c>
      <c r="M459" s="1846" t="s">
        <v>339</v>
      </c>
      <c r="N459" s="1718"/>
      <c r="O459" s="812">
        <v>0.2632753612551671</v>
      </c>
    </row>
    <row r="460" s="623" customFormat="true" ht="17.1" customHeight="true" x14ac:dyDescent="0.2">
      <c r="C460" s="1846" t="s">
        <v>340</v>
      </c>
      <c r="D460" s="1718"/>
      <c r="E460" s="810">
        <v>0.20982012547219009</v>
      </c>
      <c r="H460" s="1846" t="s">
        <v>352</v>
      </c>
      <c r="I460" s="1718"/>
      <c r="J460" s="811">
        <v>7.8598319556436147E-2</v>
      </c>
      <c r="M460" s="1846" t="s">
        <v>338</v>
      </c>
      <c r="N460" s="1718"/>
      <c r="O460" s="812">
        <v>0.14942661172619756</v>
      </c>
    </row>
    <row r="461" s="623" customFormat="true" ht="17.1" customHeight="true" x14ac:dyDescent="0.2">
      <c r="C461" s="1846" t="s">
        <v>334</v>
      </c>
      <c r="D461" s="1718"/>
      <c r="E461" s="810">
        <v>0.36508422827576131</v>
      </c>
      <c r="H461" s="1846" t="s">
        <v>337</v>
      </c>
      <c r="I461" s="1718"/>
      <c r="J461" s="811">
        <v>0.25325758502187079</v>
      </c>
      <c r="M461" s="1846" t="s">
        <v>352</v>
      </c>
      <c r="N461" s="1718"/>
      <c r="O461" s="812">
        <v>2.9285853139546545E-2</v>
      </c>
    </row>
    <row r="462" s="623" customFormat="true" ht="17.1" customHeight="true" x14ac:dyDescent="0.2">
      <c r="C462" s="1846" t="s">
        <v>366</v>
      </c>
      <c r="D462" s="1718"/>
      <c r="E462" s="810">
        <v>1.0209256912434756E-2</v>
      </c>
      <c r="H462" s="1846" t="s">
        <v>344</v>
      </c>
      <c r="I462" s="1718"/>
      <c r="J462" s="811">
        <v>0.2179848306700401</v>
      </c>
      <c r="M462" s="1846" t="s">
        <v>337</v>
      </c>
      <c r="N462" s="1718"/>
      <c r="O462" s="812">
        <v>0.33347702429384785</v>
      </c>
    </row>
    <row r="463" s="623" customFormat="true" ht="17.1" customHeight="true" x14ac:dyDescent="0.2">
      <c r="C463" s="1846" t="s">
        <v>345</v>
      </c>
      <c r="D463" s="1718"/>
      <c r="E463" s="810">
        <v>0.11597751385680651</v>
      </c>
      <c r="H463" s="1846" t="s">
        <v>357</v>
      </c>
      <c r="I463" s="1718"/>
      <c r="J463" s="811">
        <v>2.388691330849161E-2</v>
      </c>
      <c r="M463" s="1846" t="s">
        <v>344</v>
      </c>
      <c r="N463" s="1718"/>
      <c r="O463" s="812">
        <v>0.15843456699829064</v>
      </c>
    </row>
    <row r="464" s="623" customFormat="true" ht="17.1" customHeight="true" x14ac:dyDescent="0.2">
      <c r="C464" s="1846" t="s">
        <v>342</v>
      </c>
      <c r="D464" s="1718"/>
      <c r="E464" s="810">
        <v>0.14236984326410218</v>
      </c>
      <c r="H464" s="1846" t="s">
        <v>368</v>
      </c>
      <c r="I464" s="1718"/>
      <c r="J464" s="811">
        <v>4.6056115472670172E-3</v>
      </c>
      <c r="M464" s="1846" t="s">
        <v>357</v>
      </c>
      <c r="N464" s="1718"/>
      <c r="O464" s="812">
        <v>2.8027584331435456E-3</v>
      </c>
    </row>
    <row r="465" s="623" customFormat="true" ht="17.1" customHeight="true" x14ac:dyDescent="0.2">
      <c r="C465" s="1846" t="s">
        <v>354</v>
      </c>
      <c r="D465" s="1718"/>
      <c r="E465" s="810">
        <v>8.1211862354803484E-4</v>
      </c>
      <c r="H465" s="1846" t="s">
        <v>341</v>
      </c>
      <c r="I465" s="1718"/>
      <c r="J465" s="811">
        <v>0.28442222207366641</v>
      </c>
      <c r="M465" s="1846" t="s">
        <v>368</v>
      </c>
      <c r="N465" s="1718"/>
      <c r="O465" s="812">
        <v>2.8860273044825357E-3</v>
      </c>
    </row>
    <row r="466" s="623" customFormat="true" ht="17.1" customHeight="true" x14ac:dyDescent="0.2">
      <c r="C466" s="1846" t="s">
        <v>363</v>
      </c>
      <c r="D466" s="1718"/>
      <c r="E466" s="810">
        <v>7.3378321155551408E-3</v>
      </c>
      <c r="H466" s="1846" t="s">
        <v>330</v>
      </c>
      <c r="I466" s="1718"/>
      <c r="J466" s="811">
        <v>0.4204663137066223</v>
      </c>
      <c r="M466" s="1846" t="s">
        <v>341</v>
      </c>
      <c r="N466" s="1718"/>
      <c r="O466" s="812">
        <v>5.8046238140816948E-2</v>
      </c>
    </row>
    <row r="467" s="623" customFormat="true" ht="17.1" customHeight="true" x14ac:dyDescent="0.2">
      <c r="C467" s="1846" t="s">
        <v>351</v>
      </c>
      <c r="D467" s="1718"/>
      <c r="E467" s="810">
        <v>4.5412587296378849E-2</v>
      </c>
      <c r="H467" s="1846" t="s">
        <v>347</v>
      </c>
      <c r="I467" s="1718"/>
      <c r="J467" s="811">
        <v>5.7834490553834883E-2</v>
      </c>
      <c r="M467" s="1846" t="s">
        <v>330</v>
      </c>
      <c r="N467" s="1718"/>
      <c r="O467" s="812">
        <v>0.41205303303968338</v>
      </c>
    </row>
    <row r="468" s="623" customFormat="true" ht="17.1" customHeight="true" x14ac:dyDescent="0.2">
      <c r="C468" s="1846" t="s">
        <v>361</v>
      </c>
      <c r="D468" s="1718"/>
      <c r="E468" s="819">
        <v>5.464323260944852E-8</v>
      </c>
      <c r="H468" s="1846" t="s">
        <v>340</v>
      </c>
      <c r="I468" s="1718"/>
      <c r="J468" s="811">
        <v>0.16962753316056514</v>
      </c>
      <c r="M468" s="1846" t="s">
        <v>347</v>
      </c>
      <c r="N468" s="1718"/>
      <c r="O468" s="812">
        <v>8.2743131758485799E-2</v>
      </c>
    </row>
    <row r="469" s="623" customFormat="true" ht="17.1" customHeight="true" x14ac:dyDescent="0.2">
      <c r="C469" s="1846" t="s">
        <v>346</v>
      </c>
      <c r="D469" s="1718"/>
      <c r="E469" s="810">
        <v>0.13193700323784685</v>
      </c>
      <c r="H469" s="1846" t="s">
        <v>334</v>
      </c>
      <c r="I469" s="1718"/>
      <c r="J469" s="811">
        <v>0.28591437336875314</v>
      </c>
      <c r="M469" s="1846" t="s">
        <v>340</v>
      </c>
      <c r="N469" s="1718"/>
      <c r="O469" s="812">
        <v>0.19501937513649423</v>
      </c>
    </row>
    <row r="470" s="623" customFormat="true" ht="17.1" customHeight="true" x14ac:dyDescent="0.2">
      <c r="C470" s="1846" t="s">
        <v>365</v>
      </c>
      <c r="D470" s="1718"/>
      <c r="E470" s="810">
        <v>7.6177527166670202E-3</v>
      </c>
      <c r="H470" s="1846" t="s">
        <v>366</v>
      </c>
      <c r="I470" s="1718"/>
      <c r="J470" s="811">
        <v>1.2079375816165744E-3</v>
      </c>
      <c r="M470" s="1846" t="s">
        <v>334</v>
      </c>
      <c r="N470" s="1718"/>
      <c r="O470" s="812">
        <v>0.37983080667881824</v>
      </c>
    </row>
    <row r="471" s="623" customFormat="true" ht="17.1" customHeight="true" x14ac:dyDescent="0.2">
      <c r="C471" s="1846" t="s">
        <v>360</v>
      </c>
      <c r="D471" s="1718"/>
      <c r="E471" s="810">
        <v>4.404771039145796E-2</v>
      </c>
      <c r="H471" s="1846" t="s">
        <v>345</v>
      </c>
      <c r="I471" s="1718"/>
      <c r="J471" s="811">
        <v>0.17259320399600706</v>
      </c>
      <c r="M471" s="1846" t="s">
        <v>366</v>
      </c>
      <c r="N471" s="1718"/>
      <c r="O471" s="812">
        <v>1.737269742154246E-2</v>
      </c>
    </row>
    <row r="472" s="623" customFormat="true" ht="17.1" customHeight="true" x14ac:dyDescent="0.2">
      <c r="C472" s="1846" t="s">
        <v>362</v>
      </c>
      <c r="D472" s="1718"/>
      <c r="E472" s="810">
        <v>2.0817741994625744E-2</v>
      </c>
      <c r="H472" s="1846" t="s">
        <v>342</v>
      </c>
      <c r="I472" s="1718"/>
      <c r="J472" s="811">
        <v>0.10359341419188539</v>
      </c>
      <c r="M472" s="1846" t="s">
        <v>345</v>
      </c>
      <c r="N472" s="1718"/>
      <c r="O472" s="812">
        <v>3.6161808465338278E-2</v>
      </c>
    </row>
    <row r="473" s="623" customFormat="true" ht="17.1" customHeight="true" x14ac:dyDescent="0.2">
      <c r="C473" s="1846" t="s">
        <v>335</v>
      </c>
      <c r="D473" s="1718"/>
      <c r="E473" s="810">
        <v>0.40559725204073682</v>
      </c>
      <c r="H473" s="1846" t="s">
        <v>354</v>
      </c>
      <c r="I473" s="1718"/>
      <c r="J473" s="811">
        <v>7.3587322274040093E-2</v>
      </c>
      <c r="M473" s="1846" t="s">
        <v>342</v>
      </c>
      <c r="N473" s="1718"/>
      <c r="O473" s="812">
        <v>0.17841656540699269</v>
      </c>
    </row>
    <row r="474" s="623" customFormat="true" ht="17.1" customHeight="true" x14ac:dyDescent="0.2">
      <c r="C474" s="1846" t="s">
        <v>343</v>
      </c>
      <c r="D474" s="1718"/>
      <c r="E474" s="810">
        <v>0.10953897441164887</v>
      </c>
      <c r="H474" s="1846" t="s">
        <v>363</v>
      </c>
      <c r="I474" s="1718"/>
      <c r="J474" s="811">
        <v>1.1808979199484844E-2</v>
      </c>
      <c r="M474" s="1846" t="s">
        <v>354</v>
      </c>
      <c r="N474" s="1718"/>
      <c r="O474" s="820">
        <v>1.4570359962004876E-5</v>
      </c>
    </row>
    <row r="475" s="623" customFormat="true" ht="17.1" customHeight="true" x14ac:dyDescent="0.2">
      <c r="C475" s="1846" t="s">
        <v>329</v>
      </c>
      <c r="D475" s="1718"/>
      <c r="E475" s="810">
        <v>0.57006892998387837</v>
      </c>
      <c r="H475" s="1846" t="s">
        <v>351</v>
      </c>
      <c r="I475" s="1718"/>
      <c r="J475" s="811">
        <v>5.068333297327323E-2</v>
      </c>
      <c r="M475" s="1846" t="s">
        <v>363</v>
      </c>
      <c r="N475" s="1718"/>
      <c r="O475" s="812">
        <v>1.3048514394216178E-2</v>
      </c>
    </row>
    <row r="476" s="623" customFormat="true" ht="17.1" customHeight="true" x14ac:dyDescent="0.2">
      <c r="C476" s="1846" t="s">
        <v>358</v>
      </c>
      <c r="D476" s="1718"/>
      <c r="E476" s="810">
        <v>1.2739871139095277E-2</v>
      </c>
      <c r="H476" s="1846" t="s">
        <v>361</v>
      </c>
      <c r="I476" s="1718"/>
      <c r="J476" s="811">
        <v>2.1177194170025229E-3</v>
      </c>
      <c r="M476" s="1846" t="s">
        <v>351</v>
      </c>
      <c r="N476" s="1718"/>
      <c r="O476" s="812">
        <v>5.885935075906145E-2</v>
      </c>
    </row>
    <row r="477" s="623" customFormat="true" ht="17.1" customHeight="true" x14ac:dyDescent="0.2">
      <c r="C477" s="1846" t="s">
        <v>349</v>
      </c>
      <c r="D477" s="1718"/>
      <c r="E477" s="810">
        <v>5.6032470107933406E-2</v>
      </c>
      <c r="H477" s="1846" t="s">
        <v>346</v>
      </c>
      <c r="I477" s="1718"/>
      <c r="J477" s="811">
        <v>0.13646242433119668</v>
      </c>
      <c r="M477" s="1846" t="s">
        <v>361</v>
      </c>
      <c r="N477" s="1718"/>
      <c r="O477" s="812">
        <v>3.245007300270783E-2</v>
      </c>
    </row>
    <row r="478" s="623" customFormat="true" ht="17.1" customHeight="true" x14ac:dyDescent="0.2">
      <c r="C478" s="1846" t="s">
        <v>350</v>
      </c>
      <c r="D478" s="1718"/>
      <c r="E478" s="810">
        <v>9.9954397677159787E-2</v>
      </c>
      <c r="H478" s="1846" t="s">
        <v>370</v>
      </c>
      <c r="I478" s="1718"/>
      <c r="J478" s="811">
        <v>2.9620894217612039E-4</v>
      </c>
      <c r="M478" s="1846" t="s">
        <v>346</v>
      </c>
      <c r="N478" s="1718"/>
      <c r="O478" s="812">
        <v>4.8377215273222599E-2</v>
      </c>
    </row>
    <row r="479" s="623" customFormat="true" ht="17.1" customHeight="true" x14ac:dyDescent="0.2">
      <c r="C479" s="1846" t="s">
        <v>356</v>
      </c>
      <c r="D479" s="1718"/>
      <c r="E479" s="810">
        <v>5.3702399001947301E-2</v>
      </c>
      <c r="H479" s="1846" t="s">
        <v>365</v>
      </c>
      <c r="I479" s="1718"/>
      <c r="J479" s="811">
        <v>9.1501134215758138E-3</v>
      </c>
      <c r="M479" s="1846" t="s">
        <v>370</v>
      </c>
      <c r="N479" s="1718"/>
      <c r="O479" s="812">
        <v>1.7673870752268239E-3</v>
      </c>
    </row>
    <row r="480" s="623" customFormat="true" ht="17.1" customHeight="true" x14ac:dyDescent="0.2">
      <c r="C480" s="1846" t="s">
        <v>336</v>
      </c>
      <c r="D480" s="1718"/>
      <c r="E480" s="810">
        <v>0.37764957550574041</v>
      </c>
      <c r="H480" s="1846" t="s">
        <v>360</v>
      </c>
      <c r="I480" s="1718"/>
      <c r="J480" s="811">
        <v>1.8061154648602164E-2</v>
      </c>
      <c r="M480" s="1846" t="s">
        <v>365</v>
      </c>
      <c r="N480" s="1718"/>
      <c r="O480" s="812">
        <v>2.9504186656539909E-4</v>
      </c>
    </row>
    <row r="481" s="623" customFormat="true" ht="17.1" customHeight="true" x14ac:dyDescent="0.2">
      <c r="C481" s="1846" t="s">
        <v>355</v>
      </c>
      <c r="D481" s="1718"/>
      <c r="E481" s="813">
        <v>2.9162892166980883E-2</v>
      </c>
      <c r="H481" s="1846" t="s">
        <v>362</v>
      </c>
      <c r="I481" s="1718"/>
      <c r="J481" s="811">
        <v>1.2306007578266592E-2</v>
      </c>
      <c r="M481" s="1846" t="s">
        <v>360</v>
      </c>
      <c r="N481" s="1718"/>
      <c r="O481" s="812">
        <v>3.3090485199986891E-2</v>
      </c>
    </row>
    <row r="482" s="623" customFormat="true" ht="17.1" customHeight="true" x14ac:dyDescent="0.2">
      <c r="C482" s="1829"/>
      <c r="D482" s="1844"/>
      <c r="E482" s="637"/>
      <c r="H482" s="1846" t="s">
        <v>335</v>
      </c>
      <c r="I482" s="1718"/>
      <c r="J482" s="811">
        <v>0.33663206434149412</v>
      </c>
      <c r="M482" s="1846" t="s">
        <v>362</v>
      </c>
      <c r="N482" s="1718"/>
      <c r="O482" s="812">
        <v>6.4500978182811088E-3</v>
      </c>
    </row>
    <row r="483" s="623" customFormat="true" ht="17.1" customHeight="true" x14ac:dyDescent="0.2">
      <c r="C483" s="1829"/>
      <c r="D483" s="1718"/>
      <c r="H483" s="1846" t="s">
        <v>343</v>
      </c>
      <c r="I483" s="1718"/>
      <c r="J483" s="811">
        <v>2.0888268420978257E-3</v>
      </c>
      <c r="M483" s="1846" t="s">
        <v>335</v>
      </c>
      <c r="N483" s="1718"/>
      <c r="O483" s="812">
        <v>0.20024912944436354</v>
      </c>
    </row>
    <row r="484" s="623" customFormat="true" ht="17.1" customHeight="true" x14ac:dyDescent="0.2">
      <c r="C484" s="1820" t="s">
        <v>303</v>
      </c>
      <c r="D484" s="1718"/>
      <c r="E484" s="1718"/>
      <c r="F484" s="1718"/>
      <c r="G484" s="1718"/>
      <c r="H484" s="1846" t="s">
        <v>329</v>
      </c>
      <c r="I484" s="1718"/>
      <c r="J484" s="811">
        <v>0.4156424075051563</v>
      </c>
      <c r="M484" s="1846" t="s">
        <v>343</v>
      </c>
      <c r="N484" s="1718"/>
      <c r="O484" s="812">
        <v>0.16756546126281791</v>
      </c>
    </row>
    <row r="485" s="623" customFormat="true" ht="17.1" customHeight="true" x14ac:dyDescent="0.2">
      <c r="C485" s="1845" t="s">
        <v>227</v>
      </c>
      <c r="D485" s="1718"/>
      <c r="E485" s="1847" t="s">
        <v>304</v>
      </c>
      <c r="F485" s="1848"/>
      <c r="G485" s="1849"/>
      <c r="H485" s="1846" t="s">
        <v>358</v>
      </c>
      <c r="I485" s="1718"/>
      <c r="J485" s="811">
        <v>5.0908853514066169E-2</v>
      </c>
      <c r="M485" s="1846" t="s">
        <v>329</v>
      </c>
      <c r="N485" s="1718"/>
      <c r="O485" s="812">
        <v>0.36346530231679813</v>
      </c>
    </row>
    <row r="486" s="623" customFormat="true" ht="17.1" customHeight="true" x14ac:dyDescent="0.2">
      <c r="C486" s="1718"/>
      <c r="D486" s="1718"/>
      <c r="E486" s="821" t="s">
        <v>208</v>
      </c>
      <c r="F486" s="822" t="s">
        <v>305</v>
      </c>
      <c r="G486" s="823" t="s">
        <v>306</v>
      </c>
      <c r="H486" s="1846" t="s">
        <v>349</v>
      </c>
      <c r="I486" s="1718"/>
      <c r="J486" s="811">
        <v>0.1180710790368681</v>
      </c>
      <c r="M486" s="1846" t="s">
        <v>358</v>
      </c>
      <c r="N486" s="1718"/>
      <c r="O486" s="812">
        <v>1.1276588173815822E-2</v>
      </c>
    </row>
    <row r="487" s="623" customFormat="true" ht="17.1" customHeight="true" x14ac:dyDescent="0.2">
      <c r="C487" s="1843" t="s">
        <v>229</v>
      </c>
      <c r="D487" s="1844"/>
      <c r="E487" s="824">
        <v>6.1751618415081566</v>
      </c>
      <c r="F487" s="825">
        <v>16.689626598670692</v>
      </c>
      <c r="G487" s="826">
        <v>16.689626598670692</v>
      </c>
      <c r="H487" s="1846" t="s">
        <v>350</v>
      </c>
      <c r="I487" s="1718"/>
      <c r="J487" s="811">
        <v>9.2432387186720283E-2</v>
      </c>
      <c r="M487" s="1846" t="s">
        <v>349</v>
      </c>
      <c r="N487" s="1718"/>
      <c r="O487" s="812">
        <v>3.623027124631654E-4</v>
      </c>
    </row>
    <row r="488" s="623" customFormat="true" ht="17.1" customHeight="true" x14ac:dyDescent="0.2">
      <c r="C488" s="1829"/>
      <c r="D488" s="1844"/>
      <c r="E488" s="637"/>
      <c r="F488" s="637"/>
      <c r="G488" s="637"/>
      <c r="H488" s="1846" t="s">
        <v>356</v>
      </c>
      <c r="I488" s="1718"/>
      <c r="J488" s="811">
        <v>1.76397326173394E-2</v>
      </c>
      <c r="M488" s="1846" t="s">
        <v>350</v>
      </c>
      <c r="N488" s="1718"/>
      <c r="O488" s="812">
        <v>7.0843361150415035E-2</v>
      </c>
    </row>
    <row r="489" s="623" customFormat="true" ht="17.1" customHeight="true" x14ac:dyDescent="0.2">
      <c r="C489" s="1829"/>
      <c r="D489" s="1718"/>
      <c r="H489" s="1846" t="s">
        <v>336</v>
      </c>
      <c r="I489" s="1718"/>
      <c r="J489" s="811">
        <v>0.38455617994533636</v>
      </c>
      <c r="M489" s="1846" t="s">
        <v>356</v>
      </c>
      <c r="N489" s="1718"/>
      <c r="O489" s="812">
        <v>5.0739312691063097E-2</v>
      </c>
    </row>
    <row r="490" s="623" customFormat="true" ht="17.1" customHeight="true" x14ac:dyDescent="0.2">
      <c r="C490" s="1820" t="s">
        <v>307</v>
      </c>
      <c r="D490" s="1718"/>
      <c r="E490" s="1718"/>
      <c r="H490" s="1846" t="s">
        <v>355</v>
      </c>
      <c r="I490" s="1718"/>
      <c r="J490" s="811">
        <v>4.5598195168591689E-3</v>
      </c>
      <c r="M490" s="1846" t="s">
        <v>336</v>
      </c>
      <c r="N490" s="1718"/>
      <c r="O490" s="812">
        <v>0.17118724503342428</v>
      </c>
    </row>
    <row r="491" s="623" customFormat="true" ht="17.1" customHeight="true" x14ac:dyDescent="0.2">
      <c r="C491" s="1829"/>
      <c r="D491" s="1718"/>
      <c r="E491" s="801" t="s">
        <v>227</v>
      </c>
      <c r="H491" s="1846" t="s">
        <v>367</v>
      </c>
      <c r="I491" s="1718"/>
      <c r="J491" s="811">
        <v>5.2279069442499422E-3</v>
      </c>
      <c r="M491" s="1846" t="s">
        <v>355</v>
      </c>
      <c r="N491" s="1718"/>
      <c r="O491" s="812">
        <v>5.102357160032088E-2</v>
      </c>
    </row>
    <row r="492" s="623" customFormat="true" ht="17.1" customHeight="true" x14ac:dyDescent="0.2">
      <c r="C492" s="1718"/>
      <c r="D492" s="1718"/>
      <c r="E492" s="804" t="s">
        <v>229</v>
      </c>
      <c r="H492" s="1846" t="s">
        <v>371</v>
      </c>
      <c r="I492" s="1718"/>
      <c r="J492" s="811">
        <v>3.5418734652044614E-3</v>
      </c>
      <c r="M492" s="1846" t="s">
        <v>367</v>
      </c>
      <c r="N492" s="1718"/>
      <c r="O492" s="812">
        <v>7.4865064281656323E-4</v>
      </c>
    </row>
    <row r="493" s="623" customFormat="true" ht="17.1" customHeight="true" x14ac:dyDescent="0.2">
      <c r="C493" s="1846" t="s">
        <v>331</v>
      </c>
      <c r="D493" s="1718"/>
      <c r="E493" s="807">
        <v>0.11860752925864065</v>
      </c>
      <c r="H493" s="1846" t="s">
        <v>373</v>
      </c>
      <c r="I493" s="1718"/>
      <c r="J493" s="827">
        <v>3.2418347902257899E-7</v>
      </c>
      <c r="M493" s="1846" t="s">
        <v>371</v>
      </c>
      <c r="N493" s="1718"/>
      <c r="O493" s="820">
        <v>5.9751482906658201E-5</v>
      </c>
    </row>
    <row r="494" s="623" customFormat="true" ht="17.1" customHeight="true" x14ac:dyDescent="0.2">
      <c r="C494" s="1846" t="s">
        <v>348</v>
      </c>
      <c r="D494" s="1718"/>
      <c r="E494" s="810">
        <v>4.9163876754664271E-2</v>
      </c>
      <c r="H494" s="1846" t="s">
        <v>359</v>
      </c>
      <c r="I494" s="1718"/>
      <c r="J494" s="811">
        <v>4.8425308030388831E-3</v>
      </c>
      <c r="M494" s="1846" t="s">
        <v>373</v>
      </c>
      <c r="N494" s="1718"/>
      <c r="O494" s="820">
        <v>4.6358659456212665E-5</v>
      </c>
    </row>
    <row r="495" s="623" customFormat="true" ht="17.1" customHeight="true" x14ac:dyDescent="0.2">
      <c r="C495" s="1846" t="s">
        <v>332</v>
      </c>
      <c r="D495" s="1718"/>
      <c r="E495" s="810">
        <v>9.6474128264687722E-2</v>
      </c>
      <c r="H495" s="1846" t="s">
        <v>369</v>
      </c>
      <c r="I495" s="1718"/>
      <c r="J495" s="811">
        <v>4.0659368768092112E-3</v>
      </c>
      <c r="M495" s="1846" t="s">
        <v>359</v>
      </c>
      <c r="N495" s="1718"/>
      <c r="O495" s="812">
        <v>4.0322962440855092E-2</v>
      </c>
    </row>
    <row r="496" s="623" customFormat="true" ht="17.1" customHeight="true" x14ac:dyDescent="0.2">
      <c r="C496" s="1846" t="s">
        <v>333</v>
      </c>
      <c r="D496" s="1718"/>
      <c r="E496" s="810">
        <v>9.6312968822345926E-2</v>
      </c>
      <c r="H496" s="1846" t="s">
        <v>364</v>
      </c>
      <c r="I496" s="1718"/>
      <c r="J496" s="811">
        <v>1.2114853140493987E-4</v>
      </c>
      <c r="M496" s="1846" t="s">
        <v>369</v>
      </c>
      <c r="N496" s="1718"/>
      <c r="O496" s="812">
        <v>1.7281481745361018E-3</v>
      </c>
    </row>
    <row r="497" s="623" customFormat="true" ht="17.1" customHeight="true" x14ac:dyDescent="0.2">
      <c r="C497" s="1846" t="s">
        <v>353</v>
      </c>
      <c r="D497" s="1718"/>
      <c r="E497" s="810">
        <v>1.7377349866809617E-2</v>
      </c>
      <c r="H497" s="1846" t="s">
        <v>46</v>
      </c>
      <c r="I497" s="1718"/>
      <c r="J497" s="815">
        <v>1.7501025986853957E-3</v>
      </c>
      <c r="M497" s="1846" t="s">
        <v>364</v>
      </c>
      <c r="N497" s="1718"/>
      <c r="O497" s="812">
        <v>1.9345599625719866E-2</v>
      </c>
    </row>
    <row r="498" s="623" customFormat="true" ht="17.1" customHeight="true" x14ac:dyDescent="0.2">
      <c r="C498" s="1846" t="s">
        <v>339</v>
      </c>
      <c r="D498" s="1718"/>
      <c r="E498" s="810">
        <v>8.2506049074983781E-2</v>
      </c>
      <c r="H498" s="1829"/>
      <c r="I498" s="1844"/>
      <c r="J498" s="637"/>
      <c r="M498" s="1846" t="s">
        <v>372</v>
      </c>
      <c r="N498" s="1718"/>
      <c r="O498" s="812">
        <v>2.8568184069931429E-4</v>
      </c>
    </row>
    <row r="499" s="623" customFormat="true" ht="17.1" customHeight="true" x14ac:dyDescent="0.2">
      <c r="C499" s="1846" t="s">
        <v>338</v>
      </c>
      <c r="D499" s="1718"/>
      <c r="E499" s="810">
        <v>8.5957383686620065E-2</v>
      </c>
      <c r="H499" s="1829"/>
      <c r="I499" s="1718"/>
      <c r="M499" s="1846" t="s">
        <v>46</v>
      </c>
      <c r="N499" s="1718"/>
      <c r="O499" s="816">
        <v>2.4165747987228779E-4</v>
      </c>
    </row>
    <row r="500" s="623" customFormat="true" ht="12.95" customHeight="true" x14ac:dyDescent="0.2">
      <c r="C500" s="1846" t="s">
        <v>352</v>
      </c>
      <c r="D500" s="1718"/>
      <c r="E500" s="810">
        <v>4.3400826530919132E-2</v>
      </c>
      <c r="H500" s="1820" t="s">
        <v>303</v>
      </c>
      <c r="I500" s="1718"/>
      <c r="J500" s="1718"/>
      <c r="K500" s="1718"/>
      <c r="L500" s="1718"/>
      <c r="M500" s="1829"/>
      <c r="N500" s="1844"/>
      <c r="O500" s="637"/>
    </row>
    <row r="501" s="623" customFormat="true" ht="15.95" customHeight="true" x14ac:dyDescent="0.2">
      <c r="C501" s="1846" t="s">
        <v>337</v>
      </c>
      <c r="D501" s="1718"/>
      <c r="E501" s="810">
        <v>9.1739648745867999E-2</v>
      </c>
      <c r="H501" s="1845" t="s">
        <v>227</v>
      </c>
      <c r="I501" s="1718"/>
      <c r="J501" s="1847" t="s">
        <v>304</v>
      </c>
      <c r="K501" s="1848"/>
      <c r="L501" s="1849"/>
      <c r="M501" s="1829"/>
      <c r="N501" s="1718"/>
    </row>
    <row r="502" s="623" customFormat="true" ht="21" customHeight="true" x14ac:dyDescent="0.2">
      <c r="C502" s="1846" t="s">
        <v>344</v>
      </c>
      <c r="D502" s="1718"/>
      <c r="E502" s="810">
        <v>7.5189960227866198E-2</v>
      </c>
      <c r="H502" s="1718"/>
      <c r="I502" s="1718"/>
      <c r="J502" s="828" t="s">
        <v>208</v>
      </c>
      <c r="K502" s="829" t="s">
        <v>305</v>
      </c>
      <c r="L502" s="830" t="s">
        <v>306</v>
      </c>
      <c r="M502" s="1820" t="s">
        <v>303</v>
      </c>
      <c r="N502" s="1718"/>
      <c r="O502" s="1718"/>
      <c r="P502" s="1718"/>
      <c r="Q502" s="1718"/>
    </row>
    <row r="503" s="623" customFormat="true" ht="15.95" customHeight="true" x14ac:dyDescent="0.2">
      <c r="C503" s="1846" t="s">
        <v>357</v>
      </c>
      <c r="D503" s="1718"/>
      <c r="E503" s="810">
        <v>-3.753327567481831E-2</v>
      </c>
      <c r="H503" s="1843" t="s">
        <v>229</v>
      </c>
      <c r="I503" s="1844"/>
      <c r="J503" s="831">
        <v>5.5403662726093135</v>
      </c>
      <c r="K503" s="832">
        <v>12.31192505024292</v>
      </c>
      <c r="L503" s="833">
        <v>12.31192505024292</v>
      </c>
      <c r="M503" s="1845" t="s">
        <v>227</v>
      </c>
      <c r="N503" s="1718"/>
      <c r="O503" s="1847" t="s">
        <v>304</v>
      </c>
      <c r="P503" s="1848"/>
      <c r="Q503" s="1849"/>
    </row>
    <row r="504" s="623" customFormat="true" ht="15.95" customHeight="true" x14ac:dyDescent="0.2">
      <c r="C504" s="1846" t="s">
        <v>368</v>
      </c>
      <c r="D504" s="1718"/>
      <c r="E504" s="810">
        <v>-5.4614400479603463E-3</v>
      </c>
      <c r="H504" s="1829"/>
      <c r="I504" s="1844"/>
      <c r="J504" s="637"/>
      <c r="K504" s="637"/>
      <c r="L504" s="637"/>
      <c r="M504" s="1718"/>
      <c r="N504" s="1718"/>
      <c r="O504" s="834" t="s">
        <v>208</v>
      </c>
      <c r="P504" s="835" t="s">
        <v>305</v>
      </c>
      <c r="Q504" s="836" t="s">
        <v>306</v>
      </c>
    </row>
    <row r="505" s="623" customFormat="true" ht="17.1" customHeight="true" x14ac:dyDescent="0.2">
      <c r="C505" s="1846" t="s">
        <v>341</v>
      </c>
      <c r="D505" s="1718"/>
      <c r="E505" s="810">
        <v>8.1940474913531472E-2</v>
      </c>
      <c r="H505" s="1829"/>
      <c r="I505" s="1718"/>
      <c r="M505" s="1843" t="s">
        <v>229</v>
      </c>
      <c r="N505" s="1844"/>
      <c r="O505" s="837">
        <v>4.6019853292079356</v>
      </c>
      <c r="P505" s="838">
        <v>10.004315933060729</v>
      </c>
      <c r="Q505" s="839">
        <v>10.004315933060729</v>
      </c>
    </row>
    <row r="506" s="623" customFormat="true" ht="12.95" customHeight="true" x14ac:dyDescent="0.2">
      <c r="C506" s="1846" t="s">
        <v>330</v>
      </c>
      <c r="D506" s="1718"/>
      <c r="E506" s="810">
        <v>0.11017559325403296</v>
      </c>
      <c r="H506" s="1820" t="s">
        <v>307</v>
      </c>
      <c r="I506" s="1718"/>
      <c r="J506" s="1718"/>
      <c r="M506" s="1829"/>
      <c r="N506" s="1844"/>
      <c r="O506" s="637"/>
      <c r="P506" s="637"/>
      <c r="Q506" s="637"/>
    </row>
    <row r="507" s="623" customFormat="true" ht="15.95" customHeight="true" x14ac:dyDescent="0.2">
      <c r="C507" s="1846" t="s">
        <v>347</v>
      </c>
      <c r="D507" s="1718"/>
      <c r="E507" s="810">
        <v>4.7785416622879655E-2</v>
      </c>
      <c r="H507" s="1829"/>
      <c r="I507" s="1718"/>
      <c r="J507" s="802" t="s">
        <v>227</v>
      </c>
      <c r="M507" s="1829"/>
      <c r="N507" s="1718"/>
    </row>
    <row r="508" s="623" customFormat="true" ht="21" customHeight="true" x14ac:dyDescent="0.2">
      <c r="C508" s="1846" t="s">
        <v>340</v>
      </c>
      <c r="D508" s="1718"/>
      <c r="E508" s="810">
        <v>7.4178018326989628E-2</v>
      </c>
      <c r="H508" s="1718"/>
      <c r="I508" s="1718"/>
      <c r="J508" s="805" t="s">
        <v>229</v>
      </c>
      <c r="M508" s="1820" t="s">
        <v>307</v>
      </c>
      <c r="N508" s="1718"/>
      <c r="O508" s="1718"/>
    </row>
    <row r="509" s="623" customFormat="true" ht="15.95" customHeight="true" x14ac:dyDescent="0.2">
      <c r="C509" s="1846" t="s">
        <v>334</v>
      </c>
      <c r="D509" s="1718"/>
      <c r="E509" s="810">
        <v>9.7847152509308949E-2</v>
      </c>
      <c r="H509" s="1846" t="s">
        <v>331</v>
      </c>
      <c r="I509" s="1718"/>
      <c r="J509" s="808">
        <v>9.7534553397271101E-2</v>
      </c>
      <c r="M509" s="1829"/>
      <c r="N509" s="1718"/>
      <c r="O509" s="803" t="s">
        <v>227</v>
      </c>
    </row>
    <row r="510" s="623" customFormat="true" ht="15.95" customHeight="true" x14ac:dyDescent="0.2">
      <c r="C510" s="1846" t="s">
        <v>366</v>
      </c>
      <c r="D510" s="1718"/>
      <c r="E510" s="810">
        <v>1.6362464681793466E-2</v>
      </c>
      <c r="H510" s="1846" t="s">
        <v>348</v>
      </c>
      <c r="I510" s="1718"/>
      <c r="J510" s="811">
        <v>6.6111802359762745E-2</v>
      </c>
      <c r="M510" s="1718"/>
      <c r="N510" s="1718"/>
      <c r="O510" s="806" t="s">
        <v>229</v>
      </c>
    </row>
    <row r="511" s="623" customFormat="true" ht="17.1" customHeight="true" x14ac:dyDescent="0.2">
      <c r="C511" s="1846" t="s">
        <v>345</v>
      </c>
      <c r="D511" s="1718"/>
      <c r="E511" s="810">
        <v>-5.5149115709749716E-2</v>
      </c>
      <c r="H511" s="1846" t="s">
        <v>332</v>
      </c>
      <c r="I511" s="1718"/>
      <c r="J511" s="811">
        <v>0.10152814455260856</v>
      </c>
      <c r="M511" s="1846" t="s">
        <v>331</v>
      </c>
      <c r="N511" s="1718"/>
      <c r="O511" s="809">
        <v>0.12578906719760019</v>
      </c>
    </row>
    <row r="512" s="623" customFormat="true" ht="17.1" customHeight="true" x14ac:dyDescent="0.2">
      <c r="C512" s="1846" t="s">
        <v>342</v>
      </c>
      <c r="D512" s="1718"/>
      <c r="E512" s="810">
        <v>-6.1102736293504961E-2</v>
      </c>
      <c r="H512" s="1846" t="s">
        <v>333</v>
      </c>
      <c r="I512" s="1718"/>
      <c r="J512" s="811">
        <v>0.11235412853342733</v>
      </c>
      <c r="M512" s="1846" t="s">
        <v>348</v>
      </c>
      <c r="N512" s="1718"/>
      <c r="O512" s="812">
        <v>6.1876584424232661E-2</v>
      </c>
    </row>
    <row r="513" s="623" customFormat="true" ht="17.1" customHeight="true" x14ac:dyDescent="0.2">
      <c r="C513" s="1846" t="s">
        <v>354</v>
      </c>
      <c r="D513" s="1718"/>
      <c r="E513" s="810">
        <v>4.6148903928644519E-3</v>
      </c>
      <c r="H513" s="1846" t="s">
        <v>353</v>
      </c>
      <c r="I513" s="1718"/>
      <c r="J513" s="811">
        <v>1.2258076302404743E-2</v>
      </c>
      <c r="M513" s="1846" t="s">
        <v>332</v>
      </c>
      <c r="N513" s="1718"/>
      <c r="O513" s="812">
        <v>0.13654951541222152</v>
      </c>
    </row>
    <row r="514" s="623" customFormat="true" ht="17.1" customHeight="true" x14ac:dyDescent="0.2">
      <c r="C514" s="1846" t="s">
        <v>363</v>
      </c>
      <c r="D514" s="1718"/>
      <c r="E514" s="810">
        <v>1.3871886965575172E-2</v>
      </c>
      <c r="H514" s="1846" t="s">
        <v>339</v>
      </c>
      <c r="I514" s="1718"/>
      <c r="J514" s="811">
        <v>9.4209935352424848E-2</v>
      </c>
      <c r="M514" s="1846" t="s">
        <v>333</v>
      </c>
      <c r="N514" s="1718"/>
      <c r="O514" s="812">
        <v>6.6432284782163856E-2</v>
      </c>
    </row>
    <row r="515" s="623" customFormat="true" ht="17.1" customHeight="true" x14ac:dyDescent="0.2">
      <c r="C515" s="1846" t="s">
        <v>351</v>
      </c>
      <c r="D515" s="1718"/>
      <c r="E515" s="810">
        <v>3.4509588332024124E-2</v>
      </c>
      <c r="H515" s="1846" t="s">
        <v>338</v>
      </c>
      <c r="I515" s="1718"/>
      <c r="J515" s="811">
        <v>9.9304400554964325E-2</v>
      </c>
      <c r="M515" s="1846" t="s">
        <v>353</v>
      </c>
      <c r="N515" s="1718"/>
      <c r="O515" s="812">
        <v>5.0669316587067172E-2</v>
      </c>
    </row>
    <row r="516" s="623" customFormat="true" ht="17.1" customHeight="true" x14ac:dyDescent="0.2">
      <c r="C516" s="1846" t="s">
        <v>361</v>
      </c>
      <c r="D516" s="1718"/>
      <c r="E516" s="810">
        <v>-3.7854703382629099E-5</v>
      </c>
      <c r="H516" s="1846" t="s">
        <v>352</v>
      </c>
      <c r="I516" s="1718"/>
      <c r="J516" s="811">
        <v>5.0602054917503393E-2</v>
      </c>
      <c r="M516" s="1846" t="s">
        <v>339</v>
      </c>
      <c r="N516" s="1718"/>
      <c r="O516" s="812">
        <v>0.11149615193511303</v>
      </c>
    </row>
    <row r="517" s="623" customFormat="true" ht="17.1" customHeight="true" x14ac:dyDescent="0.2">
      <c r="C517" s="1846" t="s">
        <v>346</v>
      </c>
      <c r="D517" s="1718"/>
      <c r="E517" s="810">
        <v>5.8821346715671588E-2</v>
      </c>
      <c r="H517" s="1846" t="s">
        <v>337</v>
      </c>
      <c r="I517" s="1718"/>
      <c r="J517" s="811">
        <v>9.083281086121886E-2</v>
      </c>
      <c r="M517" s="1846" t="s">
        <v>338</v>
      </c>
      <c r="N517" s="1718"/>
      <c r="O517" s="812">
        <v>8.3997961124370024E-2</v>
      </c>
    </row>
    <row r="518" s="623" customFormat="true" ht="17.1" customHeight="true" x14ac:dyDescent="0.2">
      <c r="C518" s="1846" t="s">
        <v>365</v>
      </c>
      <c r="D518" s="1718"/>
      <c r="E518" s="810">
        <v>-1.4134000133779754E-2</v>
      </c>
      <c r="H518" s="1846" t="s">
        <v>344</v>
      </c>
      <c r="I518" s="1718"/>
      <c r="J518" s="811">
        <v>8.4270323183356033E-2</v>
      </c>
      <c r="M518" s="1846" t="s">
        <v>352</v>
      </c>
      <c r="N518" s="1718"/>
      <c r="O518" s="812">
        <v>3.7186363500608242E-2</v>
      </c>
    </row>
    <row r="519" s="623" customFormat="true" ht="17.1" customHeight="true" x14ac:dyDescent="0.2">
      <c r="C519" s="1846" t="s">
        <v>360</v>
      </c>
      <c r="D519" s="1718"/>
      <c r="E519" s="810">
        <v>-3.398703862214647E-2</v>
      </c>
      <c r="H519" s="1846" t="s">
        <v>357</v>
      </c>
      <c r="I519" s="1718"/>
      <c r="J519" s="811">
        <v>-2.789597466160806E-2</v>
      </c>
      <c r="M519" s="1846" t="s">
        <v>337</v>
      </c>
      <c r="N519" s="1718"/>
      <c r="O519" s="812">
        <v>0.12548381937222008</v>
      </c>
    </row>
    <row r="520" s="623" customFormat="true" ht="17.1" customHeight="true" x14ac:dyDescent="0.2">
      <c r="C520" s="1846" t="s">
        <v>362</v>
      </c>
      <c r="D520" s="1718"/>
      <c r="E520" s="810">
        <v>2.3365144252110972E-2</v>
      </c>
      <c r="H520" s="1846" t="s">
        <v>368</v>
      </c>
      <c r="I520" s="1718"/>
      <c r="J520" s="811">
        <v>-1.2249128082608987E-2</v>
      </c>
      <c r="M520" s="1846" t="s">
        <v>344</v>
      </c>
      <c r="N520" s="1718"/>
      <c r="O520" s="812">
        <v>8.6492757022276961E-2</v>
      </c>
    </row>
    <row r="521" s="623" customFormat="true" ht="17.1" customHeight="true" x14ac:dyDescent="0.2">
      <c r="C521" s="1846" t="s">
        <v>335</v>
      </c>
      <c r="D521" s="1718"/>
      <c r="E521" s="810">
        <v>0.10313335780705896</v>
      </c>
      <c r="H521" s="1846" t="s">
        <v>341</v>
      </c>
      <c r="I521" s="1718"/>
      <c r="J521" s="811">
        <v>9.625943001104792E-2</v>
      </c>
      <c r="M521" s="1846" t="s">
        <v>357</v>
      </c>
      <c r="N521" s="1718"/>
      <c r="O521" s="812">
        <v>-1.1503966388643087E-2</v>
      </c>
    </row>
    <row r="522" s="623" customFormat="true" ht="17.1" customHeight="true" x14ac:dyDescent="0.2">
      <c r="C522" s="1846" t="s">
        <v>343</v>
      </c>
      <c r="D522" s="1718"/>
      <c r="E522" s="810">
        <v>5.3596445816443641E-2</v>
      </c>
      <c r="H522" s="1846" t="s">
        <v>330</v>
      </c>
      <c r="I522" s="1718"/>
      <c r="J522" s="811">
        <v>0.1170380633636191</v>
      </c>
      <c r="M522" s="1846" t="s">
        <v>368</v>
      </c>
      <c r="N522" s="1718"/>
      <c r="O522" s="812">
        <v>1.1673604838026158E-2</v>
      </c>
    </row>
    <row r="523" s="623" customFormat="true" ht="17.1" customHeight="true" x14ac:dyDescent="0.2">
      <c r="C523" s="1846" t="s">
        <v>329</v>
      </c>
      <c r="D523" s="1718"/>
      <c r="E523" s="810">
        <v>-0.1222687131969413</v>
      </c>
      <c r="H523" s="1846" t="s">
        <v>347</v>
      </c>
      <c r="I523" s="1718"/>
      <c r="J523" s="811">
        <v>4.3406521151912458E-2</v>
      </c>
      <c r="M523" s="1846" t="s">
        <v>341</v>
      </c>
      <c r="N523" s="1718"/>
      <c r="O523" s="812">
        <v>5.2353028515055799E-2</v>
      </c>
    </row>
    <row r="524" s="623" customFormat="true" ht="17.1" customHeight="true" x14ac:dyDescent="0.2">
      <c r="C524" s="1846" t="s">
        <v>358</v>
      </c>
      <c r="D524" s="1718"/>
      <c r="E524" s="810">
        <v>-1.8278231492892216E-2</v>
      </c>
      <c r="H524" s="1846" t="s">
        <v>340</v>
      </c>
      <c r="I524" s="1718"/>
      <c r="J524" s="811">
        <v>7.4337798663431084E-2</v>
      </c>
      <c r="M524" s="1846" t="s">
        <v>330</v>
      </c>
      <c r="N524" s="1718"/>
      <c r="O524" s="812">
        <v>0.13948622722500054</v>
      </c>
    </row>
    <row r="525" s="623" customFormat="true" ht="17.1" customHeight="true" x14ac:dyDescent="0.2">
      <c r="C525" s="1846" t="s">
        <v>349</v>
      </c>
      <c r="D525" s="1718"/>
      <c r="E525" s="810">
        <v>-3.8332887960220219E-2</v>
      </c>
      <c r="H525" s="1846" t="s">
        <v>334</v>
      </c>
      <c r="I525" s="1718"/>
      <c r="J525" s="811">
        <v>9.6511600428696512E-2</v>
      </c>
      <c r="M525" s="1846" t="s">
        <v>347</v>
      </c>
      <c r="N525" s="1718"/>
      <c r="O525" s="812">
        <v>6.2505861807038487E-2</v>
      </c>
    </row>
    <row r="526" s="623" customFormat="true" ht="17.1" customHeight="true" x14ac:dyDescent="0.2">
      <c r="C526" s="1846" t="s">
        <v>350</v>
      </c>
      <c r="D526" s="1718"/>
      <c r="E526" s="810">
        <v>-5.1197954370396606E-2</v>
      </c>
      <c r="H526" s="1846" t="s">
        <v>366</v>
      </c>
      <c r="I526" s="1718"/>
      <c r="J526" s="811">
        <v>6.2731225209066857E-3</v>
      </c>
      <c r="M526" s="1846" t="s">
        <v>340</v>
      </c>
      <c r="N526" s="1718"/>
      <c r="O526" s="812">
        <v>9.59607537187811E-2</v>
      </c>
    </row>
    <row r="527" s="623" customFormat="true" ht="17.1" customHeight="true" x14ac:dyDescent="0.2">
      <c r="C527" s="1846" t="s">
        <v>356</v>
      </c>
      <c r="D527" s="1718"/>
      <c r="E527" s="810">
        <v>3.7527401976478227E-2</v>
      </c>
      <c r="H527" s="1846" t="s">
        <v>345</v>
      </c>
      <c r="I527" s="1718"/>
      <c r="J527" s="811">
        <v>-7.4984822659326308E-2</v>
      </c>
      <c r="M527" s="1846" t="s">
        <v>334</v>
      </c>
      <c r="N527" s="1718"/>
      <c r="O527" s="812">
        <v>0.13392136372126007</v>
      </c>
    </row>
    <row r="528" s="623" customFormat="true" ht="17.1" customHeight="true" x14ac:dyDescent="0.2">
      <c r="C528" s="1846" t="s">
        <v>336</v>
      </c>
      <c r="D528" s="1718"/>
      <c r="E528" s="810">
        <v>9.9516743513779898E-2</v>
      </c>
      <c r="H528" s="1846" t="s">
        <v>342</v>
      </c>
      <c r="I528" s="1718"/>
      <c r="J528" s="811">
        <v>-5.8093507222100417E-2</v>
      </c>
      <c r="M528" s="1846" t="s">
        <v>366</v>
      </c>
      <c r="N528" s="1718"/>
      <c r="O528" s="812">
        <v>2.8641014555344197E-2</v>
      </c>
    </row>
    <row r="529" s="623" customFormat="true" ht="17.1" customHeight="true" x14ac:dyDescent="0.2">
      <c r="C529" s="1846" t="s">
        <v>355</v>
      </c>
      <c r="D529" s="1718"/>
      <c r="E529" s="813">
        <v>2.765457265540883E-2</v>
      </c>
      <c r="H529" s="1846" t="s">
        <v>354</v>
      </c>
      <c r="I529" s="1718"/>
      <c r="J529" s="811">
        <v>-4.8962436707644948E-2</v>
      </c>
      <c r="M529" s="1846" t="s">
        <v>345</v>
      </c>
      <c r="N529" s="1718"/>
      <c r="O529" s="812">
        <v>-4.1321858000498916E-2</v>
      </c>
    </row>
    <row r="530" s="623" customFormat="true" ht="17.1" customHeight="true" x14ac:dyDescent="0.2">
      <c r="C530" s="1829"/>
      <c r="D530" s="1844"/>
      <c r="E530" s="637"/>
      <c r="H530" s="1846" t="s">
        <v>363</v>
      </c>
      <c r="I530" s="1718"/>
      <c r="J530" s="811">
        <v>1.9614069146543678E-2</v>
      </c>
      <c r="M530" s="1846" t="s">
        <v>342</v>
      </c>
      <c r="N530" s="1718"/>
      <c r="O530" s="812">
        <v>-9.1785136378354448E-2</v>
      </c>
    </row>
    <row r="531" s="623" customFormat="true" ht="17.1" customHeight="true" x14ac:dyDescent="0.2">
      <c r="C531" s="1829"/>
      <c r="D531" s="1718"/>
      <c r="H531" s="1846" t="s">
        <v>351</v>
      </c>
      <c r="I531" s="1718"/>
      <c r="J531" s="811">
        <v>4.0634423868795677E-2</v>
      </c>
      <c r="M531" s="1846" t="s">
        <v>354</v>
      </c>
      <c r="N531" s="1718"/>
      <c r="O531" s="812">
        <v>8.2944942564902634E-4</v>
      </c>
    </row>
    <row r="532" s="623" customFormat="true" ht="17.1" customHeight="true" x14ac:dyDescent="0.2">
      <c r="C532" s="1820" t="s">
        <v>308</v>
      </c>
      <c r="D532" s="1718"/>
      <c r="E532" s="1718"/>
      <c r="H532" s="1846" t="s">
        <v>361</v>
      </c>
      <c r="I532" s="1718"/>
      <c r="J532" s="811">
        <v>8.3060727857758587E-3</v>
      </c>
      <c r="M532" s="1846" t="s">
        <v>363</v>
      </c>
      <c r="N532" s="1718"/>
      <c r="O532" s="812">
        <v>2.4821916175617853E-2</v>
      </c>
    </row>
    <row r="533" s="623" customFormat="true" ht="17.1" customHeight="true" x14ac:dyDescent="0.2">
      <c r="C533" s="1845" t="s">
        <v>227</v>
      </c>
      <c r="D533" s="1718"/>
      <c r="E533" s="840" t="s">
        <v>229</v>
      </c>
      <c r="H533" s="1846" t="s">
        <v>346</v>
      </c>
      <c r="I533" s="1718"/>
      <c r="J533" s="811">
        <v>6.6675773781978948E-2</v>
      </c>
      <c r="M533" s="1846" t="s">
        <v>351</v>
      </c>
      <c r="N533" s="1718"/>
      <c r="O533" s="812">
        <v>5.2718434336725122E-2</v>
      </c>
    </row>
    <row r="534" s="623" customFormat="true" ht="17.1" customHeight="true" x14ac:dyDescent="0.2">
      <c r="C534" s="1843" t="s">
        <v>229</v>
      </c>
      <c r="D534" s="1844"/>
      <c r="E534" s="841">
        <v>0.99999999999999989</v>
      </c>
      <c r="H534" s="1846" t="s">
        <v>370</v>
      </c>
      <c r="I534" s="1718"/>
      <c r="J534" s="811">
        <v>-3.1064230909465629E-3</v>
      </c>
      <c r="M534" s="1846" t="s">
        <v>361</v>
      </c>
      <c r="N534" s="1718"/>
      <c r="O534" s="812">
        <v>3.9143766241953419E-2</v>
      </c>
    </row>
    <row r="535" s="623" customFormat="true" ht="17.1" customHeight="true" x14ac:dyDescent="0.2">
      <c r="C535" s="1829"/>
      <c r="D535" s="1844"/>
      <c r="E535" s="637"/>
      <c r="H535" s="1846" t="s">
        <v>365</v>
      </c>
      <c r="I535" s="1718"/>
      <c r="J535" s="811">
        <v>-1.7265325161567559E-2</v>
      </c>
      <c r="M535" s="1846" t="s">
        <v>346</v>
      </c>
      <c r="N535" s="1718"/>
      <c r="O535" s="812">
        <v>4.7794200698178073E-2</v>
      </c>
    </row>
    <row r="536" s="623" customFormat="true" ht="17.1" customHeight="true" x14ac:dyDescent="0.2">
      <c r="C536" s="1829"/>
      <c r="D536" s="1718"/>
      <c r="H536" s="1846" t="s">
        <v>360</v>
      </c>
      <c r="I536" s="1718"/>
      <c r="J536" s="811">
        <v>-2.4256843086655371E-2</v>
      </c>
      <c r="M536" s="1846" t="s">
        <v>370</v>
      </c>
      <c r="N536" s="1718"/>
      <c r="O536" s="812">
        <v>-9.1352535871933628E-3</v>
      </c>
    </row>
    <row r="537" s="623" customFormat="true" ht="17.1" customHeight="true" x14ac:dyDescent="0.2">
      <c r="C537" s="1829"/>
      <c r="D537" s="1718"/>
      <c r="H537" s="1846" t="s">
        <v>362</v>
      </c>
      <c r="I537" s="1718"/>
      <c r="J537" s="811">
        <v>2.0022583445558212E-2</v>
      </c>
      <c r="M537" s="1846" t="s">
        <v>365</v>
      </c>
      <c r="N537" s="1718"/>
      <c r="O537" s="812">
        <v>-3.7324723023125211E-3</v>
      </c>
    </row>
    <row r="538" s="623" customFormat="true" ht="17.1" customHeight="true" x14ac:dyDescent="0.2">
      <c r="C538" s="1829"/>
      <c r="D538" s="1718"/>
      <c r="H538" s="1846" t="s">
        <v>335</v>
      </c>
      <c r="I538" s="1718"/>
      <c r="J538" s="811">
        <v>0.10472232203225069</v>
      </c>
      <c r="M538" s="1846" t="s">
        <v>360</v>
      </c>
      <c r="N538" s="1718"/>
      <c r="O538" s="812">
        <v>3.9528136240957863E-2</v>
      </c>
    </row>
    <row r="539" s="623" customFormat="true" ht="17.1" customHeight="true" x14ac:dyDescent="0.2">
      <c r="C539" s="1829"/>
      <c r="D539" s="1718"/>
      <c r="H539" s="1846" t="s">
        <v>343</v>
      </c>
      <c r="I539" s="1718"/>
      <c r="J539" s="811">
        <v>8.2492172836091983E-3</v>
      </c>
      <c r="M539" s="1846" t="s">
        <v>362</v>
      </c>
      <c r="N539" s="1718"/>
      <c r="O539" s="812">
        <v>1.7451707309674724E-2</v>
      </c>
    </row>
    <row r="540" s="623" customFormat="true" ht="17.1" customHeight="true" x14ac:dyDescent="0.2">
      <c r="C540" s="1829"/>
      <c r="D540" s="1718"/>
      <c r="H540" s="1846" t="s">
        <v>329</v>
      </c>
      <c r="I540" s="1718"/>
      <c r="J540" s="811">
        <v>-0.11636475220767631</v>
      </c>
      <c r="M540" s="1846" t="s">
        <v>335</v>
      </c>
      <c r="N540" s="1718"/>
      <c r="O540" s="812">
        <v>9.7238911467414452E-2</v>
      </c>
    </row>
    <row r="541" s="623" customFormat="true" ht="17.1" customHeight="true" x14ac:dyDescent="0.2">
      <c r="C541" s="1829"/>
      <c r="D541" s="1718"/>
      <c r="H541" s="1846" t="s">
        <v>358</v>
      </c>
      <c r="I541" s="1718"/>
      <c r="J541" s="811">
        <v>-4.0724726986277902E-2</v>
      </c>
      <c r="M541" s="1846" t="s">
        <v>343</v>
      </c>
      <c r="N541" s="1718"/>
      <c r="O541" s="812">
        <v>8.8950219342172412E-2</v>
      </c>
    </row>
    <row r="542" s="623" customFormat="true" ht="17.1" customHeight="true" x14ac:dyDescent="0.2">
      <c r="C542" s="1829"/>
      <c r="D542" s="1718"/>
      <c r="H542" s="1846" t="s">
        <v>349</v>
      </c>
      <c r="I542" s="1718"/>
      <c r="J542" s="811">
        <v>-6.2020218123089554E-2</v>
      </c>
      <c r="M542" s="1846" t="s">
        <v>329</v>
      </c>
      <c r="N542" s="1718"/>
      <c r="O542" s="812">
        <v>-0.13100451061660423</v>
      </c>
    </row>
    <row r="543" s="623" customFormat="true" ht="17.1" customHeight="true" x14ac:dyDescent="0.2">
      <c r="C543" s="1829"/>
      <c r="D543" s="1718"/>
      <c r="H543" s="1846" t="s">
        <v>350</v>
      </c>
      <c r="I543" s="1718"/>
      <c r="J543" s="811">
        <v>-5.4874883077333021E-2</v>
      </c>
      <c r="M543" s="1846" t="s">
        <v>358</v>
      </c>
      <c r="N543" s="1718"/>
      <c r="O543" s="812">
        <v>-2.3075102041089392E-2</v>
      </c>
    </row>
    <row r="544" s="623" customFormat="true" ht="17.1" customHeight="true" x14ac:dyDescent="0.2">
      <c r="C544" s="1829"/>
      <c r="D544" s="1718"/>
      <c r="H544" s="1846" t="s">
        <v>356</v>
      </c>
      <c r="I544" s="1718"/>
      <c r="J544" s="811">
        <v>2.3972179562705025E-2</v>
      </c>
      <c r="M544" s="1846" t="s">
        <v>349</v>
      </c>
      <c r="N544" s="1718"/>
      <c r="O544" s="812">
        <v>-4.13609554862921E-3</v>
      </c>
    </row>
    <row r="545" s="623" customFormat="true" ht="17.1" customHeight="true" x14ac:dyDescent="0.2">
      <c r="C545" s="1829"/>
      <c r="D545" s="1718"/>
      <c r="H545" s="1846" t="s">
        <v>336</v>
      </c>
      <c r="I545" s="1718"/>
      <c r="J545" s="811">
        <v>0.11192868995752797</v>
      </c>
      <c r="M545" s="1846" t="s">
        <v>350</v>
      </c>
      <c r="N545" s="1718"/>
      <c r="O545" s="812">
        <v>-5.7836812373806612E-2</v>
      </c>
    </row>
    <row r="546" s="623" customFormat="true" ht="17.1" customHeight="true" x14ac:dyDescent="0.2">
      <c r="C546" s="1829"/>
      <c r="D546" s="1718"/>
      <c r="H546" s="1846" t="s">
        <v>355</v>
      </c>
      <c r="I546" s="1718"/>
      <c r="J546" s="811">
        <v>-1.2188081503352755E-2</v>
      </c>
      <c r="M546" s="1846" t="s">
        <v>356</v>
      </c>
      <c r="N546" s="1718"/>
      <c r="O546" s="812">
        <v>4.8947110616295038E-2</v>
      </c>
    </row>
    <row r="547" s="623" customFormat="true" ht="17.1" customHeight="true" x14ac:dyDescent="0.2">
      <c r="C547" s="1829"/>
      <c r="D547" s="1718"/>
      <c r="H547" s="1846" t="s">
        <v>367</v>
      </c>
      <c r="I547" s="1718"/>
      <c r="J547" s="811">
        <v>-1.3050448810455825E-2</v>
      </c>
      <c r="M547" s="1846" t="s">
        <v>336</v>
      </c>
      <c r="N547" s="1718"/>
      <c r="O547" s="812">
        <v>8.9906371720474734E-2</v>
      </c>
    </row>
    <row r="548" s="623" customFormat="true" ht="17.1" customHeight="true" x14ac:dyDescent="0.2">
      <c r="C548" s="1829"/>
      <c r="D548" s="1718"/>
      <c r="H548" s="1846" t="s">
        <v>371</v>
      </c>
      <c r="I548" s="1718"/>
      <c r="J548" s="811">
        <v>-1.0741824289722108E-2</v>
      </c>
      <c r="M548" s="1846" t="s">
        <v>355</v>
      </c>
      <c r="N548" s="1718"/>
      <c r="O548" s="812">
        <v>4.9084028310685493E-2</v>
      </c>
    </row>
    <row r="549" s="623" customFormat="true" ht="17.1" customHeight="true" x14ac:dyDescent="0.2">
      <c r="C549" s="1829"/>
      <c r="D549" s="1718"/>
      <c r="H549" s="1846" t="s">
        <v>373</v>
      </c>
      <c r="I549" s="1718"/>
      <c r="J549" s="811">
        <v>-1.027677770560272E-4</v>
      </c>
      <c r="M549" s="1846" t="s">
        <v>367</v>
      </c>
      <c r="N549" s="1718"/>
      <c r="O549" s="812">
        <v>5.9455819713032324E-3</v>
      </c>
    </row>
    <row r="550" s="623" customFormat="true" ht="17.1" customHeight="true" x14ac:dyDescent="0.2">
      <c r="C550" s="1829"/>
      <c r="D550" s="1718"/>
      <c r="H550" s="1846" t="s">
        <v>359</v>
      </c>
      <c r="I550" s="1718"/>
      <c r="J550" s="811">
        <v>-1.2560233672389598E-2</v>
      </c>
      <c r="M550" s="1846" t="s">
        <v>371</v>
      </c>
      <c r="N550" s="1718"/>
      <c r="O550" s="812">
        <v>1.6796899130626223E-3</v>
      </c>
    </row>
    <row r="551" s="623" customFormat="true" ht="17.1" customHeight="true" x14ac:dyDescent="0.2">
      <c r="C551" s="1829"/>
      <c r="D551" s="1718"/>
      <c r="H551" s="1846" t="s">
        <v>369</v>
      </c>
      <c r="I551" s="1718"/>
      <c r="J551" s="811">
        <v>-1.1509112604190529E-2</v>
      </c>
      <c r="M551" s="1846" t="s">
        <v>373</v>
      </c>
      <c r="N551" s="1718"/>
      <c r="O551" s="812">
        <v>-1.4795178347378262E-3</v>
      </c>
    </row>
    <row r="552" s="623" customFormat="true" ht="17.1" customHeight="true" x14ac:dyDescent="0.2">
      <c r="C552" s="1829"/>
      <c r="D552" s="1718"/>
      <c r="H552" s="1846" t="s">
        <v>364</v>
      </c>
      <c r="I552" s="1718"/>
      <c r="J552" s="811">
        <v>-1.9866465167266618E-3</v>
      </c>
      <c r="M552" s="1846" t="s">
        <v>359</v>
      </c>
      <c r="N552" s="1718"/>
      <c r="O552" s="812">
        <v>4.3634598661692545E-2</v>
      </c>
    </row>
    <row r="553" s="623" customFormat="true" ht="17.1" customHeight="true" x14ac:dyDescent="0.2">
      <c r="C553" s="1829"/>
      <c r="D553" s="1718"/>
      <c r="H553" s="1846" t="s">
        <v>46</v>
      </c>
      <c r="I553" s="1718"/>
      <c r="J553" s="815">
        <v>7.5508054051215065E-3</v>
      </c>
      <c r="M553" s="1846" t="s">
        <v>369</v>
      </c>
      <c r="N553" s="1718"/>
      <c r="O553" s="812">
        <v>-9.0332755609361694E-3</v>
      </c>
    </row>
    <row r="554" s="623" customFormat="true" ht="17.1" customHeight="true" x14ac:dyDescent="0.2">
      <c r="C554" s="1829"/>
      <c r="D554" s="1718"/>
      <c r="H554" s="1829"/>
      <c r="I554" s="1844"/>
      <c r="J554" s="637"/>
      <c r="M554" s="1846" t="s">
        <v>364</v>
      </c>
      <c r="N554" s="1718"/>
      <c r="O554" s="812">
        <v>3.0223577383355796E-2</v>
      </c>
    </row>
    <row r="555" s="623" customFormat="true" ht="17.1" customHeight="true" x14ac:dyDescent="0.2">
      <c r="C555" s="1829"/>
      <c r="D555" s="1718"/>
      <c r="H555" s="1829"/>
      <c r="I555" s="1718"/>
      <c r="M555" s="1846" t="s">
        <v>372</v>
      </c>
      <c r="N555" s="1718"/>
      <c r="O555" s="812">
        <v>-3.6727899203767914E-3</v>
      </c>
    </row>
    <row r="556" s="623" customFormat="true" ht="17.1" customHeight="true" x14ac:dyDescent="0.2">
      <c r="C556" s="1829"/>
      <c r="D556" s="1718"/>
      <c r="H556" s="1820" t="s">
        <v>308</v>
      </c>
      <c r="I556" s="1718"/>
      <c r="J556" s="1718"/>
      <c r="M556" s="1846" t="s">
        <v>46</v>
      </c>
      <c r="N556" s="1718"/>
      <c r="O556" s="816">
        <v>3.3779630229054153E-3</v>
      </c>
    </row>
    <row r="557" s="623" customFormat="true" ht="12.95" customHeight="true" x14ac:dyDescent="0.2">
      <c r="C557" s="1829"/>
      <c r="D557" s="1718"/>
      <c r="H557" s="1845" t="s">
        <v>227</v>
      </c>
      <c r="I557" s="1718"/>
      <c r="J557" s="842" t="s">
        <v>229</v>
      </c>
      <c r="M557" s="1829"/>
      <c r="N557" s="1844"/>
      <c r="O557" s="637"/>
    </row>
    <row r="558" s="623" customFormat="true" ht="17.1" customHeight="true" x14ac:dyDescent="0.2">
      <c r="C558" s="1829"/>
      <c r="D558" s="1718"/>
      <c r="H558" s="1843" t="s">
        <v>229</v>
      </c>
      <c r="I558" s="1844"/>
      <c r="J558" s="843">
        <v>1</v>
      </c>
      <c r="M558" s="1829"/>
      <c r="N558" s="1718"/>
    </row>
    <row r="559" s="623" customFormat="true" ht="36" customHeight="true" x14ac:dyDescent="0.2">
      <c r="C559" s="1829"/>
      <c r="D559" s="1718"/>
      <c r="H559" s="1829"/>
      <c r="I559" s="1844"/>
      <c r="J559" s="637"/>
      <c r="M559" s="1820" t="s">
        <v>308</v>
      </c>
      <c r="N559" s="1718"/>
      <c r="O559" s="1718"/>
    </row>
    <row r="560" s="623" customFormat="true" ht="15.95" customHeight="true" x14ac:dyDescent="0.2">
      <c r="C560" s="1829"/>
      <c r="D560" s="1718"/>
      <c r="H560" s="1829"/>
      <c r="I560" s="1718"/>
      <c r="M560" s="1845" t="s">
        <v>227</v>
      </c>
      <c r="N560" s="1718"/>
      <c r="O560" s="844" t="s">
        <v>229</v>
      </c>
    </row>
    <row r="561" s="623" customFormat="true" ht="17.1" customHeight="true" x14ac:dyDescent="0.2">
      <c r="C561" s="1829"/>
      <c r="D561" s="1718"/>
      <c r="H561" s="1829"/>
      <c r="I561" s="1718"/>
      <c r="M561" s="1843" t="s">
        <v>229</v>
      </c>
      <c r="N561" s="1844"/>
      <c r="O561" s="845">
        <v>0.99999999999999989</v>
      </c>
    </row>
    <row r="562" s="623" customFormat="true" ht="39.95" customHeight="true" x14ac:dyDescent="0.2">
      <c r="C562" s="1829"/>
      <c r="D562" s="1718"/>
      <c r="H562" s="1829"/>
      <c r="I562" s="1718"/>
      <c r="M562" s="1829"/>
      <c r="N562" s="1844"/>
      <c r="O562" s="637"/>
    </row>
    <row r="563" s="623" customFormat="true" ht="15" customHeight="true" x14ac:dyDescent="0.2">
      <c r="C563" s="1829"/>
      <c r="D563" s="1718"/>
      <c r="H563" s="1829"/>
      <c r="I563" s="1718"/>
      <c r="M563" s="1829"/>
      <c r="N563" s="1718"/>
    </row>
    <row r="564" s="623" customFormat="true" ht="15" customHeight="true" x14ac:dyDescent="0.2">
      <c r="C564" s="1829"/>
      <c r="D564" s="1718"/>
      <c r="H564" s="1829"/>
      <c r="I564" s="1718"/>
      <c r="M564" s="1829"/>
      <c r="N564" s="1718"/>
    </row>
    <row r="565" s="623" customFormat="true" ht="15" customHeight="true" x14ac:dyDescent="0.2">
      <c r="C565" s="1829"/>
      <c r="D565" s="1718"/>
      <c r="H565" s="1829"/>
      <c r="I565" s="1718"/>
      <c r="M565" s="1829"/>
      <c r="N565" s="1718"/>
    </row>
    <row r="566" s="623" customFormat="true" ht="15" customHeight="true" x14ac:dyDescent="0.2">
      <c r="C566" s="1829"/>
      <c r="D566" s="1718"/>
      <c r="H566" s="1829"/>
      <c r="I566" s="1718"/>
      <c r="M566" s="1829"/>
      <c r="N566" s="1718"/>
    </row>
    <row r="567" s="623" customFormat="true" ht="15" customHeight="true" x14ac:dyDescent="0.2">
      <c r="C567" s="1829"/>
      <c r="D567" s="1718"/>
      <c r="H567" s="1829"/>
      <c r="I567" s="1718"/>
      <c r="M567" s="1829"/>
      <c r="N567" s="1718"/>
    </row>
    <row r="568" s="623" customFormat="true" ht="15" customHeight="true" x14ac:dyDescent="0.2">
      <c r="C568" s="1829"/>
      <c r="D568" s="1718"/>
      <c r="H568" s="1829"/>
      <c r="I568" s="1718"/>
      <c r="M568" s="1829"/>
      <c r="N568" s="1718"/>
    </row>
    <row r="569" s="623" customFormat="true" ht="15" customHeight="true" x14ac:dyDescent="0.2">
      <c r="C569" s="1829"/>
      <c r="D569" s="1718"/>
      <c r="H569" s="1829"/>
      <c r="I569" s="1718"/>
      <c r="M569" s="1829"/>
      <c r="N569" s="1718"/>
    </row>
    <row r="570" s="623" customFormat="true" ht="15" customHeight="true" x14ac:dyDescent="0.2">
      <c r="C570" s="1829"/>
      <c r="D570" s="1718"/>
      <c r="H570" s="1829"/>
      <c r="I570" s="1718"/>
      <c r="M570" s="1829"/>
      <c r="N570" s="1718"/>
    </row>
    <row r="571" s="623" customFormat="true" ht="15" customHeight="true" x14ac:dyDescent="0.2">
      <c r="C571" s="1829"/>
      <c r="D571" s="1718"/>
      <c r="H571" s="1829"/>
      <c r="I571" s="1718"/>
      <c r="M571" s="1829"/>
      <c r="N571" s="1718"/>
    </row>
    <row r="572" s="623" customFormat="true" ht="15" customHeight="true" x14ac:dyDescent="0.2">
      <c r="C572" s="1829"/>
      <c r="D572" s="1718"/>
      <c r="H572" s="1829"/>
      <c r="I572" s="1718"/>
      <c r="M572" s="1829"/>
      <c r="N572" s="1718"/>
    </row>
    <row r="573" s="623" customFormat="true" ht="15" customHeight="true" x14ac:dyDescent="0.2">
      <c r="C573" s="1829"/>
      <c r="D573" s="1718"/>
      <c r="H573" s="1829"/>
      <c r="I573" s="1718"/>
      <c r="M573" s="1829"/>
      <c r="N573" s="1718"/>
    </row>
    <row r="574" s="623" customFormat="true" ht="15" customHeight="true" x14ac:dyDescent="0.2">
      <c r="C574" s="1829"/>
      <c r="D574" s="1718"/>
      <c r="H574" s="1829"/>
      <c r="I574" s="1718"/>
      <c r="M574" s="1829"/>
      <c r="N574" s="1718"/>
    </row>
    <row r="575" s="623" customFormat="true" ht="15" customHeight="true" x14ac:dyDescent="0.2">
      <c r="C575" s="1829"/>
      <c r="D575" s="1718"/>
      <c r="H575" s="1829"/>
      <c r="I575" s="1718"/>
      <c r="M575" s="1829"/>
      <c r="N575" s="1718"/>
    </row>
    <row r="576" s="623" customFormat="true" ht="15" customHeight="true" x14ac:dyDescent="0.2">
      <c r="C576" s="1829"/>
      <c r="D576" s="1718"/>
      <c r="H576" s="1829"/>
      <c r="I576" s="1718"/>
      <c r="M576" s="1829"/>
      <c r="N576" s="1718"/>
    </row>
    <row r="577" s="623" customFormat="true" ht="15" customHeight="true" x14ac:dyDescent="0.2">
      <c r="C577" s="1829"/>
      <c r="D577" s="1718"/>
      <c r="H577" s="1829"/>
      <c r="I577" s="1718"/>
      <c r="M577" s="1829"/>
      <c r="N577" s="1718"/>
    </row>
    <row r="578" s="623" customFormat="true" ht="15" customHeight="true" x14ac:dyDescent="0.2">
      <c r="C578" s="1829"/>
      <c r="D578" s="1718"/>
      <c r="H578" s="1829"/>
      <c r="I578" s="1718"/>
      <c r="M578" s="1829"/>
      <c r="N578" s="1718"/>
    </row>
    <row r="579" s="623" customFormat="true" ht="15" customHeight="true" x14ac:dyDescent="0.2">
      <c r="C579" s="1829"/>
      <c r="D579" s="1718"/>
      <c r="H579" s="1829"/>
      <c r="I579" s="1718"/>
      <c r="M579" s="1829"/>
      <c r="N579" s="1718"/>
    </row>
    <row r="580" s="623" customFormat="true" ht="15" customHeight="true" x14ac:dyDescent="0.2">
      <c r="C580" s="1829"/>
      <c r="D580" s="1718"/>
      <c r="H580" s="1829"/>
      <c r="I580" s="1718"/>
      <c r="M580" s="1829"/>
      <c r="N580" s="1718"/>
    </row>
    <row r="581" s="623" customFormat="true" ht="15" customHeight="true" x14ac:dyDescent="0.2">
      <c r="C581" s="1829"/>
      <c r="D581" s="1718"/>
      <c r="H581" s="1829"/>
      <c r="I581" s="1718"/>
      <c r="M581" s="1829"/>
      <c r="N581" s="1718"/>
    </row>
    <row r="582" s="623" customFormat="true" ht="15" customHeight="true" x14ac:dyDescent="0.2">
      <c r="C582" s="1829"/>
      <c r="D582" s="1718"/>
      <c r="H582" s="1829"/>
      <c r="I582" s="1718"/>
      <c r="M582" s="1829"/>
      <c r="N582" s="1718"/>
    </row>
    <row r="583" s="623" customFormat="true" ht="15" customHeight="true" x14ac:dyDescent="0.2">
      <c r="C583" s="1829"/>
      <c r="D583" s="1718"/>
      <c r="H583" s="1829"/>
      <c r="I583" s="1718"/>
      <c r="M583" s="1829"/>
      <c r="N583" s="1718"/>
    </row>
    <row r="584" s="623" customFormat="true" ht="15" customHeight="true" x14ac:dyDescent="0.2">
      <c r="C584" s="1829"/>
      <c r="D584" s="1718"/>
      <c r="H584" s="1829"/>
      <c r="I584" s="1718"/>
      <c r="M584" s="1829"/>
      <c r="N584" s="1718"/>
    </row>
    <row r="585" s="623" customFormat="true" ht="15" customHeight="true" x14ac:dyDescent="0.2">
      <c r="C585" s="1829"/>
      <c r="D585" s="1718"/>
      <c r="H585" s="1829"/>
      <c r="I585" s="1718"/>
      <c r="M585" s="1829"/>
      <c r="N585" s="1718"/>
    </row>
    <row r="586" s="623" customFormat="true" ht="15" customHeight="true" x14ac:dyDescent="0.2">
      <c r="C586" s="1829"/>
      <c r="D586" s="1718"/>
      <c r="H586" s="1829"/>
      <c r="I586" s="1718"/>
      <c r="M586" s="1829"/>
      <c r="N586" s="1718"/>
    </row>
    <row r="587" s="623" customFormat="true" ht="15" customHeight="true" x14ac:dyDescent="0.2">
      <c r="C587" s="1829"/>
      <c r="D587" s="1718"/>
      <c r="H587" s="1829"/>
      <c r="I587" s="1718"/>
      <c r="M587" s="1829"/>
      <c r="N587" s="1718"/>
    </row>
    <row r="588" s="623" customFormat="true" ht="15" customHeight="true" x14ac:dyDescent="0.2">
      <c r="C588" s="1829"/>
      <c r="D588" s="1718"/>
      <c r="H588" s="1829"/>
      <c r="I588" s="1718"/>
      <c r="M588" s="1829"/>
      <c r="N588" s="1718"/>
    </row>
    <row r="589" s="623" customFormat="true" ht="15" customHeight="true" x14ac:dyDescent="0.2">
      <c r="C589" s="1829"/>
      <c r="D589" s="1718"/>
      <c r="H589" s="1829"/>
      <c r="I589" s="1718"/>
      <c r="M589" s="1829"/>
      <c r="N589" s="1718"/>
    </row>
    <row r="590" s="623" customFormat="true" ht="15" customHeight="true" x14ac:dyDescent="0.2">
      <c r="C590" s="1829"/>
      <c r="D590" s="1718"/>
      <c r="H590" s="1829"/>
      <c r="I590" s="1718"/>
      <c r="M590" s="1829"/>
      <c r="N590" s="1718"/>
    </row>
    <row r="591" s="623" customFormat="true" ht="15" customHeight="true" x14ac:dyDescent="0.2">
      <c r="C591" s="1829"/>
      <c r="D591" s="1718"/>
      <c r="H591" s="1829"/>
      <c r="I591" s="1718"/>
      <c r="M591" s="1829"/>
      <c r="N591" s="1718"/>
    </row>
    <row r="592" s="623" customFormat="true" ht="15" customHeight="true" x14ac:dyDescent="0.2">
      <c r="C592" s="1829"/>
      <c r="D592" s="1718"/>
      <c r="H592" s="1829"/>
      <c r="I592" s="1718"/>
      <c r="M592" s="1829"/>
      <c r="N592" s="1718"/>
    </row>
    <row r="593" s="623" customFormat="true" ht="15" customHeight="true" x14ac:dyDescent="0.2">
      <c r="C593" s="1829"/>
      <c r="D593" s="1718"/>
      <c r="H593" s="1829"/>
      <c r="I593" s="1718"/>
      <c r="M593" s="1829"/>
      <c r="N593" s="1718"/>
    </row>
    <row r="594" s="623" customFormat="true" ht="15" customHeight="true" x14ac:dyDescent="0.2">
      <c r="C594" s="1829"/>
      <c r="D594" s="1718"/>
      <c r="H594" s="1829"/>
      <c r="I594" s="1718"/>
      <c r="M594" s="1829"/>
      <c r="N594" s="1718"/>
    </row>
    <row r="595" s="623" customFormat="true" ht="15" customHeight="true" x14ac:dyDescent="0.2">
      <c r="C595" s="1829"/>
      <c r="D595" s="1718"/>
      <c r="H595" s="1829"/>
      <c r="I595" s="1718"/>
      <c r="M595" s="1829"/>
      <c r="N595" s="1718"/>
    </row>
    <row r="596" s="623" customFormat="true" ht="15" customHeight="true" x14ac:dyDescent="0.2">
      <c r="C596" s="1829"/>
      <c r="D596" s="1718"/>
      <c r="H596" s="1829"/>
      <c r="I596" s="1718"/>
      <c r="M596" s="1829"/>
      <c r="N596" s="1718"/>
    </row>
    <row r="597" s="623" customFormat="true" ht="15" customHeight="true" x14ac:dyDescent="0.2">
      <c r="C597" s="1829"/>
      <c r="D597" s="1718"/>
      <c r="H597" s="1829"/>
      <c r="I597" s="1718"/>
      <c r="M597" s="1829"/>
      <c r="N597" s="1718"/>
    </row>
    <row r="598" s="623" customFormat="true" ht="15" customHeight="true" x14ac:dyDescent="0.2">
      <c r="C598" s="1829"/>
      <c r="D598" s="1718"/>
      <c r="H598" s="1829"/>
      <c r="I598" s="1718"/>
      <c r="M598" s="1829"/>
      <c r="N598" s="1718"/>
    </row>
    <row r="599" s="623" customFormat="true" ht="15" customHeight="true" x14ac:dyDescent="0.2">
      <c r="C599" s="1829"/>
      <c r="D599" s="1718"/>
      <c r="H599" s="1829"/>
      <c r="I599" s="1718"/>
      <c r="M599" s="1829"/>
      <c r="N599" s="1718"/>
    </row>
    <row r="600" s="623" customFormat="true" ht="15" customHeight="true" x14ac:dyDescent="0.2">
      <c r="C600" s="1829"/>
      <c r="D600" s="1718"/>
      <c r="H600" s="1829"/>
      <c r="I600" s="1718"/>
      <c r="M600" s="1829"/>
      <c r="N600" s="1718"/>
    </row>
    <row r="601" s="623" customFormat="true" ht="15" customHeight="true" x14ac:dyDescent="0.2">
      <c r="C601" s="1829"/>
      <c r="D601" s="1718"/>
      <c r="H601" s="1829"/>
      <c r="I601" s="1718"/>
      <c r="M601" s="1829"/>
      <c r="N601" s="1718"/>
    </row>
    <row r="602" s="623" customFormat="true" ht="15" customHeight="true" x14ac:dyDescent="0.2">
      <c r="C602" s="1829"/>
      <c r="D602" s="1718"/>
      <c r="H602" s="1829"/>
      <c r="I602" s="1718"/>
      <c r="M602" s="1829"/>
      <c r="N602" s="1718"/>
    </row>
    <row r="603" s="623" customFormat="true" ht="15" customHeight="true" x14ac:dyDescent="0.2">
      <c r="C603" s="1829"/>
      <c r="D603" s="1718"/>
      <c r="H603" s="1829"/>
      <c r="I603" s="1718"/>
      <c r="M603" s="1829"/>
      <c r="N603" s="1718"/>
    </row>
    <row r="604" s="623" customFormat="true" ht="15" customHeight="true" x14ac:dyDescent="0.2">
      <c r="C604" s="1829"/>
      <c r="D604" s="1718"/>
      <c r="H604" s="1829"/>
      <c r="I604" s="1718"/>
      <c r="M604" s="1829"/>
      <c r="N604" s="1718"/>
    </row>
    <row r="605" s="623" customFormat="true" ht="15" customHeight="true" x14ac:dyDescent="0.2">
      <c r="C605" s="1829"/>
      <c r="D605" s="1718"/>
      <c r="H605" s="1829"/>
      <c r="I605" s="1718"/>
      <c r="M605" s="1829"/>
      <c r="N605" s="1718"/>
    </row>
    <row r="606" s="623" customFormat="true" ht="15" customHeight="true" x14ac:dyDescent="0.2">
      <c r="C606" s="1829"/>
      <c r="D606" s="1718"/>
      <c r="H606" s="1829"/>
      <c r="I606" s="1718"/>
      <c r="M606" s="1829"/>
      <c r="N606" s="1718"/>
    </row>
    <row r="607" s="623" customFormat="true" ht="15" customHeight="true" x14ac:dyDescent="0.2">
      <c r="C607" s="1829"/>
      <c r="D607" s="1718"/>
      <c r="H607" s="1829"/>
      <c r="I607" s="1718"/>
      <c r="M607" s="1829"/>
      <c r="N607" s="1718"/>
    </row>
    <row r="608" s="623" customFormat="true" ht="15" customHeight="true" x14ac:dyDescent="0.2">
      <c r="C608" s="1829"/>
      <c r="D608" s="1718"/>
      <c r="H608" s="1829"/>
      <c r="I608" s="1718"/>
      <c r="M608" s="1829"/>
      <c r="N608" s="1718"/>
    </row>
    <row r="609" s="623" customFormat="true" ht="15" customHeight="true" x14ac:dyDescent="0.2">
      <c r="C609" s="1829"/>
      <c r="D609" s="1718"/>
      <c r="H609" s="1829"/>
      <c r="I609" s="1718"/>
      <c r="M609" s="1829"/>
      <c r="N609" s="1718"/>
    </row>
    <row r="610" s="623" customFormat="true" ht="15" customHeight="true" x14ac:dyDescent="0.2">
      <c r="C610" s="1829"/>
      <c r="D610" s="1718"/>
      <c r="H610" s="1829"/>
      <c r="I610" s="1718"/>
      <c r="M610" s="1829"/>
      <c r="N610" s="1718"/>
    </row>
    <row r="611" s="623" customFormat="true" ht="15" customHeight="true" x14ac:dyDescent="0.2">
      <c r="C611" s="1829"/>
      <c r="D611" s="1718"/>
      <c r="H611" s="1829"/>
      <c r="I611" s="1718"/>
      <c r="M611" s="1829"/>
      <c r="N611" s="1718"/>
    </row>
    <row r="612" s="623" customFormat="true" ht="15" customHeight="true" x14ac:dyDescent="0.2">
      <c r="C612" s="1829"/>
      <c r="D612" s="1718"/>
      <c r="H612" s="1829"/>
      <c r="I612" s="1718"/>
      <c r="M612" s="1829"/>
      <c r="N612" s="1718"/>
    </row>
    <row r="613" s="623" customFormat="true" ht="15" customHeight="true" x14ac:dyDescent="0.2">
      <c r="C613" s="1829"/>
      <c r="D613" s="1718"/>
      <c r="H613" s="1829"/>
      <c r="I613" s="1718"/>
      <c r="M613" s="1829"/>
      <c r="N613" s="1718"/>
    </row>
    <row r="614" s="623" customFormat="true" ht="15" customHeight="true" x14ac:dyDescent="0.2">
      <c r="C614" s="1829"/>
      <c r="D614" s="1718"/>
      <c r="H614" s="1829"/>
      <c r="I614" s="1718"/>
      <c r="M614" s="1829"/>
      <c r="N614" s="1718"/>
    </row>
    <row r="615" s="623" customFormat="true" ht="15" customHeight="true" x14ac:dyDescent="0.2">
      <c r="C615" s="1829"/>
      <c r="D615" s="1718"/>
      <c r="H615" s="1829"/>
      <c r="I615" s="1718"/>
      <c r="M615" s="1829"/>
      <c r="N615" s="1718"/>
    </row>
    <row r="616" s="623" customFormat="true" ht="15" customHeight="true" x14ac:dyDescent="0.2">
      <c r="C616" s="1829"/>
      <c r="D616" s="1718"/>
      <c r="H616" s="1829"/>
      <c r="I616" s="1718"/>
      <c r="M616" s="1829"/>
      <c r="N616" s="1718"/>
    </row>
    <row r="617" s="623" customFormat="true" ht="15" customHeight="true" x14ac:dyDescent="0.2">
      <c r="C617" s="1829"/>
      <c r="D617" s="1718"/>
      <c r="H617" s="1829"/>
      <c r="I617" s="1718"/>
      <c r="M617" s="1829"/>
      <c r="N617" s="1718"/>
    </row>
    <row r="618" s="623" customFormat="true" ht="15" customHeight="true" x14ac:dyDescent="0.2">
      <c r="C618" s="1829"/>
      <c r="D618" s="1718"/>
      <c r="H618" s="1829"/>
      <c r="I618" s="1718"/>
      <c r="M618" s="1829"/>
      <c r="N618" s="1718"/>
    </row>
    <row r="619" s="623" customFormat="true" ht="15" customHeight="true" x14ac:dyDescent="0.2">
      <c r="C619" s="1829"/>
      <c r="D619" s="1718"/>
      <c r="H619" s="1829"/>
      <c r="I619" s="1718"/>
      <c r="M619" s="1829"/>
      <c r="N619" s="1718"/>
    </row>
    <row r="620" s="623" customFormat="true" ht="15" customHeight="true" x14ac:dyDescent="0.2">
      <c r="C620" s="1829"/>
      <c r="D620" s="1718"/>
      <c r="H620" s="1829"/>
      <c r="I620" s="1718"/>
      <c r="M620" s="1829"/>
      <c r="N620" s="1718"/>
    </row>
    <row r="621" s="623" customFormat="true" ht="15" customHeight="true" x14ac:dyDescent="0.2">
      <c r="C621" s="1829"/>
      <c r="D621" s="1718"/>
      <c r="H621" s="1829"/>
      <c r="I621" s="1718"/>
      <c r="M621" s="1829"/>
      <c r="N621" s="1718"/>
    </row>
    <row r="622" s="623" customFormat="true" ht="15" customHeight="true" x14ac:dyDescent="0.2">
      <c r="C622" s="1829"/>
      <c r="D622" s="1718"/>
      <c r="H622" s="1829"/>
      <c r="I622" s="1718"/>
      <c r="M622" s="1829"/>
      <c r="N622" s="1718"/>
    </row>
    <row r="623" s="623" customFormat="true" ht="15" customHeight="true" x14ac:dyDescent="0.2">
      <c r="C623" s="1829"/>
      <c r="D623" s="1718"/>
      <c r="H623" s="1829"/>
      <c r="I623" s="1718"/>
      <c r="M623" s="1829"/>
      <c r="N623" s="1718"/>
    </row>
    <row r="624" s="623" customFormat="true" ht="15" customHeight="true" x14ac:dyDescent="0.2">
      <c r="C624" s="1829"/>
      <c r="D624" s="1718"/>
      <c r="H624" s="1829"/>
      <c r="I624" s="1718"/>
      <c r="M624" s="1829"/>
      <c r="N624" s="1718"/>
    </row>
    <row r="625" s="623" customFormat="true" ht="15" customHeight="true" x14ac:dyDescent="0.2">
      <c r="C625" s="1829"/>
      <c r="D625" s="1718"/>
      <c r="H625" s="1829"/>
      <c r="I625" s="1718"/>
      <c r="M625" s="1829"/>
      <c r="N625" s="1718"/>
    </row>
    <row r="626" s="623" customFormat="true" ht="15" customHeight="true" x14ac:dyDescent="0.2">
      <c r="C626" s="1829"/>
      <c r="D626" s="1718"/>
      <c r="H626" s="1829"/>
      <c r="I626" s="1718"/>
      <c r="M626" s="1829"/>
      <c r="N626" s="1718"/>
    </row>
    <row r="627" s="623" customFormat="true" ht="15" customHeight="true" x14ac:dyDescent="0.2">
      <c r="C627" s="1829"/>
      <c r="D627" s="1718"/>
      <c r="H627" s="1829"/>
      <c r="I627" s="1718"/>
      <c r="M627" s="1829"/>
      <c r="N627" s="1718"/>
    </row>
    <row r="628" s="623" customFormat="true" ht="15" customHeight="true" x14ac:dyDescent="0.2">
      <c r="C628" s="1829"/>
      <c r="D628" s="1718"/>
      <c r="H628" s="1829"/>
      <c r="I628" s="1718"/>
      <c r="M628" s="1829"/>
      <c r="N628" s="1718"/>
    </row>
    <row r="629" s="623" customFormat="true" ht="15" customHeight="true" x14ac:dyDescent="0.2">
      <c r="C629" s="1829"/>
      <c r="D629" s="1718"/>
      <c r="H629" s="1829"/>
      <c r="I629" s="1718"/>
      <c r="M629" s="1829"/>
      <c r="N629" s="1718"/>
    </row>
    <row r="630" s="623" customFormat="true" ht="15" customHeight="true" x14ac:dyDescent="0.2">
      <c r="C630" s="1829"/>
      <c r="D630" s="1718"/>
      <c r="H630" s="1829"/>
      <c r="I630" s="1718"/>
      <c r="M630" s="1829"/>
      <c r="N630" s="1718"/>
    </row>
    <row r="631" s="623" customFormat="true" ht="15" customHeight="true" x14ac:dyDescent="0.2">
      <c r="C631" s="1829"/>
      <c r="D631" s="1718"/>
      <c r="H631" s="1829"/>
      <c r="I631" s="1718"/>
      <c r="M631" s="1829"/>
      <c r="N631" s="1718"/>
    </row>
    <row r="632" s="623" customFormat="true" ht="15" customHeight="true" x14ac:dyDescent="0.2">
      <c r="C632" s="1829"/>
      <c r="D632" s="1718"/>
      <c r="H632" s="1829"/>
      <c r="I632" s="1718"/>
      <c r="M632" s="1829"/>
      <c r="N632" s="1718"/>
    </row>
    <row r="633" s="623" customFormat="true" ht="15" customHeight="true" x14ac:dyDescent="0.2">
      <c r="C633" s="1829"/>
      <c r="D633" s="1718"/>
      <c r="H633" s="1829"/>
      <c r="I633" s="1718"/>
      <c r="M633" s="1829"/>
      <c r="N633" s="1718"/>
    </row>
    <row r="634" s="623" customFormat="true" ht="15" customHeight="true" x14ac:dyDescent="0.2">
      <c r="C634" s="1829"/>
      <c r="D634" s="1718"/>
      <c r="H634" s="1829"/>
      <c r="I634" s="1718"/>
      <c r="M634" s="1829"/>
      <c r="N634" s="1718"/>
    </row>
    <row r="635" s="623" customFormat="true" ht="15" customHeight="true" x14ac:dyDescent="0.2">
      <c r="C635" s="1829"/>
      <c r="D635" s="1718"/>
      <c r="H635" s="1829"/>
      <c r="I635" s="1718"/>
      <c r="M635" s="1829"/>
      <c r="N635" s="1718"/>
    </row>
    <row r="636" s="623" customFormat="true" ht="15" customHeight="true" x14ac:dyDescent="0.2">
      <c r="C636" s="1829"/>
      <c r="D636" s="1718"/>
      <c r="H636" s="1829"/>
      <c r="I636" s="1718"/>
      <c r="M636" s="1829"/>
      <c r="N636" s="1718"/>
    </row>
    <row r="637" s="623" customFormat="true" ht="15" customHeight="true" x14ac:dyDescent="0.2">
      <c r="C637" s="1829"/>
      <c r="D637" s="1718"/>
      <c r="H637" s="1829"/>
      <c r="I637" s="1718"/>
      <c r="M637" s="1829"/>
      <c r="N637" s="1718"/>
    </row>
    <row r="638" s="623" customFormat="true" ht="15" customHeight="true" x14ac:dyDescent="0.2">
      <c r="C638" s="1829"/>
      <c r="D638" s="1718"/>
      <c r="H638" s="1829"/>
      <c r="I638" s="1718"/>
      <c r="M638" s="1829"/>
      <c r="N638" s="1718"/>
    </row>
    <row r="639" s="623" customFormat="true" ht="15" customHeight="true" x14ac:dyDescent="0.2">
      <c r="C639" s="1829"/>
      <c r="D639" s="1718"/>
      <c r="H639" s="1829"/>
      <c r="I639" s="1718"/>
      <c r="M639" s="1829"/>
      <c r="N639" s="1718"/>
    </row>
    <row r="640" s="623" customFormat="true" ht="15" customHeight="true" x14ac:dyDescent="0.2">
      <c r="C640" s="1829"/>
      <c r="D640" s="1718"/>
      <c r="H640" s="1829"/>
      <c r="I640" s="1718"/>
      <c r="M640" s="1829"/>
      <c r="N640" s="1718"/>
    </row>
    <row r="641" s="623" customFormat="true" ht="15" customHeight="true" x14ac:dyDescent="0.2">
      <c r="C641" s="1829"/>
      <c r="D641" s="1718"/>
      <c r="H641" s="1829"/>
      <c r="I641" s="1718"/>
      <c r="M641" s="1829"/>
      <c r="N641" s="1718"/>
    </row>
    <row r="642" s="623" customFormat="true" ht="15" customHeight="true" x14ac:dyDescent="0.2">
      <c r="C642" s="1829"/>
      <c r="D642" s="1718"/>
      <c r="H642" s="1829"/>
      <c r="I642" s="1718"/>
      <c r="M642" s="1829"/>
      <c r="N642" s="1718"/>
    </row>
    <row r="643" s="623" customFormat="true" ht="15" customHeight="true" x14ac:dyDescent="0.2">
      <c r="C643" s="1829"/>
      <c r="D643" s="1718"/>
      <c r="H643" s="1829"/>
      <c r="I643" s="1718"/>
      <c r="M643" s="1829"/>
      <c r="N643" s="1718"/>
    </row>
    <row r="644" s="623" customFormat="true" ht="15" customHeight="true" x14ac:dyDescent="0.2">
      <c r="C644" s="1829"/>
      <c r="D644" s="1718"/>
      <c r="H644" s="1829"/>
      <c r="I644" s="1718"/>
      <c r="M644" s="1829"/>
      <c r="N644" s="1718"/>
    </row>
    <row r="645" s="623" customFormat="true" ht="15" customHeight="true" x14ac:dyDescent="0.2">
      <c r="C645" s="1829"/>
      <c r="D645" s="1718"/>
      <c r="H645" s="1829"/>
      <c r="I645" s="1718"/>
      <c r="M645" s="1829"/>
      <c r="N645" s="1718"/>
    </row>
    <row r="646" s="623" customFormat="true" ht="15" customHeight="true" x14ac:dyDescent="0.2">
      <c r="C646" s="1829"/>
      <c r="D646" s="1718"/>
      <c r="H646" s="1829"/>
      <c r="I646" s="1718"/>
      <c r="M646" s="1829"/>
      <c r="N646" s="1718"/>
    </row>
    <row r="647" s="623" customFormat="true" ht="15" customHeight="true" x14ac:dyDescent="0.2">
      <c r="C647" s="1829"/>
      <c r="D647" s="1718"/>
      <c r="H647" s="1829"/>
      <c r="I647" s="1718"/>
      <c r="M647" s="1829"/>
      <c r="N647" s="1718"/>
    </row>
    <row r="648" s="623" customFormat="true" ht="15" customHeight="true" x14ac:dyDescent="0.2">
      <c r="C648" s="1829"/>
      <c r="D648" s="1718"/>
      <c r="H648" s="1829"/>
      <c r="I648" s="1718"/>
      <c r="M648" s="1829"/>
      <c r="N648" s="1718"/>
    </row>
    <row r="649" s="623" customFormat="true" ht="15" customHeight="true" x14ac:dyDescent="0.2">
      <c r="C649" s="1829"/>
      <c r="D649" s="1718"/>
      <c r="H649" s="1829"/>
      <c r="I649" s="1718"/>
      <c r="M649" s="1829"/>
      <c r="N649" s="1718"/>
    </row>
    <row r="650" s="623" customFormat="true" ht="15" customHeight="true" x14ac:dyDescent="0.2">
      <c r="C650" s="1829"/>
      <c r="D650" s="1718"/>
      <c r="H650" s="1829"/>
      <c r="I650" s="1718"/>
      <c r="M650" s="1829"/>
      <c r="N650" s="1718"/>
    </row>
    <row r="651" s="623" customFormat="true" ht="15" customHeight="true" x14ac:dyDescent="0.2">
      <c r="C651" s="1829"/>
      <c r="D651" s="1718"/>
      <c r="H651" s="1829"/>
      <c r="I651" s="1718"/>
      <c r="M651" s="1829"/>
      <c r="N651" s="1718"/>
    </row>
    <row r="652" s="623" customFormat="true" ht="15" customHeight="true" x14ac:dyDescent="0.2">
      <c r="C652" s="1829"/>
      <c r="D652" s="1718"/>
      <c r="H652" s="1829"/>
      <c r="I652" s="1718"/>
      <c r="M652" s="1829"/>
      <c r="N652" s="1718"/>
    </row>
    <row r="653" s="623" customFormat="true" ht="15" customHeight="true" x14ac:dyDescent="0.2">
      <c r="C653" s="1829"/>
      <c r="D653" s="1718"/>
      <c r="H653" s="1829"/>
      <c r="I653" s="1718"/>
      <c r="M653" s="1829"/>
      <c r="N653" s="1718"/>
    </row>
    <row r="654" s="623" customFormat="true" ht="15" customHeight="true" x14ac:dyDescent="0.2">
      <c r="C654" s="1829"/>
      <c r="D654" s="1718"/>
      <c r="H654" s="1829"/>
      <c r="I654" s="1718"/>
      <c r="M654" s="1829"/>
      <c r="N654" s="1718"/>
    </row>
    <row r="655" s="623" customFormat="true" ht="15" customHeight="true" x14ac:dyDescent="0.2">
      <c r="C655" s="1829"/>
      <c r="D655" s="1718"/>
      <c r="H655" s="1829"/>
      <c r="I655" s="1718"/>
      <c r="M655" s="1829"/>
      <c r="N655" s="1718"/>
    </row>
    <row r="656" s="623" customFormat="true" ht="15" customHeight="true" x14ac:dyDescent="0.2">
      <c r="C656" s="1829"/>
      <c r="D656" s="1718"/>
      <c r="H656" s="1829"/>
      <c r="I656" s="1718"/>
      <c r="M656" s="1829"/>
      <c r="N656" s="1718"/>
    </row>
    <row r="657" s="623" customFormat="true" ht="15" customHeight="true" x14ac:dyDescent="0.2">
      <c r="C657" s="1829"/>
      <c r="D657" s="1718"/>
      <c r="H657" s="1829"/>
      <c r="I657" s="1718"/>
      <c r="M657" s="1829"/>
      <c r="N657" s="1718"/>
    </row>
    <row r="658" s="623" customFormat="true" ht="15" customHeight="true" x14ac:dyDescent="0.2">
      <c r="C658" s="1829"/>
      <c r="D658" s="1718"/>
      <c r="H658" s="1829"/>
      <c r="I658" s="1718"/>
      <c r="M658" s="1829"/>
      <c r="N658" s="1718"/>
    </row>
    <row r="659" s="623" customFormat="true" ht="15" customHeight="true" x14ac:dyDescent="0.2">
      <c r="C659" s="1829"/>
      <c r="D659" s="1718"/>
      <c r="H659" s="1829"/>
      <c r="I659" s="1718"/>
      <c r="M659" s="1829"/>
      <c r="N659" s="1718"/>
    </row>
    <row r="660" s="623" customFormat="true" ht="15" customHeight="true" x14ac:dyDescent="0.2">
      <c r="C660" s="1829"/>
      <c r="D660" s="1718"/>
      <c r="H660" s="1829"/>
      <c r="I660" s="1718"/>
      <c r="M660" s="1829"/>
      <c r="N660" s="1718"/>
    </row>
    <row r="661" s="623" customFormat="true" ht="15" customHeight="true" x14ac:dyDescent="0.2">
      <c r="C661" s="1829"/>
      <c r="D661" s="1718"/>
      <c r="H661" s="1829"/>
      <c r="I661" s="1718"/>
      <c r="M661" s="1829"/>
      <c r="N661" s="1718"/>
    </row>
    <row r="662" s="623" customFormat="true" ht="15" customHeight="true" x14ac:dyDescent="0.2">
      <c r="C662" s="1829"/>
      <c r="D662" s="1718"/>
      <c r="H662" s="1829"/>
      <c r="I662" s="1718"/>
      <c r="M662" s="1829"/>
      <c r="N662" s="1718"/>
    </row>
    <row r="663" s="623" customFormat="true" ht="15" customHeight="true" x14ac:dyDescent="0.2">
      <c r="C663" s="1829"/>
      <c r="D663" s="1718"/>
      <c r="H663" s="1829"/>
      <c r="I663" s="1718"/>
      <c r="M663" s="1829"/>
      <c r="N663" s="1718"/>
    </row>
    <row r="664" s="623" customFormat="true" ht="15" customHeight="true" x14ac:dyDescent="0.2">
      <c r="C664" s="1829"/>
      <c r="D664" s="1718"/>
      <c r="H664" s="1829"/>
      <c r="I664" s="1718"/>
      <c r="M664" s="1829"/>
      <c r="N664" s="1718"/>
    </row>
    <row r="665" s="623" customFormat="true" ht="15" customHeight="true" x14ac:dyDescent="0.2">
      <c r="C665" s="1829"/>
      <c r="D665" s="1718"/>
      <c r="H665" s="1829"/>
      <c r="I665" s="1718"/>
      <c r="M665" s="1829"/>
      <c r="N665" s="1718"/>
    </row>
    <row r="666" s="623" customFormat="true" ht="15" customHeight="true" x14ac:dyDescent="0.2">
      <c r="C666" s="1829"/>
      <c r="D666" s="1718"/>
      <c r="H666" s="1829"/>
      <c r="I666" s="1718"/>
      <c r="M666" s="1829"/>
      <c r="N666" s="1718"/>
    </row>
    <row r="667" s="623" customFormat="true" ht="15" customHeight="true" x14ac:dyDescent="0.2">
      <c r="C667" s="1829"/>
      <c r="D667" s="1718"/>
      <c r="H667" s="1829"/>
      <c r="I667" s="1718"/>
      <c r="M667" s="1829"/>
      <c r="N667" s="1718"/>
    </row>
    <row r="668" s="623" customFormat="true" ht="15" customHeight="true" x14ac:dyDescent="0.2">
      <c r="C668" s="1829"/>
      <c r="D668" s="1718"/>
      <c r="H668" s="1829"/>
      <c r="I668" s="1718"/>
      <c r="M668" s="1829"/>
      <c r="N668" s="1718"/>
    </row>
    <row r="669" s="623" customFormat="true" ht="15" customHeight="true" x14ac:dyDescent="0.2">
      <c r="C669" s="1829"/>
      <c r="D669" s="1718"/>
      <c r="H669" s="1829"/>
      <c r="I669" s="1718"/>
      <c r="M669" s="1829"/>
      <c r="N669" s="1718"/>
    </row>
    <row r="670" s="623" customFormat="true" ht="15" customHeight="true" x14ac:dyDescent="0.2">
      <c r="C670" s="1829"/>
      <c r="D670" s="1718"/>
      <c r="H670" s="1829"/>
      <c r="I670" s="1718"/>
      <c r="M670" s="1829"/>
      <c r="N670" s="1718"/>
    </row>
    <row r="671" s="623" customFormat="true" ht="15" customHeight="true" x14ac:dyDescent="0.2">
      <c r="C671" s="1829"/>
      <c r="D671" s="1718"/>
      <c r="H671" s="1829"/>
      <c r="I671" s="1718"/>
      <c r="M671" s="1829"/>
      <c r="N671" s="1718"/>
    </row>
    <row r="672" s="623" customFormat="true" ht="15" customHeight="true" x14ac:dyDescent="0.2">
      <c r="C672" s="1829"/>
      <c r="D672" s="1718"/>
      <c r="H672" s="1829"/>
      <c r="I672" s="1718"/>
      <c r="M672" s="1829"/>
      <c r="N672" s="1718"/>
    </row>
    <row r="673" s="623" customFormat="true" ht="15" customHeight="true" x14ac:dyDescent="0.2">
      <c r="C673" s="1829"/>
      <c r="D673" s="1718"/>
      <c r="H673" s="1829"/>
      <c r="I673" s="1718"/>
      <c r="M673" s="1829"/>
      <c r="N673" s="1718"/>
    </row>
    <row r="674" s="623" customFormat="true" ht="15" customHeight="true" x14ac:dyDescent="0.2">
      <c r="C674" s="1829"/>
      <c r="D674" s="1718"/>
      <c r="H674" s="1829"/>
      <c r="I674" s="1718"/>
      <c r="M674" s="1829"/>
      <c r="N674" s="1718"/>
    </row>
    <row r="675" s="623" customFormat="true" ht="15" customHeight="true" x14ac:dyDescent="0.2">
      <c r="C675" s="1829"/>
      <c r="D675" s="1718"/>
      <c r="H675" s="1829"/>
      <c r="I675" s="1718"/>
      <c r="M675" s="1829"/>
      <c r="N675" s="1718"/>
    </row>
    <row r="676" s="623" customFormat="true" ht="15" customHeight="true" x14ac:dyDescent="0.2">
      <c r="C676" s="1829"/>
      <c r="D676" s="1718"/>
      <c r="H676" s="1829"/>
      <c r="I676" s="1718"/>
      <c r="M676" s="1829"/>
      <c r="N676" s="1718"/>
    </row>
    <row r="677" s="623" customFormat="true" ht="15" customHeight="true" x14ac:dyDescent="0.2">
      <c r="C677" s="1829"/>
      <c r="D677" s="1718"/>
      <c r="H677" s="1829"/>
      <c r="I677" s="1718"/>
      <c r="M677" s="1829"/>
      <c r="N677" s="1718"/>
    </row>
    <row r="678" s="623" customFormat="true" ht="15" customHeight="true" x14ac:dyDescent="0.2">
      <c r="C678" s="1829"/>
      <c r="D678" s="1718"/>
      <c r="H678" s="1829"/>
      <c r="I678" s="1718"/>
      <c r="M678" s="1829"/>
      <c r="N678" s="1718"/>
    </row>
    <row r="679" s="623" customFormat="true" ht="15" customHeight="true" x14ac:dyDescent="0.2">
      <c r="C679" s="1829"/>
      <c r="D679" s="1718"/>
      <c r="H679" s="1829"/>
      <c r="I679" s="1718"/>
      <c r="M679" s="1829"/>
      <c r="N679" s="1718"/>
    </row>
    <row r="680" s="623" customFormat="true" ht="15" customHeight="true" x14ac:dyDescent="0.2">
      <c r="C680" s="1829"/>
      <c r="D680" s="1718"/>
      <c r="H680" s="1829"/>
      <c r="I680" s="1718"/>
      <c r="M680" s="1829"/>
      <c r="N680" s="1718"/>
    </row>
    <row r="681" s="623" customFormat="true" ht="15" customHeight="true" x14ac:dyDescent="0.2">
      <c r="C681" s="1829"/>
      <c r="D681" s="1718"/>
      <c r="H681" s="1829"/>
      <c r="I681" s="1718"/>
      <c r="M681" s="1829"/>
      <c r="N681" s="1718"/>
    </row>
    <row r="682" s="623" customFormat="true" ht="15" customHeight="true" x14ac:dyDescent="0.2">
      <c r="C682" s="1829"/>
      <c r="D682" s="1718"/>
      <c r="H682" s="1829"/>
      <c r="I682" s="1718"/>
      <c r="M682" s="1829"/>
      <c r="N682" s="1718"/>
    </row>
    <row r="683" s="623" customFormat="true" ht="15" customHeight="true" x14ac:dyDescent="0.2">
      <c r="C683" s="1829"/>
      <c r="D683" s="1718"/>
      <c r="H683" s="1829"/>
      <c r="I683" s="1718"/>
      <c r="M683" s="1829"/>
      <c r="N683" s="1718"/>
    </row>
    <row r="684" s="623" customFormat="true" ht="15" customHeight="true" x14ac:dyDescent="0.2">
      <c r="C684" s="1829"/>
      <c r="D684" s="1718"/>
      <c r="H684" s="1829"/>
      <c r="I684" s="1718"/>
      <c r="M684" s="1829"/>
      <c r="N684" s="1718"/>
    </row>
    <row r="685" s="623" customFormat="true" ht="15" customHeight="true" x14ac:dyDescent="0.2">
      <c r="C685" s="1829"/>
      <c r="D685" s="1718"/>
      <c r="H685" s="1829"/>
      <c r="I685" s="1718"/>
      <c r="M685" s="1829"/>
      <c r="N685" s="1718"/>
    </row>
    <row r="686" s="623" customFormat="true" ht="15" customHeight="true" x14ac:dyDescent="0.2">
      <c r="C686" s="1829"/>
      <c r="D686" s="1718"/>
      <c r="H686" s="1829"/>
      <c r="I686" s="1718"/>
      <c r="M686" s="1829"/>
      <c r="N686" s="1718"/>
    </row>
    <row r="687" s="623" customFormat="true" ht="15" customHeight="true" x14ac:dyDescent="0.2">
      <c r="C687" s="1829"/>
      <c r="D687" s="1718"/>
      <c r="H687" s="1829"/>
      <c r="I687" s="1718"/>
      <c r="M687" s="1829"/>
      <c r="N687" s="1718"/>
    </row>
    <row r="688" s="623" customFormat="true" ht="15" customHeight="true" x14ac:dyDescent="0.2">
      <c r="C688" s="1829"/>
      <c r="D688" s="1718"/>
      <c r="H688" s="1829"/>
      <c r="I688" s="1718"/>
      <c r="M688" s="1829"/>
      <c r="N688" s="1718"/>
    </row>
    <row r="689" s="623" customFormat="true" ht="15" customHeight="true" x14ac:dyDescent="0.2">
      <c r="C689" s="1829"/>
      <c r="D689" s="1718"/>
      <c r="H689" s="1829"/>
      <c r="I689" s="1718"/>
      <c r="M689" s="1829"/>
      <c r="N689" s="1718"/>
    </row>
    <row r="690" s="623" customFormat="true" ht="15" customHeight="true" x14ac:dyDescent="0.2">
      <c r="C690" s="1829"/>
      <c r="D690" s="1718"/>
      <c r="H690" s="1829"/>
      <c r="I690" s="1718"/>
      <c r="M690" s="1829"/>
      <c r="N690" s="1718"/>
    </row>
    <row r="691" s="623" customFormat="true" ht="15" customHeight="true" x14ac:dyDescent="0.2">
      <c r="C691" s="1829"/>
      <c r="D691" s="1718"/>
      <c r="H691" s="1829"/>
      <c r="I691" s="1718"/>
      <c r="M691" s="1829"/>
      <c r="N691" s="1718"/>
    </row>
    <row r="692" s="307" customFormat="true" ht="15" customHeight="true" x14ac:dyDescent="0.2"/>
    <row r="693" s="307" customFormat="true" ht="15" customHeight="true" x14ac:dyDescent="0.2"/>
    <row r="694" s="307" customFormat="true" ht="15" customHeight="true" x14ac:dyDescent="0.2"/>
    <row r="695" s="307" customFormat="true" ht="15" customHeight="true" x14ac:dyDescent="0.2"/>
    <row r="696" s="307" customFormat="true" ht="15" customHeight="true" x14ac:dyDescent="0.2"/>
    <row r="697" s="307" customFormat="true" ht="15" customHeight="true" x14ac:dyDescent="0.2"/>
    <row r="698" s="307" customFormat="true" ht="15" customHeight="true" x14ac:dyDescent="0.2"/>
    <row r="699" s="307" customFormat="true" ht="15" customHeight="true" x14ac:dyDescent="0.2"/>
    <row r="700" s="307" customFormat="true" ht="15" customHeight="true" x14ac:dyDescent="0.2"/>
    <row r="1025" s="307" customFormat="true" ht="21" customHeight="true" x14ac:dyDescent="0.2">
      <c r="A1025" s="1820" t="s">
        <v>327</v>
      </c>
      <c r="B1025" s="1820"/>
      <c r="C1025" s="1820"/>
    </row>
    <row r="1026" s="307" customFormat="true" ht="15.95" customHeight="true" x14ac:dyDescent="0.2">
      <c r="A1026" s="1821" t="s">
        <v>211</v>
      </c>
      <c r="B1026" s="1821"/>
      <c r="C1026" s="792" t="s">
        <v>212</v>
      </c>
    </row>
    <row r="1027" s="307" customFormat="true" ht="17.1" customHeight="true" x14ac:dyDescent="0.2">
      <c r="A1027" s="793" t="s">
        <v>213</v>
      </c>
      <c r="B1027" s="794" t="s">
        <v>214</v>
      </c>
      <c r="C1027" s="795">
        <v>15667</v>
      </c>
    </row>
    <row r="1028" s="307" customFormat="true" ht="17.1" customHeight="true" x14ac:dyDescent="0.2">
      <c r="A1028" s="796" t="s">
        <v>215</v>
      </c>
      <c r="B1028" s="797" t="s">
        <v>214</v>
      </c>
      <c r="C1028" s="798">
        <v>15667</v>
      </c>
    </row>
    <row r="1029" s="307" customFormat="true" ht="17.1" customHeight="true" x14ac:dyDescent="0.2">
      <c r="A1029" s="796" t="s">
        <v>216</v>
      </c>
      <c r="B1029" s="797" t="s">
        <v>214</v>
      </c>
      <c r="C1029" s="798">
        <v>15667</v>
      </c>
    </row>
    <row r="1030" s="307" customFormat="true" ht="17.1" customHeight="true" x14ac:dyDescent="0.2">
      <c r="A1030" s="796" t="s">
        <v>217</v>
      </c>
      <c r="B1030" s="797" t="s">
        <v>214</v>
      </c>
      <c r="C1030" s="798">
        <v>15667</v>
      </c>
    </row>
    <row r="1031" s="307" customFormat="true" ht="17.1" customHeight="true" x14ac:dyDescent="0.2">
      <c r="A1031" s="1822" t="s">
        <v>218</v>
      </c>
      <c r="B1031" s="797" t="s">
        <v>219</v>
      </c>
      <c r="C1031" s="798">
        <v>4385</v>
      </c>
    </row>
    <row r="1032" s="307" customFormat="true" ht="17.1" customHeight="true" x14ac:dyDescent="0.2">
      <c r="A1032" s="1822"/>
      <c r="B1032" s="797" t="s">
        <v>220</v>
      </c>
      <c r="C1032" s="798">
        <v>11282</v>
      </c>
    </row>
    <row r="1033" s="307" customFormat="true" ht="17.1" customHeight="true" x14ac:dyDescent="0.2">
      <c r="A1033" s="1823"/>
      <c r="B1033" s="799" t="s">
        <v>221</v>
      </c>
      <c r="C1033" s="800">
        <v>0</v>
      </c>
    </row>
    <row r="1034" s="307" customFormat="true" ht="12.95" customHeight="true" x14ac:dyDescent="0.2">
      <c r="A1034" s="1824" t="s">
        <v>328</v>
      </c>
      <c r="B1034" s="1824"/>
      <c r="C1034" s="1824"/>
    </row>
    <row r="1035" s="307" customFormat="true" ht="15" customHeight="true" x14ac:dyDescent="0.2">
      <c r="B1035" s="406"/>
    </row>
    <row r="1036" ht="15" customHeight="true" x14ac:dyDescent="0.25">
      <c r="A1036" s="356" t="s">
        <v>120</v>
      </c>
      <c r="B1036" s="264" t="s">
        <v>121</v>
      </c>
    </row>
    <row r="1037" ht="15" customHeight="true" x14ac:dyDescent="0.2">
      <c r="A1037" s="357" t="str">
        <f>R15</f>
        <v>Banteay Mean Chey</v>
      </c>
      <c r="B1037" s="357">
        <f>BR122+BR123</f>
        <v>0</v>
      </c>
    </row>
    <row r="1038" ht="15" customHeight="true" x14ac:dyDescent="0.2">
      <c r="A1038" s="357" t="str">
        <f>S15</f>
        <v>Battambang &amp; Pailin</v>
      </c>
      <c r="B1038" s="357">
        <f>BS122+BS123</f>
        <v>0</v>
      </c>
    </row>
    <row r="1039" ht="15" customHeight="true" x14ac:dyDescent="0.2">
      <c r="A1039" s="357" t="str">
        <f>T15</f>
        <v>Kampong Cham</v>
      </c>
      <c r="B1039" s="357">
        <f>BT122+BT123</f>
        <v>0</v>
      </c>
    </row>
    <row r="1040" ht="15" customHeight="true" x14ac:dyDescent="0.2">
      <c r="A1040" s="357" t="str">
        <f>U15</f>
        <v>Kampong Chhnang</v>
      </c>
      <c r="B1040" s="357">
        <f>BU122+BU123</f>
        <v>0</v>
      </c>
    </row>
    <row r="1041" ht="15" customHeight="true" x14ac:dyDescent="0.2">
      <c r="A1041" s="357" t="str">
        <f>V15</f>
        <v>Kampong Speu</v>
      </c>
      <c r="B1041" s="357">
        <f>BV122+BV123</f>
        <v>0</v>
      </c>
    </row>
    <row r="1042" ht="15" customHeight="true" x14ac:dyDescent="0.2">
      <c r="A1042" s="357" t="str">
        <f>W15</f>
        <v>Kampong Thom</v>
      </c>
      <c r="B1042" s="357">
        <f>BW122+BW123</f>
        <v>0</v>
      </c>
    </row>
    <row r="1043" ht="15" customHeight="true" x14ac:dyDescent="0.2">
      <c r="A1043" s="357" t="str">
        <f>X15</f>
        <v>Kampot &amp; Kep</v>
      </c>
      <c r="B1043" s="357">
        <f>BX122+XR123</f>
        <v>0</v>
      </c>
    </row>
    <row r="1044" ht="15" customHeight="true" x14ac:dyDescent="0.2">
      <c r="A1044" s="357" t="str">
        <f>Y15</f>
        <v>Kandal</v>
      </c>
      <c r="B1044" s="357">
        <f>BY122+BY123</f>
        <v>0</v>
      </c>
    </row>
    <row r="1045" ht="15" customHeight="true" x14ac:dyDescent="0.2">
      <c r="A1045" s="357" t="str">
        <f>Z15</f>
        <v>Kratie</v>
      </c>
      <c r="B1045" s="357">
        <f>BZ122+BZ123</f>
        <v>0</v>
      </c>
    </row>
    <row r="1046" ht="15" customHeight="true" x14ac:dyDescent="0.2">
      <c r="A1046" s="324" t="str">
        <f>AA15</f>
        <v>Mondol Kiri &amp; Rattanak Kiri</v>
      </c>
      <c r="B1046" s="357">
        <f>CA122+CA123</f>
        <v>0</v>
      </c>
    </row>
    <row r="1047" ht="15" customHeight="true" x14ac:dyDescent="0.2">
      <c r="A1047" s="324" t="str">
        <f>AB15</f>
        <v>Otdar Mean Chey</v>
      </c>
      <c r="B1047" s="357">
        <f>CB122+CB123</f>
        <v>0</v>
      </c>
    </row>
    <row r="1048" ht="15" customHeight="true" x14ac:dyDescent="0.2">
      <c r="A1048" s="324" t="str">
        <f>AC15</f>
        <v>Phnom Penh</v>
      </c>
      <c r="B1048" s="357">
        <f>CC122+CC123</f>
        <v>0</v>
      </c>
    </row>
    <row r="1049" ht="15" customHeight="true" x14ac:dyDescent="0.2">
      <c r="A1049" s="324" t="str">
        <f>AD15</f>
        <v>Preah Sihanouk &amp; Kaoh Kong</v>
      </c>
      <c r="B1049" s="357">
        <f>CD122+CD123</f>
        <v>0</v>
      </c>
    </row>
    <row r="1050" ht="15" customHeight="true" x14ac:dyDescent="0.2">
      <c r="A1050" s="324" t="str">
        <f>AE15</f>
        <v>Preah Vihear &amp; Steung Treng</v>
      </c>
      <c r="B1050" s="357">
        <f>CE122+CE123</f>
        <v>0</v>
      </c>
    </row>
    <row r="1051" ht="15" customHeight="true" x14ac:dyDescent="0.2">
      <c r="A1051" s="324" t="str">
        <f>AF15</f>
        <v>Prey Veng</v>
      </c>
      <c r="B1051" s="357">
        <f>CF122+CF123</f>
        <v>0</v>
      </c>
    </row>
    <row r="1052" ht="15" customHeight="true" x14ac:dyDescent="0.2">
      <c r="A1052" s="324" t="str">
        <f>AG15</f>
        <v>Pursat</v>
      </c>
      <c r="B1052" s="357">
        <f>CG122+CG123</f>
        <v>0</v>
      </c>
    </row>
    <row r="1053" ht="15" customHeight="true" x14ac:dyDescent="0.2">
      <c r="A1053" s="324" t="str">
        <f>AH15</f>
        <v>Siem Reap</v>
      </c>
      <c r="B1053" s="357">
        <f>CH122+CH123</f>
        <v>0</v>
      </c>
    </row>
    <row r="1054" ht="15" customHeight="true" x14ac:dyDescent="0.2">
      <c r="A1054" s="324" t="str">
        <f>AI15</f>
        <v>Svay Rieng</v>
      </c>
      <c r="B1054" s="357">
        <f>CI122+CI123</f>
        <v>0</v>
      </c>
    </row>
    <row r="1055" ht="15" customHeight="true" x14ac:dyDescent="0.2">
      <c r="A1055" s="324" t="str">
        <f>AJ15</f>
        <v>Takeo</v>
      </c>
      <c r="B1055" s="357">
        <f>CJ122+CJ123</f>
        <v>0</v>
      </c>
    </row>
    <row r="1056" ht="15" customHeight="true" x14ac:dyDescent="0.2">
      <c r="A1056" s="324">
        <f>AK15</f>
        <v>0</v>
      </c>
      <c r="B1056" s="357">
        <f>CK122+CK123</f>
        <v>0</v>
      </c>
    </row>
    <row r="1057" ht="15" customHeight="true" x14ac:dyDescent="0.2">
      <c r="A1057" s="324">
        <f>AL15</f>
        <v>0</v>
      </c>
      <c r="B1057" s="357">
        <f>CL122+CL123</f>
        <v>0</v>
      </c>
    </row>
    <row r="1058" ht="15" customHeight="true" x14ac:dyDescent="0.2">
      <c r="A1058" s="324">
        <f>AM15</f>
        <v>0</v>
      </c>
      <c r="B1058" s="357">
        <f>CM122+CM123</f>
        <v>0</v>
      </c>
    </row>
    <row r="1059" ht="15" customHeight="true" x14ac:dyDescent="0.2">
      <c r="A1059" s="324">
        <f>AN15</f>
        <v>0</v>
      </c>
      <c r="B1059" s="357">
        <f>CN122+CN123</f>
        <v>0</v>
      </c>
    </row>
    <row r="1060" ht="15" customHeight="true" x14ac:dyDescent="0.2">
      <c r="A1060" s="324">
        <f>AO15</f>
        <v>0</v>
      </c>
      <c r="B1060" s="357">
        <f>CO122+CO123</f>
        <v>0</v>
      </c>
    </row>
    <row r="1061" ht="15" customHeight="true" x14ac:dyDescent="0.2">
      <c r="A1061" s="324">
        <f>AP15</f>
        <v>0</v>
      </c>
      <c r="B1061" s="357">
        <f>CP122+CP123</f>
        <v>0</v>
      </c>
    </row>
    <row r="1062" ht="15" customHeight="true" x14ac:dyDescent="0.2">
      <c r="A1062" s="324">
        <f>AQ15</f>
        <v>0</v>
      </c>
      <c r="B1062" s="357">
        <f>CQ122+CQ123</f>
        <v>0</v>
      </c>
    </row>
    <row r="1063" ht="15" customHeight="true" x14ac:dyDescent="0.2">
      <c r="A1063" s="324">
        <f>AR15</f>
        <v>0</v>
      </c>
      <c r="B1063" s="357">
        <f>CR122+CR123</f>
        <v>0</v>
      </c>
    </row>
    <row r="1064" ht="15" customHeight="true" x14ac:dyDescent="0.2">
      <c r="A1064" s="324">
        <f>AS15</f>
        <v>0</v>
      </c>
      <c r="B1064" s="357">
        <f>CS122+CS123</f>
        <v>0</v>
      </c>
    </row>
    <row r="1065" ht="15" customHeight="true" x14ac:dyDescent="0.2">
      <c r="A1065" s="324">
        <f>AT15</f>
        <v>0</v>
      </c>
      <c r="B1065" s="357">
        <f>CT122+CT123</f>
        <v>0</v>
      </c>
    </row>
    <row r="1066" ht="15" customHeight="true" x14ac:dyDescent="0.2">
      <c r="A1066" s="324">
        <f>AU15</f>
        <v>0</v>
      </c>
      <c r="B1066" s="357">
        <f>CU122+CU123</f>
        <v>0</v>
      </c>
    </row>
    <row r="1067" ht="15" customHeight="true" x14ac:dyDescent="0.2">
      <c r="A1067" s="324">
        <f>AV15</f>
        <v>0</v>
      </c>
      <c r="B1067" s="357">
        <f>CV122+CV123</f>
        <v>0</v>
      </c>
    </row>
    <row r="1068" ht="15" customHeight="true" x14ac:dyDescent="0.2">
      <c r="A1068" s="324">
        <f>AW15</f>
        <v>0</v>
      </c>
      <c r="B1068" s="357">
        <f>CW122+CW123</f>
        <v>0</v>
      </c>
    </row>
    <row r="1069" ht="15" customHeight="true" x14ac:dyDescent="0.2">
      <c r="A1069" s="324">
        <f>AX15</f>
        <v>0</v>
      </c>
      <c r="B1069" s="357">
        <f>CX122+CX123</f>
        <v>0</v>
      </c>
    </row>
    <row r="1070" ht="15" customHeight="true" x14ac:dyDescent="0.2">
      <c r="A1070" s="324">
        <f>AY15</f>
        <v>0</v>
      </c>
      <c r="B1070" s="357">
        <f>CY122+CY123</f>
        <v>0</v>
      </c>
    </row>
  </sheetData>
  <mergeCells count="960">
    <mergeCell ref="A2:B2"/>
    <mergeCell ref="A7:B7"/>
    <mergeCell ref="A8:B8"/>
    <mergeCell ref="A14:B15"/>
    <mergeCell ref="C14:G14"/>
    <mergeCell ref="H14:L14"/>
    <mergeCell ref="A27:B28"/>
    <mergeCell ref="C27:G27"/>
    <mergeCell ref="H27:L27"/>
    <mergeCell ref="M27:Q27"/>
    <mergeCell ref="R27:AJ27"/>
    <mergeCell ref="A29:A30"/>
    <mergeCell ref="M14:Q14"/>
    <mergeCell ref="R14:AJ14"/>
    <mergeCell ref="A16:A17"/>
    <mergeCell ref="A18:A21"/>
    <mergeCell ref="A22:A23"/>
    <mergeCell ref="A24:A26"/>
    <mergeCell ref="A43:A44"/>
    <mergeCell ref="A45:A46"/>
    <mergeCell ref="A47:B48"/>
    <mergeCell ref="C47:G47"/>
    <mergeCell ref="H47:L47"/>
    <mergeCell ref="M47:Q47"/>
    <mergeCell ref="A31:A32"/>
    <mergeCell ref="A33:A34"/>
    <mergeCell ref="A35:A36"/>
    <mergeCell ref="A37:A38"/>
    <mergeCell ref="A39:A40"/>
    <mergeCell ref="A41:A42"/>
    <mergeCell ref="A108:B108"/>
    <mergeCell ref="A113:B113"/>
    <mergeCell ref="A114:B114"/>
    <mergeCell ref="A120:B121"/>
    <mergeCell ref="C120:G120"/>
    <mergeCell ref="H120:L120"/>
    <mergeCell ref="R47:AJ47"/>
    <mergeCell ref="A49:A62"/>
    <mergeCell ref="A63:A65"/>
    <mergeCell ref="A66:A68"/>
    <mergeCell ref="A69:A70"/>
    <mergeCell ref="A71:A72"/>
    <mergeCell ref="M133:Q133"/>
    <mergeCell ref="R133:AJ133"/>
    <mergeCell ref="A135:A139"/>
    <mergeCell ref="M120:Q120"/>
    <mergeCell ref="R120:AJ120"/>
    <mergeCell ref="A122:A123"/>
    <mergeCell ref="A124:A127"/>
    <mergeCell ref="A128:A129"/>
    <mergeCell ref="A130:A132"/>
    <mergeCell ref="A140:A152"/>
    <mergeCell ref="A153:A155"/>
    <mergeCell ref="A156:A157"/>
    <mergeCell ref="A159:B160"/>
    <mergeCell ref="C159:G159"/>
    <mergeCell ref="H159:L159"/>
    <mergeCell ref="A133:B134"/>
    <mergeCell ref="C133:G133"/>
    <mergeCell ref="H133:L133"/>
    <mergeCell ref="A213:B213"/>
    <mergeCell ref="A214:B214"/>
    <mergeCell ref="A220:B221"/>
    <mergeCell ref="C220:G220"/>
    <mergeCell ref="H220:L220"/>
    <mergeCell ref="M220:Q220"/>
    <mergeCell ref="M159:Q159"/>
    <mergeCell ref="R159:AJ159"/>
    <mergeCell ref="A161:A162"/>
    <mergeCell ref="A163:A166"/>
    <mergeCell ref="A167:A180"/>
    <mergeCell ref="A208:B208"/>
    <mergeCell ref="A232:A234"/>
    <mergeCell ref="A235:A239"/>
    <mergeCell ref="A1025:C1025"/>
    <mergeCell ref="A1026:B1026"/>
    <mergeCell ref="A1031:A1033"/>
    <mergeCell ref="A1034:C1034"/>
    <mergeCell ref="R220:AJ220"/>
    <mergeCell ref="A222:A224"/>
    <mergeCell ref="A225:A228"/>
    <mergeCell ref="A230:B231"/>
    <mergeCell ref="C230:G230"/>
    <mergeCell ref="H230:L230"/>
    <mergeCell ref="M230:Q230"/>
    <mergeCell ref="R230:AJ230"/>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5:D405"/>
    <mergeCell ref="H405:I405"/>
    <mergeCell ref="M405:N405"/>
    <mergeCell ref="C406:D406"/>
    <mergeCell ref="H406:I406"/>
    <mergeCell ref="M406:N406"/>
    <mergeCell ref="C401:D402"/>
    <mergeCell ref="H401:I402"/>
    <mergeCell ref="M401:N40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45:D445"/>
    <mergeCell ref="H445:I445"/>
    <mergeCell ref="M445:N445"/>
    <mergeCell ref="C446:D446"/>
    <mergeCell ref="H446:I446"/>
    <mergeCell ref="M446:N446"/>
    <mergeCell ref="C443:E443"/>
    <mergeCell ref="H443:I443"/>
    <mergeCell ref="M443:N443"/>
    <mergeCell ref="C444:D444"/>
    <mergeCell ref="H444:I444"/>
    <mergeCell ref="M444:N444"/>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53:D453"/>
    <mergeCell ref="H453:I453"/>
    <mergeCell ref="M453:N453"/>
    <mergeCell ref="C454:D454"/>
    <mergeCell ref="H454:I454"/>
    <mergeCell ref="M454:N454"/>
    <mergeCell ref="C451:D451"/>
    <mergeCell ref="H451:J451"/>
    <mergeCell ref="M451:N451"/>
    <mergeCell ref="C452:D452"/>
    <mergeCell ref="H452:I452"/>
    <mergeCell ref="M452:O452"/>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85:D486"/>
    <mergeCell ref="E485:G485"/>
    <mergeCell ref="H485:I485"/>
    <mergeCell ref="M485:N485"/>
    <mergeCell ref="H486:I486"/>
    <mergeCell ref="M486:N486"/>
    <mergeCell ref="C483:D483"/>
    <mergeCell ref="H483:I483"/>
    <mergeCell ref="M483:N483"/>
    <mergeCell ref="C484:G484"/>
    <mergeCell ref="H484:I484"/>
    <mergeCell ref="M484:N484"/>
    <mergeCell ref="C489:D489"/>
    <mergeCell ref="H489:I489"/>
    <mergeCell ref="M489:N489"/>
    <mergeCell ref="C490:E490"/>
    <mergeCell ref="H490:I490"/>
    <mergeCell ref="M490:N490"/>
    <mergeCell ref="C487:D487"/>
    <mergeCell ref="H487:I487"/>
    <mergeCell ref="M487:N487"/>
    <mergeCell ref="C488:D488"/>
    <mergeCell ref="H488:I488"/>
    <mergeCell ref="M488:N488"/>
    <mergeCell ref="C494:D494"/>
    <mergeCell ref="H494:I494"/>
    <mergeCell ref="M494:N494"/>
    <mergeCell ref="C495:D495"/>
    <mergeCell ref="H495:I495"/>
    <mergeCell ref="M495:N495"/>
    <mergeCell ref="C491:D492"/>
    <mergeCell ref="H491:I491"/>
    <mergeCell ref="M491:N491"/>
    <mergeCell ref="H492:I492"/>
    <mergeCell ref="M492:N492"/>
    <mergeCell ref="C493:D493"/>
    <mergeCell ref="H493:I493"/>
    <mergeCell ref="M493:N493"/>
    <mergeCell ref="C498:D498"/>
    <mergeCell ref="H498:I498"/>
    <mergeCell ref="M498:N498"/>
    <mergeCell ref="C499:D499"/>
    <mergeCell ref="H499:I499"/>
    <mergeCell ref="M499:N499"/>
    <mergeCell ref="C496:D496"/>
    <mergeCell ref="H496:I496"/>
    <mergeCell ref="M496:N496"/>
    <mergeCell ref="C497:D497"/>
    <mergeCell ref="H497:I497"/>
    <mergeCell ref="M497:N497"/>
    <mergeCell ref="O503:Q503"/>
    <mergeCell ref="C504:D504"/>
    <mergeCell ref="H504:I504"/>
    <mergeCell ref="C500:D500"/>
    <mergeCell ref="H500:L500"/>
    <mergeCell ref="M500:N500"/>
    <mergeCell ref="C501:D501"/>
    <mergeCell ref="H501:I502"/>
    <mergeCell ref="J501:L501"/>
    <mergeCell ref="M501:N501"/>
    <mergeCell ref="C502:D502"/>
    <mergeCell ref="M502:Q502"/>
    <mergeCell ref="C505:D505"/>
    <mergeCell ref="H505:I505"/>
    <mergeCell ref="M505:N505"/>
    <mergeCell ref="C506:D506"/>
    <mergeCell ref="H506:J506"/>
    <mergeCell ref="M506:N506"/>
    <mergeCell ref="C503:D503"/>
    <mergeCell ref="H503:I503"/>
    <mergeCell ref="M503:N504"/>
    <mergeCell ref="C511:D511"/>
    <mergeCell ref="H511:I511"/>
    <mergeCell ref="M511:N511"/>
    <mergeCell ref="C512:D512"/>
    <mergeCell ref="H512:I512"/>
    <mergeCell ref="M512:N512"/>
    <mergeCell ref="C507:D507"/>
    <mergeCell ref="H507:I508"/>
    <mergeCell ref="M507:N507"/>
    <mergeCell ref="C508:D508"/>
    <mergeCell ref="M508:O508"/>
    <mergeCell ref="C509:D509"/>
    <mergeCell ref="H509:I509"/>
    <mergeCell ref="M509:N510"/>
    <mergeCell ref="C510:D510"/>
    <mergeCell ref="H510:I510"/>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31:D531"/>
    <mergeCell ref="H531:I531"/>
    <mergeCell ref="M531:N531"/>
    <mergeCell ref="C532:E532"/>
    <mergeCell ref="H532:I532"/>
    <mergeCell ref="M532:N532"/>
    <mergeCell ref="C529:D529"/>
    <mergeCell ref="H529:I529"/>
    <mergeCell ref="M529:N529"/>
    <mergeCell ref="C530:D530"/>
    <mergeCell ref="H530:I530"/>
    <mergeCell ref="M530:N530"/>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55:D555"/>
    <mergeCell ref="H555:I555"/>
    <mergeCell ref="M555:N555"/>
    <mergeCell ref="C556:D556"/>
    <mergeCell ref="H556:J556"/>
    <mergeCell ref="M556:N556"/>
    <mergeCell ref="C553:D553"/>
    <mergeCell ref="H553:I553"/>
    <mergeCell ref="M553:N553"/>
    <mergeCell ref="C554:D554"/>
    <mergeCell ref="H554:I554"/>
    <mergeCell ref="M554:N554"/>
    <mergeCell ref="C559:D559"/>
    <mergeCell ref="H559:I559"/>
    <mergeCell ref="M559:O559"/>
    <mergeCell ref="C560:D560"/>
    <mergeCell ref="H560:I560"/>
    <mergeCell ref="M560:N560"/>
    <mergeCell ref="C557:D557"/>
    <mergeCell ref="H557:I557"/>
    <mergeCell ref="M557:N557"/>
    <mergeCell ref="C558:D558"/>
    <mergeCell ref="H558:I558"/>
    <mergeCell ref="M558:N558"/>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9:D599"/>
    <mergeCell ref="H599:I599"/>
    <mergeCell ref="M599:N599"/>
    <mergeCell ref="C600:D600"/>
    <mergeCell ref="H600:I600"/>
    <mergeCell ref="M600:N600"/>
    <mergeCell ref="C597:D597"/>
    <mergeCell ref="H597:I597"/>
    <mergeCell ref="M597:N597"/>
    <mergeCell ref="C598:D598"/>
    <mergeCell ref="H598:I598"/>
    <mergeCell ref="M598:N598"/>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1:D691"/>
    <mergeCell ref="H691:I691"/>
    <mergeCell ref="M691:N691"/>
    <mergeCell ref="C689:D689"/>
    <mergeCell ref="H689:I689"/>
    <mergeCell ref="M689:N689"/>
    <mergeCell ref="C690:D690"/>
    <mergeCell ref="H690:I690"/>
    <mergeCell ref="M690:N690"/>
  </mergeCells>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8049" r:id="rId4" name="Button 1">
              <controlPr defaultSize="0" autoFill="0" autoPict="0" macro="[0]!GoTo_MATRIX">
                <anchor moveWithCells="1">
                  <from>
                    <xdr:col>8</xdr:col>
                    <xdr:colOff>361950</xdr:colOff>
                    <xdr:row>106</xdr:row>
                    <xdr:rowOff>0</xdr:rowOff>
                  </from>
                  <to>
                    <xdr:col>10</xdr:col>
                    <xdr:colOff>542925</xdr:colOff>
                    <xdr:row>106</xdr:row>
                    <xdr:rowOff>209550</xdr:rowOff>
                  </to>
                </anchor>
              </controlPr>
            </control>
          </mc:Choice>
        </mc:AlternateContent>
        <mc:AlternateContent xmlns:mc="http://schemas.openxmlformats.org/markup-compatibility/2006">
          <mc:Choice Requires="x14">
            <control shapeId="258050" r:id="rId5" name="Button 2">
              <controlPr defaultSize="0" autoFill="0" autoPict="0" macro="[0]!GoTo_MATRIX">
                <anchor moveWithCells="1">
                  <from>
                    <xdr:col>8</xdr:col>
                    <xdr:colOff>371475</xdr:colOff>
                    <xdr:row>0</xdr:row>
                    <xdr:rowOff>0</xdr:rowOff>
                  </from>
                  <to>
                    <xdr:col>10</xdr:col>
                    <xdr:colOff>552450</xdr:colOff>
                    <xdr:row>0</xdr:row>
                    <xdr:rowOff>209550</xdr:rowOff>
                  </to>
                </anchor>
              </controlPr>
            </control>
          </mc:Choice>
        </mc:AlternateContent>
        <mc:AlternateContent xmlns:mc="http://schemas.openxmlformats.org/markup-compatibility/2006">
          <mc:Choice Requires="x14">
            <control shapeId="258051" r:id="rId6" name="Button 3">
              <controlPr defaultSize="0" print="0" autoFill="0" autoPict="0" macro="[0]!GoTo_SANITATION">
                <anchor moveWithCells="1">
                  <from>
                    <xdr:col>0</xdr:col>
                    <xdr:colOff>752475</xdr:colOff>
                    <xdr:row>0</xdr:row>
                    <xdr:rowOff>0</xdr:rowOff>
                  </from>
                  <to>
                    <xdr:col>0</xdr:col>
                    <xdr:colOff>1895475</xdr:colOff>
                    <xdr:row>0</xdr:row>
                    <xdr:rowOff>209550</xdr:rowOff>
                  </to>
                </anchor>
              </controlPr>
            </control>
          </mc:Choice>
        </mc:AlternateContent>
        <mc:AlternateContent xmlns:mc="http://schemas.openxmlformats.org/markup-compatibility/2006">
          <mc:Choice Requires="x14">
            <control shapeId="258052" r:id="rId7" name="Button 4">
              <controlPr defaultSize="0" print="0" autoFill="0" autoPict="0" macro="[0]!GoTo_HYGIENE">
                <anchor moveWithCells="1">
                  <from>
                    <xdr:col>1</xdr:col>
                    <xdr:colOff>19050</xdr:colOff>
                    <xdr:row>0</xdr:row>
                    <xdr:rowOff>0</xdr:rowOff>
                  </from>
                  <to>
                    <xdr:col>1</xdr:col>
                    <xdr:colOff>1076325</xdr:colOff>
                    <xdr:row>0</xdr:row>
                    <xdr:rowOff>209550</xdr:rowOff>
                  </to>
                </anchor>
              </controlPr>
            </control>
          </mc:Choice>
        </mc:AlternateContent>
        <mc:AlternateContent xmlns:mc="http://schemas.openxmlformats.org/markup-compatibility/2006">
          <mc:Choice Requires="x14">
            <control shapeId="258053" r:id="rId8" name="Button 5">
              <controlPr defaultSize="0" print="0" autoFill="0" autoPict="0" macro="[0]!GoTo_HYGIENE">
                <anchor moveWithCells="1">
                  <from>
                    <xdr:col>0</xdr:col>
                    <xdr:colOff>876300</xdr:colOff>
                    <xdr:row>106</xdr:row>
                    <xdr:rowOff>0</xdr:rowOff>
                  </from>
                  <to>
                    <xdr:col>0</xdr:col>
                    <xdr:colOff>1895475</xdr:colOff>
                    <xdr:row>106</xdr:row>
                    <xdr:rowOff>209550</xdr:rowOff>
                  </to>
                </anchor>
              </controlPr>
            </control>
          </mc:Choice>
        </mc:AlternateContent>
        <mc:AlternateContent xmlns:mc="http://schemas.openxmlformats.org/markup-compatibility/2006">
          <mc:Choice Requires="x14">
            <control shapeId="258054" r:id="rId9" name="Button 6">
              <controlPr defaultSize="0" print="0" autoFill="0" autoPict="0" macro="[0]!GoTo_WATER">
                <anchor moveWithCells="1">
                  <from>
                    <xdr:col>1</xdr:col>
                    <xdr:colOff>9525</xdr:colOff>
                    <xdr:row>106</xdr:row>
                    <xdr:rowOff>0</xdr:rowOff>
                  </from>
                  <to>
                    <xdr:col>1</xdr:col>
                    <xdr:colOff>962025</xdr:colOff>
                    <xdr:row>106</xdr:row>
                    <xdr:rowOff>209550</xdr:rowOff>
                  </to>
                </anchor>
              </controlPr>
            </control>
          </mc:Choice>
        </mc:AlternateContent>
        <mc:AlternateContent xmlns:mc="http://schemas.openxmlformats.org/markup-compatibility/2006">
          <mc:Choice Requires="x14">
            <control shapeId="258055" r:id="rId10" name="Button 7">
              <controlPr defaultSize="0" print="0" autoFill="0" autoPict="0" macro="[0]!GoTo_WATER">
                <anchor moveWithCells="1">
                  <from>
                    <xdr:col>0</xdr:col>
                    <xdr:colOff>942975</xdr:colOff>
                    <xdr:row>206</xdr:row>
                    <xdr:rowOff>0</xdr:rowOff>
                  </from>
                  <to>
                    <xdr:col>0</xdr:col>
                    <xdr:colOff>1895475</xdr:colOff>
                    <xdr:row>206</xdr:row>
                    <xdr:rowOff>209550</xdr:rowOff>
                  </to>
                </anchor>
              </controlPr>
            </control>
          </mc:Choice>
        </mc:AlternateContent>
        <mc:AlternateContent xmlns:mc="http://schemas.openxmlformats.org/markup-compatibility/2006">
          <mc:Choice Requires="x14">
            <control shapeId="258056" r:id="rId11" name="Button 8">
              <controlPr defaultSize="0" print="0" autoFill="0" autoPict="0" macro="[0]!GoTo_SANITATION">
                <anchor moveWithCells="1">
                  <from>
                    <xdr:col>1</xdr:col>
                    <xdr:colOff>9525</xdr:colOff>
                    <xdr:row>206</xdr:row>
                    <xdr:rowOff>0</xdr:rowOff>
                  </from>
                  <to>
                    <xdr:col>1</xdr:col>
                    <xdr:colOff>1228725</xdr:colOff>
                    <xdr:row>206</xdr:row>
                    <xdr:rowOff>209550</xdr:rowOff>
                  </to>
                </anchor>
              </controlPr>
            </control>
          </mc:Choice>
        </mc:AlternateContent>
        <mc:AlternateContent xmlns:mc="http://schemas.openxmlformats.org/markup-compatibility/2006">
          <mc:Choice Requires="x14">
            <control shapeId="258057" r:id="rId12" name="Button 9">
              <controlPr defaultSize="0" print="0" autoFill="0" autoPict="0" macro="[0]!GoTo_REGION">
                <anchor moveWithCells="1">
                  <from>
                    <xdr:col>2</xdr:col>
                    <xdr:colOff>0</xdr:colOff>
                    <xdr:row>0</xdr:row>
                    <xdr:rowOff>0</xdr:rowOff>
                  </from>
                  <to>
                    <xdr:col>3</xdr:col>
                    <xdr:colOff>647700</xdr:colOff>
                    <xdr:row>0</xdr:row>
                    <xdr:rowOff>209550</xdr:rowOff>
                  </to>
                </anchor>
              </controlPr>
            </control>
          </mc:Choice>
        </mc:AlternateContent>
        <mc:AlternateContent xmlns:mc="http://schemas.openxmlformats.org/markup-compatibility/2006">
          <mc:Choice Requires="x14">
            <control shapeId="258058" r:id="rId13" name="Button 10">
              <controlPr defaultSize="0" print="0" autoFill="0" autoPict="0" macro="[0]!GoTo_NATIONAL">
                <anchor moveWithCells="1">
                  <from>
                    <xdr:col>17</xdr:col>
                    <xdr:colOff>0</xdr:colOff>
                    <xdr:row>0</xdr:row>
                    <xdr:rowOff>0</xdr:rowOff>
                  </from>
                  <to>
                    <xdr:col>19</xdr:col>
                    <xdr:colOff>257175</xdr:colOff>
                    <xdr:row>0</xdr:row>
                    <xdr:rowOff>209550</xdr:rowOff>
                  </to>
                </anchor>
              </controlPr>
            </control>
          </mc:Choice>
        </mc:AlternateContent>
        <mc:AlternateContent xmlns:mc="http://schemas.openxmlformats.org/markup-compatibility/2006">
          <mc:Choice Requires="x14">
            <control shapeId="258059" r:id="rId14" name="Button 11">
              <controlPr defaultSize="0" print="0" autoFill="0" autoPict="0" macro="[0]!GoTo_WATER">
                <anchor moveWithCells="1">
                  <from>
                    <xdr:col>1</xdr:col>
                    <xdr:colOff>161925</xdr:colOff>
                    <xdr:row>398</xdr:row>
                    <xdr:rowOff>133350</xdr:rowOff>
                  </from>
                  <to>
                    <xdr:col>1</xdr:col>
                    <xdr:colOff>1638300</xdr:colOff>
                    <xdr:row>400</xdr:row>
                    <xdr:rowOff>19050</xdr:rowOff>
                  </to>
                </anchor>
              </controlPr>
            </control>
          </mc:Choice>
        </mc:AlternateContent>
        <mc:AlternateContent xmlns:mc="http://schemas.openxmlformats.org/markup-compatibility/2006">
          <mc:Choice Requires="x14">
            <control shapeId="258060" r:id="rId15" name="Button 12">
              <controlPr defaultSize="0" autoFill="0" autoPict="0" macro="[0]!GoTo_MATRIX">
                <anchor moveWithCells="1">
                  <from>
                    <xdr:col>8</xdr:col>
                    <xdr:colOff>295275</xdr:colOff>
                    <xdr:row>206</xdr:row>
                    <xdr:rowOff>0</xdr:rowOff>
                  </from>
                  <to>
                    <xdr:col>10</xdr:col>
                    <xdr:colOff>514350</xdr:colOff>
                    <xdr:row>206</xdr:row>
                    <xdr:rowOff>209550</xdr:rowOff>
                  </to>
                </anchor>
              </controlPr>
            </control>
          </mc:Choice>
        </mc:AlternateContent>
        <mc:AlternateContent xmlns:mc="http://schemas.openxmlformats.org/markup-compatibility/2006">
          <mc:Choice Requires="x14">
            <control shapeId="258061" r:id="rId16" name="Button 13">
              <controlPr defaultSize="0" print="0" autoFill="0" autoPict="0" macro="[0]!GoTo_REGION">
                <anchor moveWithCells="1">
                  <from>
                    <xdr:col>2</xdr:col>
                    <xdr:colOff>0</xdr:colOff>
                    <xdr:row>106</xdr:row>
                    <xdr:rowOff>0</xdr:rowOff>
                  </from>
                  <to>
                    <xdr:col>3</xdr:col>
                    <xdr:colOff>609600</xdr:colOff>
                    <xdr:row>106</xdr:row>
                    <xdr:rowOff>209550</xdr:rowOff>
                  </to>
                </anchor>
              </controlPr>
            </control>
          </mc:Choice>
        </mc:AlternateContent>
        <mc:AlternateContent xmlns:mc="http://schemas.openxmlformats.org/markup-compatibility/2006">
          <mc:Choice Requires="x14">
            <control shapeId="258062" r:id="rId17" name="Button 14">
              <controlPr defaultSize="0" print="0" autoFill="0" autoPict="0" macro="[0]!GoTo_REGION">
                <anchor moveWithCells="1">
                  <from>
                    <xdr:col>2</xdr:col>
                    <xdr:colOff>0</xdr:colOff>
                    <xdr:row>206</xdr:row>
                    <xdr:rowOff>0</xdr:rowOff>
                  </from>
                  <to>
                    <xdr:col>3</xdr:col>
                    <xdr:colOff>647700</xdr:colOff>
                    <xdr:row>206</xdr:row>
                    <xdr:rowOff>209550</xdr:rowOff>
                  </to>
                </anchor>
              </controlPr>
            </control>
          </mc:Choice>
        </mc:AlternateContent>
        <mc:AlternateContent xmlns:mc="http://schemas.openxmlformats.org/markup-compatibility/2006">
          <mc:Choice Requires="x14">
            <control shapeId="258063" r:id="rId18" name="Button 15">
              <controlPr defaultSize="0" print="0" autoFill="0" autoPict="0" macro="[0]!GoTo_NATIONAL">
                <anchor moveWithCells="1">
                  <from>
                    <xdr:col>17</xdr:col>
                    <xdr:colOff>38100</xdr:colOff>
                    <xdr:row>106</xdr:row>
                    <xdr:rowOff>0</xdr:rowOff>
                  </from>
                  <to>
                    <xdr:col>19</xdr:col>
                    <xdr:colOff>257175</xdr:colOff>
                    <xdr:row>106</xdr:row>
                    <xdr:rowOff>209550</xdr:rowOff>
                  </to>
                </anchor>
              </controlPr>
            </control>
          </mc:Choice>
        </mc:AlternateContent>
        <mc:AlternateContent xmlns:mc="http://schemas.openxmlformats.org/markup-compatibility/2006">
          <mc:Choice Requires="x14">
            <control shapeId="258064" r:id="rId19" name="Button 16">
              <controlPr defaultSize="0" print="0" autoFill="0" autoPict="0" macro="[0]!GoTo_NATIONAL">
                <anchor moveWithCells="1">
                  <from>
                    <xdr:col>17</xdr:col>
                    <xdr:colOff>19050</xdr:colOff>
                    <xdr:row>206</xdr:row>
                    <xdr:rowOff>0</xdr:rowOff>
                  </from>
                  <to>
                    <xdr:col>19</xdr:col>
                    <xdr:colOff>238125</xdr:colOff>
                    <xdr:row>206</xdr:row>
                    <xdr:rowOff>209550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2EBD2-01D3-4C54-8A86-BA334DCA9902}">
  <sheetPr codeName="Feuil9"/>
  <dimension ref="A1:AK1070"/>
  <sheetViews>
    <sheetView workbookViewId="0"/>
  </sheetViews>
  <sheetFormatPr defaultColWidth="13.5703125" defaultRowHeight="15" customHeight="true" x14ac:dyDescent="0.2"/>
  <cols>
    <col min="1" max="1" width="30.7109375" style="394" customWidth="true"/>
    <col min="2" max="2" width="32.7109375" style="394" customWidth="true"/>
    <col min="3" max="28" width="10.7109375" style="394" customWidth="true"/>
    <col min="29" max="16384" width="13.5703125" style="394"/>
  </cols>
  <sheetData>
    <row r="1" s="257" customFormat="true" ht="17.25" customHeight="true" x14ac:dyDescent="0.2"/>
    <row r="2" s="257" customFormat="true" ht="22.5" customHeight="true" x14ac:dyDescent="0.35">
      <c r="A2" s="1856" t="str">
        <f>A1026</f>
        <v>Cambodia</v>
      </c>
      <c r="B2" s="1857"/>
    </row>
    <row r="3" s="257" customFormat="true" ht="22.5" customHeight="true" x14ac:dyDescent="0.35">
      <c r="A3" s="396" t="s">
        <v>146</v>
      </c>
      <c r="B3" s="397"/>
    </row>
    <row r="4" s="257" customFormat="true" ht="22.5" customHeight="true" x14ac:dyDescent="0.35">
      <c r="A4" s="398" t="str">
        <f>A1034</f>
        <v>2010</v>
      </c>
      <c r="B4" s="514"/>
    </row>
    <row r="5" s="257" customFormat="true" ht="15" customHeight="true" x14ac:dyDescent="0.35">
      <c r="A5" s="399"/>
      <c r="B5" s="397"/>
    </row>
    <row r="6" s="257" customFormat="true" ht="15" customHeight="true" x14ac:dyDescent="0.25">
      <c r="A6" s="400" t="s">
        <v>147</v>
      </c>
      <c r="B6" s="397"/>
    </row>
    <row r="7" s="257" customFormat="true" ht="15" customHeight="true" x14ac:dyDescent="0.25">
      <c r="A7" s="1852" t="s">
        <v>40</v>
      </c>
      <c r="B7" s="1853"/>
    </row>
    <row r="8" s="257" customFormat="true" ht="15" customHeight="true" x14ac:dyDescent="0.2">
      <c r="A8" s="1854" t="s">
        <v>39</v>
      </c>
      <c r="B8" s="1855"/>
    </row>
    <row r="9" s="257" customFormat="true" ht="15" customHeight="true" x14ac:dyDescent="0.2">
      <c r="A9" s="401" t="s">
        <v>148</v>
      </c>
      <c r="B9" s="397" t="str">
        <f>A1025</f>
        <v>DHS10</v>
      </c>
    </row>
    <row r="10" s="257" customFormat="true" ht="15" customHeight="true" x14ac:dyDescent="0.2">
      <c r="A10" s="402" t="str">
        <f>B1028</f>
        <v/>
      </c>
      <c r="B10" s="397"/>
    </row>
    <row r="11" s="257" customFormat="true" ht="15" customHeight="true" x14ac:dyDescent="0.2">
      <c r="A11" s="402" t="str">
        <f>B1027</f>
        <v/>
      </c>
      <c r="B11" s="403"/>
    </row>
    <row r="12" s="257" customFormat="true" ht="15" customHeight="true" x14ac:dyDescent="0.2">
      <c r="A12" s="401"/>
      <c r="B12" s="397"/>
    </row>
    <row r="13" s="257" customFormat="true" ht="15" customHeight="true" x14ac:dyDescent="0.2">
      <c r="A13" s="404"/>
      <c r="B13" s="405"/>
    </row>
    <row r="14" s="406" customFormat="true" ht="20.1" customHeight="true" x14ac:dyDescent="0.2">
      <c r="A14" s="1845" t="s">
        <v>309</v>
      </c>
      <c r="B14" s="1845"/>
      <c r="C14" s="1847" t="s">
        <v>150</v>
      </c>
      <c r="D14" s="1848"/>
      <c r="E14" s="1848"/>
      <c r="F14" s="1848"/>
      <c r="G14" s="1849"/>
      <c r="H14" s="1849" t="s">
        <v>38</v>
      </c>
      <c r="I14" s="1848"/>
      <c r="J14" s="1848"/>
      <c r="K14" s="1848"/>
      <c r="L14" s="1849"/>
      <c r="M14" s="1849" t="s">
        <v>37</v>
      </c>
      <c r="N14" s="1848"/>
      <c r="O14" s="1848"/>
      <c r="P14" s="1848"/>
      <c r="Q14" s="1849"/>
      <c r="R14" s="1849" t="s">
        <v>151</v>
      </c>
      <c r="S14" s="1848"/>
      <c r="T14" s="1848"/>
      <c r="U14" s="1848"/>
      <c r="V14" s="1848"/>
      <c r="W14" s="1848"/>
      <c r="X14" s="1848"/>
      <c r="Y14" s="1848"/>
      <c r="Z14" s="1848"/>
      <c r="AA14" s="1848"/>
      <c r="AB14" s="1848"/>
      <c r="AC14" s="1848"/>
      <c r="AD14" s="1848"/>
      <c r="AE14" s="1848"/>
      <c r="AF14" s="1848"/>
      <c r="AG14" s="1848"/>
      <c r="AH14" s="1848"/>
      <c r="AI14" s="1848"/>
      <c r="AJ14" s="1849"/>
    </row>
    <row r="15" s="411" customFormat="true" ht="45" customHeight="true" x14ac:dyDescent="0.2">
      <c r="A15" s="1851"/>
      <c r="B15" s="1851"/>
      <c r="C15" s="1215" t="s">
        <v>0</v>
      </c>
      <c r="D15" s="1216" t="s">
        <v>1</v>
      </c>
      <c r="E15" s="1216" t="s">
        <v>2</v>
      </c>
      <c r="F15" s="1216" t="s">
        <v>3</v>
      </c>
      <c r="G15" s="1217" t="s">
        <v>4</v>
      </c>
      <c r="H15" s="1216" t="s">
        <v>0</v>
      </c>
      <c r="I15" s="1216" t="s">
        <v>1</v>
      </c>
      <c r="J15" s="1216" t="s">
        <v>2</v>
      </c>
      <c r="K15" s="1216" t="s">
        <v>3</v>
      </c>
      <c r="L15" s="1217" t="s">
        <v>4</v>
      </c>
      <c r="M15" s="1216" t="s">
        <v>0</v>
      </c>
      <c r="N15" s="1216" t="s">
        <v>1</v>
      </c>
      <c r="O15" s="1216" t="s">
        <v>2</v>
      </c>
      <c r="P15" s="1216" t="s">
        <v>3</v>
      </c>
      <c r="Q15" s="1217" t="s">
        <v>4</v>
      </c>
      <c r="R15" s="1216" t="s">
        <v>152</v>
      </c>
      <c r="S15" s="1216" t="s">
        <v>310</v>
      </c>
      <c r="T15" s="1216" t="s">
        <v>154</v>
      </c>
      <c r="U15" s="1216" t="s">
        <v>155</v>
      </c>
      <c r="V15" s="1216" t="s">
        <v>156</v>
      </c>
      <c r="W15" s="1216" t="s">
        <v>157</v>
      </c>
      <c r="X15" s="1216" t="s">
        <v>311</v>
      </c>
      <c r="Y15" s="1216" t="s">
        <v>159</v>
      </c>
      <c r="Z15" s="1216" t="s">
        <v>160</v>
      </c>
      <c r="AA15" s="1216" t="s">
        <v>162</v>
      </c>
      <c r="AB15" s="1216" t="s">
        <v>163</v>
      </c>
      <c r="AC15" s="1216" t="s">
        <v>164</v>
      </c>
      <c r="AD15" s="1216" t="s">
        <v>312</v>
      </c>
      <c r="AE15" s="1216" t="s">
        <v>165</v>
      </c>
      <c r="AF15" s="1216" t="s">
        <v>166</v>
      </c>
      <c r="AG15" s="1216" t="s">
        <v>167</v>
      </c>
      <c r="AH15" s="1216" t="s">
        <v>168</v>
      </c>
      <c r="AI15" s="1216" t="s">
        <v>169</v>
      </c>
      <c r="AJ15" s="1218" t="s">
        <v>170</v>
      </c>
    </row>
    <row r="16" s="406" customFormat="true" ht="17.1" customHeight="true" x14ac:dyDescent="0.2">
      <c r="A16" s="1850" t="s">
        <v>13</v>
      </c>
      <c r="B16" s="1219" t="s">
        <v>14</v>
      </c>
      <c r="C16" s="1220">
        <v>64.650400405209979</v>
      </c>
      <c r="D16" s="1221">
        <v>74.42496480200694</v>
      </c>
      <c r="E16" s="1221">
        <v>79.872546462764177</v>
      </c>
      <c r="F16" s="1221">
        <v>85.215326288559368</v>
      </c>
      <c r="G16" s="1222">
        <v>94.783897655908007</v>
      </c>
      <c r="H16" s="1221">
        <v>90.195912953132137</v>
      </c>
      <c r="I16" s="1221">
        <v>95.222555526133462</v>
      </c>
      <c r="J16" s="1221">
        <v>96.85610751384894</v>
      </c>
      <c r="K16" s="1221">
        <v>97.846710334490567</v>
      </c>
      <c r="L16" s="1222">
        <v>97.811801416415832</v>
      </c>
      <c r="M16" s="1221">
        <v>62.887422358143716</v>
      </c>
      <c r="N16" s="1221">
        <v>72.227558533520636</v>
      </c>
      <c r="O16" s="1221">
        <v>77.324297850498283</v>
      </c>
      <c r="P16" s="1221">
        <v>81.434983394249571</v>
      </c>
      <c r="Q16" s="1222">
        <v>87.958635991382891</v>
      </c>
      <c r="R16" s="1221">
        <v>94.689897061372335</v>
      </c>
      <c r="S16" s="1221">
        <v>90.061560167009219</v>
      </c>
      <c r="T16" s="1221">
        <v>62.969150225126789</v>
      </c>
      <c r="U16" s="1221">
        <v>48.500661160078721</v>
      </c>
      <c r="V16" s="1221">
        <v>81.665359463148363</v>
      </c>
      <c r="W16" s="1221">
        <v>62.426618511811597</v>
      </c>
      <c r="X16" s="1221">
        <v>87.533615067833168</v>
      </c>
      <c r="Y16" s="1221">
        <v>90.49532349069024</v>
      </c>
      <c r="Z16" s="1221">
        <v>62.926553994412359</v>
      </c>
      <c r="AA16" s="1221">
        <v>52.834458799366445</v>
      </c>
      <c r="AB16" s="1221">
        <v>75.088596998109495</v>
      </c>
      <c r="AC16" s="1221">
        <v>99.825298242435252</v>
      </c>
      <c r="AD16" s="1221">
        <v>69.677561729312728</v>
      </c>
      <c r="AE16" s="1221">
        <v>57.279642062215586</v>
      </c>
      <c r="AF16" s="1221">
        <v>93.484611246476575</v>
      </c>
      <c r="AG16" s="1221">
        <v>64.56438647607915</v>
      </c>
      <c r="AH16" s="1221">
        <v>67.865467453475176</v>
      </c>
      <c r="AI16" s="1221">
        <v>96.167979327449416</v>
      </c>
      <c r="AJ16" s="1223">
        <v>87.758430199543298</v>
      </c>
    </row>
    <row r="17" s="406" customFormat="true" ht="17.1" customHeight="true" x14ac:dyDescent="0.2">
      <c r="A17" s="1822"/>
      <c r="B17" s="1224" t="s">
        <v>51</v>
      </c>
      <c r="C17" s="1225">
        <v>35.349599594789751</v>
      </c>
      <c r="D17" s="1226">
        <v>25.575035197992836</v>
      </c>
      <c r="E17" s="1226">
        <v>20.12745353723567</v>
      </c>
      <c r="F17" s="1226">
        <v>14.784673711440522</v>
      </c>
      <c r="G17" s="1227">
        <v>5.2161023440920777</v>
      </c>
      <c r="H17" s="1226">
        <v>9.8040870468678314</v>
      </c>
      <c r="I17" s="1226">
        <v>4.7774444738665673</v>
      </c>
      <c r="J17" s="1226">
        <v>3.1438924861510849</v>
      </c>
      <c r="K17" s="1226">
        <v>2.1532896655094729</v>
      </c>
      <c r="L17" s="1227">
        <v>2.1881985835841764</v>
      </c>
      <c r="M17" s="1226">
        <v>37.112577641856262</v>
      </c>
      <c r="N17" s="1226">
        <v>27.772441466479247</v>
      </c>
      <c r="O17" s="1226">
        <v>22.675702149501554</v>
      </c>
      <c r="P17" s="1226">
        <v>18.565016605750287</v>
      </c>
      <c r="Q17" s="1227">
        <v>12.041364008617139</v>
      </c>
      <c r="R17" s="1226">
        <v>5.3101029386276632</v>
      </c>
      <c r="S17" s="1226">
        <v>9.9384398329907846</v>
      </c>
      <c r="T17" s="1226">
        <v>37.030849774873339</v>
      </c>
      <c r="U17" s="1226">
        <v>51.499338839921336</v>
      </c>
      <c r="V17" s="1226">
        <v>18.334640536851609</v>
      </c>
      <c r="W17" s="1226">
        <v>37.573381488188403</v>
      </c>
      <c r="X17" s="1226">
        <v>12.466384932166793</v>
      </c>
      <c r="Y17" s="1226">
        <v>9.5046765093096734</v>
      </c>
      <c r="Z17" s="1226">
        <v>37.07344600558762</v>
      </c>
      <c r="AA17" s="1226">
        <v>47.165541200633413</v>
      </c>
      <c r="AB17" s="1226">
        <v>24.911403001890488</v>
      </c>
      <c r="AC17" s="1226">
        <v>0.17470175756475298</v>
      </c>
      <c r="AD17" s="1226">
        <v>30.322438270687393</v>
      </c>
      <c r="AE17" s="1226">
        <v>42.720357937784328</v>
      </c>
      <c r="AF17" s="1226">
        <v>6.5153887535235375</v>
      </c>
      <c r="AG17" s="1226">
        <v>35.435613523920587</v>
      </c>
      <c r="AH17" s="1226">
        <v>32.134532546524966</v>
      </c>
      <c r="AI17" s="1226">
        <v>3.8320206725505859</v>
      </c>
      <c r="AJ17" s="1228">
        <v>12.241569800456965</v>
      </c>
    </row>
    <row r="18" s="406" customFormat="true" ht="17.1" customHeight="true" x14ac:dyDescent="0.2">
      <c r="A18" s="1822" t="s">
        <v>60</v>
      </c>
      <c r="B18" s="1224" t="s">
        <v>15</v>
      </c>
      <c r="C18" s="416">
        <f>C16*C23/100</f>
        <v>64.448533527804528</v>
      </c>
      <c r="D18" s="416">
        <f>D16*D23/100</f>
        <v>74.268230141665285</v>
      </c>
      <c r="E18" s="416">
        <f t="shared" ref="E18:AJ18" si="0">E16*E23/100</f>
        <v>79.719705736096486</v>
      </c>
      <c r="F18" s="416">
        <f t="shared" si="0"/>
        <v>85.004354841520055</v>
      </c>
      <c r="G18" s="416">
        <f t="shared" si="0"/>
        <v>94.661684714103885</v>
      </c>
      <c r="H18" s="416">
        <f t="shared" si="0"/>
        <v>90.091079651776894</v>
      </c>
      <c r="I18" s="416">
        <f t="shared" si="0"/>
        <v>95.170416315477681</v>
      </c>
      <c r="J18" s="416">
        <f t="shared" si="0"/>
        <v>96.666207401551787</v>
      </c>
      <c r="K18" s="416">
        <f t="shared" si="0"/>
        <v>97.846710334490567</v>
      </c>
      <c r="L18" s="416">
        <f t="shared" si="0"/>
        <v>97.811801416415832</v>
      </c>
      <c r="M18" s="416">
        <f t="shared" si="0"/>
        <v>62.748768515576366</v>
      </c>
      <c r="N18" s="416">
        <f t="shared" si="0"/>
        <v>72.006369095716295</v>
      </c>
      <c r="O18" s="416">
        <f t="shared" si="0"/>
        <v>77.134762448705317</v>
      </c>
      <c r="P18" s="416">
        <f t="shared" si="0"/>
        <v>81.150363151768744</v>
      </c>
      <c r="Q18" s="416">
        <f t="shared" si="0"/>
        <v>87.841300270321142</v>
      </c>
      <c r="R18" s="416">
        <f t="shared" si="0"/>
        <v>94.689897061372335</v>
      </c>
      <c r="S18" s="416">
        <f t="shared" si="0"/>
        <v>89.63945355543612</v>
      </c>
      <c r="T18" s="416">
        <f t="shared" si="0"/>
        <v>62.306832175748049</v>
      </c>
      <c r="U18" s="416">
        <f t="shared" si="0"/>
        <v>48.424415205972117</v>
      </c>
      <c r="V18" s="416">
        <f t="shared" si="0"/>
        <v>81.488452597517309</v>
      </c>
      <c r="W18" s="416">
        <f t="shared" si="0"/>
        <v>62.426618511811597</v>
      </c>
      <c r="X18" s="416">
        <f t="shared" si="0"/>
        <v>87.533615067833168</v>
      </c>
      <c r="Y18" s="416">
        <f t="shared" si="0"/>
        <v>90.49532349069024</v>
      </c>
      <c r="Z18" s="416">
        <f t="shared" si="0"/>
        <v>62.926553994412359</v>
      </c>
      <c r="AA18" s="416">
        <f t="shared" si="0"/>
        <v>52.260493572375438</v>
      </c>
      <c r="AB18" s="416">
        <f t="shared" si="0"/>
        <v>75.088596998109495</v>
      </c>
      <c r="AC18" s="416">
        <f t="shared" si="0"/>
        <v>99.751895670773635</v>
      </c>
      <c r="AD18" s="416">
        <f t="shared" si="0"/>
        <v>69.186459397735149</v>
      </c>
      <c r="AE18" s="416">
        <f t="shared" si="0"/>
        <v>57.264909982738303</v>
      </c>
      <c r="AF18" s="416">
        <f t="shared" si="0"/>
        <v>93.28864774239355</v>
      </c>
      <c r="AG18" s="416">
        <f t="shared" si="0"/>
        <v>64.56438647607915</v>
      </c>
      <c r="AH18" s="416">
        <f t="shared" si="0"/>
        <v>67.731233167650785</v>
      </c>
      <c r="AI18" s="416">
        <f t="shared" si="0"/>
        <v>96.167979327449416</v>
      </c>
      <c r="AJ18" s="416">
        <f t="shared" si="0"/>
        <v>87.758430199543284</v>
      </c>
    </row>
    <row r="19" s="406" customFormat="true" ht="17.1" customHeight="true" x14ac:dyDescent="0.2">
      <c r="A19" s="1822"/>
      <c r="B19" s="1224" t="s">
        <v>16</v>
      </c>
      <c r="C19" s="416">
        <f>C16*C22/100</f>
        <v>0.20186687740545048</v>
      </c>
      <c r="D19" s="416">
        <f>D16*D22/100</f>
        <v>0.15673466034166408</v>
      </c>
      <c r="E19" s="416">
        <f t="shared" ref="E19:AJ19" si="1">E16*E22/100</f>
        <v>0.15284072666770609</v>
      </c>
      <c r="F19" s="416">
        <f t="shared" si="1"/>
        <v>0.21097144703932649</v>
      </c>
      <c r="G19" s="416">
        <f t="shared" si="1"/>
        <v>0.12221294180410984</v>
      </c>
      <c r="H19" s="416">
        <f t="shared" si="1"/>
        <v>0.10483330135524728</v>
      </c>
      <c r="I19" s="416">
        <f t="shared" si="1"/>
        <v>5.2139210655769534E-2</v>
      </c>
      <c r="J19" s="416">
        <f t="shared" si="1"/>
        <v>0.18990011229714884</v>
      </c>
      <c r="K19" s="416">
        <f t="shared" si="1"/>
        <v>0</v>
      </c>
      <c r="L19" s="416">
        <f t="shared" si="1"/>
        <v>0</v>
      </c>
      <c r="M19" s="416">
        <f t="shared" si="1"/>
        <v>0.13865384256734725</v>
      </c>
      <c r="N19" s="416">
        <f t="shared" si="1"/>
        <v>0.22118943780432229</v>
      </c>
      <c r="O19" s="416">
        <f t="shared" si="1"/>
        <v>0.18953540179301498</v>
      </c>
      <c r="P19" s="416">
        <f t="shared" si="1"/>
        <v>0.28462024248081552</v>
      </c>
      <c r="Q19" s="416">
        <f t="shared" si="1"/>
        <v>0.11733572106174803</v>
      </c>
      <c r="R19" s="416">
        <f t="shared" si="1"/>
        <v>0</v>
      </c>
      <c r="S19" s="416">
        <f t="shared" si="1"/>
        <v>0.42210661157306634</v>
      </c>
      <c r="T19" s="416">
        <f t="shared" si="1"/>
        <v>0.66231804937873717</v>
      </c>
      <c r="U19" s="416">
        <f t="shared" si="1"/>
        <v>7.6245954106598915E-2</v>
      </c>
      <c r="V19" s="416">
        <f t="shared" si="1"/>
        <v>0.17690686563107449</v>
      </c>
      <c r="W19" s="416">
        <f t="shared" si="1"/>
        <v>0</v>
      </c>
      <c r="X19" s="416">
        <f t="shared" si="1"/>
        <v>0</v>
      </c>
      <c r="Y19" s="416">
        <f t="shared" si="1"/>
        <v>0</v>
      </c>
      <c r="Z19" s="416">
        <f t="shared" si="1"/>
        <v>0</v>
      </c>
      <c r="AA19" s="416">
        <f t="shared" si="1"/>
        <v>0.5739652269910106</v>
      </c>
      <c r="AB19" s="416">
        <f t="shared" si="1"/>
        <v>0</v>
      </c>
      <c r="AC19" s="416">
        <f t="shared" si="1"/>
        <v>7.3402571661624283E-2</v>
      </c>
      <c r="AD19" s="416">
        <f t="shared" si="1"/>
        <v>0.49110233157758509</v>
      </c>
      <c r="AE19" s="416">
        <f t="shared" si="1"/>
        <v>1.4732079477285982E-2</v>
      </c>
      <c r="AF19" s="416">
        <f t="shared" si="1"/>
        <v>0.19596350408302901</v>
      </c>
      <c r="AG19" s="416">
        <f t="shared" si="1"/>
        <v>0</v>
      </c>
      <c r="AH19" s="416">
        <f t="shared" si="1"/>
        <v>0.13423428582439306</v>
      </c>
      <c r="AI19" s="416">
        <f t="shared" si="1"/>
        <v>0</v>
      </c>
      <c r="AJ19" s="416">
        <f t="shared" si="1"/>
        <v>0</v>
      </c>
    </row>
    <row r="20" s="406" customFormat="true" ht="17.1" customHeight="true" x14ac:dyDescent="0.2">
      <c r="A20" s="1822"/>
      <c r="B20" s="1224" t="s">
        <v>171</v>
      </c>
      <c r="C20" s="416">
        <f>100-C18-C19-C21</f>
        <v>22.345320960775734</v>
      </c>
      <c r="D20" s="416">
        <f>100-D18-D19-D21</f>
        <v>15.272481905682049</v>
      </c>
      <c r="E20" s="416">
        <f t="shared" ref="E20:AJ20" si="2">100-E18-E19-E21</f>
        <v>13.080547248692632</v>
      </c>
      <c r="F20" s="416">
        <f t="shared" si="2"/>
        <v>8.9637096248718713</v>
      </c>
      <c r="G20" s="416">
        <f t="shared" si="2"/>
        <v>3.8664854759779113</v>
      </c>
      <c r="H20" s="416">
        <f t="shared" si="2"/>
        <v>6.8526844800424049</v>
      </c>
      <c r="I20" s="416">
        <f t="shared" si="2"/>
        <v>3.8122048785033269</v>
      </c>
      <c r="J20" s="416">
        <f t="shared" si="2"/>
        <v>2.7493312536838705</v>
      </c>
      <c r="K20" s="416">
        <f t="shared" si="2"/>
        <v>2.1532896655094333</v>
      </c>
      <c r="L20" s="416">
        <f t="shared" si="2"/>
        <v>2.141426732653914</v>
      </c>
      <c r="M20" s="416">
        <f t="shared" si="2"/>
        <v>23.896906759250342</v>
      </c>
      <c r="N20" s="416">
        <f t="shared" si="2"/>
        <v>16.328489051667425</v>
      </c>
      <c r="O20" s="416">
        <f t="shared" si="2"/>
        <v>14.655092297623208</v>
      </c>
      <c r="P20" s="416">
        <f t="shared" si="2"/>
        <v>10.740644270226621</v>
      </c>
      <c r="Q20" s="416">
        <f t="shared" si="2"/>
        <v>7.8607145220336694</v>
      </c>
      <c r="R20" s="416">
        <f t="shared" si="2"/>
        <v>8.9052360507385409E-2</v>
      </c>
      <c r="S20" s="416">
        <f t="shared" si="2"/>
        <v>4.4470168239144749</v>
      </c>
      <c r="T20" s="416">
        <f t="shared" si="2"/>
        <v>31.066225214313761</v>
      </c>
      <c r="U20" s="416">
        <f t="shared" si="2"/>
        <v>30.795207379865726</v>
      </c>
      <c r="V20" s="416">
        <f t="shared" si="2"/>
        <v>8.7489564566443399</v>
      </c>
      <c r="W20" s="416">
        <f t="shared" si="2"/>
        <v>30.073264218805338</v>
      </c>
      <c r="X20" s="416">
        <f t="shared" si="2"/>
        <v>1.9533945850436805</v>
      </c>
      <c r="Y20" s="416">
        <f t="shared" si="2"/>
        <v>2.1837878083758699</v>
      </c>
      <c r="Z20" s="416">
        <f t="shared" si="2"/>
        <v>21.214157199932423</v>
      </c>
      <c r="AA20" s="416">
        <f t="shared" si="2"/>
        <v>24.319051643799781</v>
      </c>
      <c r="AB20" s="416">
        <f t="shared" si="2"/>
        <v>4.4028794037480843</v>
      </c>
      <c r="AC20" s="416">
        <f t="shared" si="2"/>
        <v>-2.716489189566379E-3</v>
      </c>
      <c r="AD20" s="416">
        <f t="shared" si="2"/>
        <v>24.325121134044892</v>
      </c>
      <c r="AE20" s="416">
        <f t="shared" si="2"/>
        <v>20.451255768808117</v>
      </c>
      <c r="AF20" s="416">
        <f t="shared" si="2"/>
        <v>4.2215441146802171</v>
      </c>
      <c r="AG20" s="416">
        <f t="shared" si="2"/>
        <v>16.10421750023826</v>
      </c>
      <c r="AH20" s="416">
        <f t="shared" si="2"/>
        <v>29.132192002910099</v>
      </c>
      <c r="AI20" s="416">
        <f t="shared" si="2"/>
        <v>3.8320206725505841</v>
      </c>
      <c r="AJ20" s="416">
        <f t="shared" si="2"/>
        <v>4.4378229027306961</v>
      </c>
    </row>
    <row r="21" s="406" customFormat="true" ht="17.1" customHeight="true" x14ac:dyDescent="0.2">
      <c r="A21" s="1822"/>
      <c r="B21" s="1224" t="s">
        <v>17</v>
      </c>
      <c r="C21" s="1225">
        <v>13.004278634014288</v>
      </c>
      <c r="D21" s="1226">
        <v>10.302553292311003</v>
      </c>
      <c r="E21" s="1226">
        <v>7.0469062885431768</v>
      </c>
      <c r="F21" s="1226">
        <v>5.8209640865687478</v>
      </c>
      <c r="G21" s="1227">
        <v>1.3496168681140945</v>
      </c>
      <c r="H21" s="1226">
        <v>2.9514025668254531</v>
      </c>
      <c r="I21" s="1226">
        <v>0.96523959536322268</v>
      </c>
      <c r="J21" s="1226">
        <v>0.39456123246719338</v>
      </c>
      <c r="K21" s="1226">
        <v>0</v>
      </c>
      <c r="L21" s="1227">
        <v>4.6771850930253545E-2</v>
      </c>
      <c r="M21" s="1226">
        <v>13.215670882605943</v>
      </c>
      <c r="N21" s="1226">
        <v>11.443952414811958</v>
      </c>
      <c r="O21" s="1226">
        <v>8.0206098518784597</v>
      </c>
      <c r="P21" s="1226">
        <v>7.8243723355238197</v>
      </c>
      <c r="Q21" s="1227">
        <v>4.1806494865834409</v>
      </c>
      <c r="R21" s="1226">
        <v>5.2210505781202796</v>
      </c>
      <c r="S21" s="1226">
        <v>5.4914230090763381</v>
      </c>
      <c r="T21" s="1226">
        <v>5.964624560559451</v>
      </c>
      <c r="U21" s="1226">
        <v>20.70413146005556</v>
      </c>
      <c r="V21" s="1226">
        <v>9.585684080207276</v>
      </c>
      <c r="W21" s="1226">
        <v>7.5001172693830647</v>
      </c>
      <c r="X21" s="1226">
        <v>10.512990347123152</v>
      </c>
      <c r="Y21" s="1226">
        <v>7.3208887009338905</v>
      </c>
      <c r="Z21" s="1226">
        <v>15.859288805655217</v>
      </c>
      <c r="AA21" s="1226">
        <v>22.846489556833767</v>
      </c>
      <c r="AB21" s="1226">
        <v>20.508523598142421</v>
      </c>
      <c r="AC21" s="1226">
        <v>0.17741824675430704</v>
      </c>
      <c r="AD21" s="1226">
        <v>5.9973171366423745</v>
      </c>
      <c r="AE21" s="1226">
        <v>22.269102168976296</v>
      </c>
      <c r="AF21" s="1226">
        <v>2.2938446388432032</v>
      </c>
      <c r="AG21" s="1226">
        <v>19.33139602368259</v>
      </c>
      <c r="AH21" s="1226">
        <v>3.0023405436147259</v>
      </c>
      <c r="AI21" s="1226">
        <v>0</v>
      </c>
      <c r="AJ21" s="1228">
        <v>7.80374689772602</v>
      </c>
    </row>
    <row r="22" s="406" customFormat="true" ht="17.1" customHeight="true" x14ac:dyDescent="0.2">
      <c r="A22" s="1822" t="s">
        <v>54</v>
      </c>
      <c r="B22" s="1224" t="s">
        <v>49</v>
      </c>
      <c r="C22" s="1225">
        <v>0.31224381618707286</v>
      </c>
      <c r="D22" s="1226">
        <v>0.21059420150029762</v>
      </c>
      <c r="E22" s="1226">
        <v>0.19135577045732352</v>
      </c>
      <c r="F22" s="1226">
        <v>0.24757453409839325</v>
      </c>
      <c r="G22" s="1227">
        <v>0.12893850625111125</v>
      </c>
      <c r="H22" s="1226">
        <v>0.11622843865411181</v>
      </c>
      <c r="I22" s="1226">
        <v>5.4755105413506922E-2</v>
      </c>
      <c r="J22" s="1226">
        <v>0.19606415864894841</v>
      </c>
      <c r="K22" s="1226">
        <v>0</v>
      </c>
      <c r="L22" s="1227">
        <v>0</v>
      </c>
      <c r="M22" s="1226">
        <v>0.22047944941631409</v>
      </c>
      <c r="N22" s="1226">
        <v>0.3062396712491241</v>
      </c>
      <c r="O22" s="1226">
        <v>0.24511752070412576</v>
      </c>
      <c r="P22" s="1226">
        <v>0.34950610980404967</v>
      </c>
      <c r="Q22" s="1227">
        <v>0.13339875015029012</v>
      </c>
      <c r="R22" s="1226">
        <v>0</v>
      </c>
      <c r="S22" s="1226">
        <v>0.46868676357628736</v>
      </c>
      <c r="T22" s="1226">
        <v>1.0518135420453081</v>
      </c>
      <c r="U22" s="1226">
        <v>0.15720600973860036</v>
      </c>
      <c r="V22" s="1226">
        <v>0.21662411920308025</v>
      </c>
      <c r="W22" s="1226">
        <v>0</v>
      </c>
      <c r="X22" s="1226">
        <v>0</v>
      </c>
      <c r="Y22" s="1226">
        <v>0</v>
      </c>
      <c r="Z22" s="1226">
        <v>0</v>
      </c>
      <c r="AA22" s="1226">
        <v>1.0863463732458885</v>
      </c>
      <c r="AB22" s="1226">
        <v>0</v>
      </c>
      <c r="AC22" s="1226">
        <v>7.3531031666300803E-2</v>
      </c>
      <c r="AD22" s="1226">
        <v>0.70482135050225603</v>
      </c>
      <c r="AE22" s="1226">
        <v>2.5719573214658707E-2</v>
      </c>
      <c r="AF22" s="1226">
        <v>0.20962113600318882</v>
      </c>
      <c r="AG22" s="1226">
        <v>0</v>
      </c>
      <c r="AH22" s="1226">
        <v>0.19779468242286358</v>
      </c>
      <c r="AI22" s="1226">
        <v>0</v>
      </c>
      <c r="AJ22" s="1228">
        <v>0</v>
      </c>
    </row>
    <row r="23" s="406" customFormat="true" ht="17.1" customHeight="true" x14ac:dyDescent="0.2">
      <c r="A23" s="1823"/>
      <c r="B23" s="1229" t="s">
        <v>48</v>
      </c>
      <c r="C23" s="1230">
        <v>99.687756183812922</v>
      </c>
      <c r="D23" s="1231">
        <v>99.789405798499715</v>
      </c>
      <c r="E23" s="1231">
        <v>99.808644229542693</v>
      </c>
      <c r="F23" s="1231">
        <v>99.752425465901624</v>
      </c>
      <c r="G23" s="1232">
        <v>99.871061493748883</v>
      </c>
      <c r="H23" s="1231">
        <v>99.883771561345895</v>
      </c>
      <c r="I23" s="1231">
        <v>99.94524489458648</v>
      </c>
      <c r="J23" s="1231">
        <v>99.803935841351048</v>
      </c>
      <c r="K23" s="1231">
        <v>100</v>
      </c>
      <c r="L23" s="1232">
        <v>100</v>
      </c>
      <c r="M23" s="1231">
        <v>99.779520550583683</v>
      </c>
      <c r="N23" s="1231">
        <v>99.693760328750855</v>
      </c>
      <c r="O23" s="1231">
        <v>99.754882479295929</v>
      </c>
      <c r="P23" s="1231">
        <v>99.650493890195932</v>
      </c>
      <c r="Q23" s="1232">
        <v>99.866601249849708</v>
      </c>
      <c r="R23" s="1231">
        <v>100</v>
      </c>
      <c r="S23" s="1231">
        <v>99.531313236423685</v>
      </c>
      <c r="T23" s="1231">
        <v>98.948186457954691</v>
      </c>
      <c r="U23" s="1231">
        <v>99.842793990261399</v>
      </c>
      <c r="V23" s="1231">
        <v>99.783375880796939</v>
      </c>
      <c r="W23" s="1231">
        <v>100</v>
      </c>
      <c r="X23" s="1231">
        <v>100</v>
      </c>
      <c r="Y23" s="1231">
        <v>100</v>
      </c>
      <c r="Z23" s="1231">
        <v>100</v>
      </c>
      <c r="AA23" s="1231">
        <v>98.913653626754112</v>
      </c>
      <c r="AB23" s="1231">
        <v>100</v>
      </c>
      <c r="AC23" s="1231">
        <v>99.926468968333708</v>
      </c>
      <c r="AD23" s="1231">
        <v>99.295178649497743</v>
      </c>
      <c r="AE23" s="1231">
        <v>99.974280426785342</v>
      </c>
      <c r="AF23" s="1231">
        <v>99.790378863996821</v>
      </c>
      <c r="AG23" s="1231">
        <v>100</v>
      </c>
      <c r="AH23" s="1231">
        <v>99.802205317577148</v>
      </c>
      <c r="AI23" s="1231">
        <v>100</v>
      </c>
      <c r="AJ23" s="1233">
        <v>100</v>
      </c>
    </row>
    <row r="24" s="257" customFormat="true" ht="15" customHeight="true" x14ac:dyDescent="0.2">
      <c r="A24" s="1858" t="s">
        <v>47</v>
      </c>
      <c r="B24" s="419" t="s">
        <v>59</v>
      </c>
      <c r="C24" s="420"/>
      <c r="D24" s="420"/>
      <c r="E24" s="420"/>
      <c r="F24" s="420"/>
      <c r="G24" s="420"/>
      <c r="H24" s="420"/>
      <c r="I24" s="420"/>
      <c r="J24" s="420"/>
      <c r="K24" s="420"/>
      <c r="L24" s="420"/>
      <c r="M24" s="420"/>
      <c r="N24" s="420"/>
      <c r="O24" s="420"/>
      <c r="P24" s="420"/>
      <c r="Q24" s="420"/>
      <c r="R24" s="420"/>
      <c r="S24" s="420"/>
      <c r="T24" s="420"/>
      <c r="U24" s="420"/>
      <c r="V24" s="420"/>
      <c r="W24" s="420"/>
      <c r="X24" s="420"/>
      <c r="Y24" s="420"/>
      <c r="Z24" s="420"/>
      <c r="AA24" s="420"/>
      <c r="AB24" s="421"/>
      <c r="AC24" s="421"/>
      <c r="AD24" s="421"/>
      <c r="AE24" s="421"/>
      <c r="AF24" s="421"/>
      <c r="AG24" s="421"/>
      <c r="AH24" s="421"/>
      <c r="AI24" s="421"/>
      <c r="AJ24" s="421"/>
    </row>
    <row r="25" s="257" customFormat="true" ht="15" customHeight="true" x14ac:dyDescent="0.2">
      <c r="A25" s="1859"/>
      <c r="B25" s="422" t="s">
        <v>58</v>
      </c>
      <c r="C25" s="423"/>
      <c r="D25" s="423"/>
      <c r="E25" s="423"/>
      <c r="F25" s="423"/>
      <c r="G25" s="423"/>
      <c r="H25" s="423"/>
      <c r="I25" s="423"/>
      <c r="J25" s="423"/>
      <c r="K25" s="423"/>
      <c r="L25" s="423"/>
      <c r="M25" s="423"/>
      <c r="N25" s="423"/>
      <c r="O25" s="423"/>
      <c r="P25" s="423"/>
      <c r="Q25" s="423"/>
      <c r="R25" s="423"/>
      <c r="S25" s="423"/>
      <c r="T25" s="423"/>
      <c r="U25" s="423"/>
      <c r="V25" s="423"/>
      <c r="W25" s="423"/>
      <c r="X25" s="423"/>
      <c r="Y25" s="423"/>
      <c r="Z25" s="423"/>
      <c r="AA25" s="423"/>
      <c r="AB25" s="424"/>
      <c r="AC25" s="424"/>
      <c r="AD25" s="424"/>
      <c r="AE25" s="424"/>
      <c r="AF25" s="424"/>
      <c r="AG25" s="424"/>
      <c r="AH25" s="424"/>
      <c r="AI25" s="424"/>
      <c r="AJ25" s="424"/>
    </row>
    <row r="26" s="257" customFormat="true" ht="15" customHeight="true" x14ac:dyDescent="0.2">
      <c r="A26" s="1860"/>
      <c r="B26" s="425" t="s">
        <v>46</v>
      </c>
      <c r="C26" s="426"/>
      <c r="D26" s="427"/>
      <c r="E26" s="427"/>
      <c r="F26" s="427"/>
      <c r="G26" s="427"/>
      <c r="H26" s="427"/>
      <c r="I26" s="427"/>
      <c r="J26" s="427"/>
      <c r="K26" s="427"/>
      <c r="L26" s="427"/>
      <c r="M26" s="427"/>
      <c r="N26" s="427"/>
      <c r="O26" s="427"/>
      <c r="P26" s="427"/>
      <c r="Q26" s="427"/>
      <c r="R26" s="427"/>
      <c r="S26" s="427"/>
      <c r="T26" s="427"/>
      <c r="U26" s="427"/>
      <c r="V26" s="427"/>
      <c r="W26" s="427"/>
      <c r="X26" s="427"/>
      <c r="Y26" s="427"/>
      <c r="Z26" s="427"/>
      <c r="AA26" s="427"/>
      <c r="AB26" s="428"/>
      <c r="AC26" s="428"/>
      <c r="AD26" s="428"/>
      <c r="AE26" s="428"/>
      <c r="AF26" s="428"/>
      <c r="AG26" s="428"/>
      <c r="AH26" s="428"/>
      <c r="AI26" s="428"/>
      <c r="AJ26" s="428"/>
    </row>
    <row r="27" s="307" customFormat="true" ht="20.1" customHeight="true" x14ac:dyDescent="0.2">
      <c r="A27" s="1845" t="s">
        <v>313</v>
      </c>
      <c r="B27" s="1845"/>
      <c r="C27" s="1847" t="s">
        <v>150</v>
      </c>
      <c r="D27" s="1848"/>
      <c r="E27" s="1848"/>
      <c r="F27" s="1848"/>
      <c r="G27" s="1849"/>
      <c r="H27" s="1849" t="s">
        <v>38</v>
      </c>
      <c r="I27" s="1848"/>
      <c r="J27" s="1848"/>
      <c r="K27" s="1848"/>
      <c r="L27" s="1849"/>
      <c r="M27" s="1849" t="s">
        <v>37</v>
      </c>
      <c r="N27" s="1848"/>
      <c r="O27" s="1848"/>
      <c r="P27" s="1848"/>
      <c r="Q27" s="1849"/>
      <c r="R27" s="1849" t="s">
        <v>151</v>
      </c>
      <c r="S27" s="1848"/>
      <c r="T27" s="1848"/>
      <c r="U27" s="1848"/>
      <c r="V27" s="1848"/>
      <c r="W27" s="1848"/>
      <c r="X27" s="1848"/>
      <c r="Y27" s="1848"/>
      <c r="Z27" s="1848"/>
      <c r="AA27" s="1848"/>
      <c r="AB27" s="1848"/>
      <c r="AC27" s="1848"/>
      <c r="AD27" s="1848"/>
      <c r="AE27" s="1848"/>
      <c r="AF27" s="1848"/>
      <c r="AG27" s="1848"/>
      <c r="AH27" s="1848"/>
      <c r="AI27" s="1848"/>
      <c r="AJ27" s="1849"/>
    </row>
    <row r="28" s="433" customFormat="true" ht="45" customHeight="true" x14ac:dyDescent="0.2">
      <c r="A28" s="1851"/>
      <c r="B28" s="1851"/>
      <c r="C28" s="1234" t="s">
        <v>0</v>
      </c>
      <c r="D28" s="1235" t="s">
        <v>1</v>
      </c>
      <c r="E28" s="1235" t="s">
        <v>2</v>
      </c>
      <c r="F28" s="1235" t="s">
        <v>3</v>
      </c>
      <c r="G28" s="1236" t="s">
        <v>4</v>
      </c>
      <c r="H28" s="1235" t="s">
        <v>0</v>
      </c>
      <c r="I28" s="1235" t="s">
        <v>1</v>
      </c>
      <c r="J28" s="1235" t="s">
        <v>2</v>
      </c>
      <c r="K28" s="1235" t="s">
        <v>3</v>
      </c>
      <c r="L28" s="1236" t="s">
        <v>4</v>
      </c>
      <c r="M28" s="1235" t="s">
        <v>0</v>
      </c>
      <c r="N28" s="1235" t="s">
        <v>1</v>
      </c>
      <c r="O28" s="1235" t="s">
        <v>2</v>
      </c>
      <c r="P28" s="1235" t="s">
        <v>3</v>
      </c>
      <c r="Q28" s="1236" t="s">
        <v>4</v>
      </c>
      <c r="R28" s="1235" t="s">
        <v>152</v>
      </c>
      <c r="S28" s="1235" t="s">
        <v>310</v>
      </c>
      <c r="T28" s="1235" t="s">
        <v>154</v>
      </c>
      <c r="U28" s="1235" t="s">
        <v>155</v>
      </c>
      <c r="V28" s="1235" t="s">
        <v>156</v>
      </c>
      <c r="W28" s="1235" t="s">
        <v>157</v>
      </c>
      <c r="X28" s="1235" t="s">
        <v>311</v>
      </c>
      <c r="Y28" s="1235" t="s">
        <v>159</v>
      </c>
      <c r="Z28" s="1235" t="s">
        <v>160</v>
      </c>
      <c r="AA28" s="1235" t="s">
        <v>162</v>
      </c>
      <c r="AB28" s="1235" t="s">
        <v>163</v>
      </c>
      <c r="AC28" s="1235" t="s">
        <v>164</v>
      </c>
      <c r="AD28" s="1235" t="s">
        <v>312</v>
      </c>
      <c r="AE28" s="1235" t="s">
        <v>165</v>
      </c>
      <c r="AF28" s="1235" t="s">
        <v>166</v>
      </c>
      <c r="AG28" s="1235" t="s">
        <v>167</v>
      </c>
      <c r="AH28" s="1235" t="s">
        <v>168</v>
      </c>
      <c r="AI28" s="1235" t="s">
        <v>169</v>
      </c>
      <c r="AJ28" s="1237" t="s">
        <v>170</v>
      </c>
    </row>
    <row r="29" s="307" customFormat="true" ht="17.1" customHeight="true" x14ac:dyDescent="0.2">
      <c r="A29" s="1850" t="s">
        <v>173</v>
      </c>
      <c r="B29" s="1238" t="s">
        <v>49</v>
      </c>
      <c r="C29" s="1239">
        <v>0.5318364967952699</v>
      </c>
      <c r="D29" s="1240">
        <v>1.4012174895730467</v>
      </c>
      <c r="E29" s="1240">
        <v>3.3091058116474099</v>
      </c>
      <c r="F29" s="1240">
        <v>11.144952129523372</v>
      </c>
      <c r="G29" s="1241">
        <v>48.125663793604716</v>
      </c>
      <c r="H29" s="1240">
        <v>17.995848018783466</v>
      </c>
      <c r="I29" s="1240">
        <v>43.462631172669383</v>
      </c>
      <c r="J29" s="1240">
        <v>61.235568468853238</v>
      </c>
      <c r="K29" s="1240">
        <v>69.318112454067204</v>
      </c>
      <c r="L29" s="1241">
        <v>80.012503792803869</v>
      </c>
      <c r="M29" s="1240">
        <v>0.39700098081476537</v>
      </c>
      <c r="N29" s="1240">
        <v>1.2499094809142988</v>
      </c>
      <c r="O29" s="1240">
        <v>2.0947269264168304</v>
      </c>
      <c r="P29" s="1240">
        <v>3.7410933662104675</v>
      </c>
      <c r="Q29" s="1241">
        <v>12.0583375212062</v>
      </c>
      <c r="R29" s="1240">
        <v>5.0286132539766104</v>
      </c>
      <c r="S29" s="1240">
        <v>3.6942534496238078</v>
      </c>
      <c r="T29" s="1240">
        <v>6.7010080193393007</v>
      </c>
      <c r="U29" s="1240">
        <v>1.1218627256940552</v>
      </c>
      <c r="V29" s="1240">
        <v>4.5588842917995862</v>
      </c>
      <c r="W29" s="1240">
        <v>8.0078949757897817</v>
      </c>
      <c r="X29" s="1240">
        <v>5.7879116925115586</v>
      </c>
      <c r="Y29" s="1240">
        <v>16.057754195698138</v>
      </c>
      <c r="Z29" s="1240">
        <v>11.372661836706815</v>
      </c>
      <c r="AA29" s="1240">
        <v>0.92418335039979715</v>
      </c>
      <c r="AB29" s="1240">
        <v>4.0041003225543728</v>
      </c>
      <c r="AC29" s="1240">
        <v>79.795035790051344</v>
      </c>
      <c r="AD29" s="1240">
        <v>21.478246009668378</v>
      </c>
      <c r="AE29" s="1240">
        <v>4.9863966492067995</v>
      </c>
      <c r="AF29" s="1240">
        <v>2.2006860638679031</v>
      </c>
      <c r="AG29" s="1240">
        <v>10.726059251459665</v>
      </c>
      <c r="AH29" s="1240">
        <v>0.93232722716173555</v>
      </c>
      <c r="AI29" s="1240">
        <v>2.1597288957353618</v>
      </c>
      <c r="AJ29" s="1242">
        <v>0.98691237404877796</v>
      </c>
    </row>
    <row r="30" s="307" customFormat="true" ht="17.1" customHeight="true" x14ac:dyDescent="0.2">
      <c r="A30" s="1822"/>
      <c r="B30" s="1243" t="s">
        <v>48</v>
      </c>
      <c r="C30" s="1244">
        <v>99.468163503204735</v>
      </c>
      <c r="D30" s="1245">
        <v>98.598782510426929</v>
      </c>
      <c r="E30" s="1245">
        <v>96.690894188352559</v>
      </c>
      <c r="F30" s="1245">
        <v>88.855047870476781</v>
      </c>
      <c r="G30" s="1246">
        <v>51.874336206396002</v>
      </c>
      <c r="H30" s="1245">
        <v>82.004151981216566</v>
      </c>
      <c r="I30" s="1245">
        <v>56.537368827330639</v>
      </c>
      <c r="J30" s="1245">
        <v>38.764431531146585</v>
      </c>
      <c r="K30" s="1245">
        <v>30.68188754593303</v>
      </c>
      <c r="L30" s="1246">
        <v>19.987496207196166</v>
      </c>
      <c r="M30" s="1245">
        <v>99.602999019185233</v>
      </c>
      <c r="N30" s="1245">
        <v>98.750090519085717</v>
      </c>
      <c r="O30" s="1245">
        <v>97.905273073583103</v>
      </c>
      <c r="P30" s="1245">
        <v>96.258906633789522</v>
      </c>
      <c r="Q30" s="1246">
        <v>87.941662478793845</v>
      </c>
      <c r="R30" s="1245">
        <v>94.971386746023413</v>
      </c>
      <c r="S30" s="1245">
        <v>96.30574655037617</v>
      </c>
      <c r="T30" s="1245">
        <v>93.298991980660745</v>
      </c>
      <c r="U30" s="1245">
        <v>98.878137274305928</v>
      </c>
      <c r="V30" s="1245">
        <v>95.441115708200414</v>
      </c>
      <c r="W30" s="1245">
        <v>91.992105024210218</v>
      </c>
      <c r="X30" s="1245">
        <v>94.212088307488372</v>
      </c>
      <c r="Y30" s="1245">
        <v>83.942245804301933</v>
      </c>
      <c r="Z30" s="1245">
        <v>88.62733816329316</v>
      </c>
      <c r="AA30" s="1245">
        <v>99.075816649600156</v>
      </c>
      <c r="AB30" s="1245">
        <v>95.995899677445578</v>
      </c>
      <c r="AC30" s="1245">
        <v>20.204964209948642</v>
      </c>
      <c r="AD30" s="1245">
        <v>78.521753990331675</v>
      </c>
      <c r="AE30" s="1245">
        <v>95.013603350793232</v>
      </c>
      <c r="AF30" s="1245">
        <v>97.79931393613208</v>
      </c>
      <c r="AG30" s="1245">
        <v>89.273940748540298</v>
      </c>
      <c r="AH30" s="1245">
        <v>99.067672772838222</v>
      </c>
      <c r="AI30" s="1245">
        <v>97.840271104264588</v>
      </c>
      <c r="AJ30" s="1247">
        <v>99.013087625951229</v>
      </c>
    </row>
    <row r="31" s="307" customFormat="true" ht="17.1" customHeight="true" x14ac:dyDescent="0.2">
      <c r="A31" s="1822" t="s">
        <v>57</v>
      </c>
      <c r="B31" s="1243" t="s">
        <v>49</v>
      </c>
      <c r="C31" s="1244">
        <v>0.55034757191462835</v>
      </c>
      <c r="D31" s="1245">
        <v>1.7972851055415979</v>
      </c>
      <c r="E31" s="1245">
        <v>3.4458776805593727</v>
      </c>
      <c r="F31" s="1245">
        <v>11.406719702983173</v>
      </c>
      <c r="G31" s="1246">
        <v>48.818834477649126</v>
      </c>
      <c r="H31" s="1245">
        <v>18.375910868031006</v>
      </c>
      <c r="I31" s="1245">
        <v>43.915804561584068</v>
      </c>
      <c r="J31" s="1245">
        <v>61.830140332473441</v>
      </c>
      <c r="K31" s="1245">
        <v>69.773407348218726</v>
      </c>
      <c r="L31" s="1246">
        <v>80.86042797450952</v>
      </c>
      <c r="M31" s="1245">
        <v>0.39700098081476537</v>
      </c>
      <c r="N31" s="1245">
        <v>1.5419667212690775</v>
      </c>
      <c r="O31" s="1245">
        <v>2.3467312084391514</v>
      </c>
      <c r="P31" s="1245">
        <v>3.9647257347008398</v>
      </c>
      <c r="Q31" s="1246">
        <v>12.531505407236368</v>
      </c>
      <c r="R31" s="1245">
        <v>5.0286132539766104</v>
      </c>
      <c r="S31" s="1245">
        <v>4.075496102125598</v>
      </c>
      <c r="T31" s="1245">
        <v>6.7010080193393007</v>
      </c>
      <c r="U31" s="1245">
        <v>1.4442800376823812</v>
      </c>
      <c r="V31" s="1245">
        <v>4.5918359148410461</v>
      </c>
      <c r="W31" s="1245">
        <v>8.509970014252012</v>
      </c>
      <c r="X31" s="1245">
        <v>7.1842854251347941</v>
      </c>
      <c r="Y31" s="1245">
        <v>16.545984351190334</v>
      </c>
      <c r="Z31" s="1245">
        <v>11.62042167224871</v>
      </c>
      <c r="AA31" s="1245">
        <v>1.0791224074607448</v>
      </c>
      <c r="AB31" s="1245">
        <v>4.0041003225543728</v>
      </c>
      <c r="AC31" s="1245">
        <v>79.84649929222762</v>
      </c>
      <c r="AD31" s="1245">
        <v>22.818704964108147</v>
      </c>
      <c r="AE31" s="1245">
        <v>5.5248368818495299</v>
      </c>
      <c r="AF31" s="1245">
        <v>2.4502032200435968</v>
      </c>
      <c r="AG31" s="1245">
        <v>10.899909977513044</v>
      </c>
      <c r="AH31" s="1245">
        <v>1.4880875110094238</v>
      </c>
      <c r="AI31" s="1245">
        <v>2.1751413885086901</v>
      </c>
      <c r="AJ31" s="1247">
        <v>0.98691237404877796</v>
      </c>
    </row>
    <row r="32" s="307" customFormat="true" ht="17.1" customHeight="true" x14ac:dyDescent="0.2">
      <c r="A32" s="1822"/>
      <c r="B32" s="1243" t="s">
        <v>48</v>
      </c>
      <c r="C32" s="1244">
        <v>99.449652428085372</v>
      </c>
      <c r="D32" s="1245">
        <v>98.202714894458381</v>
      </c>
      <c r="E32" s="1245">
        <v>96.554122319440609</v>
      </c>
      <c r="F32" s="1245">
        <v>88.593280297016918</v>
      </c>
      <c r="G32" s="1246">
        <v>51.181165522351577</v>
      </c>
      <c r="H32" s="1245">
        <v>81.624089131969015</v>
      </c>
      <c r="I32" s="1245">
        <v>56.084195438415939</v>
      </c>
      <c r="J32" s="1245">
        <v>38.169859667526389</v>
      </c>
      <c r="K32" s="1245">
        <v>30.226592651781516</v>
      </c>
      <c r="L32" s="1246">
        <v>19.139572025490519</v>
      </c>
      <c r="M32" s="1245">
        <v>99.602999019185233</v>
      </c>
      <c r="N32" s="1245">
        <v>98.458033278730966</v>
      </c>
      <c r="O32" s="1245">
        <v>97.653268791560748</v>
      </c>
      <c r="P32" s="1245">
        <v>96.035274265299137</v>
      </c>
      <c r="Q32" s="1246">
        <v>87.468494592763662</v>
      </c>
      <c r="R32" s="1245">
        <v>94.971386746023413</v>
      </c>
      <c r="S32" s="1245">
        <v>95.924503897874374</v>
      </c>
      <c r="T32" s="1245">
        <v>93.298991980660745</v>
      </c>
      <c r="U32" s="1245">
        <v>98.555719962317596</v>
      </c>
      <c r="V32" s="1245">
        <v>95.408164085158958</v>
      </c>
      <c r="W32" s="1245">
        <v>91.490029985747981</v>
      </c>
      <c r="X32" s="1245">
        <v>92.81571457486514</v>
      </c>
      <c r="Y32" s="1245">
        <v>83.45401564880973</v>
      </c>
      <c r="Z32" s="1245">
        <v>88.379578327751247</v>
      </c>
      <c r="AA32" s="1245">
        <v>98.920877592539199</v>
      </c>
      <c r="AB32" s="1245">
        <v>95.995899677445578</v>
      </c>
      <c r="AC32" s="1245">
        <v>20.153500707772366</v>
      </c>
      <c r="AD32" s="1245">
        <v>77.181295035891907</v>
      </c>
      <c r="AE32" s="1245">
        <v>94.475163118150491</v>
      </c>
      <c r="AF32" s="1245">
        <v>97.549796779956381</v>
      </c>
      <c r="AG32" s="1245">
        <v>89.100090022486881</v>
      </c>
      <c r="AH32" s="1245">
        <v>98.511912488990532</v>
      </c>
      <c r="AI32" s="1245">
        <v>97.824858611491251</v>
      </c>
      <c r="AJ32" s="1247">
        <v>99.013087625951229</v>
      </c>
    </row>
    <row r="33" s="307" customFormat="true" ht="17.1" customHeight="true" x14ac:dyDescent="0.2">
      <c r="A33" s="1822" t="s">
        <v>55</v>
      </c>
      <c r="B33" s="1243" t="s">
        <v>49</v>
      </c>
      <c r="C33" s="438">
        <v>55.499001764909153</v>
      </c>
      <c r="D33" s="438">
        <v>70.206510907113824</v>
      </c>
      <c r="E33" s="438">
        <v>80.614359061177282</v>
      </c>
      <c r="F33" s="438">
        <v>84.765259122543583</v>
      </c>
      <c r="G33" s="438">
        <v>88.018365722975318</v>
      </c>
      <c r="H33" s="438">
        <v>77.995757825461595</v>
      </c>
      <c r="I33" s="438">
        <v>86.617651630767284</v>
      </c>
      <c r="J33" s="438">
        <v>88.912000173111551</v>
      </c>
      <c r="K33" s="438">
        <v>86.210457497763642</v>
      </c>
      <c r="L33" s="438">
        <v>89.052961128173806</v>
      </c>
      <c r="M33" s="438">
        <v>54.038022709132846</v>
      </c>
      <c r="N33" s="438">
        <v>67.528496216312732</v>
      </c>
      <c r="O33" s="438">
        <v>76.808176009163191</v>
      </c>
      <c r="P33" s="438">
        <v>81.954022178911302</v>
      </c>
      <c r="Q33" s="438">
        <v>88.012464439758602</v>
      </c>
      <c r="R33" s="438">
        <v>87.754093058062338</v>
      </c>
      <c r="S33" s="438">
        <v>87.796016135891904</v>
      </c>
      <c r="T33" s="438">
        <v>64.518059700966575</v>
      </c>
      <c r="U33" s="438">
        <v>58.65145018921465</v>
      </c>
      <c r="V33" s="438">
        <v>75.734764198608346</v>
      </c>
      <c r="W33" s="438">
        <v>65.377631826532664</v>
      </c>
      <c r="X33" s="438">
        <v>86.538615424825252</v>
      </c>
      <c r="Y33" s="438">
        <v>86.580824438489273</v>
      </c>
      <c r="Z33" s="438">
        <v>61.819335909747068</v>
      </c>
      <c r="AA33" s="438">
        <v>43.875692382822066</v>
      </c>
      <c r="AB33" s="438">
        <v>70.809317309992437</v>
      </c>
      <c r="AC33" s="438">
        <v>88.305130591185417</v>
      </c>
      <c r="AD33" s="438">
        <v>71.084749239704834</v>
      </c>
      <c r="AE33" s="438">
        <v>49.326488368880362</v>
      </c>
      <c r="AF33" s="438">
        <v>73.162301950050875</v>
      </c>
      <c r="AG33" s="438">
        <v>67.095012212763521</v>
      </c>
      <c r="AH33" s="438">
        <v>66.227460519611157</v>
      </c>
      <c r="AI33" s="438">
        <v>89.308854335461263</v>
      </c>
      <c r="AJ33" s="438">
        <v>85.338759307794248</v>
      </c>
      <c r="AK33" s="1248"/>
    </row>
    <row r="34" s="307" customFormat="true" ht="17.1" customHeight="true" x14ac:dyDescent="0.2">
      <c r="A34" s="1822"/>
      <c r="B34" s="1243" t="s">
        <v>48</v>
      </c>
      <c r="C34" s="438">
        <v>44.500998235090691</v>
      </c>
      <c r="D34" s="438">
        <v>29.793489092885871</v>
      </c>
      <c r="E34" s="438">
        <v>19.385640938822558</v>
      </c>
      <c r="F34" s="438">
        <v>15.234740877456293</v>
      </c>
      <c r="G34" s="438">
        <v>11.981634277024796</v>
      </c>
      <c r="H34" s="438">
        <v>22.004242174538611</v>
      </c>
      <c r="I34" s="438">
        <v>13.382348369232794</v>
      </c>
      <c r="J34" s="438">
        <v>11.087999826888405</v>
      </c>
      <c r="K34" s="438">
        <v>13.78954250223641</v>
      </c>
      <c r="L34" s="438">
        <v>10.94703887182623</v>
      </c>
      <c r="M34" s="438">
        <v>45.961977290867317</v>
      </c>
      <c r="N34" s="438">
        <v>32.471503783687204</v>
      </c>
      <c r="O34" s="438">
        <v>23.191823990836713</v>
      </c>
      <c r="P34" s="438">
        <v>18.045977821088556</v>
      </c>
      <c r="Q34" s="438">
        <v>11.987535560241444</v>
      </c>
      <c r="R34" s="438">
        <v>12.245906941937736</v>
      </c>
      <c r="S34" s="438">
        <v>12.203983864108068</v>
      </c>
      <c r="T34" s="438">
        <v>35.481940299033674</v>
      </c>
      <c r="U34" s="438">
        <v>41.348549810785393</v>
      </c>
      <c r="V34" s="438">
        <v>24.265235801391604</v>
      </c>
      <c r="W34" s="438">
        <v>34.622368173467258</v>
      </c>
      <c r="X34" s="438">
        <v>13.461384575174614</v>
      </c>
      <c r="Y34" s="438">
        <v>13.419175561510743</v>
      </c>
      <c r="Z34" s="438">
        <v>38.18066409025294</v>
      </c>
      <c r="AA34" s="438">
        <v>56.124307617177784</v>
      </c>
      <c r="AB34" s="438">
        <v>29.190682690007552</v>
      </c>
      <c r="AC34" s="438">
        <v>11.694869408814661</v>
      </c>
      <c r="AD34" s="438">
        <v>28.91525076029529</v>
      </c>
      <c r="AE34" s="438">
        <v>50.673511631119538</v>
      </c>
      <c r="AF34" s="438">
        <v>26.837698049949164</v>
      </c>
      <c r="AG34" s="438">
        <v>32.904987787236202</v>
      </c>
      <c r="AH34" s="438">
        <v>33.772539480389</v>
      </c>
      <c r="AI34" s="438">
        <v>10.691145664538745</v>
      </c>
      <c r="AJ34" s="438">
        <v>14.661240692205915</v>
      </c>
      <c r="AK34" s="1248"/>
    </row>
    <row r="35" s="307" customFormat="true" ht="17.1" customHeight="true" x14ac:dyDescent="0.2">
      <c r="A35" s="1822" t="s">
        <v>174</v>
      </c>
      <c r="B35" s="1243" t="s">
        <v>49</v>
      </c>
      <c r="C35" s="438">
        <v>68.865944560740857</v>
      </c>
      <c r="D35" s="438">
        <v>80.335999083047383</v>
      </c>
      <c r="E35" s="438">
        <v>88.91455729650275</v>
      </c>
      <c r="F35" s="438">
        <v>90.388507767521943</v>
      </c>
      <c r="G35" s="438">
        <v>90.694563625234039</v>
      </c>
      <c r="H35" s="438">
        <v>81.961734451571459</v>
      </c>
      <c r="I35" s="438">
        <v>88.27475079721664</v>
      </c>
      <c r="J35" s="438">
        <v>90.513382056929814</v>
      </c>
      <c r="K35" s="438">
        <v>87.731495896012021</v>
      </c>
      <c r="L35" s="438">
        <v>90.752441778895104</v>
      </c>
      <c r="M35" s="438">
        <v>67.392888802325359</v>
      </c>
      <c r="N35" s="438">
        <v>79.305288382385413</v>
      </c>
      <c r="O35" s="438">
        <v>85.194349218377852</v>
      </c>
      <c r="P35" s="438">
        <v>89.91627039046665</v>
      </c>
      <c r="Q35" s="438">
        <v>93.003824614724664</v>
      </c>
      <c r="R35" s="438">
        <v>92.33072084966679</v>
      </c>
      <c r="S35" s="438">
        <v>95.54873748661646</v>
      </c>
      <c r="T35" s="438">
        <v>64.667989074230462</v>
      </c>
      <c r="U35" s="438">
        <v>83.615004945108723</v>
      </c>
      <c r="V35" s="438">
        <v>89.143094899415871</v>
      </c>
      <c r="W35" s="438">
        <v>71.031044824394328</v>
      </c>
      <c r="X35" s="438">
        <v>94.730227897150144</v>
      </c>
      <c r="Y35" s="438">
        <v>93.006566604080263</v>
      </c>
      <c r="Z35" s="438">
        <v>88.378017909786806</v>
      </c>
      <c r="AA35" s="438">
        <v>69.465357546388489</v>
      </c>
      <c r="AB35" s="438">
        <v>86.95161098057261</v>
      </c>
      <c r="AC35" s="438">
        <v>88.459671191492959</v>
      </c>
      <c r="AD35" s="438">
        <v>78.128015016387209</v>
      </c>
      <c r="AE35" s="438">
        <v>71.826826885980893</v>
      </c>
      <c r="AF35" s="438">
        <v>74.867380286627849</v>
      </c>
      <c r="AG35" s="438">
        <v>88.296051563338168</v>
      </c>
      <c r="AH35" s="438">
        <v>73.588136728987934</v>
      </c>
      <c r="AI35" s="438">
        <v>89.940613992819777</v>
      </c>
      <c r="AJ35" s="438">
        <v>93.729250218705118</v>
      </c>
      <c r="AK35" s="1248"/>
    </row>
    <row r="36" s="307" customFormat="true" ht="17.1" customHeight="true" x14ac:dyDescent="0.2">
      <c r="A36" s="1822"/>
      <c r="B36" s="1243" t="s">
        <v>48</v>
      </c>
      <c r="C36" s="438">
        <v>31.134055439259249</v>
      </c>
      <c r="D36" s="438">
        <v>19.66400091695267</v>
      </c>
      <c r="E36" s="438">
        <v>11.085442703497041</v>
      </c>
      <c r="F36" s="438">
        <v>9.6114922324781595</v>
      </c>
      <c r="G36" s="438">
        <v>9.3054363747659483</v>
      </c>
      <c r="H36" s="438">
        <v>18.038265548428768</v>
      </c>
      <c r="I36" s="438">
        <v>11.72524920278347</v>
      </c>
      <c r="J36" s="438">
        <v>9.486617943070085</v>
      </c>
      <c r="K36" s="438">
        <v>12.268504103988006</v>
      </c>
      <c r="L36" s="438">
        <v>9.2475582211049243</v>
      </c>
      <c r="M36" s="438">
        <v>32.607111197674698</v>
      </c>
      <c r="N36" s="438">
        <v>20.694711617614718</v>
      </c>
      <c r="O36" s="438">
        <v>14.805650781622157</v>
      </c>
      <c r="P36" s="438">
        <v>10.083729609533567</v>
      </c>
      <c r="Q36" s="438">
        <v>6.9961753852755884</v>
      </c>
      <c r="R36" s="438">
        <v>7.6692791503332831</v>
      </c>
      <c r="S36" s="438">
        <v>4.4512625133835106</v>
      </c>
      <c r="T36" s="438">
        <v>35.332010925769644</v>
      </c>
      <c r="U36" s="438">
        <v>16.384995054891228</v>
      </c>
      <c r="V36" s="438">
        <v>10.856905100584079</v>
      </c>
      <c r="W36" s="438">
        <v>28.968955175605625</v>
      </c>
      <c r="X36" s="438">
        <v>5.2697721028497924</v>
      </c>
      <c r="Y36" s="438">
        <v>6.9934333959198831</v>
      </c>
      <c r="Z36" s="438">
        <v>11.62198209021318</v>
      </c>
      <c r="AA36" s="438">
        <v>30.534642453611344</v>
      </c>
      <c r="AB36" s="438">
        <v>13.04838901942736</v>
      </c>
      <c r="AC36" s="438">
        <v>11.540328808507123</v>
      </c>
      <c r="AD36" s="438">
        <v>21.871984983612773</v>
      </c>
      <c r="AE36" s="438">
        <v>28.173173114019161</v>
      </c>
      <c r="AF36" s="438">
        <v>25.132619713372041</v>
      </c>
      <c r="AG36" s="438">
        <v>11.703948436661831</v>
      </c>
      <c r="AH36" s="438">
        <v>26.411863271012237</v>
      </c>
      <c r="AI36" s="438">
        <v>10.05938600718023</v>
      </c>
      <c r="AJ36" s="438">
        <v>6.2707497812947866</v>
      </c>
      <c r="AK36" s="1248"/>
    </row>
    <row r="37" s="307" customFormat="true" ht="17.1" customHeight="true" x14ac:dyDescent="0.2">
      <c r="A37" s="1822" t="s">
        <v>56</v>
      </c>
      <c r="B37" s="1243" t="s">
        <v>49</v>
      </c>
      <c r="C37" s="438">
        <v>1.1563745996292567</v>
      </c>
      <c r="D37" s="438">
        <v>0.59078988543466604</v>
      </c>
      <c r="E37" s="438">
        <v>0.32724740621917237</v>
      </c>
      <c r="F37" s="438">
        <v>0.27107753527431283</v>
      </c>
      <c r="G37" s="438">
        <v>0.14390258409313381</v>
      </c>
      <c r="H37" s="438">
        <v>0.28243519683465684</v>
      </c>
      <c r="I37" s="438">
        <v>5.1815833567692801E-2</v>
      </c>
      <c r="J37" s="438">
        <v>0.3179375439938032</v>
      </c>
      <c r="K37" s="438">
        <v>0</v>
      </c>
      <c r="L37" s="438">
        <v>0</v>
      </c>
      <c r="M37" s="438">
        <v>1.1651594366001896</v>
      </c>
      <c r="N37" s="438">
        <v>0.83288114575310024</v>
      </c>
      <c r="O37" s="438">
        <v>0.40580130870575254</v>
      </c>
      <c r="P37" s="438">
        <v>0.36706168650314136</v>
      </c>
      <c r="Q37" s="438">
        <v>0.11601929289318844</v>
      </c>
      <c r="R37" s="438">
        <v>0</v>
      </c>
      <c r="S37" s="438">
        <v>1.2175421269232356</v>
      </c>
      <c r="T37" s="438">
        <v>0.81970054976349616</v>
      </c>
      <c r="U37" s="438">
        <v>0.68846326307920491</v>
      </c>
      <c r="V37" s="438">
        <v>1.2509861213919746</v>
      </c>
      <c r="W37" s="438">
        <v>8.8462398658431404E-2</v>
      </c>
      <c r="X37" s="438">
        <v>3.2833616140107283E-2</v>
      </c>
      <c r="Y37" s="438">
        <v>0.157048435825143</v>
      </c>
      <c r="Z37" s="438">
        <v>0.89450755792610992</v>
      </c>
      <c r="AA37" s="438">
        <v>2.7216946635043393</v>
      </c>
      <c r="AB37" s="438">
        <v>2.9570038668238383</v>
      </c>
      <c r="AC37" s="438">
        <v>7.2715720022311539E-2</v>
      </c>
      <c r="AD37" s="438">
        <v>0.47353513761449967</v>
      </c>
      <c r="AE37" s="438">
        <v>0.71876659627625039</v>
      </c>
      <c r="AF37" s="438">
        <v>0.19596350408302904</v>
      </c>
      <c r="AG37" s="438">
        <v>0.73833951831794231</v>
      </c>
      <c r="AH37" s="438">
        <v>0.13423428582439309</v>
      </c>
      <c r="AI37" s="438">
        <v>0</v>
      </c>
      <c r="AJ37" s="438">
        <v>0.10885425372489181</v>
      </c>
      <c r="AK37" s="1248"/>
    </row>
    <row r="38" s="307" customFormat="true" ht="17.1" customHeight="true" x14ac:dyDescent="0.2">
      <c r="A38" s="1822"/>
      <c r="B38" s="1243" t="s">
        <v>48</v>
      </c>
      <c r="C38" s="438">
        <v>98.843625400370755</v>
      </c>
      <c r="D38" s="438">
        <v>99.409210114565312</v>
      </c>
      <c r="E38" s="438">
        <v>99.672752593780828</v>
      </c>
      <c r="F38" s="438">
        <v>99.728922464725713</v>
      </c>
      <c r="G38" s="438">
        <v>99.856097415906873</v>
      </c>
      <c r="H38" s="438">
        <v>99.717564803165331</v>
      </c>
      <c r="I38" s="438">
        <v>99.948184166432299</v>
      </c>
      <c r="J38" s="438">
        <v>99.682062456006207</v>
      </c>
      <c r="K38" s="438">
        <v>100</v>
      </c>
      <c r="L38" s="438">
        <v>100</v>
      </c>
      <c r="M38" s="438">
        <v>98.834840563399823</v>
      </c>
      <c r="N38" s="438">
        <v>99.167118854246908</v>
      </c>
      <c r="O38" s="438">
        <v>99.594198691294238</v>
      </c>
      <c r="P38" s="438">
        <v>99.632938313496851</v>
      </c>
      <c r="Q38" s="438">
        <v>99.883980707106787</v>
      </c>
      <c r="R38" s="438">
        <v>100</v>
      </c>
      <c r="S38" s="438">
        <v>98.782457873076751</v>
      </c>
      <c r="T38" s="438">
        <v>99.180299450236546</v>
      </c>
      <c r="U38" s="438">
        <v>99.311536736920786</v>
      </c>
      <c r="V38" s="438">
        <v>98.749013878607954</v>
      </c>
      <c r="W38" s="438">
        <v>99.911537601341564</v>
      </c>
      <c r="X38" s="438">
        <v>99.96716638385989</v>
      </c>
      <c r="Y38" s="438">
        <v>99.842951564174854</v>
      </c>
      <c r="Z38" s="438">
        <v>99.10549244207391</v>
      </c>
      <c r="AA38" s="438">
        <v>97.278305336495592</v>
      </c>
      <c r="AB38" s="438">
        <v>97.04299613317616</v>
      </c>
      <c r="AC38" s="438">
        <v>99.927284279977684</v>
      </c>
      <c r="AD38" s="438">
        <v>99.526464862385495</v>
      </c>
      <c r="AE38" s="438">
        <v>99.281233403723746</v>
      </c>
      <c r="AF38" s="438">
        <v>99.804036495916975</v>
      </c>
      <c r="AG38" s="438">
        <v>99.261660481682043</v>
      </c>
      <c r="AH38" s="438">
        <v>99.865765714175609</v>
      </c>
      <c r="AI38" s="438">
        <v>100</v>
      </c>
      <c r="AJ38" s="438">
        <v>99.891145746275114</v>
      </c>
      <c r="AK38" s="1248"/>
    </row>
    <row r="39" s="307" customFormat="true" ht="17.1" customHeight="true" x14ac:dyDescent="0.2">
      <c r="A39" s="1822" t="s">
        <v>53</v>
      </c>
      <c r="B39" s="1243" t="s">
        <v>49</v>
      </c>
      <c r="C39" s="438" t="s">
        <v>35</v>
      </c>
      <c r="D39" s="438" t="s">
        <v>35</v>
      </c>
      <c r="E39" s="438" t="s">
        <v>35</v>
      </c>
      <c r="F39" s="438" t="s">
        <v>35</v>
      </c>
      <c r="G39" s="438" t="s">
        <v>35</v>
      </c>
      <c r="H39" s="438" t="s">
        <v>35</v>
      </c>
      <c r="I39" s="438" t="s">
        <v>35</v>
      </c>
      <c r="J39" s="438" t="s">
        <v>35</v>
      </c>
      <c r="K39" s="438" t="s">
        <v>35</v>
      </c>
      <c r="L39" s="438" t="s">
        <v>35</v>
      </c>
      <c r="M39" s="438" t="s">
        <v>35</v>
      </c>
      <c r="N39" s="438" t="s">
        <v>35</v>
      </c>
      <c r="O39" s="438" t="s">
        <v>35</v>
      </c>
      <c r="P39" s="438" t="s">
        <v>35</v>
      </c>
      <c r="Q39" s="438" t="s">
        <v>35</v>
      </c>
      <c r="R39" s="438" t="s">
        <v>35</v>
      </c>
      <c r="S39" s="438" t="s">
        <v>35</v>
      </c>
      <c r="T39" s="438" t="s">
        <v>35</v>
      </c>
      <c r="U39" s="438" t="s">
        <v>35</v>
      </c>
      <c r="V39" s="438" t="s">
        <v>35</v>
      </c>
      <c r="W39" s="438" t="s">
        <v>35</v>
      </c>
      <c r="X39" s="438" t="s">
        <v>35</v>
      </c>
      <c r="Y39" s="438" t="s">
        <v>35</v>
      </c>
      <c r="Z39" s="438" t="s">
        <v>35</v>
      </c>
      <c r="AA39" s="438" t="s">
        <v>35</v>
      </c>
      <c r="AB39" s="438" t="s">
        <v>35</v>
      </c>
      <c r="AC39" s="438" t="s">
        <v>35</v>
      </c>
      <c r="AD39" s="438" t="s">
        <v>35</v>
      </c>
      <c r="AE39" s="438" t="s">
        <v>35</v>
      </c>
      <c r="AF39" s="438" t="s">
        <v>35</v>
      </c>
      <c r="AG39" s="438" t="s">
        <v>35</v>
      </c>
      <c r="AH39" s="438" t="s">
        <v>35</v>
      </c>
      <c r="AI39" s="438" t="s">
        <v>35</v>
      </c>
      <c r="AJ39" s="438" t="s">
        <v>35</v>
      </c>
    </row>
    <row r="40" s="307" customFormat="true" ht="17.1" customHeight="true" x14ac:dyDescent="0.2">
      <c r="A40" s="1822"/>
      <c r="B40" s="1243" t="s">
        <v>48</v>
      </c>
      <c r="C40" s="438" t="s">
        <v>35</v>
      </c>
      <c r="D40" s="438" t="s">
        <v>35</v>
      </c>
      <c r="E40" s="438" t="s">
        <v>35</v>
      </c>
      <c r="F40" s="438" t="s">
        <v>35</v>
      </c>
      <c r="G40" s="438" t="s">
        <v>35</v>
      </c>
      <c r="H40" s="438" t="s">
        <v>35</v>
      </c>
      <c r="I40" s="438" t="s">
        <v>35</v>
      </c>
      <c r="J40" s="438" t="s">
        <v>35</v>
      </c>
      <c r="K40" s="438" t="s">
        <v>35</v>
      </c>
      <c r="L40" s="438" t="s">
        <v>35</v>
      </c>
      <c r="M40" s="438" t="s">
        <v>35</v>
      </c>
      <c r="N40" s="438" t="s">
        <v>35</v>
      </c>
      <c r="O40" s="438" t="s">
        <v>35</v>
      </c>
      <c r="P40" s="438" t="s">
        <v>35</v>
      </c>
      <c r="Q40" s="438" t="s">
        <v>35</v>
      </c>
      <c r="R40" s="438" t="s">
        <v>35</v>
      </c>
      <c r="S40" s="438" t="s">
        <v>35</v>
      </c>
      <c r="T40" s="438" t="s">
        <v>35</v>
      </c>
      <c r="U40" s="438" t="s">
        <v>35</v>
      </c>
      <c r="V40" s="438" t="s">
        <v>35</v>
      </c>
      <c r="W40" s="438" t="s">
        <v>35</v>
      </c>
      <c r="X40" s="438" t="s">
        <v>35</v>
      </c>
      <c r="Y40" s="438" t="s">
        <v>35</v>
      </c>
      <c r="Z40" s="438" t="s">
        <v>35</v>
      </c>
      <c r="AA40" s="438" t="s">
        <v>35</v>
      </c>
      <c r="AB40" s="438" t="s">
        <v>35</v>
      </c>
      <c r="AC40" s="438" t="s">
        <v>35</v>
      </c>
      <c r="AD40" s="438" t="s">
        <v>35</v>
      </c>
      <c r="AE40" s="438" t="s">
        <v>35</v>
      </c>
      <c r="AF40" s="438" t="s">
        <v>35</v>
      </c>
      <c r="AG40" s="438" t="s">
        <v>35</v>
      </c>
      <c r="AH40" s="438" t="s">
        <v>35</v>
      </c>
      <c r="AI40" s="438" t="s">
        <v>35</v>
      </c>
      <c r="AJ40" s="438" t="s">
        <v>35</v>
      </c>
    </row>
    <row r="41" s="307" customFormat="true" ht="17.1" customHeight="true" x14ac:dyDescent="0.2">
      <c r="A41" s="1822" t="s">
        <v>52</v>
      </c>
      <c r="B41" s="1243" t="s">
        <v>49</v>
      </c>
      <c r="C41" s="438" t="s">
        <v>35</v>
      </c>
      <c r="D41" s="438" t="s">
        <v>35</v>
      </c>
      <c r="E41" s="438" t="s">
        <v>35</v>
      </c>
      <c r="F41" s="438" t="s">
        <v>35</v>
      </c>
      <c r="G41" s="438" t="s">
        <v>35</v>
      </c>
      <c r="H41" s="438" t="s">
        <v>35</v>
      </c>
      <c r="I41" s="438" t="s">
        <v>35</v>
      </c>
      <c r="J41" s="438" t="s">
        <v>35</v>
      </c>
      <c r="K41" s="438" t="s">
        <v>35</v>
      </c>
      <c r="L41" s="438" t="s">
        <v>35</v>
      </c>
      <c r="M41" s="438" t="s">
        <v>35</v>
      </c>
      <c r="N41" s="438" t="s">
        <v>35</v>
      </c>
      <c r="O41" s="438" t="s">
        <v>35</v>
      </c>
      <c r="P41" s="438" t="s">
        <v>35</v>
      </c>
      <c r="Q41" s="438" t="s">
        <v>35</v>
      </c>
      <c r="R41" s="438" t="s">
        <v>35</v>
      </c>
      <c r="S41" s="438" t="s">
        <v>35</v>
      </c>
      <c r="T41" s="438" t="s">
        <v>35</v>
      </c>
      <c r="U41" s="438" t="s">
        <v>35</v>
      </c>
      <c r="V41" s="438" t="s">
        <v>35</v>
      </c>
      <c r="W41" s="438" t="s">
        <v>35</v>
      </c>
      <c r="X41" s="438" t="s">
        <v>35</v>
      </c>
      <c r="Y41" s="438" t="s">
        <v>35</v>
      </c>
      <c r="Z41" s="438" t="s">
        <v>35</v>
      </c>
      <c r="AA41" s="438" t="s">
        <v>35</v>
      </c>
      <c r="AB41" s="438" t="s">
        <v>35</v>
      </c>
      <c r="AC41" s="438" t="s">
        <v>35</v>
      </c>
      <c r="AD41" s="438" t="s">
        <v>35</v>
      </c>
      <c r="AE41" s="438" t="s">
        <v>35</v>
      </c>
      <c r="AF41" s="438" t="s">
        <v>35</v>
      </c>
      <c r="AG41" s="438" t="s">
        <v>35</v>
      </c>
      <c r="AH41" s="438" t="s">
        <v>35</v>
      </c>
      <c r="AI41" s="438" t="s">
        <v>35</v>
      </c>
      <c r="AJ41" s="438" t="s">
        <v>35</v>
      </c>
    </row>
    <row r="42" s="307" customFormat="true" ht="17.1" customHeight="true" x14ac:dyDescent="0.2">
      <c r="A42" s="1822"/>
      <c r="B42" s="1243" t="s">
        <v>48</v>
      </c>
      <c r="C42" s="438" t="s">
        <v>35</v>
      </c>
      <c r="D42" s="438" t="s">
        <v>35</v>
      </c>
      <c r="E42" s="438" t="s">
        <v>35</v>
      </c>
      <c r="F42" s="438" t="s">
        <v>35</v>
      </c>
      <c r="G42" s="438" t="s">
        <v>35</v>
      </c>
      <c r="H42" s="438" t="s">
        <v>35</v>
      </c>
      <c r="I42" s="438" t="s">
        <v>35</v>
      </c>
      <c r="J42" s="438" t="s">
        <v>35</v>
      </c>
      <c r="K42" s="438" t="s">
        <v>35</v>
      </c>
      <c r="L42" s="438" t="s">
        <v>35</v>
      </c>
      <c r="M42" s="438" t="s">
        <v>35</v>
      </c>
      <c r="N42" s="438" t="s">
        <v>35</v>
      </c>
      <c r="O42" s="438" t="s">
        <v>35</v>
      </c>
      <c r="P42" s="438" t="s">
        <v>35</v>
      </c>
      <c r="Q42" s="438" t="s">
        <v>35</v>
      </c>
      <c r="R42" s="438" t="s">
        <v>35</v>
      </c>
      <c r="S42" s="438" t="s">
        <v>35</v>
      </c>
      <c r="T42" s="438" t="s">
        <v>35</v>
      </c>
      <c r="U42" s="438" t="s">
        <v>35</v>
      </c>
      <c r="V42" s="438" t="s">
        <v>35</v>
      </c>
      <c r="W42" s="438" t="s">
        <v>35</v>
      </c>
      <c r="X42" s="438" t="s">
        <v>35</v>
      </c>
      <c r="Y42" s="438" t="s">
        <v>35</v>
      </c>
      <c r="Z42" s="438" t="s">
        <v>35</v>
      </c>
      <c r="AA42" s="438" t="s">
        <v>35</v>
      </c>
      <c r="AB42" s="438" t="s">
        <v>35</v>
      </c>
      <c r="AC42" s="438" t="s">
        <v>35</v>
      </c>
      <c r="AD42" s="438" t="s">
        <v>35</v>
      </c>
      <c r="AE42" s="438" t="s">
        <v>35</v>
      </c>
      <c r="AF42" s="438" t="s">
        <v>35</v>
      </c>
      <c r="AG42" s="438" t="s">
        <v>35</v>
      </c>
      <c r="AH42" s="438" t="s">
        <v>35</v>
      </c>
      <c r="AI42" s="438" t="s">
        <v>35</v>
      </c>
      <c r="AJ42" s="438" t="s">
        <v>35</v>
      </c>
    </row>
    <row r="43" s="307" customFormat="true" ht="17.1" customHeight="true" x14ac:dyDescent="0.2">
      <c r="A43" s="1822" t="s">
        <v>175</v>
      </c>
      <c r="B43" s="1243" t="s">
        <v>49</v>
      </c>
      <c r="C43" s="438" t="s">
        <v>35</v>
      </c>
      <c r="D43" s="438" t="s">
        <v>35</v>
      </c>
      <c r="E43" s="438" t="s">
        <v>35</v>
      </c>
      <c r="F43" s="438" t="s">
        <v>35</v>
      </c>
      <c r="G43" s="438" t="s">
        <v>35</v>
      </c>
      <c r="H43" s="438" t="s">
        <v>35</v>
      </c>
      <c r="I43" s="438" t="s">
        <v>35</v>
      </c>
      <c r="J43" s="438" t="s">
        <v>35</v>
      </c>
      <c r="K43" s="438" t="s">
        <v>35</v>
      </c>
      <c r="L43" s="438" t="s">
        <v>35</v>
      </c>
      <c r="M43" s="438" t="s">
        <v>35</v>
      </c>
      <c r="N43" s="438" t="s">
        <v>35</v>
      </c>
      <c r="O43" s="438" t="s">
        <v>35</v>
      </c>
      <c r="P43" s="438" t="s">
        <v>35</v>
      </c>
      <c r="Q43" s="438" t="s">
        <v>35</v>
      </c>
      <c r="R43" s="438" t="s">
        <v>35</v>
      </c>
      <c r="S43" s="438" t="s">
        <v>35</v>
      </c>
      <c r="T43" s="438" t="s">
        <v>35</v>
      </c>
      <c r="U43" s="438" t="s">
        <v>35</v>
      </c>
      <c r="V43" s="438" t="s">
        <v>35</v>
      </c>
      <c r="W43" s="438" t="s">
        <v>35</v>
      </c>
      <c r="X43" s="438" t="s">
        <v>35</v>
      </c>
      <c r="Y43" s="438" t="s">
        <v>35</v>
      </c>
      <c r="Z43" s="438" t="s">
        <v>35</v>
      </c>
      <c r="AA43" s="438" t="s">
        <v>35</v>
      </c>
      <c r="AB43" s="438" t="s">
        <v>35</v>
      </c>
      <c r="AC43" s="438" t="s">
        <v>35</v>
      </c>
      <c r="AD43" s="438" t="s">
        <v>35</v>
      </c>
      <c r="AE43" s="438" t="s">
        <v>35</v>
      </c>
      <c r="AF43" s="438" t="s">
        <v>35</v>
      </c>
      <c r="AG43" s="438" t="s">
        <v>35</v>
      </c>
      <c r="AH43" s="438" t="s">
        <v>35</v>
      </c>
      <c r="AI43" s="438" t="s">
        <v>35</v>
      </c>
      <c r="AJ43" s="438" t="s">
        <v>35</v>
      </c>
    </row>
    <row r="44" s="307" customFormat="true" ht="17.1" customHeight="true" x14ac:dyDescent="0.2">
      <c r="A44" s="1822"/>
      <c r="B44" s="1243" t="s">
        <v>48</v>
      </c>
      <c r="C44" s="438" t="s">
        <v>35</v>
      </c>
      <c r="D44" s="438" t="s">
        <v>35</v>
      </c>
      <c r="E44" s="438" t="s">
        <v>35</v>
      </c>
      <c r="F44" s="438" t="s">
        <v>35</v>
      </c>
      <c r="G44" s="438" t="s">
        <v>35</v>
      </c>
      <c r="H44" s="438" t="s">
        <v>35</v>
      </c>
      <c r="I44" s="438" t="s">
        <v>35</v>
      </c>
      <c r="J44" s="438" t="s">
        <v>35</v>
      </c>
      <c r="K44" s="438" t="s">
        <v>35</v>
      </c>
      <c r="L44" s="438" t="s">
        <v>35</v>
      </c>
      <c r="M44" s="438" t="s">
        <v>35</v>
      </c>
      <c r="N44" s="438" t="s">
        <v>35</v>
      </c>
      <c r="O44" s="438" t="s">
        <v>35</v>
      </c>
      <c r="P44" s="438" t="s">
        <v>35</v>
      </c>
      <c r="Q44" s="438" t="s">
        <v>35</v>
      </c>
      <c r="R44" s="438" t="s">
        <v>35</v>
      </c>
      <c r="S44" s="438" t="s">
        <v>35</v>
      </c>
      <c r="T44" s="438" t="s">
        <v>35</v>
      </c>
      <c r="U44" s="438" t="s">
        <v>35</v>
      </c>
      <c r="V44" s="438" t="s">
        <v>35</v>
      </c>
      <c r="W44" s="438" t="s">
        <v>35</v>
      </c>
      <c r="X44" s="438" t="s">
        <v>35</v>
      </c>
      <c r="Y44" s="438" t="s">
        <v>35</v>
      </c>
      <c r="Z44" s="438" t="s">
        <v>35</v>
      </c>
      <c r="AA44" s="438" t="s">
        <v>35</v>
      </c>
      <c r="AB44" s="438" t="s">
        <v>35</v>
      </c>
      <c r="AC44" s="438" t="s">
        <v>35</v>
      </c>
      <c r="AD44" s="438" t="s">
        <v>35</v>
      </c>
      <c r="AE44" s="438" t="s">
        <v>35</v>
      </c>
      <c r="AF44" s="438" t="s">
        <v>35</v>
      </c>
      <c r="AG44" s="438" t="s">
        <v>35</v>
      </c>
      <c r="AH44" s="438" t="s">
        <v>35</v>
      </c>
      <c r="AI44" s="438" t="s">
        <v>35</v>
      </c>
      <c r="AJ44" s="438" t="s">
        <v>35</v>
      </c>
    </row>
    <row r="45" s="307" customFormat="true" ht="17.1" customHeight="true" x14ac:dyDescent="0.2">
      <c r="A45" s="1822" t="s">
        <v>176</v>
      </c>
      <c r="B45" s="1243" t="s">
        <v>49</v>
      </c>
      <c r="C45" s="438" t="s">
        <v>35</v>
      </c>
      <c r="D45" s="438" t="s">
        <v>35</v>
      </c>
      <c r="E45" s="438" t="s">
        <v>35</v>
      </c>
      <c r="F45" s="438" t="s">
        <v>35</v>
      </c>
      <c r="G45" s="438" t="s">
        <v>35</v>
      </c>
      <c r="H45" s="438" t="s">
        <v>35</v>
      </c>
      <c r="I45" s="438" t="s">
        <v>35</v>
      </c>
      <c r="J45" s="438" t="s">
        <v>35</v>
      </c>
      <c r="K45" s="438" t="s">
        <v>35</v>
      </c>
      <c r="L45" s="438" t="s">
        <v>35</v>
      </c>
      <c r="M45" s="438" t="s">
        <v>35</v>
      </c>
      <c r="N45" s="438" t="s">
        <v>35</v>
      </c>
      <c r="O45" s="438" t="s">
        <v>35</v>
      </c>
      <c r="P45" s="438" t="s">
        <v>35</v>
      </c>
      <c r="Q45" s="438" t="s">
        <v>35</v>
      </c>
      <c r="R45" s="438" t="s">
        <v>35</v>
      </c>
      <c r="S45" s="438" t="s">
        <v>35</v>
      </c>
      <c r="T45" s="438" t="s">
        <v>35</v>
      </c>
      <c r="U45" s="438" t="s">
        <v>35</v>
      </c>
      <c r="V45" s="438" t="s">
        <v>35</v>
      </c>
      <c r="W45" s="438" t="s">
        <v>35</v>
      </c>
      <c r="X45" s="438" t="s">
        <v>35</v>
      </c>
      <c r="Y45" s="438" t="s">
        <v>35</v>
      </c>
      <c r="Z45" s="438" t="s">
        <v>35</v>
      </c>
      <c r="AA45" s="438" t="s">
        <v>35</v>
      </c>
      <c r="AB45" s="438" t="s">
        <v>35</v>
      </c>
      <c r="AC45" s="438" t="s">
        <v>35</v>
      </c>
      <c r="AD45" s="438" t="s">
        <v>35</v>
      </c>
      <c r="AE45" s="438" t="s">
        <v>35</v>
      </c>
      <c r="AF45" s="438" t="s">
        <v>35</v>
      </c>
      <c r="AG45" s="438" t="s">
        <v>35</v>
      </c>
      <c r="AH45" s="438" t="s">
        <v>35</v>
      </c>
      <c r="AI45" s="438" t="s">
        <v>35</v>
      </c>
      <c r="AJ45" s="438" t="s">
        <v>35</v>
      </c>
    </row>
    <row r="46" s="307" customFormat="true" ht="17.1" customHeight="true" x14ac:dyDescent="0.2">
      <c r="A46" s="1823"/>
      <c r="B46" s="1249" t="s">
        <v>48</v>
      </c>
      <c r="C46" s="440" t="s">
        <v>35</v>
      </c>
      <c r="D46" s="440" t="s">
        <v>35</v>
      </c>
      <c r="E46" s="440" t="s">
        <v>35</v>
      </c>
      <c r="F46" s="440" t="s">
        <v>35</v>
      </c>
      <c r="G46" s="440" t="s">
        <v>35</v>
      </c>
      <c r="H46" s="440" t="s">
        <v>35</v>
      </c>
      <c r="I46" s="440" t="s">
        <v>35</v>
      </c>
      <c r="J46" s="440" t="s">
        <v>35</v>
      </c>
      <c r="K46" s="440" t="s">
        <v>35</v>
      </c>
      <c r="L46" s="440" t="s">
        <v>35</v>
      </c>
      <c r="M46" s="440" t="s">
        <v>35</v>
      </c>
      <c r="N46" s="440" t="s">
        <v>35</v>
      </c>
      <c r="O46" s="440" t="s">
        <v>35</v>
      </c>
      <c r="P46" s="440" t="s">
        <v>35</v>
      </c>
      <c r="Q46" s="440" t="s">
        <v>35</v>
      </c>
      <c r="R46" s="440" t="s">
        <v>35</v>
      </c>
      <c r="S46" s="440" t="s">
        <v>35</v>
      </c>
      <c r="T46" s="440" t="s">
        <v>35</v>
      </c>
      <c r="U46" s="440" t="s">
        <v>35</v>
      </c>
      <c r="V46" s="440" t="s">
        <v>35</v>
      </c>
      <c r="W46" s="440" t="s">
        <v>35</v>
      </c>
      <c r="X46" s="440" t="s">
        <v>35</v>
      </c>
      <c r="Y46" s="440" t="s">
        <v>35</v>
      </c>
      <c r="Z46" s="440" t="s">
        <v>35</v>
      </c>
      <c r="AA46" s="440" t="s">
        <v>35</v>
      </c>
      <c r="AB46" s="440" t="s">
        <v>35</v>
      </c>
      <c r="AC46" s="440" t="s">
        <v>35</v>
      </c>
      <c r="AD46" s="440" t="s">
        <v>35</v>
      </c>
      <c r="AE46" s="440" t="s">
        <v>35</v>
      </c>
      <c r="AF46" s="440" t="s">
        <v>35</v>
      </c>
      <c r="AG46" s="440" t="s">
        <v>35</v>
      </c>
      <c r="AH46" s="440" t="s">
        <v>35</v>
      </c>
      <c r="AI46" s="440" t="s">
        <v>35</v>
      </c>
      <c r="AJ46" s="440" t="s">
        <v>35</v>
      </c>
    </row>
    <row r="47" s="307" customFormat="true" ht="20.1" customHeight="true" x14ac:dyDescent="0.2">
      <c r="A47" s="1845" t="s">
        <v>313</v>
      </c>
      <c r="B47" s="1845"/>
      <c r="C47" s="1847" t="s">
        <v>150</v>
      </c>
      <c r="D47" s="1848"/>
      <c r="E47" s="1848"/>
      <c r="F47" s="1848"/>
      <c r="G47" s="1849"/>
      <c r="H47" s="1849" t="s">
        <v>38</v>
      </c>
      <c r="I47" s="1848"/>
      <c r="J47" s="1848"/>
      <c r="K47" s="1848"/>
      <c r="L47" s="1849"/>
      <c r="M47" s="1849" t="s">
        <v>37</v>
      </c>
      <c r="N47" s="1848"/>
      <c r="O47" s="1848"/>
      <c r="P47" s="1848"/>
      <c r="Q47" s="1849"/>
      <c r="R47" s="1849" t="s">
        <v>151</v>
      </c>
      <c r="S47" s="1848"/>
      <c r="T47" s="1848"/>
      <c r="U47" s="1848"/>
      <c r="V47" s="1848"/>
      <c r="W47" s="1848"/>
      <c r="X47" s="1848"/>
      <c r="Y47" s="1848"/>
      <c r="Z47" s="1848"/>
      <c r="AA47" s="1848"/>
      <c r="AB47" s="1848"/>
      <c r="AC47" s="1848"/>
      <c r="AD47" s="1848"/>
      <c r="AE47" s="1848"/>
      <c r="AF47" s="1848"/>
      <c r="AG47" s="1848"/>
      <c r="AH47" s="1848"/>
      <c r="AI47" s="1848"/>
      <c r="AJ47" s="1849"/>
    </row>
    <row r="48" s="433" customFormat="true" ht="45" customHeight="true" x14ac:dyDescent="0.2">
      <c r="A48" s="1851"/>
      <c r="B48" s="1851"/>
      <c r="C48" s="1250" t="s">
        <v>0</v>
      </c>
      <c r="D48" s="1251" t="s">
        <v>1</v>
      </c>
      <c r="E48" s="1251" t="s">
        <v>2</v>
      </c>
      <c r="F48" s="1251" t="s">
        <v>3</v>
      </c>
      <c r="G48" s="1252" t="s">
        <v>4</v>
      </c>
      <c r="H48" s="1251" t="s">
        <v>0</v>
      </c>
      <c r="I48" s="1251" t="s">
        <v>1</v>
      </c>
      <c r="J48" s="1251" t="s">
        <v>2</v>
      </c>
      <c r="K48" s="1251" t="s">
        <v>3</v>
      </c>
      <c r="L48" s="1252" t="s">
        <v>4</v>
      </c>
      <c r="M48" s="1251" t="s">
        <v>0</v>
      </c>
      <c r="N48" s="1251" t="s">
        <v>1</v>
      </c>
      <c r="O48" s="1251" t="s">
        <v>2</v>
      </c>
      <c r="P48" s="1251" t="s">
        <v>3</v>
      </c>
      <c r="Q48" s="1252" t="s">
        <v>4</v>
      </c>
      <c r="R48" s="1251" t="s">
        <v>152</v>
      </c>
      <c r="S48" s="1251" t="s">
        <v>310</v>
      </c>
      <c r="T48" s="1251" t="s">
        <v>154</v>
      </c>
      <c r="U48" s="1251" t="s">
        <v>155</v>
      </c>
      <c r="V48" s="1251" t="s">
        <v>156</v>
      </c>
      <c r="W48" s="1251" t="s">
        <v>157</v>
      </c>
      <c r="X48" s="1251" t="s">
        <v>311</v>
      </c>
      <c r="Y48" s="1251" t="s">
        <v>159</v>
      </c>
      <c r="Z48" s="1251" t="s">
        <v>160</v>
      </c>
      <c r="AA48" s="1251" t="s">
        <v>162</v>
      </c>
      <c r="AB48" s="1251" t="s">
        <v>163</v>
      </c>
      <c r="AC48" s="1251" t="s">
        <v>164</v>
      </c>
      <c r="AD48" s="1251" t="s">
        <v>312</v>
      </c>
      <c r="AE48" s="1251" t="s">
        <v>165</v>
      </c>
      <c r="AF48" s="1251" t="s">
        <v>166</v>
      </c>
      <c r="AG48" s="1251" t="s">
        <v>167</v>
      </c>
      <c r="AH48" s="1251" t="s">
        <v>168</v>
      </c>
      <c r="AI48" s="1251" t="s">
        <v>169</v>
      </c>
      <c r="AJ48" s="1253" t="s">
        <v>170</v>
      </c>
    </row>
    <row r="49" s="307" customFormat="true" ht="17.1" customHeight="true" x14ac:dyDescent="0.2">
      <c r="A49" s="1850" t="s">
        <v>314</v>
      </c>
      <c r="B49" s="1254" t="s">
        <v>178</v>
      </c>
      <c r="C49" s="1255">
        <v>0.21014110491211069</v>
      </c>
      <c r="D49" s="1256">
        <v>0.75333872265248658</v>
      </c>
      <c r="E49" s="1256">
        <v>1.7248365088603084</v>
      </c>
      <c r="F49" s="1256">
        <v>7.7824601695048967</v>
      </c>
      <c r="G49" s="1257">
        <v>42.392012128385574</v>
      </c>
      <c r="H49" s="1256">
        <v>13.397398669597878</v>
      </c>
      <c r="I49" s="1256">
        <v>36.762010201968643</v>
      </c>
      <c r="J49" s="1256">
        <v>55.397591843048431</v>
      </c>
      <c r="K49" s="1256">
        <v>63.564275328302664</v>
      </c>
      <c r="L49" s="1257">
        <v>76.744297580785826</v>
      </c>
      <c r="M49" s="1256">
        <v>0.11020828210000094</v>
      </c>
      <c r="N49" s="1256">
        <v>0.71193907402096013</v>
      </c>
      <c r="O49" s="1256">
        <v>1.0112855944264401</v>
      </c>
      <c r="P49" s="1256">
        <v>1.7473234473461694</v>
      </c>
      <c r="Q49" s="1257">
        <v>7.4447536927690212</v>
      </c>
      <c r="R49" s="1256">
        <v>2.0265467254193301</v>
      </c>
      <c r="S49" s="1256">
        <v>1.3800076623721167</v>
      </c>
      <c r="T49" s="1256">
        <v>3.9624578563936232</v>
      </c>
      <c r="U49" s="1256">
        <v>0.18732550460531841</v>
      </c>
      <c r="V49" s="1256">
        <v>1.796071560772168</v>
      </c>
      <c r="W49" s="1256">
        <v>6.9711824199875441</v>
      </c>
      <c r="X49" s="1256">
        <v>4.3136823407164009</v>
      </c>
      <c r="Y49" s="1256">
        <v>5.6970767070960919</v>
      </c>
      <c r="Z49" s="1256">
        <v>5.9755993647744132</v>
      </c>
      <c r="AA49" s="1256">
        <v>0.60858453578040816</v>
      </c>
      <c r="AB49" s="1256">
        <v>2.1976685471995054</v>
      </c>
      <c r="AC49" s="1256">
        <v>79.495944650011992</v>
      </c>
      <c r="AD49" s="1256">
        <v>18.721596722117141</v>
      </c>
      <c r="AE49" s="1256">
        <v>3.5879590104725834</v>
      </c>
      <c r="AF49" s="1256">
        <v>1.8613291164700996</v>
      </c>
      <c r="AG49" s="1256">
        <v>10.737820120565344</v>
      </c>
      <c r="AH49" s="1256">
        <v>0.26058069639165643</v>
      </c>
      <c r="AI49" s="1256">
        <v>1.0920218794803929</v>
      </c>
      <c r="AJ49" s="1258">
        <v>0.98452990474912783</v>
      </c>
    </row>
    <row r="50" s="307" customFormat="true" ht="17.1" customHeight="true" x14ac:dyDescent="0.2">
      <c r="A50" s="1822"/>
      <c r="B50" s="1259" t="s">
        <v>179</v>
      </c>
      <c r="C50" s="1260">
        <v>0.32257502544979832</v>
      </c>
      <c r="D50" s="1261">
        <v>0.64877280761701561</v>
      </c>
      <c r="E50" s="1261">
        <v>1.5870150856876573</v>
      </c>
      <c r="F50" s="1261">
        <v>3.367057067273882</v>
      </c>
      <c r="G50" s="1262">
        <v>5.7878208581848227</v>
      </c>
      <c r="H50" s="1261">
        <v>4.6093707362766443</v>
      </c>
      <c r="I50" s="1261">
        <v>6.7006209707007729</v>
      </c>
      <c r="J50" s="1261">
        <v>6.0619489051516391</v>
      </c>
      <c r="K50" s="1261">
        <v>5.7538371257645151</v>
      </c>
      <c r="L50" s="1262">
        <v>3.2682062120180579</v>
      </c>
      <c r="M50" s="1261">
        <v>0.2873410143637285</v>
      </c>
      <c r="N50" s="1261">
        <v>0.53956467202127512</v>
      </c>
      <c r="O50" s="1261">
        <v>1.0846709462257975</v>
      </c>
      <c r="P50" s="1261">
        <v>1.9965645279948621</v>
      </c>
      <c r="Q50" s="1262">
        <v>4.6226471258387507</v>
      </c>
      <c r="R50" s="1261">
        <v>3.0020665285572812</v>
      </c>
      <c r="S50" s="1261">
        <v>2.3142457872516906</v>
      </c>
      <c r="T50" s="1261">
        <v>2.7459806298507528</v>
      </c>
      <c r="U50" s="1261">
        <v>0.93549123642824883</v>
      </c>
      <c r="V50" s="1261">
        <v>2.7693254292448031</v>
      </c>
      <c r="W50" s="1261">
        <v>1.0367125558022376</v>
      </c>
      <c r="X50" s="1261">
        <v>1.4819646784727947</v>
      </c>
      <c r="Y50" s="1261">
        <v>10.360677488602059</v>
      </c>
      <c r="Z50" s="1261">
        <v>5.5814571313609749</v>
      </c>
      <c r="AA50" s="1261">
        <v>0.31756669346305588</v>
      </c>
      <c r="AB50" s="1261">
        <v>1.8064317753548678</v>
      </c>
      <c r="AC50" s="1261">
        <v>0.29909114003934512</v>
      </c>
      <c r="AD50" s="1261">
        <v>2.756649287551233</v>
      </c>
      <c r="AE50" s="1261">
        <v>1.3984376387342163</v>
      </c>
      <c r="AF50" s="1261">
        <v>0.33935694739780253</v>
      </c>
      <c r="AG50" s="1261">
        <v>1.8028841301984257E-2</v>
      </c>
      <c r="AH50" s="1261">
        <v>0.67337528715286121</v>
      </c>
      <c r="AI50" s="1261">
        <v>1.0677070162549684</v>
      </c>
      <c r="AJ50" s="1263">
        <v>2.3824692996499649E-3</v>
      </c>
    </row>
    <row r="51" s="307" customFormat="true" ht="17.1" customHeight="true" x14ac:dyDescent="0.2">
      <c r="A51" s="1822"/>
      <c r="B51" s="1259" t="s">
        <v>180</v>
      </c>
      <c r="C51" s="1260">
        <v>1.8541691602295844E-2</v>
      </c>
      <c r="D51" s="1261">
        <v>0.39632032518026139</v>
      </c>
      <c r="E51" s="1261">
        <v>0.13688535753405892</v>
      </c>
      <c r="F51" s="1261">
        <v>0.26187479662549767</v>
      </c>
      <c r="G51" s="1262">
        <v>0.69395090178238727</v>
      </c>
      <c r="H51" s="1261">
        <v>0.38029350320123001</v>
      </c>
      <c r="I51" s="1261">
        <v>0.4531733889147001</v>
      </c>
      <c r="J51" s="1261">
        <v>0.59674654116234338</v>
      </c>
      <c r="K51" s="1261">
        <v>0.45529489415151481</v>
      </c>
      <c r="L51" s="1262">
        <v>0.84792418170564854</v>
      </c>
      <c r="M51" s="1261">
        <v>0</v>
      </c>
      <c r="N51" s="1261">
        <v>0.29242976066986465</v>
      </c>
      <c r="O51" s="1261">
        <v>0.2521522096823185</v>
      </c>
      <c r="P51" s="1261">
        <v>0.22379942261003563</v>
      </c>
      <c r="Q51" s="1262">
        <v>0.47352352885940785</v>
      </c>
      <c r="R51" s="1261">
        <v>0</v>
      </c>
      <c r="S51" s="1261">
        <v>0.3812426525017899</v>
      </c>
      <c r="T51" s="1261">
        <v>0</v>
      </c>
      <c r="U51" s="1261">
        <v>0.32269149086450793</v>
      </c>
      <c r="V51" s="1261">
        <v>3.2998696834717692E-2</v>
      </c>
      <c r="W51" s="1261">
        <v>0.50207503846222945</v>
      </c>
      <c r="X51" s="1261">
        <v>1.3982399336919002</v>
      </c>
      <c r="Y51" s="1261">
        <v>0.48823015549219873</v>
      </c>
      <c r="Z51" s="1261">
        <v>0.25177697692452067</v>
      </c>
      <c r="AA51" s="1261">
        <v>0.15526897134940126</v>
      </c>
      <c r="AB51" s="1261">
        <v>0</v>
      </c>
      <c r="AC51" s="1261">
        <v>5.1463502176276557E-2</v>
      </c>
      <c r="AD51" s="1261">
        <v>1.3404589544397734</v>
      </c>
      <c r="AE51" s="1261">
        <v>0.53844023264273067</v>
      </c>
      <c r="AF51" s="1261">
        <v>0.24951715617569337</v>
      </c>
      <c r="AG51" s="1261">
        <v>0.17433356533870115</v>
      </c>
      <c r="AH51" s="1261">
        <v>0.55673118556893197</v>
      </c>
      <c r="AI51" s="1261">
        <v>1.5412492773328066E-2</v>
      </c>
      <c r="AJ51" s="1263">
        <v>0</v>
      </c>
    </row>
    <row r="52" s="307" customFormat="true" ht="17.1" customHeight="true" x14ac:dyDescent="0.2">
      <c r="A52" s="1822"/>
      <c r="B52" s="1259" t="s">
        <v>181</v>
      </c>
      <c r="C52" s="1260">
        <v>29.057135223938346</v>
      </c>
      <c r="D52" s="1261">
        <v>29.366657403584611</v>
      </c>
      <c r="E52" s="1261">
        <v>28.693892129225734</v>
      </c>
      <c r="F52" s="1261">
        <v>23.407733508064723</v>
      </c>
      <c r="G52" s="1262">
        <v>9.5259557590914916</v>
      </c>
      <c r="H52" s="1261">
        <v>22.940574905669894</v>
      </c>
      <c r="I52" s="1261">
        <v>11.834071720585621</v>
      </c>
      <c r="J52" s="1261">
        <v>7.5075339683227229</v>
      </c>
      <c r="K52" s="1261">
        <v>4.6919253671448971</v>
      </c>
      <c r="L52" s="1262">
        <v>2.012825407051007</v>
      </c>
      <c r="M52" s="1261">
        <v>28.563226901729529</v>
      </c>
      <c r="N52" s="1261">
        <v>28.25673000908041</v>
      </c>
      <c r="O52" s="1261">
        <v>30.762052364928323</v>
      </c>
      <c r="P52" s="1261">
        <v>27.539889243131611</v>
      </c>
      <c r="Q52" s="1262">
        <v>20.334766641367054</v>
      </c>
      <c r="R52" s="1261">
        <v>3.1135937815959474</v>
      </c>
      <c r="S52" s="1261">
        <v>5.1901264521726045</v>
      </c>
      <c r="T52" s="1261">
        <v>38.591883476030077</v>
      </c>
      <c r="U52" s="1261">
        <v>19.602792334622528</v>
      </c>
      <c r="V52" s="1261">
        <v>7.3109660650074888</v>
      </c>
      <c r="W52" s="1261">
        <v>26.192589397073551</v>
      </c>
      <c r="X52" s="1261">
        <v>1.4321947219789113</v>
      </c>
      <c r="Y52" s="1261">
        <v>14.840533174533299</v>
      </c>
      <c r="Z52" s="1261">
        <v>5.422008862276205</v>
      </c>
      <c r="AA52" s="1261">
        <v>8.0530295025828504</v>
      </c>
      <c r="AB52" s="1261">
        <v>14.918452608342104</v>
      </c>
      <c r="AC52" s="1261">
        <v>0.12881876052328761</v>
      </c>
      <c r="AD52" s="1261">
        <v>4.6109726616114077</v>
      </c>
      <c r="AE52" s="1261">
        <v>15.934816215021447</v>
      </c>
      <c r="AF52" s="1261">
        <v>88.54006578153016</v>
      </c>
      <c r="AG52" s="1261">
        <v>2.1381133431617538</v>
      </c>
      <c r="AH52" s="1261">
        <v>45.699860148457603</v>
      </c>
      <c r="AI52" s="1261">
        <v>88.886990971786929</v>
      </c>
      <c r="AJ52" s="1263">
        <v>9.3525001553931482</v>
      </c>
    </row>
    <row r="53" s="307" customFormat="true" ht="17.1" customHeight="true" x14ac:dyDescent="0.2">
      <c r="A53" s="1822"/>
      <c r="B53" s="1259" t="s">
        <v>182</v>
      </c>
      <c r="C53" s="1260">
        <v>3.0477270532687553</v>
      </c>
      <c r="D53" s="1261">
        <v>2.4766946223428272</v>
      </c>
      <c r="E53" s="1261">
        <v>2.1934317031306949</v>
      </c>
      <c r="F53" s="1261">
        <v>2.1756698087780175</v>
      </c>
      <c r="G53" s="1262">
        <v>2.0078776100904192</v>
      </c>
      <c r="H53" s="1261">
        <v>1.6401250176053179</v>
      </c>
      <c r="I53" s="1261">
        <v>1.3396896373232434</v>
      </c>
      <c r="J53" s="1261">
        <v>1.472435894649273</v>
      </c>
      <c r="K53" s="1261">
        <v>0.9842889659237668</v>
      </c>
      <c r="L53" s="1262">
        <v>0.69679969426576449</v>
      </c>
      <c r="M53" s="1261">
        <v>2.8572958758530338</v>
      </c>
      <c r="N53" s="1261">
        <v>2.8914882702117808</v>
      </c>
      <c r="O53" s="1261">
        <v>2.25431530207611</v>
      </c>
      <c r="P53" s="1261">
        <v>2.1485405908954696</v>
      </c>
      <c r="Q53" s="1262">
        <v>2.9991384735075073</v>
      </c>
      <c r="R53" s="1261">
        <v>0</v>
      </c>
      <c r="S53" s="1261">
        <v>0.39266058470406162</v>
      </c>
      <c r="T53" s="1261">
        <v>3.5529240436569181</v>
      </c>
      <c r="U53" s="1261">
        <v>1.5025793226935744</v>
      </c>
      <c r="V53" s="1261">
        <v>2.7529407663404268</v>
      </c>
      <c r="W53" s="1261">
        <v>11.521021599625495</v>
      </c>
      <c r="X53" s="1261">
        <v>0.56992586786878385</v>
      </c>
      <c r="Y53" s="1261">
        <v>0.5242710546302336</v>
      </c>
      <c r="Z53" s="1261">
        <v>0.94554720951021876</v>
      </c>
      <c r="AA53" s="1261">
        <v>17.64137338879976</v>
      </c>
      <c r="AB53" s="1261">
        <v>0.51226734647822658</v>
      </c>
      <c r="AC53" s="1261">
        <v>0.17058104220746637</v>
      </c>
      <c r="AD53" s="1261">
        <v>2.9680472793795052</v>
      </c>
      <c r="AE53" s="1261">
        <v>2.1950642098116617</v>
      </c>
      <c r="AF53" s="1261">
        <v>0</v>
      </c>
      <c r="AG53" s="1261">
        <v>2.3691613903370787</v>
      </c>
      <c r="AH53" s="1261">
        <v>5.6725981015181368</v>
      </c>
      <c r="AI53" s="1261">
        <v>1.1929561574565353</v>
      </c>
      <c r="AJ53" s="1263">
        <v>1.667702456327345</v>
      </c>
    </row>
    <row r="54" s="307" customFormat="true" ht="17.1" customHeight="true" x14ac:dyDescent="0.2">
      <c r="A54" s="1822"/>
      <c r="B54" s="1259" t="s">
        <v>183</v>
      </c>
      <c r="C54" s="1260">
        <v>20.065211365627754</v>
      </c>
      <c r="D54" s="1261">
        <v>13.793023370652541</v>
      </c>
      <c r="E54" s="1261">
        <v>11.961986911703253</v>
      </c>
      <c r="F54" s="1261">
        <v>7.7301516568340878</v>
      </c>
      <c r="G54" s="1262">
        <v>1.7929095070052519</v>
      </c>
      <c r="H54" s="1261">
        <v>4.6357091159681767</v>
      </c>
      <c r="I54" s="1261">
        <v>2.2621383397864179</v>
      </c>
      <c r="J54" s="1261">
        <v>0.82501214736925321</v>
      </c>
      <c r="K54" s="1261">
        <v>0.43401352451733871</v>
      </c>
      <c r="L54" s="1262">
        <v>0.16797484016504599</v>
      </c>
      <c r="M54" s="1261">
        <v>21.38626590211663</v>
      </c>
      <c r="N54" s="1261">
        <v>14.629753270362647</v>
      </c>
      <c r="O54" s="1261">
        <v>13.546673569304266</v>
      </c>
      <c r="P54" s="1261">
        <v>9.7906803017040502</v>
      </c>
      <c r="Q54" s="1262">
        <v>6.1774707397416302</v>
      </c>
      <c r="R54" s="1261">
        <v>0</v>
      </c>
      <c r="S54" s="1261">
        <v>0.9042765768920682</v>
      </c>
      <c r="T54" s="1261">
        <v>29.727232776225449</v>
      </c>
      <c r="U54" s="1261">
        <v>29.021691887510055</v>
      </c>
      <c r="V54" s="1261">
        <v>8.4185974997912076</v>
      </c>
      <c r="W54" s="1261">
        <v>29.85234693813878</v>
      </c>
      <c r="X54" s="1261">
        <v>1.8301678577959286</v>
      </c>
      <c r="Y54" s="1261">
        <v>0.31441642565347827</v>
      </c>
      <c r="Z54" s="1261">
        <v>15.716148700059223</v>
      </c>
      <c r="AA54" s="1261">
        <v>13.642359663369835</v>
      </c>
      <c r="AB54" s="1261">
        <v>3.1589153457420021</v>
      </c>
      <c r="AC54" s="1261">
        <v>0</v>
      </c>
      <c r="AD54" s="1261">
        <v>23.058676303601402</v>
      </c>
      <c r="AE54" s="1261">
        <v>14.365617425652088</v>
      </c>
      <c r="AF54" s="1261">
        <v>3.2919085952737683</v>
      </c>
      <c r="AG54" s="1261">
        <v>14.454247843369354</v>
      </c>
      <c r="AH54" s="1261">
        <v>25.318628227513702</v>
      </c>
      <c r="AI54" s="1261">
        <v>3.8320206725505859</v>
      </c>
      <c r="AJ54" s="1263">
        <v>3.393381682931766</v>
      </c>
    </row>
    <row r="55" s="307" customFormat="true" ht="17.1" customHeight="true" x14ac:dyDescent="0.2">
      <c r="A55" s="1822"/>
      <c r="B55" s="1259" t="s">
        <v>184</v>
      </c>
      <c r="C55" s="1260">
        <v>0.39795382658437761</v>
      </c>
      <c r="D55" s="1261">
        <v>0.11173944945082571</v>
      </c>
      <c r="E55" s="1261">
        <v>0.30782311092561354</v>
      </c>
      <c r="F55" s="1261">
        <v>0.42156028058439771</v>
      </c>
      <c r="G55" s="1262">
        <v>0.37767959416739655</v>
      </c>
      <c r="H55" s="1261">
        <v>6.9183468572311169E-2</v>
      </c>
      <c r="I55" s="1261">
        <v>1.8088092197764947E-2</v>
      </c>
      <c r="J55" s="1261">
        <v>0</v>
      </c>
      <c r="K55" s="1261">
        <v>0</v>
      </c>
      <c r="L55" s="1262">
        <v>0.13191455336326918</v>
      </c>
      <c r="M55" s="1261">
        <v>0.36616223128110531</v>
      </c>
      <c r="N55" s="1261">
        <v>0.23884245189825254</v>
      </c>
      <c r="O55" s="1261">
        <v>0.1858080415178521</v>
      </c>
      <c r="P55" s="1261">
        <v>0.45679146500671236</v>
      </c>
      <c r="Q55" s="1262">
        <v>0.67174767230565102</v>
      </c>
      <c r="R55" s="1261">
        <v>0</v>
      </c>
      <c r="S55" s="1261">
        <v>0.19798228904581525</v>
      </c>
      <c r="T55" s="1261">
        <v>1.0101039032524262</v>
      </c>
      <c r="U55" s="1261">
        <v>0</v>
      </c>
      <c r="V55" s="1261">
        <v>0</v>
      </c>
      <c r="W55" s="1261">
        <v>0</v>
      </c>
      <c r="X55" s="1261">
        <v>0</v>
      </c>
      <c r="Y55" s="1261">
        <v>0.31653373902976656</v>
      </c>
      <c r="Z55" s="1261">
        <v>0</v>
      </c>
      <c r="AA55" s="1261">
        <v>0.70077232123992805</v>
      </c>
      <c r="AB55" s="1261">
        <v>0</v>
      </c>
      <c r="AC55" s="1261">
        <v>0</v>
      </c>
      <c r="AD55" s="1261">
        <v>0</v>
      </c>
      <c r="AE55" s="1261">
        <v>0.21339871739748784</v>
      </c>
      <c r="AF55" s="1261">
        <v>0</v>
      </c>
      <c r="AG55" s="1261">
        <v>0</v>
      </c>
      <c r="AH55" s="1261">
        <v>2.0802327668430114</v>
      </c>
      <c r="AI55" s="1261">
        <v>0</v>
      </c>
      <c r="AJ55" s="1263">
        <v>0.12049352530443477</v>
      </c>
    </row>
    <row r="56" s="307" customFormat="true" ht="17.1" customHeight="true" x14ac:dyDescent="0.2">
      <c r="A56" s="1822"/>
      <c r="B56" s="1259" t="s">
        <v>185</v>
      </c>
      <c r="C56" s="1260">
        <v>1.4776452615293347</v>
      </c>
      <c r="D56" s="1261">
        <v>1.178930734390421</v>
      </c>
      <c r="E56" s="1261">
        <v>0.76124769107460399</v>
      </c>
      <c r="F56" s="1261">
        <v>0.31654531781182055</v>
      </c>
      <c r="G56" s="1262">
        <v>0.14829742776596874</v>
      </c>
      <c r="H56" s="1261">
        <v>0.41404568078279408</v>
      </c>
      <c r="I56" s="1261">
        <v>0</v>
      </c>
      <c r="J56" s="1261">
        <v>2.8740766668377535E-2</v>
      </c>
      <c r="K56" s="1261">
        <v>0</v>
      </c>
      <c r="L56" s="1262">
        <v>0</v>
      </c>
      <c r="M56" s="1261">
        <v>1.6576126553536308</v>
      </c>
      <c r="N56" s="1261">
        <v>1.3235718045359657</v>
      </c>
      <c r="O56" s="1261">
        <v>0.65851067566178079</v>
      </c>
      <c r="P56" s="1261">
        <v>0.69978038281807586</v>
      </c>
      <c r="Q56" s="1262">
        <v>0.28846465489333667</v>
      </c>
      <c r="R56" s="1261">
        <v>0</v>
      </c>
      <c r="S56" s="1261">
        <v>0.21302386563335401</v>
      </c>
      <c r="T56" s="1261">
        <v>1.2577807040382087</v>
      </c>
      <c r="U56" s="1261">
        <v>0.28214648789264363</v>
      </c>
      <c r="V56" s="1261">
        <v>0.20000019567810684</v>
      </c>
      <c r="W56" s="1261">
        <v>0</v>
      </c>
      <c r="X56" s="1261">
        <v>0</v>
      </c>
      <c r="Y56" s="1261">
        <v>0</v>
      </c>
      <c r="Z56" s="1261">
        <v>1.6068791055394136</v>
      </c>
      <c r="AA56" s="1261">
        <v>10.228535020516585</v>
      </c>
      <c r="AB56" s="1261">
        <v>1.2853814155885657</v>
      </c>
      <c r="AC56" s="1261">
        <v>0</v>
      </c>
      <c r="AD56" s="1261">
        <v>1.0820953925993295</v>
      </c>
      <c r="AE56" s="1261">
        <v>5.475255339453323</v>
      </c>
      <c r="AF56" s="1261">
        <v>9.0405793671195181E-2</v>
      </c>
      <c r="AG56" s="1261">
        <v>1.4342107082604449</v>
      </c>
      <c r="AH56" s="1261">
        <v>1.9251268811879865</v>
      </c>
      <c r="AI56" s="1261">
        <v>0</v>
      </c>
      <c r="AJ56" s="1263">
        <v>0.75253560298683253</v>
      </c>
    </row>
    <row r="57" s="307" customFormat="true" ht="17.1" customHeight="true" x14ac:dyDescent="0.2">
      <c r="A57" s="1822"/>
      <c r="B57" s="1259" t="s">
        <v>315</v>
      </c>
      <c r="C57" s="1260">
        <v>12.955903957842121</v>
      </c>
      <c r="D57" s="1261">
        <v>10.243812333565513</v>
      </c>
      <c r="E57" s="1261">
        <v>7.0111615878007658</v>
      </c>
      <c r="F57" s="1261">
        <v>5.7814704938238215</v>
      </c>
      <c r="G57" s="1262">
        <v>1.3337770680328935</v>
      </c>
      <c r="H57" s="1261">
        <v>2.9216314616140089</v>
      </c>
      <c r="I57" s="1261">
        <v>0.95953900603392328</v>
      </c>
      <c r="J57" s="1261">
        <v>0.39372602218998193</v>
      </c>
      <c r="K57" s="1261">
        <v>0</v>
      </c>
      <c r="L57" s="1262">
        <v>4.5906244425693798E-2</v>
      </c>
      <c r="M57" s="1261">
        <v>13.178515558132839</v>
      </c>
      <c r="N57" s="1261">
        <v>11.418127641371562</v>
      </c>
      <c r="O57" s="1261">
        <v>7.9574022015832035</v>
      </c>
      <c r="P57" s="1261">
        <v>7.7841650490727314</v>
      </c>
      <c r="Q57" s="1262">
        <v>4.141139330005319</v>
      </c>
      <c r="R57" s="1261">
        <v>5.2030463210005777</v>
      </c>
      <c r="S57" s="1261">
        <v>5.4173000691865463</v>
      </c>
      <c r="T57" s="1261">
        <v>5.77669531889845</v>
      </c>
      <c r="U57" s="1261">
        <v>20.714404229068524</v>
      </c>
      <c r="V57" s="1261">
        <v>9.5993779280054916</v>
      </c>
      <c r="W57" s="1261">
        <v>7.5001172693830647</v>
      </c>
      <c r="X57" s="1261">
        <v>10.519231684165259</v>
      </c>
      <c r="Y57" s="1261">
        <v>7.3036426891439161</v>
      </c>
      <c r="Z57" s="1261">
        <v>16.116428972142817</v>
      </c>
      <c r="AA57" s="1261">
        <v>22.86707015233058</v>
      </c>
      <c r="AB57" s="1261">
        <v>20.331070991781946</v>
      </c>
      <c r="AC57" s="1261">
        <v>0.17470175756475298</v>
      </c>
      <c r="AD57" s="1261">
        <v>5.8478380759946571</v>
      </c>
      <c r="AE57" s="1261">
        <v>22.100541360563319</v>
      </c>
      <c r="AF57" s="1261">
        <v>2.2938446388432032</v>
      </c>
      <c r="AG57" s="1261">
        <v>19.367838941055137</v>
      </c>
      <c r="AH57" s="1261">
        <v>3.0075855704478314</v>
      </c>
      <c r="AI57" s="1261">
        <v>0</v>
      </c>
      <c r="AJ57" s="1263">
        <v>7.80374689772602</v>
      </c>
    </row>
    <row r="58" s="307" customFormat="true" ht="17.1" customHeight="true" x14ac:dyDescent="0.2">
      <c r="A58" s="1822"/>
      <c r="B58" s="1259" t="s">
        <v>187</v>
      </c>
      <c r="C58" s="1260">
        <v>30.823008294909492</v>
      </c>
      <c r="D58" s="1261">
        <v>39.708087018686228</v>
      </c>
      <c r="E58" s="1261">
        <v>43.908703994838483</v>
      </c>
      <c r="F58" s="1261">
        <v>44.371018727315182</v>
      </c>
      <c r="G58" s="1262">
        <v>25.976617750077484</v>
      </c>
      <c r="H58" s="1261">
        <v>38.525551481667016</v>
      </c>
      <c r="I58" s="1261">
        <v>28.171031870552319</v>
      </c>
      <c r="J58" s="1261">
        <v>17.002986074058025</v>
      </c>
      <c r="K58" s="1261">
        <v>10.380756072579805</v>
      </c>
      <c r="L58" s="1262">
        <v>4.2515806072622579</v>
      </c>
      <c r="M58" s="1261">
        <v>29.930421070189173</v>
      </c>
      <c r="N58" s="1261">
        <v>38.678988578824601</v>
      </c>
      <c r="O58" s="1261">
        <v>40.868889536659786</v>
      </c>
      <c r="P58" s="1261">
        <v>45.83092680224069</v>
      </c>
      <c r="Q58" s="1262">
        <v>48.226530321103887</v>
      </c>
      <c r="R58" s="1261">
        <v>79.884586416156338</v>
      </c>
      <c r="S58" s="1261">
        <v>78.709847184102628</v>
      </c>
      <c r="T58" s="1261">
        <v>12.469267348773856</v>
      </c>
      <c r="U58" s="1261">
        <v>24.488285361045612</v>
      </c>
      <c r="V58" s="1261">
        <v>62.175857723348138</v>
      </c>
      <c r="W58" s="1261">
        <v>15.878298023247428</v>
      </c>
      <c r="X58" s="1261">
        <v>75.488522218051969</v>
      </c>
      <c r="Y58" s="1261">
        <v>57.282611982394094</v>
      </c>
      <c r="Z58" s="1261">
        <v>42.950542904879178</v>
      </c>
      <c r="AA58" s="1261">
        <v>22.405798646847806</v>
      </c>
      <c r="AB58" s="1261">
        <v>53.415204933362567</v>
      </c>
      <c r="AC58" s="1261">
        <v>7.7794958700503347</v>
      </c>
      <c r="AD58" s="1261">
        <v>27.494085371768307</v>
      </c>
      <c r="AE58" s="1261">
        <v>32.726834373020658</v>
      </c>
      <c r="AF58" s="1261">
        <v>2.2840675901264209</v>
      </c>
      <c r="AG58" s="1261">
        <v>44.749251134622526</v>
      </c>
      <c r="AH58" s="1261">
        <v>11.885135577059069</v>
      </c>
      <c r="AI58" s="1261">
        <v>2.9278672350636472</v>
      </c>
      <c r="AJ58" s="1263">
        <v>74.124192604180521</v>
      </c>
    </row>
    <row r="59" s="307" customFormat="true" ht="17.1" customHeight="true" x14ac:dyDescent="0.2">
      <c r="A59" s="1822"/>
      <c r="B59" s="1259" t="s">
        <v>316</v>
      </c>
      <c r="C59" s="1260">
        <v>0.18757570836941723</v>
      </c>
      <c r="D59" s="1261">
        <v>0.38102277679020768</v>
      </c>
      <c r="E59" s="1261">
        <v>0.4412558662642766</v>
      </c>
      <c r="F59" s="1261">
        <v>1.3005118768960457</v>
      </c>
      <c r="G59" s="1262">
        <v>0.64723085797907631</v>
      </c>
      <c r="H59" s="1261">
        <v>1.1244846254780601</v>
      </c>
      <c r="I59" s="1261">
        <v>0.99805763944407144</v>
      </c>
      <c r="J59" s="1261">
        <v>0.28546414440386708</v>
      </c>
      <c r="K59" s="1261">
        <v>0.20214781911756047</v>
      </c>
      <c r="L59" s="1262">
        <v>0</v>
      </c>
      <c r="M59" s="1261">
        <v>0.22292929096243511</v>
      </c>
      <c r="N59" s="1261">
        <v>0.25047921788261229</v>
      </c>
      <c r="O59" s="1261">
        <v>0.4253879459793542</v>
      </c>
      <c r="P59" s="1261">
        <v>0.76373469573341524</v>
      </c>
      <c r="Q59" s="1262">
        <v>1.371204950315942</v>
      </c>
      <c r="R59" s="1261">
        <v>0.38786154377903848</v>
      </c>
      <c r="S59" s="1261">
        <v>0.65141557315135157</v>
      </c>
      <c r="T59" s="1261">
        <v>0.56673001153616831</v>
      </c>
      <c r="U59" s="1261">
        <v>0</v>
      </c>
      <c r="V59" s="1261">
        <v>2.3938843295781989</v>
      </c>
      <c r="W59" s="1261">
        <v>0</v>
      </c>
      <c r="X59" s="1261">
        <v>0</v>
      </c>
      <c r="Y59" s="1261">
        <v>0.40929065808798348</v>
      </c>
      <c r="Z59" s="1261">
        <v>0.85604706863492208</v>
      </c>
      <c r="AA59" s="1261">
        <v>0.44652533282789864</v>
      </c>
      <c r="AB59" s="1261">
        <v>0.79110319374371341</v>
      </c>
      <c r="AC59" s="1261">
        <v>0.92087938735802077</v>
      </c>
      <c r="AD59" s="1261">
        <v>3.4613742720833307</v>
      </c>
      <c r="AE59" s="1261">
        <v>5.0671290397140085E-2</v>
      </c>
      <c r="AF59" s="1261">
        <v>0</v>
      </c>
      <c r="AG59" s="1261">
        <v>2.7115176080672008</v>
      </c>
      <c r="AH59" s="1261">
        <v>0</v>
      </c>
      <c r="AI59" s="1261">
        <v>0</v>
      </c>
      <c r="AJ59" s="1263">
        <v>0</v>
      </c>
    </row>
    <row r="60" s="307" customFormat="true" ht="17.1" customHeight="true" x14ac:dyDescent="0.2">
      <c r="A60" s="1822"/>
      <c r="B60" s="1259" t="s">
        <v>317</v>
      </c>
      <c r="C60" s="1260">
        <v>0.6522026600120493</v>
      </c>
      <c r="D60" s="1261">
        <v>0.48496280154009791</v>
      </c>
      <c r="E60" s="1261">
        <v>0.55313016629103307</v>
      </c>
      <c r="F60" s="1261">
        <v>0.76399228811578324</v>
      </c>
      <c r="G60" s="1262">
        <v>0.30564575998767501</v>
      </c>
      <c r="H60" s="1261">
        <v>3.3467607297966571</v>
      </c>
      <c r="I60" s="1261">
        <v>1.2719083859956757</v>
      </c>
      <c r="J60" s="1261">
        <v>0.23144264051238084</v>
      </c>
      <c r="K60" s="1261">
        <v>1.4453222587581176E-2</v>
      </c>
      <c r="L60" s="1262">
        <v>0</v>
      </c>
      <c r="M60" s="1261">
        <v>0.63669429773964814</v>
      </c>
      <c r="N60" s="1261">
        <v>0.43598762797319229</v>
      </c>
      <c r="O60" s="1261">
        <v>0.28591925036434646</v>
      </c>
      <c r="P60" s="1261">
        <v>0.34483658834266173</v>
      </c>
      <c r="Q60" s="1262">
        <v>0.60099228553093176</v>
      </c>
      <c r="R60" s="1261">
        <v>0.1716370405880541</v>
      </c>
      <c r="S60" s="1261">
        <v>0.21499890470456962</v>
      </c>
      <c r="T60" s="1261">
        <v>7.321313733227286E-2</v>
      </c>
      <c r="U60" s="1261">
        <v>0.39414680491158494</v>
      </c>
      <c r="V60" s="1261">
        <v>1.9010863497745252</v>
      </c>
      <c r="W60" s="1261">
        <v>0</v>
      </c>
      <c r="X60" s="1261">
        <v>0.14867591072929584</v>
      </c>
      <c r="Y60" s="1261">
        <v>0.37978798604335234</v>
      </c>
      <c r="Z60" s="1261">
        <v>1.4918949597770312</v>
      </c>
      <c r="AA60" s="1261">
        <v>1.5885598312123221</v>
      </c>
      <c r="AB60" s="1261">
        <v>0</v>
      </c>
      <c r="AC60" s="1261">
        <v>1.41838484147532</v>
      </c>
      <c r="AD60" s="1261">
        <v>1.2094522264968153</v>
      </c>
      <c r="AE60" s="1261">
        <v>0.32338590879725043</v>
      </c>
      <c r="AF60" s="1261">
        <v>0</v>
      </c>
      <c r="AG60" s="1261">
        <v>1.7425388882536246</v>
      </c>
      <c r="AH60" s="1261">
        <v>0</v>
      </c>
      <c r="AI60" s="1261">
        <v>0</v>
      </c>
      <c r="AJ60" s="1263">
        <v>1.047728209666152</v>
      </c>
    </row>
    <row r="61" s="307" customFormat="true" ht="17.1" customHeight="true" x14ac:dyDescent="0.2">
      <c r="A61" s="1822"/>
      <c r="B61" s="1259" t="s">
        <v>189</v>
      </c>
      <c r="C61" s="1260">
        <v>4.0468661091732562E-2</v>
      </c>
      <c r="D61" s="1261">
        <v>0.14485539774665562</v>
      </c>
      <c r="E61" s="1261">
        <v>0.39184804909671112</v>
      </c>
      <c r="F61" s="1261">
        <v>1.3983529942248991</v>
      </c>
      <c r="G61" s="1262">
        <v>7.175793115107143</v>
      </c>
      <c r="H61" s="1261">
        <v>4.2169082459522871</v>
      </c>
      <c r="I61" s="1261">
        <v>7.6739036184506322</v>
      </c>
      <c r="J61" s="1261">
        <v>8.6542137577028431</v>
      </c>
      <c r="K61" s="1261">
        <v>11.799731538918419</v>
      </c>
      <c r="L61" s="1262">
        <v>9.8582531799640449</v>
      </c>
      <c r="M61" s="1261">
        <v>0</v>
      </c>
      <c r="N61" s="1261">
        <v>2.3235444585216227E-2</v>
      </c>
      <c r="O61" s="1261">
        <v>0.2392063732498903</v>
      </c>
      <c r="P61" s="1261">
        <v>0.4434088131582698</v>
      </c>
      <c r="Q61" s="1262">
        <v>1.2794428409176783</v>
      </c>
      <c r="R61" s="1261">
        <v>6.1036050252764111</v>
      </c>
      <c r="S61" s="1261">
        <v>0.62903307700255306</v>
      </c>
      <c r="T61" s="1261">
        <v>6.6413669494183009E-2</v>
      </c>
      <c r="U61" s="1261">
        <v>1.1085933442099694</v>
      </c>
      <c r="V61" s="1261">
        <v>0.64889345562467093</v>
      </c>
      <c r="W61" s="1261">
        <v>0.32473947761303729</v>
      </c>
      <c r="X61" s="1261">
        <v>2.8173947865286357</v>
      </c>
      <c r="Y61" s="1261">
        <v>0.19631054478142876</v>
      </c>
      <c r="Z61" s="1261">
        <v>0.47196136932011157</v>
      </c>
      <c r="AA61" s="1261">
        <v>1.0294808593888747</v>
      </c>
      <c r="AB61" s="1261">
        <v>1.4474685936284339</v>
      </c>
      <c r="AC61" s="1261">
        <v>9.5606390485931616</v>
      </c>
      <c r="AD61" s="1261">
        <v>7.1149249538652217</v>
      </c>
      <c r="AE61" s="1261">
        <v>0.31063446592041322</v>
      </c>
      <c r="AF61" s="1261">
        <v>0.21027465477636342</v>
      </c>
      <c r="AG61" s="1261">
        <v>0.10293761566668093</v>
      </c>
      <c r="AH61" s="1261">
        <v>1.1555132584823065</v>
      </c>
      <c r="AI61" s="1261">
        <v>0.98502357463365142</v>
      </c>
      <c r="AJ61" s="1263">
        <v>0.45890087462266493</v>
      </c>
    </row>
    <row r="62" s="307" customFormat="true" ht="17.1" customHeight="true" x14ac:dyDescent="0.2">
      <c r="A62" s="1822"/>
      <c r="B62" s="1259" t="s">
        <v>46</v>
      </c>
      <c r="C62" s="1260">
        <v>0.7439101648621036</v>
      </c>
      <c r="D62" s="1261">
        <v>0.31178223580013281</v>
      </c>
      <c r="E62" s="1261">
        <v>0.32678183756657903</v>
      </c>
      <c r="F62" s="1261">
        <v>0.92160101414690365</v>
      </c>
      <c r="G62" s="1262">
        <v>1.8344316623430736</v>
      </c>
      <c r="H62" s="1261">
        <v>1.7779623578179562</v>
      </c>
      <c r="I62" s="1261">
        <v>1.5557671280462275</v>
      </c>
      <c r="J62" s="1261">
        <v>1.5421572947606903</v>
      </c>
      <c r="K62" s="1261">
        <v>1.719276140992134</v>
      </c>
      <c r="L62" s="1262">
        <v>1.9743174989934367</v>
      </c>
      <c r="M62" s="1261">
        <v>0.80332692017822238</v>
      </c>
      <c r="N62" s="1261">
        <v>0.3088621765617251</v>
      </c>
      <c r="O62" s="1261">
        <v>0.46772598834045875</v>
      </c>
      <c r="P62" s="1261">
        <v>0.22955866994513857</v>
      </c>
      <c r="Q62" s="1262">
        <v>1.3681777428442636</v>
      </c>
      <c r="R62" s="1261">
        <v>0.10705661762708725</v>
      </c>
      <c r="S62" s="1261">
        <v>3.4038393212788156</v>
      </c>
      <c r="T62" s="1261">
        <v>0.19931712451778466</v>
      </c>
      <c r="U62" s="1261">
        <v>1.4398519961475409</v>
      </c>
      <c r="V62" s="1261">
        <v>0</v>
      </c>
      <c r="W62" s="1261">
        <v>0.2209172806665573</v>
      </c>
      <c r="X62" s="1261">
        <v>0</v>
      </c>
      <c r="Y62" s="1261">
        <v>1.8866173945122837</v>
      </c>
      <c r="Z62" s="1261">
        <v>2.613707374800935</v>
      </c>
      <c r="AA62" s="1261">
        <v>0.31507508029039871</v>
      </c>
      <c r="AB62" s="1261">
        <v>0.13603524877797796</v>
      </c>
      <c r="AC62" s="1261">
        <v>0</v>
      </c>
      <c r="AD62" s="1261">
        <v>0.33382849849198415</v>
      </c>
      <c r="AE62" s="1261">
        <v>0.778943812115654</v>
      </c>
      <c r="AF62" s="1261">
        <v>0.83922972573536891</v>
      </c>
      <c r="AG62" s="1261">
        <v>0</v>
      </c>
      <c r="AH62" s="1261">
        <v>1.7646322993771539</v>
      </c>
      <c r="AI62" s="1261">
        <v>0</v>
      </c>
      <c r="AJ62" s="1263">
        <v>0.29190561681234439</v>
      </c>
    </row>
    <row r="63" s="307" customFormat="true" ht="17.1" customHeight="true" x14ac:dyDescent="0.2">
      <c r="A63" s="1822" t="s">
        <v>56</v>
      </c>
      <c r="B63" s="1259" t="s">
        <v>49</v>
      </c>
      <c r="C63" s="1260">
        <v>1.1543983814090786</v>
      </c>
      <c r="D63" s="1261">
        <v>0.59041317488830092</v>
      </c>
      <c r="E63" s="1261">
        <v>0.32671172290598971</v>
      </c>
      <c r="F63" s="1261">
        <v>0.27100071170787782</v>
      </c>
      <c r="G63" s="1262">
        <v>0.14347430783855428</v>
      </c>
      <c r="H63" s="1261">
        <v>0.28213536605312783</v>
      </c>
      <c r="I63" s="1261">
        <v>5.1815833567692801E-2</v>
      </c>
      <c r="J63" s="1261">
        <v>0.31734730734469785</v>
      </c>
      <c r="K63" s="1261">
        <v>0</v>
      </c>
      <c r="L63" s="1262">
        <v>0</v>
      </c>
      <c r="M63" s="1261">
        <v>1.1635524028101438</v>
      </c>
      <c r="N63" s="1261">
        <v>0.83182015542799026</v>
      </c>
      <c r="O63" s="1261">
        <v>0.40533253857554397</v>
      </c>
      <c r="P63" s="1261">
        <v>0.36670240630005108</v>
      </c>
      <c r="Q63" s="1262">
        <v>0.11597576343890062</v>
      </c>
      <c r="R63" s="1261">
        <v>0</v>
      </c>
      <c r="S63" s="1261">
        <v>1.2175421269232356</v>
      </c>
      <c r="T63" s="1261">
        <v>0.81834720270890993</v>
      </c>
      <c r="U63" s="1261">
        <v>0.68787830162497565</v>
      </c>
      <c r="V63" s="1261">
        <v>1.2471647907077359</v>
      </c>
      <c r="W63" s="1261">
        <v>8.8462398658431404E-2</v>
      </c>
      <c r="X63" s="1261">
        <v>3.2800298456622738E-2</v>
      </c>
      <c r="Y63" s="1261">
        <v>0.157048435825143</v>
      </c>
      <c r="Z63" s="1261">
        <v>0.88344522854014107</v>
      </c>
      <c r="AA63" s="1261">
        <v>2.7150878811241808</v>
      </c>
      <c r="AB63" s="1261">
        <v>2.9570038668238383</v>
      </c>
      <c r="AC63" s="1261">
        <v>7.2276722115298439E-2</v>
      </c>
      <c r="AD63" s="1261">
        <v>0.47353513761449967</v>
      </c>
      <c r="AE63" s="1261">
        <v>0.71876659627625039</v>
      </c>
      <c r="AF63" s="1261">
        <v>0.19596350408302904</v>
      </c>
      <c r="AG63" s="1261">
        <v>0.7360198675682218</v>
      </c>
      <c r="AH63" s="1261">
        <v>0.13423428582439309</v>
      </c>
      <c r="AI63" s="1261">
        <v>0</v>
      </c>
      <c r="AJ63" s="1263">
        <v>0.10885425372489181</v>
      </c>
      <c r="AK63" s="1248"/>
    </row>
    <row r="64" s="307" customFormat="true" ht="17.1" customHeight="true" x14ac:dyDescent="0.2">
      <c r="A64" s="1822"/>
      <c r="B64" s="1259" t="s">
        <v>48</v>
      </c>
      <c r="C64" s="1260">
        <v>98.674703864453832</v>
      </c>
      <c r="D64" s="1261">
        <v>99.345822946336398</v>
      </c>
      <c r="E64" s="1261">
        <v>99.509594599771518</v>
      </c>
      <c r="F64" s="1261">
        <v>99.700659217117547</v>
      </c>
      <c r="G64" s="1262">
        <v>99.558910289854069</v>
      </c>
      <c r="H64" s="1261">
        <v>99.611705491995266</v>
      </c>
      <c r="I64" s="1261">
        <v>99.948184166432299</v>
      </c>
      <c r="J64" s="1261">
        <v>99.49700722226163</v>
      </c>
      <c r="K64" s="1261">
        <v>98.908458472705334</v>
      </c>
      <c r="L64" s="1262">
        <v>99.700432660918352</v>
      </c>
      <c r="M64" s="1261">
        <v>98.69852365823651</v>
      </c>
      <c r="N64" s="1261">
        <v>99.040791881653178</v>
      </c>
      <c r="O64" s="1261">
        <v>99.479150305577008</v>
      </c>
      <c r="P64" s="1261">
        <v>99.535417532581874</v>
      </c>
      <c r="Q64" s="1262">
        <v>99.846505085045564</v>
      </c>
      <c r="R64" s="1261">
        <v>100</v>
      </c>
      <c r="S64" s="1261">
        <v>98.782457873076751</v>
      </c>
      <c r="T64" s="1261">
        <v>99.016550180856825</v>
      </c>
      <c r="U64" s="1261">
        <v>99.227155443006069</v>
      </c>
      <c r="V64" s="1261">
        <v>98.447369735383745</v>
      </c>
      <c r="W64" s="1261">
        <v>99.911537601341564</v>
      </c>
      <c r="X64" s="1261">
        <v>99.865725397457055</v>
      </c>
      <c r="Y64" s="1261">
        <v>99.842951564174854</v>
      </c>
      <c r="Z64" s="1261">
        <v>97.879859867325536</v>
      </c>
      <c r="AA64" s="1261">
        <v>97.042166947319586</v>
      </c>
      <c r="AB64" s="1261">
        <v>97.04299613317616</v>
      </c>
      <c r="AC64" s="1261">
        <v>99.324005255319022</v>
      </c>
      <c r="AD64" s="1261">
        <v>99.526464862385495</v>
      </c>
      <c r="AE64" s="1261">
        <v>99.281233403723746</v>
      </c>
      <c r="AF64" s="1261">
        <v>99.804036495916975</v>
      </c>
      <c r="AG64" s="1261">
        <v>98.949808847789583</v>
      </c>
      <c r="AH64" s="1261">
        <v>99.865765714175609</v>
      </c>
      <c r="AI64" s="1261">
        <v>100</v>
      </c>
      <c r="AJ64" s="1263">
        <v>99.891145746275114</v>
      </c>
      <c r="AK64" s="1248"/>
    </row>
    <row r="65" s="307" customFormat="true" ht="17.1" customHeight="true" x14ac:dyDescent="0.2">
      <c r="A65" s="1822"/>
      <c r="B65" s="1259" t="s">
        <v>191</v>
      </c>
      <c r="C65" s="1260">
        <v>0.17089775413707139</v>
      </c>
      <c r="D65" s="1261">
        <v>6.3763878775275978E-2</v>
      </c>
      <c r="E65" s="1261">
        <v>0.16369367732246692</v>
      </c>
      <c r="F65" s="1261">
        <v>2.8340071174602112E-2</v>
      </c>
      <c r="G65" s="1262">
        <v>0.2976154023074043</v>
      </c>
      <c r="H65" s="1261">
        <v>0.10615914195162435</v>
      </c>
      <c r="I65" s="1261">
        <v>0</v>
      </c>
      <c r="J65" s="1261">
        <v>0.18564547039367846</v>
      </c>
      <c r="K65" s="1261">
        <v>1.0915415272946856</v>
      </c>
      <c r="L65" s="1262">
        <v>0.29956733908163297</v>
      </c>
      <c r="M65" s="1261">
        <v>0.13792393895334071</v>
      </c>
      <c r="N65" s="1261">
        <v>0.12738796291885263</v>
      </c>
      <c r="O65" s="1261">
        <v>0.1155171558474419</v>
      </c>
      <c r="P65" s="1261">
        <v>9.788006111805167E-2</v>
      </c>
      <c r="Q65" s="1262">
        <v>3.751915151552615E-2</v>
      </c>
      <c r="R65" s="1261">
        <v>0</v>
      </c>
      <c r="S65" s="1261">
        <v>0</v>
      </c>
      <c r="T65" s="1261">
        <v>0.16510261643432886</v>
      </c>
      <c r="U65" s="1261">
        <v>8.4966255368966917E-2</v>
      </c>
      <c r="V65" s="1261">
        <v>0.30546547390843315</v>
      </c>
      <c r="W65" s="1261">
        <v>0</v>
      </c>
      <c r="X65" s="1261">
        <v>0.10147430408631143</v>
      </c>
      <c r="Y65" s="1261">
        <v>0</v>
      </c>
      <c r="Z65" s="1261">
        <v>1.2366949041343063</v>
      </c>
      <c r="AA65" s="1261">
        <v>0.24274517155614059</v>
      </c>
      <c r="AB65" s="1261">
        <v>0</v>
      </c>
      <c r="AC65" s="1261">
        <v>0.60371802256566187</v>
      </c>
      <c r="AD65" s="1261">
        <v>0</v>
      </c>
      <c r="AE65" s="1261">
        <v>0</v>
      </c>
      <c r="AF65" s="1261">
        <v>0</v>
      </c>
      <c r="AG65" s="1261">
        <v>0.31417128464219191</v>
      </c>
      <c r="AH65" s="1261">
        <v>0</v>
      </c>
      <c r="AI65" s="1261">
        <v>0</v>
      </c>
      <c r="AJ65" s="1263">
        <v>0</v>
      </c>
      <c r="AK65" s="1248"/>
    </row>
    <row r="66" s="307" customFormat="true" ht="17.1" customHeight="true" x14ac:dyDescent="0.2">
      <c r="A66" s="1822" t="s">
        <v>54</v>
      </c>
      <c r="B66" s="1259" t="s">
        <v>49</v>
      </c>
      <c r="C66" s="1260">
        <v>0.2001916936872781</v>
      </c>
      <c r="D66" s="1261">
        <v>0.15540042065514043</v>
      </c>
      <c r="E66" s="1261">
        <v>0.15171225027625326</v>
      </c>
      <c r="F66" s="1261">
        <v>0.20919104369194144</v>
      </c>
      <c r="G66" s="1262">
        <v>0.12055638717490454</v>
      </c>
      <c r="H66" s="1261">
        <v>0.10359110970348452</v>
      </c>
      <c r="I66" s="1261">
        <v>5.1815833567692801E-2</v>
      </c>
      <c r="J66" s="1261">
        <v>0.18877209308781889</v>
      </c>
      <c r="K66" s="1261">
        <v>0</v>
      </c>
      <c r="L66" s="1262">
        <v>0</v>
      </c>
      <c r="M66" s="1261">
        <v>0.13773073451429774</v>
      </c>
      <c r="N66" s="1261">
        <v>0.22010913584583888</v>
      </c>
      <c r="O66" s="1261">
        <v>0.18746104800329558</v>
      </c>
      <c r="P66" s="1261">
        <v>0.28256468049096722</v>
      </c>
      <c r="Q66" s="1262">
        <v>0.11597576343890062</v>
      </c>
      <c r="R66" s="1261">
        <v>0</v>
      </c>
      <c r="S66" s="1261">
        <v>0.41578030220912071</v>
      </c>
      <c r="T66" s="1261">
        <v>0.62804992647490099</v>
      </c>
      <c r="U66" s="1261">
        <v>7.6190316679119616E-2</v>
      </c>
      <c r="V66" s="1261">
        <v>0.17690686563107449</v>
      </c>
      <c r="W66" s="1261">
        <v>0</v>
      </c>
      <c r="X66" s="1261">
        <v>0</v>
      </c>
      <c r="Y66" s="1261">
        <v>0</v>
      </c>
      <c r="Z66" s="1261">
        <v>0</v>
      </c>
      <c r="AA66" s="1261">
        <v>0.57263349096468619</v>
      </c>
      <c r="AB66" s="1261">
        <v>0</v>
      </c>
      <c r="AC66" s="1261">
        <v>7.2276722115298439E-2</v>
      </c>
      <c r="AD66" s="1261">
        <v>0.47353513761449967</v>
      </c>
      <c r="AE66" s="1261">
        <v>1.4537401127875958E-2</v>
      </c>
      <c r="AF66" s="1261">
        <v>0.19596350408302904</v>
      </c>
      <c r="AG66" s="1261">
        <v>0</v>
      </c>
      <c r="AH66" s="1261">
        <v>0.13423428582439309</v>
      </c>
      <c r="AI66" s="1261">
        <v>0</v>
      </c>
      <c r="AJ66" s="1263">
        <v>0</v>
      </c>
      <c r="AK66" s="1248"/>
    </row>
    <row r="67" s="307" customFormat="true" ht="17.1" customHeight="true" x14ac:dyDescent="0.2">
      <c r="A67" s="1822"/>
      <c r="B67" s="1259" t="s">
        <v>48</v>
      </c>
      <c r="C67" s="1260">
        <v>64.444433339927599</v>
      </c>
      <c r="D67" s="1261">
        <v>74.269564381351785</v>
      </c>
      <c r="E67" s="1261">
        <v>79.718506963530814</v>
      </c>
      <c r="F67" s="1261">
        <v>85.006135244867437</v>
      </c>
      <c r="G67" s="1262">
        <v>94.382286189133595</v>
      </c>
      <c r="H67" s="1261">
        <v>90.046814264480275</v>
      </c>
      <c r="I67" s="1261">
        <v>95.170739692565775</v>
      </c>
      <c r="J67" s="1261">
        <v>96.481689950367453</v>
      </c>
      <c r="K67" s="1261">
        <v>96.755168807195886</v>
      </c>
      <c r="L67" s="1262">
        <v>97.512234077334199</v>
      </c>
      <c r="M67" s="1261">
        <v>62.74969162362941</v>
      </c>
      <c r="N67" s="1261">
        <v>72.007449397674819</v>
      </c>
      <c r="O67" s="1261">
        <v>77.136836802494997</v>
      </c>
      <c r="P67" s="1261">
        <v>81.152418713758593</v>
      </c>
      <c r="Q67" s="1262">
        <v>87.842660227943981</v>
      </c>
      <c r="R67" s="1261">
        <v>94.689897061372335</v>
      </c>
      <c r="S67" s="1261">
        <v>89.645779864800105</v>
      </c>
      <c r="T67" s="1261">
        <v>62.341100298651909</v>
      </c>
      <c r="U67" s="1261">
        <v>48.424470843399611</v>
      </c>
      <c r="V67" s="1261">
        <v>81.488452597517309</v>
      </c>
      <c r="W67" s="1261">
        <v>62.426618511811597</v>
      </c>
      <c r="X67" s="1261">
        <v>87.533615067833168</v>
      </c>
      <c r="Y67" s="1261">
        <v>90.49532349069024</v>
      </c>
      <c r="Z67" s="1261">
        <v>62.926553994412359</v>
      </c>
      <c r="AA67" s="1261">
        <v>52.231559349908267</v>
      </c>
      <c r="AB67" s="1261">
        <v>75.088596998109495</v>
      </c>
      <c r="AC67" s="1261">
        <v>99.149303497754289</v>
      </c>
      <c r="AD67" s="1261">
        <v>69.204026591698238</v>
      </c>
      <c r="AE67" s="1261">
        <v>57.265104661087719</v>
      </c>
      <c r="AF67" s="1261">
        <v>93.288647742393564</v>
      </c>
      <c r="AG67" s="1261">
        <v>64.52717808402943</v>
      </c>
      <c r="AH67" s="1261">
        <v>67.731233167650799</v>
      </c>
      <c r="AI67" s="1261">
        <v>96.167979327449416</v>
      </c>
      <c r="AJ67" s="1263">
        <v>87.758430199543298</v>
      </c>
      <c r="AK67" s="1248"/>
    </row>
    <row r="68" s="307" customFormat="true" ht="17.1" customHeight="true" x14ac:dyDescent="0.2">
      <c r="A68" s="1822"/>
      <c r="B68" s="1259" t="s">
        <v>191</v>
      </c>
      <c r="C68" s="1260">
        <v>35.355374966384836</v>
      </c>
      <c r="D68" s="1261">
        <v>25.575035197992836</v>
      </c>
      <c r="E68" s="1261">
        <v>20.129780786192772</v>
      </c>
      <c r="F68" s="1261">
        <v>14.784673711440522</v>
      </c>
      <c r="G68" s="1262">
        <v>5.4971574236915597</v>
      </c>
      <c r="H68" s="1261">
        <v>9.8495946258162181</v>
      </c>
      <c r="I68" s="1261">
        <v>4.7774444738665673</v>
      </c>
      <c r="J68" s="1261">
        <v>3.329537956544764</v>
      </c>
      <c r="K68" s="1261">
        <v>3.2448311928041589</v>
      </c>
      <c r="L68" s="1262">
        <v>2.4877659226658091</v>
      </c>
      <c r="M68" s="1261">
        <v>37.112577641856262</v>
      </c>
      <c r="N68" s="1261">
        <v>27.772441466479247</v>
      </c>
      <c r="O68" s="1261">
        <v>22.675702149501554</v>
      </c>
      <c r="P68" s="1261">
        <v>18.565016605750287</v>
      </c>
      <c r="Q68" s="1262">
        <v>12.041364008617139</v>
      </c>
      <c r="R68" s="1261">
        <v>5.3101029386276632</v>
      </c>
      <c r="S68" s="1261">
        <v>9.9384398329907846</v>
      </c>
      <c r="T68" s="1261">
        <v>37.030849774873339</v>
      </c>
      <c r="U68" s="1261">
        <v>51.499338839921336</v>
      </c>
      <c r="V68" s="1261">
        <v>18.334640536851609</v>
      </c>
      <c r="W68" s="1261">
        <v>37.573381488188403</v>
      </c>
      <c r="X68" s="1261">
        <v>12.466384932166793</v>
      </c>
      <c r="Y68" s="1261">
        <v>9.5046765093096734</v>
      </c>
      <c r="Z68" s="1261">
        <v>37.07344600558762</v>
      </c>
      <c r="AA68" s="1261">
        <v>47.195807159126893</v>
      </c>
      <c r="AB68" s="1261">
        <v>24.911403001890488</v>
      </c>
      <c r="AC68" s="1261">
        <v>0.7784197801304148</v>
      </c>
      <c r="AD68" s="1261">
        <v>30.322438270687393</v>
      </c>
      <c r="AE68" s="1261">
        <v>42.720357937784328</v>
      </c>
      <c r="AF68" s="1261">
        <v>6.5153887535235375</v>
      </c>
      <c r="AG68" s="1261">
        <v>35.472821915970314</v>
      </c>
      <c r="AH68" s="1261">
        <v>32.134532546524966</v>
      </c>
      <c r="AI68" s="1261">
        <v>3.8320206725505859</v>
      </c>
      <c r="AJ68" s="1263">
        <v>12.241569800456965</v>
      </c>
      <c r="AK68" s="1248"/>
    </row>
    <row r="69" s="307" customFormat="true" ht="17.1" customHeight="true" x14ac:dyDescent="0.2">
      <c r="A69" s="1822" t="s">
        <v>55</v>
      </c>
      <c r="B69" s="1259" t="s">
        <v>49</v>
      </c>
      <c r="C69" s="1260">
        <v>55.499001764909153</v>
      </c>
      <c r="D69" s="1261">
        <v>70.206510907113824</v>
      </c>
      <c r="E69" s="1261">
        <v>80.614359061177282</v>
      </c>
      <c r="F69" s="1261">
        <v>84.765259122543583</v>
      </c>
      <c r="G69" s="1262">
        <v>88.018365722975318</v>
      </c>
      <c r="H69" s="1261">
        <v>77.995757825461595</v>
      </c>
      <c r="I69" s="1261">
        <v>86.617651630767284</v>
      </c>
      <c r="J69" s="1261">
        <v>88.912000173111551</v>
      </c>
      <c r="K69" s="1261">
        <v>86.210457497763642</v>
      </c>
      <c r="L69" s="1262">
        <v>89.052961128173806</v>
      </c>
      <c r="M69" s="1261">
        <v>54.038022709132846</v>
      </c>
      <c r="N69" s="1261">
        <v>67.528496216312732</v>
      </c>
      <c r="O69" s="1261">
        <v>76.808176009163191</v>
      </c>
      <c r="P69" s="1261">
        <v>81.954022178911302</v>
      </c>
      <c r="Q69" s="1262">
        <v>88.012464439758602</v>
      </c>
      <c r="R69" s="1261">
        <v>87.754093058062338</v>
      </c>
      <c r="S69" s="1261">
        <v>87.796016135891904</v>
      </c>
      <c r="T69" s="1261">
        <v>64.518059700966575</v>
      </c>
      <c r="U69" s="1261">
        <v>58.65145018921465</v>
      </c>
      <c r="V69" s="1261">
        <v>75.734764198608346</v>
      </c>
      <c r="W69" s="1261">
        <v>65.377631826532664</v>
      </c>
      <c r="X69" s="1261">
        <v>86.538615424825252</v>
      </c>
      <c r="Y69" s="1261">
        <v>86.580824438489273</v>
      </c>
      <c r="Z69" s="1261">
        <v>61.819335909747068</v>
      </c>
      <c r="AA69" s="1261">
        <v>43.875692382822066</v>
      </c>
      <c r="AB69" s="1261">
        <v>70.809317309992437</v>
      </c>
      <c r="AC69" s="1261">
        <v>88.305130591185417</v>
      </c>
      <c r="AD69" s="1261">
        <v>71.084749239704834</v>
      </c>
      <c r="AE69" s="1261">
        <v>49.326488368880362</v>
      </c>
      <c r="AF69" s="1261">
        <v>73.162301950050875</v>
      </c>
      <c r="AG69" s="1261">
        <v>67.095012212763521</v>
      </c>
      <c r="AH69" s="1261">
        <v>66.227460519611157</v>
      </c>
      <c r="AI69" s="1261">
        <v>89.308854335461263</v>
      </c>
      <c r="AJ69" s="1263">
        <v>85.338759307794248</v>
      </c>
      <c r="AK69" s="1248"/>
    </row>
    <row r="70" s="307" customFormat="true" ht="17.1" customHeight="true" x14ac:dyDescent="0.2">
      <c r="A70" s="1822"/>
      <c r="B70" s="1259" t="s">
        <v>48</v>
      </c>
      <c r="C70" s="1260">
        <v>44.500998235090691</v>
      </c>
      <c r="D70" s="1261">
        <v>29.793489092885871</v>
      </c>
      <c r="E70" s="1261">
        <v>19.385640938822558</v>
      </c>
      <c r="F70" s="1261">
        <v>15.234740877456293</v>
      </c>
      <c r="G70" s="1262">
        <v>11.981634277024796</v>
      </c>
      <c r="H70" s="1261">
        <v>22.004242174538611</v>
      </c>
      <c r="I70" s="1261">
        <v>13.382348369232794</v>
      </c>
      <c r="J70" s="1261">
        <v>11.087999826888405</v>
      </c>
      <c r="K70" s="1261">
        <v>13.78954250223641</v>
      </c>
      <c r="L70" s="1262">
        <v>10.94703887182623</v>
      </c>
      <c r="M70" s="1261">
        <v>45.961977290867317</v>
      </c>
      <c r="N70" s="1261">
        <v>32.471503783687204</v>
      </c>
      <c r="O70" s="1261">
        <v>23.191823990836713</v>
      </c>
      <c r="P70" s="1261">
        <v>18.045977821088556</v>
      </c>
      <c r="Q70" s="1262">
        <v>11.987535560241444</v>
      </c>
      <c r="R70" s="1261">
        <v>12.245906941937736</v>
      </c>
      <c r="S70" s="1261">
        <v>12.203983864108068</v>
      </c>
      <c r="T70" s="1261">
        <v>35.481940299033674</v>
      </c>
      <c r="U70" s="1261">
        <v>41.348549810785393</v>
      </c>
      <c r="V70" s="1261">
        <v>24.265235801391604</v>
      </c>
      <c r="W70" s="1261">
        <v>34.622368173467258</v>
      </c>
      <c r="X70" s="1261">
        <v>13.461384575174614</v>
      </c>
      <c r="Y70" s="1261">
        <v>13.419175561510743</v>
      </c>
      <c r="Z70" s="1261">
        <v>38.18066409025294</v>
      </c>
      <c r="AA70" s="1261">
        <v>56.124307617177784</v>
      </c>
      <c r="AB70" s="1261">
        <v>29.190682690007552</v>
      </c>
      <c r="AC70" s="1261">
        <v>11.694869408814661</v>
      </c>
      <c r="AD70" s="1261">
        <v>28.91525076029529</v>
      </c>
      <c r="AE70" s="1261">
        <v>50.673511631119538</v>
      </c>
      <c r="AF70" s="1261">
        <v>26.837698049949164</v>
      </c>
      <c r="AG70" s="1261">
        <v>32.904987787236202</v>
      </c>
      <c r="AH70" s="1261">
        <v>33.772539480389</v>
      </c>
      <c r="AI70" s="1261">
        <v>10.691145664538745</v>
      </c>
      <c r="AJ70" s="1263">
        <v>14.661240692205915</v>
      </c>
      <c r="AK70" s="1248"/>
    </row>
    <row r="71" s="307" customFormat="true" ht="17.1" customHeight="true" x14ac:dyDescent="0.2">
      <c r="A71" s="1822" t="s">
        <v>174</v>
      </c>
      <c r="B71" s="1259" t="s">
        <v>49</v>
      </c>
      <c r="C71" s="1260">
        <v>44.522108901348886</v>
      </c>
      <c r="D71" s="1261">
        <v>59.790039040898634</v>
      </c>
      <c r="E71" s="1261">
        <v>71.018321088810239</v>
      </c>
      <c r="F71" s="1261">
        <v>77.024861821453655</v>
      </c>
      <c r="G71" s="1262">
        <v>85.963842366014191</v>
      </c>
      <c r="H71" s="1261">
        <v>73.926134660816714</v>
      </c>
      <c r="I71" s="1261">
        <v>84.05747359343556</v>
      </c>
      <c r="J71" s="1261">
        <v>87.667738639480802</v>
      </c>
      <c r="K71" s="1261">
        <v>85.842382661486354</v>
      </c>
      <c r="L71" s="1262">
        <v>88.766598133321267</v>
      </c>
      <c r="M71" s="1261">
        <v>42.381650620472492</v>
      </c>
      <c r="N71" s="1261">
        <v>57.280273586564775</v>
      </c>
      <c r="O71" s="1261">
        <v>65.875932341412138</v>
      </c>
      <c r="P71" s="1261">
        <v>73.223299861205078</v>
      </c>
      <c r="Q71" s="1262">
        <v>81.804895550929828</v>
      </c>
      <c r="R71" s="1261">
        <v>87.427864528572528</v>
      </c>
      <c r="S71" s="1261">
        <v>86.052683700326753</v>
      </c>
      <c r="T71" s="1261">
        <v>40.720883187720759</v>
      </c>
      <c r="U71" s="1261">
        <v>40.553830227410245</v>
      </c>
      <c r="V71" s="1261">
        <v>72.79902888618345</v>
      </c>
      <c r="W71" s="1261">
        <v>44.34227937747854</v>
      </c>
      <c r="X71" s="1261">
        <v>82.920793040372516</v>
      </c>
      <c r="Y71" s="1261">
        <v>84.166593315946699</v>
      </c>
      <c r="Z71" s="1261">
        <v>55.613241159193414</v>
      </c>
      <c r="AA71" s="1261">
        <v>36.701645712679216</v>
      </c>
      <c r="AB71" s="1261">
        <v>65.290744752566084</v>
      </c>
      <c r="AC71" s="1261">
        <v>88.305130591185417</v>
      </c>
      <c r="AD71" s="1261">
        <v>54.437695890929916</v>
      </c>
      <c r="AE71" s="1261">
        <v>41.142149344937081</v>
      </c>
      <c r="AF71" s="1261">
        <v>69.989479411375285</v>
      </c>
      <c r="AG71" s="1261">
        <v>57.00780397447177</v>
      </c>
      <c r="AH71" s="1261">
        <v>49.940932981430123</v>
      </c>
      <c r="AI71" s="1261">
        <v>86.494071071595997</v>
      </c>
      <c r="AJ71" s="1263">
        <v>82.255318629737616</v>
      </c>
      <c r="AK71" s="1248"/>
    </row>
    <row r="72" s="307" customFormat="true" ht="17.1" customHeight="true" x14ac:dyDescent="0.2">
      <c r="A72" s="1822"/>
      <c r="B72" s="1259" t="s">
        <v>48</v>
      </c>
      <c r="C72" s="1260">
        <v>20.12829150386116</v>
      </c>
      <c r="D72" s="1261">
        <v>14.634925761108347</v>
      </c>
      <c r="E72" s="1261">
        <v>8.854225373953776</v>
      </c>
      <c r="F72" s="1261">
        <v>8.1904644671058033</v>
      </c>
      <c r="G72" s="1262">
        <v>8.8200552898937925</v>
      </c>
      <c r="H72" s="1261">
        <v>16.269778292315635</v>
      </c>
      <c r="I72" s="1261">
        <v>11.165081932698012</v>
      </c>
      <c r="J72" s="1261">
        <v>9.1883688743680452</v>
      </c>
      <c r="K72" s="1261">
        <v>12.00432767300423</v>
      </c>
      <c r="L72" s="1262">
        <v>9.045203283094585</v>
      </c>
      <c r="M72" s="1261">
        <v>20.50577173767126</v>
      </c>
      <c r="N72" s="1261">
        <v>14.947284946955966</v>
      </c>
      <c r="O72" s="1261">
        <v>11.448365509086143</v>
      </c>
      <c r="P72" s="1261">
        <v>8.2116835330446865</v>
      </c>
      <c r="Q72" s="1262">
        <v>6.1537404404532845</v>
      </c>
      <c r="R72" s="1261">
        <v>7.2620325327998785</v>
      </c>
      <c r="S72" s="1261">
        <v>4.008876466682417</v>
      </c>
      <c r="T72" s="1261">
        <v>22.248267037406098</v>
      </c>
      <c r="U72" s="1261">
        <v>7.9468309326684476</v>
      </c>
      <c r="V72" s="1261">
        <v>8.866330576964879</v>
      </c>
      <c r="W72" s="1261">
        <v>18.084339134333021</v>
      </c>
      <c r="X72" s="1261">
        <v>4.6128220274605942</v>
      </c>
      <c r="Y72" s="1261">
        <v>6.3287301747436615</v>
      </c>
      <c r="Z72" s="1261">
        <v>7.3133128352189312</v>
      </c>
      <c r="AA72" s="1261">
        <v>16.132813086687143</v>
      </c>
      <c r="AB72" s="1261">
        <v>9.7978522455433801</v>
      </c>
      <c r="AC72" s="1261">
        <v>11.52016765124991</v>
      </c>
      <c r="AD72" s="1261">
        <v>15.2398658383828</v>
      </c>
      <c r="AE72" s="1261">
        <v>16.137492717278533</v>
      </c>
      <c r="AF72" s="1261">
        <v>23.495131835101187</v>
      </c>
      <c r="AG72" s="1261">
        <v>7.5565825016073678</v>
      </c>
      <c r="AH72" s="1261">
        <v>17.924534472045174</v>
      </c>
      <c r="AI72" s="1261">
        <v>9.6739082558534228</v>
      </c>
      <c r="AJ72" s="1263">
        <v>5.5031115698055997</v>
      </c>
      <c r="AK72" s="1248"/>
    </row>
    <row r="73" s="307" customFormat="true" ht="17.1" customHeight="true" x14ac:dyDescent="0.2">
      <c r="A73" s="1264"/>
      <c r="B73" s="1259" t="s">
        <v>191</v>
      </c>
      <c r="C73" s="1260">
        <v>35.349599594789751</v>
      </c>
      <c r="D73" s="1261">
        <v>25.575035197992836</v>
      </c>
      <c r="E73" s="1261">
        <v>20.12745353723567</v>
      </c>
      <c r="F73" s="1261">
        <v>14.784673711440522</v>
      </c>
      <c r="G73" s="1262">
        <v>5.2161023440920777</v>
      </c>
      <c r="H73" s="1261">
        <v>9.8040870468678314</v>
      </c>
      <c r="I73" s="1261">
        <v>4.7774444738665673</v>
      </c>
      <c r="J73" s="1261">
        <v>3.1438924861510849</v>
      </c>
      <c r="K73" s="1261">
        <v>2.1532896655094729</v>
      </c>
      <c r="L73" s="1262">
        <v>2.1881985835841764</v>
      </c>
      <c r="M73" s="1261">
        <v>37.112577641856262</v>
      </c>
      <c r="N73" s="1261">
        <v>27.772441466479247</v>
      </c>
      <c r="O73" s="1261">
        <v>22.675702149501554</v>
      </c>
      <c r="P73" s="1261">
        <v>18.565016605750287</v>
      </c>
      <c r="Q73" s="1262">
        <v>12.041364008617139</v>
      </c>
      <c r="R73" s="1261">
        <v>5.3101029386276632</v>
      </c>
      <c r="S73" s="1261">
        <v>9.9384398329907846</v>
      </c>
      <c r="T73" s="1261">
        <v>37.030849774873339</v>
      </c>
      <c r="U73" s="1261">
        <v>51.499338839921336</v>
      </c>
      <c r="V73" s="1261">
        <v>18.334640536851609</v>
      </c>
      <c r="W73" s="1261">
        <v>37.573381488188403</v>
      </c>
      <c r="X73" s="1261">
        <v>12.466384932166793</v>
      </c>
      <c r="Y73" s="1261">
        <v>9.5046765093096734</v>
      </c>
      <c r="Z73" s="1261">
        <v>37.07344600558762</v>
      </c>
      <c r="AA73" s="1261">
        <v>47.165541200633413</v>
      </c>
      <c r="AB73" s="1261">
        <v>24.911403001890488</v>
      </c>
      <c r="AC73" s="1261">
        <v>0.17470175756475298</v>
      </c>
      <c r="AD73" s="1261">
        <v>30.322438270687393</v>
      </c>
      <c r="AE73" s="1261">
        <v>42.720357937784328</v>
      </c>
      <c r="AF73" s="1261">
        <v>6.5153887535235375</v>
      </c>
      <c r="AG73" s="1261">
        <v>35.435613523920587</v>
      </c>
      <c r="AH73" s="1261">
        <v>32.134532546524966</v>
      </c>
      <c r="AI73" s="1261">
        <v>3.8320206725505859</v>
      </c>
      <c r="AJ73" s="1263">
        <v>12.241569800456965</v>
      </c>
      <c r="AK73" s="1248"/>
    </row>
    <row r="74" s="307" customFormat="true" ht="17.1" customHeight="true" x14ac:dyDescent="0.2">
      <c r="A74" s="1264" t="s">
        <v>53</v>
      </c>
      <c r="B74" s="1259" t="s">
        <v>191</v>
      </c>
      <c r="C74" s="1260">
        <v>100</v>
      </c>
      <c r="D74" s="1261">
        <v>100</v>
      </c>
      <c r="E74" s="1261">
        <v>100</v>
      </c>
      <c r="F74" s="1261">
        <v>100</v>
      </c>
      <c r="G74" s="1262">
        <v>100</v>
      </c>
      <c r="H74" s="1261">
        <v>100</v>
      </c>
      <c r="I74" s="1261">
        <v>100</v>
      </c>
      <c r="J74" s="1261">
        <v>100</v>
      </c>
      <c r="K74" s="1261">
        <v>100</v>
      </c>
      <c r="L74" s="1262">
        <v>100</v>
      </c>
      <c r="M74" s="1261">
        <v>100</v>
      </c>
      <c r="N74" s="1261">
        <v>100</v>
      </c>
      <c r="O74" s="1261">
        <v>100</v>
      </c>
      <c r="P74" s="1261">
        <v>100</v>
      </c>
      <c r="Q74" s="1262">
        <v>100</v>
      </c>
      <c r="R74" s="1261">
        <v>100</v>
      </c>
      <c r="S74" s="1261">
        <v>100</v>
      </c>
      <c r="T74" s="1261">
        <v>100</v>
      </c>
      <c r="U74" s="1261">
        <v>100</v>
      </c>
      <c r="V74" s="1261">
        <v>100</v>
      </c>
      <c r="W74" s="1261">
        <v>100</v>
      </c>
      <c r="X74" s="1261">
        <v>100</v>
      </c>
      <c r="Y74" s="1261">
        <v>100</v>
      </c>
      <c r="Z74" s="1261">
        <v>100</v>
      </c>
      <c r="AA74" s="1261">
        <v>100</v>
      </c>
      <c r="AB74" s="1261">
        <v>100</v>
      </c>
      <c r="AC74" s="1261">
        <v>100</v>
      </c>
      <c r="AD74" s="1261">
        <v>100</v>
      </c>
      <c r="AE74" s="1261">
        <v>100</v>
      </c>
      <c r="AF74" s="1261">
        <v>100</v>
      </c>
      <c r="AG74" s="1261">
        <v>100</v>
      </c>
      <c r="AH74" s="1261">
        <v>100</v>
      </c>
      <c r="AI74" s="1261">
        <v>100</v>
      </c>
      <c r="AJ74" s="1263">
        <v>100</v>
      </c>
    </row>
    <row r="75" s="307" customFormat="true" ht="17.1" customHeight="true" x14ac:dyDescent="0.2">
      <c r="A75" s="1264" t="s">
        <v>52</v>
      </c>
      <c r="B75" s="1259" t="s">
        <v>191</v>
      </c>
      <c r="C75" s="1260">
        <v>100</v>
      </c>
      <c r="D75" s="1261">
        <v>100</v>
      </c>
      <c r="E75" s="1261">
        <v>100</v>
      </c>
      <c r="F75" s="1261">
        <v>100</v>
      </c>
      <c r="G75" s="1262">
        <v>100</v>
      </c>
      <c r="H75" s="1261">
        <v>100</v>
      </c>
      <c r="I75" s="1261">
        <v>100</v>
      </c>
      <c r="J75" s="1261">
        <v>100</v>
      </c>
      <c r="K75" s="1261">
        <v>100</v>
      </c>
      <c r="L75" s="1262">
        <v>100</v>
      </c>
      <c r="M75" s="1261">
        <v>100</v>
      </c>
      <c r="N75" s="1261">
        <v>100</v>
      </c>
      <c r="O75" s="1261">
        <v>100</v>
      </c>
      <c r="P75" s="1261">
        <v>100</v>
      </c>
      <c r="Q75" s="1262">
        <v>100</v>
      </c>
      <c r="R75" s="1261">
        <v>100</v>
      </c>
      <c r="S75" s="1261">
        <v>100</v>
      </c>
      <c r="T75" s="1261">
        <v>100</v>
      </c>
      <c r="U75" s="1261">
        <v>100</v>
      </c>
      <c r="V75" s="1261">
        <v>100</v>
      </c>
      <c r="W75" s="1261">
        <v>100</v>
      </c>
      <c r="X75" s="1261">
        <v>100</v>
      </c>
      <c r="Y75" s="1261">
        <v>100</v>
      </c>
      <c r="Z75" s="1261">
        <v>100</v>
      </c>
      <c r="AA75" s="1261">
        <v>100</v>
      </c>
      <c r="AB75" s="1261">
        <v>100</v>
      </c>
      <c r="AC75" s="1261">
        <v>100</v>
      </c>
      <c r="AD75" s="1261">
        <v>100</v>
      </c>
      <c r="AE75" s="1261">
        <v>100</v>
      </c>
      <c r="AF75" s="1261">
        <v>100</v>
      </c>
      <c r="AG75" s="1261">
        <v>100</v>
      </c>
      <c r="AH75" s="1261">
        <v>100</v>
      </c>
      <c r="AI75" s="1261">
        <v>100</v>
      </c>
      <c r="AJ75" s="1263">
        <v>100</v>
      </c>
    </row>
    <row r="76" s="307" customFormat="true" ht="17.1" customHeight="true" x14ac:dyDescent="0.2">
      <c r="A76" s="1264" t="s">
        <v>175</v>
      </c>
      <c r="B76" s="1259" t="s">
        <v>191</v>
      </c>
      <c r="C76" s="1260">
        <v>100</v>
      </c>
      <c r="D76" s="1261">
        <v>100</v>
      </c>
      <c r="E76" s="1261">
        <v>100</v>
      </c>
      <c r="F76" s="1261">
        <v>100</v>
      </c>
      <c r="G76" s="1262">
        <v>100</v>
      </c>
      <c r="H76" s="1261">
        <v>100</v>
      </c>
      <c r="I76" s="1261">
        <v>100</v>
      </c>
      <c r="J76" s="1261">
        <v>100</v>
      </c>
      <c r="K76" s="1261">
        <v>100</v>
      </c>
      <c r="L76" s="1262">
        <v>100</v>
      </c>
      <c r="M76" s="1261">
        <v>100</v>
      </c>
      <c r="N76" s="1261">
        <v>100</v>
      </c>
      <c r="O76" s="1261">
        <v>100</v>
      </c>
      <c r="P76" s="1261">
        <v>100</v>
      </c>
      <c r="Q76" s="1262">
        <v>100</v>
      </c>
      <c r="R76" s="1261">
        <v>100</v>
      </c>
      <c r="S76" s="1261">
        <v>100</v>
      </c>
      <c r="T76" s="1261">
        <v>100</v>
      </c>
      <c r="U76" s="1261">
        <v>100</v>
      </c>
      <c r="V76" s="1261">
        <v>100</v>
      </c>
      <c r="W76" s="1261">
        <v>100</v>
      </c>
      <c r="X76" s="1261">
        <v>100</v>
      </c>
      <c r="Y76" s="1261">
        <v>100</v>
      </c>
      <c r="Z76" s="1261">
        <v>100</v>
      </c>
      <c r="AA76" s="1261">
        <v>100</v>
      </c>
      <c r="AB76" s="1261">
        <v>100</v>
      </c>
      <c r="AC76" s="1261">
        <v>100</v>
      </c>
      <c r="AD76" s="1261">
        <v>100</v>
      </c>
      <c r="AE76" s="1261">
        <v>100</v>
      </c>
      <c r="AF76" s="1261">
        <v>100</v>
      </c>
      <c r="AG76" s="1261">
        <v>100</v>
      </c>
      <c r="AH76" s="1261">
        <v>100</v>
      </c>
      <c r="AI76" s="1261">
        <v>100</v>
      </c>
      <c r="AJ76" s="1263">
        <v>100</v>
      </c>
    </row>
    <row r="77" s="307" customFormat="true" ht="17.1" customHeight="true" x14ac:dyDescent="0.2">
      <c r="A77" s="1265" t="s">
        <v>176</v>
      </c>
      <c r="B77" s="1266" t="s">
        <v>191</v>
      </c>
      <c r="C77" s="1267">
        <v>100</v>
      </c>
      <c r="D77" s="1268">
        <v>100</v>
      </c>
      <c r="E77" s="1268">
        <v>100</v>
      </c>
      <c r="F77" s="1268">
        <v>100</v>
      </c>
      <c r="G77" s="1269">
        <v>100</v>
      </c>
      <c r="H77" s="1268">
        <v>100</v>
      </c>
      <c r="I77" s="1268">
        <v>100</v>
      </c>
      <c r="J77" s="1268">
        <v>100</v>
      </c>
      <c r="K77" s="1268">
        <v>100</v>
      </c>
      <c r="L77" s="1269">
        <v>100</v>
      </c>
      <c r="M77" s="1268">
        <v>100</v>
      </c>
      <c r="N77" s="1268">
        <v>100</v>
      </c>
      <c r="O77" s="1268">
        <v>100</v>
      </c>
      <c r="P77" s="1268">
        <v>100</v>
      </c>
      <c r="Q77" s="1269">
        <v>100</v>
      </c>
      <c r="R77" s="1268">
        <v>100</v>
      </c>
      <c r="S77" s="1268">
        <v>100</v>
      </c>
      <c r="T77" s="1268">
        <v>100</v>
      </c>
      <c r="U77" s="1268">
        <v>100</v>
      </c>
      <c r="V77" s="1268">
        <v>100</v>
      </c>
      <c r="W77" s="1268">
        <v>100</v>
      </c>
      <c r="X77" s="1268">
        <v>100</v>
      </c>
      <c r="Y77" s="1268">
        <v>100</v>
      </c>
      <c r="Z77" s="1268">
        <v>100</v>
      </c>
      <c r="AA77" s="1268">
        <v>100</v>
      </c>
      <c r="AB77" s="1268">
        <v>100</v>
      </c>
      <c r="AC77" s="1268">
        <v>100</v>
      </c>
      <c r="AD77" s="1268">
        <v>100</v>
      </c>
      <c r="AE77" s="1268">
        <v>100</v>
      </c>
      <c r="AF77" s="1268">
        <v>100</v>
      </c>
      <c r="AG77" s="1268">
        <v>100</v>
      </c>
      <c r="AH77" s="1268">
        <v>100</v>
      </c>
      <c r="AI77" s="1268">
        <v>100</v>
      </c>
      <c r="AJ77" s="1270">
        <v>100</v>
      </c>
    </row>
    <row r="78" s="307" customFormat="true" ht="15" customHeight="true" x14ac:dyDescent="0.2">
      <c r="A78" s="453"/>
      <c r="B78" s="454"/>
      <c r="C78" s="455"/>
      <c r="D78" s="456"/>
      <c r="E78" s="456"/>
      <c r="F78" s="456"/>
      <c r="G78" s="457"/>
      <c r="H78" s="456"/>
      <c r="I78" s="456"/>
      <c r="J78" s="456"/>
      <c r="K78" s="456"/>
      <c r="L78" s="457"/>
      <c r="M78" s="456"/>
      <c r="N78" s="456"/>
      <c r="O78" s="456"/>
      <c r="P78" s="456"/>
      <c r="Q78" s="457"/>
      <c r="R78" s="456"/>
      <c r="S78" s="456"/>
      <c r="T78" s="456"/>
      <c r="U78" s="456"/>
      <c r="V78" s="456"/>
      <c r="W78" s="456"/>
      <c r="X78" s="456"/>
      <c r="Y78" s="456"/>
      <c r="Z78" s="456"/>
      <c r="AA78" s="456"/>
      <c r="AB78" s="458"/>
    </row>
    <row r="79" s="307" customFormat="true" ht="15" customHeight="true" x14ac:dyDescent="0.2">
      <c r="A79" s="453"/>
      <c r="B79" s="454"/>
      <c r="C79" s="455"/>
      <c r="D79" s="456"/>
      <c r="E79" s="456"/>
      <c r="F79" s="456"/>
      <c r="G79" s="457"/>
      <c r="H79" s="456"/>
      <c r="I79" s="456"/>
      <c r="J79" s="456"/>
      <c r="K79" s="456"/>
      <c r="L79" s="457"/>
      <c r="M79" s="456"/>
      <c r="N79" s="456"/>
      <c r="O79" s="456"/>
      <c r="P79" s="456"/>
      <c r="Q79" s="457"/>
      <c r="R79" s="456"/>
      <c r="S79" s="456"/>
      <c r="T79" s="456"/>
      <c r="U79" s="456"/>
      <c r="V79" s="456"/>
      <c r="W79" s="456"/>
      <c r="X79" s="456"/>
      <c r="Y79" s="456"/>
      <c r="Z79" s="456"/>
      <c r="AA79" s="456"/>
      <c r="AB79" s="458"/>
    </row>
    <row r="80" s="307" customFormat="true" ht="15" customHeight="true" x14ac:dyDescent="0.2">
      <c r="A80" s="453"/>
      <c r="B80" s="454"/>
      <c r="C80" s="455"/>
      <c r="D80" s="456"/>
      <c r="E80" s="456"/>
      <c r="F80" s="456"/>
      <c r="G80" s="457"/>
      <c r="H80" s="456"/>
      <c r="I80" s="456"/>
      <c r="J80" s="456"/>
      <c r="K80" s="456"/>
      <c r="L80" s="457"/>
      <c r="M80" s="456"/>
      <c r="N80" s="456"/>
      <c r="O80" s="456"/>
      <c r="P80" s="456"/>
      <c r="Q80" s="457"/>
      <c r="R80" s="456"/>
      <c r="S80" s="456"/>
      <c r="T80" s="456"/>
      <c r="U80" s="456"/>
      <c r="V80" s="456"/>
      <c r="W80" s="456"/>
      <c r="X80" s="456"/>
      <c r="Y80" s="456"/>
      <c r="Z80" s="456"/>
      <c r="AA80" s="456"/>
      <c r="AB80" s="458"/>
    </row>
    <row r="81" s="307" customFormat="true" ht="15" customHeight="true" x14ac:dyDescent="0.2">
      <c r="A81" s="459"/>
      <c r="B81" s="460"/>
      <c r="C81" s="461"/>
      <c r="D81" s="462"/>
      <c r="E81" s="462"/>
      <c r="F81" s="462"/>
      <c r="G81" s="463"/>
      <c r="H81" s="462"/>
      <c r="I81" s="462"/>
      <c r="J81" s="462"/>
      <c r="K81" s="462"/>
      <c r="L81" s="463"/>
      <c r="M81" s="462"/>
      <c r="N81" s="462"/>
      <c r="O81" s="462"/>
      <c r="P81" s="462"/>
      <c r="Q81" s="463"/>
      <c r="R81" s="462"/>
      <c r="S81" s="462"/>
      <c r="T81" s="462"/>
      <c r="U81" s="462"/>
      <c r="V81" s="462"/>
      <c r="W81" s="462"/>
      <c r="X81" s="462"/>
      <c r="Y81" s="462"/>
      <c r="Z81" s="462"/>
      <c r="AA81" s="462"/>
      <c r="AB81" s="464"/>
    </row>
    <row r="82" s="307" customFormat="true" ht="15" customHeight="true" x14ac:dyDescent="0.2">
      <c r="B82" s="406"/>
    </row>
    <row r="83" s="307" customFormat="true" ht="15" customHeight="true" x14ac:dyDescent="0.2">
      <c r="B83" s="406"/>
    </row>
    <row r="84" s="307" customFormat="true" ht="15" customHeight="true" x14ac:dyDescent="0.2">
      <c r="A84" s="465"/>
      <c r="B84" s="466"/>
      <c r="C84" s="467"/>
      <c r="D84" s="466"/>
      <c r="E84" s="466"/>
      <c r="F84" s="466"/>
      <c r="G84" s="466"/>
      <c r="H84" s="467"/>
      <c r="I84" s="466"/>
      <c r="J84" s="466"/>
      <c r="K84" s="466"/>
      <c r="L84" s="466"/>
      <c r="M84" s="467"/>
      <c r="N84" s="466"/>
      <c r="O84" s="466"/>
      <c r="P84" s="466"/>
      <c r="Q84" s="466"/>
      <c r="R84" s="467"/>
      <c r="S84" s="466"/>
      <c r="T84" s="466"/>
      <c r="U84" s="466"/>
      <c r="V84" s="466"/>
      <c r="W84" s="466"/>
      <c r="X84" s="466"/>
      <c r="Y84" s="466"/>
      <c r="Z84" s="466"/>
      <c r="AA84" s="466"/>
      <c r="AB84" s="466"/>
    </row>
    <row r="85" s="307" customFormat="true" ht="15" customHeight="true" x14ac:dyDescent="0.2">
      <c r="A85" s="466"/>
      <c r="B85" s="466"/>
      <c r="C85" s="467"/>
      <c r="D85" s="467"/>
      <c r="E85" s="467"/>
      <c r="F85" s="467"/>
      <c r="G85" s="467"/>
      <c r="H85" s="467"/>
      <c r="I85" s="467"/>
      <c r="J85" s="467"/>
      <c r="K85" s="467"/>
      <c r="L85" s="467"/>
      <c r="M85" s="467"/>
      <c r="N85" s="467"/>
      <c r="O85" s="467"/>
      <c r="P85" s="467"/>
      <c r="Q85" s="467"/>
      <c r="R85" s="467"/>
      <c r="S85" s="467"/>
      <c r="T85" s="467"/>
      <c r="U85" s="467"/>
      <c r="V85" s="467"/>
      <c r="W85" s="467"/>
      <c r="X85" s="467"/>
      <c r="Y85" s="467"/>
      <c r="Z85" s="467"/>
      <c r="AA85" s="467"/>
      <c r="AB85" s="467"/>
    </row>
    <row r="86" s="307" customFormat="true" ht="15" customHeight="true" x14ac:dyDescent="0.2">
      <c r="A86" s="468"/>
      <c r="B86" s="469"/>
      <c r="C86" s="470"/>
      <c r="D86" s="470"/>
      <c r="E86" s="470"/>
      <c r="F86" s="470"/>
      <c r="G86" s="470"/>
      <c r="H86" s="470"/>
      <c r="I86" s="470"/>
      <c r="J86" s="470"/>
      <c r="K86" s="470"/>
      <c r="L86" s="470"/>
      <c r="M86" s="470"/>
      <c r="N86" s="470"/>
      <c r="O86" s="470"/>
      <c r="P86" s="470"/>
      <c r="Q86" s="470"/>
      <c r="R86" s="470"/>
      <c r="S86" s="470"/>
      <c r="T86" s="470"/>
      <c r="U86" s="470"/>
      <c r="V86" s="470"/>
      <c r="W86" s="470"/>
      <c r="X86" s="470"/>
      <c r="Y86" s="470"/>
      <c r="Z86" s="470"/>
      <c r="AA86" s="470"/>
      <c r="AB86" s="470"/>
    </row>
    <row r="87" s="257" customFormat="true" ht="15" customHeight="true" x14ac:dyDescent="0.2">
      <c r="A87" s="471"/>
      <c r="B87" s="258"/>
      <c r="C87" s="350"/>
      <c r="D87" s="350"/>
      <c r="E87" s="350"/>
      <c r="F87" s="350"/>
      <c r="G87" s="350"/>
      <c r="H87" s="350"/>
      <c r="I87" s="350"/>
      <c r="J87" s="350"/>
      <c r="K87" s="350"/>
      <c r="L87" s="350"/>
      <c r="M87" s="350"/>
      <c r="N87" s="350"/>
      <c r="O87" s="350"/>
      <c r="P87" s="350"/>
      <c r="Q87" s="350"/>
      <c r="R87" s="350"/>
      <c r="S87" s="350"/>
      <c r="T87" s="350"/>
      <c r="U87" s="350"/>
      <c r="V87" s="350"/>
      <c r="W87" s="350"/>
      <c r="X87" s="350"/>
      <c r="Y87" s="350"/>
      <c r="Z87" s="350"/>
      <c r="AA87" s="350"/>
      <c r="AB87" s="350"/>
    </row>
    <row r="88" s="257" customFormat="true" ht="15" customHeight="true" x14ac:dyDescent="0.2">
      <c r="A88" s="472"/>
      <c r="B88" s="258"/>
      <c r="C88" s="350"/>
      <c r="D88" s="350"/>
      <c r="E88" s="350"/>
      <c r="F88" s="350"/>
      <c r="G88" s="350"/>
      <c r="H88" s="350"/>
      <c r="I88" s="350"/>
      <c r="J88" s="350"/>
      <c r="K88" s="350"/>
      <c r="L88" s="350"/>
      <c r="M88" s="350"/>
      <c r="N88" s="350"/>
      <c r="O88" s="350"/>
      <c r="P88" s="350"/>
      <c r="Q88" s="350"/>
      <c r="R88" s="350"/>
      <c r="S88" s="350"/>
      <c r="T88" s="350"/>
      <c r="U88" s="350"/>
      <c r="V88" s="350"/>
      <c r="W88" s="350"/>
      <c r="X88" s="350"/>
      <c r="Y88" s="350"/>
      <c r="Z88" s="350"/>
      <c r="AA88" s="350"/>
      <c r="AB88" s="350"/>
    </row>
    <row r="89" s="257" customFormat="true" ht="15" customHeight="true" x14ac:dyDescent="0.2">
      <c r="A89" s="471"/>
      <c r="B89" s="258"/>
      <c r="C89" s="350"/>
      <c r="D89" s="350"/>
      <c r="E89" s="350"/>
      <c r="F89" s="350"/>
      <c r="G89" s="350"/>
      <c r="H89" s="350"/>
      <c r="I89" s="350"/>
      <c r="J89" s="350"/>
      <c r="K89" s="350"/>
      <c r="L89" s="350"/>
      <c r="M89" s="350"/>
      <c r="N89" s="350"/>
      <c r="O89" s="350"/>
      <c r="P89" s="350"/>
      <c r="Q89" s="350"/>
      <c r="R89" s="350"/>
      <c r="S89" s="350"/>
      <c r="T89" s="350"/>
      <c r="U89" s="350"/>
      <c r="V89" s="350"/>
      <c r="W89" s="350"/>
      <c r="X89" s="350"/>
      <c r="Y89" s="350"/>
      <c r="Z89" s="350"/>
      <c r="AA89" s="350"/>
      <c r="AB89" s="350"/>
    </row>
    <row r="90" s="257" customFormat="true" ht="15" customHeight="true" x14ac:dyDescent="0.2">
      <c r="A90" s="471"/>
      <c r="B90" s="258"/>
      <c r="C90" s="350"/>
      <c r="D90" s="350"/>
      <c r="E90" s="350"/>
      <c r="F90" s="350"/>
      <c r="G90" s="350"/>
      <c r="H90" s="350"/>
      <c r="I90" s="350"/>
      <c r="J90" s="350"/>
      <c r="K90" s="350"/>
      <c r="L90" s="350"/>
      <c r="M90" s="350"/>
      <c r="N90" s="350"/>
      <c r="O90" s="350"/>
      <c r="P90" s="350"/>
      <c r="Q90" s="350"/>
      <c r="R90" s="350"/>
      <c r="S90" s="350"/>
      <c r="T90" s="350"/>
      <c r="U90" s="350"/>
      <c r="V90" s="350"/>
      <c r="W90" s="350"/>
      <c r="X90" s="350"/>
      <c r="Y90" s="350"/>
      <c r="Z90" s="350"/>
      <c r="AA90" s="350"/>
      <c r="AB90" s="350"/>
    </row>
    <row r="91" s="257" customFormat="true" ht="15" customHeight="true" x14ac:dyDescent="0.2">
      <c r="A91" s="471"/>
      <c r="B91" s="258"/>
      <c r="C91" s="350"/>
      <c r="D91" s="350"/>
      <c r="E91" s="350"/>
      <c r="F91" s="350"/>
      <c r="G91" s="350"/>
      <c r="H91" s="350"/>
      <c r="I91" s="350"/>
      <c r="J91" s="350"/>
      <c r="K91" s="350"/>
      <c r="L91" s="350"/>
      <c r="M91" s="350"/>
      <c r="N91" s="350"/>
      <c r="O91" s="350"/>
      <c r="P91" s="350"/>
      <c r="Q91" s="350"/>
      <c r="R91" s="350"/>
      <c r="S91" s="350"/>
      <c r="T91" s="350"/>
      <c r="U91" s="350"/>
      <c r="V91" s="350"/>
      <c r="W91" s="350"/>
      <c r="X91" s="350"/>
      <c r="Y91" s="350"/>
      <c r="Z91" s="350"/>
      <c r="AA91" s="350"/>
      <c r="AB91" s="350"/>
    </row>
    <row r="92" s="257" customFormat="true" ht="15" customHeight="true" x14ac:dyDescent="0.2">
      <c r="A92" s="472"/>
      <c r="B92" s="258"/>
      <c r="C92" s="350"/>
      <c r="D92" s="350"/>
      <c r="E92" s="350"/>
      <c r="F92" s="350"/>
      <c r="G92" s="350"/>
      <c r="H92" s="350"/>
      <c r="I92" s="350"/>
      <c r="J92" s="350"/>
      <c r="K92" s="350"/>
      <c r="L92" s="350"/>
      <c r="M92" s="350"/>
      <c r="N92" s="350"/>
      <c r="O92" s="350"/>
      <c r="P92" s="350"/>
      <c r="Q92" s="350"/>
      <c r="R92" s="350"/>
      <c r="S92" s="350"/>
      <c r="T92" s="350"/>
      <c r="U92" s="350"/>
      <c r="V92" s="350"/>
      <c r="W92" s="350"/>
      <c r="X92" s="350"/>
      <c r="Y92" s="350"/>
      <c r="Z92" s="350"/>
      <c r="AA92" s="350"/>
      <c r="AB92" s="350"/>
    </row>
    <row r="93" s="257" customFormat="true" ht="15" customHeight="true" x14ac:dyDescent="0.2">
      <c r="A93" s="471"/>
      <c r="B93" s="258"/>
      <c r="C93" s="350"/>
      <c r="D93" s="350"/>
      <c r="E93" s="350"/>
      <c r="F93" s="350"/>
      <c r="G93" s="350"/>
      <c r="H93" s="350"/>
      <c r="I93" s="350"/>
      <c r="J93" s="350"/>
      <c r="K93" s="350"/>
      <c r="L93" s="350"/>
      <c r="M93" s="350"/>
      <c r="N93" s="350"/>
      <c r="O93" s="350"/>
      <c r="P93" s="350"/>
      <c r="Q93" s="350"/>
      <c r="R93" s="350"/>
      <c r="S93" s="350"/>
      <c r="T93" s="350"/>
      <c r="U93" s="350"/>
      <c r="V93" s="350"/>
      <c r="W93" s="350"/>
      <c r="X93" s="350"/>
      <c r="Y93" s="350"/>
      <c r="Z93" s="350"/>
      <c r="AA93" s="350"/>
      <c r="AB93" s="350"/>
    </row>
    <row r="94" s="257" customFormat="true" ht="15" customHeight="true" x14ac:dyDescent="0.2">
      <c r="A94" s="471"/>
      <c r="B94" s="258"/>
      <c r="C94" s="350"/>
      <c r="D94" s="350"/>
      <c r="E94" s="350"/>
      <c r="F94" s="350"/>
      <c r="G94" s="350"/>
      <c r="H94" s="350"/>
      <c r="I94" s="350"/>
      <c r="J94" s="350"/>
      <c r="K94" s="350"/>
      <c r="L94" s="350"/>
      <c r="M94" s="350"/>
      <c r="N94" s="350"/>
      <c r="O94" s="350"/>
      <c r="P94" s="350"/>
      <c r="Q94" s="350"/>
      <c r="R94" s="350"/>
      <c r="S94" s="350"/>
      <c r="T94" s="350"/>
      <c r="U94" s="350"/>
      <c r="V94" s="350"/>
      <c r="W94" s="350"/>
      <c r="X94" s="350"/>
      <c r="Y94" s="350"/>
      <c r="Z94" s="350"/>
      <c r="AA94" s="350"/>
      <c r="AB94" s="350"/>
    </row>
    <row r="95" s="257" customFormat="true" ht="15" customHeight="true" x14ac:dyDescent="0.2">
      <c r="A95" s="471"/>
      <c r="B95" s="258"/>
      <c r="C95" s="350"/>
      <c r="D95" s="350"/>
      <c r="E95" s="350"/>
      <c r="F95" s="350"/>
      <c r="G95" s="350"/>
      <c r="H95" s="350"/>
      <c r="I95" s="350"/>
      <c r="J95" s="350"/>
      <c r="K95" s="350"/>
      <c r="L95" s="350"/>
      <c r="M95" s="350"/>
      <c r="N95" s="350"/>
      <c r="O95" s="350"/>
      <c r="P95" s="350"/>
      <c r="Q95" s="350"/>
      <c r="R95" s="350"/>
      <c r="S95" s="350"/>
      <c r="T95" s="350"/>
      <c r="U95" s="350"/>
      <c r="V95" s="350"/>
      <c r="W95" s="350"/>
      <c r="X95" s="350"/>
      <c r="Y95" s="350"/>
      <c r="Z95" s="350"/>
      <c r="AA95" s="350"/>
      <c r="AB95" s="350"/>
    </row>
    <row r="96" s="257" customFormat="true" ht="15" customHeight="true" x14ac:dyDescent="0.2">
      <c r="A96" s="472"/>
      <c r="B96" s="258"/>
      <c r="C96" s="350"/>
      <c r="D96" s="350"/>
      <c r="E96" s="350"/>
      <c r="F96" s="350"/>
      <c r="G96" s="350"/>
      <c r="H96" s="350"/>
      <c r="I96" s="350"/>
      <c r="J96" s="350"/>
      <c r="K96" s="350"/>
      <c r="L96" s="350"/>
      <c r="M96" s="350"/>
      <c r="N96" s="350"/>
      <c r="O96" s="350"/>
      <c r="P96" s="350"/>
      <c r="Q96" s="350"/>
      <c r="R96" s="350"/>
      <c r="S96" s="350"/>
      <c r="T96" s="350"/>
      <c r="U96" s="350"/>
      <c r="V96" s="350"/>
      <c r="W96" s="350"/>
      <c r="X96" s="350"/>
      <c r="Y96" s="350"/>
      <c r="Z96" s="350"/>
      <c r="AA96" s="350"/>
      <c r="AB96" s="350"/>
    </row>
    <row r="97" s="257" customFormat="true" ht="15" customHeight="true" x14ac:dyDescent="0.2">
      <c r="A97" s="471"/>
      <c r="B97" s="258"/>
      <c r="C97" s="350"/>
      <c r="D97" s="350"/>
      <c r="E97" s="350"/>
      <c r="F97" s="350"/>
      <c r="G97" s="350"/>
      <c r="H97" s="350"/>
      <c r="I97" s="350"/>
      <c r="J97" s="350"/>
      <c r="K97" s="350"/>
      <c r="L97" s="350"/>
      <c r="M97" s="350"/>
      <c r="N97" s="350"/>
      <c r="O97" s="350"/>
      <c r="P97" s="350"/>
      <c r="Q97" s="350"/>
      <c r="R97" s="350"/>
      <c r="S97" s="350"/>
      <c r="T97" s="350"/>
      <c r="U97" s="350"/>
      <c r="V97" s="350"/>
      <c r="W97" s="350"/>
      <c r="X97" s="350"/>
      <c r="Y97" s="350"/>
      <c r="Z97" s="350"/>
      <c r="AA97" s="350"/>
      <c r="AB97" s="350"/>
    </row>
    <row r="98" s="257" customFormat="true" ht="15" customHeight="true" x14ac:dyDescent="0.2">
      <c r="A98" s="471"/>
      <c r="B98" s="258"/>
      <c r="C98" s="350"/>
      <c r="D98" s="350"/>
      <c r="E98" s="350"/>
      <c r="F98" s="350"/>
      <c r="G98" s="350"/>
      <c r="H98" s="350"/>
      <c r="I98" s="350"/>
      <c r="J98" s="350"/>
      <c r="K98" s="350"/>
      <c r="L98" s="350"/>
      <c r="M98" s="350"/>
      <c r="N98" s="350"/>
      <c r="O98" s="350"/>
      <c r="P98" s="350"/>
      <c r="Q98" s="350"/>
      <c r="R98" s="350"/>
      <c r="S98" s="350"/>
      <c r="T98" s="350"/>
      <c r="U98" s="350"/>
      <c r="V98" s="350"/>
      <c r="W98" s="350"/>
      <c r="X98" s="350"/>
      <c r="Y98" s="350"/>
      <c r="Z98" s="350"/>
      <c r="AA98" s="350"/>
      <c r="AB98" s="350"/>
    </row>
    <row r="99" s="257" customFormat="true" ht="15" customHeight="true" x14ac:dyDescent="0.2">
      <c r="A99" s="471"/>
      <c r="B99" s="258"/>
      <c r="C99" s="350"/>
      <c r="D99" s="350"/>
      <c r="E99" s="350"/>
      <c r="F99" s="350"/>
      <c r="G99" s="350"/>
      <c r="H99" s="350"/>
      <c r="I99" s="350"/>
      <c r="J99" s="350"/>
      <c r="K99" s="350"/>
      <c r="L99" s="350"/>
      <c r="M99" s="350"/>
      <c r="N99" s="350"/>
      <c r="O99" s="350"/>
      <c r="P99" s="350"/>
      <c r="Q99" s="350"/>
      <c r="R99" s="350"/>
      <c r="S99" s="350"/>
      <c r="T99" s="350"/>
      <c r="U99" s="350"/>
      <c r="V99" s="350"/>
      <c r="W99" s="350"/>
      <c r="X99" s="350"/>
      <c r="Y99" s="350"/>
      <c r="Z99" s="350"/>
      <c r="AA99" s="350"/>
      <c r="AB99" s="350"/>
    </row>
    <row r="100" s="257" customFormat="true" ht="15" customHeight="true" x14ac:dyDescent="0.2">
      <c r="A100" s="471"/>
      <c r="B100" s="258"/>
      <c r="C100" s="350"/>
      <c r="D100" s="350"/>
      <c r="E100" s="350"/>
      <c r="F100" s="350"/>
      <c r="G100" s="350"/>
      <c r="H100" s="350"/>
      <c r="I100" s="350"/>
      <c r="J100" s="350"/>
      <c r="K100" s="350"/>
      <c r="L100" s="350"/>
      <c r="M100" s="350"/>
      <c r="N100" s="350"/>
      <c r="O100" s="350"/>
      <c r="P100" s="350"/>
      <c r="Q100" s="350"/>
      <c r="R100" s="350"/>
      <c r="S100" s="350"/>
      <c r="T100" s="350"/>
      <c r="U100" s="350"/>
      <c r="V100" s="350"/>
      <c r="W100" s="350"/>
      <c r="X100" s="350"/>
      <c r="Y100" s="350"/>
      <c r="Z100" s="350"/>
      <c r="AA100" s="350"/>
      <c r="AB100" s="350"/>
    </row>
    <row r="101" s="257" customFormat="true" ht="15" customHeight="true" x14ac:dyDescent="0.2">
      <c r="A101" s="471"/>
      <c r="B101" s="258"/>
      <c r="C101" s="350"/>
      <c r="D101" s="350"/>
      <c r="E101" s="350"/>
      <c r="F101" s="350"/>
      <c r="G101" s="350"/>
      <c r="H101" s="350"/>
      <c r="I101" s="350"/>
      <c r="J101" s="350"/>
      <c r="K101" s="350"/>
      <c r="L101" s="350"/>
      <c r="M101" s="350"/>
      <c r="N101" s="350"/>
      <c r="O101" s="350"/>
      <c r="P101" s="350"/>
      <c r="Q101" s="350"/>
      <c r="R101" s="350"/>
      <c r="S101" s="350"/>
      <c r="T101" s="350"/>
      <c r="U101" s="350"/>
      <c r="V101" s="350"/>
      <c r="W101" s="350"/>
      <c r="X101" s="350"/>
      <c r="Y101" s="350"/>
      <c r="Z101" s="350"/>
      <c r="AA101" s="350"/>
      <c r="AB101" s="350"/>
    </row>
    <row r="102" s="257" customFormat="true" ht="15" customHeight="true" x14ac:dyDescent="0.2">
      <c r="A102" s="471"/>
      <c r="B102" s="258"/>
      <c r="C102" s="350"/>
      <c r="D102" s="350"/>
      <c r="E102" s="350"/>
      <c r="F102" s="350"/>
      <c r="G102" s="350"/>
      <c r="H102" s="350"/>
      <c r="I102" s="350"/>
      <c r="J102" s="350"/>
      <c r="K102" s="350"/>
      <c r="L102" s="350"/>
      <c r="M102" s="350"/>
      <c r="N102" s="350"/>
      <c r="O102" s="350"/>
      <c r="P102" s="350"/>
      <c r="Q102" s="350"/>
      <c r="R102" s="350"/>
      <c r="S102" s="350"/>
      <c r="T102" s="350"/>
      <c r="U102" s="350"/>
      <c r="V102" s="350"/>
      <c r="W102" s="350"/>
      <c r="X102" s="350"/>
      <c r="Y102" s="350"/>
      <c r="Z102" s="350"/>
      <c r="AA102" s="350"/>
      <c r="AB102" s="350"/>
    </row>
    <row r="103" s="257" customFormat="true" ht="15" customHeight="true" x14ac:dyDescent="0.2">
      <c r="A103" s="471"/>
      <c r="B103" s="258"/>
      <c r="C103" s="350"/>
      <c r="D103" s="350"/>
      <c r="E103" s="350"/>
      <c r="F103" s="350"/>
      <c r="G103" s="350"/>
      <c r="H103" s="350"/>
      <c r="I103" s="350"/>
      <c r="J103" s="350"/>
      <c r="K103" s="350"/>
      <c r="L103" s="350"/>
      <c r="M103" s="350"/>
      <c r="N103" s="350"/>
      <c r="O103" s="350"/>
      <c r="P103" s="350"/>
      <c r="Q103" s="350"/>
      <c r="R103" s="350"/>
      <c r="S103" s="350"/>
      <c r="T103" s="350"/>
      <c r="U103" s="350"/>
      <c r="V103" s="350"/>
      <c r="W103" s="350"/>
      <c r="X103" s="350"/>
      <c r="Y103" s="350"/>
      <c r="Z103" s="350"/>
      <c r="AA103" s="350"/>
      <c r="AB103" s="350"/>
    </row>
    <row r="104" s="257" customFormat="true" ht="15" customHeight="true" x14ac:dyDescent="0.2">
      <c r="A104" s="471"/>
      <c r="B104" s="258"/>
      <c r="C104" s="350"/>
      <c r="D104" s="350"/>
      <c r="E104" s="350"/>
      <c r="F104" s="350"/>
      <c r="G104" s="350"/>
      <c r="H104" s="350"/>
      <c r="I104" s="350"/>
      <c r="J104" s="350"/>
      <c r="K104" s="350"/>
      <c r="L104" s="350"/>
      <c r="M104" s="350"/>
      <c r="N104" s="350"/>
      <c r="O104" s="350"/>
      <c r="P104" s="350"/>
      <c r="Q104" s="350"/>
      <c r="R104" s="350"/>
      <c r="S104" s="350"/>
      <c r="T104" s="350"/>
      <c r="U104" s="350"/>
      <c r="V104" s="350"/>
      <c r="W104" s="350"/>
      <c r="X104" s="350"/>
      <c r="Y104" s="350"/>
      <c r="Z104" s="350"/>
      <c r="AA104" s="350"/>
      <c r="AB104" s="350"/>
    </row>
    <row r="105" s="257" customFormat="true" ht="15" customHeight="true" x14ac:dyDescent="0.2">
      <c r="A105" s="473"/>
      <c r="B105" s="471"/>
      <c r="C105" s="474"/>
      <c r="D105" s="475"/>
      <c r="E105" s="475"/>
      <c r="F105" s="475"/>
      <c r="G105" s="475"/>
      <c r="H105" s="474"/>
      <c r="I105" s="475"/>
      <c r="J105" s="475"/>
      <c r="K105" s="475"/>
      <c r="L105" s="475"/>
      <c r="M105" s="474"/>
      <c r="N105" s="475"/>
      <c r="O105" s="475"/>
      <c r="P105" s="475"/>
      <c r="Q105" s="475"/>
      <c r="R105" s="474"/>
      <c r="S105" s="475"/>
      <c r="T105" s="475"/>
      <c r="U105" s="475"/>
    </row>
    <row r="106" s="257" customFormat="true" ht="15" customHeight="true" x14ac:dyDescent="0.2">
      <c r="A106" s="475"/>
      <c r="B106" s="475"/>
      <c r="C106" s="474"/>
      <c r="D106" s="474"/>
      <c r="E106" s="474"/>
      <c r="F106" s="474"/>
      <c r="G106" s="474"/>
      <c r="H106" s="474"/>
      <c r="I106" s="474"/>
      <c r="J106" s="474"/>
      <c r="K106" s="474"/>
      <c r="L106" s="474"/>
      <c r="M106" s="474"/>
      <c r="N106" s="474"/>
      <c r="O106" s="474"/>
      <c r="P106" s="474"/>
      <c r="Q106" s="474"/>
      <c r="R106" s="474"/>
      <c r="S106" s="474"/>
      <c r="T106" s="474"/>
      <c r="U106" s="474"/>
    </row>
    <row r="107" s="257" customFormat="true" ht="17.25" customHeight="true" x14ac:dyDescent="0.2">
      <c r="A107" s="472"/>
      <c r="B107" s="472"/>
      <c r="C107" s="259"/>
      <c r="D107" s="259"/>
      <c r="E107" s="259"/>
      <c r="F107" s="259"/>
      <c r="G107" s="259"/>
      <c r="H107" s="259"/>
      <c r="I107" s="259"/>
      <c r="J107" s="259"/>
      <c r="K107" s="259"/>
      <c r="L107" s="259"/>
      <c r="M107" s="259"/>
      <c r="N107" s="259"/>
      <c r="O107" s="259"/>
      <c r="P107" s="259"/>
      <c r="Q107" s="259"/>
      <c r="R107" s="259"/>
      <c r="S107" s="259"/>
      <c r="T107" s="259"/>
      <c r="U107" s="259"/>
    </row>
    <row r="108" s="257" customFormat="true" ht="22.5" customHeight="true" x14ac:dyDescent="0.35">
      <c r="A108" s="1856" t="str">
        <f>A1026</f>
        <v>Cambodia</v>
      </c>
      <c r="B108" s="1857"/>
      <c r="C108" s="259"/>
      <c r="D108" s="259"/>
      <c r="E108" s="259"/>
      <c r="F108" s="259"/>
      <c r="G108" s="259"/>
      <c r="H108" s="259"/>
      <c r="I108" s="259"/>
      <c r="J108" s="259"/>
      <c r="K108" s="259"/>
      <c r="L108" s="259"/>
      <c r="M108" s="259"/>
      <c r="N108" s="259"/>
      <c r="O108" s="259"/>
      <c r="P108" s="259"/>
      <c r="Q108" s="259"/>
      <c r="R108" s="259"/>
      <c r="S108" s="259"/>
      <c r="T108" s="259"/>
      <c r="U108" s="259"/>
    </row>
    <row r="109" s="257" customFormat="true" ht="22.5" customHeight="true" x14ac:dyDescent="0.3">
      <c r="A109" s="476" t="s">
        <v>192</v>
      </c>
      <c r="B109" s="397"/>
      <c r="C109" s="259"/>
      <c r="D109" s="259"/>
      <c r="E109" s="259"/>
      <c r="F109" s="259"/>
      <c r="G109" s="259"/>
      <c r="H109" s="259"/>
      <c r="I109" s="259"/>
      <c r="J109" s="259"/>
      <c r="K109" s="259"/>
      <c r="L109" s="259"/>
      <c r="M109" s="259"/>
      <c r="N109" s="259"/>
      <c r="O109" s="259"/>
      <c r="P109" s="259"/>
      <c r="Q109" s="259"/>
      <c r="R109" s="259"/>
      <c r="S109" s="259"/>
      <c r="T109" s="259"/>
      <c r="U109" s="259"/>
    </row>
    <row r="110" s="257" customFormat="true" ht="22.5" customHeight="true" x14ac:dyDescent="0.35">
      <c r="A110" s="398" t="str">
        <f>A1034</f>
        <v>2010</v>
      </c>
      <c r="B110" s="514"/>
      <c r="C110" s="259"/>
      <c r="D110" s="259"/>
      <c r="E110" s="259"/>
      <c r="F110" s="259"/>
      <c r="G110" s="259"/>
      <c r="H110" s="259"/>
      <c r="I110" s="259"/>
      <c r="J110" s="259"/>
      <c r="K110" s="259"/>
      <c r="L110" s="259"/>
      <c r="M110" s="259"/>
      <c r="N110" s="259"/>
      <c r="O110" s="259"/>
      <c r="P110" s="259"/>
      <c r="Q110" s="259"/>
      <c r="R110" s="259"/>
      <c r="S110" s="259"/>
      <c r="T110" s="259"/>
      <c r="U110" s="259"/>
    </row>
    <row r="111" s="257" customFormat="true" ht="15" customHeight="true" x14ac:dyDescent="0.35">
      <c r="A111" s="399"/>
      <c r="B111" s="397"/>
      <c r="C111" s="259"/>
      <c r="D111" s="259"/>
      <c r="E111" s="259"/>
      <c r="F111" s="259"/>
      <c r="G111" s="259"/>
      <c r="H111" s="259"/>
      <c r="I111" s="259"/>
      <c r="J111" s="259"/>
      <c r="K111" s="259"/>
      <c r="L111" s="259"/>
      <c r="M111" s="259"/>
      <c r="N111" s="259"/>
      <c r="O111" s="259"/>
      <c r="P111" s="259"/>
      <c r="Q111" s="259"/>
      <c r="R111" s="259"/>
      <c r="S111" s="259"/>
      <c r="T111" s="259"/>
      <c r="U111" s="259"/>
    </row>
    <row r="112" s="257" customFormat="true" ht="15" customHeight="true" x14ac:dyDescent="0.25">
      <c r="A112" s="400" t="s">
        <v>147</v>
      </c>
      <c r="B112" s="397"/>
      <c r="C112" s="259"/>
      <c r="D112" s="259"/>
      <c r="E112" s="259"/>
      <c r="F112" s="259"/>
      <c r="G112" s="259"/>
      <c r="H112" s="259"/>
      <c r="I112" s="259"/>
      <c r="J112" s="259"/>
      <c r="K112" s="259"/>
      <c r="L112" s="259"/>
      <c r="M112" s="259"/>
      <c r="N112" s="259"/>
      <c r="O112" s="259"/>
      <c r="P112" s="259"/>
      <c r="Q112" s="259"/>
      <c r="R112" s="259"/>
      <c r="S112" s="259"/>
      <c r="T112" s="259"/>
      <c r="U112" s="259"/>
    </row>
    <row r="113" s="257" customFormat="true" ht="15" customHeight="true" x14ac:dyDescent="0.25">
      <c r="A113" s="1852" t="s">
        <v>40</v>
      </c>
      <c r="B113" s="1853"/>
      <c r="C113" s="259"/>
      <c r="D113" s="259"/>
      <c r="E113" s="259"/>
      <c r="F113" s="259"/>
      <c r="G113" s="259"/>
      <c r="H113" s="259"/>
      <c r="I113" s="259"/>
      <c r="J113" s="259"/>
      <c r="K113" s="259"/>
      <c r="L113" s="259"/>
      <c r="M113" s="259"/>
      <c r="N113" s="259"/>
      <c r="O113" s="259"/>
      <c r="P113" s="259"/>
      <c r="Q113" s="259"/>
      <c r="R113" s="259"/>
      <c r="S113" s="259"/>
      <c r="T113" s="259"/>
      <c r="U113" s="259"/>
    </row>
    <row r="114" s="257" customFormat="true" ht="15" customHeight="true" x14ac:dyDescent="0.2">
      <c r="A114" s="1854" t="s">
        <v>39</v>
      </c>
      <c r="B114" s="1855"/>
      <c r="C114" s="259"/>
      <c r="D114" s="259"/>
      <c r="E114" s="259"/>
      <c r="F114" s="259"/>
      <c r="G114" s="259"/>
      <c r="H114" s="259"/>
      <c r="I114" s="259"/>
      <c r="J114" s="259"/>
      <c r="K114" s="259"/>
      <c r="L114" s="259"/>
      <c r="M114" s="259"/>
      <c r="N114" s="259"/>
      <c r="O114" s="259"/>
      <c r="P114" s="259"/>
      <c r="Q114" s="259"/>
      <c r="R114" s="259"/>
      <c r="S114" s="259"/>
      <c r="T114" s="259"/>
      <c r="U114" s="259"/>
    </row>
    <row r="115" s="257" customFormat="true" ht="15" customHeight="true" x14ac:dyDescent="0.2">
      <c r="A115" s="401" t="s">
        <v>148</v>
      </c>
      <c r="B115" s="397" t="str">
        <f>A1025</f>
        <v>DHS10</v>
      </c>
      <c r="C115" s="259"/>
      <c r="D115" s="259"/>
      <c r="E115" s="259"/>
      <c r="F115" s="259"/>
      <c r="G115" s="259"/>
      <c r="H115" s="259"/>
      <c r="I115" s="259"/>
      <c r="J115" s="259"/>
      <c r="K115" s="259"/>
      <c r="L115" s="259"/>
      <c r="M115" s="259"/>
      <c r="N115" s="259"/>
      <c r="O115" s="259"/>
      <c r="P115" s="259"/>
      <c r="Q115" s="259"/>
      <c r="R115" s="259"/>
      <c r="S115" s="259"/>
      <c r="T115" s="259"/>
      <c r="U115" s="259"/>
    </row>
    <row r="116" s="257" customFormat="true" ht="15" customHeight="true" x14ac:dyDescent="0.2">
      <c r="A116" s="402" t="str">
        <f>B1030</f>
        <v/>
      </c>
      <c r="B116" s="397"/>
      <c r="C116" s="259"/>
      <c r="D116" s="259"/>
      <c r="E116" s="259"/>
      <c r="F116" s="259"/>
      <c r="G116" s="259"/>
      <c r="H116" s="259"/>
      <c r="I116" s="259"/>
      <c r="J116" s="259"/>
      <c r="K116" s="259"/>
      <c r="L116" s="259"/>
      <c r="M116" s="259"/>
      <c r="N116" s="259"/>
      <c r="O116" s="259"/>
      <c r="P116" s="259"/>
      <c r="Q116" s="259"/>
      <c r="R116" s="259"/>
      <c r="S116" s="259"/>
      <c r="T116" s="259"/>
      <c r="U116" s="259"/>
    </row>
    <row r="117" s="257" customFormat="true" ht="15" customHeight="true" x14ac:dyDescent="0.2">
      <c r="A117" s="402" t="str">
        <f>B1029</f>
        <v/>
      </c>
      <c r="B117" s="403"/>
      <c r="C117" s="259"/>
      <c r="D117" s="259"/>
      <c r="E117" s="259"/>
      <c r="F117" s="259"/>
      <c r="G117" s="259"/>
      <c r="H117" s="259"/>
      <c r="I117" s="259"/>
      <c r="J117" s="259"/>
      <c r="K117" s="259"/>
      <c r="L117" s="259"/>
      <c r="M117" s="259"/>
      <c r="N117" s="259"/>
      <c r="O117" s="259"/>
      <c r="P117" s="259"/>
      <c r="Q117" s="259"/>
      <c r="R117" s="259"/>
      <c r="S117" s="259"/>
      <c r="T117" s="259"/>
      <c r="U117" s="259"/>
    </row>
    <row r="118" s="257" customFormat="true" ht="15" customHeight="true" x14ac:dyDescent="0.2">
      <c r="A118" s="401"/>
      <c r="B118" s="397"/>
      <c r="C118" s="259"/>
      <c r="D118" s="259"/>
      <c r="E118" s="259"/>
      <c r="F118" s="259"/>
      <c r="G118" s="259"/>
      <c r="H118" s="259"/>
      <c r="I118" s="259"/>
      <c r="J118" s="259"/>
      <c r="K118" s="259"/>
      <c r="L118" s="259"/>
      <c r="M118" s="259"/>
      <c r="N118" s="259"/>
      <c r="O118" s="259"/>
      <c r="P118" s="259"/>
      <c r="Q118" s="259"/>
      <c r="R118" s="259"/>
      <c r="S118" s="259"/>
      <c r="T118" s="259"/>
      <c r="U118" s="259"/>
    </row>
    <row r="119" s="257" customFormat="true" ht="15" customHeight="true" x14ac:dyDescent="0.2">
      <c r="A119" s="404"/>
      <c r="B119" s="405"/>
      <c r="C119" s="259"/>
      <c r="D119" s="259"/>
      <c r="E119" s="259"/>
      <c r="F119" s="259"/>
      <c r="G119" s="259"/>
      <c r="H119" s="259"/>
      <c r="I119" s="259"/>
      <c r="J119" s="259"/>
      <c r="K119" s="259"/>
      <c r="L119" s="259"/>
      <c r="M119" s="259"/>
      <c r="N119" s="259"/>
      <c r="O119" s="259"/>
      <c r="P119" s="259"/>
      <c r="Q119" s="259"/>
      <c r="R119" s="259"/>
      <c r="S119" s="259"/>
      <c r="T119" s="259"/>
      <c r="U119" s="259"/>
    </row>
    <row r="120" s="307" customFormat="true" ht="20.1" customHeight="true" x14ac:dyDescent="0.2">
      <c r="A120" s="1845" t="s">
        <v>309</v>
      </c>
      <c r="B120" s="1845"/>
      <c r="C120" s="1847" t="s">
        <v>150</v>
      </c>
      <c r="D120" s="1848"/>
      <c r="E120" s="1848"/>
      <c r="F120" s="1848"/>
      <c r="G120" s="1849"/>
      <c r="H120" s="1849" t="s">
        <v>38</v>
      </c>
      <c r="I120" s="1848"/>
      <c r="J120" s="1848"/>
      <c r="K120" s="1848"/>
      <c r="L120" s="1849"/>
      <c r="M120" s="1849" t="s">
        <v>37</v>
      </c>
      <c r="N120" s="1848"/>
      <c r="O120" s="1848"/>
      <c r="P120" s="1848"/>
      <c r="Q120" s="1849"/>
      <c r="R120" s="1849" t="s">
        <v>151</v>
      </c>
      <c r="S120" s="1848"/>
      <c r="T120" s="1848"/>
      <c r="U120" s="1848"/>
      <c r="V120" s="1848"/>
      <c r="W120" s="1848"/>
      <c r="X120" s="1848"/>
      <c r="Y120" s="1848"/>
      <c r="Z120" s="1848"/>
      <c r="AA120" s="1848"/>
      <c r="AB120" s="1848"/>
      <c r="AC120" s="1848"/>
      <c r="AD120" s="1848"/>
      <c r="AE120" s="1848"/>
      <c r="AF120" s="1848"/>
      <c r="AG120" s="1848"/>
      <c r="AH120" s="1848"/>
      <c r="AI120" s="1848"/>
      <c r="AJ120" s="1849"/>
    </row>
    <row r="121" s="433" customFormat="true" ht="45" customHeight="true" x14ac:dyDescent="0.2">
      <c r="A121" s="1851"/>
      <c r="B121" s="1851"/>
      <c r="C121" s="1271" t="s">
        <v>0</v>
      </c>
      <c r="D121" s="1272" t="s">
        <v>1</v>
      </c>
      <c r="E121" s="1272" t="s">
        <v>2</v>
      </c>
      <c r="F121" s="1272" t="s">
        <v>3</v>
      </c>
      <c r="G121" s="1273" t="s">
        <v>4</v>
      </c>
      <c r="H121" s="1272" t="s">
        <v>0</v>
      </c>
      <c r="I121" s="1272" t="s">
        <v>1</v>
      </c>
      <c r="J121" s="1272" t="s">
        <v>2</v>
      </c>
      <c r="K121" s="1272" t="s">
        <v>3</v>
      </c>
      <c r="L121" s="1273" t="s">
        <v>4</v>
      </c>
      <c r="M121" s="1272" t="s">
        <v>0</v>
      </c>
      <c r="N121" s="1272" t="s">
        <v>1</v>
      </c>
      <c r="O121" s="1272" t="s">
        <v>2</v>
      </c>
      <c r="P121" s="1272" t="s">
        <v>3</v>
      </c>
      <c r="Q121" s="1273" t="s">
        <v>4</v>
      </c>
      <c r="R121" s="1272" t="s">
        <v>152</v>
      </c>
      <c r="S121" s="1272" t="s">
        <v>310</v>
      </c>
      <c r="T121" s="1272" t="s">
        <v>154</v>
      </c>
      <c r="U121" s="1272" t="s">
        <v>155</v>
      </c>
      <c r="V121" s="1272" t="s">
        <v>156</v>
      </c>
      <c r="W121" s="1272" t="s">
        <v>157</v>
      </c>
      <c r="X121" s="1272" t="s">
        <v>311</v>
      </c>
      <c r="Y121" s="1272" t="s">
        <v>159</v>
      </c>
      <c r="Z121" s="1272" t="s">
        <v>160</v>
      </c>
      <c r="AA121" s="1272" t="s">
        <v>162</v>
      </c>
      <c r="AB121" s="1272" t="s">
        <v>163</v>
      </c>
      <c r="AC121" s="1272" t="s">
        <v>164</v>
      </c>
      <c r="AD121" s="1272" t="s">
        <v>312</v>
      </c>
      <c r="AE121" s="1272" t="s">
        <v>165</v>
      </c>
      <c r="AF121" s="1272" t="s">
        <v>166</v>
      </c>
      <c r="AG121" s="1272" t="s">
        <v>167</v>
      </c>
      <c r="AH121" s="1272" t="s">
        <v>168</v>
      </c>
      <c r="AI121" s="1272" t="s">
        <v>169</v>
      </c>
      <c r="AJ121" s="1274" t="s">
        <v>170</v>
      </c>
    </row>
    <row r="122" s="307" customFormat="true" ht="17.1" customHeight="true" x14ac:dyDescent="0.2">
      <c r="A122" s="1850" t="s">
        <v>18</v>
      </c>
      <c r="B122" s="1275" t="s">
        <v>14</v>
      </c>
      <c r="C122" s="1276">
        <v>8.7323613144828567</v>
      </c>
      <c r="D122" s="1277">
        <v>19.080444675572689</v>
      </c>
      <c r="E122" s="1277">
        <v>31.059782082564187</v>
      </c>
      <c r="F122" s="1277">
        <v>60.5834167782347</v>
      </c>
      <c r="G122" s="1278">
        <v>93.957630813126457</v>
      </c>
      <c r="H122" s="1277">
        <v>51.859085969735716</v>
      </c>
      <c r="I122" s="1277">
        <v>90.229410743746854</v>
      </c>
      <c r="J122" s="1277">
        <v>97.682819691353757</v>
      </c>
      <c r="K122" s="1277">
        <v>99.819882699024703</v>
      </c>
      <c r="L122" s="1278">
        <v>100</v>
      </c>
      <c r="M122" s="1277">
        <v>7.8566393812522755</v>
      </c>
      <c r="N122" s="1277">
        <v>15.420796430476939</v>
      </c>
      <c r="O122" s="1277">
        <v>24.393561740458921</v>
      </c>
      <c r="P122" s="1277">
        <v>42.12022547444154</v>
      </c>
      <c r="Q122" s="1278">
        <v>74.611857643792462</v>
      </c>
      <c r="R122" s="1277">
        <v>46.315656077804249</v>
      </c>
      <c r="S122" s="1277">
        <v>61.664673290817952</v>
      </c>
      <c r="T122" s="1277">
        <v>32.706387202083427</v>
      </c>
      <c r="U122" s="1277">
        <v>24.536540178683659</v>
      </c>
      <c r="V122" s="1277">
        <v>35.791080273952161</v>
      </c>
      <c r="W122" s="1277">
        <v>38.700453519929908</v>
      </c>
      <c r="X122" s="1277">
        <v>37.462727480049438</v>
      </c>
      <c r="Y122" s="1277">
        <v>49.044417565590265</v>
      </c>
      <c r="Z122" s="1277">
        <v>26.406798419155862</v>
      </c>
      <c r="AA122" s="1277">
        <v>23.318721295474543</v>
      </c>
      <c r="AB122" s="1277">
        <v>47.469626156463491</v>
      </c>
      <c r="AC122" s="1277">
        <v>97.824461713225546</v>
      </c>
      <c r="AD122" s="1277">
        <v>51.317411413230552</v>
      </c>
      <c r="AE122" s="1277">
        <v>15.953123311782164</v>
      </c>
      <c r="AF122" s="1277">
        <v>22.052305110082674</v>
      </c>
      <c r="AG122" s="1277">
        <v>31.18278531955027</v>
      </c>
      <c r="AH122" s="1277">
        <v>39.286596867376325</v>
      </c>
      <c r="AI122" s="1277">
        <v>24.684021357020601</v>
      </c>
      <c r="AJ122" s="1279">
        <v>33.403471876032953</v>
      </c>
    </row>
    <row r="123" s="307" customFormat="true" ht="17.1" customHeight="true" x14ac:dyDescent="0.2">
      <c r="A123" s="1822"/>
      <c r="B123" s="1280" t="s">
        <v>51</v>
      </c>
      <c r="C123" s="1281">
        <v>91.26763868551717</v>
      </c>
      <c r="D123" s="1282">
        <v>80.919555324427151</v>
      </c>
      <c r="E123" s="1282">
        <v>68.940217917435461</v>
      </c>
      <c r="F123" s="1282">
        <v>39.416583221765251</v>
      </c>
      <c r="G123" s="1283">
        <v>6.0423691868735956</v>
      </c>
      <c r="H123" s="1282">
        <v>48.14091403026454</v>
      </c>
      <c r="I123" s="1282">
        <v>9.7705892562532402</v>
      </c>
      <c r="J123" s="1282">
        <v>2.3171803086462122</v>
      </c>
      <c r="K123" s="1282">
        <v>0.18011730097530215</v>
      </c>
      <c r="L123" s="1283">
        <v>0</v>
      </c>
      <c r="M123" s="1282">
        <v>92.143360618747664</v>
      </c>
      <c r="N123" s="1282">
        <v>84.579203569522946</v>
      </c>
      <c r="O123" s="1282">
        <v>75.606438259540894</v>
      </c>
      <c r="P123" s="1282">
        <v>57.87977452555846</v>
      </c>
      <c r="Q123" s="1283">
        <v>25.388142356207823</v>
      </c>
      <c r="R123" s="1282">
        <v>53.684343922196078</v>
      </c>
      <c r="S123" s="1282">
        <v>38.33532670918207</v>
      </c>
      <c r="T123" s="1282">
        <v>67.293612797916751</v>
      </c>
      <c r="U123" s="1282">
        <v>75.463459821316476</v>
      </c>
      <c r="V123" s="1282">
        <v>64.208919726047782</v>
      </c>
      <c r="W123" s="1282">
        <v>61.299546480070042</v>
      </c>
      <c r="X123" s="1282">
        <v>62.537272519950591</v>
      </c>
      <c r="Y123" s="1282">
        <v>50.955582434410054</v>
      </c>
      <c r="Z123" s="1282">
        <v>73.593201580844095</v>
      </c>
      <c r="AA123" s="1282">
        <v>76.681278704525269</v>
      </c>
      <c r="AB123" s="1282">
        <v>52.530373843536459</v>
      </c>
      <c r="AC123" s="1282">
        <v>2.1755382867744886</v>
      </c>
      <c r="AD123" s="1282">
        <v>48.682588586769462</v>
      </c>
      <c r="AE123" s="1282">
        <v>84.046876688217907</v>
      </c>
      <c r="AF123" s="1282">
        <v>77.947694889917472</v>
      </c>
      <c r="AG123" s="1282">
        <v>68.817214680449538</v>
      </c>
      <c r="AH123" s="1282">
        <v>60.713403132623867</v>
      </c>
      <c r="AI123" s="1282">
        <v>75.315978642979275</v>
      </c>
      <c r="AJ123" s="1284">
        <v>66.596528123967019</v>
      </c>
    </row>
    <row r="124" s="307" customFormat="true" ht="17.1" customHeight="true" x14ac:dyDescent="0.2">
      <c r="A124" s="1822" t="s">
        <v>50</v>
      </c>
      <c r="B124" s="1280" t="s">
        <v>15</v>
      </c>
      <c r="C124" s="485">
        <f>C122*C129/100</f>
        <v>6.0663344116885192</v>
      </c>
      <c r="D124" s="485">
        <f>D122*D129/100</f>
        <v>13.074830796430035</v>
      </c>
      <c r="E124" s="485">
        <f t="shared" ref="E124:AJ124" si="3">E122*E129/100</f>
        <v>23.71286884986953</v>
      </c>
      <c r="F124" s="485">
        <f t="shared" si="3"/>
        <v>49.050618337656942</v>
      </c>
      <c r="G124" s="485">
        <f t="shared" si="3"/>
        <v>86.402935896653489</v>
      </c>
      <c r="H124" s="485">
        <f t="shared" si="3"/>
        <v>38.31118972720202</v>
      </c>
      <c r="I124" s="485">
        <f t="shared" si="3"/>
        <v>75.843536300996774</v>
      </c>
      <c r="J124" s="485">
        <f t="shared" si="3"/>
        <v>88.186203201054383</v>
      </c>
      <c r="K124" s="485">
        <f t="shared" si="3"/>
        <v>97.492506951092125</v>
      </c>
      <c r="L124" s="485">
        <f t="shared" si="3"/>
        <v>99.419073652781293</v>
      </c>
      <c r="M124" s="485">
        <f t="shared" si="3"/>
        <v>5.2708970551081471</v>
      </c>
      <c r="N124" s="485">
        <f t="shared" si="3"/>
        <v>10.349694911761944</v>
      </c>
      <c r="O124" s="485">
        <f t="shared" si="3"/>
        <v>18.340388242352734</v>
      </c>
      <c r="P124" s="485">
        <f t="shared" si="3"/>
        <v>32.983120973169356</v>
      </c>
      <c r="Q124" s="485">
        <f t="shared" si="3"/>
        <v>63.48294367342374</v>
      </c>
      <c r="R124" s="485">
        <f t="shared" si="3"/>
        <v>38.259605475480335</v>
      </c>
      <c r="S124" s="485">
        <f t="shared" si="3"/>
        <v>48.594702101206039</v>
      </c>
      <c r="T124" s="485">
        <f t="shared" si="3"/>
        <v>26.221497360669581</v>
      </c>
      <c r="U124" s="485">
        <f t="shared" si="3"/>
        <v>20.501480664757274</v>
      </c>
      <c r="V124" s="485">
        <f t="shared" si="3"/>
        <v>29.975290751753874</v>
      </c>
      <c r="W124" s="485">
        <f t="shared" si="3"/>
        <v>27.231317869473575</v>
      </c>
      <c r="X124" s="485">
        <f t="shared" si="3"/>
        <v>33.287800370118354</v>
      </c>
      <c r="Y124" s="485">
        <f t="shared" si="3"/>
        <v>39.933646659765444</v>
      </c>
      <c r="Z124" s="485">
        <f t="shared" si="3"/>
        <v>22.693529073132595</v>
      </c>
      <c r="AA124" s="485">
        <f t="shared" si="3"/>
        <v>19.598983857180585</v>
      </c>
      <c r="AB124" s="485">
        <f t="shared" si="3"/>
        <v>42.026065293351685</v>
      </c>
      <c r="AC124" s="485">
        <f t="shared" si="3"/>
        <v>90.840388971688739</v>
      </c>
      <c r="AD124" s="485">
        <f t="shared" si="3"/>
        <v>44.37999170229552</v>
      </c>
      <c r="AE124" s="485">
        <f t="shared" si="3"/>
        <v>13.164629689886929</v>
      </c>
      <c r="AF124" s="485">
        <f t="shared" si="3"/>
        <v>19.931799671112113</v>
      </c>
      <c r="AG124" s="485">
        <f t="shared" si="3"/>
        <v>26.466158216760487</v>
      </c>
      <c r="AH124" s="485">
        <f t="shared" si="3"/>
        <v>31.768681976463544</v>
      </c>
      <c r="AI124" s="485">
        <f t="shared" si="3"/>
        <v>21.963288179917086</v>
      </c>
      <c r="AJ124" s="485">
        <f t="shared" si="3"/>
        <v>21.943667777292664</v>
      </c>
    </row>
    <row r="125" s="307" customFormat="true" ht="17.1" customHeight="true" x14ac:dyDescent="0.2">
      <c r="A125" s="1822"/>
      <c r="B125" s="1280" t="s">
        <v>16</v>
      </c>
      <c r="C125" s="485">
        <f>C122*C128/100</f>
        <v>2.6660269027943375</v>
      </c>
      <c r="D125" s="485">
        <f>D122*D128/100</f>
        <v>6.0056138791426505</v>
      </c>
      <c r="E125" s="485">
        <f t="shared" ref="E125:AJ125" si="4">E122*E128/100</f>
        <v>7.3469132326946269</v>
      </c>
      <c r="F125" s="485">
        <f t="shared" si="4"/>
        <v>11.532798440577846</v>
      </c>
      <c r="G125" s="485">
        <f t="shared" si="4"/>
        <v>7.5546949164729948</v>
      </c>
      <c r="H125" s="485">
        <f t="shared" si="4"/>
        <v>13.54789624253376</v>
      </c>
      <c r="I125" s="485">
        <f t="shared" si="4"/>
        <v>14.385874442750044</v>
      </c>
      <c r="J125" s="485">
        <f t="shared" si="4"/>
        <v>9.4966164902992531</v>
      </c>
      <c r="K125" s="485">
        <f t="shared" si="4"/>
        <v>2.3273757479325714</v>
      </c>
      <c r="L125" s="485">
        <f t="shared" si="4"/>
        <v>0.58092634721869896</v>
      </c>
      <c r="M125" s="485">
        <f t="shared" si="4"/>
        <v>2.585742326144127</v>
      </c>
      <c r="N125" s="485">
        <f t="shared" si="4"/>
        <v>5.0711015187149968</v>
      </c>
      <c r="O125" s="485">
        <f t="shared" si="4"/>
        <v>6.0531734981061982</v>
      </c>
      <c r="P125" s="485">
        <f t="shared" si="4"/>
        <v>9.1371045012721215</v>
      </c>
      <c r="Q125" s="485">
        <f t="shared" si="4"/>
        <v>11.128913970368835</v>
      </c>
      <c r="R125" s="485">
        <f t="shared" si="4"/>
        <v>8.0560506023239071</v>
      </c>
      <c r="S125" s="485">
        <f t="shared" si="4"/>
        <v>13.069971189611893</v>
      </c>
      <c r="T125" s="485">
        <f t="shared" si="4"/>
        <v>6.4848898414138283</v>
      </c>
      <c r="U125" s="485">
        <f t="shared" si="4"/>
        <v>4.0350595139263872</v>
      </c>
      <c r="V125" s="485">
        <f t="shared" si="4"/>
        <v>5.8157895221982798</v>
      </c>
      <c r="W125" s="485">
        <f t="shared" si="4"/>
        <v>11.469135650456302</v>
      </c>
      <c r="X125" s="485">
        <f t="shared" si="4"/>
        <v>4.1749271099310645</v>
      </c>
      <c r="Y125" s="485">
        <f t="shared" si="4"/>
        <v>9.1107709058247952</v>
      </c>
      <c r="Z125" s="485">
        <f t="shared" si="4"/>
        <v>3.7132693460232424</v>
      </c>
      <c r="AA125" s="485">
        <f t="shared" si="4"/>
        <v>3.7197374382939485</v>
      </c>
      <c r="AB125" s="485">
        <f t="shared" si="4"/>
        <v>5.443560863111788</v>
      </c>
      <c r="AC125" s="485">
        <f t="shared" si="4"/>
        <v>6.984072741536874</v>
      </c>
      <c r="AD125" s="485">
        <f t="shared" si="4"/>
        <v>6.9374197109350551</v>
      </c>
      <c r="AE125" s="485">
        <f t="shared" si="4"/>
        <v>2.7884936218952241</v>
      </c>
      <c r="AF125" s="485">
        <f t="shared" si="4"/>
        <v>2.1205054389705582</v>
      </c>
      <c r="AG125" s="485">
        <f t="shared" si="4"/>
        <v>4.7166271027898157</v>
      </c>
      <c r="AH125" s="485">
        <f t="shared" si="4"/>
        <v>7.5179148909127385</v>
      </c>
      <c r="AI125" s="485">
        <f t="shared" si="4"/>
        <v>2.7207331771035337</v>
      </c>
      <c r="AJ125" s="485">
        <f t="shared" si="4"/>
        <v>11.459804098740324</v>
      </c>
    </row>
    <row r="126" s="307" customFormat="true" ht="17.1" customHeight="true" x14ac:dyDescent="0.2">
      <c r="A126" s="1822"/>
      <c r="B126" s="1280" t="s">
        <v>171</v>
      </c>
      <c r="C126" s="485">
        <f>100-C124-C125-C127</f>
        <v>1.2579999481664572</v>
      </c>
      <c r="D126" s="485">
        <f>100-D124-D125-D127</f>
        <v>2.5094553787879619</v>
      </c>
      <c r="E126" s="485">
        <f t="shared" ref="E126:AJ126" si="5">100-E124-E125-E127</f>
        <v>2.6085336742828105</v>
      </c>
      <c r="F126" s="485">
        <f t="shared" si="5"/>
        <v>2.937926549892758</v>
      </c>
      <c r="G126" s="485">
        <f t="shared" si="5"/>
        <v>1.0535543958258806</v>
      </c>
      <c r="H126" s="485">
        <f t="shared" si="5"/>
        <v>1.7363917020791959</v>
      </c>
      <c r="I126" s="485">
        <f t="shared" si="5"/>
        <v>2.2891360016743443</v>
      </c>
      <c r="J126" s="485">
        <f t="shared" si="5"/>
        <v>0.5904945391236105</v>
      </c>
      <c r="K126" s="485">
        <f t="shared" si="5"/>
        <v>3.557655359103043E-2</v>
      </c>
      <c r="L126" s="485">
        <f t="shared" si="5"/>
        <v>7.9936057773011271E-15</v>
      </c>
      <c r="M126" s="485">
        <f t="shared" si="5"/>
        <v>1.3108868576903205</v>
      </c>
      <c r="N126" s="485">
        <f t="shared" si="5"/>
        <v>2.3345060167817024</v>
      </c>
      <c r="O126" s="485">
        <f t="shared" si="5"/>
        <v>2.7945904039251559</v>
      </c>
      <c r="P126" s="485">
        <f t="shared" si="5"/>
        <v>2.8544015786132348</v>
      </c>
      <c r="Q126" s="485">
        <f t="shared" si="5"/>
        <v>2.3128115054352065</v>
      </c>
      <c r="R126" s="485">
        <f t="shared" si="5"/>
        <v>-3.1974423109204508E-13</v>
      </c>
      <c r="S126" s="485">
        <f t="shared" si="5"/>
        <v>2.0931668743818648</v>
      </c>
      <c r="T126" s="485">
        <f t="shared" si="5"/>
        <v>0.34416934413437161</v>
      </c>
      <c r="U126" s="485">
        <f t="shared" si="5"/>
        <v>4.1041183389884281</v>
      </c>
      <c r="V126" s="485">
        <f t="shared" si="5"/>
        <v>0.46746688313710649</v>
      </c>
      <c r="W126" s="485">
        <f t="shared" si="5"/>
        <v>1.2443142161192995</v>
      </c>
      <c r="X126" s="485">
        <f t="shared" si="5"/>
        <v>8.252364668295769</v>
      </c>
      <c r="Y126" s="485">
        <f t="shared" si="5"/>
        <v>2.4105990048830748</v>
      </c>
      <c r="Z126" s="485">
        <f t="shared" si="5"/>
        <v>1.6488028706571924</v>
      </c>
      <c r="AA126" s="485">
        <f t="shared" si="5"/>
        <v>1.504567814288734</v>
      </c>
      <c r="AB126" s="485">
        <f t="shared" si="5"/>
        <v>0.83952515720744003</v>
      </c>
      <c r="AC126" s="485">
        <f t="shared" si="5"/>
        <v>0.44190484262025365</v>
      </c>
      <c r="AD126" s="485">
        <f t="shared" si="5"/>
        <v>9.6075292187585006</v>
      </c>
      <c r="AE126" s="485">
        <f t="shared" si="5"/>
        <v>1.2888863003516633</v>
      </c>
      <c r="AF126" s="485">
        <f t="shared" si="5"/>
        <v>0.78362978592852528</v>
      </c>
      <c r="AG126" s="485">
        <f t="shared" si="5"/>
        <v>7.9546539471594144</v>
      </c>
      <c r="AH126" s="485">
        <f t="shared" si="5"/>
        <v>1.5862898905864284</v>
      </c>
      <c r="AI126" s="485">
        <f t="shared" si="5"/>
        <v>4.0136003942272538</v>
      </c>
      <c r="AJ126" s="485">
        <f t="shared" si="5"/>
        <v>1.0028093978745147</v>
      </c>
    </row>
    <row r="127" s="307" customFormat="true" ht="17.1" customHeight="true" x14ac:dyDescent="0.2">
      <c r="A127" s="1822"/>
      <c r="B127" s="1280" t="s">
        <v>19</v>
      </c>
      <c r="C127" s="1281">
        <v>90.009638737350684</v>
      </c>
      <c r="D127" s="1282">
        <v>78.410099945639345</v>
      </c>
      <c r="E127" s="1282">
        <v>66.331684243153035</v>
      </c>
      <c r="F127" s="1282">
        <v>36.47865667187245</v>
      </c>
      <c r="G127" s="1283">
        <v>4.9888147910476359</v>
      </c>
      <c r="H127" s="1282">
        <v>46.404522328185024</v>
      </c>
      <c r="I127" s="1282">
        <v>7.4814532545788373</v>
      </c>
      <c r="J127" s="1282">
        <v>1.7266857695227535</v>
      </c>
      <c r="K127" s="1282">
        <v>0.14454074738427344</v>
      </c>
      <c r="L127" s="1283">
        <v>0</v>
      </c>
      <c r="M127" s="1282">
        <v>90.8324737610574</v>
      </c>
      <c r="N127" s="1282">
        <v>82.244697552741357</v>
      </c>
      <c r="O127" s="1282">
        <v>72.811847855615909</v>
      </c>
      <c r="P127" s="1282">
        <v>55.025372946945296</v>
      </c>
      <c r="Q127" s="1283">
        <v>23.075330850772218</v>
      </c>
      <c r="R127" s="1282">
        <v>53.684343922196078</v>
      </c>
      <c r="S127" s="1282">
        <v>36.242159834800205</v>
      </c>
      <c r="T127" s="1282">
        <v>66.949443453782209</v>
      </c>
      <c r="U127" s="1282">
        <v>71.359341482327906</v>
      </c>
      <c r="V127" s="1282">
        <v>63.741452842910732</v>
      </c>
      <c r="W127" s="1282">
        <v>60.055232263950828</v>
      </c>
      <c r="X127" s="1282">
        <v>54.284907851654808</v>
      </c>
      <c r="Y127" s="1282">
        <v>48.544983429526688</v>
      </c>
      <c r="Z127" s="1282">
        <v>71.944398710186974</v>
      </c>
      <c r="AA127" s="1282">
        <v>75.176710890236734</v>
      </c>
      <c r="AB127" s="1282">
        <v>51.690848686329083</v>
      </c>
      <c r="AC127" s="1282">
        <v>1.7336334441541332</v>
      </c>
      <c r="AD127" s="1282">
        <v>39.075059368010926</v>
      </c>
      <c r="AE127" s="1282">
        <v>82.757990387866172</v>
      </c>
      <c r="AF127" s="1282">
        <v>77.164065103988804</v>
      </c>
      <c r="AG127" s="1282">
        <v>60.86256073329028</v>
      </c>
      <c r="AH127" s="1282">
        <v>59.127113242037296</v>
      </c>
      <c r="AI127" s="1282">
        <v>71.30237824875212</v>
      </c>
      <c r="AJ127" s="1284">
        <v>65.593718726092504</v>
      </c>
    </row>
    <row r="128" s="307" customFormat="true" ht="17.1" customHeight="true" x14ac:dyDescent="0.2">
      <c r="A128" s="1822" t="s">
        <v>193</v>
      </c>
      <c r="B128" s="1280" t="s">
        <v>49</v>
      </c>
      <c r="C128" s="1281">
        <v>30.530423636647512</v>
      </c>
      <c r="D128" s="1282">
        <v>31.475230170244423</v>
      </c>
      <c r="E128" s="1282">
        <v>23.654104246980253</v>
      </c>
      <c r="F128" s="1282">
        <v>19.03622980327042</v>
      </c>
      <c r="G128" s="1283">
        <v>8.0405336438278496</v>
      </c>
      <c r="H128" s="1282">
        <v>26.124440855822513</v>
      </c>
      <c r="I128" s="1282">
        <v>15.943664404066856</v>
      </c>
      <c r="J128" s="1282">
        <v>9.721890216012909</v>
      </c>
      <c r="K128" s="1282">
        <v>2.3315753184663994</v>
      </c>
      <c r="L128" s="1283">
        <v>0.58092634721869896</v>
      </c>
      <c r="M128" s="1282">
        <v>32.911556718694449</v>
      </c>
      <c r="N128" s="1282">
        <v>32.884822399267975</v>
      </c>
      <c r="O128" s="1282">
        <v>24.814635773612611</v>
      </c>
      <c r="P128" s="1282">
        <v>21.692914504497359</v>
      </c>
      <c r="Q128" s="1283">
        <v>14.915744389450591</v>
      </c>
      <c r="R128" s="1282">
        <v>17.393795715191416</v>
      </c>
      <c r="S128" s="1282">
        <v>21.195233011245108</v>
      </c>
      <c r="T128" s="1282">
        <v>19.827594534809197</v>
      </c>
      <c r="U128" s="1282">
        <v>16.445103851405594</v>
      </c>
      <c r="V128" s="1282">
        <v>16.249270705670384</v>
      </c>
      <c r="W128" s="1282">
        <v>29.635662136491348</v>
      </c>
      <c r="X128" s="1282">
        <v>11.144215573076997</v>
      </c>
      <c r="Y128" s="1282">
        <v>18.576570704790964</v>
      </c>
      <c r="Z128" s="1282">
        <v>14.061793054509723</v>
      </c>
      <c r="AA128" s="1282">
        <v>15.951721327943641</v>
      </c>
      <c r="AB128" s="1282">
        <v>11.467460993203103</v>
      </c>
      <c r="AC128" s="1282">
        <v>7.1393929690212135</v>
      </c>
      <c r="AD128" s="1282">
        <v>13.518647024246558</v>
      </c>
      <c r="AE128" s="1282">
        <v>17.479295855726164</v>
      </c>
      <c r="AF128" s="1282">
        <v>9.6157994748631896</v>
      </c>
      <c r="AG128" s="1282">
        <v>15.125740226395662</v>
      </c>
      <c r="AH128" s="1282">
        <v>19.1360807256778</v>
      </c>
      <c r="AI128" s="1282">
        <v>11.022244462325851</v>
      </c>
      <c r="AJ128" s="1284">
        <v>34.307224534233974</v>
      </c>
    </row>
    <row r="129" s="307" customFormat="true" ht="17.1" customHeight="true" x14ac:dyDescent="0.2">
      <c r="A129" s="1823"/>
      <c r="B129" s="1285" t="s">
        <v>48</v>
      </c>
      <c r="C129" s="1286">
        <v>69.469576363352488</v>
      </c>
      <c r="D129" s="1287">
        <v>68.524769829755556</v>
      </c>
      <c r="E129" s="1287">
        <v>76.345895753019647</v>
      </c>
      <c r="F129" s="1287">
        <v>80.963770196729726</v>
      </c>
      <c r="G129" s="1288">
        <v>91.959466356172186</v>
      </c>
      <c r="H129" s="1287">
        <v>73.875559144177601</v>
      </c>
      <c r="I129" s="1287">
        <v>84.056335595933106</v>
      </c>
      <c r="J129" s="1287">
        <v>90.278109783986963</v>
      </c>
      <c r="K129" s="1287">
        <v>97.668424681533594</v>
      </c>
      <c r="L129" s="1288">
        <v>99.419073652781307</v>
      </c>
      <c r="M129" s="1287">
        <v>67.088443281305544</v>
      </c>
      <c r="N129" s="1287">
        <v>67.115177600732039</v>
      </c>
      <c r="O129" s="1287">
        <v>75.185364226387435</v>
      </c>
      <c r="P129" s="1287">
        <v>78.307085495502491</v>
      </c>
      <c r="Q129" s="1288">
        <v>85.084255610549562</v>
      </c>
      <c r="R129" s="1287">
        <v>82.60620428480857</v>
      </c>
      <c r="S129" s="1287">
        <v>78.804766988754864</v>
      </c>
      <c r="T129" s="1287">
        <v>80.172405465190749</v>
      </c>
      <c r="U129" s="1287">
        <v>83.554896148594423</v>
      </c>
      <c r="V129" s="1287">
        <v>83.750729294329588</v>
      </c>
      <c r="W129" s="1287">
        <v>70.364337863508567</v>
      </c>
      <c r="X129" s="1287">
        <v>88.855784426922952</v>
      </c>
      <c r="Y129" s="1287">
        <v>81.423429295208976</v>
      </c>
      <c r="Z129" s="1287">
        <v>85.93820694549018</v>
      </c>
      <c r="AA129" s="1287">
        <v>84.048278672056313</v>
      </c>
      <c r="AB129" s="1287">
        <v>88.532539006796867</v>
      </c>
      <c r="AC129" s="1287">
        <v>92.860607030978855</v>
      </c>
      <c r="AD129" s="1287">
        <v>86.481352975753495</v>
      </c>
      <c r="AE129" s="1287">
        <v>82.520704144273765</v>
      </c>
      <c r="AF129" s="1287">
        <v>90.384200525136805</v>
      </c>
      <c r="AG129" s="1287">
        <v>84.87425977360445</v>
      </c>
      <c r="AH129" s="1287">
        <v>80.8639192743221</v>
      </c>
      <c r="AI129" s="1287">
        <v>88.977755537674213</v>
      </c>
      <c r="AJ129" s="1289">
        <v>65.692775465766118</v>
      </c>
    </row>
    <row r="130" s="257" customFormat="true" ht="15" customHeight="true" x14ac:dyDescent="0.2">
      <c r="A130" s="1858" t="s">
        <v>47</v>
      </c>
      <c r="B130" s="419" t="s">
        <v>42</v>
      </c>
      <c r="C130" s="420"/>
      <c r="D130" s="420"/>
      <c r="E130" s="420"/>
      <c r="F130" s="420"/>
      <c r="G130" s="420"/>
      <c r="H130" s="420"/>
      <c r="I130" s="420"/>
      <c r="J130" s="420"/>
      <c r="K130" s="420"/>
      <c r="L130" s="420"/>
      <c r="M130" s="420"/>
      <c r="N130" s="420"/>
      <c r="O130" s="420"/>
      <c r="P130" s="420"/>
      <c r="Q130" s="420"/>
      <c r="R130" s="420"/>
      <c r="S130" s="420"/>
      <c r="T130" s="420"/>
      <c r="U130" s="420"/>
      <c r="V130" s="420"/>
      <c r="W130" s="420"/>
      <c r="X130" s="420"/>
      <c r="Y130" s="420"/>
      <c r="Z130" s="420"/>
      <c r="AA130" s="420"/>
      <c r="AB130" s="421"/>
      <c r="AC130" s="421"/>
      <c r="AD130" s="421"/>
      <c r="AE130" s="421"/>
      <c r="AF130" s="421"/>
      <c r="AG130" s="421"/>
      <c r="AH130" s="421"/>
      <c r="AI130" s="421"/>
      <c r="AJ130" s="421"/>
    </row>
    <row r="131" s="257" customFormat="true" ht="15" customHeight="true" x14ac:dyDescent="0.2">
      <c r="A131" s="1859"/>
      <c r="B131" s="422" t="s">
        <v>46</v>
      </c>
      <c r="C131" s="423"/>
      <c r="D131" s="423"/>
      <c r="E131" s="423"/>
      <c r="F131" s="423"/>
      <c r="G131" s="423"/>
      <c r="H131" s="423"/>
      <c r="I131" s="423"/>
      <c r="J131" s="423"/>
      <c r="K131" s="423"/>
      <c r="L131" s="423"/>
      <c r="M131" s="423"/>
      <c r="N131" s="423"/>
      <c r="O131" s="423"/>
      <c r="P131" s="423"/>
      <c r="Q131" s="423"/>
      <c r="R131" s="423"/>
      <c r="S131" s="423"/>
      <c r="T131" s="423"/>
      <c r="U131" s="423"/>
      <c r="V131" s="423"/>
      <c r="W131" s="423"/>
      <c r="X131" s="423"/>
      <c r="Y131" s="423"/>
      <c r="Z131" s="423"/>
      <c r="AA131" s="423"/>
      <c r="AB131" s="424"/>
      <c r="AC131" s="424"/>
      <c r="AD131" s="424"/>
      <c r="AE131" s="424"/>
      <c r="AF131" s="424"/>
      <c r="AG131" s="424"/>
      <c r="AH131" s="424"/>
      <c r="AI131" s="424"/>
      <c r="AJ131" s="424"/>
    </row>
    <row r="132" s="257" customFormat="true" ht="15" customHeight="true" x14ac:dyDescent="0.2">
      <c r="A132" s="1860"/>
      <c r="B132" s="425" t="s">
        <v>46</v>
      </c>
      <c r="C132" s="426"/>
      <c r="D132" s="427"/>
      <c r="E132" s="427"/>
      <c r="F132" s="427"/>
      <c r="G132" s="427"/>
      <c r="H132" s="427"/>
      <c r="I132" s="427"/>
      <c r="J132" s="427"/>
      <c r="K132" s="427"/>
      <c r="L132" s="427"/>
      <c r="M132" s="427"/>
      <c r="N132" s="427"/>
      <c r="O132" s="427"/>
      <c r="P132" s="427"/>
      <c r="Q132" s="427"/>
      <c r="R132" s="427"/>
      <c r="S132" s="427"/>
      <c r="T132" s="427"/>
      <c r="U132" s="427"/>
      <c r="V132" s="427"/>
      <c r="W132" s="427"/>
      <c r="X132" s="427"/>
      <c r="Y132" s="427"/>
      <c r="Z132" s="427"/>
      <c r="AA132" s="427"/>
      <c r="AB132" s="428"/>
      <c r="AC132" s="428"/>
      <c r="AD132" s="428"/>
      <c r="AE132" s="428"/>
      <c r="AF132" s="428"/>
      <c r="AG132" s="428"/>
      <c r="AH132" s="428"/>
      <c r="AI132" s="428"/>
      <c r="AJ132" s="428"/>
    </row>
    <row r="133" s="307" customFormat="true" ht="20.1" customHeight="true" x14ac:dyDescent="0.2">
      <c r="A133" s="1845" t="s">
        <v>313</v>
      </c>
      <c r="B133" s="1845"/>
      <c r="C133" s="1847" t="s">
        <v>150</v>
      </c>
      <c r="D133" s="1848"/>
      <c r="E133" s="1848"/>
      <c r="F133" s="1848"/>
      <c r="G133" s="1849"/>
      <c r="H133" s="1849" t="s">
        <v>38</v>
      </c>
      <c r="I133" s="1848"/>
      <c r="J133" s="1848"/>
      <c r="K133" s="1848"/>
      <c r="L133" s="1849"/>
      <c r="M133" s="1849" t="s">
        <v>37</v>
      </c>
      <c r="N133" s="1848"/>
      <c r="O133" s="1848"/>
      <c r="P133" s="1848"/>
      <c r="Q133" s="1849"/>
      <c r="R133" s="1849" t="s">
        <v>151</v>
      </c>
      <c r="S133" s="1848"/>
      <c r="T133" s="1848"/>
      <c r="U133" s="1848"/>
      <c r="V133" s="1848"/>
      <c r="W133" s="1848"/>
      <c r="X133" s="1848"/>
      <c r="Y133" s="1848"/>
      <c r="Z133" s="1848"/>
      <c r="AA133" s="1848"/>
      <c r="AB133" s="1848"/>
      <c r="AC133" s="1848"/>
      <c r="AD133" s="1848"/>
      <c r="AE133" s="1848"/>
      <c r="AF133" s="1848"/>
      <c r="AG133" s="1848"/>
      <c r="AH133" s="1848"/>
      <c r="AI133" s="1848"/>
      <c r="AJ133" s="1849"/>
    </row>
    <row r="134" s="433" customFormat="true" ht="45" customHeight="true" x14ac:dyDescent="0.2">
      <c r="A134" s="1851"/>
      <c r="B134" s="1851"/>
      <c r="C134" s="1290" t="s">
        <v>0</v>
      </c>
      <c r="D134" s="1291" t="s">
        <v>1</v>
      </c>
      <c r="E134" s="1291" t="s">
        <v>2</v>
      </c>
      <c r="F134" s="1291" t="s">
        <v>3</v>
      </c>
      <c r="G134" s="1292" t="s">
        <v>4</v>
      </c>
      <c r="H134" s="1291" t="s">
        <v>0</v>
      </c>
      <c r="I134" s="1291" t="s">
        <v>1</v>
      </c>
      <c r="J134" s="1291" t="s">
        <v>2</v>
      </c>
      <c r="K134" s="1291" t="s">
        <v>3</v>
      </c>
      <c r="L134" s="1292" t="s">
        <v>4</v>
      </c>
      <c r="M134" s="1291" t="s">
        <v>0</v>
      </c>
      <c r="N134" s="1291" t="s">
        <v>1</v>
      </c>
      <c r="O134" s="1291" t="s">
        <v>2</v>
      </c>
      <c r="P134" s="1291" t="s">
        <v>3</v>
      </c>
      <c r="Q134" s="1292" t="s">
        <v>4</v>
      </c>
      <c r="R134" s="1291" t="s">
        <v>152</v>
      </c>
      <c r="S134" s="1291" t="s">
        <v>310</v>
      </c>
      <c r="T134" s="1291" t="s">
        <v>154</v>
      </c>
      <c r="U134" s="1291" t="s">
        <v>155</v>
      </c>
      <c r="V134" s="1291" t="s">
        <v>156</v>
      </c>
      <c r="W134" s="1291" t="s">
        <v>157</v>
      </c>
      <c r="X134" s="1291" t="s">
        <v>311</v>
      </c>
      <c r="Y134" s="1291" t="s">
        <v>159</v>
      </c>
      <c r="Z134" s="1291" t="s">
        <v>160</v>
      </c>
      <c r="AA134" s="1291" t="s">
        <v>162</v>
      </c>
      <c r="AB134" s="1291" t="s">
        <v>163</v>
      </c>
      <c r="AC134" s="1291" t="s">
        <v>164</v>
      </c>
      <c r="AD134" s="1291" t="s">
        <v>312</v>
      </c>
      <c r="AE134" s="1291" t="s">
        <v>165</v>
      </c>
      <c r="AF134" s="1291" t="s">
        <v>166</v>
      </c>
      <c r="AG134" s="1291" t="s">
        <v>167</v>
      </c>
      <c r="AH134" s="1291" t="s">
        <v>168</v>
      </c>
      <c r="AI134" s="1291" t="s">
        <v>169</v>
      </c>
      <c r="AJ134" s="1293" t="s">
        <v>170</v>
      </c>
    </row>
    <row r="135" s="307" customFormat="true" ht="17.1" customHeight="true" x14ac:dyDescent="0.2">
      <c r="A135" s="1850" t="s">
        <v>45</v>
      </c>
      <c r="B135" s="1294" t="s">
        <v>44</v>
      </c>
      <c r="C135" s="1295">
        <v>1.9980316089820701E-2</v>
      </c>
      <c r="D135" s="1296">
        <v>6.0265420742420577E-2</v>
      </c>
      <c r="E135" s="1296">
        <v>0.33062536948774418</v>
      </c>
      <c r="F135" s="1296">
        <v>2.5203901292620596</v>
      </c>
      <c r="G135" s="1297">
        <v>34.610502978222939</v>
      </c>
      <c r="H135" s="1296">
        <v>5.8978043609276005</v>
      </c>
      <c r="I135" s="1296">
        <v>23.46166643716262</v>
      </c>
      <c r="J135" s="1296">
        <v>40.645637693590345</v>
      </c>
      <c r="K135" s="1296">
        <v>59.540202757549956</v>
      </c>
      <c r="L135" s="1297">
        <v>75.427093998534687</v>
      </c>
      <c r="M135" s="1296">
        <v>2.4306672588344909E-2</v>
      </c>
      <c r="N135" s="1296">
        <v>1.8445227044332047E-2</v>
      </c>
      <c r="O135" s="1296">
        <v>7.6747737400561247E-2</v>
      </c>
      <c r="P135" s="1296">
        <v>7.3783738571892105E-2</v>
      </c>
      <c r="Q135" s="1297">
        <v>1.0635006009123456</v>
      </c>
      <c r="R135" s="1296">
        <v>1.2778368275262248</v>
      </c>
      <c r="S135" s="1296">
        <v>0.83099767127016788</v>
      </c>
      <c r="T135" s="1296">
        <v>0.25576769509582636</v>
      </c>
      <c r="U135" s="1296">
        <v>0</v>
      </c>
      <c r="V135" s="1296">
        <v>1.5499481734977969</v>
      </c>
      <c r="W135" s="1296">
        <v>1.0444813124470651</v>
      </c>
      <c r="X135" s="1296">
        <v>0.72544745653380116</v>
      </c>
      <c r="Y135" s="1296">
        <v>1.9876654223105046</v>
      </c>
      <c r="Z135" s="1296">
        <v>0.23125683264691127</v>
      </c>
      <c r="AA135" s="1296">
        <v>2.2867820126254143E-2</v>
      </c>
      <c r="AB135" s="1296">
        <v>0.77197125299891023</v>
      </c>
      <c r="AC135" s="1296">
        <v>72.426613704862675</v>
      </c>
      <c r="AD135" s="1296">
        <v>6.5050517961724248</v>
      </c>
      <c r="AE135" s="1296">
        <v>0.23919781001627763</v>
      </c>
      <c r="AF135" s="1296">
        <v>2.9534982678474795E-2</v>
      </c>
      <c r="AG135" s="1296">
        <v>0.67444199834779295</v>
      </c>
      <c r="AH135" s="1296">
        <v>0.22784109303599342</v>
      </c>
      <c r="AI135" s="1296">
        <v>0.88257096141965019</v>
      </c>
      <c r="AJ135" s="1298">
        <v>0.19956521153376344</v>
      </c>
    </row>
    <row r="136" s="307" customFormat="true" ht="17.1" customHeight="true" x14ac:dyDescent="0.2">
      <c r="A136" s="1822"/>
      <c r="B136" s="1299" t="s">
        <v>43</v>
      </c>
      <c r="C136" s="1300">
        <v>5.7641949577261844</v>
      </c>
      <c r="D136" s="1301">
        <v>14.519543091285126</v>
      </c>
      <c r="E136" s="1301">
        <v>26.21310380375364</v>
      </c>
      <c r="F136" s="1301">
        <v>54.742829403484315</v>
      </c>
      <c r="G136" s="1302">
        <v>58.233905222227264</v>
      </c>
      <c r="H136" s="1301">
        <v>42.734819445459024</v>
      </c>
      <c r="I136" s="1301">
        <v>64.891895719044555</v>
      </c>
      <c r="J136" s="1301">
        <v>55.73145197416882</v>
      </c>
      <c r="K136" s="1301">
        <v>39.422780456806386</v>
      </c>
      <c r="L136" s="1302">
        <v>24.491365270012587</v>
      </c>
      <c r="M136" s="1301">
        <v>5.0221839228364598</v>
      </c>
      <c r="N136" s="1301">
        <v>11.478357669340307</v>
      </c>
      <c r="O136" s="1301">
        <v>19.872764421076283</v>
      </c>
      <c r="P136" s="1301">
        <v>37.356384862096682</v>
      </c>
      <c r="Q136" s="1302">
        <v>71.056285881725245</v>
      </c>
      <c r="R136" s="1301">
        <v>44.779460507057919</v>
      </c>
      <c r="S136" s="1301">
        <v>57.894827422448614</v>
      </c>
      <c r="T136" s="1301">
        <v>28.321109622498337</v>
      </c>
      <c r="U136" s="1301">
        <v>23.318289684833566</v>
      </c>
      <c r="V136" s="1301">
        <v>31.868737227176197</v>
      </c>
      <c r="W136" s="1301">
        <v>23.110733690731848</v>
      </c>
      <c r="X136" s="1301">
        <v>29.976548818716335</v>
      </c>
      <c r="Y136" s="1301">
        <v>46.421437472834519</v>
      </c>
      <c r="Z136" s="1301">
        <v>22.483404295190152</v>
      </c>
      <c r="AA136" s="1301">
        <v>14.255962888913023</v>
      </c>
      <c r="AB136" s="1301">
        <v>30.631896752220978</v>
      </c>
      <c r="AC136" s="1301">
        <v>25.289928643003446</v>
      </c>
      <c r="AD136" s="1301">
        <v>42.095768572494393</v>
      </c>
      <c r="AE136" s="1301">
        <v>10.732343036753688</v>
      </c>
      <c r="AF136" s="1301">
        <v>21.012152096604744</v>
      </c>
      <c r="AG136" s="1301">
        <v>30.493554783193705</v>
      </c>
      <c r="AH136" s="1301">
        <v>33.483180978742752</v>
      </c>
      <c r="AI136" s="1301">
        <v>20.410026889684794</v>
      </c>
      <c r="AJ136" s="1303">
        <v>32.779452270889323</v>
      </c>
    </row>
    <row r="137" s="307" customFormat="true" ht="17.1" customHeight="true" x14ac:dyDescent="0.2">
      <c r="A137" s="1822"/>
      <c r="B137" s="1299" t="s">
        <v>42</v>
      </c>
      <c r="C137" s="1300">
        <v>2.9481860406668563</v>
      </c>
      <c r="D137" s="1301">
        <v>4.500636163545142</v>
      </c>
      <c r="E137" s="1301">
        <v>4.5160529093227852</v>
      </c>
      <c r="F137" s="1301">
        <v>3.3201972454883952</v>
      </c>
      <c r="G137" s="1302">
        <v>1.1132226126767804</v>
      </c>
      <c r="H137" s="1301">
        <v>3.2264621633491237</v>
      </c>
      <c r="I137" s="1301">
        <v>1.8758485875396631</v>
      </c>
      <c r="J137" s="1301">
        <v>1.3057300235944147</v>
      </c>
      <c r="K137" s="1301">
        <v>0.8568994846686252</v>
      </c>
      <c r="L137" s="1302">
        <v>8.1540731452834844E-2</v>
      </c>
      <c r="M137" s="1301">
        <v>2.810148785827475</v>
      </c>
      <c r="N137" s="1301">
        <v>3.9239935340922889</v>
      </c>
      <c r="O137" s="1301">
        <v>4.4440495819820889</v>
      </c>
      <c r="P137" s="1301">
        <v>4.6900568737729724</v>
      </c>
      <c r="Q137" s="1302">
        <v>2.4920711611548452</v>
      </c>
      <c r="R137" s="1301">
        <v>0.25835874322009927</v>
      </c>
      <c r="S137" s="1301">
        <v>2.9388481970991629</v>
      </c>
      <c r="T137" s="1301">
        <v>4.1295098844892602</v>
      </c>
      <c r="U137" s="1301">
        <v>1.2182504938500953</v>
      </c>
      <c r="V137" s="1301">
        <v>2.3723948732781572</v>
      </c>
      <c r="W137" s="1301">
        <v>14.545238516750967</v>
      </c>
      <c r="X137" s="1301">
        <v>6.7607312047992636</v>
      </c>
      <c r="Y137" s="1301">
        <v>0.63531467044519885</v>
      </c>
      <c r="Z137" s="1301">
        <v>3.6921372913187747</v>
      </c>
      <c r="AA137" s="1301">
        <v>9.0398905864352486</v>
      </c>
      <c r="AB137" s="1301">
        <v>16.065758151243582</v>
      </c>
      <c r="AC137" s="1301">
        <v>0.10791936535936428</v>
      </c>
      <c r="AD137" s="1301">
        <v>2.7165910445637542</v>
      </c>
      <c r="AE137" s="1301">
        <v>4.9815824650121829</v>
      </c>
      <c r="AF137" s="1301">
        <v>1.0106180307994583</v>
      </c>
      <c r="AG137" s="1301">
        <v>1.4788538008785355E-2</v>
      </c>
      <c r="AH137" s="1301">
        <v>5.5755747955975394</v>
      </c>
      <c r="AI137" s="1301">
        <v>3.3914235059161779</v>
      </c>
      <c r="AJ137" s="1303">
        <v>0.4244543936098667</v>
      </c>
    </row>
    <row r="138" s="307" customFormat="true" ht="17.1" customHeight="true" x14ac:dyDescent="0.2">
      <c r="A138" s="1822"/>
      <c r="B138" s="1299" t="s">
        <v>41</v>
      </c>
      <c r="C138" s="1300">
        <v>1.2579999481664386</v>
      </c>
      <c r="D138" s="1301">
        <v>2.5094553787878073</v>
      </c>
      <c r="E138" s="1301">
        <v>2.6085336742824357</v>
      </c>
      <c r="F138" s="1301">
        <v>2.9379265498927722</v>
      </c>
      <c r="G138" s="1302">
        <v>1.0535543958259603</v>
      </c>
      <c r="H138" s="1301">
        <v>1.736391702079517</v>
      </c>
      <c r="I138" s="1301">
        <v>2.2891360016744033</v>
      </c>
      <c r="J138" s="1301">
        <v>0.5904945391234584</v>
      </c>
      <c r="K138" s="1301">
        <v>3.5576553591028723E-2</v>
      </c>
      <c r="L138" s="1302">
        <v>0</v>
      </c>
      <c r="M138" s="1301">
        <v>1.3108868576902291</v>
      </c>
      <c r="N138" s="1301">
        <v>2.3345060167816194</v>
      </c>
      <c r="O138" s="1301">
        <v>2.7945904039250133</v>
      </c>
      <c r="P138" s="1301">
        <v>2.8544015786131287</v>
      </c>
      <c r="Q138" s="1302">
        <v>2.3128115054356098</v>
      </c>
      <c r="R138" s="1301">
        <v>0</v>
      </c>
      <c r="S138" s="1301">
        <v>2.0931668743818554</v>
      </c>
      <c r="T138" s="1301">
        <v>0.34416934413455263</v>
      </c>
      <c r="U138" s="1301">
        <v>4.1041183389885525</v>
      </c>
      <c r="V138" s="1301">
        <v>0.46746688313704704</v>
      </c>
      <c r="W138" s="1301">
        <v>1.2443142161192131</v>
      </c>
      <c r="X138" s="1301">
        <v>8.2523646682957565</v>
      </c>
      <c r="Y138" s="1301">
        <v>2.4105990048833736</v>
      </c>
      <c r="Z138" s="1301">
        <v>1.6488028706570983</v>
      </c>
      <c r="AA138" s="1301">
        <v>1.5045678142885202</v>
      </c>
      <c r="AB138" s="1301">
        <v>0.83952515720737086</v>
      </c>
      <c r="AC138" s="1301">
        <v>0.44190484262035518</v>
      </c>
      <c r="AD138" s="1301">
        <v>9.6075292187585681</v>
      </c>
      <c r="AE138" s="1301">
        <v>1.2888863003517257</v>
      </c>
      <c r="AF138" s="1301">
        <v>0.78362978592868382</v>
      </c>
      <c r="AG138" s="1301">
        <v>7.9546539471593212</v>
      </c>
      <c r="AH138" s="1301">
        <v>1.5862898905865761</v>
      </c>
      <c r="AI138" s="1301">
        <v>4.0136003942270753</v>
      </c>
      <c r="AJ138" s="1303">
        <v>1.0028093978745136</v>
      </c>
    </row>
    <row r="139" s="307" customFormat="true" ht="17.1" customHeight="true" x14ac:dyDescent="0.2">
      <c r="A139" s="1822"/>
      <c r="B139" s="1299" t="s">
        <v>19</v>
      </c>
      <c r="C139" s="1300">
        <v>90.009638737350684</v>
      </c>
      <c r="D139" s="1301">
        <v>78.410099945639345</v>
      </c>
      <c r="E139" s="1301">
        <v>66.331684243153035</v>
      </c>
      <c r="F139" s="1301">
        <v>36.47865667187245</v>
      </c>
      <c r="G139" s="1302">
        <v>4.9888147910476359</v>
      </c>
      <c r="H139" s="1301">
        <v>46.404522328185024</v>
      </c>
      <c r="I139" s="1301">
        <v>7.4814532545788373</v>
      </c>
      <c r="J139" s="1301">
        <v>1.7266857695227535</v>
      </c>
      <c r="K139" s="1301">
        <v>0.14454074738427344</v>
      </c>
      <c r="L139" s="1302">
        <v>0</v>
      </c>
      <c r="M139" s="1301">
        <v>90.8324737610574</v>
      </c>
      <c r="N139" s="1301">
        <v>82.244697552741357</v>
      </c>
      <c r="O139" s="1301">
        <v>72.811847855615909</v>
      </c>
      <c r="P139" s="1301">
        <v>55.025372946945296</v>
      </c>
      <c r="Q139" s="1302">
        <v>23.075330850772218</v>
      </c>
      <c r="R139" s="1301">
        <v>53.684343922196078</v>
      </c>
      <c r="S139" s="1301">
        <v>36.242159834800205</v>
      </c>
      <c r="T139" s="1301">
        <v>66.949443453782209</v>
      </c>
      <c r="U139" s="1301">
        <v>71.359341482327906</v>
      </c>
      <c r="V139" s="1301">
        <v>63.741452842910732</v>
      </c>
      <c r="W139" s="1301">
        <v>60.055232263950828</v>
      </c>
      <c r="X139" s="1301">
        <v>54.284907851654808</v>
      </c>
      <c r="Y139" s="1301">
        <v>48.544983429526688</v>
      </c>
      <c r="Z139" s="1301">
        <v>71.944398710186974</v>
      </c>
      <c r="AA139" s="1301">
        <v>75.176710890236734</v>
      </c>
      <c r="AB139" s="1301">
        <v>51.690848686329083</v>
      </c>
      <c r="AC139" s="1301">
        <v>1.7336334441541332</v>
      </c>
      <c r="AD139" s="1301">
        <v>39.075059368010926</v>
      </c>
      <c r="AE139" s="1301">
        <v>82.757990387866172</v>
      </c>
      <c r="AF139" s="1301">
        <v>77.164065103988804</v>
      </c>
      <c r="AG139" s="1301">
        <v>60.86256073329028</v>
      </c>
      <c r="AH139" s="1301">
        <v>59.127113242037296</v>
      </c>
      <c r="AI139" s="1301">
        <v>71.30237824875212</v>
      </c>
      <c r="AJ139" s="1303">
        <v>65.593718726092504</v>
      </c>
    </row>
    <row r="140" s="307" customFormat="true" ht="17.1" customHeight="true" x14ac:dyDescent="0.2">
      <c r="A140" s="1822" t="s">
        <v>62</v>
      </c>
      <c r="B140" s="1299" t="s">
        <v>194</v>
      </c>
      <c r="C140" s="1300">
        <v>1.9980316089820701E-2</v>
      </c>
      <c r="D140" s="1301">
        <v>6.0286006142878948E-2</v>
      </c>
      <c r="E140" s="1301">
        <v>0.33062536948774418</v>
      </c>
      <c r="F140" s="1301">
        <v>2.5211856933276611</v>
      </c>
      <c r="G140" s="1302">
        <v>34.637370888650814</v>
      </c>
      <c r="H140" s="1301">
        <v>5.8978043609276005</v>
      </c>
      <c r="I140" s="1301">
        <v>23.606341151766234</v>
      </c>
      <c r="J140" s="1301">
        <v>40.645637693590345</v>
      </c>
      <c r="K140" s="1301">
        <v>59.540202757549956</v>
      </c>
      <c r="L140" s="1302">
        <v>75.427093998534687</v>
      </c>
      <c r="M140" s="1301">
        <v>2.4306672588344909E-2</v>
      </c>
      <c r="N140" s="1301">
        <v>1.8445227044332047E-2</v>
      </c>
      <c r="O140" s="1301">
        <v>7.6779641465579626E-2</v>
      </c>
      <c r="P140" s="1301">
        <v>7.3783738571892105E-2</v>
      </c>
      <c r="Q140" s="1302">
        <v>1.0635006009123456</v>
      </c>
      <c r="R140" s="1301">
        <v>1.2778368275262248</v>
      </c>
      <c r="S140" s="1301">
        <v>0.83099767127016788</v>
      </c>
      <c r="T140" s="1301">
        <v>0.25589496509396448</v>
      </c>
      <c r="U140" s="1301">
        <v>0</v>
      </c>
      <c r="V140" s="1301">
        <v>1.5499481734977969</v>
      </c>
      <c r="W140" s="1301">
        <v>1.0444813124470651</v>
      </c>
      <c r="X140" s="1301">
        <v>0.72544745653380116</v>
      </c>
      <c r="Y140" s="1301">
        <v>1.9876654223105046</v>
      </c>
      <c r="Z140" s="1301">
        <v>0.23125683264691127</v>
      </c>
      <c r="AA140" s="1301">
        <v>2.2875417351452737E-2</v>
      </c>
      <c r="AB140" s="1301">
        <v>0.77197125299891023</v>
      </c>
      <c r="AC140" s="1301">
        <v>72.536740383242929</v>
      </c>
      <c r="AD140" s="1301">
        <v>6.5050517961724248</v>
      </c>
      <c r="AE140" s="1301">
        <v>0.23919781001627763</v>
      </c>
      <c r="AF140" s="1301">
        <v>2.9534982678474795E-2</v>
      </c>
      <c r="AG140" s="1301">
        <v>0.67474135149147174</v>
      </c>
      <c r="AH140" s="1301">
        <v>0.22784109303599342</v>
      </c>
      <c r="AI140" s="1301">
        <v>0.8841653041716151</v>
      </c>
      <c r="AJ140" s="1303">
        <v>0.19956521153376344</v>
      </c>
    </row>
    <row r="141" s="307" customFormat="true" ht="17.1" customHeight="true" x14ac:dyDescent="0.2">
      <c r="A141" s="1822"/>
      <c r="B141" s="1299" t="s">
        <v>195</v>
      </c>
      <c r="C141" s="1300">
        <v>5.7641949577261844</v>
      </c>
      <c r="D141" s="1301">
        <v>14.524502661886718</v>
      </c>
      <c r="E141" s="1301">
        <v>26.21310380375364</v>
      </c>
      <c r="F141" s="1301">
        <v>54.76010904103611</v>
      </c>
      <c r="G141" s="1302">
        <v>58.279111827585197</v>
      </c>
      <c r="H141" s="1301">
        <v>42.734819445459024</v>
      </c>
      <c r="I141" s="1301">
        <v>65.292047026215556</v>
      </c>
      <c r="J141" s="1301">
        <v>55.73145197416882</v>
      </c>
      <c r="K141" s="1301">
        <v>39.422780456806386</v>
      </c>
      <c r="L141" s="1302">
        <v>24.491365270012587</v>
      </c>
      <c r="M141" s="1301">
        <v>5.0221839228364598</v>
      </c>
      <c r="N141" s="1301">
        <v>11.478357669340307</v>
      </c>
      <c r="O141" s="1301">
        <v>19.881025537164643</v>
      </c>
      <c r="P141" s="1301">
        <v>37.356384862096682</v>
      </c>
      <c r="Q141" s="1302">
        <v>71.056285881725245</v>
      </c>
      <c r="R141" s="1301">
        <v>44.779460507057919</v>
      </c>
      <c r="S141" s="1301">
        <v>57.894827422448614</v>
      </c>
      <c r="T141" s="1301">
        <v>28.335202205877845</v>
      </c>
      <c r="U141" s="1301">
        <v>23.318289684833566</v>
      </c>
      <c r="V141" s="1301">
        <v>31.868737227176197</v>
      </c>
      <c r="W141" s="1301">
        <v>23.110733690731848</v>
      </c>
      <c r="X141" s="1301">
        <v>29.976548818716335</v>
      </c>
      <c r="Y141" s="1301">
        <v>46.421437472834519</v>
      </c>
      <c r="Z141" s="1301">
        <v>22.483404295190152</v>
      </c>
      <c r="AA141" s="1301">
        <v>14.260699053527398</v>
      </c>
      <c r="AB141" s="1301">
        <v>30.631896752220978</v>
      </c>
      <c r="AC141" s="1301">
        <v>25.3283826821399</v>
      </c>
      <c r="AD141" s="1301">
        <v>42.095768572494393</v>
      </c>
      <c r="AE141" s="1301">
        <v>10.732343036753688</v>
      </c>
      <c r="AF141" s="1301">
        <v>21.012152096604744</v>
      </c>
      <c r="AG141" s="1301">
        <v>30.507089440745656</v>
      </c>
      <c r="AH141" s="1301">
        <v>33.483180978742752</v>
      </c>
      <c r="AI141" s="1301">
        <v>20.446897101669371</v>
      </c>
      <c r="AJ141" s="1303">
        <v>32.779452270889323</v>
      </c>
    </row>
    <row r="142" s="307" customFormat="true" ht="17.1" customHeight="true" x14ac:dyDescent="0.2">
      <c r="A142" s="1822"/>
      <c r="B142" s="1299" t="s">
        <v>196</v>
      </c>
      <c r="C142" s="1300">
        <v>0.77703737427669028</v>
      </c>
      <c r="D142" s="1301">
        <v>1.5734667687611807</v>
      </c>
      <c r="E142" s="1301">
        <v>1.3629537915212546</v>
      </c>
      <c r="F142" s="1301">
        <v>1.1654892811685937</v>
      </c>
      <c r="G142" s="1302">
        <v>0.85184468472237918</v>
      </c>
      <c r="H142" s="1301">
        <v>1.1175069948860912</v>
      </c>
      <c r="I142" s="1301">
        <v>1.4720393446257738</v>
      </c>
      <c r="J142" s="1301">
        <v>1.1434105919610507</v>
      </c>
      <c r="K142" s="1301">
        <v>0.8568994846686252</v>
      </c>
      <c r="L142" s="1302">
        <v>8.1540731452834844E-2</v>
      </c>
      <c r="M142" s="1301">
        <v>0.87790183051362081</v>
      </c>
      <c r="N142" s="1301">
        <v>1.3224896517856104</v>
      </c>
      <c r="O142" s="1301">
        <v>1.1322323813523212</v>
      </c>
      <c r="P142" s="1301">
        <v>1.4666693076359933</v>
      </c>
      <c r="Q142" s="1302">
        <v>1.1615454686812841</v>
      </c>
      <c r="R142" s="1301">
        <v>2.4349485079489638E-2</v>
      </c>
      <c r="S142" s="1301">
        <v>1.7884105652580868</v>
      </c>
      <c r="T142" s="1301">
        <v>2.3264688419123427</v>
      </c>
      <c r="U142" s="1301">
        <v>0.49768541632797503</v>
      </c>
      <c r="V142" s="1301">
        <v>9.9625396382664433E-2</v>
      </c>
      <c r="W142" s="1301">
        <v>0.18864799105965199</v>
      </c>
      <c r="X142" s="1301">
        <v>0.6467242976569918</v>
      </c>
      <c r="Y142" s="1301">
        <v>0.36436929705284643</v>
      </c>
      <c r="Z142" s="1301">
        <v>0.41230930336595695</v>
      </c>
      <c r="AA142" s="1301">
        <v>4.655126978802766</v>
      </c>
      <c r="AB142" s="1301">
        <v>0.53652660377688166</v>
      </c>
      <c r="AC142" s="1301">
        <v>0.10808345975273687</v>
      </c>
      <c r="AD142" s="1301">
        <v>0.45019850650697335</v>
      </c>
      <c r="AE142" s="1301">
        <v>3.6076836397947605</v>
      </c>
      <c r="AF142" s="1301">
        <v>0.71678309242145566</v>
      </c>
      <c r="AG142" s="1301">
        <v>0</v>
      </c>
      <c r="AH142" s="1301">
        <v>5.2858213121139137</v>
      </c>
      <c r="AI142" s="1301">
        <v>0.923397837182516</v>
      </c>
      <c r="AJ142" s="1303">
        <v>0.15121749646599061</v>
      </c>
    </row>
    <row r="143" s="307" customFormat="true" ht="17.1" customHeight="true" x14ac:dyDescent="0.2">
      <c r="A143" s="1822"/>
      <c r="B143" s="1299" t="s">
        <v>197</v>
      </c>
      <c r="C143" s="1300">
        <v>6.2689259744101019E-3</v>
      </c>
      <c r="D143" s="1301">
        <v>0</v>
      </c>
      <c r="E143" s="1301">
        <v>0.16297292519346748</v>
      </c>
      <c r="F143" s="1301">
        <v>0.2017199759481885</v>
      </c>
      <c r="G143" s="1302">
        <v>0.3711503428033367</v>
      </c>
      <c r="H143" s="1301">
        <v>0.52320844335563577</v>
      </c>
      <c r="I143" s="1301">
        <v>0.13159633519132655</v>
      </c>
      <c r="J143" s="1301">
        <v>0</v>
      </c>
      <c r="K143" s="1301">
        <v>3.5576553591028723E-2</v>
      </c>
      <c r="L143" s="1302">
        <v>0</v>
      </c>
      <c r="M143" s="1301">
        <v>0</v>
      </c>
      <c r="N143" s="1301">
        <v>7.624714970480246E-3</v>
      </c>
      <c r="O143" s="1301">
        <v>8.081240337151617E-2</v>
      </c>
      <c r="P143" s="1301">
        <v>0.19461144160581353</v>
      </c>
      <c r="Q143" s="1302">
        <v>0.46991273030044495</v>
      </c>
      <c r="R143" s="1301">
        <v>0</v>
      </c>
      <c r="S143" s="1301">
        <v>0.44381687435004202</v>
      </c>
      <c r="T143" s="1301">
        <v>0</v>
      </c>
      <c r="U143" s="1301">
        <v>0</v>
      </c>
      <c r="V143" s="1301">
        <v>0</v>
      </c>
      <c r="W143" s="1301">
        <v>0</v>
      </c>
      <c r="X143" s="1301">
        <v>0.14651196012682588</v>
      </c>
      <c r="Y143" s="1301">
        <v>0.86553661501210777</v>
      </c>
      <c r="Z143" s="1301">
        <v>0</v>
      </c>
      <c r="AA143" s="1301">
        <v>0</v>
      </c>
      <c r="AB143" s="1301">
        <v>0.52660469922020869</v>
      </c>
      <c r="AC143" s="1301">
        <v>0</v>
      </c>
      <c r="AD143" s="1301">
        <v>0.27333310444368158</v>
      </c>
      <c r="AE143" s="1301">
        <v>5.4559561142217793E-2</v>
      </c>
      <c r="AF143" s="1301">
        <v>0.12911537942665646</v>
      </c>
      <c r="AG143" s="1301">
        <v>0</v>
      </c>
      <c r="AH143" s="1301">
        <v>0</v>
      </c>
      <c r="AI143" s="1301">
        <v>0</v>
      </c>
      <c r="AJ143" s="1303">
        <v>0</v>
      </c>
    </row>
    <row r="144" s="307" customFormat="true" ht="17.1" customHeight="true" x14ac:dyDescent="0.2">
      <c r="A144" s="1822"/>
      <c r="B144" s="1299" t="s">
        <v>198</v>
      </c>
      <c r="C144" s="1300">
        <v>5.2795924799866209E-2</v>
      </c>
      <c r="D144" s="1301">
        <v>5.5056574433682094E-2</v>
      </c>
      <c r="E144" s="1301">
        <v>7.0433545782508447E-2</v>
      </c>
      <c r="F144" s="1301">
        <v>5.3501959936150548E-2</v>
      </c>
      <c r="G144" s="1302">
        <v>5.6189538095069796E-2</v>
      </c>
      <c r="H144" s="1301">
        <v>9.4892762906283179E-2</v>
      </c>
      <c r="I144" s="1301">
        <v>0</v>
      </c>
      <c r="J144" s="1301">
        <v>0</v>
      </c>
      <c r="K144" s="1301">
        <v>0</v>
      </c>
      <c r="L144" s="1302">
        <v>0</v>
      </c>
      <c r="M144" s="1301">
        <v>6.4227875692268052E-2</v>
      </c>
      <c r="N144" s="1301">
        <v>0</v>
      </c>
      <c r="O144" s="1301">
        <v>0.15271413425106756</v>
      </c>
      <c r="P144" s="1301">
        <v>0</v>
      </c>
      <c r="Q144" s="1302">
        <v>0.11283623504943401</v>
      </c>
      <c r="R144" s="1301">
        <v>0</v>
      </c>
      <c r="S144" s="1301">
        <v>0</v>
      </c>
      <c r="T144" s="1301">
        <v>2.4413110490272737E-2</v>
      </c>
      <c r="U144" s="1301">
        <v>0</v>
      </c>
      <c r="V144" s="1301">
        <v>0</v>
      </c>
      <c r="W144" s="1301">
        <v>0.12592302076243492</v>
      </c>
      <c r="X144" s="1301">
        <v>0</v>
      </c>
      <c r="Y144" s="1301">
        <v>0</v>
      </c>
      <c r="Z144" s="1301">
        <v>0</v>
      </c>
      <c r="AA144" s="1301">
        <v>0.25737951186389507</v>
      </c>
      <c r="AB144" s="1301">
        <v>0</v>
      </c>
      <c r="AC144" s="1301">
        <v>0</v>
      </c>
      <c r="AD144" s="1301">
        <v>0.91417746539614975</v>
      </c>
      <c r="AE144" s="1301">
        <v>0.12879791487870351</v>
      </c>
      <c r="AF144" s="1301">
        <v>0</v>
      </c>
      <c r="AG144" s="1301">
        <v>0</v>
      </c>
      <c r="AH144" s="1301">
        <v>0.1680975384609579</v>
      </c>
      <c r="AI144" s="1301">
        <v>0</v>
      </c>
      <c r="AJ144" s="1303">
        <v>0.15274337183944134</v>
      </c>
    </row>
    <row r="145" s="307" customFormat="true" ht="17.1" customHeight="true" x14ac:dyDescent="0.2">
      <c r="A145" s="1822"/>
      <c r="B145" s="1299" t="s">
        <v>318</v>
      </c>
      <c r="C145" s="1300">
        <v>0.28043498755363067</v>
      </c>
      <c r="D145" s="1301">
        <v>0.27994000023919918</v>
      </c>
      <c r="E145" s="1301">
        <v>0.17103395285623954</v>
      </c>
      <c r="F145" s="1301">
        <v>9.0098377738199203E-2</v>
      </c>
      <c r="G145" s="1302">
        <v>3.3489534324958252E-3</v>
      </c>
      <c r="H145" s="1301">
        <v>0.19032009168514452</v>
      </c>
      <c r="I145" s="1301">
        <v>1.1319266785234946E-2</v>
      </c>
      <c r="J145" s="1301">
        <v>1.877388462121405E-2</v>
      </c>
      <c r="K145" s="1301">
        <v>0</v>
      </c>
      <c r="L145" s="1302">
        <v>0</v>
      </c>
      <c r="M145" s="1301">
        <v>0.17130946912782544</v>
      </c>
      <c r="N145" s="1301">
        <v>0.41676150690824137</v>
      </c>
      <c r="O145" s="1301">
        <v>0.13585675229523941</v>
      </c>
      <c r="P145" s="1301">
        <v>0.20630291534022507</v>
      </c>
      <c r="Q145" s="1302">
        <v>2.5491455183006034E-2</v>
      </c>
      <c r="R145" s="1301">
        <v>0</v>
      </c>
      <c r="S145" s="1301">
        <v>0</v>
      </c>
      <c r="T145" s="1301">
        <v>0.27775751132046478</v>
      </c>
      <c r="U145" s="1301">
        <v>0</v>
      </c>
      <c r="V145" s="1301">
        <v>9.406096255736604E-2</v>
      </c>
      <c r="W145" s="1301">
        <v>0.92299853540927823</v>
      </c>
      <c r="X145" s="1301">
        <v>0.33607100884968572</v>
      </c>
      <c r="Y145" s="1301">
        <v>0</v>
      </c>
      <c r="Z145" s="1301">
        <v>0</v>
      </c>
      <c r="AA145" s="1301">
        <v>1.1604434810596425</v>
      </c>
      <c r="AB145" s="1301">
        <v>0</v>
      </c>
      <c r="AC145" s="1301">
        <v>0</v>
      </c>
      <c r="AD145" s="1301">
        <v>6.80480783378032E-2</v>
      </c>
      <c r="AE145" s="1301">
        <v>2.9074802255751916E-2</v>
      </c>
      <c r="AF145" s="1301">
        <v>0.14622485263436821</v>
      </c>
      <c r="AG145" s="1301">
        <v>0</v>
      </c>
      <c r="AH145" s="1301">
        <v>0</v>
      </c>
      <c r="AI145" s="1301">
        <v>0.82019973019332881</v>
      </c>
      <c r="AJ145" s="1303">
        <v>0</v>
      </c>
    </row>
    <row r="146" s="307" customFormat="true" ht="17.1" customHeight="true" x14ac:dyDescent="0.2">
      <c r="A146" s="1822"/>
      <c r="B146" s="1299" t="s">
        <v>200</v>
      </c>
      <c r="C146" s="1300">
        <v>1.6544547997529215</v>
      </c>
      <c r="D146" s="1301">
        <v>2.4497135780174966</v>
      </c>
      <c r="E146" s="1301">
        <v>2.7548325987967379</v>
      </c>
      <c r="F146" s="1301">
        <v>1.7851698034672812</v>
      </c>
      <c r="G146" s="1302">
        <v>0.20270362396732033</v>
      </c>
      <c r="H146" s="1301">
        <v>1.8237423138716051</v>
      </c>
      <c r="I146" s="1301">
        <v>0.40405726440158007</v>
      </c>
      <c r="J146" s="1301">
        <v>0.14354554701214936</v>
      </c>
      <c r="K146" s="1301">
        <v>0</v>
      </c>
      <c r="L146" s="1302">
        <v>0</v>
      </c>
      <c r="M146" s="1301">
        <v>1.5368219749742233</v>
      </c>
      <c r="N146" s="1301">
        <v>1.946310575908788</v>
      </c>
      <c r="O146" s="1301">
        <v>2.8780960373133158</v>
      </c>
      <c r="P146" s="1301">
        <v>2.9732968251192022</v>
      </c>
      <c r="Q146" s="1302">
        <v>0.91589950116439689</v>
      </c>
      <c r="R146" s="1301">
        <v>0.23400925814060963</v>
      </c>
      <c r="S146" s="1301">
        <v>1.0184494391438652</v>
      </c>
      <c r="T146" s="1301">
        <v>1.5029252647726246</v>
      </c>
      <c r="U146" s="1301">
        <v>0.72056507752212051</v>
      </c>
      <c r="V146" s="1301">
        <v>0.31353654185788682</v>
      </c>
      <c r="W146" s="1301">
        <v>13.163722651942763</v>
      </c>
      <c r="X146" s="1301">
        <v>5.7779358982925855</v>
      </c>
      <c r="Y146" s="1301">
        <v>0.27094537339235247</v>
      </c>
      <c r="Z146" s="1301">
        <v>2.5421288647620277</v>
      </c>
      <c r="AA146" s="1301">
        <v>2.9699438779923111</v>
      </c>
      <c r="AB146" s="1301">
        <v>15.529231547466701</v>
      </c>
      <c r="AC146" s="1301">
        <v>0</v>
      </c>
      <c r="AD146" s="1301">
        <v>1.2841669943228275</v>
      </c>
      <c r="AE146" s="1301">
        <v>1.2160261080829662</v>
      </c>
      <c r="AF146" s="1301">
        <v>0.14761008574363457</v>
      </c>
      <c r="AG146" s="1301">
        <v>1.479510194660979E-2</v>
      </c>
      <c r="AH146" s="1301">
        <v>0.12165594502266955</v>
      </c>
      <c r="AI146" s="1301">
        <v>1.6539524617570078</v>
      </c>
      <c r="AJ146" s="1303">
        <v>0.12049352530443477</v>
      </c>
    </row>
    <row r="147" s="307" customFormat="true" ht="17.1" customHeight="true" x14ac:dyDescent="0.2">
      <c r="A147" s="1822"/>
      <c r="B147" s="1299" t="s">
        <v>201</v>
      </c>
      <c r="C147" s="1300">
        <v>0.10975289481768716</v>
      </c>
      <c r="D147" s="1301">
        <v>0.56654124922585603</v>
      </c>
      <c r="E147" s="1301">
        <v>0.24186026228108434</v>
      </c>
      <c r="F147" s="1301">
        <v>0.40560192016621027</v>
      </c>
      <c r="G147" s="1302">
        <v>0</v>
      </c>
      <c r="H147" s="1301">
        <v>0.20245468856172374</v>
      </c>
      <c r="I147" s="1301">
        <v>0</v>
      </c>
      <c r="J147" s="1301">
        <v>0</v>
      </c>
      <c r="K147" s="1301">
        <v>0</v>
      </c>
      <c r="L147" s="1302">
        <v>0</v>
      </c>
      <c r="M147" s="1301">
        <v>0.12770685118077318</v>
      </c>
      <c r="N147" s="1301">
        <v>0.45327866379407067</v>
      </c>
      <c r="O147" s="1301">
        <v>0.43553710730355422</v>
      </c>
      <c r="P147" s="1301">
        <v>0.2762225234463318</v>
      </c>
      <c r="Q147" s="1302">
        <v>0.2741131120702433</v>
      </c>
      <c r="R147" s="1301">
        <v>0</v>
      </c>
      <c r="S147" s="1301">
        <v>0.58893747628315274</v>
      </c>
      <c r="T147" s="1301">
        <v>0.17472974479931805</v>
      </c>
      <c r="U147" s="1301">
        <v>0.36031129464259698</v>
      </c>
      <c r="V147" s="1301">
        <v>0</v>
      </c>
      <c r="W147" s="1301">
        <v>0.8278407291255454</v>
      </c>
      <c r="X147" s="1301">
        <v>1.0619261968747387</v>
      </c>
      <c r="Y147" s="1301">
        <v>0</v>
      </c>
      <c r="Z147" s="1301">
        <v>0.87143929543818577</v>
      </c>
      <c r="AA147" s="1301">
        <v>0.93369811230257349</v>
      </c>
      <c r="AB147" s="1301">
        <v>0.14131887219758971</v>
      </c>
      <c r="AC147" s="1301">
        <v>5.6848253722540092E-2</v>
      </c>
      <c r="AD147" s="1301">
        <v>7.7395798514583045E-2</v>
      </c>
      <c r="AE147" s="1301">
        <v>0.14656922993698462</v>
      </c>
      <c r="AF147" s="1301">
        <v>0.43534626723059633</v>
      </c>
      <c r="AG147" s="1301">
        <v>0.14637513490989046</v>
      </c>
      <c r="AH147" s="1301">
        <v>0</v>
      </c>
      <c r="AI147" s="1301">
        <v>0.13284292310437282</v>
      </c>
      <c r="AJ147" s="1303">
        <v>0</v>
      </c>
    </row>
    <row r="148" s="307" customFormat="true" ht="17.1" customHeight="true" x14ac:dyDescent="0.2">
      <c r="A148" s="1822"/>
      <c r="B148" s="1299" t="s">
        <v>319</v>
      </c>
      <c r="C148" s="1300">
        <v>90.009638737350684</v>
      </c>
      <c r="D148" s="1301">
        <v>78.436883186965417</v>
      </c>
      <c r="E148" s="1301">
        <v>66.331684243153035</v>
      </c>
      <c r="F148" s="1301">
        <v>36.490171202132117</v>
      </c>
      <c r="G148" s="1302">
        <v>4.9926875758214218</v>
      </c>
      <c r="H148" s="1301">
        <v>46.404522328185024</v>
      </c>
      <c r="I148" s="1301">
        <v>7.5275871094490947</v>
      </c>
      <c r="J148" s="1301">
        <v>1.7266857695227535</v>
      </c>
      <c r="K148" s="1301">
        <v>0.14454074738427344</v>
      </c>
      <c r="L148" s="1302">
        <v>0</v>
      </c>
      <c r="M148" s="1301">
        <v>90.8324737610574</v>
      </c>
      <c r="N148" s="1301">
        <v>82.244697552741357</v>
      </c>
      <c r="O148" s="1301">
        <v>72.842115769782154</v>
      </c>
      <c r="P148" s="1301">
        <v>55.025372946945296</v>
      </c>
      <c r="Q148" s="1302">
        <v>23.075330850772218</v>
      </c>
      <c r="R148" s="1301">
        <v>53.684343922196078</v>
      </c>
      <c r="S148" s="1301">
        <v>36.242159834800205</v>
      </c>
      <c r="T148" s="1301">
        <v>66.982757495027784</v>
      </c>
      <c r="U148" s="1301">
        <v>71.359341482327906</v>
      </c>
      <c r="V148" s="1301">
        <v>63.741452842910732</v>
      </c>
      <c r="W148" s="1301">
        <v>60.055232263950828</v>
      </c>
      <c r="X148" s="1301">
        <v>54.284907851654808</v>
      </c>
      <c r="Y148" s="1301">
        <v>48.544983429526688</v>
      </c>
      <c r="Z148" s="1301">
        <v>71.944398710186974</v>
      </c>
      <c r="AA148" s="1301">
        <v>75.201686353537085</v>
      </c>
      <c r="AB148" s="1301">
        <v>51.690848686329083</v>
      </c>
      <c r="AC148" s="1301">
        <v>1.7362694819718285</v>
      </c>
      <c r="AD148" s="1301">
        <v>39.075059368010926</v>
      </c>
      <c r="AE148" s="1301">
        <v>82.757990387866172</v>
      </c>
      <c r="AF148" s="1301">
        <v>77.164065103988804</v>
      </c>
      <c r="AG148" s="1301">
        <v>60.889574767013698</v>
      </c>
      <c r="AH148" s="1301">
        <v>59.127113242037296</v>
      </c>
      <c r="AI148" s="1301">
        <v>71.431184242749353</v>
      </c>
      <c r="AJ148" s="1303">
        <v>65.593718726092504</v>
      </c>
    </row>
    <row r="149" s="307" customFormat="true" ht="17.1" customHeight="true" x14ac:dyDescent="0.2">
      <c r="A149" s="1822"/>
      <c r="B149" s="1299" t="s">
        <v>203</v>
      </c>
      <c r="C149" s="1300">
        <v>0.18346295428374634</v>
      </c>
      <c r="D149" s="1301">
        <v>0.14399656476722586</v>
      </c>
      <c r="E149" s="1301">
        <v>0.15679902036604407</v>
      </c>
      <c r="F149" s="1301">
        <v>0.22698584728703658</v>
      </c>
      <c r="G149" s="1302">
        <v>0</v>
      </c>
      <c r="H149" s="1301">
        <v>0</v>
      </c>
      <c r="I149" s="1301">
        <v>0</v>
      </c>
      <c r="J149" s="1301">
        <v>0</v>
      </c>
      <c r="K149" s="1301">
        <v>0</v>
      </c>
      <c r="L149" s="1302">
        <v>0</v>
      </c>
      <c r="M149" s="1301">
        <v>0.15988763551953689</v>
      </c>
      <c r="N149" s="1301">
        <v>0.23843179948965085</v>
      </c>
      <c r="O149" s="1301">
        <v>0.14699766995215491</v>
      </c>
      <c r="P149" s="1301">
        <v>4.3787825677552586E-2</v>
      </c>
      <c r="Q149" s="1302">
        <v>0.27629850107672382</v>
      </c>
      <c r="R149" s="1301">
        <v>0</v>
      </c>
      <c r="S149" s="1301">
        <v>0.13198819269721018</v>
      </c>
      <c r="T149" s="1301">
        <v>0</v>
      </c>
      <c r="U149" s="1301">
        <v>0</v>
      </c>
      <c r="V149" s="1301">
        <v>1.8651719724802402</v>
      </c>
      <c r="W149" s="1301">
        <v>0.14394631757683829</v>
      </c>
      <c r="X149" s="1301">
        <v>0</v>
      </c>
      <c r="Y149" s="1301">
        <v>0</v>
      </c>
      <c r="Z149" s="1301">
        <v>0.73769912319079178</v>
      </c>
      <c r="AA149" s="1301">
        <v>0</v>
      </c>
      <c r="AB149" s="1301">
        <v>0</v>
      </c>
      <c r="AC149" s="1301">
        <v>0</v>
      </c>
      <c r="AD149" s="1301">
        <v>0</v>
      </c>
      <c r="AE149" s="1301">
        <v>0</v>
      </c>
      <c r="AF149" s="1301">
        <v>0</v>
      </c>
      <c r="AG149" s="1301">
        <v>0</v>
      </c>
      <c r="AH149" s="1301">
        <v>0</v>
      </c>
      <c r="AI149" s="1301">
        <v>0</v>
      </c>
      <c r="AJ149" s="1303">
        <v>0</v>
      </c>
    </row>
    <row r="150" s="307" customFormat="true" ht="17.1" customHeight="true" x14ac:dyDescent="0.2">
      <c r="A150" s="1822"/>
      <c r="B150" s="1299" t="s">
        <v>204</v>
      </c>
      <c r="C150" s="1300">
        <v>0.1510165827266915</v>
      </c>
      <c r="D150" s="1301">
        <v>0.73131130914324283</v>
      </c>
      <c r="E150" s="1301">
        <v>0.72555996459915084</v>
      </c>
      <c r="F150" s="1301">
        <v>8.8575133650663676E-2</v>
      </c>
      <c r="G150" s="1302">
        <v>5.9286498107534438E-3</v>
      </c>
      <c r="H150" s="1301">
        <v>5.8552342305764005E-2</v>
      </c>
      <c r="I150" s="1301">
        <v>3.3461410996948444E-2</v>
      </c>
      <c r="J150" s="1301">
        <v>0</v>
      </c>
      <c r="K150" s="1301">
        <v>0</v>
      </c>
      <c r="L150" s="1302">
        <v>0</v>
      </c>
      <c r="M150" s="1301">
        <v>0.15705807771255381</v>
      </c>
      <c r="N150" s="1301">
        <v>0.66373639977136123</v>
      </c>
      <c r="O150" s="1301">
        <v>0.69391603217055542</v>
      </c>
      <c r="P150" s="1301">
        <v>0.47078855870144537</v>
      </c>
      <c r="Q150" s="1302">
        <v>6.5689578400821083E-2</v>
      </c>
      <c r="R150" s="1301">
        <v>0</v>
      </c>
      <c r="S150" s="1301">
        <v>0</v>
      </c>
      <c r="T150" s="1301">
        <v>0.11985086070556415</v>
      </c>
      <c r="U150" s="1301">
        <v>0</v>
      </c>
      <c r="V150" s="1301">
        <v>0.18812192511473208</v>
      </c>
      <c r="W150" s="1301">
        <v>0</v>
      </c>
      <c r="X150" s="1301">
        <v>5.6862053976388012</v>
      </c>
      <c r="Y150" s="1301">
        <v>0</v>
      </c>
      <c r="Z150" s="1301">
        <v>0</v>
      </c>
      <c r="AA150" s="1301">
        <v>0</v>
      </c>
      <c r="AB150" s="1301">
        <v>0</v>
      </c>
      <c r="AC150" s="1301">
        <v>0</v>
      </c>
      <c r="AD150" s="1301">
        <v>0</v>
      </c>
      <c r="AE150" s="1301">
        <v>5.1530988825380389E-2</v>
      </c>
      <c r="AF150" s="1301">
        <v>0</v>
      </c>
      <c r="AG150" s="1301">
        <v>0</v>
      </c>
      <c r="AH150" s="1301">
        <v>0</v>
      </c>
      <c r="AI150" s="1301">
        <v>0.98332049775355623</v>
      </c>
      <c r="AJ150" s="1303">
        <v>0</v>
      </c>
    </row>
    <row r="151" s="307" customFormat="true" ht="17.1" customHeight="true" x14ac:dyDescent="0.2">
      <c r="A151" s="1822"/>
      <c r="B151" s="1299" t="s">
        <v>205</v>
      </c>
      <c r="C151" s="1300">
        <v>0.61529272964417525</v>
      </c>
      <c r="D151" s="1301">
        <v>0.9696001366446938</v>
      </c>
      <c r="E151" s="1301">
        <v>1.117434333267374</v>
      </c>
      <c r="F151" s="1301">
        <v>1.8673592066602536</v>
      </c>
      <c r="G151" s="1302">
        <v>0.46174601214819089</v>
      </c>
      <c r="H151" s="1301">
        <v>0.35808436469872124</v>
      </c>
      <c r="I151" s="1301">
        <v>1.2022820168142201</v>
      </c>
      <c r="J151" s="1301">
        <v>0.52949622470464852</v>
      </c>
      <c r="K151" s="1301">
        <v>0</v>
      </c>
      <c r="L151" s="1302">
        <v>0</v>
      </c>
      <c r="M151" s="1301">
        <v>0.68261424850778407</v>
      </c>
      <c r="N151" s="1301">
        <v>0.95396104621607303</v>
      </c>
      <c r="O151" s="1301">
        <v>1.1893930043981564</v>
      </c>
      <c r="P151" s="1301">
        <v>1.504827052408354</v>
      </c>
      <c r="Q151" s="1302">
        <v>1.3395601011643352</v>
      </c>
      <c r="R151" s="1301">
        <v>0</v>
      </c>
      <c r="S151" s="1301">
        <v>0</v>
      </c>
      <c r="T151" s="1301">
        <v>0</v>
      </c>
      <c r="U151" s="1301">
        <v>3.7137909853822171</v>
      </c>
      <c r="V151" s="1301">
        <v>0</v>
      </c>
      <c r="W151" s="1301">
        <v>0.14916396322907188</v>
      </c>
      <c r="X151" s="1301">
        <v>1.3577211136553917</v>
      </c>
      <c r="Y151" s="1301">
        <v>1.2285286508414994</v>
      </c>
      <c r="Z151" s="1301">
        <v>6.772728552768352E-2</v>
      </c>
      <c r="AA151" s="1301">
        <v>0</v>
      </c>
      <c r="AB151" s="1301">
        <v>0</v>
      </c>
      <c r="AC151" s="1301">
        <v>0.16887523123603815</v>
      </c>
      <c r="AD151" s="1301">
        <v>8.3436523328450036</v>
      </c>
      <c r="AE151" s="1301">
        <v>0</v>
      </c>
      <c r="AF151" s="1301">
        <v>0.21916813927143125</v>
      </c>
      <c r="AG151" s="1301">
        <v>7.5831280108100545</v>
      </c>
      <c r="AH151" s="1301">
        <v>1.0679719164965038</v>
      </c>
      <c r="AI151" s="1301">
        <v>2.2577103450860494</v>
      </c>
      <c r="AJ151" s="1303">
        <v>0.85176719820219038</v>
      </c>
    </row>
    <row r="152" s="307" customFormat="true" ht="17.1" customHeight="true" x14ac:dyDescent="0.2">
      <c r="A152" s="1822"/>
      <c r="B152" s="1299" t="s">
        <v>320</v>
      </c>
      <c r="C152" s="1300">
        <v>0.37566881500347465</v>
      </c>
      <c r="D152" s="1301">
        <v>0.20870196377224498</v>
      </c>
      <c r="E152" s="1301">
        <v>0.3607061889413592</v>
      </c>
      <c r="F152" s="1301">
        <v>0.34403255748153572</v>
      </c>
      <c r="G152" s="1302">
        <v>0.13791790296359813</v>
      </c>
      <c r="H152" s="1301">
        <v>0.59409186315767226</v>
      </c>
      <c r="I152" s="1301">
        <v>0.31926907375408153</v>
      </c>
      <c r="J152" s="1301">
        <v>6.0998314418809853E-2</v>
      </c>
      <c r="K152" s="1301">
        <v>0</v>
      </c>
      <c r="L152" s="1302">
        <v>0</v>
      </c>
      <c r="M152" s="1301">
        <v>0.34350768028911816</v>
      </c>
      <c r="N152" s="1301">
        <v>0.25590519202963519</v>
      </c>
      <c r="O152" s="1301">
        <v>0.35452352917960256</v>
      </c>
      <c r="P152" s="1301">
        <v>0.40795200245118357</v>
      </c>
      <c r="Q152" s="1302">
        <v>0.16353598349976706</v>
      </c>
      <c r="R152" s="1301">
        <v>0</v>
      </c>
      <c r="S152" s="1301">
        <v>1.060412523748661</v>
      </c>
      <c r="T152" s="1301">
        <v>0</v>
      </c>
      <c r="U152" s="1301">
        <v>3.0016058963738792E-2</v>
      </c>
      <c r="V152" s="1301">
        <v>0.27934495802231496</v>
      </c>
      <c r="W152" s="1301">
        <v>0.26730952376459599</v>
      </c>
      <c r="X152" s="1301">
        <v>0</v>
      </c>
      <c r="Y152" s="1301">
        <v>0.31653373902976656</v>
      </c>
      <c r="Z152" s="1301">
        <v>0.70963628969122949</v>
      </c>
      <c r="AA152" s="1301">
        <v>0.53814721356265294</v>
      </c>
      <c r="AB152" s="1301">
        <v>0.17160158578957255</v>
      </c>
      <c r="AC152" s="1301">
        <v>6.4800507934007961E-2</v>
      </c>
      <c r="AD152" s="1301">
        <v>0.91314798295529953</v>
      </c>
      <c r="AE152" s="1301">
        <v>1.0362265204471426</v>
      </c>
      <c r="AF152" s="1301">
        <v>0</v>
      </c>
      <c r="AG152" s="1301">
        <v>0.18429619308249223</v>
      </c>
      <c r="AH152" s="1301">
        <v>0.51831797409007252</v>
      </c>
      <c r="AI152" s="1301">
        <v>0.46632955633263606</v>
      </c>
      <c r="AJ152" s="1303">
        <v>0.15104219967232302</v>
      </c>
    </row>
    <row r="153" s="307" customFormat="true" ht="17.1" customHeight="true" x14ac:dyDescent="0.2">
      <c r="A153" s="1822" t="s">
        <v>193</v>
      </c>
      <c r="B153" s="1299" t="s">
        <v>49</v>
      </c>
      <c r="C153" s="1300">
        <v>2.6660269027943371</v>
      </c>
      <c r="D153" s="1301">
        <v>6.0056138791426505</v>
      </c>
      <c r="E153" s="1301">
        <v>7.3469132326946269</v>
      </c>
      <c r="F153" s="1301">
        <v>11.532798440577846</v>
      </c>
      <c r="G153" s="1302">
        <v>7.5546949164729966</v>
      </c>
      <c r="H153" s="1301">
        <v>13.54789624253376</v>
      </c>
      <c r="I153" s="1301">
        <v>14.38587444275004</v>
      </c>
      <c r="J153" s="1301">
        <v>9.4966164902992514</v>
      </c>
      <c r="K153" s="1301">
        <v>2.3273757479325718</v>
      </c>
      <c r="L153" s="1302">
        <v>0.58092634721869896</v>
      </c>
      <c r="M153" s="1301">
        <v>2.585742326144127</v>
      </c>
      <c r="N153" s="1301">
        <v>5.0711015187149968</v>
      </c>
      <c r="O153" s="1301">
        <v>6.0531734981061991</v>
      </c>
      <c r="P153" s="1301">
        <v>9.1371045012721215</v>
      </c>
      <c r="Q153" s="1302">
        <v>11.128913970368835</v>
      </c>
      <c r="R153" s="1301">
        <v>8.0560506023239089</v>
      </c>
      <c r="S153" s="1301">
        <v>13.06997118961189</v>
      </c>
      <c r="T153" s="1301">
        <v>6.4848898414138283</v>
      </c>
      <c r="U153" s="1301">
        <v>4.0350595139263881</v>
      </c>
      <c r="V153" s="1301">
        <v>5.8157895221982798</v>
      </c>
      <c r="W153" s="1301">
        <v>11.469135650456302</v>
      </c>
      <c r="X153" s="1301">
        <v>4.1749271099310636</v>
      </c>
      <c r="Y153" s="1301">
        <v>9.1107709058247934</v>
      </c>
      <c r="Z153" s="1301">
        <v>3.7132693460232424</v>
      </c>
      <c r="AA153" s="1301">
        <v>3.7197374382939485</v>
      </c>
      <c r="AB153" s="1301">
        <v>5.443560863111788</v>
      </c>
      <c r="AC153" s="1301">
        <v>6.9840727415368713</v>
      </c>
      <c r="AD153" s="1301">
        <v>6.9374197109350551</v>
      </c>
      <c r="AE153" s="1301">
        <v>2.7884936218952245</v>
      </c>
      <c r="AF153" s="1301">
        <v>2.1205054389705582</v>
      </c>
      <c r="AG153" s="1301">
        <v>4.7166271027898166</v>
      </c>
      <c r="AH153" s="1301">
        <v>7.5179148909127402</v>
      </c>
      <c r="AI153" s="1301">
        <v>2.7207331771035332</v>
      </c>
      <c r="AJ153" s="1303">
        <v>11.459804098740324</v>
      </c>
    </row>
    <row r="154" s="307" customFormat="true" ht="17.1" customHeight="true" x14ac:dyDescent="0.2">
      <c r="A154" s="1822"/>
      <c r="B154" s="1299" t="s">
        <v>48</v>
      </c>
      <c r="C154" s="1300">
        <v>6.0663344116885192</v>
      </c>
      <c r="D154" s="1301">
        <v>13.074830796430033</v>
      </c>
      <c r="E154" s="1301">
        <v>23.712868849869523</v>
      </c>
      <c r="F154" s="1301">
        <v>49.05061833765695</v>
      </c>
      <c r="G154" s="1302">
        <v>86.402935896653503</v>
      </c>
      <c r="H154" s="1301">
        <v>38.311189727202013</v>
      </c>
      <c r="I154" s="1301">
        <v>75.843536300996774</v>
      </c>
      <c r="J154" s="1301">
        <v>88.186203201054397</v>
      </c>
      <c r="K154" s="1301">
        <v>97.492506951092125</v>
      </c>
      <c r="L154" s="1302">
        <v>99.419073652781307</v>
      </c>
      <c r="M154" s="1301">
        <v>5.270897055108148</v>
      </c>
      <c r="N154" s="1301">
        <v>10.349694911761942</v>
      </c>
      <c r="O154" s="1301">
        <v>18.340388242352738</v>
      </c>
      <c r="P154" s="1301">
        <v>32.983120973169363</v>
      </c>
      <c r="Q154" s="1302">
        <v>63.48294367342374</v>
      </c>
      <c r="R154" s="1301">
        <v>38.259605475480328</v>
      </c>
      <c r="S154" s="1301">
        <v>48.594702101206039</v>
      </c>
      <c r="T154" s="1301">
        <v>26.221497360669581</v>
      </c>
      <c r="U154" s="1301">
        <v>20.501480664757278</v>
      </c>
      <c r="V154" s="1301">
        <v>29.975290751753867</v>
      </c>
      <c r="W154" s="1301">
        <v>27.231317869473571</v>
      </c>
      <c r="X154" s="1301">
        <v>33.287800370118354</v>
      </c>
      <c r="Y154" s="1301">
        <v>39.933646659765444</v>
      </c>
      <c r="Z154" s="1301">
        <v>22.693529073132595</v>
      </c>
      <c r="AA154" s="1301">
        <v>19.598983857180581</v>
      </c>
      <c r="AB154" s="1301">
        <v>42.026065293351685</v>
      </c>
      <c r="AC154" s="1301">
        <v>90.840388971688739</v>
      </c>
      <c r="AD154" s="1301">
        <v>44.379991702295527</v>
      </c>
      <c r="AE154" s="1301">
        <v>13.164629689886928</v>
      </c>
      <c r="AF154" s="1301">
        <v>19.931799671112117</v>
      </c>
      <c r="AG154" s="1301">
        <v>26.466158216760487</v>
      </c>
      <c r="AH154" s="1301">
        <v>31.768681976463554</v>
      </c>
      <c r="AI154" s="1301">
        <v>21.963288179917082</v>
      </c>
      <c r="AJ154" s="1303">
        <v>21.94366777729266</v>
      </c>
    </row>
    <row r="155" s="307" customFormat="true" ht="17.1" customHeight="true" x14ac:dyDescent="0.2">
      <c r="A155" s="1822"/>
      <c r="B155" s="1299" t="s">
        <v>191</v>
      </c>
      <c r="C155" s="1300">
        <v>91.26763868551717</v>
      </c>
      <c r="D155" s="1301">
        <v>80.919555324427151</v>
      </c>
      <c r="E155" s="1301">
        <v>68.940217917435461</v>
      </c>
      <c r="F155" s="1301">
        <v>39.416583221765251</v>
      </c>
      <c r="G155" s="1302">
        <v>6.0423691868735956</v>
      </c>
      <c r="H155" s="1301">
        <v>48.14091403026454</v>
      </c>
      <c r="I155" s="1301">
        <v>9.7705892562532402</v>
      </c>
      <c r="J155" s="1301">
        <v>2.3171803086462122</v>
      </c>
      <c r="K155" s="1301">
        <v>0.18011730097530215</v>
      </c>
      <c r="L155" s="1302">
        <v>0</v>
      </c>
      <c r="M155" s="1301">
        <v>92.143360618747664</v>
      </c>
      <c r="N155" s="1301">
        <v>84.579203569522946</v>
      </c>
      <c r="O155" s="1301">
        <v>75.606438259540894</v>
      </c>
      <c r="P155" s="1301">
        <v>57.87977452555846</v>
      </c>
      <c r="Q155" s="1302">
        <v>25.388142356207823</v>
      </c>
      <c r="R155" s="1301">
        <v>53.684343922196078</v>
      </c>
      <c r="S155" s="1301">
        <v>38.33532670918207</v>
      </c>
      <c r="T155" s="1301">
        <v>67.293612797916751</v>
      </c>
      <c r="U155" s="1301">
        <v>75.463459821316476</v>
      </c>
      <c r="V155" s="1301">
        <v>64.208919726047782</v>
      </c>
      <c r="W155" s="1301">
        <v>61.299546480070042</v>
      </c>
      <c r="X155" s="1301">
        <v>62.537272519950591</v>
      </c>
      <c r="Y155" s="1301">
        <v>50.955582434410054</v>
      </c>
      <c r="Z155" s="1301">
        <v>73.593201580844095</v>
      </c>
      <c r="AA155" s="1301">
        <v>76.681278704525269</v>
      </c>
      <c r="AB155" s="1301">
        <v>52.530373843536459</v>
      </c>
      <c r="AC155" s="1301">
        <v>2.1755382867744886</v>
      </c>
      <c r="AD155" s="1301">
        <v>48.682588586769462</v>
      </c>
      <c r="AE155" s="1301">
        <v>84.046876688217907</v>
      </c>
      <c r="AF155" s="1301">
        <v>77.947694889917472</v>
      </c>
      <c r="AG155" s="1301">
        <v>68.817214680449538</v>
      </c>
      <c r="AH155" s="1301">
        <v>60.713403132623867</v>
      </c>
      <c r="AI155" s="1301">
        <v>75.315978642979275</v>
      </c>
      <c r="AJ155" s="1303">
        <v>66.596528123967019</v>
      </c>
    </row>
    <row r="156" s="307" customFormat="true" ht="17.1" customHeight="true" x14ac:dyDescent="0.2">
      <c r="A156" s="1822" t="s">
        <v>206</v>
      </c>
      <c r="B156" s="1299" t="s">
        <v>49</v>
      </c>
      <c r="C156" s="1300">
        <v>28.681211274421493</v>
      </c>
      <c r="D156" s="1301">
        <v>29.439888019887661</v>
      </c>
      <c r="E156" s="1301">
        <v>23.592022224581736</v>
      </c>
      <c r="F156" s="1301">
        <v>19.208008960906216</v>
      </c>
      <c r="G156" s="1302">
        <v>8.2022021986093243</v>
      </c>
      <c r="H156" s="1301">
        <v>26.563412414375826</v>
      </c>
      <c r="I156" s="1301">
        <v>15.939422650981012</v>
      </c>
      <c r="J156" s="1301">
        <v>9.7022681197557752</v>
      </c>
      <c r="K156" s="1301">
        <v>2.3307446236311864</v>
      </c>
      <c r="L156" s="1302">
        <v>0.58092634721869896</v>
      </c>
      <c r="M156" s="1301">
        <v>30.505611098982495</v>
      </c>
      <c r="N156" s="1301">
        <v>30.517880451549299</v>
      </c>
      <c r="O156" s="1301">
        <v>24.623678306800294</v>
      </c>
      <c r="P156" s="1301">
        <v>21.738836706941658</v>
      </c>
      <c r="Q156" s="1302">
        <v>15.01606484088825</v>
      </c>
      <c r="R156" s="1301">
        <v>17.393795715191416</v>
      </c>
      <c r="S156" s="1301">
        <v>20.699171870522182</v>
      </c>
      <c r="T156" s="1301">
        <v>19.88913608012248</v>
      </c>
      <c r="U156" s="1301">
        <v>15.297025492464561</v>
      </c>
      <c r="V156" s="1301">
        <v>16.039775385929069</v>
      </c>
      <c r="W156" s="1301">
        <v>29.381683357815735</v>
      </c>
      <c r="X156" s="1301">
        <v>13.635084895608351</v>
      </c>
      <c r="Y156" s="1301">
        <v>18.687824726617428</v>
      </c>
      <c r="Z156" s="1301">
        <v>15.243733669646373</v>
      </c>
      <c r="AA156" s="1301">
        <v>16.655742041370619</v>
      </c>
      <c r="AB156" s="1301">
        <v>12.358249731128106</v>
      </c>
      <c r="AC156" s="1301">
        <v>7.1731306602080647</v>
      </c>
      <c r="AD156" s="1301">
        <v>15.280966444281821</v>
      </c>
      <c r="AE156" s="1301">
        <v>16.172671774483007</v>
      </c>
      <c r="AF156" s="1301">
        <v>10.52433889093046</v>
      </c>
      <c r="AG156" s="1301">
        <v>12.051445345331519</v>
      </c>
      <c r="AH156" s="1301">
        <v>18.812133384753434</v>
      </c>
      <c r="AI156" s="1301">
        <v>12.563193653442955</v>
      </c>
      <c r="AJ156" s="1303">
        <v>35.958210363517701</v>
      </c>
    </row>
    <row r="157" s="307" customFormat="true" ht="17.1" customHeight="true" x14ac:dyDescent="0.2">
      <c r="A157" s="1823"/>
      <c r="B157" s="1304" t="s">
        <v>48</v>
      </c>
      <c r="C157" s="1305">
        <v>71.318788725578543</v>
      </c>
      <c r="D157" s="1306">
        <v>70.560111980112254</v>
      </c>
      <c r="E157" s="1306">
        <v>76.407977775418061</v>
      </c>
      <c r="F157" s="1306">
        <v>80.791991039094086</v>
      </c>
      <c r="G157" s="1307">
        <v>91.797797801390701</v>
      </c>
      <c r="H157" s="1306">
        <v>73.436587585624295</v>
      </c>
      <c r="I157" s="1306">
        <v>84.060577349018956</v>
      </c>
      <c r="J157" s="1306">
        <v>90.297731880244129</v>
      </c>
      <c r="K157" s="1306">
        <v>97.66925537636881</v>
      </c>
      <c r="L157" s="1307">
        <v>99.419073652781307</v>
      </c>
      <c r="M157" s="1306">
        <v>69.494388901017615</v>
      </c>
      <c r="N157" s="1306">
        <v>69.482119548450655</v>
      </c>
      <c r="O157" s="1306">
        <v>75.376321693199728</v>
      </c>
      <c r="P157" s="1306">
        <v>78.261163293058274</v>
      </c>
      <c r="Q157" s="1307">
        <v>84.983935159111923</v>
      </c>
      <c r="R157" s="1306">
        <v>82.60620428480857</v>
      </c>
      <c r="S157" s="1306">
        <v>79.300828129477779</v>
      </c>
      <c r="T157" s="1306">
        <v>80.110863919877445</v>
      </c>
      <c r="U157" s="1306">
        <v>84.702974507535444</v>
      </c>
      <c r="V157" s="1306">
        <v>83.960224614070881</v>
      </c>
      <c r="W157" s="1306">
        <v>70.618316642184141</v>
      </c>
      <c r="X157" s="1306">
        <v>86.364915104391642</v>
      </c>
      <c r="Y157" s="1306">
        <v>81.312175273382508</v>
      </c>
      <c r="Z157" s="1306">
        <v>84.75626633035354</v>
      </c>
      <c r="AA157" s="1306">
        <v>83.344257958629342</v>
      </c>
      <c r="AB157" s="1306">
        <v>87.641750268871874</v>
      </c>
      <c r="AC157" s="1306">
        <v>92.826869339792026</v>
      </c>
      <c r="AD157" s="1306">
        <v>84.71903355571817</v>
      </c>
      <c r="AE157" s="1306">
        <v>83.827328225516922</v>
      </c>
      <c r="AF157" s="1306">
        <v>89.47566110906952</v>
      </c>
      <c r="AG157" s="1306">
        <v>87.948554654668584</v>
      </c>
      <c r="AH157" s="1306">
        <v>81.18786661524652</v>
      </c>
      <c r="AI157" s="1306">
        <v>87.436806346557091</v>
      </c>
      <c r="AJ157" s="1308">
        <v>64.041789636482406</v>
      </c>
    </row>
    <row r="158" s="307" customFormat="true" ht="15" customHeight="true" x14ac:dyDescent="0.2">
      <c r="A158" s="738"/>
      <c r="B158" s="739"/>
      <c r="C158" s="740"/>
      <c r="D158" s="741"/>
      <c r="E158" s="741"/>
      <c r="F158" s="741"/>
      <c r="G158" s="742"/>
      <c r="H158" s="741"/>
      <c r="I158" s="741"/>
      <c r="J158" s="741"/>
      <c r="K158" s="741"/>
      <c r="L158" s="742"/>
      <c r="M158" s="741"/>
      <c r="N158" s="741"/>
      <c r="O158" s="741"/>
      <c r="P158" s="741"/>
      <c r="Q158" s="742"/>
      <c r="R158" s="741"/>
      <c r="S158" s="741"/>
      <c r="T158" s="741"/>
      <c r="U158" s="741"/>
      <c r="V158" s="741"/>
      <c r="W158" s="741"/>
      <c r="X158" s="741"/>
      <c r="Y158" s="741"/>
      <c r="Z158" s="741"/>
      <c r="AA158" s="741"/>
      <c r="AB158" s="743"/>
    </row>
    <row r="159" s="307" customFormat="true" ht="20.1" customHeight="true" x14ac:dyDescent="0.2">
      <c r="A159" s="1845" t="s">
        <v>321</v>
      </c>
      <c r="B159" s="1845"/>
      <c r="C159" s="1847" t="s">
        <v>150</v>
      </c>
      <c r="D159" s="1848"/>
      <c r="E159" s="1848"/>
      <c r="F159" s="1848"/>
      <c r="G159" s="1849"/>
      <c r="H159" s="1849" t="s">
        <v>38</v>
      </c>
      <c r="I159" s="1848"/>
      <c r="J159" s="1848"/>
      <c r="K159" s="1848"/>
      <c r="L159" s="1849"/>
      <c r="M159" s="1849" t="s">
        <v>37</v>
      </c>
      <c r="N159" s="1848"/>
      <c r="O159" s="1848"/>
      <c r="P159" s="1848"/>
      <c r="Q159" s="1849"/>
      <c r="R159" s="1849" t="s">
        <v>151</v>
      </c>
      <c r="S159" s="1848"/>
      <c r="T159" s="1848"/>
      <c r="U159" s="1848"/>
      <c r="V159" s="1848"/>
      <c r="W159" s="1848"/>
      <c r="X159" s="1848"/>
      <c r="Y159" s="1848"/>
      <c r="Z159" s="1848"/>
      <c r="AA159" s="1848"/>
      <c r="AB159" s="1848"/>
      <c r="AC159" s="1848"/>
      <c r="AD159" s="1848"/>
      <c r="AE159" s="1848"/>
      <c r="AF159" s="1848"/>
      <c r="AG159" s="1848"/>
      <c r="AH159" s="1848"/>
      <c r="AI159" s="1848"/>
      <c r="AJ159" s="1849"/>
    </row>
    <row r="160" s="433" customFormat="true" ht="45" customHeight="true" x14ac:dyDescent="0.2">
      <c r="A160" s="1851"/>
      <c r="B160" s="1851"/>
      <c r="C160" s="1290" t="s">
        <v>0</v>
      </c>
      <c r="D160" s="1291" t="s">
        <v>1</v>
      </c>
      <c r="E160" s="1291" t="s">
        <v>2</v>
      </c>
      <c r="F160" s="1291" t="s">
        <v>3</v>
      </c>
      <c r="G160" s="1292" t="s">
        <v>4</v>
      </c>
      <c r="H160" s="1291" t="s">
        <v>0</v>
      </c>
      <c r="I160" s="1291" t="s">
        <v>1</v>
      </c>
      <c r="J160" s="1291" t="s">
        <v>2</v>
      </c>
      <c r="K160" s="1291" t="s">
        <v>3</v>
      </c>
      <c r="L160" s="1292" t="s">
        <v>4</v>
      </c>
      <c r="M160" s="1291" t="s">
        <v>0</v>
      </c>
      <c r="N160" s="1291" t="s">
        <v>1</v>
      </c>
      <c r="O160" s="1291" t="s">
        <v>2</v>
      </c>
      <c r="P160" s="1291" t="s">
        <v>3</v>
      </c>
      <c r="Q160" s="1292" t="s">
        <v>4</v>
      </c>
      <c r="R160" s="1291" t="s">
        <v>152</v>
      </c>
      <c r="S160" s="1291" t="s">
        <v>310</v>
      </c>
      <c r="T160" s="1291" t="s">
        <v>154</v>
      </c>
      <c r="U160" s="1291" t="s">
        <v>155</v>
      </c>
      <c r="V160" s="1291" t="s">
        <v>156</v>
      </c>
      <c r="W160" s="1291" t="s">
        <v>157</v>
      </c>
      <c r="X160" s="1291" t="s">
        <v>311</v>
      </c>
      <c r="Y160" s="1291" t="s">
        <v>159</v>
      </c>
      <c r="Z160" s="1291" t="s">
        <v>160</v>
      </c>
      <c r="AA160" s="1291" t="s">
        <v>162</v>
      </c>
      <c r="AB160" s="1291" t="s">
        <v>163</v>
      </c>
      <c r="AC160" s="1291" t="s">
        <v>164</v>
      </c>
      <c r="AD160" s="1291" t="s">
        <v>312</v>
      </c>
      <c r="AE160" s="1291" t="s">
        <v>165</v>
      </c>
      <c r="AF160" s="1291" t="s">
        <v>166</v>
      </c>
      <c r="AG160" s="1291" t="s">
        <v>167</v>
      </c>
      <c r="AH160" s="1291" t="s">
        <v>168</v>
      </c>
      <c r="AI160" s="1291" t="s">
        <v>169</v>
      </c>
      <c r="AJ160" s="1293" t="s">
        <v>170</v>
      </c>
    </row>
    <row r="161" s="307" customFormat="true" ht="17.1" customHeight="true" x14ac:dyDescent="0.2">
      <c r="A161" s="1850" t="s">
        <v>18</v>
      </c>
      <c r="B161" s="1294" t="s">
        <v>14</v>
      </c>
      <c r="C161" s="1309">
        <v>1316.4862229999997</v>
      </c>
      <c r="D161" s="1310">
        <v>2877.6339080000002</v>
      </c>
      <c r="E161" s="1310">
        <v>4682.3318119999994</v>
      </c>
      <c r="F161" s="1310">
        <v>9142.316051999991</v>
      </c>
      <c r="G161" s="1311">
        <v>14157.567437999922</v>
      </c>
      <c r="H161" s="1310">
        <v>1392.0193239999994</v>
      </c>
      <c r="I161" s="1310">
        <v>2421.8601710000021</v>
      </c>
      <c r="J161" s="1310">
        <v>2623.5704100000034</v>
      </c>
      <c r="K161" s="1310">
        <v>2682.4773149999924</v>
      </c>
      <c r="L161" s="1311">
        <v>2680.6026399999982</v>
      </c>
      <c r="M161" s="1310">
        <v>973.63972399999966</v>
      </c>
      <c r="N161" s="1310">
        <v>1911.4412489999995</v>
      </c>
      <c r="O161" s="1310">
        <v>3023.1878389999997</v>
      </c>
      <c r="P161" s="1310">
        <v>5220.6932580000057</v>
      </c>
      <c r="Q161" s="1311">
        <v>9246.8435029999964</v>
      </c>
      <c r="R161" s="1310">
        <v>1472.545649000002</v>
      </c>
      <c r="S161" s="1310">
        <v>3436.5432860000024</v>
      </c>
      <c r="T161" s="1310">
        <v>2878.2515649999982</v>
      </c>
      <c r="U161" s="1310">
        <v>743.62508200000002</v>
      </c>
      <c r="V161" s="1310">
        <v>1548.8791069999997</v>
      </c>
      <c r="W161" s="1310">
        <v>1529.5950430000009</v>
      </c>
      <c r="X161" s="1310">
        <v>1377.2943640000019</v>
      </c>
      <c r="Y161" s="1310">
        <v>3589.9971830000068</v>
      </c>
      <c r="Z161" s="1310">
        <v>482.79005200000086</v>
      </c>
      <c r="AA161" s="1310">
        <v>270.30677200000002</v>
      </c>
      <c r="AB161" s="1310">
        <v>483.78626300000019</v>
      </c>
      <c r="AC161" s="1310">
        <v>6862.1680040000101</v>
      </c>
      <c r="AD161" s="1310">
        <v>837.24326699999904</v>
      </c>
      <c r="AE161" s="1310">
        <v>276.34564000000029</v>
      </c>
      <c r="AF161" s="1310">
        <v>1294.3400319999998</v>
      </c>
      <c r="AG161" s="1310">
        <v>729.69027200000028</v>
      </c>
      <c r="AH161" s="1310">
        <v>1939.9519490000012</v>
      </c>
      <c r="AI161" s="1310">
        <v>704.94875399999933</v>
      </c>
      <c r="AJ161" s="1312">
        <v>1718.0331489999983</v>
      </c>
    </row>
    <row r="162" s="307" customFormat="true" ht="17.1" customHeight="true" x14ac:dyDescent="0.2">
      <c r="A162" s="1822"/>
      <c r="B162" s="1299" t="s">
        <v>51</v>
      </c>
      <c r="C162" s="1313">
        <v>13759.46145700005</v>
      </c>
      <c r="D162" s="1314">
        <v>12203.953324000006</v>
      </c>
      <c r="E162" s="1314">
        <v>10392.892474999977</v>
      </c>
      <c r="F162" s="1314">
        <v>5948.143579000006</v>
      </c>
      <c r="G162" s="1315">
        <v>910.46622300000024</v>
      </c>
      <c r="H162" s="1314">
        <v>1292.2148810000024</v>
      </c>
      <c r="I162" s="1314">
        <v>262.25374599999998</v>
      </c>
      <c r="J162" s="1314">
        <v>62.234953000000012</v>
      </c>
      <c r="K162" s="1314">
        <v>4.8403239999999998</v>
      </c>
      <c r="L162" s="1315">
        <v>0</v>
      </c>
      <c r="M162" s="1314">
        <v>11418.932682000004</v>
      </c>
      <c r="N162" s="1314">
        <v>10483.776193999991</v>
      </c>
      <c r="O162" s="1314">
        <v>9370.1964119999866</v>
      </c>
      <c r="P162" s="1314">
        <v>7174.0486960000044</v>
      </c>
      <c r="Q162" s="1315">
        <v>3146.419169999996</v>
      </c>
      <c r="R162" s="1314">
        <v>1706.8234320000008</v>
      </c>
      <c r="S162" s="1314">
        <v>2136.4097560000018</v>
      </c>
      <c r="T162" s="1314">
        <v>5922.0220550000013</v>
      </c>
      <c r="U162" s="1314">
        <v>2287.0592630000015</v>
      </c>
      <c r="V162" s="1314">
        <v>2778.6770749999991</v>
      </c>
      <c r="W162" s="1314">
        <v>2422.8006110000006</v>
      </c>
      <c r="X162" s="1314">
        <v>2299.1447440000034</v>
      </c>
      <c r="Y162" s="1314">
        <v>3729.8923400000031</v>
      </c>
      <c r="Z162" s="1314">
        <v>1345.4893339999996</v>
      </c>
      <c r="AA162" s="1314">
        <v>888.87673800000107</v>
      </c>
      <c r="AB162" s="1314">
        <v>535.36282700000049</v>
      </c>
      <c r="AC162" s="1314">
        <v>152.609163</v>
      </c>
      <c r="AD162" s="1314">
        <v>794.25614799999983</v>
      </c>
      <c r="AE162" s="1314">
        <v>1455.8897010000012</v>
      </c>
      <c r="AF162" s="1314">
        <v>4575.0692000000072</v>
      </c>
      <c r="AG162" s="1314">
        <v>1610.3517239999987</v>
      </c>
      <c r="AH162" s="1314">
        <v>2997.9966229999959</v>
      </c>
      <c r="AI162" s="1314">
        <v>2150.9422850000046</v>
      </c>
      <c r="AJ162" s="1316">
        <v>3425.2440389999992</v>
      </c>
    </row>
    <row r="163" s="307" customFormat="true" ht="17.1" customHeight="true" x14ac:dyDescent="0.2">
      <c r="A163" s="1822" t="s">
        <v>50</v>
      </c>
      <c r="B163" s="1299" t="s">
        <v>15</v>
      </c>
      <c r="C163" s="1313">
        <v>914.5574019999998</v>
      </c>
      <c r="D163" s="1314">
        <v>1971.892012</v>
      </c>
      <c r="E163" s="1314">
        <v>3574.7681639999951</v>
      </c>
      <c r="F163" s="1314">
        <v>7401.9637590000066</v>
      </c>
      <c r="G163" s="1315">
        <v>13019.223464999926</v>
      </c>
      <c r="H163" s="1314">
        <v>1028.3620590000007</v>
      </c>
      <c r="I163" s="1314">
        <v>2035.7269130000011</v>
      </c>
      <c r="J163" s="1314">
        <v>2368.509775</v>
      </c>
      <c r="K163" s="1314">
        <v>2619.9333359999923</v>
      </c>
      <c r="L163" s="1315">
        <v>2665.0303129999984</v>
      </c>
      <c r="M163" s="1314">
        <v>653.19973399999958</v>
      </c>
      <c r="N163" s="1314">
        <v>1282.8671890000003</v>
      </c>
      <c r="O163" s="1314">
        <v>2272.9947880000013</v>
      </c>
      <c r="P163" s="1314">
        <v>4088.172732999999</v>
      </c>
      <c r="Q163" s="1315">
        <v>7867.6079620000128</v>
      </c>
      <c r="R163" s="1314">
        <v>1216.4140670000018</v>
      </c>
      <c r="S163" s="1314">
        <v>2708.1599290000013</v>
      </c>
      <c r="T163" s="1314">
        <v>2307.5635149999971</v>
      </c>
      <c r="U163" s="1314">
        <v>621.33516500000019</v>
      </c>
      <c r="V163" s="1314">
        <v>1297.1975479999992</v>
      </c>
      <c r="W163" s="1314">
        <v>1076.2894239999998</v>
      </c>
      <c r="X163" s="1314">
        <v>1223.8057110000013</v>
      </c>
      <c r="Y163" s="1314">
        <v>2923.0988180000045</v>
      </c>
      <c r="Z163" s="1314">
        <v>414.9011140000004</v>
      </c>
      <c r="AA163" s="1314">
        <v>227.18818899999991</v>
      </c>
      <c r="AB163" s="1314">
        <v>428.30826200000001</v>
      </c>
      <c r="AC163" s="1314">
        <v>6372.2508640000151</v>
      </c>
      <c r="AD163" s="1314">
        <v>724.05930499999943</v>
      </c>
      <c r="AE163" s="1314">
        <v>228.04236800000012</v>
      </c>
      <c r="AF163" s="1314">
        <v>1169.8788899999997</v>
      </c>
      <c r="AG163" s="1314">
        <v>619.31921700000112</v>
      </c>
      <c r="AH163" s="1314">
        <v>1568.7211779999993</v>
      </c>
      <c r="AI163" s="1314">
        <v>627.24757899999975</v>
      </c>
      <c r="AJ163" s="1316">
        <v>1128.6236589999999</v>
      </c>
    </row>
    <row r="164" s="307" customFormat="true" ht="17.1" customHeight="true" x14ac:dyDescent="0.2">
      <c r="A164" s="1822"/>
      <c r="B164" s="1299" t="s">
        <v>16</v>
      </c>
      <c r="C164" s="1313">
        <v>401.92882099999997</v>
      </c>
      <c r="D164" s="1314">
        <v>905.74189599999966</v>
      </c>
      <c r="E164" s="1314">
        <v>1107.5636479999994</v>
      </c>
      <c r="F164" s="1314">
        <v>1740.3522929999979</v>
      </c>
      <c r="G164" s="1315">
        <v>1138.3439730000005</v>
      </c>
      <c r="H164" s="1314">
        <v>363.65726500000022</v>
      </c>
      <c r="I164" s="1314">
        <v>386.13325800000001</v>
      </c>
      <c r="J164" s="1314">
        <v>255.06063500000008</v>
      </c>
      <c r="K164" s="1314">
        <v>62.543978999999993</v>
      </c>
      <c r="L164" s="1315">
        <v>15.572327</v>
      </c>
      <c r="M164" s="1314">
        <v>320.43998999999997</v>
      </c>
      <c r="N164" s="1314">
        <v>628.57405999999946</v>
      </c>
      <c r="O164" s="1314">
        <v>750.19305099999997</v>
      </c>
      <c r="P164" s="1314">
        <v>1132.520524999999</v>
      </c>
      <c r="Q164" s="1315">
        <v>1379.2355409999984</v>
      </c>
      <c r="R164" s="1314">
        <v>256.13158199999998</v>
      </c>
      <c r="S164" s="1314">
        <v>728.38335699999982</v>
      </c>
      <c r="T164" s="1314">
        <v>570.68804999999986</v>
      </c>
      <c r="U164" s="1314">
        <v>122.28991700000003</v>
      </c>
      <c r="V164" s="1314">
        <v>251.68155899999996</v>
      </c>
      <c r="W164" s="1314">
        <v>453.30561899999987</v>
      </c>
      <c r="X164" s="1314">
        <v>153.48865299999997</v>
      </c>
      <c r="Y164" s="1314">
        <v>666.89836500000001</v>
      </c>
      <c r="Z164" s="1314">
        <v>67.888937999999996</v>
      </c>
      <c r="AA164" s="1314">
        <v>43.118582999999994</v>
      </c>
      <c r="AB164" s="1314">
        <v>55.478000999999999</v>
      </c>
      <c r="AC164" s="1314">
        <v>489.91714000000002</v>
      </c>
      <c r="AD164" s="1314">
        <v>113.18396200000004</v>
      </c>
      <c r="AE164" s="1314">
        <v>48.303272</v>
      </c>
      <c r="AF164" s="1314">
        <v>124.46114200000002</v>
      </c>
      <c r="AG164" s="1314">
        <v>110.37105499999997</v>
      </c>
      <c r="AH164" s="1314">
        <v>371.23077100000006</v>
      </c>
      <c r="AI164" s="1314">
        <v>77.701175000000006</v>
      </c>
      <c r="AJ164" s="1316">
        <v>589.40949000000001</v>
      </c>
    </row>
    <row r="165" s="307" customFormat="true" ht="17.1" customHeight="true" x14ac:dyDescent="0.2">
      <c r="A165" s="1822"/>
      <c r="B165" s="1299" t="s">
        <v>171</v>
      </c>
      <c r="C165" s="1313">
        <v>189.65541399999998</v>
      </c>
      <c r="D165" s="1314">
        <v>378.46570199999996</v>
      </c>
      <c r="E165" s="1314">
        <v>393.242302</v>
      </c>
      <c r="F165" s="1314">
        <v>443.34661999999997</v>
      </c>
      <c r="G165" s="1315">
        <v>158.74993099999998</v>
      </c>
      <c r="H165" s="1314">
        <v>46.608820000000001</v>
      </c>
      <c r="I165" s="1314">
        <v>61.443018000000002</v>
      </c>
      <c r="J165" s="1314">
        <v>15.859534000000002</v>
      </c>
      <c r="K165" s="1314">
        <v>0.95605499999999999</v>
      </c>
      <c r="L165" s="1315">
        <v>0</v>
      </c>
      <c r="M165" s="1314">
        <v>162.45260299999998</v>
      </c>
      <c r="N165" s="1314">
        <v>289.36709699999994</v>
      </c>
      <c r="O165" s="1314">
        <v>346.34432700000013</v>
      </c>
      <c r="P165" s="1314">
        <v>353.79571000000004</v>
      </c>
      <c r="Q165" s="1315">
        <v>286.63280499999979</v>
      </c>
      <c r="R165" s="1314">
        <v>0</v>
      </c>
      <c r="S165" s="1314">
        <v>116.651207</v>
      </c>
      <c r="T165" s="1314">
        <v>30.287844</v>
      </c>
      <c r="U165" s="1314">
        <v>124.38287199999999</v>
      </c>
      <c r="V165" s="1314">
        <v>20.229892</v>
      </c>
      <c r="W165" s="1314">
        <v>49.180220999999996</v>
      </c>
      <c r="X165" s="1314">
        <v>303.39316200000002</v>
      </c>
      <c r="Y165" s="1314">
        <v>176.45318399999999</v>
      </c>
      <c r="Z165" s="1314">
        <v>30.144722999999995</v>
      </c>
      <c r="AA165" s="1314">
        <v>17.440701999999998</v>
      </c>
      <c r="AB165" s="1314">
        <v>8.5560130000000001</v>
      </c>
      <c r="AC165" s="1314">
        <v>30.998639999999998</v>
      </c>
      <c r="AD165" s="1314">
        <v>156.74678299999999</v>
      </c>
      <c r="AE165" s="1314">
        <v>22.326544000000002</v>
      </c>
      <c r="AF165" s="1314">
        <v>45.994438999999993</v>
      </c>
      <c r="AG165" s="1314">
        <v>186.14224300000004</v>
      </c>
      <c r="AH165" s="1314">
        <v>78.330179000000001</v>
      </c>
      <c r="AI165" s="1314">
        <v>114.624054</v>
      </c>
      <c r="AJ165" s="1316">
        <v>51.577266999999999</v>
      </c>
    </row>
    <row r="166" s="307" customFormat="true" ht="17.1" customHeight="true" x14ac:dyDescent="0.2">
      <c r="A166" s="1822"/>
      <c r="B166" s="1299" t="s">
        <v>19</v>
      </c>
      <c r="C166" s="1313">
        <v>13569.806043000044</v>
      </c>
      <c r="D166" s="1314">
        <v>11825.487622000006</v>
      </c>
      <c r="E166" s="1314">
        <v>9999.6501729999782</v>
      </c>
      <c r="F166" s="1314">
        <v>5504.7969590000012</v>
      </c>
      <c r="G166" s="1315">
        <v>751.71629200000029</v>
      </c>
      <c r="H166" s="1314">
        <v>1245.6060610000025</v>
      </c>
      <c r="I166" s="1314">
        <v>200.81072799999998</v>
      </c>
      <c r="J166" s="1314">
        <v>46.375419000000008</v>
      </c>
      <c r="K166" s="1314">
        <v>3.8842690000000002</v>
      </c>
      <c r="L166" s="1315">
        <v>0</v>
      </c>
      <c r="M166" s="1314">
        <v>11256.480079000001</v>
      </c>
      <c r="N166" s="1314">
        <v>10194.409096999994</v>
      </c>
      <c r="O166" s="1314">
        <v>9023.8520849999895</v>
      </c>
      <c r="P166" s="1314">
        <v>6820.2529860000004</v>
      </c>
      <c r="Q166" s="1315">
        <v>2859.7863649999967</v>
      </c>
      <c r="R166" s="1314">
        <v>1706.8234320000008</v>
      </c>
      <c r="S166" s="1314">
        <v>2019.7585490000015</v>
      </c>
      <c r="T166" s="1314">
        <v>5891.7342110000018</v>
      </c>
      <c r="U166" s="1314">
        <v>2162.6763910000009</v>
      </c>
      <c r="V166" s="1314">
        <v>2758.4471829999989</v>
      </c>
      <c r="W166" s="1314">
        <v>2373.6203900000005</v>
      </c>
      <c r="X166" s="1314">
        <v>1995.7515820000024</v>
      </c>
      <c r="Y166" s="1314">
        <v>3553.4391560000035</v>
      </c>
      <c r="Z166" s="1314">
        <v>1315.3446109999993</v>
      </c>
      <c r="AA166" s="1314">
        <v>871.43603600000085</v>
      </c>
      <c r="AB166" s="1314">
        <v>526.80681400000037</v>
      </c>
      <c r="AC166" s="1314">
        <v>121.61052299999999</v>
      </c>
      <c r="AD166" s="1314">
        <v>637.50936500000046</v>
      </c>
      <c r="AE166" s="1314">
        <v>1433.5631570000012</v>
      </c>
      <c r="AF166" s="1314">
        <v>4529.074761000008</v>
      </c>
      <c r="AG166" s="1314">
        <v>1424.2094810000003</v>
      </c>
      <c r="AH166" s="1314">
        <v>2919.6664439999963</v>
      </c>
      <c r="AI166" s="1314">
        <v>2036.318231000002</v>
      </c>
      <c r="AJ166" s="1316">
        <v>3373.6667719999991</v>
      </c>
    </row>
    <row r="167" s="307" customFormat="true" ht="17.1" customHeight="true" x14ac:dyDescent="0.2">
      <c r="A167" s="1822" t="s">
        <v>62</v>
      </c>
      <c r="B167" s="1299" t="s">
        <v>194</v>
      </c>
      <c r="C167" s="1313">
        <v>3.012222</v>
      </c>
      <c r="D167" s="1314">
        <v>9.0889819999999997</v>
      </c>
      <c r="E167" s="1314">
        <v>49.842515999999996</v>
      </c>
      <c r="F167" s="1314">
        <v>380.3384549999999</v>
      </c>
      <c r="G167" s="1315">
        <v>5215.1222390000103</v>
      </c>
      <c r="H167" s="1314">
        <v>158.31088199999999</v>
      </c>
      <c r="I167" s="1314">
        <v>629.73785399999986</v>
      </c>
      <c r="J167" s="1314">
        <v>1091.6627170000006</v>
      </c>
      <c r="K167" s="1314">
        <v>1600.0343709999995</v>
      </c>
      <c r="L167" s="1315">
        <v>2021.9006730000012</v>
      </c>
      <c r="M167" s="1314">
        <v>3.012222</v>
      </c>
      <c r="N167" s="1314">
        <v>2.2863259999999999</v>
      </c>
      <c r="O167" s="1314">
        <v>9.5116420000000002</v>
      </c>
      <c r="P167" s="1314">
        <v>9.1453039999999994</v>
      </c>
      <c r="Q167" s="1315">
        <v>131.80242299999998</v>
      </c>
      <c r="R167" s="1314">
        <v>40.627148999999996</v>
      </c>
      <c r="S167" s="1314">
        <v>46.311110000000006</v>
      </c>
      <c r="T167" s="1314">
        <v>22.508257</v>
      </c>
      <c r="U167" s="1314">
        <v>0</v>
      </c>
      <c r="V167" s="1314">
        <v>67.074878000000012</v>
      </c>
      <c r="W167" s="1314">
        <v>41.282034000000003</v>
      </c>
      <c r="X167" s="1314">
        <v>26.670634</v>
      </c>
      <c r="Y167" s="1314">
        <v>145.49491300000005</v>
      </c>
      <c r="Z167" s="1314">
        <v>4.228021</v>
      </c>
      <c r="AA167" s="1314">
        <v>0.26507999999999998</v>
      </c>
      <c r="AB167" s="1314">
        <v>7.8675379999999997</v>
      </c>
      <c r="AC167" s="1314">
        <v>5080.5655610000058</v>
      </c>
      <c r="AD167" s="1314">
        <v>106.12988200000001</v>
      </c>
      <c r="AE167" s="1314">
        <v>4.1434689999999996</v>
      </c>
      <c r="AF167" s="1314">
        <v>1.7335290000000001</v>
      </c>
      <c r="AG167" s="1314">
        <v>15.782226000000003</v>
      </c>
      <c r="AH167" s="1314">
        <v>11.250676</v>
      </c>
      <c r="AI167" s="1314">
        <v>25.205265000000001</v>
      </c>
      <c r="AJ167" s="1316">
        <v>10.264191999999998</v>
      </c>
    </row>
    <row r="168" s="307" customFormat="true" ht="17.1" customHeight="true" x14ac:dyDescent="0.2">
      <c r="A168" s="1822"/>
      <c r="B168" s="1299" t="s">
        <v>195</v>
      </c>
      <c r="C168" s="1313">
        <v>869.00701600000036</v>
      </c>
      <c r="D168" s="1314">
        <v>2189.7775569999999</v>
      </c>
      <c r="E168" s="1314">
        <v>3951.6841909999976</v>
      </c>
      <c r="F168" s="1314">
        <v>8260.9445720000003</v>
      </c>
      <c r="G168" s="1315">
        <v>8774.7044409999908</v>
      </c>
      <c r="H168" s="1314">
        <v>1147.1026410000002</v>
      </c>
      <c r="I168" s="1314">
        <v>1741.7724040000021</v>
      </c>
      <c r="J168" s="1314">
        <v>1496.8383259999978</v>
      </c>
      <c r="K168" s="1314">
        <v>1059.4153329999997</v>
      </c>
      <c r="L168" s="1315">
        <v>656.51618400000007</v>
      </c>
      <c r="M168" s="1314">
        <v>622.37777900000003</v>
      </c>
      <c r="N168" s="1314">
        <v>1422.7673919999986</v>
      </c>
      <c r="O168" s="1314">
        <v>2462.9080560000011</v>
      </c>
      <c r="P168" s="1314">
        <v>4630.227507000006</v>
      </c>
      <c r="Q168" s="1315">
        <v>8806.1921549999934</v>
      </c>
      <c r="R168" s="1314">
        <v>1423.7043220000019</v>
      </c>
      <c r="S168" s="1314">
        <v>3226.4515460000021</v>
      </c>
      <c r="T168" s="1314">
        <v>2492.335138999998</v>
      </c>
      <c r="U168" s="1314">
        <v>706.70375500000011</v>
      </c>
      <c r="V168" s="1314">
        <v>1379.1375079999993</v>
      </c>
      <c r="W168" s="1314">
        <v>913.42763400000013</v>
      </c>
      <c r="X168" s="1314">
        <v>1102.0695640000006</v>
      </c>
      <c r="Y168" s="1314">
        <v>3397.9979380000036</v>
      </c>
      <c r="Z168" s="1314">
        <v>411.05944600000043</v>
      </c>
      <c r="AA168" s="1314">
        <v>165.25277099999985</v>
      </c>
      <c r="AB168" s="1314">
        <v>312.18469699999997</v>
      </c>
      <c r="AC168" s="1314">
        <v>1774.0321400000009</v>
      </c>
      <c r="AD168" s="1314">
        <v>686.79221799999937</v>
      </c>
      <c r="AE168" s="1314">
        <v>185.90943900000005</v>
      </c>
      <c r="AF168" s="1314">
        <v>1233.2891950000001</v>
      </c>
      <c r="AG168" s="1314">
        <v>713.5619880000005</v>
      </c>
      <c r="AH168" s="1314">
        <v>1653.3822569999993</v>
      </c>
      <c r="AI168" s="1314">
        <v>582.88812899999994</v>
      </c>
      <c r="AJ168" s="1316">
        <v>1685.9380909999979</v>
      </c>
    </row>
    <row r="169" s="307" customFormat="true" ht="17.1" customHeight="true" x14ac:dyDescent="0.2">
      <c r="A169" s="1822"/>
      <c r="B169" s="1299" t="s">
        <v>196</v>
      </c>
      <c r="C169" s="1313">
        <v>117.14574799999995</v>
      </c>
      <c r="D169" s="1314">
        <v>237.22273300000001</v>
      </c>
      <c r="E169" s="1314">
        <v>205.46834099999992</v>
      </c>
      <c r="F169" s="1314">
        <v>175.822191</v>
      </c>
      <c r="G169" s="1315">
        <v>128.25667899999999</v>
      </c>
      <c r="H169" s="1314">
        <v>29.996505000000006</v>
      </c>
      <c r="I169" s="1314">
        <v>39.26906300000001</v>
      </c>
      <c r="J169" s="1314">
        <v>30.709782999999991</v>
      </c>
      <c r="K169" s="1314">
        <v>23.027611</v>
      </c>
      <c r="L169" s="1315">
        <v>2.1857829999999998</v>
      </c>
      <c r="M169" s="1314">
        <v>108.79461999999997</v>
      </c>
      <c r="N169" s="1314">
        <v>163.92546800000002</v>
      </c>
      <c r="O169" s="1314">
        <v>140.26360199999996</v>
      </c>
      <c r="P169" s="1314">
        <v>181.78987599999994</v>
      </c>
      <c r="Q169" s="1315">
        <v>143.95338099999998</v>
      </c>
      <c r="R169" s="1314">
        <v>0.77415999999999996</v>
      </c>
      <c r="S169" s="1314">
        <v>99.667281000000003</v>
      </c>
      <c r="T169" s="1314">
        <v>204.63379800000004</v>
      </c>
      <c r="U169" s="1314">
        <v>15.083273999999999</v>
      </c>
      <c r="V169" s="1314">
        <v>4.3113450000000002</v>
      </c>
      <c r="W169" s="1314">
        <v>7.4561150000000005</v>
      </c>
      <c r="X169" s="1314">
        <v>23.776425</v>
      </c>
      <c r="Y169" s="1314">
        <v>26.671430000000001</v>
      </c>
      <c r="Z169" s="1314">
        <v>7.5381660000000004</v>
      </c>
      <c r="AA169" s="1314">
        <v>53.943543000000012</v>
      </c>
      <c r="AB169" s="1314">
        <v>5.4680060000000008</v>
      </c>
      <c r="AC169" s="1314">
        <v>7.5703030000000009</v>
      </c>
      <c r="AD169" s="1314">
        <v>7.3449860000000005</v>
      </c>
      <c r="AE169" s="1314">
        <v>62.493570999999996</v>
      </c>
      <c r="AF169" s="1314">
        <v>42.070932999999997</v>
      </c>
      <c r="AG169" s="1314">
        <v>0</v>
      </c>
      <c r="AH169" s="1314">
        <v>261.01113800000002</v>
      </c>
      <c r="AI169" s="1314">
        <v>26.323682999999999</v>
      </c>
      <c r="AJ169" s="1316">
        <v>7.7775350000000003</v>
      </c>
    </row>
    <row r="170" s="307" customFormat="true" ht="17.1" customHeight="true" x14ac:dyDescent="0.2">
      <c r="A170" s="1822"/>
      <c r="B170" s="1299" t="s">
        <v>197</v>
      </c>
      <c r="C170" s="1313">
        <v>0.94510000000000005</v>
      </c>
      <c r="D170" s="1314">
        <v>0</v>
      </c>
      <c r="E170" s="1314">
        <v>24.568534</v>
      </c>
      <c r="F170" s="1314">
        <v>30.430865999999998</v>
      </c>
      <c r="G170" s="1315">
        <v>55.881678000000001</v>
      </c>
      <c r="H170" s="1314">
        <v>14.044139999999999</v>
      </c>
      <c r="I170" s="1314">
        <v>3.510548</v>
      </c>
      <c r="J170" s="1314">
        <v>0</v>
      </c>
      <c r="K170" s="1314">
        <v>0.95605499999999999</v>
      </c>
      <c r="L170" s="1315">
        <v>0</v>
      </c>
      <c r="M170" s="1314">
        <v>0</v>
      </c>
      <c r="N170" s="1314">
        <v>0.94510000000000005</v>
      </c>
      <c r="O170" s="1314">
        <v>10.011230000000001</v>
      </c>
      <c r="P170" s="1314">
        <v>24.121586000000001</v>
      </c>
      <c r="Q170" s="1315">
        <v>58.237519000000006</v>
      </c>
      <c r="R170" s="1314">
        <v>0</v>
      </c>
      <c r="S170" s="1314">
        <v>24.733705999999998</v>
      </c>
      <c r="T170" s="1314">
        <v>0</v>
      </c>
      <c r="U170" s="1314">
        <v>0</v>
      </c>
      <c r="V170" s="1314">
        <v>0</v>
      </c>
      <c r="W170" s="1314">
        <v>0</v>
      </c>
      <c r="X170" s="1314">
        <v>5.3864229999999997</v>
      </c>
      <c r="Y170" s="1314">
        <v>63.356324000000001</v>
      </c>
      <c r="Z170" s="1314">
        <v>0</v>
      </c>
      <c r="AA170" s="1314">
        <v>0</v>
      </c>
      <c r="AB170" s="1314">
        <v>5.3668870000000002</v>
      </c>
      <c r="AC170" s="1314">
        <v>0</v>
      </c>
      <c r="AD170" s="1314">
        <v>4.4594279999999999</v>
      </c>
      <c r="AE170" s="1314">
        <v>0.94510000000000005</v>
      </c>
      <c r="AF170" s="1314">
        <v>7.5783100000000001</v>
      </c>
      <c r="AG170" s="1314">
        <v>0</v>
      </c>
      <c r="AH170" s="1314">
        <v>0</v>
      </c>
      <c r="AI170" s="1314">
        <v>0</v>
      </c>
      <c r="AJ170" s="1316">
        <v>0</v>
      </c>
    </row>
    <row r="171" s="307" customFormat="true" ht="17.1" customHeight="true" x14ac:dyDescent="0.2">
      <c r="A171" s="1822"/>
      <c r="B171" s="1299" t="s">
        <v>198</v>
      </c>
      <c r="C171" s="1313">
        <v>7.9594860000000001</v>
      </c>
      <c r="D171" s="1314">
        <v>8.3005700000000004</v>
      </c>
      <c r="E171" s="1314">
        <v>10.618015</v>
      </c>
      <c r="F171" s="1314">
        <v>8.0711440000000003</v>
      </c>
      <c r="G171" s="1315">
        <v>8.4600910000000002</v>
      </c>
      <c r="H171" s="1314">
        <v>2.5471440000000003</v>
      </c>
      <c r="I171" s="1314">
        <v>0</v>
      </c>
      <c r="J171" s="1314">
        <v>0</v>
      </c>
      <c r="K171" s="1314">
        <v>0</v>
      </c>
      <c r="L171" s="1315">
        <v>0</v>
      </c>
      <c r="M171" s="1314">
        <v>7.9594860000000001</v>
      </c>
      <c r="N171" s="1314">
        <v>0</v>
      </c>
      <c r="O171" s="1314">
        <v>18.918585</v>
      </c>
      <c r="P171" s="1314">
        <v>0</v>
      </c>
      <c r="Q171" s="1315">
        <v>13.984090999999999</v>
      </c>
      <c r="R171" s="1314">
        <v>0</v>
      </c>
      <c r="S171" s="1314">
        <v>0</v>
      </c>
      <c r="T171" s="1314">
        <v>2.1473520000000001</v>
      </c>
      <c r="U171" s="1314">
        <v>0</v>
      </c>
      <c r="V171" s="1314">
        <v>0</v>
      </c>
      <c r="W171" s="1314">
        <v>4.9769759999999996</v>
      </c>
      <c r="X171" s="1314">
        <v>0</v>
      </c>
      <c r="Y171" s="1314">
        <v>0</v>
      </c>
      <c r="Z171" s="1314">
        <v>0</v>
      </c>
      <c r="AA171" s="1314">
        <v>2.98251</v>
      </c>
      <c r="AB171" s="1314">
        <v>0</v>
      </c>
      <c r="AC171" s="1314">
        <v>0</v>
      </c>
      <c r="AD171" s="1314">
        <v>14.9148</v>
      </c>
      <c r="AE171" s="1314">
        <v>2.2310829999999999</v>
      </c>
      <c r="AF171" s="1314">
        <v>0</v>
      </c>
      <c r="AG171" s="1314">
        <v>0</v>
      </c>
      <c r="AH171" s="1314">
        <v>8.3005700000000004</v>
      </c>
      <c r="AI171" s="1314">
        <v>0</v>
      </c>
      <c r="AJ171" s="1316">
        <v>7.8560150000000002</v>
      </c>
    </row>
    <row r="172" s="307" customFormat="true" ht="17.1" customHeight="true" x14ac:dyDescent="0.2">
      <c r="A172" s="1822"/>
      <c r="B172" s="1299" t="s">
        <v>318</v>
      </c>
      <c r="C172" s="1313">
        <v>42.278232000000003</v>
      </c>
      <c r="D172" s="1314">
        <v>42.204979000000002</v>
      </c>
      <c r="E172" s="1314">
        <v>25.783752000000003</v>
      </c>
      <c r="F172" s="1314">
        <v>13.591968999999999</v>
      </c>
      <c r="G172" s="1315">
        <v>0.50422999999999996</v>
      </c>
      <c r="H172" s="1314">
        <v>5.1086369999999999</v>
      </c>
      <c r="I172" s="1314">
        <v>0.30196000000000001</v>
      </c>
      <c r="J172" s="1314">
        <v>0.50422999999999996</v>
      </c>
      <c r="K172" s="1314">
        <v>0</v>
      </c>
      <c r="L172" s="1315">
        <v>0</v>
      </c>
      <c r="M172" s="1314">
        <v>21.229650000000003</v>
      </c>
      <c r="N172" s="1314">
        <v>51.658495000000002</v>
      </c>
      <c r="O172" s="1314">
        <v>16.830252999999999</v>
      </c>
      <c r="P172" s="1314">
        <v>25.570713999999999</v>
      </c>
      <c r="Q172" s="1315">
        <v>3.1592229999999999</v>
      </c>
      <c r="R172" s="1314">
        <v>0</v>
      </c>
      <c r="S172" s="1314">
        <v>0</v>
      </c>
      <c r="T172" s="1314">
        <v>24.431264000000002</v>
      </c>
      <c r="U172" s="1314">
        <v>0</v>
      </c>
      <c r="V172" s="1314">
        <v>4.0705410000000004</v>
      </c>
      <c r="W172" s="1314">
        <v>36.480553999999998</v>
      </c>
      <c r="X172" s="1314">
        <v>12.355446000000001</v>
      </c>
      <c r="Y172" s="1314">
        <v>0</v>
      </c>
      <c r="Z172" s="1314">
        <v>0</v>
      </c>
      <c r="AA172" s="1314">
        <v>13.447202000000001</v>
      </c>
      <c r="AB172" s="1314">
        <v>0</v>
      </c>
      <c r="AC172" s="1314">
        <v>0</v>
      </c>
      <c r="AD172" s="1314">
        <v>1.110204</v>
      </c>
      <c r="AE172" s="1314">
        <v>0.50364399999999998</v>
      </c>
      <c r="AF172" s="1314">
        <v>8.582535</v>
      </c>
      <c r="AG172" s="1314">
        <v>0</v>
      </c>
      <c r="AH172" s="1314">
        <v>0</v>
      </c>
      <c r="AI172" s="1314">
        <v>23.381772000000002</v>
      </c>
      <c r="AJ172" s="1316">
        <v>0</v>
      </c>
    </row>
    <row r="173" s="307" customFormat="true" ht="17.1" customHeight="true" x14ac:dyDescent="0.2">
      <c r="A173" s="1822"/>
      <c r="B173" s="1299" t="s">
        <v>200</v>
      </c>
      <c r="C173" s="1313">
        <v>249.42474000000001</v>
      </c>
      <c r="D173" s="1314">
        <v>369.32953499999991</v>
      </c>
      <c r="E173" s="1314">
        <v>415.29719299999994</v>
      </c>
      <c r="F173" s="1314">
        <v>269.3053220000001</v>
      </c>
      <c r="G173" s="1315">
        <v>30.519758000000003</v>
      </c>
      <c r="H173" s="1314">
        <v>48.953514999999989</v>
      </c>
      <c r="I173" s="1314">
        <v>10.778890000000002</v>
      </c>
      <c r="J173" s="1314">
        <v>3.8553539999999997</v>
      </c>
      <c r="K173" s="1314">
        <v>0</v>
      </c>
      <c r="L173" s="1315">
        <v>0</v>
      </c>
      <c r="M173" s="1314">
        <v>190.451776</v>
      </c>
      <c r="N173" s="1314">
        <v>241.24942799999997</v>
      </c>
      <c r="O173" s="1314">
        <v>356.54528499999998</v>
      </c>
      <c r="P173" s="1314">
        <v>368.53246900000005</v>
      </c>
      <c r="Q173" s="1315">
        <v>113.50983100000001</v>
      </c>
      <c r="R173" s="1314">
        <v>7.4400180000000002</v>
      </c>
      <c r="S173" s="1314">
        <v>56.757708999999998</v>
      </c>
      <c r="T173" s="1314">
        <v>132.19575500000002</v>
      </c>
      <c r="U173" s="1314">
        <v>21.838053000000002</v>
      </c>
      <c r="V173" s="1314">
        <v>13.568470000000001</v>
      </c>
      <c r="W173" s="1314">
        <v>520.28240199999982</v>
      </c>
      <c r="X173" s="1314">
        <v>212.42229499999996</v>
      </c>
      <c r="Y173" s="1314">
        <v>19.832902000000001</v>
      </c>
      <c r="Z173" s="1314">
        <v>46.477218000000001</v>
      </c>
      <c r="AA173" s="1314">
        <v>34.415665999999987</v>
      </c>
      <c r="AB173" s="1314">
        <v>158.26602199999999</v>
      </c>
      <c r="AC173" s="1314">
        <v>0</v>
      </c>
      <c r="AD173" s="1314">
        <v>20.951176999999998</v>
      </c>
      <c r="AE173" s="1314">
        <v>21.064433999999999</v>
      </c>
      <c r="AF173" s="1314">
        <v>8.6638400000000004</v>
      </c>
      <c r="AG173" s="1314">
        <v>0.34605799999999998</v>
      </c>
      <c r="AH173" s="1314">
        <v>6.0073080000000001</v>
      </c>
      <c r="AI173" s="1314">
        <v>47.149904999999997</v>
      </c>
      <c r="AJ173" s="1316">
        <v>6.1973159999999998</v>
      </c>
    </row>
    <row r="174" s="307" customFormat="true" ht="17.1" customHeight="true" x14ac:dyDescent="0.2">
      <c r="A174" s="1822"/>
      <c r="B174" s="1299" t="s">
        <v>201</v>
      </c>
      <c r="C174" s="1313">
        <v>16.546288999999998</v>
      </c>
      <c r="D174" s="1314">
        <v>85.414237000000014</v>
      </c>
      <c r="E174" s="1314">
        <v>36.460977</v>
      </c>
      <c r="F174" s="1314">
        <v>61.18788</v>
      </c>
      <c r="G174" s="1315">
        <v>0</v>
      </c>
      <c r="H174" s="1314">
        <v>5.4343580000000005</v>
      </c>
      <c r="I174" s="1314">
        <v>0</v>
      </c>
      <c r="J174" s="1314">
        <v>0</v>
      </c>
      <c r="K174" s="1314">
        <v>0</v>
      </c>
      <c r="L174" s="1315">
        <v>0</v>
      </c>
      <c r="M174" s="1314">
        <v>15.826163999999999</v>
      </c>
      <c r="N174" s="1314">
        <v>56.184875999999996</v>
      </c>
      <c r="O174" s="1314">
        <v>53.955358000000004</v>
      </c>
      <c r="P174" s="1314">
        <v>34.237068999999998</v>
      </c>
      <c r="Q174" s="1315">
        <v>33.971558000000002</v>
      </c>
      <c r="R174" s="1314">
        <v>0</v>
      </c>
      <c r="S174" s="1314">
        <v>32.821209000000003</v>
      </c>
      <c r="T174" s="1314">
        <v>15.369047999999999</v>
      </c>
      <c r="U174" s="1314">
        <v>10.919898</v>
      </c>
      <c r="V174" s="1314">
        <v>0</v>
      </c>
      <c r="W174" s="1314">
        <v>32.719541</v>
      </c>
      <c r="X174" s="1314">
        <v>39.041070000000005</v>
      </c>
      <c r="Y174" s="1314">
        <v>0</v>
      </c>
      <c r="Z174" s="1314">
        <v>15.932345</v>
      </c>
      <c r="AA174" s="1314">
        <v>10.81968</v>
      </c>
      <c r="AB174" s="1314">
        <v>1.44025</v>
      </c>
      <c r="AC174" s="1314">
        <v>3.9817239999999998</v>
      </c>
      <c r="AD174" s="1314">
        <v>1.2627120000000001</v>
      </c>
      <c r="AE174" s="1314">
        <v>2.5389240000000002</v>
      </c>
      <c r="AF174" s="1314">
        <v>25.552254000000001</v>
      </c>
      <c r="AG174" s="1314">
        <v>3.4237199999999999</v>
      </c>
      <c r="AH174" s="1314">
        <v>0</v>
      </c>
      <c r="AI174" s="1314">
        <v>3.7870080000000002</v>
      </c>
      <c r="AJ174" s="1316">
        <v>0</v>
      </c>
    </row>
    <row r="175" s="307" customFormat="true" ht="17.1" customHeight="true" x14ac:dyDescent="0.2">
      <c r="A175" s="1822"/>
      <c r="B175" s="1299" t="s">
        <v>319</v>
      </c>
      <c r="C175" s="1313">
        <v>13569.806043000044</v>
      </c>
      <c r="D175" s="1314">
        <v>11825.487622000006</v>
      </c>
      <c r="E175" s="1314">
        <v>9999.6501729999782</v>
      </c>
      <c r="F175" s="1314">
        <v>5504.7969590000012</v>
      </c>
      <c r="G175" s="1315">
        <v>751.71629200000029</v>
      </c>
      <c r="H175" s="1314">
        <v>1245.6060610000025</v>
      </c>
      <c r="I175" s="1314">
        <v>200.81072799999998</v>
      </c>
      <c r="J175" s="1314">
        <v>46.375419000000008</v>
      </c>
      <c r="K175" s="1314">
        <v>3.8842690000000002</v>
      </c>
      <c r="L175" s="1315">
        <v>0</v>
      </c>
      <c r="M175" s="1314">
        <v>11256.480079000001</v>
      </c>
      <c r="N175" s="1314">
        <v>10194.409096999994</v>
      </c>
      <c r="O175" s="1314">
        <v>9023.8520849999895</v>
      </c>
      <c r="P175" s="1314">
        <v>6820.2529860000004</v>
      </c>
      <c r="Q175" s="1315">
        <v>2859.7863649999967</v>
      </c>
      <c r="R175" s="1314">
        <v>1706.8234320000008</v>
      </c>
      <c r="S175" s="1314">
        <v>2019.7585490000015</v>
      </c>
      <c r="T175" s="1314">
        <v>5891.7342110000018</v>
      </c>
      <c r="U175" s="1314">
        <v>2162.6763910000009</v>
      </c>
      <c r="V175" s="1314">
        <v>2758.4471829999989</v>
      </c>
      <c r="W175" s="1314">
        <v>2373.6203900000005</v>
      </c>
      <c r="X175" s="1314">
        <v>1995.7515820000024</v>
      </c>
      <c r="Y175" s="1314">
        <v>3553.4391560000035</v>
      </c>
      <c r="Z175" s="1314">
        <v>1315.3446109999993</v>
      </c>
      <c r="AA175" s="1314">
        <v>871.43603600000085</v>
      </c>
      <c r="AB175" s="1314">
        <v>526.80681400000037</v>
      </c>
      <c r="AC175" s="1314">
        <v>121.61052299999999</v>
      </c>
      <c r="AD175" s="1314">
        <v>637.50936500000046</v>
      </c>
      <c r="AE175" s="1314">
        <v>1433.5631570000012</v>
      </c>
      <c r="AF175" s="1314">
        <v>4529.074761000008</v>
      </c>
      <c r="AG175" s="1314">
        <v>1424.2094810000003</v>
      </c>
      <c r="AH175" s="1314">
        <v>2919.6664439999963</v>
      </c>
      <c r="AI175" s="1314">
        <v>2036.318231000002</v>
      </c>
      <c r="AJ175" s="1316">
        <v>3373.6667719999991</v>
      </c>
    </row>
    <row r="176" s="307" customFormat="true" ht="17.1" customHeight="true" x14ac:dyDescent="0.2">
      <c r="A176" s="1822"/>
      <c r="B176" s="1299" t="s">
        <v>203</v>
      </c>
      <c r="C176" s="1313">
        <v>27.658779000000003</v>
      </c>
      <c r="D176" s="1314">
        <v>21.709551999999999</v>
      </c>
      <c r="E176" s="1314">
        <v>23.637803999999999</v>
      </c>
      <c r="F176" s="1314">
        <v>34.242398999999999</v>
      </c>
      <c r="G176" s="1315">
        <v>0</v>
      </c>
      <c r="H176" s="1314">
        <v>0</v>
      </c>
      <c r="I176" s="1314">
        <v>0</v>
      </c>
      <c r="J176" s="1314">
        <v>0</v>
      </c>
      <c r="K176" s="1314">
        <v>0</v>
      </c>
      <c r="L176" s="1315">
        <v>0</v>
      </c>
      <c r="M176" s="1314">
        <v>19.814191000000001</v>
      </c>
      <c r="N176" s="1314">
        <v>29.554139999999997</v>
      </c>
      <c r="O176" s="1314">
        <v>18.210415999999999</v>
      </c>
      <c r="P176" s="1314">
        <v>5.4273879999999997</v>
      </c>
      <c r="Q176" s="1315">
        <v>34.242398999999999</v>
      </c>
      <c r="R176" s="1314">
        <v>0</v>
      </c>
      <c r="S176" s="1314">
        <v>7.3556400000000002</v>
      </c>
      <c r="T176" s="1314">
        <v>0</v>
      </c>
      <c r="U176" s="1314">
        <v>0</v>
      </c>
      <c r="V176" s="1314">
        <v>80.716364999999996</v>
      </c>
      <c r="W176" s="1314">
        <v>5.6893279999999997</v>
      </c>
      <c r="X176" s="1314">
        <v>0</v>
      </c>
      <c r="Y176" s="1314">
        <v>0</v>
      </c>
      <c r="Z176" s="1314">
        <v>13.487201000000001</v>
      </c>
      <c r="AA176" s="1314">
        <v>0</v>
      </c>
      <c r="AB176" s="1314">
        <v>0</v>
      </c>
      <c r="AC176" s="1314">
        <v>0</v>
      </c>
      <c r="AD176" s="1314">
        <v>0</v>
      </c>
      <c r="AE176" s="1314">
        <v>0</v>
      </c>
      <c r="AF176" s="1314">
        <v>0</v>
      </c>
      <c r="AG176" s="1314">
        <v>0</v>
      </c>
      <c r="AH176" s="1314">
        <v>0</v>
      </c>
      <c r="AI176" s="1314">
        <v>0</v>
      </c>
      <c r="AJ176" s="1316">
        <v>0</v>
      </c>
    </row>
    <row r="177" s="307" customFormat="true" ht="17.1" customHeight="true" x14ac:dyDescent="0.2">
      <c r="A177" s="1822"/>
      <c r="B177" s="1299" t="s">
        <v>204</v>
      </c>
      <c r="C177" s="1313">
        <v>22.767180999999997</v>
      </c>
      <c r="D177" s="1314">
        <v>110.255692</v>
      </c>
      <c r="E177" s="1314">
        <v>109.37979200000001</v>
      </c>
      <c r="F177" s="1314">
        <v>13.362176999999999</v>
      </c>
      <c r="G177" s="1315">
        <v>0.89263800000000004</v>
      </c>
      <c r="H177" s="1314">
        <v>1.571682</v>
      </c>
      <c r="I177" s="1314">
        <v>0.89263800000000004</v>
      </c>
      <c r="J177" s="1314">
        <v>0</v>
      </c>
      <c r="K177" s="1314">
        <v>0</v>
      </c>
      <c r="L177" s="1315">
        <v>0</v>
      </c>
      <c r="M177" s="1314">
        <v>19.463535999999998</v>
      </c>
      <c r="N177" s="1314">
        <v>82.271570000000011</v>
      </c>
      <c r="O177" s="1314">
        <v>85.96394500000001</v>
      </c>
      <c r="P177" s="1314">
        <v>58.353027000000012</v>
      </c>
      <c r="Q177" s="1315">
        <v>8.1410820000000008</v>
      </c>
      <c r="R177" s="1314">
        <v>0</v>
      </c>
      <c r="S177" s="1314">
        <v>0</v>
      </c>
      <c r="T177" s="1314">
        <v>10.541957999999999</v>
      </c>
      <c r="U177" s="1314">
        <v>0</v>
      </c>
      <c r="V177" s="1314">
        <v>8.1410820000000008</v>
      </c>
      <c r="W177" s="1314">
        <v>0</v>
      </c>
      <c r="X177" s="1314">
        <v>209.049879</v>
      </c>
      <c r="Y177" s="1314">
        <v>0</v>
      </c>
      <c r="Z177" s="1314">
        <v>0</v>
      </c>
      <c r="AA177" s="1314">
        <v>0</v>
      </c>
      <c r="AB177" s="1314">
        <v>0</v>
      </c>
      <c r="AC177" s="1314">
        <v>0</v>
      </c>
      <c r="AD177" s="1314">
        <v>0</v>
      </c>
      <c r="AE177" s="1314">
        <v>0.89263800000000004</v>
      </c>
      <c r="AF177" s="1314">
        <v>0</v>
      </c>
      <c r="AG177" s="1314">
        <v>0</v>
      </c>
      <c r="AH177" s="1314">
        <v>0</v>
      </c>
      <c r="AI177" s="1314">
        <v>28.031922999999999</v>
      </c>
      <c r="AJ177" s="1316">
        <v>0</v>
      </c>
    </row>
    <row r="178" s="307" customFormat="true" ht="17.1" customHeight="true" x14ac:dyDescent="0.2">
      <c r="A178" s="1822"/>
      <c r="B178" s="1299" t="s">
        <v>205</v>
      </c>
      <c r="C178" s="1313">
        <v>92.761210000000005</v>
      </c>
      <c r="D178" s="1314">
        <v>146.18115800000007</v>
      </c>
      <c r="E178" s="1314">
        <v>168.45573200000001</v>
      </c>
      <c r="F178" s="1314">
        <v>281.70416700000004</v>
      </c>
      <c r="G178" s="1315">
        <v>69.522075000000015</v>
      </c>
      <c r="H178" s="1314">
        <v>9.6118230000000011</v>
      </c>
      <c r="I178" s="1314">
        <v>32.072843999999996</v>
      </c>
      <c r="J178" s="1314">
        <v>14.221238000000001</v>
      </c>
      <c r="K178" s="1314">
        <v>0</v>
      </c>
      <c r="L178" s="1315">
        <v>0</v>
      </c>
      <c r="M178" s="1314">
        <v>84.593464999999995</v>
      </c>
      <c r="N178" s="1314">
        <v>118.24554600000002</v>
      </c>
      <c r="O178" s="1314">
        <v>147.34479400000004</v>
      </c>
      <c r="P178" s="1314">
        <v>186.51942999999997</v>
      </c>
      <c r="Q178" s="1315">
        <v>166.01520200000002</v>
      </c>
      <c r="R178" s="1314">
        <v>0</v>
      </c>
      <c r="S178" s="1314">
        <v>0</v>
      </c>
      <c r="T178" s="1314">
        <v>0</v>
      </c>
      <c r="U178" s="1314">
        <v>112.553282</v>
      </c>
      <c r="V178" s="1314">
        <v>0</v>
      </c>
      <c r="W178" s="1314">
        <v>5.8955500000000001</v>
      </c>
      <c r="X178" s="1314">
        <v>49.915790000000001</v>
      </c>
      <c r="Y178" s="1314">
        <v>89.926940000000002</v>
      </c>
      <c r="Z178" s="1314">
        <v>1.2382439999999999</v>
      </c>
      <c r="AA178" s="1314">
        <v>0</v>
      </c>
      <c r="AB178" s="1314">
        <v>0</v>
      </c>
      <c r="AC178" s="1314">
        <v>11.828236</v>
      </c>
      <c r="AD178" s="1314">
        <v>136.12663899999998</v>
      </c>
      <c r="AE178" s="1314">
        <v>0</v>
      </c>
      <c r="AF178" s="1314">
        <v>12.863875</v>
      </c>
      <c r="AG178" s="1314">
        <v>177.36965400000003</v>
      </c>
      <c r="AH178" s="1314">
        <v>52.735904000000005</v>
      </c>
      <c r="AI178" s="1314">
        <v>64.361480000000014</v>
      </c>
      <c r="AJ178" s="1316">
        <v>43.808748000000001</v>
      </c>
    </row>
    <row r="179" s="307" customFormat="true" ht="17.1" customHeight="true" x14ac:dyDescent="0.2">
      <c r="A179" s="1822"/>
      <c r="B179" s="1299" t="s">
        <v>320</v>
      </c>
      <c r="C179" s="1313">
        <v>56.635634000000003</v>
      </c>
      <c r="D179" s="1314">
        <v>31.464821000000001</v>
      </c>
      <c r="E179" s="1314">
        <v>54.377267000000003</v>
      </c>
      <c r="F179" s="1314">
        <v>51.899712000000008</v>
      </c>
      <c r="G179" s="1315">
        <v>20.765395999999999</v>
      </c>
      <c r="H179" s="1314">
        <v>15.946816999999999</v>
      </c>
      <c r="I179" s="1314">
        <v>8.5170260000000013</v>
      </c>
      <c r="J179" s="1314">
        <v>1.638296</v>
      </c>
      <c r="K179" s="1314">
        <v>0</v>
      </c>
      <c r="L179" s="1315">
        <v>0</v>
      </c>
      <c r="M179" s="1314">
        <v>42.569437999999998</v>
      </c>
      <c r="N179" s="1314">
        <v>31.720005</v>
      </c>
      <c r="O179" s="1314">
        <v>43.919206000000003</v>
      </c>
      <c r="P179" s="1314">
        <v>50.564598000000004</v>
      </c>
      <c r="Q179" s="1315">
        <v>20.267443999999998</v>
      </c>
      <c r="R179" s="1314">
        <v>0</v>
      </c>
      <c r="S179" s="1314">
        <v>59.096291999999998</v>
      </c>
      <c r="T179" s="1314">
        <v>0</v>
      </c>
      <c r="U179" s="1314">
        <v>0.90969199999999995</v>
      </c>
      <c r="V179" s="1314">
        <v>12.088809999999999</v>
      </c>
      <c r="W179" s="1314">
        <v>10.56513</v>
      </c>
      <c r="X179" s="1314">
        <v>0</v>
      </c>
      <c r="Y179" s="1314">
        <v>23.169920000000001</v>
      </c>
      <c r="Z179" s="1314">
        <v>12.974134000000001</v>
      </c>
      <c r="AA179" s="1314">
        <v>6.2360420000000003</v>
      </c>
      <c r="AB179" s="1314">
        <v>1.7488760000000001</v>
      </c>
      <c r="AC179" s="1314">
        <v>4.53871</v>
      </c>
      <c r="AD179" s="1314">
        <v>14.898004</v>
      </c>
      <c r="AE179" s="1314">
        <v>17.949881999999999</v>
      </c>
      <c r="AF179" s="1314">
        <v>0</v>
      </c>
      <c r="AG179" s="1314">
        <v>4.3106949999999999</v>
      </c>
      <c r="AH179" s="1314">
        <v>25.594275</v>
      </c>
      <c r="AI179" s="1314">
        <v>13.293849</v>
      </c>
      <c r="AJ179" s="1316">
        <v>7.7685189999999995</v>
      </c>
    </row>
    <row r="180" s="307" customFormat="true" ht="17.1" customHeight="true" x14ac:dyDescent="0.2">
      <c r="A180" s="1823"/>
      <c r="B180" s="1304" t="s">
        <v>208</v>
      </c>
      <c r="C180" s="1317">
        <v>15075.947680000047</v>
      </c>
      <c r="D180" s="1318">
        <v>15076.43743800003</v>
      </c>
      <c r="E180" s="1318">
        <v>15075.22428700003</v>
      </c>
      <c r="F180" s="1318">
        <v>15085.697813000002</v>
      </c>
      <c r="G180" s="1319">
        <v>15056.345516999914</v>
      </c>
      <c r="H180" s="1318">
        <v>2684.2342049999947</v>
      </c>
      <c r="I180" s="1318">
        <v>2667.6639550000009</v>
      </c>
      <c r="J180" s="1318">
        <v>2685.805363000004</v>
      </c>
      <c r="K180" s="1318">
        <v>2687.3176389999921</v>
      </c>
      <c r="L180" s="1319">
        <v>2680.6026399999982</v>
      </c>
      <c r="M180" s="1318">
        <v>12392.572406000012</v>
      </c>
      <c r="N180" s="1318">
        <v>12395.217443000005</v>
      </c>
      <c r="O180" s="1318">
        <v>12388.234457000008</v>
      </c>
      <c r="P180" s="1318">
        <v>12394.74195400001</v>
      </c>
      <c r="Q180" s="1319">
        <v>12393.262672999957</v>
      </c>
      <c r="R180" s="1318">
        <v>3179.3690809999925</v>
      </c>
      <c r="S180" s="1318">
        <v>5572.9530420000028</v>
      </c>
      <c r="T180" s="1318">
        <v>8795.8967819999834</v>
      </c>
      <c r="U180" s="1318">
        <v>3030.6843449999974</v>
      </c>
      <c r="V180" s="1318">
        <v>4327.5561820000012</v>
      </c>
      <c r="W180" s="1318">
        <v>3952.3956540000036</v>
      </c>
      <c r="X180" s="1318">
        <v>3676.4391080000041</v>
      </c>
      <c r="Y180" s="1318">
        <v>7319.8895229999862</v>
      </c>
      <c r="Z180" s="1318">
        <v>1828.2793860000013</v>
      </c>
      <c r="AA180" s="1318">
        <v>1158.7985300000032</v>
      </c>
      <c r="AB180" s="1318">
        <v>1019.1490900000011</v>
      </c>
      <c r="AC180" s="1318">
        <v>7004.127197000008</v>
      </c>
      <c r="AD180" s="1318">
        <v>1631.4994149999986</v>
      </c>
      <c r="AE180" s="1318">
        <v>1732.2353410000003</v>
      </c>
      <c r="AF180" s="1318">
        <v>5869.4092319999982</v>
      </c>
      <c r="AG180" s="1318">
        <v>2339.0038220000038</v>
      </c>
      <c r="AH180" s="1318">
        <v>4937.9485719999875</v>
      </c>
      <c r="AI180" s="1318">
        <v>2850.7412450000074</v>
      </c>
      <c r="AJ180" s="1320">
        <v>5143.2771879999991</v>
      </c>
    </row>
    <row r="181" s="307" customFormat="true" ht="15" customHeight="true" x14ac:dyDescent="0.2">
      <c r="B181" s="406"/>
    </row>
    <row r="182" s="257" customFormat="true" ht="15" customHeight="true" x14ac:dyDescent="0.2">
      <c r="B182" s="511"/>
    </row>
    <row r="183" s="257" customFormat="true" ht="15" customHeight="true" x14ac:dyDescent="0.2">
      <c r="B183" s="511"/>
    </row>
    <row r="184" s="257" customFormat="true" ht="15" customHeight="true" x14ac:dyDescent="0.2">
      <c r="B184" s="511"/>
    </row>
    <row r="185" s="257" customFormat="true" ht="15" customHeight="true" x14ac:dyDescent="0.2">
      <c r="B185" s="511"/>
    </row>
    <row r="186" s="257" customFormat="true" ht="15" customHeight="true" x14ac:dyDescent="0.2">
      <c r="B186" s="511"/>
    </row>
    <row r="187" s="257" customFormat="true" ht="15" customHeight="true" x14ac:dyDescent="0.2">
      <c r="B187" s="511"/>
    </row>
    <row r="188" s="257" customFormat="true" ht="15" customHeight="true" x14ac:dyDescent="0.2">
      <c r="B188" s="511"/>
    </row>
    <row r="189" s="257" customFormat="true" ht="15" customHeight="true" x14ac:dyDescent="0.2">
      <c r="B189" s="511"/>
    </row>
    <row r="190" s="257" customFormat="true" ht="15" customHeight="true" x14ac:dyDescent="0.2">
      <c r="B190" s="511"/>
    </row>
    <row r="191" s="257" customFormat="true" ht="15" customHeight="true" x14ac:dyDescent="0.2">
      <c r="B191" s="511"/>
    </row>
    <row r="192" s="257" customFormat="true" ht="15" customHeight="true" x14ac:dyDescent="0.2">
      <c r="B192" s="511"/>
    </row>
    <row r="193" s="257" customFormat="true" ht="15" customHeight="true" x14ac:dyDescent="0.2">
      <c r="A193" s="471"/>
      <c r="B193" s="258"/>
      <c r="C193" s="512"/>
      <c r="D193" s="512"/>
      <c r="E193" s="512"/>
      <c r="F193" s="512"/>
      <c r="G193" s="512"/>
      <c r="H193" s="512"/>
      <c r="I193" s="512"/>
      <c r="J193" s="512"/>
      <c r="K193" s="512"/>
      <c r="L193" s="512"/>
      <c r="M193" s="512"/>
      <c r="N193" s="512"/>
      <c r="O193" s="512"/>
      <c r="P193" s="512"/>
      <c r="Q193" s="512"/>
      <c r="R193" s="512"/>
      <c r="S193" s="512"/>
      <c r="T193" s="512"/>
      <c r="U193" s="512"/>
      <c r="V193" s="512"/>
      <c r="W193" s="512"/>
      <c r="X193" s="512"/>
      <c r="Y193" s="512"/>
      <c r="Z193" s="512"/>
      <c r="AA193" s="512"/>
      <c r="AB193" s="512"/>
    </row>
    <row r="194" s="257" customFormat="true" ht="15" customHeight="true" x14ac:dyDescent="0.2">
      <c r="A194" s="471"/>
      <c r="B194" s="258"/>
      <c r="C194" s="512"/>
      <c r="D194" s="512"/>
      <c r="E194" s="512"/>
      <c r="F194" s="512"/>
      <c r="G194" s="512"/>
      <c r="H194" s="512"/>
      <c r="I194" s="512"/>
      <c r="J194" s="512"/>
      <c r="K194" s="512"/>
      <c r="L194" s="512"/>
      <c r="M194" s="512"/>
      <c r="N194" s="512"/>
      <c r="O194" s="512"/>
      <c r="P194" s="512"/>
      <c r="Q194" s="512"/>
      <c r="R194" s="512"/>
      <c r="S194" s="512"/>
      <c r="T194" s="512"/>
      <c r="U194" s="512"/>
      <c r="V194" s="512"/>
      <c r="W194" s="512"/>
      <c r="X194" s="512"/>
      <c r="Y194" s="512"/>
      <c r="Z194" s="512"/>
      <c r="AA194" s="512"/>
      <c r="AB194" s="512"/>
    </row>
    <row r="195" s="257" customFormat="true" ht="15" customHeight="true" x14ac:dyDescent="0.2">
      <c r="A195" s="471"/>
      <c r="B195" s="258"/>
      <c r="C195" s="512"/>
      <c r="D195" s="512"/>
      <c r="E195" s="512"/>
      <c r="F195" s="512"/>
      <c r="G195" s="512"/>
      <c r="H195" s="512"/>
      <c r="I195" s="512"/>
      <c r="J195" s="512"/>
      <c r="K195" s="512"/>
      <c r="L195" s="512"/>
      <c r="M195" s="512"/>
      <c r="N195" s="512"/>
      <c r="O195" s="512"/>
      <c r="P195" s="512"/>
      <c r="Q195" s="512"/>
      <c r="R195" s="512"/>
      <c r="S195" s="512"/>
      <c r="T195" s="512"/>
      <c r="U195" s="512"/>
      <c r="V195" s="512"/>
      <c r="W195" s="512"/>
      <c r="X195" s="512"/>
      <c r="Y195" s="512"/>
      <c r="Z195" s="512"/>
      <c r="AA195" s="512"/>
      <c r="AB195" s="512"/>
    </row>
    <row r="196" s="257" customFormat="true" ht="15" customHeight="true" x14ac:dyDescent="0.2">
      <c r="A196" s="471"/>
      <c r="B196" s="258"/>
      <c r="C196" s="512"/>
      <c r="D196" s="512"/>
      <c r="E196" s="512"/>
      <c r="F196" s="512"/>
      <c r="G196" s="512"/>
      <c r="H196" s="512"/>
      <c r="I196" s="512"/>
      <c r="J196" s="512"/>
      <c r="K196" s="512"/>
      <c r="L196" s="512"/>
      <c r="M196" s="512"/>
      <c r="N196" s="512"/>
      <c r="O196" s="512"/>
      <c r="P196" s="512"/>
      <c r="Q196" s="512"/>
      <c r="R196" s="512"/>
      <c r="S196" s="512"/>
      <c r="T196" s="512"/>
      <c r="U196" s="512"/>
      <c r="V196" s="512"/>
      <c r="W196" s="512"/>
      <c r="X196" s="512"/>
      <c r="Y196" s="512"/>
      <c r="Z196" s="512"/>
      <c r="AA196" s="512"/>
      <c r="AB196" s="512"/>
    </row>
    <row r="197" s="257" customFormat="true" ht="15" customHeight="true" x14ac:dyDescent="0.2">
      <c r="A197" s="471"/>
      <c r="B197" s="258"/>
      <c r="C197" s="512"/>
      <c r="D197" s="512"/>
      <c r="E197" s="512"/>
      <c r="F197" s="512"/>
      <c r="G197" s="512"/>
      <c r="H197" s="512"/>
      <c r="I197" s="512"/>
      <c r="J197" s="512"/>
      <c r="K197" s="512"/>
      <c r="L197" s="512"/>
      <c r="M197" s="512"/>
      <c r="N197" s="512"/>
      <c r="O197" s="512"/>
      <c r="P197" s="512"/>
      <c r="Q197" s="512"/>
      <c r="R197" s="512"/>
      <c r="S197" s="512"/>
      <c r="T197" s="512"/>
      <c r="U197" s="512"/>
      <c r="V197" s="512"/>
      <c r="W197" s="512"/>
      <c r="X197" s="512"/>
      <c r="Y197" s="512"/>
      <c r="Z197" s="512"/>
      <c r="AA197" s="512"/>
      <c r="AB197" s="512"/>
    </row>
    <row r="198" s="257" customFormat="true" ht="15" customHeight="true" x14ac:dyDescent="0.2">
      <c r="A198" s="471"/>
      <c r="B198" s="258"/>
      <c r="C198" s="512"/>
      <c r="D198" s="512"/>
      <c r="E198" s="512"/>
      <c r="F198" s="512"/>
      <c r="G198" s="512"/>
      <c r="H198" s="512"/>
      <c r="I198" s="512"/>
      <c r="J198" s="512"/>
      <c r="K198" s="512"/>
      <c r="L198" s="512"/>
      <c r="M198" s="512"/>
      <c r="N198" s="512"/>
      <c r="O198" s="512"/>
      <c r="P198" s="512"/>
      <c r="Q198" s="512"/>
      <c r="R198" s="512"/>
      <c r="S198" s="512"/>
      <c r="T198" s="512"/>
      <c r="U198" s="512"/>
      <c r="V198" s="512"/>
      <c r="W198" s="512"/>
      <c r="X198" s="512"/>
      <c r="Y198" s="512"/>
      <c r="Z198" s="512"/>
      <c r="AA198" s="512"/>
      <c r="AB198" s="512"/>
    </row>
    <row r="199" s="257" customFormat="true" ht="15" customHeight="true" x14ac:dyDescent="0.2">
      <c r="A199" s="475"/>
      <c r="B199" s="258"/>
      <c r="C199" s="513"/>
      <c r="D199" s="513"/>
      <c r="E199" s="513"/>
      <c r="F199" s="513"/>
      <c r="G199" s="513"/>
      <c r="H199" s="513"/>
      <c r="I199" s="513"/>
      <c r="J199" s="513"/>
      <c r="K199" s="513"/>
      <c r="L199" s="513"/>
      <c r="M199" s="513"/>
      <c r="N199" s="513"/>
      <c r="O199" s="513"/>
      <c r="P199" s="513"/>
      <c r="Q199" s="513"/>
      <c r="R199" s="513"/>
      <c r="S199" s="513"/>
      <c r="T199" s="513"/>
      <c r="U199" s="513"/>
    </row>
    <row r="200" s="257" customFormat="true" ht="15" customHeight="true" x14ac:dyDescent="0.2">
      <c r="A200" s="472"/>
      <c r="B200" s="258"/>
      <c r="C200" s="513"/>
      <c r="D200" s="513"/>
      <c r="E200" s="513"/>
      <c r="F200" s="513"/>
      <c r="G200" s="513"/>
      <c r="H200" s="513"/>
      <c r="I200" s="513"/>
      <c r="J200" s="513"/>
      <c r="K200" s="513"/>
      <c r="L200" s="513"/>
      <c r="M200" s="513"/>
      <c r="N200" s="513"/>
      <c r="O200" s="513"/>
      <c r="P200" s="513"/>
      <c r="Q200" s="513"/>
      <c r="R200" s="513"/>
      <c r="S200" s="513"/>
      <c r="T200" s="513"/>
      <c r="U200" s="513"/>
    </row>
    <row r="201" s="257" customFormat="true" ht="15" customHeight="true" x14ac:dyDescent="0.2">
      <c r="A201" s="475"/>
      <c r="B201" s="258"/>
      <c r="C201" s="513"/>
      <c r="D201" s="513"/>
      <c r="E201" s="513"/>
      <c r="F201" s="513"/>
      <c r="G201" s="513"/>
      <c r="H201" s="513"/>
      <c r="I201" s="513"/>
      <c r="J201" s="513"/>
      <c r="K201" s="513"/>
      <c r="L201" s="513"/>
      <c r="M201" s="513"/>
      <c r="N201" s="513"/>
      <c r="O201" s="513"/>
      <c r="P201" s="513"/>
      <c r="Q201" s="513"/>
      <c r="R201" s="513"/>
      <c r="S201" s="513"/>
      <c r="T201" s="513"/>
      <c r="U201" s="513"/>
    </row>
    <row r="202" s="257" customFormat="true" ht="15" customHeight="true" x14ac:dyDescent="0.2">
      <c r="A202" s="475"/>
      <c r="B202" s="258"/>
      <c r="C202" s="513"/>
      <c r="D202" s="513"/>
      <c r="E202" s="513"/>
      <c r="F202" s="513"/>
      <c r="G202" s="513"/>
      <c r="H202" s="513"/>
      <c r="I202" s="513"/>
      <c r="J202" s="513"/>
      <c r="K202" s="513"/>
      <c r="L202" s="513"/>
      <c r="M202" s="513"/>
      <c r="N202" s="513"/>
      <c r="O202" s="513"/>
      <c r="P202" s="513"/>
      <c r="Q202" s="513"/>
      <c r="R202" s="513"/>
      <c r="S202" s="513"/>
      <c r="T202" s="513"/>
      <c r="U202" s="513"/>
    </row>
    <row r="203" s="257" customFormat="true" ht="15" customHeight="true" x14ac:dyDescent="0.2">
      <c r="A203" s="475"/>
      <c r="B203" s="258"/>
      <c r="C203" s="513"/>
      <c r="D203" s="513"/>
      <c r="E203" s="513"/>
      <c r="F203" s="513"/>
      <c r="G203" s="513"/>
      <c r="H203" s="513"/>
      <c r="I203" s="513"/>
      <c r="J203" s="513"/>
      <c r="K203" s="513"/>
      <c r="L203" s="513"/>
      <c r="M203" s="513"/>
      <c r="N203" s="513"/>
      <c r="O203" s="513"/>
      <c r="P203" s="513"/>
      <c r="Q203" s="513"/>
      <c r="R203" s="513"/>
      <c r="S203" s="513"/>
      <c r="T203" s="513"/>
      <c r="U203" s="513"/>
    </row>
    <row r="204" s="257" customFormat="true" ht="15" customHeight="true" x14ac:dyDescent="0.2">
      <c r="A204" s="475"/>
      <c r="B204" s="258"/>
      <c r="C204" s="513"/>
      <c r="D204" s="513"/>
      <c r="E204" s="513"/>
      <c r="F204" s="513"/>
      <c r="G204" s="513"/>
      <c r="H204" s="513"/>
      <c r="I204" s="513"/>
      <c r="J204" s="513"/>
      <c r="K204" s="513"/>
      <c r="L204" s="513"/>
      <c r="M204" s="513"/>
      <c r="N204" s="513"/>
      <c r="O204" s="513"/>
      <c r="P204" s="513"/>
      <c r="Q204" s="513"/>
      <c r="R204" s="513"/>
      <c r="S204" s="513"/>
      <c r="T204" s="513"/>
      <c r="U204" s="513"/>
    </row>
    <row r="205" s="257" customFormat="true" ht="15" customHeight="true" x14ac:dyDescent="0.2">
      <c r="A205" s="475"/>
      <c r="B205" s="258"/>
      <c r="C205" s="513"/>
      <c r="D205" s="513"/>
      <c r="E205" s="513"/>
      <c r="F205" s="513"/>
      <c r="G205" s="513"/>
      <c r="H205" s="513"/>
      <c r="I205" s="513"/>
      <c r="J205" s="513"/>
      <c r="K205" s="513"/>
      <c r="L205" s="513"/>
      <c r="M205" s="513"/>
      <c r="N205" s="513"/>
      <c r="O205" s="513"/>
      <c r="P205" s="513"/>
      <c r="Q205" s="513"/>
      <c r="R205" s="513"/>
      <c r="S205" s="513"/>
      <c r="T205" s="513"/>
      <c r="U205" s="513"/>
    </row>
    <row r="206" s="257" customFormat="true" ht="15" customHeight="true" x14ac:dyDescent="0.2">
      <c r="B206" s="511"/>
    </row>
    <row r="207" s="257" customFormat="true" ht="17.25" customHeight="true" x14ac:dyDescent="0.2"/>
    <row r="208" s="257" customFormat="true" ht="22.5" customHeight="true" x14ac:dyDescent="0.35">
      <c r="A208" s="1856" t="str">
        <f>A1026</f>
        <v>Cambodia</v>
      </c>
      <c r="B208" s="1857"/>
    </row>
    <row r="209" s="257" customFormat="true" ht="22.5" customHeight="true" x14ac:dyDescent="0.3">
      <c r="A209" s="476" t="s">
        <v>209</v>
      </c>
      <c r="B209" s="397"/>
    </row>
    <row r="210" s="257" customFormat="true" ht="22.5" customHeight="true" x14ac:dyDescent="0.35">
      <c r="A210" s="398" t="str">
        <f>A1034</f>
        <v>2010</v>
      </c>
      <c r="B210" s="514"/>
    </row>
    <row r="211" s="257" customFormat="true" ht="15" customHeight="true" x14ac:dyDescent="0.35">
      <c r="A211" s="399"/>
      <c r="B211" s="397"/>
    </row>
    <row r="212" s="257" customFormat="true" ht="15" customHeight="true" x14ac:dyDescent="0.25">
      <c r="A212" s="400" t="s">
        <v>147</v>
      </c>
      <c r="B212" s="397"/>
    </row>
    <row r="213" s="257" customFormat="true" ht="15" customHeight="true" x14ac:dyDescent="0.25">
      <c r="A213" s="1852" t="s">
        <v>40</v>
      </c>
      <c r="B213" s="1853"/>
    </row>
    <row r="214" s="257" customFormat="true" ht="15" customHeight="true" x14ac:dyDescent="0.2">
      <c r="A214" s="1854" t="s">
        <v>39</v>
      </c>
      <c r="B214" s="1855"/>
    </row>
    <row r="215" s="257" customFormat="true" ht="15" customHeight="true" x14ac:dyDescent="0.2">
      <c r="A215" s="401" t="s">
        <v>148</v>
      </c>
      <c r="B215" s="397" t="str">
        <f>A1025</f>
        <v>DHS10</v>
      </c>
    </row>
    <row r="216" s="257" customFormat="true" ht="15" customHeight="true" x14ac:dyDescent="0.2">
      <c r="A216" s="401"/>
      <c r="B216" s="397"/>
    </row>
    <row r="217" s="257" customFormat="true" ht="15" customHeight="true" x14ac:dyDescent="0.2">
      <c r="A217" s="401"/>
      <c r="B217" s="403"/>
    </row>
    <row r="218" s="257" customFormat="true" ht="15" customHeight="true" x14ac:dyDescent="0.2">
      <c r="A218" s="401"/>
      <c r="B218" s="397"/>
    </row>
    <row r="219" s="257" customFormat="true" ht="15" customHeight="true" x14ac:dyDescent="0.2">
      <c r="A219" s="404"/>
      <c r="B219" s="405"/>
    </row>
    <row r="220" s="307" customFormat="true" ht="20.1" customHeight="true" x14ac:dyDescent="0.2">
      <c r="A220" s="1845" t="s">
        <v>309</v>
      </c>
      <c r="B220" s="1845"/>
      <c r="C220" s="1847" t="s">
        <v>150</v>
      </c>
      <c r="D220" s="1848"/>
      <c r="E220" s="1848"/>
      <c r="F220" s="1848"/>
      <c r="G220" s="1849"/>
      <c r="H220" s="1849" t="s">
        <v>38</v>
      </c>
      <c r="I220" s="1848"/>
      <c r="J220" s="1848"/>
      <c r="K220" s="1848"/>
      <c r="L220" s="1849"/>
      <c r="M220" s="1849" t="s">
        <v>37</v>
      </c>
      <c r="N220" s="1848"/>
      <c r="O220" s="1848"/>
      <c r="P220" s="1848"/>
      <c r="Q220" s="1849"/>
      <c r="R220" s="1849" t="s">
        <v>151</v>
      </c>
      <c r="S220" s="1848"/>
      <c r="T220" s="1848"/>
      <c r="U220" s="1848"/>
      <c r="V220" s="1848"/>
      <c r="W220" s="1848"/>
      <c r="X220" s="1848"/>
      <c r="Y220" s="1848"/>
      <c r="Z220" s="1848"/>
      <c r="AA220" s="1848"/>
      <c r="AB220" s="1848"/>
      <c r="AC220" s="1848"/>
      <c r="AD220" s="1848"/>
      <c r="AE220" s="1848"/>
      <c r="AF220" s="1848"/>
      <c r="AG220" s="1848"/>
      <c r="AH220" s="1848"/>
      <c r="AI220" s="1848"/>
      <c r="AJ220" s="1849"/>
    </row>
    <row r="221" s="433" customFormat="true" ht="45" customHeight="true" x14ac:dyDescent="0.2">
      <c r="A221" s="1851"/>
      <c r="B221" s="1851"/>
      <c r="C221" s="1321" t="s">
        <v>0</v>
      </c>
      <c r="D221" s="1322" t="s">
        <v>1</v>
      </c>
      <c r="E221" s="1322" t="s">
        <v>2</v>
      </c>
      <c r="F221" s="1322" t="s">
        <v>3</v>
      </c>
      <c r="G221" s="1323" t="s">
        <v>4</v>
      </c>
      <c r="H221" s="1322" t="s">
        <v>0</v>
      </c>
      <c r="I221" s="1322" t="s">
        <v>1</v>
      </c>
      <c r="J221" s="1322" t="s">
        <v>2</v>
      </c>
      <c r="K221" s="1322" t="s">
        <v>3</v>
      </c>
      <c r="L221" s="1323" t="s">
        <v>4</v>
      </c>
      <c r="M221" s="1322" t="s">
        <v>0</v>
      </c>
      <c r="N221" s="1322" t="s">
        <v>1</v>
      </c>
      <c r="O221" s="1322" t="s">
        <v>2</v>
      </c>
      <c r="P221" s="1322" t="s">
        <v>3</v>
      </c>
      <c r="Q221" s="1323" t="s">
        <v>4</v>
      </c>
      <c r="R221" s="1322" t="s">
        <v>152</v>
      </c>
      <c r="S221" s="1322" t="s">
        <v>310</v>
      </c>
      <c r="T221" s="1322" t="s">
        <v>154</v>
      </c>
      <c r="U221" s="1322" t="s">
        <v>155</v>
      </c>
      <c r="V221" s="1322" t="s">
        <v>156</v>
      </c>
      <c r="W221" s="1322" t="s">
        <v>157</v>
      </c>
      <c r="X221" s="1322" t="s">
        <v>311</v>
      </c>
      <c r="Y221" s="1322" t="s">
        <v>159</v>
      </c>
      <c r="Z221" s="1322" t="s">
        <v>160</v>
      </c>
      <c r="AA221" s="1322" t="s">
        <v>162</v>
      </c>
      <c r="AB221" s="1322" t="s">
        <v>163</v>
      </c>
      <c r="AC221" s="1322" t="s">
        <v>164</v>
      </c>
      <c r="AD221" s="1322" t="s">
        <v>312</v>
      </c>
      <c r="AE221" s="1322" t="s">
        <v>165</v>
      </c>
      <c r="AF221" s="1322" t="s">
        <v>166</v>
      </c>
      <c r="AG221" s="1322" t="s">
        <v>167</v>
      </c>
      <c r="AH221" s="1322" t="s">
        <v>168</v>
      </c>
      <c r="AI221" s="1322" t="s">
        <v>169</v>
      </c>
      <c r="AJ221" s="1324" t="s">
        <v>170</v>
      </c>
    </row>
    <row r="222" s="307" customFormat="true" ht="17.1" customHeight="true" x14ac:dyDescent="0.2">
      <c r="A222" s="1850" t="s">
        <v>36</v>
      </c>
      <c r="B222" s="1325" t="s">
        <v>15</v>
      </c>
      <c r="C222" s="1326">
        <v>29.989784733536784</v>
      </c>
      <c r="D222" s="1327">
        <v>39.30142957627897</v>
      </c>
      <c r="E222" s="1327">
        <v>46.593584205628481</v>
      </c>
      <c r="F222" s="1327">
        <v>56.776100829265552</v>
      </c>
      <c r="G222" s="1328">
        <v>83.760655335276908</v>
      </c>
      <c r="H222" s="1327">
        <v>54.513234851937085</v>
      </c>
      <c r="I222" s="1327">
        <v>77.897517158372295</v>
      </c>
      <c r="J222" s="1327">
        <v>89.522866255442722</v>
      </c>
      <c r="K222" s="1327">
        <v>96.434852969757202</v>
      </c>
      <c r="L222" s="1328">
        <v>99.216439653277106</v>
      </c>
      <c r="M222" s="1327">
        <v>28.708148626653156</v>
      </c>
      <c r="N222" s="1327">
        <v>36.854810783170919</v>
      </c>
      <c r="O222" s="1327">
        <v>44.564458552770873</v>
      </c>
      <c r="P222" s="1327">
        <v>49.404551024982055</v>
      </c>
      <c r="Q222" s="1328">
        <v>61.96100580049071</v>
      </c>
      <c r="R222" s="1327">
        <v>58.638830964889912</v>
      </c>
      <c r="S222" s="1327">
        <v>46.47751354586061</v>
      </c>
      <c r="T222" s="1327">
        <v>28.367367434195806</v>
      </c>
      <c r="U222" s="1327">
        <v>49.570200290852178</v>
      </c>
      <c r="V222" s="1327">
        <v>63.761769380597229</v>
      </c>
      <c r="W222" s="1327">
        <v>45.07600302113832</v>
      </c>
      <c r="X222" s="1327">
        <v>61.430099225241939</v>
      </c>
      <c r="Y222" s="1327">
        <v>34.17344389065051</v>
      </c>
      <c r="Z222" s="1327">
        <v>20.626386000986795</v>
      </c>
      <c r="AA222" s="1327">
        <v>45.368599662015498</v>
      </c>
      <c r="AB222" s="1327">
        <v>65.916784314836676</v>
      </c>
      <c r="AC222" s="1327">
        <v>91.020329272025236</v>
      </c>
      <c r="AD222" s="1327">
        <v>71.080111052323076</v>
      </c>
      <c r="AE222" s="1327">
        <v>45.636547455075515</v>
      </c>
      <c r="AF222" s="1327">
        <v>67.404127707548682</v>
      </c>
      <c r="AG222" s="1327">
        <v>51.419972250788526</v>
      </c>
      <c r="AH222" s="1327">
        <v>67.217771906758571</v>
      </c>
      <c r="AI222" s="1327">
        <v>81.408185020044755</v>
      </c>
      <c r="AJ222" s="1329">
        <v>3.7271580743744286</v>
      </c>
    </row>
    <row r="223" s="307" customFormat="true" ht="17.1" customHeight="true" x14ac:dyDescent="0.2">
      <c r="A223" s="1822"/>
      <c r="B223" s="1330" t="s">
        <v>16</v>
      </c>
      <c r="C223" s="1331">
        <v>26.145197098032153</v>
      </c>
      <c r="D223" s="1332">
        <v>20.031642538494296</v>
      </c>
      <c r="E223" s="1332">
        <v>16.187258466614288</v>
      </c>
      <c r="F223" s="1332">
        <v>11.385571115005082</v>
      </c>
      <c r="G223" s="1333">
        <v>5.0642143695752848</v>
      </c>
      <c r="H223" s="1332">
        <v>18.732699451848006</v>
      </c>
      <c r="I223" s="1332">
        <v>7.2012749814105614</v>
      </c>
      <c r="J223" s="1332">
        <v>5.6586758330931142</v>
      </c>
      <c r="K223" s="1332">
        <v>1.8901717557624438</v>
      </c>
      <c r="L223" s="1333">
        <v>0.71494999659016856</v>
      </c>
      <c r="M223" s="1332">
        <v>27.19666551138528</v>
      </c>
      <c r="N223" s="1332">
        <v>20.712047973681681</v>
      </c>
      <c r="O223" s="1332">
        <v>17.521905469917439</v>
      </c>
      <c r="P223" s="1332">
        <v>13.600087916473719</v>
      </c>
      <c r="Q223" s="1333">
        <v>9.4484629272147327</v>
      </c>
      <c r="R223" s="1332">
        <v>33.529166064785763</v>
      </c>
      <c r="S223" s="1332">
        <v>51.400976132610275</v>
      </c>
      <c r="T223" s="1332">
        <v>8.8149426199318714</v>
      </c>
      <c r="U223" s="1332">
        <v>7.1233046871465007</v>
      </c>
      <c r="V223" s="1332">
        <v>35.059059493582978</v>
      </c>
      <c r="W223" s="1332">
        <v>13.556464974985055</v>
      </c>
      <c r="X223" s="1332">
        <v>9.5117421430715439</v>
      </c>
      <c r="Y223" s="1332">
        <v>6.3449345449909584</v>
      </c>
      <c r="Z223" s="1332">
        <v>1.3259744684854378</v>
      </c>
      <c r="AA223" s="1332">
        <v>16.236516597790406</v>
      </c>
      <c r="AB223" s="1332">
        <v>29.740097806958872</v>
      </c>
      <c r="AC223" s="1332">
        <v>3.2858924335904192</v>
      </c>
      <c r="AD223" s="1332">
        <v>13.410157490004382</v>
      </c>
      <c r="AE223" s="1332">
        <v>22.630770132103269</v>
      </c>
      <c r="AF223" s="1332">
        <v>2.079252347508096</v>
      </c>
      <c r="AG223" s="1332">
        <v>48.22048638139043</v>
      </c>
      <c r="AH223" s="1332">
        <v>23.010125711775096</v>
      </c>
      <c r="AI223" s="1332">
        <v>12.227218763999877</v>
      </c>
      <c r="AJ223" s="1334">
        <v>0.10614749702267069</v>
      </c>
    </row>
    <row r="224" s="307" customFormat="true" ht="17.1" customHeight="true" x14ac:dyDescent="0.2">
      <c r="A224" s="1822"/>
      <c r="B224" s="1330" t="s">
        <v>20</v>
      </c>
      <c r="C224" s="1331">
        <v>43.865018168430794</v>
      </c>
      <c r="D224" s="1332">
        <v>40.666927885226578</v>
      </c>
      <c r="E224" s="1332">
        <v>37.219157327757053</v>
      </c>
      <c r="F224" s="1332">
        <v>31.838328055729185</v>
      </c>
      <c r="G224" s="1333">
        <v>11.175130295147879</v>
      </c>
      <c r="H224" s="1332">
        <v>26.75406569621515</v>
      </c>
      <c r="I224" s="1332">
        <v>14.90120786021717</v>
      </c>
      <c r="J224" s="1332">
        <v>4.8184579114640682</v>
      </c>
      <c r="K224" s="1332">
        <v>1.6749752744803885</v>
      </c>
      <c r="L224" s="1333">
        <v>6.8610350132727441E-2</v>
      </c>
      <c r="M224" s="1332">
        <v>44.095185861961589</v>
      </c>
      <c r="N224" s="1332">
        <v>42.433141243147432</v>
      </c>
      <c r="O224" s="1332">
        <v>37.913635977311536</v>
      </c>
      <c r="P224" s="1332">
        <v>36.995361058544155</v>
      </c>
      <c r="Q224" s="1333">
        <v>28.590531272295006</v>
      </c>
      <c r="R224" s="1332">
        <v>7.8320029703247291</v>
      </c>
      <c r="S224" s="1332">
        <v>2.1215103215290991</v>
      </c>
      <c r="T224" s="1332">
        <v>62.817689945872502</v>
      </c>
      <c r="U224" s="1332">
        <v>43.306495022001421</v>
      </c>
      <c r="V224" s="1332">
        <v>1.1791711258197397</v>
      </c>
      <c r="W224" s="1332">
        <v>41.367532003876597</v>
      </c>
      <c r="X224" s="1332">
        <v>29.05815863168646</v>
      </c>
      <c r="Y224" s="1332">
        <v>59.481621564358775</v>
      </c>
      <c r="Z224" s="1332">
        <v>78.047639530527803</v>
      </c>
      <c r="AA224" s="1332">
        <v>38.394883740193904</v>
      </c>
      <c r="AB224" s="1332">
        <v>4.3431178782044055</v>
      </c>
      <c r="AC224" s="1332">
        <v>5.6937782943844599</v>
      </c>
      <c r="AD224" s="1332">
        <v>15.509731457672652</v>
      </c>
      <c r="AE224" s="1332">
        <v>31.732682412821205</v>
      </c>
      <c r="AF224" s="1332">
        <v>30.516619944943262</v>
      </c>
      <c r="AG224" s="1332">
        <v>0.35954136782081869</v>
      </c>
      <c r="AH224" s="1332">
        <v>9.7721023814664658</v>
      </c>
      <c r="AI224" s="1332">
        <v>6.3645962159552649</v>
      </c>
      <c r="AJ224" s="1334">
        <v>96.166694428602966</v>
      </c>
    </row>
    <row r="225" s="307" customFormat="true" ht="17.1" customHeight="true" x14ac:dyDescent="0.2">
      <c r="A225" s="1822" t="s">
        <v>322</v>
      </c>
      <c r="B225" s="1330" t="s">
        <v>323</v>
      </c>
      <c r="C225" s="1331">
        <v>56.102543850165354</v>
      </c>
      <c r="D225" s="1332">
        <v>59.313094088795779</v>
      </c>
      <c r="E225" s="1332">
        <v>62.645500545845202</v>
      </c>
      <c r="F225" s="1332">
        <v>67.820690345147355</v>
      </c>
      <c r="G225" s="1333">
        <v>88.736327305978634</v>
      </c>
      <c r="H225" s="1332">
        <v>73.166236364237164</v>
      </c>
      <c r="I225" s="1332">
        <v>85.068311800717126</v>
      </c>
      <c r="J225" s="1332">
        <v>95.181542088535934</v>
      </c>
      <c r="K225" s="1332">
        <v>98.325024725519611</v>
      </c>
      <c r="L225" s="1333">
        <v>99.87776875426789</v>
      </c>
      <c r="M225" s="1332">
        <v>55.865514133676342</v>
      </c>
      <c r="N225" s="1332">
        <v>57.543274555687731</v>
      </c>
      <c r="O225" s="1332">
        <v>61.989007872325885</v>
      </c>
      <c r="P225" s="1332">
        <v>62.8911067526045</v>
      </c>
      <c r="Q225" s="1333">
        <v>70.972017031176676</v>
      </c>
      <c r="R225" s="1332">
        <v>91.736633737490919</v>
      </c>
      <c r="S225" s="1332">
        <v>97.878489678470871</v>
      </c>
      <c r="T225" s="1332">
        <v>37.182310054127676</v>
      </c>
      <c r="U225" s="1332">
        <v>56.693504977998657</v>
      </c>
      <c r="V225" s="1332">
        <v>98.785355226151921</v>
      </c>
      <c r="W225" s="1332">
        <v>57.44430527096209</v>
      </c>
      <c r="X225" s="1332">
        <v>70.941841368313462</v>
      </c>
      <c r="Y225" s="1332">
        <v>40.518378435641466</v>
      </c>
      <c r="Z225" s="1332">
        <v>21.932818313797913</v>
      </c>
      <c r="AA225" s="1332">
        <v>61.605116259805904</v>
      </c>
      <c r="AB225" s="1332">
        <v>95.412602487826376</v>
      </c>
      <c r="AC225" s="1332">
        <v>94.078569794717566</v>
      </c>
      <c r="AD225" s="1332">
        <v>84.490268542327385</v>
      </c>
      <c r="AE225" s="1332">
        <v>67.681433189279275</v>
      </c>
      <c r="AF225" s="1332">
        <v>69.433156982501643</v>
      </c>
      <c r="AG225" s="1332">
        <v>99.640458632179161</v>
      </c>
      <c r="AH225" s="1332">
        <v>90.227897618533575</v>
      </c>
      <c r="AI225" s="1332">
        <v>93.635403784044726</v>
      </c>
      <c r="AJ225" s="1334">
        <v>3.8333055713970992</v>
      </c>
    </row>
    <row r="226" s="307" customFormat="true" ht="17.1" customHeight="true" x14ac:dyDescent="0.2">
      <c r="A226" s="1822"/>
      <c r="B226" s="1330" t="s">
        <v>324</v>
      </c>
      <c r="C226" s="1331">
        <v>41.773943938229344</v>
      </c>
      <c r="D226" s="1332">
        <v>39.661989848841358</v>
      </c>
      <c r="E226" s="1332">
        <v>36.27545158127964</v>
      </c>
      <c r="F226" s="1332">
        <v>31.255321264773432</v>
      </c>
      <c r="G226" s="1333">
        <v>11.020611496893901</v>
      </c>
      <c r="H226" s="1332">
        <v>26.021056534446558</v>
      </c>
      <c r="I226" s="1332">
        <v>14.413152942196827</v>
      </c>
      <c r="J226" s="1332">
        <v>4.6565557848280967</v>
      </c>
      <c r="K226" s="1332">
        <v>1.655232613906872</v>
      </c>
      <c r="L226" s="1333">
        <v>6.8573535389788373E-2</v>
      </c>
      <c r="M226" s="1332">
        <v>41.960578188612132</v>
      </c>
      <c r="N226" s="1332">
        <v>41.191234244005855</v>
      </c>
      <c r="O226" s="1332">
        <v>37.090042226594363</v>
      </c>
      <c r="P226" s="1332">
        <v>36.049230000774848</v>
      </c>
      <c r="Q226" s="1333">
        <v>28.223936765420731</v>
      </c>
      <c r="R226" s="1332">
        <v>6.8353077753290412</v>
      </c>
      <c r="S226" s="1332">
        <v>1.912832482107965</v>
      </c>
      <c r="T226" s="1332">
        <v>62.641865242367423</v>
      </c>
      <c r="U226" s="1332">
        <v>43.221528766632453</v>
      </c>
      <c r="V226" s="1332">
        <v>0.3789501582489217</v>
      </c>
      <c r="W226" s="1332">
        <v>32.728357361967689</v>
      </c>
      <c r="X226" s="1332">
        <v>29.05815863168646</v>
      </c>
      <c r="Y226" s="1332">
        <v>59.380283272616921</v>
      </c>
      <c r="Z226" s="1332">
        <v>77.343280618272019</v>
      </c>
      <c r="AA226" s="1332">
        <v>28.482665095882805</v>
      </c>
      <c r="AB226" s="1332">
        <v>4.3320268283809122</v>
      </c>
      <c r="AC226" s="1332">
        <v>5.358756993285394</v>
      </c>
      <c r="AD226" s="1332">
        <v>15.509731457672652</v>
      </c>
      <c r="AE226" s="1332">
        <v>27.743479516043436</v>
      </c>
      <c r="AF226" s="1332">
        <v>30.358549652412432</v>
      </c>
      <c r="AG226" s="1332">
        <v>0.35184727513753505</v>
      </c>
      <c r="AH226" s="1332">
        <v>9.0077470130444546</v>
      </c>
      <c r="AI226" s="1332">
        <v>6.3460188965563509</v>
      </c>
      <c r="AJ226" s="1334">
        <v>96.045720431430155</v>
      </c>
    </row>
    <row r="227" s="307" customFormat="true" ht="17.1" customHeight="true" x14ac:dyDescent="0.2">
      <c r="A227" s="1822"/>
      <c r="B227" s="1330" t="s">
        <v>325</v>
      </c>
      <c r="C227" s="1331">
        <v>5.7785680773866768E-2</v>
      </c>
      <c r="D227" s="1332">
        <v>3.3670978537492902E-2</v>
      </c>
      <c r="E227" s="1332">
        <v>0.21557870305137128</v>
      </c>
      <c r="F227" s="1332">
        <v>0.50025415955469765</v>
      </c>
      <c r="G227" s="1333">
        <v>9.9681991279831433E-2</v>
      </c>
      <c r="H227" s="1332">
        <v>0.1088086872061898</v>
      </c>
      <c r="I227" s="1332">
        <v>3.5817593057843385E-2</v>
      </c>
      <c r="J227" s="1332">
        <v>0</v>
      </c>
      <c r="K227" s="1332">
        <v>0</v>
      </c>
      <c r="L227" s="1333">
        <v>5.3657710342328135E-2</v>
      </c>
      <c r="M227" s="1332">
        <v>7.0298068186247648E-2</v>
      </c>
      <c r="N227" s="1332">
        <v>4.0968365608364407E-2</v>
      </c>
      <c r="O227" s="1332">
        <v>0.15680762095657538</v>
      </c>
      <c r="P227" s="1332">
        <v>0.18019655498186571</v>
      </c>
      <c r="Q227" s="1333">
        <v>0.61259620652922353</v>
      </c>
      <c r="R227" s="1332">
        <v>0.46801851628121927</v>
      </c>
      <c r="S227" s="1332">
        <v>0</v>
      </c>
      <c r="T227" s="1332">
        <v>0</v>
      </c>
      <c r="U227" s="1332">
        <v>0</v>
      </c>
      <c r="V227" s="1332">
        <v>3.5896934312752496E-2</v>
      </c>
      <c r="W227" s="1332">
        <v>2.0264586597989394</v>
      </c>
      <c r="X227" s="1332">
        <v>0</v>
      </c>
      <c r="Y227" s="1332">
        <v>0</v>
      </c>
      <c r="Z227" s="1332">
        <v>8.9020748823341975E-2</v>
      </c>
      <c r="AA227" s="1332">
        <v>0</v>
      </c>
      <c r="AB227" s="1332">
        <v>0.2553706837926919</v>
      </c>
      <c r="AC227" s="1332">
        <v>0.24139649196072574</v>
      </c>
      <c r="AD227" s="1332">
        <v>0</v>
      </c>
      <c r="AE227" s="1332">
        <v>0.85822091537618594</v>
      </c>
      <c r="AF227" s="1332">
        <v>7.2280698658225728E-2</v>
      </c>
      <c r="AG227" s="1332">
        <v>0</v>
      </c>
      <c r="AH227" s="1332">
        <v>0</v>
      </c>
      <c r="AI227" s="1332">
        <v>0</v>
      </c>
      <c r="AJ227" s="1334">
        <v>0</v>
      </c>
    </row>
    <row r="228" s="307" customFormat="true" ht="17.1" customHeight="true" x14ac:dyDescent="0.2">
      <c r="A228" s="1823"/>
      <c r="B228" s="1335" t="s">
        <v>326</v>
      </c>
      <c r="C228" s="1336">
        <v>2.0657265308312542</v>
      </c>
      <c r="D228" s="1337">
        <v>0.99124508382513798</v>
      </c>
      <c r="E228" s="1337">
        <v>0.86346916982356758</v>
      </c>
      <c r="F228" s="1337">
        <v>0.42373423052431336</v>
      </c>
      <c r="G228" s="1338">
        <v>0.14337920584766156</v>
      </c>
      <c r="H228" s="1337">
        <v>0.703898414110256</v>
      </c>
      <c r="I228" s="1337">
        <v>0.48271766402826644</v>
      </c>
      <c r="J228" s="1337">
        <v>0.16190212663597223</v>
      </c>
      <c r="K228" s="1337">
        <v>1.9742660573516278E-2</v>
      </c>
      <c r="L228" s="1338">
        <v>0</v>
      </c>
      <c r="M228" s="1337">
        <v>2.1036096095253245</v>
      </c>
      <c r="N228" s="1337">
        <v>1.2245228346979626</v>
      </c>
      <c r="O228" s="1337">
        <v>0.76414228012303032</v>
      </c>
      <c r="P228" s="1337">
        <v>0.87946669163871738</v>
      </c>
      <c r="Q228" s="1338">
        <v>0.19144999687363665</v>
      </c>
      <c r="R228" s="1337">
        <v>0.96003997089887017</v>
      </c>
      <c r="S228" s="1337">
        <v>0.20867783942113455</v>
      </c>
      <c r="T228" s="1337">
        <v>0.17582470350507157</v>
      </c>
      <c r="U228" s="1337">
        <v>8.4966255368966917E-2</v>
      </c>
      <c r="V228" s="1337">
        <v>0.79979768128634743</v>
      </c>
      <c r="W228" s="1337">
        <v>7.8008787072712344</v>
      </c>
      <c r="X228" s="1337">
        <v>0</v>
      </c>
      <c r="Y228" s="1337">
        <v>0.10133829174186589</v>
      </c>
      <c r="Z228" s="1337">
        <v>0.63488031910676435</v>
      </c>
      <c r="AA228" s="1337">
        <v>9.912218644311082</v>
      </c>
      <c r="AB228" s="1337">
        <v>0</v>
      </c>
      <c r="AC228" s="1337">
        <v>0.32127672003640101</v>
      </c>
      <c r="AD228" s="1337">
        <v>0</v>
      </c>
      <c r="AE228" s="1337">
        <v>3.7168663793010546</v>
      </c>
      <c r="AF228" s="1337">
        <v>0.13601266642775475</v>
      </c>
      <c r="AG228" s="1337">
        <v>7.6940926832836098E-3</v>
      </c>
      <c r="AH228" s="1337">
        <v>0.76435536842201246</v>
      </c>
      <c r="AI228" s="1337">
        <v>1.8577319398914178E-2</v>
      </c>
      <c r="AJ228" s="1339">
        <v>0.12097399717279249</v>
      </c>
    </row>
    <row r="229" s="307" customFormat="true" ht="15" customHeight="true" x14ac:dyDescent="0.2">
      <c r="A229" s="558"/>
      <c r="B229" s="775"/>
      <c r="C229" s="776"/>
      <c r="D229" s="777"/>
      <c r="E229" s="777"/>
      <c r="F229" s="777"/>
      <c r="G229" s="778"/>
      <c r="H229" s="777"/>
      <c r="I229" s="777"/>
      <c r="J229" s="777"/>
      <c r="K229" s="777"/>
      <c r="L229" s="778"/>
      <c r="M229" s="777"/>
      <c r="N229" s="777"/>
      <c r="O229" s="777"/>
      <c r="P229" s="777"/>
      <c r="Q229" s="778"/>
      <c r="R229" s="777"/>
      <c r="S229" s="777"/>
      <c r="T229" s="777"/>
      <c r="U229" s="777"/>
      <c r="V229" s="777"/>
      <c r="W229" s="777"/>
      <c r="X229" s="777"/>
      <c r="Y229" s="777"/>
      <c r="Z229" s="777"/>
      <c r="AA229" s="777"/>
      <c r="AB229" s="779"/>
    </row>
    <row r="230" s="307" customFormat="true" ht="20.1" customHeight="true" x14ac:dyDescent="0.2">
      <c r="A230" s="1845" t="s">
        <v>321</v>
      </c>
      <c r="B230" s="1845"/>
      <c r="C230" s="1847" t="s">
        <v>150</v>
      </c>
      <c r="D230" s="1848"/>
      <c r="E230" s="1848"/>
      <c r="F230" s="1848"/>
      <c r="G230" s="1849"/>
      <c r="H230" s="1849" t="s">
        <v>38</v>
      </c>
      <c r="I230" s="1848"/>
      <c r="J230" s="1848"/>
      <c r="K230" s="1848"/>
      <c r="L230" s="1849"/>
      <c r="M230" s="1849" t="s">
        <v>37</v>
      </c>
      <c r="N230" s="1848"/>
      <c r="O230" s="1848"/>
      <c r="P230" s="1848"/>
      <c r="Q230" s="1849"/>
      <c r="R230" s="1849" t="s">
        <v>151</v>
      </c>
      <c r="S230" s="1848"/>
      <c r="T230" s="1848"/>
      <c r="U230" s="1848"/>
      <c r="V230" s="1848"/>
      <c r="W230" s="1848"/>
      <c r="X230" s="1848"/>
      <c r="Y230" s="1848"/>
      <c r="Z230" s="1848"/>
      <c r="AA230" s="1848"/>
      <c r="AB230" s="1848"/>
      <c r="AC230" s="1848"/>
      <c r="AD230" s="1848"/>
      <c r="AE230" s="1848"/>
      <c r="AF230" s="1848"/>
      <c r="AG230" s="1848"/>
      <c r="AH230" s="1848"/>
      <c r="AI230" s="1848"/>
      <c r="AJ230" s="1849"/>
    </row>
    <row r="231" s="433" customFormat="true" ht="45" customHeight="true" x14ac:dyDescent="0.2">
      <c r="A231" s="1851"/>
      <c r="B231" s="1851"/>
      <c r="C231" s="1321" t="s">
        <v>0</v>
      </c>
      <c r="D231" s="1322" t="s">
        <v>1</v>
      </c>
      <c r="E231" s="1322" t="s">
        <v>2</v>
      </c>
      <c r="F231" s="1322" t="s">
        <v>3</v>
      </c>
      <c r="G231" s="1323" t="s">
        <v>4</v>
      </c>
      <c r="H231" s="1322" t="s">
        <v>0</v>
      </c>
      <c r="I231" s="1322" t="s">
        <v>1</v>
      </c>
      <c r="J231" s="1322" t="s">
        <v>2</v>
      </c>
      <c r="K231" s="1322" t="s">
        <v>3</v>
      </c>
      <c r="L231" s="1323" t="s">
        <v>4</v>
      </c>
      <c r="M231" s="1322" t="s">
        <v>0</v>
      </c>
      <c r="N231" s="1322" t="s">
        <v>1</v>
      </c>
      <c r="O231" s="1322" t="s">
        <v>2</v>
      </c>
      <c r="P231" s="1322" t="s">
        <v>3</v>
      </c>
      <c r="Q231" s="1323" t="s">
        <v>4</v>
      </c>
      <c r="R231" s="1322" t="s">
        <v>152</v>
      </c>
      <c r="S231" s="1322" t="s">
        <v>310</v>
      </c>
      <c r="T231" s="1322" t="s">
        <v>154</v>
      </c>
      <c r="U231" s="1322" t="s">
        <v>155</v>
      </c>
      <c r="V231" s="1322" t="s">
        <v>156</v>
      </c>
      <c r="W231" s="1322" t="s">
        <v>157</v>
      </c>
      <c r="X231" s="1322" t="s">
        <v>311</v>
      </c>
      <c r="Y231" s="1322" t="s">
        <v>159</v>
      </c>
      <c r="Z231" s="1322" t="s">
        <v>160</v>
      </c>
      <c r="AA231" s="1322" t="s">
        <v>162</v>
      </c>
      <c r="AB231" s="1322" t="s">
        <v>163</v>
      </c>
      <c r="AC231" s="1322" t="s">
        <v>164</v>
      </c>
      <c r="AD231" s="1322" t="s">
        <v>312</v>
      </c>
      <c r="AE231" s="1322" t="s">
        <v>165</v>
      </c>
      <c r="AF231" s="1322" t="s">
        <v>166</v>
      </c>
      <c r="AG231" s="1322" t="s">
        <v>167</v>
      </c>
      <c r="AH231" s="1322" t="s">
        <v>168</v>
      </c>
      <c r="AI231" s="1322" t="s">
        <v>169</v>
      </c>
      <c r="AJ231" s="1324" t="s">
        <v>170</v>
      </c>
    </row>
    <row r="232" s="307" customFormat="true" ht="17.1" customHeight="true" x14ac:dyDescent="0.2">
      <c r="A232" s="1850" t="s">
        <v>36</v>
      </c>
      <c r="B232" s="1325" t="s">
        <v>15</v>
      </c>
      <c r="C232" s="1340">
        <v>4518.6316239999996</v>
      </c>
      <c r="D232" s="1341">
        <v>5925.283612000002</v>
      </c>
      <c r="E232" s="1341">
        <v>7008.9448859999948</v>
      </c>
      <c r="F232" s="1341">
        <v>8524.9139269999887</v>
      </c>
      <c r="G232" s="1342">
        <v>12608.502792999927</v>
      </c>
      <c r="H232" s="1341">
        <v>1461.6707389999999</v>
      </c>
      <c r="I232" s="1341">
        <v>2090.1092040000003</v>
      </c>
      <c r="J232" s="1341">
        <v>2404.4099430000015</v>
      </c>
      <c r="K232" s="1341">
        <v>2591.5108139999929</v>
      </c>
      <c r="L232" s="1342">
        <v>2658.1714209999982</v>
      </c>
      <c r="M232" s="1341">
        <v>3555.1771260000037</v>
      </c>
      <c r="N232" s="1341">
        <v>4566.3624040000032</v>
      </c>
      <c r="O232" s="1341">
        <v>5514.3840329999957</v>
      </c>
      <c r="P232" s="1341">
        <v>6112.5321570000042</v>
      </c>
      <c r="Q232" s="1342">
        <v>7631.9490010000118</v>
      </c>
      <c r="R232" s="1341">
        <v>1855.6193820000044</v>
      </c>
      <c r="S232" s="1341">
        <v>2590.1700050000022</v>
      </c>
      <c r="T232" s="1341">
        <v>2496.4059529999995</v>
      </c>
      <c r="U232" s="1341">
        <v>1502.3163000000002</v>
      </c>
      <c r="V232" s="1341">
        <v>2758.3358789999993</v>
      </c>
      <c r="W232" s="1341">
        <v>1745.4789620000008</v>
      </c>
      <c r="X232" s="1341">
        <v>2258.4401920000023</v>
      </c>
      <c r="Y232" s="1341">
        <v>2501.4583390000057</v>
      </c>
      <c r="Z232" s="1341">
        <v>376.7722590000003</v>
      </c>
      <c r="AA232" s="1341">
        <v>525.90532600000085</v>
      </c>
      <c r="AB232" s="1341">
        <v>670.07475200000079</v>
      </c>
      <c r="AC232" s="1341">
        <v>6369.4604150000159</v>
      </c>
      <c r="AD232" s="1341">
        <v>1159.6715960000004</v>
      </c>
      <c r="AE232" s="1341">
        <v>783.74788899999999</v>
      </c>
      <c r="AF232" s="1341">
        <v>3953.3645080000019</v>
      </c>
      <c r="AG232" s="1341">
        <v>1203.2489449999998</v>
      </c>
      <c r="AH232" s="1341">
        <v>3319.1790079999937</v>
      </c>
      <c r="AI232" s="1341">
        <v>2324.9290610000044</v>
      </c>
      <c r="AJ232" s="1343">
        <v>191.69807100000003</v>
      </c>
    </row>
    <row r="233" s="307" customFormat="true" ht="17.1" customHeight="true" x14ac:dyDescent="0.2">
      <c r="A233" s="1822"/>
      <c r="B233" s="1330" t="s">
        <v>16</v>
      </c>
      <c r="C233" s="1344">
        <v>3939.3585340000022</v>
      </c>
      <c r="D233" s="1345">
        <v>3020.0724129999994</v>
      </c>
      <c r="E233" s="1345">
        <v>2435.0048270000002</v>
      </c>
      <c r="F233" s="1345">
        <v>1709.5399709999981</v>
      </c>
      <c r="G233" s="1346">
        <v>762.31687499999964</v>
      </c>
      <c r="H233" s="1345">
        <v>502.28240400000044</v>
      </c>
      <c r="I233" s="1345">
        <v>193.221192</v>
      </c>
      <c r="J233" s="1345">
        <v>151.981019</v>
      </c>
      <c r="K233" s="1345">
        <v>50.794919</v>
      </c>
      <c r="L233" s="1346">
        <v>19.154685000000001</v>
      </c>
      <c r="M233" s="1345">
        <v>3367.9971629999991</v>
      </c>
      <c r="N233" s="1345">
        <v>2566.2516010000008</v>
      </c>
      <c r="O233" s="1345">
        <v>2168.1519059999969</v>
      </c>
      <c r="P233" s="1345">
        <v>1682.658236999999</v>
      </c>
      <c r="Q233" s="1346">
        <v>1163.7994939999994</v>
      </c>
      <c r="R233" s="1345">
        <v>1061.0267870000002</v>
      </c>
      <c r="S233" s="1345">
        <v>2864.5522629999996</v>
      </c>
      <c r="T233" s="1345">
        <v>775.73906999999997</v>
      </c>
      <c r="U233" s="1345">
        <v>215.88488000000004</v>
      </c>
      <c r="V233" s="1345">
        <v>1516.6558679999994</v>
      </c>
      <c r="W233" s="1345">
        <v>524.94726299999968</v>
      </c>
      <c r="X233" s="1345">
        <v>349.69340799999998</v>
      </c>
      <c r="Y233" s="1345">
        <v>464.44219900000002</v>
      </c>
      <c r="Z233" s="1345">
        <v>24.220936999999999</v>
      </c>
      <c r="AA233" s="1345">
        <v>188.21102299999995</v>
      </c>
      <c r="AB233" s="1345">
        <v>302.32191799999993</v>
      </c>
      <c r="AC233" s="1345">
        <v>229.94161799999998</v>
      </c>
      <c r="AD233" s="1345">
        <v>218.78664099999997</v>
      </c>
      <c r="AE233" s="1345">
        <v>388.65381600000001</v>
      </c>
      <c r="AF233" s="1345">
        <v>121.951618</v>
      </c>
      <c r="AG233" s="1345">
        <v>1128.3796319999985</v>
      </c>
      <c r="AH233" s="1345">
        <v>1136.2281740000003</v>
      </c>
      <c r="AI233" s="1345">
        <v>349.19604499999997</v>
      </c>
      <c r="AJ233" s="1347">
        <v>5.45946</v>
      </c>
    </row>
    <row r="234" s="307" customFormat="true" ht="17.1" customHeight="true" x14ac:dyDescent="0.2">
      <c r="A234" s="1822"/>
      <c r="B234" s="1330" t="s">
        <v>20</v>
      </c>
      <c r="C234" s="1344">
        <v>6609.2457830000048</v>
      </c>
      <c r="D234" s="1345">
        <v>6131.1530890000049</v>
      </c>
      <c r="E234" s="1345">
        <v>5598.7756010000066</v>
      </c>
      <c r="F234" s="1345">
        <v>4780.5150809999932</v>
      </c>
      <c r="G234" s="1346">
        <v>1682.1938769999992</v>
      </c>
      <c r="H234" s="1345">
        <v>717.36038200000087</v>
      </c>
      <c r="I234" s="1345">
        <v>399.82213599999994</v>
      </c>
      <c r="J234" s="1345">
        <v>129.41440099999994</v>
      </c>
      <c r="K234" s="1345">
        <v>45.011906000000018</v>
      </c>
      <c r="L234" s="1346">
        <v>1.838184</v>
      </c>
      <c r="M234" s="1345">
        <v>5460.6863780000103</v>
      </c>
      <c r="N234" s="1345">
        <v>5257.5253200000061</v>
      </c>
      <c r="O234" s="1345">
        <v>4691.4145409999974</v>
      </c>
      <c r="P234" s="1345">
        <v>4577.2166619999971</v>
      </c>
      <c r="Q234" s="1346">
        <v>3521.5935209999993</v>
      </c>
      <c r="R234" s="1345">
        <v>247.84287600000002</v>
      </c>
      <c r="S234" s="1345">
        <v>118.23077399999998</v>
      </c>
      <c r="T234" s="1345">
        <v>5528.1285969999999</v>
      </c>
      <c r="U234" s="1345">
        <v>1312.4831650000003</v>
      </c>
      <c r="V234" s="1345">
        <v>51.010975000000002</v>
      </c>
      <c r="W234" s="1345">
        <v>1601.8757650000016</v>
      </c>
      <c r="X234" s="1345">
        <v>1068.3055079999999</v>
      </c>
      <c r="Y234" s="1345">
        <v>4353.988984999999</v>
      </c>
      <c r="Z234" s="1345">
        <v>1425.6586420000017</v>
      </c>
      <c r="AA234" s="1345">
        <v>445.06716100000028</v>
      </c>
      <c r="AB234" s="1345">
        <v>44.149811999999983</v>
      </c>
      <c r="AC234" s="1345">
        <v>398.44170799999995</v>
      </c>
      <c r="AD234" s="1345">
        <v>253.04117800000009</v>
      </c>
      <c r="AE234" s="1345">
        <v>544.96722999999986</v>
      </c>
      <c r="AF234" s="1345">
        <v>1789.8506559999985</v>
      </c>
      <c r="AG234" s="1345">
        <v>8.4134189999999993</v>
      </c>
      <c r="AH234" s="1345">
        <v>482.54139000000009</v>
      </c>
      <c r="AI234" s="1345">
        <v>181.76593299999996</v>
      </c>
      <c r="AJ234" s="1347">
        <v>4946.119657000002</v>
      </c>
    </row>
    <row r="235" s="307" customFormat="true" ht="17.1" customHeight="true" x14ac:dyDescent="0.2">
      <c r="A235" s="1822" t="s">
        <v>322</v>
      </c>
      <c r="B235" s="1330" t="s">
        <v>323</v>
      </c>
      <c r="C235" s="1344">
        <v>8457.9901580000133</v>
      </c>
      <c r="D235" s="1345">
        <v>8945.35602499999</v>
      </c>
      <c r="E235" s="1345">
        <v>9443.9497129999927</v>
      </c>
      <c r="F235" s="1345">
        <v>10234.453897999978</v>
      </c>
      <c r="G235" s="1346">
        <v>13370.819667999918</v>
      </c>
      <c r="H235" s="1345">
        <v>1963.9531429999986</v>
      </c>
      <c r="I235" s="1345">
        <v>2283.3303960000012</v>
      </c>
      <c r="J235" s="1345">
        <v>2556.390962000004</v>
      </c>
      <c r="K235" s="1345">
        <v>2642.305732999992</v>
      </c>
      <c r="L235" s="1346">
        <v>2677.3261059999986</v>
      </c>
      <c r="M235" s="1345">
        <v>6923.1742890000114</v>
      </c>
      <c r="N235" s="1345">
        <v>7132.6140049999885</v>
      </c>
      <c r="O235" s="1345">
        <v>7682.5359389999912</v>
      </c>
      <c r="P235" s="1345">
        <v>7795.1903940000029</v>
      </c>
      <c r="Q235" s="1346">
        <v>8795.7484949999925</v>
      </c>
      <c r="R235" s="1345">
        <v>2916.6461689999942</v>
      </c>
      <c r="S235" s="1345">
        <v>5454.7222680000013</v>
      </c>
      <c r="T235" s="1345">
        <v>3272.1450229999996</v>
      </c>
      <c r="U235" s="1345">
        <v>1718.2011799999993</v>
      </c>
      <c r="V235" s="1345">
        <v>4274.9917469999991</v>
      </c>
      <c r="W235" s="1345">
        <v>2270.4262250000006</v>
      </c>
      <c r="X235" s="1345">
        <v>2608.1336000000015</v>
      </c>
      <c r="Y235" s="1345">
        <v>2965.9005380000053</v>
      </c>
      <c r="Z235" s="1345">
        <v>400.99319600000035</v>
      </c>
      <c r="AA235" s="1345">
        <v>714.11634900000081</v>
      </c>
      <c r="AB235" s="1345">
        <v>972.396670000001</v>
      </c>
      <c r="AC235" s="1345">
        <v>6599.4020330000139</v>
      </c>
      <c r="AD235" s="1345">
        <v>1378.4582369999991</v>
      </c>
      <c r="AE235" s="1345">
        <v>1172.4017049999991</v>
      </c>
      <c r="AF235" s="1345">
        <v>4075.3161260000024</v>
      </c>
      <c r="AG235" s="1345">
        <v>2331.6285770000031</v>
      </c>
      <c r="AH235" s="1345">
        <v>4455.407181999989</v>
      </c>
      <c r="AI235" s="1345">
        <v>2674.1251060000072</v>
      </c>
      <c r="AJ235" s="1347">
        <v>197.15753100000003</v>
      </c>
    </row>
    <row r="236" s="307" customFormat="true" ht="17.1" customHeight="true" x14ac:dyDescent="0.2">
      <c r="A236" s="1822"/>
      <c r="B236" s="1330" t="s">
        <v>324</v>
      </c>
      <c r="C236" s="1344">
        <v>6297.8179320000063</v>
      </c>
      <c r="D236" s="1345">
        <v>5981.6575970000067</v>
      </c>
      <c r="E236" s="1345">
        <v>5468.6056870000048</v>
      </c>
      <c r="F236" s="1345">
        <v>4716.5716379999949</v>
      </c>
      <c r="G236" s="1346">
        <v>1660.5894499999995</v>
      </c>
      <c r="H236" s="1345">
        <v>698.46610000000078</v>
      </c>
      <c r="I236" s="1345">
        <v>386.86544399999997</v>
      </c>
      <c r="J236" s="1345">
        <v>125.06602499999995</v>
      </c>
      <c r="K236" s="1345">
        <v>44.481358000000007</v>
      </c>
      <c r="L236" s="1346">
        <v>1.838184</v>
      </c>
      <c r="M236" s="1345">
        <v>5199.9950340000069</v>
      </c>
      <c r="N236" s="1345">
        <v>5105.7430520000053</v>
      </c>
      <c r="O236" s="1345">
        <v>4596.7114519999986</v>
      </c>
      <c r="P236" s="1345">
        <v>4468.2090349999989</v>
      </c>
      <c r="Q236" s="1346">
        <v>3497.8666199999993</v>
      </c>
      <c r="R236" s="1345">
        <v>217.31966199999999</v>
      </c>
      <c r="S236" s="1345">
        <v>106.60125599999999</v>
      </c>
      <c r="T236" s="1345">
        <v>5512.6555419999995</v>
      </c>
      <c r="U236" s="1345">
        <v>1309.9081060000003</v>
      </c>
      <c r="V236" s="1345">
        <v>16.399280999999998</v>
      </c>
      <c r="W236" s="1345">
        <v>1293.554174000001</v>
      </c>
      <c r="X236" s="1345">
        <v>1068.3055079999999</v>
      </c>
      <c r="Y236" s="1345">
        <v>4346.5711339999989</v>
      </c>
      <c r="Z236" s="1345">
        <v>1414.0512560000016</v>
      </c>
      <c r="AA236" s="1345">
        <v>330.16635700000006</v>
      </c>
      <c r="AB236" s="1345">
        <v>44.149811999999983</v>
      </c>
      <c r="AC236" s="1345">
        <v>375.90486199999998</v>
      </c>
      <c r="AD236" s="1345">
        <v>253.04117800000009</v>
      </c>
      <c r="AE236" s="1345">
        <v>480.58235700000023</v>
      </c>
      <c r="AF236" s="1345">
        <v>1781.8675159999987</v>
      </c>
      <c r="AG236" s="1345">
        <v>8.2333739999999995</v>
      </c>
      <c r="AH236" s="1345">
        <v>444.7979150000001</v>
      </c>
      <c r="AI236" s="1345">
        <v>181.23538499999995</v>
      </c>
      <c r="AJ236" s="1347">
        <v>4939.8976290000019</v>
      </c>
    </row>
    <row r="237" s="307" customFormat="true" ht="17.1" customHeight="true" x14ac:dyDescent="0.2">
      <c r="A237" s="1822"/>
      <c r="B237" s="1330" t="s">
        <v>325</v>
      </c>
      <c r="C237" s="1344">
        <v>8.7117389999999997</v>
      </c>
      <c r="D237" s="1345">
        <v>5.0781179999999999</v>
      </c>
      <c r="E237" s="1345">
        <v>32.498972999999999</v>
      </c>
      <c r="F237" s="1345">
        <v>75.490651999999997</v>
      </c>
      <c r="G237" s="1346">
        <v>15.020116</v>
      </c>
      <c r="H237" s="1345">
        <v>2.9206799999999999</v>
      </c>
      <c r="I237" s="1345">
        <v>0.96138500000000005</v>
      </c>
      <c r="J237" s="1345">
        <v>0</v>
      </c>
      <c r="K237" s="1345">
        <v>0</v>
      </c>
      <c r="L237" s="1346">
        <v>1.43835</v>
      </c>
      <c r="M237" s="1345">
        <v>8.7117389999999997</v>
      </c>
      <c r="N237" s="1345">
        <v>5.0781179999999999</v>
      </c>
      <c r="O237" s="1345">
        <v>19.433771</v>
      </c>
      <c r="P237" s="1345">
        <v>22.334898000000003</v>
      </c>
      <c r="Q237" s="1346">
        <v>75.920656999999991</v>
      </c>
      <c r="R237" s="1345">
        <v>14.880036</v>
      </c>
      <c r="S237" s="1345">
        <v>0</v>
      </c>
      <c r="T237" s="1345">
        <v>0</v>
      </c>
      <c r="U237" s="1345">
        <v>0</v>
      </c>
      <c r="V237" s="1345">
        <v>1.5534600000000001</v>
      </c>
      <c r="W237" s="1345">
        <v>80.09366399999999</v>
      </c>
      <c r="X237" s="1345">
        <v>0</v>
      </c>
      <c r="Y237" s="1345">
        <v>0</v>
      </c>
      <c r="Z237" s="1345">
        <v>1.627548</v>
      </c>
      <c r="AA237" s="1345">
        <v>0</v>
      </c>
      <c r="AB237" s="1345">
        <v>2.602608</v>
      </c>
      <c r="AC237" s="1345">
        <v>16.933426000000001</v>
      </c>
      <c r="AD237" s="1345">
        <v>0</v>
      </c>
      <c r="AE237" s="1345">
        <v>14.866406</v>
      </c>
      <c r="AF237" s="1345">
        <v>4.2424499999999998</v>
      </c>
      <c r="AG237" s="1345">
        <v>0</v>
      </c>
      <c r="AH237" s="1345">
        <v>0</v>
      </c>
      <c r="AI237" s="1345">
        <v>0</v>
      </c>
      <c r="AJ237" s="1347">
        <v>0</v>
      </c>
    </row>
    <row r="238" s="307" customFormat="true" ht="17.1" customHeight="true" x14ac:dyDescent="0.2">
      <c r="A238" s="1822"/>
      <c r="B238" s="1330" t="s">
        <v>326</v>
      </c>
      <c r="C238" s="1344">
        <v>311.42785099999992</v>
      </c>
      <c r="D238" s="1345">
        <v>149.49549200000001</v>
      </c>
      <c r="E238" s="1345">
        <v>130.16991400000001</v>
      </c>
      <c r="F238" s="1345">
        <v>63.943443000000002</v>
      </c>
      <c r="G238" s="1346">
        <v>21.604427000000001</v>
      </c>
      <c r="H238" s="1345">
        <v>18.894282</v>
      </c>
      <c r="I238" s="1345">
        <v>12.956692</v>
      </c>
      <c r="J238" s="1345">
        <v>4.348376</v>
      </c>
      <c r="K238" s="1345">
        <v>0.53054800000000002</v>
      </c>
      <c r="L238" s="1346">
        <v>0</v>
      </c>
      <c r="M238" s="1345">
        <v>260.69134399999996</v>
      </c>
      <c r="N238" s="1345">
        <v>151.78226799999999</v>
      </c>
      <c r="O238" s="1345">
        <v>94.703089000000006</v>
      </c>
      <c r="P238" s="1345">
        <v>109.007627</v>
      </c>
      <c r="Q238" s="1346">
        <v>23.726900999999998</v>
      </c>
      <c r="R238" s="1345">
        <v>30.523214000000003</v>
      </c>
      <c r="S238" s="1345">
        <v>11.629517999999999</v>
      </c>
      <c r="T238" s="1345">
        <v>15.473055</v>
      </c>
      <c r="U238" s="1345">
        <v>2.575059</v>
      </c>
      <c r="V238" s="1345">
        <v>34.611694</v>
      </c>
      <c r="W238" s="1345">
        <v>308.32159099999996</v>
      </c>
      <c r="X238" s="1345">
        <v>0</v>
      </c>
      <c r="Y238" s="1345">
        <v>7.4178510000000006</v>
      </c>
      <c r="Z238" s="1345">
        <v>11.607386</v>
      </c>
      <c r="AA238" s="1345">
        <v>114.90080399999994</v>
      </c>
      <c r="AB238" s="1345">
        <v>0</v>
      </c>
      <c r="AC238" s="1345">
        <v>22.536846000000001</v>
      </c>
      <c r="AD238" s="1345">
        <v>0</v>
      </c>
      <c r="AE238" s="1345">
        <v>64.384872999999985</v>
      </c>
      <c r="AF238" s="1345">
        <v>7.9831399999999997</v>
      </c>
      <c r="AG238" s="1345">
        <v>0.18004500000000001</v>
      </c>
      <c r="AH238" s="1345">
        <v>37.743475000000004</v>
      </c>
      <c r="AI238" s="1345">
        <v>0.53054800000000002</v>
      </c>
      <c r="AJ238" s="1347">
        <v>6.2220279999999999</v>
      </c>
    </row>
    <row r="239" s="307" customFormat="true" ht="17.1" customHeight="true" x14ac:dyDescent="0.2">
      <c r="A239" s="1823"/>
      <c r="B239" s="1335" t="s">
        <v>208</v>
      </c>
      <c r="C239" s="1348">
        <v>15075.947680000047</v>
      </c>
      <c r="D239" s="1349">
        <v>15081.587232000031</v>
      </c>
      <c r="E239" s="1349">
        <v>15075.22428700003</v>
      </c>
      <c r="F239" s="1349">
        <v>15090.459631000003</v>
      </c>
      <c r="G239" s="1350">
        <v>15068.033660999914</v>
      </c>
      <c r="H239" s="1349">
        <v>2684.2342049999947</v>
      </c>
      <c r="I239" s="1349">
        <v>2684.1139169999997</v>
      </c>
      <c r="J239" s="1349">
        <v>2685.805363000004</v>
      </c>
      <c r="K239" s="1349">
        <v>2687.3176389999921</v>
      </c>
      <c r="L239" s="1350">
        <v>2680.6026399999982</v>
      </c>
      <c r="M239" s="1349">
        <v>12392.572406000012</v>
      </c>
      <c r="N239" s="1349">
        <v>12395.217443000005</v>
      </c>
      <c r="O239" s="1349">
        <v>12393.384251000009</v>
      </c>
      <c r="P239" s="1349">
        <v>12394.74195400001</v>
      </c>
      <c r="Q239" s="1350">
        <v>12393.262672999957</v>
      </c>
      <c r="R239" s="1349">
        <v>3179.3690809999925</v>
      </c>
      <c r="S239" s="1349">
        <v>5572.9530420000028</v>
      </c>
      <c r="T239" s="1349">
        <v>8800.2736199999836</v>
      </c>
      <c r="U239" s="1349">
        <v>3030.6843449999974</v>
      </c>
      <c r="V239" s="1349">
        <v>4327.5561820000012</v>
      </c>
      <c r="W239" s="1349">
        <v>3952.3956540000036</v>
      </c>
      <c r="X239" s="1349">
        <v>3676.4391080000041</v>
      </c>
      <c r="Y239" s="1349">
        <v>7319.8895229999862</v>
      </c>
      <c r="Z239" s="1349">
        <v>1828.2793860000013</v>
      </c>
      <c r="AA239" s="1349">
        <v>1159.1835100000033</v>
      </c>
      <c r="AB239" s="1349">
        <v>1019.1490900000011</v>
      </c>
      <c r="AC239" s="1349">
        <v>7014.7771670000084</v>
      </c>
      <c r="AD239" s="1349">
        <v>1631.4994149999986</v>
      </c>
      <c r="AE239" s="1349">
        <v>1732.2353410000003</v>
      </c>
      <c r="AF239" s="1349">
        <v>5869.4092319999982</v>
      </c>
      <c r="AG239" s="1349">
        <v>2340.0419960000036</v>
      </c>
      <c r="AH239" s="1349">
        <v>4937.9485719999875</v>
      </c>
      <c r="AI239" s="1349">
        <v>2855.8910390000074</v>
      </c>
      <c r="AJ239" s="1351">
        <v>5143.2771879999991</v>
      </c>
    </row>
    <row r="240" s="307" customFormat="true" ht="15" customHeight="true" x14ac:dyDescent="0.2">
      <c r="A240" s="525"/>
      <c r="B240" s="557"/>
      <c r="C240" s="553"/>
      <c r="D240" s="554"/>
      <c r="E240" s="554"/>
      <c r="F240" s="554"/>
      <c r="G240" s="555"/>
      <c r="H240" s="554"/>
      <c r="I240" s="554"/>
      <c r="J240" s="554"/>
      <c r="K240" s="554"/>
      <c r="L240" s="555"/>
      <c r="M240" s="554"/>
      <c r="N240" s="554"/>
      <c r="O240" s="554"/>
      <c r="P240" s="554"/>
      <c r="Q240" s="555"/>
      <c r="R240" s="554"/>
      <c r="S240" s="554"/>
      <c r="T240" s="554"/>
      <c r="U240" s="554"/>
      <c r="V240" s="554"/>
      <c r="W240" s="554"/>
      <c r="X240" s="554"/>
      <c r="Y240" s="554"/>
      <c r="Z240" s="554"/>
      <c r="AA240" s="554"/>
      <c r="AB240" s="556"/>
    </row>
    <row r="241" s="307" customFormat="true" ht="15" customHeight="true" x14ac:dyDescent="0.2">
      <c r="A241" s="558"/>
      <c r="B241" s="559"/>
      <c r="C241" s="560"/>
      <c r="D241" s="561"/>
      <c r="E241" s="561"/>
      <c r="F241" s="561"/>
      <c r="G241" s="562"/>
      <c r="H241" s="561"/>
      <c r="I241" s="561"/>
      <c r="J241" s="561"/>
      <c r="K241" s="561"/>
      <c r="L241" s="562"/>
      <c r="M241" s="561"/>
      <c r="N241" s="561"/>
      <c r="O241" s="561"/>
      <c r="P241" s="561"/>
      <c r="Q241" s="562"/>
      <c r="R241" s="561"/>
      <c r="S241" s="561"/>
      <c r="T241" s="561"/>
      <c r="U241" s="561"/>
      <c r="V241" s="561"/>
      <c r="W241" s="561"/>
      <c r="X241" s="561"/>
      <c r="Y241" s="561"/>
      <c r="Z241" s="561"/>
      <c r="AA241" s="561"/>
      <c r="AB241" s="563"/>
    </row>
    <row r="242" s="307" customFormat="true" ht="15" customHeight="true" x14ac:dyDescent="0.2">
      <c r="B242" s="406"/>
    </row>
    <row r="243" s="307" customFormat="true" ht="15" customHeight="true" x14ac:dyDescent="0.2">
      <c r="B243" s="406"/>
    </row>
    <row r="244" s="307" customFormat="true" ht="15" customHeight="true" x14ac:dyDescent="0.2">
      <c r="B244" s="406"/>
    </row>
    <row r="245" s="307" customFormat="true" ht="15" customHeight="true" x14ac:dyDescent="0.2">
      <c r="B245" s="406"/>
    </row>
    <row r="246" s="307" customFormat="true" ht="15" customHeight="true" x14ac:dyDescent="0.2">
      <c r="B246" s="406"/>
    </row>
    <row r="247" s="307" customFormat="true" ht="15" customHeight="true" x14ac:dyDescent="0.2">
      <c r="B247" s="406"/>
    </row>
    <row r="248" s="307" customFormat="true" ht="15" customHeight="true" x14ac:dyDescent="0.2">
      <c r="B248" s="406"/>
    </row>
    <row r="249" s="307" customFormat="true" ht="15" customHeight="true" x14ac:dyDescent="0.2">
      <c r="B249" s="406"/>
    </row>
    <row r="250" s="307" customFormat="true" ht="15" customHeight="true" x14ac:dyDescent="0.2">
      <c r="B250" s="406"/>
    </row>
    <row r="251" s="307" customFormat="true" ht="15" customHeight="true" x14ac:dyDescent="0.2">
      <c r="B251" s="406"/>
    </row>
    <row r="252" s="307" customFormat="true" ht="15" customHeight="true" x14ac:dyDescent="0.2">
      <c r="B252" s="406"/>
    </row>
    <row r="253" s="307" customFormat="true" ht="15" customHeight="true" x14ac:dyDescent="0.2">
      <c r="B253" s="406"/>
    </row>
    <row r="254" s="307" customFormat="true" ht="15" customHeight="true" x14ac:dyDescent="0.2">
      <c r="B254" s="406"/>
    </row>
    <row r="255" s="307" customFormat="true" ht="15" customHeight="true" x14ac:dyDescent="0.2">
      <c r="B255" s="406"/>
    </row>
    <row r="256" s="307" customFormat="true" ht="15" customHeight="true" x14ac:dyDescent="0.2">
      <c r="B256" s="406"/>
    </row>
    <row r="257" s="307" customFormat="true" ht="15" customHeight="true" x14ac:dyDescent="0.2">
      <c r="B257" s="406"/>
    </row>
    <row r="258" s="307" customFormat="true" ht="15" customHeight="true" x14ac:dyDescent="0.2">
      <c r="B258" s="406"/>
    </row>
    <row r="259" s="307" customFormat="true" ht="15" customHeight="true" x14ac:dyDescent="0.2">
      <c r="B259" s="406"/>
    </row>
    <row r="260" s="307" customFormat="true" ht="15" customHeight="true" x14ac:dyDescent="0.2">
      <c r="B260" s="406"/>
    </row>
    <row r="261" s="307" customFormat="true" ht="15" customHeight="true" x14ac:dyDescent="0.2">
      <c r="B261" s="406"/>
    </row>
    <row r="262" s="307" customFormat="true" ht="15" customHeight="true" x14ac:dyDescent="0.2">
      <c r="B262" s="406"/>
    </row>
    <row r="263" s="307" customFormat="true" ht="15" customHeight="true" x14ac:dyDescent="0.2">
      <c r="B263" s="406"/>
    </row>
    <row r="264" s="307" customFormat="true" ht="15" customHeight="true" x14ac:dyDescent="0.2">
      <c r="B264" s="406"/>
    </row>
    <row r="265" s="307" customFormat="true" ht="15" customHeight="true" x14ac:dyDescent="0.2">
      <c r="B265" s="406"/>
    </row>
    <row r="266" s="307" customFormat="true" ht="15" customHeight="true" x14ac:dyDescent="0.2">
      <c r="B266" s="406"/>
    </row>
    <row r="267" s="307" customFormat="true" ht="15" customHeight="true" x14ac:dyDescent="0.2">
      <c r="B267" s="406"/>
    </row>
    <row r="268" s="307" customFormat="true" ht="15" customHeight="true" x14ac:dyDescent="0.2">
      <c r="B268" s="406"/>
    </row>
    <row r="269" s="307" customFormat="true" ht="15" customHeight="true" x14ac:dyDescent="0.2">
      <c r="B269" s="406"/>
    </row>
    <row r="270" s="307" customFormat="true" ht="15" customHeight="true" x14ac:dyDescent="0.2">
      <c r="B270" s="406"/>
    </row>
    <row r="271" s="307" customFormat="true" ht="15" customHeight="true" x14ac:dyDescent="0.2">
      <c r="B271" s="406"/>
    </row>
    <row r="272" s="307" customFormat="true" ht="15" customHeight="true" x14ac:dyDescent="0.2">
      <c r="B272" s="406"/>
    </row>
    <row r="273" s="307" customFormat="true" ht="15" customHeight="true" x14ac:dyDescent="0.2">
      <c r="B273" s="406"/>
    </row>
    <row r="274" s="307" customFormat="true" ht="15" customHeight="true" x14ac:dyDescent="0.2">
      <c r="B274" s="406"/>
    </row>
    <row r="275" s="307" customFormat="true" ht="15" customHeight="true" x14ac:dyDescent="0.2">
      <c r="B275" s="406"/>
    </row>
    <row r="276" s="307" customFormat="true" ht="15" customHeight="true" x14ac:dyDescent="0.2">
      <c r="B276" s="406"/>
    </row>
    <row r="277" s="307" customFormat="true" ht="15" customHeight="true" x14ac:dyDescent="0.2">
      <c r="B277" s="406"/>
    </row>
    <row r="278" s="307" customFormat="true" ht="15" customHeight="true" x14ac:dyDescent="0.2">
      <c r="B278" s="406"/>
    </row>
    <row r="279" s="307" customFormat="true" ht="15" customHeight="true" x14ac:dyDescent="0.2">
      <c r="B279" s="406"/>
    </row>
    <row r="280" s="307" customFormat="true" ht="15" customHeight="true" x14ac:dyDescent="0.2">
      <c r="B280" s="406"/>
    </row>
    <row r="281" s="307" customFormat="true" ht="15" customHeight="true" x14ac:dyDescent="0.2">
      <c r="B281" s="406"/>
    </row>
    <row r="282" s="307" customFormat="true" ht="15" customHeight="true" x14ac:dyDescent="0.2">
      <c r="B282" s="406"/>
    </row>
    <row r="283" s="307" customFormat="true" ht="15" customHeight="true" x14ac:dyDescent="0.2">
      <c r="B283" s="406"/>
    </row>
    <row r="284" s="307" customFormat="true" ht="15" customHeight="true" x14ac:dyDescent="0.2">
      <c r="B284" s="406"/>
    </row>
    <row r="285" s="307" customFormat="true" ht="15" customHeight="true" x14ac:dyDescent="0.2">
      <c r="B285" s="406"/>
    </row>
    <row r="286" s="307" customFormat="true" ht="15" customHeight="true" x14ac:dyDescent="0.2">
      <c r="B286" s="406"/>
    </row>
    <row r="287" s="307" customFormat="true" ht="15" customHeight="true" x14ac:dyDescent="0.2">
      <c r="B287" s="406"/>
    </row>
    <row r="288" s="307" customFormat="true" ht="15" customHeight="true" x14ac:dyDescent="0.2">
      <c r="B288" s="406"/>
    </row>
    <row r="289" s="307" customFormat="true" ht="15" customHeight="true" x14ac:dyDescent="0.2">
      <c r="A289" s="573"/>
      <c r="B289" s="574"/>
      <c r="C289" s="575"/>
    </row>
    <row r="290" s="307" customFormat="true" ht="15" customHeight="true" x14ac:dyDescent="0.2">
      <c r="A290" s="576"/>
      <c r="B290" s="577"/>
      <c r="C290" s="578"/>
    </row>
    <row r="291" s="307" customFormat="true" ht="15" customHeight="true" x14ac:dyDescent="0.2">
      <c r="A291" s="579"/>
      <c r="B291" s="580"/>
      <c r="C291" s="581"/>
    </row>
    <row r="292" s="307" customFormat="true" ht="15" customHeight="true" x14ac:dyDescent="0.2">
      <c r="A292" s="582"/>
      <c r="B292" s="583"/>
      <c r="C292" s="584"/>
    </row>
    <row r="293" s="307" customFormat="true" ht="15" customHeight="true" x14ac:dyDescent="0.2">
      <c r="A293" s="585"/>
      <c r="B293" s="586"/>
      <c r="C293" s="587"/>
    </row>
    <row r="294" s="307" customFormat="true" ht="15" customHeight="true" x14ac:dyDescent="0.2">
      <c r="A294" s="588"/>
      <c r="B294" s="589"/>
      <c r="C294" s="590"/>
    </row>
    <row r="295" s="307" customFormat="true" ht="15" customHeight="true" x14ac:dyDescent="0.2">
      <c r="A295" s="588"/>
      <c r="B295" s="589"/>
      <c r="C295" s="590"/>
    </row>
    <row r="296" s="307" customFormat="true" ht="15" customHeight="true" x14ac:dyDescent="0.2">
      <c r="A296" s="588"/>
      <c r="B296" s="591"/>
      <c r="C296" s="590"/>
    </row>
    <row r="297" s="307" customFormat="true" ht="15" customHeight="true" x14ac:dyDescent="0.2">
      <c r="A297" s="592"/>
      <c r="B297" s="593"/>
      <c r="C297" s="594"/>
    </row>
    <row r="298" s="307" customFormat="true" ht="15" customHeight="true" x14ac:dyDescent="0.2">
      <c r="B298" s="406"/>
    </row>
    <row r="299" s="307" customFormat="true" ht="15" customHeight="true" x14ac:dyDescent="0.2">
      <c r="A299" s="595"/>
      <c r="B299" s="596"/>
      <c r="C299" s="597"/>
      <c r="D299" s="598"/>
    </row>
    <row r="300" s="307" customFormat="true" ht="15" customHeight="true" x14ac:dyDescent="0.2">
      <c r="A300" s="599"/>
      <c r="B300" s="600"/>
      <c r="C300" s="601"/>
      <c r="D300" s="602"/>
    </row>
    <row r="301" s="307" customFormat="true" ht="15" customHeight="true" x14ac:dyDescent="0.2">
      <c r="A301" s="603"/>
      <c r="B301" s="604"/>
      <c r="C301" s="605"/>
      <c r="D301" s="606"/>
    </row>
    <row r="302" s="307" customFormat="true" ht="15" customHeight="true" x14ac:dyDescent="0.2">
      <c r="A302" s="607"/>
      <c r="B302" s="608"/>
      <c r="C302" s="609"/>
      <c r="D302" s="610"/>
    </row>
    <row r="303" s="307" customFormat="true" ht="15" customHeight="true" x14ac:dyDescent="0.2">
      <c r="A303" s="611"/>
      <c r="B303" s="612"/>
      <c r="C303" s="613"/>
      <c r="D303" s="614"/>
    </row>
    <row r="304" s="307" customFormat="true" ht="15" customHeight="true" x14ac:dyDescent="0.2">
      <c r="A304" s="615"/>
      <c r="B304" s="616"/>
      <c r="C304" s="617"/>
      <c r="D304" s="618"/>
    </row>
    <row r="305" s="307" customFormat="true" ht="15" customHeight="true" x14ac:dyDescent="0.2">
      <c r="A305" s="619"/>
      <c r="B305" s="620"/>
      <c r="C305" s="621"/>
      <c r="D305" s="622"/>
    </row>
    <row r="306" s="307" customFormat="true" ht="15" customHeight="true" x14ac:dyDescent="0.2">
      <c r="B306" s="406"/>
    </row>
    <row r="307" s="307" customFormat="true" ht="15" customHeight="true" x14ac:dyDescent="0.2">
      <c r="B307" s="406"/>
    </row>
    <row r="308" s="307" customFormat="true" ht="15" customHeight="true" x14ac:dyDescent="0.2">
      <c r="B308" s="406"/>
    </row>
    <row r="309" s="307" customFormat="true" ht="15" customHeight="true" x14ac:dyDescent="0.2">
      <c r="B309" s="406"/>
    </row>
    <row r="310" s="307" customFormat="true" ht="15" customHeight="true" x14ac:dyDescent="0.2">
      <c r="B310" s="406"/>
    </row>
    <row r="311" s="307" customFormat="true" ht="15" customHeight="true" x14ac:dyDescent="0.2">
      <c r="B311" s="406"/>
    </row>
    <row r="312" s="307" customFormat="true" ht="15" customHeight="true" x14ac:dyDescent="0.2">
      <c r="B312" s="406"/>
    </row>
    <row r="313" s="307" customFormat="true" ht="15" customHeight="true" x14ac:dyDescent="0.2">
      <c r="B313" s="406"/>
    </row>
    <row r="314" s="307" customFormat="true" ht="15" customHeight="true" x14ac:dyDescent="0.2">
      <c r="B314" s="406"/>
    </row>
    <row r="315" s="307" customFormat="true" ht="15" customHeight="true" x14ac:dyDescent="0.2">
      <c r="B315" s="406"/>
    </row>
    <row r="316" s="307" customFormat="true" ht="15" customHeight="true" x14ac:dyDescent="0.2">
      <c r="B316" s="406"/>
    </row>
    <row r="317" s="307" customFormat="true" ht="15" customHeight="true" x14ac:dyDescent="0.2">
      <c r="B317" s="406"/>
    </row>
    <row r="318" s="307" customFormat="true" ht="15" customHeight="true" x14ac:dyDescent="0.2">
      <c r="B318" s="406"/>
    </row>
    <row r="319" s="307" customFormat="true" ht="15" customHeight="true" x14ac:dyDescent="0.2">
      <c r="B319" s="406"/>
    </row>
    <row r="320" s="307" customFormat="true" ht="15" customHeight="true" x14ac:dyDescent="0.2">
      <c r="B320" s="406"/>
    </row>
    <row r="321" s="307" customFormat="true" ht="15" customHeight="true" x14ac:dyDescent="0.2">
      <c r="B321" s="406"/>
    </row>
    <row r="322" s="307" customFormat="true" ht="15" customHeight="true" x14ac:dyDescent="0.2">
      <c r="B322" s="406"/>
    </row>
    <row r="323" s="307" customFormat="true" ht="15" customHeight="true" x14ac:dyDescent="0.2">
      <c r="B323" s="406"/>
    </row>
    <row r="324" s="307" customFormat="true" ht="15" customHeight="true" x14ac:dyDescent="0.2">
      <c r="B324" s="406"/>
    </row>
    <row r="325" s="307" customFormat="true" ht="15" customHeight="true" x14ac:dyDescent="0.2">
      <c r="B325" s="406"/>
    </row>
    <row r="326" s="307" customFormat="true" ht="15" customHeight="true" x14ac:dyDescent="0.2">
      <c r="B326" s="406"/>
    </row>
    <row r="327" s="307" customFormat="true" ht="15" customHeight="true" x14ac:dyDescent="0.2">
      <c r="B327" s="406"/>
    </row>
    <row r="328" s="307" customFormat="true" ht="15" customHeight="true" x14ac:dyDescent="0.2">
      <c r="B328" s="406"/>
    </row>
    <row r="329" s="307" customFormat="true" ht="15" customHeight="true" x14ac:dyDescent="0.2">
      <c r="B329" s="406"/>
    </row>
    <row r="330" s="307" customFormat="true" ht="15" customHeight="true" x14ac:dyDescent="0.2">
      <c r="B330" s="406"/>
    </row>
    <row r="331" s="307" customFormat="true" ht="15" customHeight="true" x14ac:dyDescent="0.2">
      <c r="B331" s="406"/>
    </row>
    <row r="332" s="307" customFormat="true" ht="15" customHeight="true" x14ac:dyDescent="0.2">
      <c r="B332" s="406"/>
    </row>
    <row r="333" s="307" customFormat="true" ht="15" customHeight="true" x14ac:dyDescent="0.2">
      <c r="B333" s="406"/>
    </row>
    <row r="334" s="307" customFormat="true" ht="15" customHeight="true" x14ac:dyDescent="0.2">
      <c r="B334" s="406"/>
    </row>
    <row r="335" s="307" customFormat="true" ht="15" customHeight="true" x14ac:dyDescent="0.2">
      <c r="B335" s="406"/>
    </row>
    <row r="336" s="307" customFormat="true" ht="15" customHeight="true" x14ac:dyDescent="0.2">
      <c r="B336" s="406"/>
    </row>
    <row r="337" s="307" customFormat="true" ht="15" customHeight="true" x14ac:dyDescent="0.2">
      <c r="B337" s="406"/>
    </row>
    <row r="338" s="307" customFormat="true" ht="15" customHeight="true" x14ac:dyDescent="0.2">
      <c r="B338" s="406"/>
    </row>
    <row r="339" s="307" customFormat="true" ht="15" customHeight="true" x14ac:dyDescent="0.2">
      <c r="B339" s="406"/>
    </row>
    <row r="340" s="307" customFormat="true" ht="15" customHeight="true" x14ac:dyDescent="0.2">
      <c r="B340" s="406"/>
    </row>
    <row r="341" s="307" customFormat="true" ht="15" customHeight="true" x14ac:dyDescent="0.2">
      <c r="B341" s="406"/>
    </row>
    <row r="342" s="307" customFormat="true" ht="15" customHeight="true" x14ac:dyDescent="0.2">
      <c r="B342" s="406"/>
    </row>
    <row r="343" s="307" customFormat="true" ht="15" customHeight="true" x14ac:dyDescent="0.2">
      <c r="B343" s="406"/>
    </row>
    <row r="344" s="307" customFormat="true" ht="15" customHeight="true" x14ac:dyDescent="0.2">
      <c r="B344" s="406"/>
    </row>
    <row r="345" s="307" customFormat="true" ht="15" customHeight="true" x14ac:dyDescent="0.2">
      <c r="B345" s="406"/>
    </row>
    <row r="346" s="307" customFormat="true" ht="15" customHeight="true" x14ac:dyDescent="0.2">
      <c r="B346" s="406"/>
    </row>
    <row r="347" s="307" customFormat="true" ht="15" customHeight="true" x14ac:dyDescent="0.2">
      <c r="B347" s="406"/>
    </row>
    <row r="348" s="307" customFormat="true" ht="15" customHeight="true" x14ac:dyDescent="0.2">
      <c r="B348" s="406"/>
    </row>
    <row r="349" s="307" customFormat="true" ht="15" customHeight="true" x14ac:dyDescent="0.2">
      <c r="B349" s="406"/>
    </row>
    <row r="350" s="307" customFormat="true" ht="15" customHeight="true" x14ac:dyDescent="0.2">
      <c r="B350" s="406"/>
    </row>
    <row r="351" s="307" customFormat="true" ht="15" customHeight="true" x14ac:dyDescent="0.2">
      <c r="B351" s="406"/>
    </row>
    <row r="352" s="307" customFormat="true" ht="15" customHeight="true" x14ac:dyDescent="0.2">
      <c r="B352" s="406"/>
    </row>
    <row r="353" s="307" customFormat="true" ht="15" customHeight="true" x14ac:dyDescent="0.2">
      <c r="B353" s="406"/>
    </row>
    <row r="354" s="307" customFormat="true" ht="15" customHeight="true" x14ac:dyDescent="0.2">
      <c r="B354" s="406"/>
    </row>
    <row r="355" s="307" customFormat="true" ht="15" customHeight="true" x14ac:dyDescent="0.2">
      <c r="B355" s="406"/>
    </row>
    <row r="356" s="307" customFormat="true" ht="15" customHeight="true" x14ac:dyDescent="0.2">
      <c r="B356" s="406"/>
    </row>
    <row r="357" s="257" customFormat="true" ht="15" customHeight="true" x14ac:dyDescent="0.2">
      <c r="B357" s="511"/>
    </row>
    <row r="358" s="257" customFormat="true" ht="15" customHeight="true" x14ac:dyDescent="0.2">
      <c r="B358" s="511"/>
    </row>
    <row r="359" s="257" customFormat="true" ht="15" customHeight="true" x14ac:dyDescent="0.2">
      <c r="B359" s="511"/>
    </row>
    <row r="360" s="257" customFormat="true" ht="15" customHeight="true" x14ac:dyDescent="0.2">
      <c r="B360" s="511"/>
    </row>
    <row r="361" s="257" customFormat="true" ht="15" customHeight="true" x14ac:dyDescent="0.2">
      <c r="B361" s="511"/>
    </row>
    <row r="362" s="257" customFormat="true" ht="15" customHeight="true" x14ac:dyDescent="0.2">
      <c r="B362" s="511"/>
    </row>
    <row r="363" s="257" customFormat="true" ht="15" customHeight="true" x14ac:dyDescent="0.2">
      <c r="B363" s="511"/>
    </row>
    <row r="364" s="257" customFormat="true" ht="15" customHeight="true" x14ac:dyDescent="0.2">
      <c r="B364" s="511"/>
    </row>
    <row r="365" s="257" customFormat="true" ht="15" customHeight="true" x14ac:dyDescent="0.2">
      <c r="B365" s="511"/>
    </row>
    <row r="366" s="257" customFormat="true" ht="15" customHeight="true" x14ac:dyDescent="0.2">
      <c r="B366" s="511"/>
    </row>
    <row r="367" s="257" customFormat="true" ht="15" customHeight="true" x14ac:dyDescent="0.2">
      <c r="B367" s="511"/>
    </row>
    <row r="368" s="257" customFormat="true" ht="15" customHeight="true" x14ac:dyDescent="0.2">
      <c r="B368" s="511"/>
    </row>
    <row r="369" s="257" customFormat="true" ht="15" customHeight="true" x14ac:dyDescent="0.2">
      <c r="B369" s="511"/>
    </row>
    <row r="370" s="257" customFormat="true" ht="15" customHeight="true" x14ac:dyDescent="0.2">
      <c r="B370" s="511"/>
    </row>
    <row r="371" s="257" customFormat="true" ht="15" customHeight="true" x14ac:dyDescent="0.2">
      <c r="B371" s="511"/>
    </row>
    <row r="372" s="257" customFormat="true" ht="15" customHeight="true" x14ac:dyDescent="0.2">
      <c r="B372" s="511"/>
    </row>
    <row r="373" s="257" customFormat="true" ht="15" customHeight="true" x14ac:dyDescent="0.2">
      <c r="B373" s="511"/>
    </row>
    <row r="374" s="257" customFormat="true" ht="15" customHeight="true" x14ac:dyDescent="0.2">
      <c r="B374" s="511"/>
    </row>
    <row r="375" s="257" customFormat="true" ht="15" customHeight="true" x14ac:dyDescent="0.2">
      <c r="B375" s="511"/>
    </row>
    <row r="376" s="257" customFormat="true" ht="15" customHeight="true" x14ac:dyDescent="0.2">
      <c r="B376" s="511"/>
    </row>
    <row r="377" s="257" customFormat="true" ht="15" customHeight="true" x14ac:dyDescent="0.2">
      <c r="B377" s="511"/>
    </row>
    <row r="378" s="257" customFormat="true" ht="15" customHeight="true" x14ac:dyDescent="0.2">
      <c r="B378" s="511"/>
    </row>
    <row r="379" s="257" customFormat="true" ht="15" customHeight="true" x14ac:dyDescent="0.2">
      <c r="B379" s="511"/>
    </row>
    <row r="380" s="257" customFormat="true" ht="15" customHeight="true" x14ac:dyDescent="0.2">
      <c r="B380" s="511"/>
    </row>
    <row r="381" s="257" customFormat="true" ht="15" customHeight="true" x14ac:dyDescent="0.2">
      <c r="B381" s="511"/>
    </row>
    <row r="382" s="257" customFormat="true" ht="15" customHeight="true" x14ac:dyDescent="0.2">
      <c r="B382" s="511"/>
    </row>
    <row r="383" s="257" customFormat="true" ht="15" customHeight="true" x14ac:dyDescent="0.2">
      <c r="B383" s="511"/>
    </row>
    <row r="384" s="257" customFormat="true" ht="15" customHeight="true" x14ac:dyDescent="0.2">
      <c r="B384" s="511"/>
    </row>
    <row r="385" s="257" customFormat="true" ht="15" customHeight="true" x14ac:dyDescent="0.2">
      <c r="B385" s="511"/>
    </row>
    <row r="386" s="257" customFormat="true" ht="15" customHeight="true" x14ac:dyDescent="0.2">
      <c r="B386" s="511"/>
    </row>
    <row r="387" s="257" customFormat="true" ht="15" customHeight="true" x14ac:dyDescent="0.2">
      <c r="B387" s="511"/>
    </row>
    <row r="388" s="257" customFormat="true" ht="15" customHeight="true" x14ac:dyDescent="0.2">
      <c r="B388" s="511"/>
    </row>
    <row r="389" s="257" customFormat="true" ht="15" customHeight="true" x14ac:dyDescent="0.2">
      <c r="B389" s="511"/>
    </row>
    <row r="390" s="307" customFormat="true" ht="15" customHeight="true" x14ac:dyDescent="0.2">
      <c r="B390" s="406"/>
    </row>
    <row r="391" s="307" customFormat="true" ht="15" customHeight="true" x14ac:dyDescent="0.2">
      <c r="B391" s="406"/>
    </row>
    <row r="392" s="307" customFormat="true" ht="15" customHeight="true" x14ac:dyDescent="0.2"/>
    <row r="393" s="307" customFormat="true" ht="15" customHeight="true" x14ac:dyDescent="0.2"/>
    <row r="394" s="307" customFormat="true" ht="15" customHeight="true" x14ac:dyDescent="0.2"/>
    <row r="395" s="307" customFormat="true" ht="15" customHeight="true" x14ac:dyDescent="0.2"/>
    <row r="396" s="307" customFormat="true" ht="15" customHeight="true" x14ac:dyDescent="0.2"/>
    <row r="397" s="307" customFormat="true" ht="15" customHeight="true" x14ac:dyDescent="0.2"/>
    <row r="398" s="307" customFormat="true" ht="15" customHeight="true" x14ac:dyDescent="0.2"/>
    <row r="399" s="623" customFormat="true" ht="15" customHeight="true" x14ac:dyDescent="0.25">
      <c r="C399" s="1827" t="s">
        <v>223</v>
      </c>
      <c r="D399" s="1828"/>
      <c r="E399" s="1828"/>
      <c r="F399" s="1828"/>
      <c r="H399" s="1827" t="s">
        <v>224</v>
      </c>
      <c r="I399" s="1828"/>
      <c r="J399" s="1828"/>
      <c r="K399" s="1828"/>
      <c r="M399" s="1827" t="s">
        <v>225</v>
      </c>
      <c r="N399" s="1828"/>
      <c r="O399" s="1828"/>
      <c r="P399" s="1828"/>
    </row>
    <row r="400" s="623" customFormat="true" ht="24" customHeight="true" x14ac:dyDescent="0.2">
      <c r="C400" s="1820" t="s">
        <v>226</v>
      </c>
      <c r="D400" s="1718"/>
      <c r="E400" s="1718"/>
      <c r="H400" s="1820" t="s">
        <v>226</v>
      </c>
      <c r="I400" s="1718"/>
      <c r="J400" s="1718"/>
      <c r="M400" s="1820" t="s">
        <v>226</v>
      </c>
      <c r="N400" s="1718"/>
      <c r="O400" s="1718"/>
    </row>
    <row r="401" s="623" customFormat="true" ht="15.95" customHeight="true" x14ac:dyDescent="0.2">
      <c r="C401" s="1829"/>
      <c r="D401" s="1718"/>
      <c r="E401" s="801" t="s">
        <v>227</v>
      </c>
      <c r="H401" s="1829"/>
      <c r="I401" s="1718"/>
      <c r="J401" s="802" t="s">
        <v>227</v>
      </c>
      <c r="M401" s="1829"/>
      <c r="N401" s="1718"/>
      <c r="O401" s="803" t="s">
        <v>227</v>
      </c>
    </row>
    <row r="402" s="623" customFormat="true" ht="15.95" customHeight="true" x14ac:dyDescent="0.2">
      <c r="B402" s="1830" t="s">
        <v>228</v>
      </c>
      <c r="C402" s="1718"/>
      <c r="D402" s="1718"/>
      <c r="E402" s="804" t="s">
        <v>229</v>
      </c>
      <c r="H402" s="1718"/>
      <c r="I402" s="1718"/>
      <c r="J402" s="805" t="s">
        <v>229</v>
      </c>
      <c r="M402" s="1718"/>
      <c r="N402" s="1718"/>
      <c r="O402" s="806" t="s">
        <v>229</v>
      </c>
    </row>
    <row r="403" s="623" customFormat="true" ht="17.1" customHeight="true" x14ac:dyDescent="0.2">
      <c r="B403" s="1718"/>
      <c r="C403" s="1846" t="s">
        <v>329</v>
      </c>
      <c r="D403" s="1718"/>
      <c r="E403" s="807">
        <v>-0.75502909214405667</v>
      </c>
      <c r="H403" s="1846" t="s">
        <v>330</v>
      </c>
      <c r="I403" s="1718"/>
      <c r="J403" s="808">
        <v>0.64843373887130695</v>
      </c>
      <c r="M403" s="1846" t="s">
        <v>330</v>
      </c>
      <c r="N403" s="1718"/>
      <c r="O403" s="809">
        <v>0.64191357131601712</v>
      </c>
    </row>
    <row r="404" s="623" customFormat="true" ht="17.1" customHeight="true" x14ac:dyDescent="0.2">
      <c r="B404" s="1718"/>
      <c r="C404" s="1846" t="s">
        <v>331</v>
      </c>
      <c r="D404" s="1718"/>
      <c r="E404" s="810">
        <v>0.73242068879351996</v>
      </c>
      <c r="H404" s="1846" t="s">
        <v>329</v>
      </c>
      <c r="I404" s="1718"/>
      <c r="J404" s="811">
        <v>-0.64470334845194988</v>
      </c>
      <c r="M404" s="1846" t="s">
        <v>332</v>
      </c>
      <c r="N404" s="1718"/>
      <c r="O404" s="812">
        <v>0.62839886663749644</v>
      </c>
    </row>
    <row r="405" s="623" customFormat="true" ht="17.1" customHeight="true" x14ac:dyDescent="0.2">
      <c r="B405" s="1718"/>
      <c r="C405" s="1846" t="s">
        <v>330</v>
      </c>
      <c r="D405" s="1718"/>
      <c r="E405" s="810">
        <v>0.6803521193278278</v>
      </c>
      <c r="H405" s="1846" t="s">
        <v>333</v>
      </c>
      <c r="I405" s="1718"/>
      <c r="J405" s="811">
        <v>0.62248302431501235</v>
      </c>
      <c r="M405" s="1846" t="s">
        <v>334</v>
      </c>
      <c r="N405" s="1718"/>
      <c r="O405" s="812">
        <v>0.61630415111275882</v>
      </c>
    </row>
    <row r="406" s="623" customFormat="true" ht="17.1" customHeight="true" x14ac:dyDescent="0.2">
      <c r="B406" s="1718"/>
      <c r="C406" s="1846" t="s">
        <v>335</v>
      </c>
      <c r="D406" s="1718"/>
      <c r="E406" s="810">
        <v>0.63686517571675783</v>
      </c>
      <c r="H406" s="1846" t="s">
        <v>336</v>
      </c>
      <c r="I406" s="1718"/>
      <c r="J406" s="811">
        <v>0.62012593877803268</v>
      </c>
      <c r="M406" s="1846" t="s">
        <v>329</v>
      </c>
      <c r="N406" s="1718"/>
      <c r="O406" s="812">
        <v>-0.60288083591767794</v>
      </c>
    </row>
    <row r="407" s="623" customFormat="true" ht="17.1" customHeight="true" x14ac:dyDescent="0.2">
      <c r="B407" s="1718"/>
      <c r="C407" s="1846" t="s">
        <v>336</v>
      </c>
      <c r="D407" s="1718"/>
      <c r="E407" s="810">
        <v>0.61453199713744799</v>
      </c>
      <c r="H407" s="1846" t="s">
        <v>335</v>
      </c>
      <c r="I407" s="1718"/>
      <c r="J407" s="811">
        <v>0.58020002097681289</v>
      </c>
      <c r="M407" s="1846" t="s">
        <v>331</v>
      </c>
      <c r="N407" s="1718"/>
      <c r="O407" s="812">
        <v>0.57887944181810735</v>
      </c>
    </row>
    <row r="408" s="623" customFormat="true" ht="17.1" customHeight="true" x14ac:dyDescent="0.2">
      <c r="B408" s="1718"/>
      <c r="C408" s="1846" t="s">
        <v>334</v>
      </c>
      <c r="D408" s="1718"/>
      <c r="E408" s="810">
        <v>0.60422200247571367</v>
      </c>
      <c r="H408" s="1846" t="s">
        <v>332</v>
      </c>
      <c r="I408" s="1718"/>
      <c r="J408" s="811">
        <v>0.56250310779987533</v>
      </c>
      <c r="M408" s="1846" t="s">
        <v>337</v>
      </c>
      <c r="N408" s="1718"/>
      <c r="O408" s="812">
        <v>0.57747469580393551</v>
      </c>
    </row>
    <row r="409" s="623" customFormat="true" ht="17.1" customHeight="true" x14ac:dyDescent="0.2">
      <c r="B409" s="1718"/>
      <c r="C409" s="1846" t="s">
        <v>332</v>
      </c>
      <c r="D409" s="1718"/>
      <c r="E409" s="810">
        <v>0.59574335555286317</v>
      </c>
      <c r="H409" s="1846" t="s">
        <v>338</v>
      </c>
      <c r="I409" s="1718"/>
      <c r="J409" s="811">
        <v>0.55018275155640983</v>
      </c>
      <c r="M409" s="1846" t="s">
        <v>339</v>
      </c>
      <c r="N409" s="1718"/>
      <c r="O409" s="812">
        <v>0.51310365546852921</v>
      </c>
    </row>
    <row r="410" s="623" customFormat="true" ht="17.1" customHeight="true" x14ac:dyDescent="0.2">
      <c r="B410" s="1718"/>
      <c r="C410" s="1846" t="s">
        <v>333</v>
      </c>
      <c r="D410" s="1718"/>
      <c r="E410" s="810">
        <v>0.59474816991411539</v>
      </c>
      <c r="H410" s="1846" t="s">
        <v>331</v>
      </c>
      <c r="I410" s="1718"/>
      <c r="J410" s="811">
        <v>0.54037715005625286</v>
      </c>
      <c r="M410" s="1846" t="s">
        <v>335</v>
      </c>
      <c r="N410" s="1718"/>
      <c r="O410" s="812">
        <v>0.44749204400119064</v>
      </c>
    </row>
    <row r="411" s="623" customFormat="true" ht="17.1" customHeight="true" x14ac:dyDescent="0.2">
      <c r="B411" s="1718"/>
      <c r="C411" s="1846" t="s">
        <v>337</v>
      </c>
      <c r="D411" s="1718"/>
      <c r="E411" s="810">
        <v>0.56650717828884567</v>
      </c>
      <c r="H411" s="1846" t="s">
        <v>334</v>
      </c>
      <c r="I411" s="1718"/>
      <c r="J411" s="811">
        <v>0.53470961593069666</v>
      </c>
      <c r="M411" s="1846" t="s">
        <v>340</v>
      </c>
      <c r="N411" s="1718"/>
      <c r="O411" s="812">
        <v>0.44160998079356656</v>
      </c>
    </row>
    <row r="412" s="623" customFormat="true" ht="17.1" customHeight="true" x14ac:dyDescent="0.2">
      <c r="B412" s="1718"/>
      <c r="C412" s="1846" t="s">
        <v>338</v>
      </c>
      <c r="D412" s="1718"/>
      <c r="E412" s="810">
        <v>0.53080075573749197</v>
      </c>
      <c r="H412" s="1846" t="s">
        <v>341</v>
      </c>
      <c r="I412" s="1718"/>
      <c r="J412" s="811">
        <v>0.53331249945380654</v>
      </c>
      <c r="M412" s="1846" t="s">
        <v>342</v>
      </c>
      <c r="N412" s="1718"/>
      <c r="O412" s="812">
        <v>-0.42239385105253685</v>
      </c>
    </row>
    <row r="413" s="623" customFormat="true" ht="17.1" customHeight="true" x14ac:dyDescent="0.2">
      <c r="B413" s="1718"/>
      <c r="C413" s="1846" t="s">
        <v>339</v>
      </c>
      <c r="D413" s="1718"/>
      <c r="E413" s="810">
        <v>0.50948820594143918</v>
      </c>
      <c r="H413" s="1846" t="s">
        <v>339</v>
      </c>
      <c r="I413" s="1718"/>
      <c r="J413" s="811">
        <v>0.52195754837127839</v>
      </c>
      <c r="M413" s="1846" t="s">
        <v>336</v>
      </c>
      <c r="N413" s="1718"/>
      <c r="O413" s="812">
        <v>0.41374780365994002</v>
      </c>
    </row>
    <row r="414" s="623" customFormat="true" ht="17.1" customHeight="true" x14ac:dyDescent="0.2">
      <c r="B414" s="1718"/>
      <c r="C414" s="1846" t="s">
        <v>341</v>
      </c>
      <c r="D414" s="1718"/>
      <c r="E414" s="810">
        <v>0.50599569396109589</v>
      </c>
      <c r="H414" s="1846" t="s">
        <v>337</v>
      </c>
      <c r="I414" s="1718"/>
      <c r="J414" s="811">
        <v>0.5032470417417978</v>
      </c>
      <c r="M414" s="1846" t="s">
        <v>343</v>
      </c>
      <c r="N414" s="1718"/>
      <c r="O414" s="812">
        <v>0.40934760444250545</v>
      </c>
    </row>
    <row r="415" s="623" customFormat="true" ht="17.1" customHeight="true" x14ac:dyDescent="0.2">
      <c r="B415" s="1718"/>
      <c r="C415" s="1846" t="s">
        <v>344</v>
      </c>
      <c r="D415" s="1718"/>
      <c r="E415" s="810">
        <v>0.46431017326363527</v>
      </c>
      <c r="H415" s="1846" t="s">
        <v>344</v>
      </c>
      <c r="I415" s="1718"/>
      <c r="J415" s="811">
        <v>0.46688845634695242</v>
      </c>
      <c r="M415" s="1846" t="s">
        <v>344</v>
      </c>
      <c r="N415" s="1718"/>
      <c r="O415" s="812">
        <v>0.39803839889926529</v>
      </c>
    </row>
    <row r="416" s="623" customFormat="true" ht="17.1" customHeight="true" x14ac:dyDescent="0.2">
      <c r="B416" s="1718"/>
      <c r="C416" s="1846" t="s">
        <v>340</v>
      </c>
      <c r="D416" s="1718"/>
      <c r="E416" s="810">
        <v>0.45806126825151905</v>
      </c>
      <c r="H416" s="1846" t="s">
        <v>345</v>
      </c>
      <c r="I416" s="1718"/>
      <c r="J416" s="811">
        <v>-0.41544338241932205</v>
      </c>
      <c r="M416" s="1846" t="s">
        <v>338</v>
      </c>
      <c r="N416" s="1718"/>
      <c r="O416" s="812">
        <v>0.38655738477772944</v>
      </c>
    </row>
    <row r="417" s="623" customFormat="true" ht="17.1" customHeight="true" x14ac:dyDescent="0.2">
      <c r="B417" s="1718"/>
      <c r="C417" s="1846" t="s">
        <v>342</v>
      </c>
      <c r="D417" s="1718"/>
      <c r="E417" s="810">
        <v>-0.37731928557138739</v>
      </c>
      <c r="H417" s="1846" t="s">
        <v>340</v>
      </c>
      <c r="I417" s="1718"/>
      <c r="J417" s="811">
        <v>0.41185863249489518</v>
      </c>
      <c r="M417" s="1846" t="s">
        <v>333</v>
      </c>
      <c r="N417" s="1718"/>
      <c r="O417" s="812">
        <v>0.30572039995328171</v>
      </c>
    </row>
    <row r="418" s="623" customFormat="true" ht="17.1" customHeight="true" x14ac:dyDescent="0.2">
      <c r="B418" s="1718"/>
      <c r="C418" s="1846" t="s">
        <v>346</v>
      </c>
      <c r="D418" s="1718"/>
      <c r="E418" s="810">
        <v>0.36323133570473631</v>
      </c>
      <c r="H418" s="1846" t="s">
        <v>346</v>
      </c>
      <c r="I418" s="1718"/>
      <c r="J418" s="811">
        <v>0.36940820826180443</v>
      </c>
      <c r="M418" s="1846" t="s">
        <v>347</v>
      </c>
      <c r="N418" s="1718"/>
      <c r="O418" s="812">
        <v>0.28765105902548976</v>
      </c>
    </row>
    <row r="419" s="623" customFormat="true" ht="17.1" customHeight="true" x14ac:dyDescent="0.2">
      <c r="B419" s="1718"/>
      <c r="C419" s="1846" t="s">
        <v>345</v>
      </c>
      <c r="D419" s="1718"/>
      <c r="E419" s="810">
        <v>-0.34055471492376449</v>
      </c>
      <c r="H419" s="1846" t="s">
        <v>348</v>
      </c>
      <c r="I419" s="1718"/>
      <c r="J419" s="811">
        <v>0.36628360001544225</v>
      </c>
      <c r="M419" s="1846" t="s">
        <v>348</v>
      </c>
      <c r="N419" s="1718"/>
      <c r="O419" s="812">
        <v>0.28475513374181499</v>
      </c>
    </row>
    <row r="420" s="623" customFormat="true" ht="17.1" customHeight="true" x14ac:dyDescent="0.2">
      <c r="B420" s="1718"/>
      <c r="C420" s="1846" t="s">
        <v>343</v>
      </c>
      <c r="D420" s="1718"/>
      <c r="E420" s="810">
        <v>0.33096672704616226</v>
      </c>
      <c r="H420" s="1846" t="s">
        <v>349</v>
      </c>
      <c r="I420" s="1718"/>
      <c r="J420" s="811">
        <v>-0.3436147247090382</v>
      </c>
      <c r="M420" s="1846" t="s">
        <v>350</v>
      </c>
      <c r="N420" s="1718"/>
      <c r="O420" s="812">
        <v>-0.26616416203241006</v>
      </c>
    </row>
    <row r="421" s="623" customFormat="true" ht="17.1" customHeight="true" x14ac:dyDescent="0.2">
      <c r="B421" s="1718"/>
      <c r="C421" s="1846" t="s">
        <v>350</v>
      </c>
      <c r="D421" s="1718"/>
      <c r="E421" s="810">
        <v>-0.31615565419134889</v>
      </c>
      <c r="H421" s="1846" t="s">
        <v>342</v>
      </c>
      <c r="I421" s="1718"/>
      <c r="J421" s="811">
        <v>-0.32185930807091068</v>
      </c>
      <c r="M421" s="1846" t="s">
        <v>351</v>
      </c>
      <c r="N421" s="1718"/>
      <c r="O421" s="812">
        <v>0.24260946139642092</v>
      </c>
    </row>
    <row r="422" s="623" customFormat="true" ht="17.1" customHeight="true" x14ac:dyDescent="0.2">
      <c r="B422" s="1718"/>
      <c r="C422" s="1846" t="s">
        <v>348</v>
      </c>
      <c r="D422" s="1718"/>
      <c r="E422" s="810">
        <v>0.30359489571601267</v>
      </c>
      <c r="H422" s="1846" t="s">
        <v>350</v>
      </c>
      <c r="I422" s="1718"/>
      <c r="J422" s="811">
        <v>-0.30402695141503538</v>
      </c>
      <c r="M422" s="1846" t="s">
        <v>341</v>
      </c>
      <c r="N422" s="1718"/>
      <c r="O422" s="812">
        <v>0.24092786916589154</v>
      </c>
    </row>
    <row r="423" s="623" customFormat="true" ht="17.1" customHeight="true" x14ac:dyDescent="0.2">
      <c r="B423" s="1718"/>
      <c r="C423" s="1846" t="s">
        <v>347</v>
      </c>
      <c r="D423" s="1718"/>
      <c r="E423" s="810">
        <v>0.29508268131017601</v>
      </c>
      <c r="H423" s="1846" t="s">
        <v>352</v>
      </c>
      <c r="I423" s="1718"/>
      <c r="J423" s="811">
        <v>0.28035391838966001</v>
      </c>
      <c r="M423" s="1846" t="s">
        <v>353</v>
      </c>
      <c r="N423" s="1718"/>
      <c r="O423" s="812">
        <v>0.23317945157467546</v>
      </c>
    </row>
    <row r="424" s="623" customFormat="true" ht="17.1" customHeight="true" x14ac:dyDescent="0.2">
      <c r="B424" s="1718"/>
      <c r="C424" s="1846" t="s">
        <v>352</v>
      </c>
      <c r="D424" s="1718"/>
      <c r="E424" s="810">
        <v>0.26800712788364667</v>
      </c>
      <c r="H424" s="1846" t="s">
        <v>354</v>
      </c>
      <c r="I424" s="1718"/>
      <c r="J424" s="811">
        <v>-0.27126983295980422</v>
      </c>
      <c r="M424" s="1846" t="s">
        <v>355</v>
      </c>
      <c r="N424" s="1718"/>
      <c r="O424" s="812">
        <v>0.22588397818420164</v>
      </c>
    </row>
    <row r="425" s="623" customFormat="true" ht="17.1" customHeight="true" x14ac:dyDescent="0.2">
      <c r="B425" s="1718"/>
      <c r="C425" s="1846" t="s">
        <v>349</v>
      </c>
      <c r="D425" s="1718"/>
      <c r="E425" s="810">
        <v>-0.23671178700675935</v>
      </c>
      <c r="H425" s="1846" t="s">
        <v>347</v>
      </c>
      <c r="I425" s="1718"/>
      <c r="J425" s="811">
        <v>0.24048802580135853</v>
      </c>
      <c r="M425" s="1846" t="s">
        <v>356</v>
      </c>
      <c r="N425" s="1718"/>
      <c r="O425" s="812">
        <v>0.22525388496330778</v>
      </c>
    </row>
    <row r="426" s="623" customFormat="true" ht="17.1" customHeight="true" x14ac:dyDescent="0.2">
      <c r="B426" s="1718"/>
      <c r="C426" s="1846" t="s">
        <v>357</v>
      </c>
      <c r="D426" s="1718"/>
      <c r="E426" s="810">
        <v>-0.23177405173394433</v>
      </c>
      <c r="H426" s="1846" t="s">
        <v>358</v>
      </c>
      <c r="I426" s="1718"/>
      <c r="J426" s="811">
        <v>-0.22562990385599638</v>
      </c>
      <c r="M426" s="1846" t="s">
        <v>346</v>
      </c>
      <c r="N426" s="1718"/>
      <c r="O426" s="812">
        <v>0.21994821043423518</v>
      </c>
    </row>
    <row r="427" s="623" customFormat="true" ht="17.1" customHeight="true" x14ac:dyDescent="0.2">
      <c r="B427" s="1718"/>
      <c r="C427" s="1846" t="s">
        <v>356</v>
      </c>
      <c r="D427" s="1718"/>
      <c r="E427" s="810">
        <v>0.23173778069608611</v>
      </c>
      <c r="H427" s="1846" t="s">
        <v>351</v>
      </c>
      <c r="I427" s="1718"/>
      <c r="J427" s="811">
        <v>0.22512959150958639</v>
      </c>
      <c r="M427" s="1846" t="s">
        <v>359</v>
      </c>
      <c r="N427" s="1718"/>
      <c r="O427" s="812">
        <v>0.20080578288698533</v>
      </c>
    </row>
    <row r="428" s="623" customFormat="true" ht="17.1" customHeight="true" x14ac:dyDescent="0.2">
      <c r="B428" s="1718"/>
      <c r="C428" s="1846" t="s">
        <v>351</v>
      </c>
      <c r="D428" s="1718"/>
      <c r="E428" s="810">
        <v>0.21310229303407049</v>
      </c>
      <c r="H428" s="1846" t="s">
        <v>357</v>
      </c>
      <c r="I428" s="1718"/>
      <c r="J428" s="811">
        <v>-0.15455391715673727</v>
      </c>
      <c r="M428" s="1846" t="s">
        <v>345</v>
      </c>
      <c r="N428" s="1718"/>
      <c r="O428" s="812">
        <v>-0.19016258429390961</v>
      </c>
    </row>
    <row r="429" s="623" customFormat="true" ht="17.1" customHeight="true" x14ac:dyDescent="0.2">
      <c r="B429" s="1718"/>
      <c r="C429" s="1846" t="s">
        <v>360</v>
      </c>
      <c r="D429" s="1718"/>
      <c r="E429" s="810">
        <v>-0.20987546400534285</v>
      </c>
      <c r="H429" s="1846" t="s">
        <v>360</v>
      </c>
      <c r="I429" s="1718"/>
      <c r="J429" s="811">
        <v>-0.13439179531728179</v>
      </c>
      <c r="M429" s="1846" t="s">
        <v>360</v>
      </c>
      <c r="N429" s="1718"/>
      <c r="O429" s="812">
        <v>0.18190790307182064</v>
      </c>
    </row>
    <row r="430" s="623" customFormat="true" ht="17.1" customHeight="true" x14ac:dyDescent="0.2">
      <c r="B430" s="1718"/>
      <c r="C430" s="1846" t="s">
        <v>355</v>
      </c>
      <c r="D430" s="1718"/>
      <c r="E430" s="810">
        <v>0.1707714618048955</v>
      </c>
      <c r="H430" s="1846" t="s">
        <v>356</v>
      </c>
      <c r="I430" s="1718"/>
      <c r="J430" s="811">
        <v>0.13281465513014518</v>
      </c>
      <c r="M430" s="1846" t="s">
        <v>361</v>
      </c>
      <c r="N430" s="1718"/>
      <c r="O430" s="812">
        <v>0.1801390379754145</v>
      </c>
    </row>
    <row r="431" s="623" customFormat="true" ht="17.1" customHeight="true" x14ac:dyDescent="0.2">
      <c r="B431" s="1718"/>
      <c r="C431" s="1846" t="s">
        <v>362</v>
      </c>
      <c r="D431" s="1718"/>
      <c r="E431" s="810">
        <v>0.14428354720696931</v>
      </c>
      <c r="H431" s="1846" t="s">
        <v>362</v>
      </c>
      <c r="I431" s="1718"/>
      <c r="J431" s="811">
        <v>0.11093244601227628</v>
      </c>
      <c r="M431" s="1846" t="s">
        <v>352</v>
      </c>
      <c r="N431" s="1718"/>
      <c r="O431" s="812">
        <v>0.17113109927639261</v>
      </c>
    </row>
    <row r="432" s="623" customFormat="true" ht="17.1" customHeight="true" x14ac:dyDescent="0.2">
      <c r="B432" s="1718"/>
      <c r="C432" s="1846" t="s">
        <v>358</v>
      </c>
      <c r="D432" s="1718"/>
      <c r="E432" s="810">
        <v>-0.11287103764516067</v>
      </c>
      <c r="H432" s="1846" t="s">
        <v>363</v>
      </c>
      <c r="I432" s="1718"/>
      <c r="J432" s="811">
        <v>0.10866912716813752</v>
      </c>
      <c r="M432" s="1846" t="s">
        <v>364</v>
      </c>
      <c r="N432" s="1718"/>
      <c r="O432" s="812">
        <v>0.13908845971438416</v>
      </c>
    </row>
    <row r="433" s="623" customFormat="true" ht="17.1" customHeight="true" x14ac:dyDescent="0.2">
      <c r="B433" s="1718"/>
      <c r="C433" s="1846" t="s">
        <v>353</v>
      </c>
      <c r="D433" s="1718"/>
      <c r="E433" s="810">
        <v>0.1073079478040596</v>
      </c>
      <c r="H433" s="1846" t="s">
        <v>365</v>
      </c>
      <c r="I433" s="1718"/>
      <c r="J433" s="811">
        <v>-9.5656225210781834E-2</v>
      </c>
      <c r="M433" s="1846" t="s">
        <v>366</v>
      </c>
      <c r="N433" s="1718"/>
      <c r="O433" s="812">
        <v>0.13180552879732496</v>
      </c>
    </row>
    <row r="434" s="623" customFormat="true" ht="17.1" customHeight="true" x14ac:dyDescent="0.2">
      <c r="B434" s="1718"/>
      <c r="C434" s="1846" t="s">
        <v>366</v>
      </c>
      <c r="D434" s="1718"/>
      <c r="E434" s="810">
        <v>0.10104086753603592</v>
      </c>
      <c r="H434" s="1846" t="s">
        <v>367</v>
      </c>
      <c r="I434" s="1718"/>
      <c r="J434" s="811">
        <v>-7.2304266431863773E-2</v>
      </c>
      <c r="M434" s="1846" t="s">
        <v>363</v>
      </c>
      <c r="N434" s="1718"/>
      <c r="O434" s="812">
        <v>0.11423009408302252</v>
      </c>
    </row>
    <row r="435" s="623" customFormat="true" ht="17.1" customHeight="true" x14ac:dyDescent="0.2">
      <c r="B435" s="1718"/>
      <c r="C435" s="1846" t="s">
        <v>365</v>
      </c>
      <c r="D435" s="1718"/>
      <c r="E435" s="810">
        <v>-8.7279738293987913E-2</v>
      </c>
      <c r="H435" s="1846" t="s">
        <v>359</v>
      </c>
      <c r="I435" s="1718"/>
      <c r="J435" s="811">
        <v>-6.9588295014599136E-2</v>
      </c>
      <c r="M435" s="1846" t="s">
        <v>358</v>
      </c>
      <c r="N435" s="1718"/>
      <c r="O435" s="812">
        <v>-0.10619128106306949</v>
      </c>
    </row>
    <row r="436" s="623" customFormat="true" ht="17.1" customHeight="true" x14ac:dyDescent="0.2">
      <c r="B436" s="1718"/>
      <c r="C436" s="1846" t="s">
        <v>363</v>
      </c>
      <c r="D436" s="1718"/>
      <c r="E436" s="810">
        <v>8.5661147059534176E-2</v>
      </c>
      <c r="H436" s="1846" t="s">
        <v>353</v>
      </c>
      <c r="I436" s="1718"/>
      <c r="J436" s="811">
        <v>6.7914232512914716E-2</v>
      </c>
      <c r="M436" s="1846" t="s">
        <v>362</v>
      </c>
      <c r="N436" s="1718"/>
      <c r="O436" s="812">
        <v>8.0312501008753978E-2</v>
      </c>
    </row>
    <row r="437" s="623" customFormat="true" ht="17.1" customHeight="true" x14ac:dyDescent="0.2">
      <c r="B437" s="1718"/>
      <c r="C437" s="1846" t="s">
        <v>368</v>
      </c>
      <c r="D437" s="1718"/>
      <c r="E437" s="810">
        <v>-3.3725276183849205E-2</v>
      </c>
      <c r="H437" s="1846" t="s">
        <v>368</v>
      </c>
      <c r="I437" s="1718"/>
      <c r="J437" s="811">
        <v>-6.7864656097758408E-2</v>
      </c>
      <c r="M437" s="1846" t="s">
        <v>368</v>
      </c>
      <c r="N437" s="1718"/>
      <c r="O437" s="812">
        <v>5.3721758203567165E-2</v>
      </c>
    </row>
    <row r="438" s="623" customFormat="true" ht="17.1" customHeight="true" x14ac:dyDescent="0.2">
      <c r="B438" s="1718"/>
      <c r="C438" s="1846" t="s">
        <v>354</v>
      </c>
      <c r="D438" s="1718"/>
      <c r="E438" s="810">
        <v>2.8497695056759149E-2</v>
      </c>
      <c r="H438" s="1846" t="s">
        <v>355</v>
      </c>
      <c r="I438" s="1718"/>
      <c r="J438" s="811">
        <v>-6.7526435688989014E-2</v>
      </c>
      <c r="M438" s="1846" t="s">
        <v>357</v>
      </c>
      <c r="N438" s="1718"/>
      <c r="O438" s="812">
        <v>-5.2941084548236692E-2</v>
      </c>
    </row>
    <row r="439" s="623" customFormat="true" ht="17.1" customHeight="true" x14ac:dyDescent="0.2">
      <c r="B439" s="1718"/>
      <c r="C439" s="1846" t="s">
        <v>361</v>
      </c>
      <c r="D439" s="1718"/>
      <c r="E439" s="813">
        <v>-2.3375891985002095E-4</v>
      </c>
      <c r="H439" s="1846" t="s">
        <v>369</v>
      </c>
      <c r="I439" s="1718"/>
      <c r="J439" s="811">
        <v>-6.3764699299919944E-2</v>
      </c>
      <c r="M439" s="1846" t="s">
        <v>370</v>
      </c>
      <c r="N439" s="1718"/>
      <c r="O439" s="812">
        <v>-4.2040302986858027E-2</v>
      </c>
    </row>
    <row r="440" s="623" customFormat="true" ht="17.1" customHeight="true" x14ac:dyDescent="0.2">
      <c r="B440" s="1718"/>
      <c r="C440" s="1829"/>
      <c r="D440" s="1844"/>
      <c r="E440" s="637"/>
      <c r="H440" s="1846" t="s">
        <v>371</v>
      </c>
      <c r="I440" s="1718"/>
      <c r="J440" s="811">
        <v>-5.9513641001071857E-2</v>
      </c>
      <c r="M440" s="1846" t="s">
        <v>369</v>
      </c>
      <c r="N440" s="1718"/>
      <c r="O440" s="812">
        <v>-4.1571001606120844E-2</v>
      </c>
    </row>
    <row r="441" s="623" customFormat="true" ht="17.1" customHeight="true" x14ac:dyDescent="0.2">
      <c r="B441" s="1718"/>
      <c r="C441" s="1829"/>
      <c r="D441" s="1844"/>
      <c r="E441" s="637"/>
      <c r="H441" s="1846" t="s">
        <v>361</v>
      </c>
      <c r="I441" s="1718"/>
      <c r="J441" s="811">
        <v>4.6018685520150648E-2</v>
      </c>
      <c r="M441" s="1846" t="s">
        <v>367</v>
      </c>
      <c r="N441" s="1718"/>
      <c r="O441" s="812">
        <v>2.7361481005540676E-2</v>
      </c>
    </row>
    <row r="442" s="623" customFormat="true" ht="17.1" customHeight="true" x14ac:dyDescent="0.2">
      <c r="B442" s="1718"/>
      <c r="C442" s="1829"/>
      <c r="D442" s="1718"/>
      <c r="H442" s="1846" t="s">
        <v>343</v>
      </c>
      <c r="I442" s="1718"/>
      <c r="J442" s="811">
        <v>4.5703685213534212E-2</v>
      </c>
      <c r="M442" s="1846" t="s">
        <v>349</v>
      </c>
      <c r="N442" s="1718"/>
      <c r="O442" s="812">
        <v>-1.9034251034993874E-2</v>
      </c>
    </row>
    <row r="443" s="623" customFormat="true" ht="17.1" customHeight="true" x14ac:dyDescent="0.2">
      <c r="B443" s="1718"/>
      <c r="C443" s="1820" t="s">
        <v>301</v>
      </c>
      <c r="D443" s="1718"/>
      <c r="E443" s="1718"/>
      <c r="H443" s="1846" t="s">
        <v>46</v>
      </c>
      <c r="I443" s="1718"/>
      <c r="J443" s="811">
        <v>4.1834227597571293E-2</v>
      </c>
      <c r="M443" s="1846" t="s">
        <v>365</v>
      </c>
      <c r="N443" s="1718"/>
      <c r="O443" s="812">
        <v>-1.7176782776917192E-2</v>
      </c>
    </row>
    <row r="444" s="623" customFormat="true" ht="17.1" customHeight="true" x14ac:dyDescent="0.2">
      <c r="B444" s="1718"/>
      <c r="C444" s="1829"/>
      <c r="D444" s="1718"/>
      <c r="E444" s="814" t="s">
        <v>302</v>
      </c>
      <c r="H444" s="1846" t="s">
        <v>366</v>
      </c>
      <c r="I444" s="1718"/>
      <c r="J444" s="811">
        <v>3.4755396438777307E-2</v>
      </c>
      <c r="M444" s="1846" t="s">
        <v>372</v>
      </c>
      <c r="N444" s="1718"/>
      <c r="O444" s="812">
        <v>-1.6902125330836779E-2</v>
      </c>
    </row>
    <row r="445" s="623" customFormat="true" ht="17.1" customHeight="true" x14ac:dyDescent="0.2">
      <c r="B445" s="1718"/>
      <c r="C445" s="1846" t="s">
        <v>331</v>
      </c>
      <c r="D445" s="1718"/>
      <c r="E445" s="807">
        <v>0.53644006537277422</v>
      </c>
      <c r="H445" s="1846" t="s">
        <v>370</v>
      </c>
      <c r="I445" s="1718"/>
      <c r="J445" s="811">
        <v>-1.7210721721535108E-2</v>
      </c>
      <c r="M445" s="1846" t="s">
        <v>46</v>
      </c>
      <c r="N445" s="1718"/>
      <c r="O445" s="812">
        <v>1.5545336274017612E-2</v>
      </c>
    </row>
    <row r="446" s="623" customFormat="true" ht="17.1" customHeight="true" x14ac:dyDescent="0.2">
      <c r="C446" s="1846" t="s">
        <v>348</v>
      </c>
      <c r="D446" s="1718"/>
      <c r="E446" s="810">
        <v>9.2169860704816614E-2</v>
      </c>
      <c r="H446" s="1846" t="s">
        <v>364</v>
      </c>
      <c r="I446" s="1718"/>
      <c r="J446" s="811">
        <v>-1.1006749356869169E-2</v>
      </c>
      <c r="M446" s="1846" t="s">
        <v>371</v>
      </c>
      <c r="N446" s="1718"/>
      <c r="O446" s="812">
        <v>7.729908337532742E-3</v>
      </c>
    </row>
    <row r="447" s="623" customFormat="true" ht="17.1" customHeight="true" x14ac:dyDescent="0.2">
      <c r="C447" s="1846" t="s">
        <v>332</v>
      </c>
      <c r="D447" s="1718"/>
      <c r="E447" s="810">
        <v>0.35491014568538515</v>
      </c>
      <c r="H447" s="1846" t="s">
        <v>373</v>
      </c>
      <c r="I447" s="1718"/>
      <c r="J447" s="815">
        <v>-5.6937112591224628E-4</v>
      </c>
      <c r="M447" s="1846" t="s">
        <v>373</v>
      </c>
      <c r="N447" s="1718"/>
      <c r="O447" s="812">
        <v>-6.8087193697649682E-3</v>
      </c>
    </row>
    <row r="448" s="623" customFormat="true" ht="17.1" customHeight="true" x14ac:dyDescent="0.2">
      <c r="C448" s="1846" t="s">
        <v>333</v>
      </c>
      <c r="D448" s="1718"/>
      <c r="E448" s="810">
        <v>0.35372538561618949</v>
      </c>
      <c r="H448" s="1829"/>
      <c r="I448" s="1844"/>
      <c r="J448" s="637"/>
      <c r="M448" s="1846" t="s">
        <v>354</v>
      </c>
      <c r="N448" s="1718"/>
      <c r="O448" s="816">
        <v>3.8171140881567683E-3</v>
      </c>
    </row>
    <row r="449" s="623" customFormat="true" ht="12.95" customHeight="true" x14ac:dyDescent="0.2">
      <c r="C449" s="1846" t="s">
        <v>353</v>
      </c>
      <c r="D449" s="1718"/>
      <c r="E449" s="810">
        <v>1.1514995661918779E-2</v>
      </c>
      <c r="H449" s="1829"/>
      <c r="I449" s="1844"/>
      <c r="J449" s="637"/>
      <c r="M449" s="1829"/>
      <c r="N449" s="1844"/>
      <c r="O449" s="637"/>
    </row>
    <row r="450" s="623" customFormat="true" ht="17.1" customHeight="true" x14ac:dyDescent="0.2">
      <c r="C450" s="1846" t="s">
        <v>339</v>
      </c>
      <c r="D450" s="1718"/>
      <c r="E450" s="810">
        <v>0.25957823199342633</v>
      </c>
      <c r="H450" s="1829"/>
      <c r="I450" s="1718"/>
      <c r="M450" s="1829"/>
      <c r="N450" s="1844"/>
      <c r="O450" s="637"/>
    </row>
    <row r="451" s="623" customFormat="true" ht="21" customHeight="true" x14ac:dyDescent="0.2">
      <c r="C451" s="1846" t="s">
        <v>338</v>
      </c>
      <c r="D451" s="1718"/>
      <c r="E451" s="810">
        <v>0.28174944229149262</v>
      </c>
      <c r="H451" s="1820" t="s">
        <v>301</v>
      </c>
      <c r="I451" s="1718"/>
      <c r="J451" s="1718"/>
      <c r="M451" s="1829"/>
      <c r="N451" s="1718"/>
    </row>
    <row r="452" s="623" customFormat="true" ht="21" customHeight="true" x14ac:dyDescent="0.2">
      <c r="C452" s="1846" t="s">
        <v>352</v>
      </c>
      <c r="D452" s="1718"/>
      <c r="E452" s="810">
        <v>7.1827820596441341E-2</v>
      </c>
      <c r="H452" s="1829"/>
      <c r="I452" s="1718"/>
      <c r="J452" s="817" t="s">
        <v>302</v>
      </c>
      <c r="M452" s="1820" t="s">
        <v>301</v>
      </c>
      <c r="N452" s="1718"/>
      <c r="O452" s="1718"/>
    </row>
    <row r="453" s="623" customFormat="true" ht="15.95" customHeight="true" x14ac:dyDescent="0.2">
      <c r="C453" s="1846" t="s">
        <v>337</v>
      </c>
      <c r="D453" s="1718"/>
      <c r="E453" s="810">
        <v>0.32093038305278998</v>
      </c>
      <c r="H453" s="1846" t="s">
        <v>331</v>
      </c>
      <c r="I453" s="1718"/>
      <c r="J453" s="808">
        <v>0.29200746430291802</v>
      </c>
      <c r="M453" s="1829"/>
      <c r="N453" s="1718"/>
      <c r="O453" s="818" t="s">
        <v>302</v>
      </c>
    </row>
    <row r="454" s="623" customFormat="true" ht="17.1" customHeight="true" x14ac:dyDescent="0.2">
      <c r="C454" s="1846" t="s">
        <v>344</v>
      </c>
      <c r="D454" s="1718"/>
      <c r="E454" s="810">
        <v>0.21558393699610701</v>
      </c>
      <c r="H454" s="1846" t="s">
        <v>348</v>
      </c>
      <c r="I454" s="1718"/>
      <c r="J454" s="811">
        <v>0.13416367564027248</v>
      </c>
      <c r="M454" s="1846" t="s">
        <v>331</v>
      </c>
      <c r="N454" s="1718"/>
      <c r="O454" s="809">
        <v>0.33510140815964351</v>
      </c>
    </row>
    <row r="455" s="623" customFormat="true" ht="17.1" customHeight="true" x14ac:dyDescent="0.2">
      <c r="C455" s="1846" t="s">
        <v>357</v>
      </c>
      <c r="D455" s="1718"/>
      <c r="E455" s="810">
        <v>5.3719211057169106E-2</v>
      </c>
      <c r="H455" s="1846" t="s">
        <v>332</v>
      </c>
      <c r="I455" s="1718"/>
      <c r="J455" s="811">
        <v>0.31640974628451818</v>
      </c>
      <c r="M455" s="1846" t="s">
        <v>348</v>
      </c>
      <c r="N455" s="1718"/>
      <c r="O455" s="812">
        <v>8.1085486192318937E-2</v>
      </c>
    </row>
    <row r="456" s="623" customFormat="true" ht="17.1" customHeight="true" x14ac:dyDescent="0.2">
      <c r="C456" s="1846" t="s">
        <v>368</v>
      </c>
      <c r="D456" s="1718"/>
      <c r="E456" s="810">
        <v>1.1373942536769064E-3</v>
      </c>
      <c r="H456" s="1846" t="s">
        <v>333</v>
      </c>
      <c r="I456" s="1718"/>
      <c r="J456" s="811">
        <v>0.38748511556036425</v>
      </c>
      <c r="M456" s="1846" t="s">
        <v>332</v>
      </c>
      <c r="N456" s="1718"/>
      <c r="O456" s="812">
        <v>0.39488513559129002</v>
      </c>
    </row>
    <row r="457" s="623" customFormat="true" ht="17.1" customHeight="true" x14ac:dyDescent="0.2">
      <c r="C457" s="1846" t="s">
        <v>341</v>
      </c>
      <c r="D457" s="1718"/>
      <c r="E457" s="810">
        <v>0.25603164230717101</v>
      </c>
      <c r="H457" s="1846" t="s">
        <v>353</v>
      </c>
      <c r="I457" s="1718"/>
      <c r="J457" s="811">
        <v>4.6123429778182424E-3</v>
      </c>
      <c r="M457" s="1846" t="s">
        <v>333</v>
      </c>
      <c r="N457" s="1718"/>
      <c r="O457" s="812">
        <v>9.3464962947594529E-2</v>
      </c>
    </row>
    <row r="458" s="623" customFormat="true" ht="17.1" customHeight="true" x14ac:dyDescent="0.2">
      <c r="C458" s="1846" t="s">
        <v>330</v>
      </c>
      <c r="D458" s="1718"/>
      <c r="E458" s="810">
        <v>0.46287900627386686</v>
      </c>
      <c r="H458" s="1846" t="s">
        <v>339</v>
      </c>
      <c r="I458" s="1718"/>
      <c r="J458" s="811">
        <v>0.27243968230175541</v>
      </c>
      <c r="M458" s="1846" t="s">
        <v>353</v>
      </c>
      <c r="N458" s="1718"/>
      <c r="O458" s="812">
        <v>5.4372656636666419E-2</v>
      </c>
    </row>
    <row r="459" s="623" customFormat="true" ht="17.1" customHeight="true" x14ac:dyDescent="0.2">
      <c r="C459" s="1846" t="s">
        <v>347</v>
      </c>
      <c r="D459" s="1718"/>
      <c r="E459" s="810">
        <v>8.7073788809202898E-2</v>
      </c>
      <c r="H459" s="1846" t="s">
        <v>338</v>
      </c>
      <c r="I459" s="1718"/>
      <c r="J459" s="811">
        <v>0.30270106011018216</v>
      </c>
      <c r="M459" s="1846" t="s">
        <v>339</v>
      </c>
      <c r="N459" s="1718"/>
      <c r="O459" s="812">
        <v>0.2632753612551671</v>
      </c>
    </row>
    <row r="460" s="623" customFormat="true" ht="17.1" customHeight="true" x14ac:dyDescent="0.2">
      <c r="C460" s="1846" t="s">
        <v>340</v>
      </c>
      <c r="D460" s="1718"/>
      <c r="E460" s="810">
        <v>0.20982012547219009</v>
      </c>
      <c r="H460" s="1846" t="s">
        <v>352</v>
      </c>
      <c r="I460" s="1718"/>
      <c r="J460" s="811">
        <v>7.8598319556436147E-2</v>
      </c>
      <c r="M460" s="1846" t="s">
        <v>338</v>
      </c>
      <c r="N460" s="1718"/>
      <c r="O460" s="812">
        <v>0.14942661172619756</v>
      </c>
    </row>
    <row r="461" s="623" customFormat="true" ht="17.1" customHeight="true" x14ac:dyDescent="0.2">
      <c r="C461" s="1846" t="s">
        <v>334</v>
      </c>
      <c r="D461" s="1718"/>
      <c r="E461" s="810">
        <v>0.36508422827576131</v>
      </c>
      <c r="H461" s="1846" t="s">
        <v>337</v>
      </c>
      <c r="I461" s="1718"/>
      <c r="J461" s="811">
        <v>0.25325758502187079</v>
      </c>
      <c r="M461" s="1846" t="s">
        <v>352</v>
      </c>
      <c r="N461" s="1718"/>
      <c r="O461" s="812">
        <v>2.9285853139546545E-2</v>
      </c>
    </row>
    <row r="462" s="623" customFormat="true" ht="17.1" customHeight="true" x14ac:dyDescent="0.2">
      <c r="C462" s="1846" t="s">
        <v>366</v>
      </c>
      <c r="D462" s="1718"/>
      <c r="E462" s="810">
        <v>1.0209256912434756E-2</v>
      </c>
      <c r="H462" s="1846" t="s">
        <v>344</v>
      </c>
      <c r="I462" s="1718"/>
      <c r="J462" s="811">
        <v>0.2179848306700401</v>
      </c>
      <c r="M462" s="1846" t="s">
        <v>337</v>
      </c>
      <c r="N462" s="1718"/>
      <c r="O462" s="812">
        <v>0.33347702429384785</v>
      </c>
    </row>
    <row r="463" s="623" customFormat="true" ht="17.1" customHeight="true" x14ac:dyDescent="0.2">
      <c r="C463" s="1846" t="s">
        <v>345</v>
      </c>
      <c r="D463" s="1718"/>
      <c r="E463" s="810">
        <v>0.11597751385680651</v>
      </c>
      <c r="H463" s="1846" t="s">
        <v>357</v>
      </c>
      <c r="I463" s="1718"/>
      <c r="J463" s="811">
        <v>2.388691330849161E-2</v>
      </c>
      <c r="M463" s="1846" t="s">
        <v>344</v>
      </c>
      <c r="N463" s="1718"/>
      <c r="O463" s="812">
        <v>0.15843456699829064</v>
      </c>
    </row>
    <row r="464" s="623" customFormat="true" ht="17.1" customHeight="true" x14ac:dyDescent="0.2">
      <c r="C464" s="1846" t="s">
        <v>342</v>
      </c>
      <c r="D464" s="1718"/>
      <c r="E464" s="810">
        <v>0.14236984326410218</v>
      </c>
      <c r="H464" s="1846" t="s">
        <v>368</v>
      </c>
      <c r="I464" s="1718"/>
      <c r="J464" s="811">
        <v>4.6056115472670172E-3</v>
      </c>
      <c r="M464" s="1846" t="s">
        <v>357</v>
      </c>
      <c r="N464" s="1718"/>
      <c r="O464" s="812">
        <v>2.8027584331435456E-3</v>
      </c>
    </row>
    <row r="465" s="623" customFormat="true" ht="17.1" customHeight="true" x14ac:dyDescent="0.2">
      <c r="C465" s="1846" t="s">
        <v>354</v>
      </c>
      <c r="D465" s="1718"/>
      <c r="E465" s="810">
        <v>8.1211862354803484E-4</v>
      </c>
      <c r="H465" s="1846" t="s">
        <v>341</v>
      </c>
      <c r="I465" s="1718"/>
      <c r="J465" s="811">
        <v>0.28442222207366641</v>
      </c>
      <c r="M465" s="1846" t="s">
        <v>368</v>
      </c>
      <c r="N465" s="1718"/>
      <c r="O465" s="812">
        <v>2.8860273044825357E-3</v>
      </c>
    </row>
    <row r="466" s="623" customFormat="true" ht="17.1" customHeight="true" x14ac:dyDescent="0.2">
      <c r="C466" s="1846" t="s">
        <v>363</v>
      </c>
      <c r="D466" s="1718"/>
      <c r="E466" s="810">
        <v>7.3378321155551408E-3</v>
      </c>
      <c r="H466" s="1846" t="s">
        <v>330</v>
      </c>
      <c r="I466" s="1718"/>
      <c r="J466" s="811">
        <v>0.4204663137066223</v>
      </c>
      <c r="M466" s="1846" t="s">
        <v>341</v>
      </c>
      <c r="N466" s="1718"/>
      <c r="O466" s="812">
        <v>5.8046238140816948E-2</v>
      </c>
    </row>
    <row r="467" s="623" customFormat="true" ht="17.1" customHeight="true" x14ac:dyDescent="0.2">
      <c r="C467" s="1846" t="s">
        <v>351</v>
      </c>
      <c r="D467" s="1718"/>
      <c r="E467" s="810">
        <v>4.5412587296378849E-2</v>
      </c>
      <c r="H467" s="1846" t="s">
        <v>347</v>
      </c>
      <c r="I467" s="1718"/>
      <c r="J467" s="811">
        <v>5.7834490553834883E-2</v>
      </c>
      <c r="M467" s="1846" t="s">
        <v>330</v>
      </c>
      <c r="N467" s="1718"/>
      <c r="O467" s="812">
        <v>0.41205303303968338</v>
      </c>
    </row>
    <row r="468" s="623" customFormat="true" ht="17.1" customHeight="true" x14ac:dyDescent="0.2">
      <c r="C468" s="1846" t="s">
        <v>361</v>
      </c>
      <c r="D468" s="1718"/>
      <c r="E468" s="819">
        <v>5.464323260944852E-8</v>
      </c>
      <c r="H468" s="1846" t="s">
        <v>340</v>
      </c>
      <c r="I468" s="1718"/>
      <c r="J468" s="811">
        <v>0.16962753316056514</v>
      </c>
      <c r="M468" s="1846" t="s">
        <v>347</v>
      </c>
      <c r="N468" s="1718"/>
      <c r="O468" s="812">
        <v>8.2743131758485799E-2</v>
      </c>
    </row>
    <row r="469" s="623" customFormat="true" ht="17.1" customHeight="true" x14ac:dyDescent="0.2">
      <c r="C469" s="1846" t="s">
        <v>346</v>
      </c>
      <c r="D469" s="1718"/>
      <c r="E469" s="810">
        <v>0.13193700323784685</v>
      </c>
      <c r="H469" s="1846" t="s">
        <v>334</v>
      </c>
      <c r="I469" s="1718"/>
      <c r="J469" s="811">
        <v>0.28591437336875314</v>
      </c>
      <c r="M469" s="1846" t="s">
        <v>340</v>
      </c>
      <c r="N469" s="1718"/>
      <c r="O469" s="812">
        <v>0.19501937513649423</v>
      </c>
    </row>
    <row r="470" s="623" customFormat="true" ht="17.1" customHeight="true" x14ac:dyDescent="0.2">
      <c r="C470" s="1846" t="s">
        <v>365</v>
      </c>
      <c r="D470" s="1718"/>
      <c r="E470" s="810">
        <v>7.6177527166670202E-3</v>
      </c>
      <c r="H470" s="1846" t="s">
        <v>366</v>
      </c>
      <c r="I470" s="1718"/>
      <c r="J470" s="811">
        <v>1.2079375816165744E-3</v>
      </c>
      <c r="M470" s="1846" t="s">
        <v>334</v>
      </c>
      <c r="N470" s="1718"/>
      <c r="O470" s="812">
        <v>0.37983080667881824</v>
      </c>
    </row>
    <row r="471" s="623" customFormat="true" ht="17.1" customHeight="true" x14ac:dyDescent="0.2">
      <c r="C471" s="1846" t="s">
        <v>360</v>
      </c>
      <c r="D471" s="1718"/>
      <c r="E471" s="810">
        <v>4.404771039145796E-2</v>
      </c>
      <c r="H471" s="1846" t="s">
        <v>345</v>
      </c>
      <c r="I471" s="1718"/>
      <c r="J471" s="811">
        <v>0.17259320399600706</v>
      </c>
      <c r="M471" s="1846" t="s">
        <v>366</v>
      </c>
      <c r="N471" s="1718"/>
      <c r="O471" s="812">
        <v>1.737269742154246E-2</v>
      </c>
    </row>
    <row r="472" s="623" customFormat="true" ht="17.1" customHeight="true" x14ac:dyDescent="0.2">
      <c r="C472" s="1846" t="s">
        <v>362</v>
      </c>
      <c r="D472" s="1718"/>
      <c r="E472" s="810">
        <v>2.0817741994625744E-2</v>
      </c>
      <c r="H472" s="1846" t="s">
        <v>342</v>
      </c>
      <c r="I472" s="1718"/>
      <c r="J472" s="811">
        <v>0.10359341419188539</v>
      </c>
      <c r="M472" s="1846" t="s">
        <v>345</v>
      </c>
      <c r="N472" s="1718"/>
      <c r="O472" s="812">
        <v>3.6161808465338278E-2</v>
      </c>
    </row>
    <row r="473" s="623" customFormat="true" ht="17.1" customHeight="true" x14ac:dyDescent="0.2">
      <c r="C473" s="1846" t="s">
        <v>335</v>
      </c>
      <c r="D473" s="1718"/>
      <c r="E473" s="810">
        <v>0.40559725204073682</v>
      </c>
      <c r="H473" s="1846" t="s">
        <v>354</v>
      </c>
      <c r="I473" s="1718"/>
      <c r="J473" s="811">
        <v>7.3587322274040093E-2</v>
      </c>
      <c r="M473" s="1846" t="s">
        <v>342</v>
      </c>
      <c r="N473" s="1718"/>
      <c r="O473" s="812">
        <v>0.17841656540699269</v>
      </c>
    </row>
    <row r="474" s="623" customFormat="true" ht="17.1" customHeight="true" x14ac:dyDescent="0.2">
      <c r="C474" s="1846" t="s">
        <v>343</v>
      </c>
      <c r="D474" s="1718"/>
      <c r="E474" s="810">
        <v>0.10953897441164887</v>
      </c>
      <c r="H474" s="1846" t="s">
        <v>363</v>
      </c>
      <c r="I474" s="1718"/>
      <c r="J474" s="811">
        <v>1.1808979199484844E-2</v>
      </c>
      <c r="M474" s="1846" t="s">
        <v>354</v>
      </c>
      <c r="N474" s="1718"/>
      <c r="O474" s="820">
        <v>1.4570359962004876E-5</v>
      </c>
    </row>
    <row r="475" s="623" customFormat="true" ht="17.1" customHeight="true" x14ac:dyDescent="0.2">
      <c r="C475" s="1846" t="s">
        <v>329</v>
      </c>
      <c r="D475" s="1718"/>
      <c r="E475" s="810">
        <v>0.57006892998387837</v>
      </c>
      <c r="H475" s="1846" t="s">
        <v>351</v>
      </c>
      <c r="I475" s="1718"/>
      <c r="J475" s="811">
        <v>5.068333297327323E-2</v>
      </c>
      <c r="M475" s="1846" t="s">
        <v>363</v>
      </c>
      <c r="N475" s="1718"/>
      <c r="O475" s="812">
        <v>1.3048514394216178E-2</v>
      </c>
    </row>
    <row r="476" s="623" customFormat="true" ht="17.1" customHeight="true" x14ac:dyDescent="0.2">
      <c r="C476" s="1846" t="s">
        <v>358</v>
      </c>
      <c r="D476" s="1718"/>
      <c r="E476" s="810">
        <v>1.2739871139095277E-2</v>
      </c>
      <c r="H476" s="1846" t="s">
        <v>361</v>
      </c>
      <c r="I476" s="1718"/>
      <c r="J476" s="811">
        <v>2.1177194170025229E-3</v>
      </c>
      <c r="M476" s="1846" t="s">
        <v>351</v>
      </c>
      <c r="N476" s="1718"/>
      <c r="O476" s="812">
        <v>5.885935075906145E-2</v>
      </c>
    </row>
    <row r="477" s="623" customFormat="true" ht="17.1" customHeight="true" x14ac:dyDescent="0.2">
      <c r="C477" s="1846" t="s">
        <v>349</v>
      </c>
      <c r="D477" s="1718"/>
      <c r="E477" s="810">
        <v>5.6032470107933406E-2</v>
      </c>
      <c r="H477" s="1846" t="s">
        <v>346</v>
      </c>
      <c r="I477" s="1718"/>
      <c r="J477" s="811">
        <v>0.13646242433119668</v>
      </c>
      <c r="M477" s="1846" t="s">
        <v>361</v>
      </c>
      <c r="N477" s="1718"/>
      <c r="O477" s="812">
        <v>3.245007300270783E-2</v>
      </c>
    </row>
    <row r="478" s="623" customFormat="true" ht="17.1" customHeight="true" x14ac:dyDescent="0.2">
      <c r="C478" s="1846" t="s">
        <v>350</v>
      </c>
      <c r="D478" s="1718"/>
      <c r="E478" s="810">
        <v>9.9954397677159787E-2</v>
      </c>
      <c r="H478" s="1846" t="s">
        <v>370</v>
      </c>
      <c r="I478" s="1718"/>
      <c r="J478" s="811">
        <v>2.9620894217612039E-4</v>
      </c>
      <c r="M478" s="1846" t="s">
        <v>346</v>
      </c>
      <c r="N478" s="1718"/>
      <c r="O478" s="812">
        <v>4.8377215273222599E-2</v>
      </c>
    </row>
    <row r="479" s="623" customFormat="true" ht="17.1" customHeight="true" x14ac:dyDescent="0.2">
      <c r="C479" s="1846" t="s">
        <v>356</v>
      </c>
      <c r="D479" s="1718"/>
      <c r="E479" s="810">
        <v>5.3702399001947301E-2</v>
      </c>
      <c r="H479" s="1846" t="s">
        <v>365</v>
      </c>
      <c r="I479" s="1718"/>
      <c r="J479" s="811">
        <v>9.1501134215758138E-3</v>
      </c>
      <c r="M479" s="1846" t="s">
        <v>370</v>
      </c>
      <c r="N479" s="1718"/>
      <c r="O479" s="812">
        <v>1.7673870752268239E-3</v>
      </c>
    </row>
    <row r="480" s="623" customFormat="true" ht="17.1" customHeight="true" x14ac:dyDescent="0.2">
      <c r="C480" s="1846" t="s">
        <v>336</v>
      </c>
      <c r="D480" s="1718"/>
      <c r="E480" s="810">
        <v>0.37764957550574041</v>
      </c>
      <c r="H480" s="1846" t="s">
        <v>360</v>
      </c>
      <c r="I480" s="1718"/>
      <c r="J480" s="811">
        <v>1.8061154648602164E-2</v>
      </c>
      <c r="M480" s="1846" t="s">
        <v>365</v>
      </c>
      <c r="N480" s="1718"/>
      <c r="O480" s="812">
        <v>2.9504186656539909E-4</v>
      </c>
    </row>
    <row r="481" s="623" customFormat="true" ht="17.1" customHeight="true" x14ac:dyDescent="0.2">
      <c r="C481" s="1846" t="s">
        <v>355</v>
      </c>
      <c r="D481" s="1718"/>
      <c r="E481" s="813">
        <v>2.9162892166980883E-2</v>
      </c>
      <c r="H481" s="1846" t="s">
        <v>362</v>
      </c>
      <c r="I481" s="1718"/>
      <c r="J481" s="811">
        <v>1.2306007578266592E-2</v>
      </c>
      <c r="M481" s="1846" t="s">
        <v>360</v>
      </c>
      <c r="N481" s="1718"/>
      <c r="O481" s="812">
        <v>3.3090485199986891E-2</v>
      </c>
    </row>
    <row r="482" s="623" customFormat="true" ht="17.1" customHeight="true" x14ac:dyDescent="0.2">
      <c r="C482" s="1829"/>
      <c r="D482" s="1844"/>
      <c r="E482" s="637"/>
      <c r="H482" s="1846" t="s">
        <v>335</v>
      </c>
      <c r="I482" s="1718"/>
      <c r="J482" s="811">
        <v>0.33663206434149412</v>
      </c>
      <c r="M482" s="1846" t="s">
        <v>362</v>
      </c>
      <c r="N482" s="1718"/>
      <c r="O482" s="812">
        <v>6.4500978182811088E-3</v>
      </c>
    </row>
    <row r="483" s="623" customFormat="true" ht="17.1" customHeight="true" x14ac:dyDescent="0.2">
      <c r="C483" s="1829"/>
      <c r="D483" s="1718"/>
      <c r="H483" s="1846" t="s">
        <v>343</v>
      </c>
      <c r="I483" s="1718"/>
      <c r="J483" s="811">
        <v>2.0888268420978257E-3</v>
      </c>
      <c r="M483" s="1846" t="s">
        <v>335</v>
      </c>
      <c r="N483" s="1718"/>
      <c r="O483" s="812">
        <v>0.20024912944436354</v>
      </c>
    </row>
    <row r="484" s="623" customFormat="true" ht="17.1" customHeight="true" x14ac:dyDescent="0.2">
      <c r="C484" s="1820" t="s">
        <v>303</v>
      </c>
      <c r="D484" s="1718"/>
      <c r="E484" s="1718"/>
      <c r="F484" s="1718"/>
      <c r="G484" s="1718"/>
      <c r="H484" s="1846" t="s">
        <v>329</v>
      </c>
      <c r="I484" s="1718"/>
      <c r="J484" s="811">
        <v>0.4156424075051563</v>
      </c>
      <c r="M484" s="1846" t="s">
        <v>343</v>
      </c>
      <c r="N484" s="1718"/>
      <c r="O484" s="812">
        <v>0.16756546126281791</v>
      </c>
    </row>
    <row r="485" s="623" customFormat="true" ht="17.1" customHeight="true" x14ac:dyDescent="0.2">
      <c r="C485" s="1845" t="s">
        <v>227</v>
      </c>
      <c r="D485" s="1718"/>
      <c r="E485" s="1847" t="s">
        <v>304</v>
      </c>
      <c r="F485" s="1848"/>
      <c r="G485" s="1849"/>
      <c r="H485" s="1846" t="s">
        <v>358</v>
      </c>
      <c r="I485" s="1718"/>
      <c r="J485" s="811">
        <v>5.0908853514066169E-2</v>
      </c>
      <c r="M485" s="1846" t="s">
        <v>329</v>
      </c>
      <c r="N485" s="1718"/>
      <c r="O485" s="812">
        <v>0.36346530231679813</v>
      </c>
    </row>
    <row r="486" s="623" customFormat="true" ht="17.1" customHeight="true" x14ac:dyDescent="0.2">
      <c r="C486" s="1718"/>
      <c r="D486" s="1718"/>
      <c r="E486" s="821" t="s">
        <v>208</v>
      </c>
      <c r="F486" s="822" t="s">
        <v>305</v>
      </c>
      <c r="G486" s="823" t="s">
        <v>306</v>
      </c>
      <c r="H486" s="1846" t="s">
        <v>349</v>
      </c>
      <c r="I486" s="1718"/>
      <c r="J486" s="811">
        <v>0.1180710790368681</v>
      </c>
      <c r="M486" s="1846" t="s">
        <v>358</v>
      </c>
      <c r="N486" s="1718"/>
      <c r="O486" s="812">
        <v>1.1276588173815822E-2</v>
      </c>
    </row>
    <row r="487" s="623" customFormat="true" ht="17.1" customHeight="true" x14ac:dyDescent="0.2">
      <c r="C487" s="1843" t="s">
        <v>229</v>
      </c>
      <c r="D487" s="1844"/>
      <c r="E487" s="824">
        <v>6.1751618415081566</v>
      </c>
      <c r="F487" s="825">
        <v>16.689626598670692</v>
      </c>
      <c r="G487" s="826">
        <v>16.689626598670692</v>
      </c>
      <c r="H487" s="1846" t="s">
        <v>350</v>
      </c>
      <c r="I487" s="1718"/>
      <c r="J487" s="811">
        <v>9.2432387186720283E-2</v>
      </c>
      <c r="M487" s="1846" t="s">
        <v>349</v>
      </c>
      <c r="N487" s="1718"/>
      <c r="O487" s="812">
        <v>3.623027124631654E-4</v>
      </c>
    </row>
    <row r="488" s="623" customFormat="true" ht="17.1" customHeight="true" x14ac:dyDescent="0.2">
      <c r="C488" s="1829"/>
      <c r="D488" s="1844"/>
      <c r="E488" s="637"/>
      <c r="F488" s="637"/>
      <c r="G488" s="637"/>
      <c r="H488" s="1846" t="s">
        <v>356</v>
      </c>
      <c r="I488" s="1718"/>
      <c r="J488" s="811">
        <v>1.76397326173394E-2</v>
      </c>
      <c r="M488" s="1846" t="s">
        <v>350</v>
      </c>
      <c r="N488" s="1718"/>
      <c r="O488" s="812">
        <v>7.0843361150415035E-2</v>
      </c>
    </row>
    <row r="489" s="623" customFormat="true" ht="17.1" customHeight="true" x14ac:dyDescent="0.2">
      <c r="C489" s="1829"/>
      <c r="D489" s="1718"/>
      <c r="H489" s="1846" t="s">
        <v>336</v>
      </c>
      <c r="I489" s="1718"/>
      <c r="J489" s="811">
        <v>0.38455617994533636</v>
      </c>
      <c r="M489" s="1846" t="s">
        <v>356</v>
      </c>
      <c r="N489" s="1718"/>
      <c r="O489" s="812">
        <v>5.0739312691063097E-2</v>
      </c>
    </row>
    <row r="490" s="623" customFormat="true" ht="17.1" customHeight="true" x14ac:dyDescent="0.2">
      <c r="C490" s="1820" t="s">
        <v>307</v>
      </c>
      <c r="D490" s="1718"/>
      <c r="E490" s="1718"/>
      <c r="H490" s="1846" t="s">
        <v>355</v>
      </c>
      <c r="I490" s="1718"/>
      <c r="J490" s="811">
        <v>4.5598195168591689E-3</v>
      </c>
      <c r="M490" s="1846" t="s">
        <v>336</v>
      </c>
      <c r="N490" s="1718"/>
      <c r="O490" s="812">
        <v>0.17118724503342428</v>
      </c>
    </row>
    <row r="491" s="623" customFormat="true" ht="17.1" customHeight="true" x14ac:dyDescent="0.2">
      <c r="C491" s="1829"/>
      <c r="D491" s="1718"/>
      <c r="E491" s="801" t="s">
        <v>227</v>
      </c>
      <c r="H491" s="1846" t="s">
        <v>367</v>
      </c>
      <c r="I491" s="1718"/>
      <c r="J491" s="811">
        <v>5.2279069442499422E-3</v>
      </c>
      <c r="M491" s="1846" t="s">
        <v>355</v>
      </c>
      <c r="N491" s="1718"/>
      <c r="O491" s="812">
        <v>5.102357160032088E-2</v>
      </c>
    </row>
    <row r="492" s="623" customFormat="true" ht="17.1" customHeight="true" x14ac:dyDescent="0.2">
      <c r="C492" s="1718"/>
      <c r="D492" s="1718"/>
      <c r="E492" s="804" t="s">
        <v>229</v>
      </c>
      <c r="H492" s="1846" t="s">
        <v>371</v>
      </c>
      <c r="I492" s="1718"/>
      <c r="J492" s="811">
        <v>3.5418734652044614E-3</v>
      </c>
      <c r="M492" s="1846" t="s">
        <v>367</v>
      </c>
      <c r="N492" s="1718"/>
      <c r="O492" s="812">
        <v>7.4865064281656323E-4</v>
      </c>
    </row>
    <row r="493" s="623" customFormat="true" ht="17.1" customHeight="true" x14ac:dyDescent="0.2">
      <c r="C493" s="1846" t="s">
        <v>331</v>
      </c>
      <c r="D493" s="1718"/>
      <c r="E493" s="807">
        <v>0.11860752925864065</v>
      </c>
      <c r="H493" s="1846" t="s">
        <v>373</v>
      </c>
      <c r="I493" s="1718"/>
      <c r="J493" s="827">
        <v>3.2418347902257899E-7</v>
      </c>
      <c r="M493" s="1846" t="s">
        <v>371</v>
      </c>
      <c r="N493" s="1718"/>
      <c r="O493" s="820">
        <v>5.9751482906658201E-5</v>
      </c>
    </row>
    <row r="494" s="623" customFormat="true" ht="17.1" customHeight="true" x14ac:dyDescent="0.2">
      <c r="C494" s="1846" t="s">
        <v>348</v>
      </c>
      <c r="D494" s="1718"/>
      <c r="E494" s="810">
        <v>4.9163876754664271E-2</v>
      </c>
      <c r="H494" s="1846" t="s">
        <v>359</v>
      </c>
      <c r="I494" s="1718"/>
      <c r="J494" s="811">
        <v>4.8425308030388831E-3</v>
      </c>
      <c r="M494" s="1846" t="s">
        <v>373</v>
      </c>
      <c r="N494" s="1718"/>
      <c r="O494" s="820">
        <v>4.6358659456212665E-5</v>
      </c>
    </row>
    <row r="495" s="623" customFormat="true" ht="17.1" customHeight="true" x14ac:dyDescent="0.2">
      <c r="C495" s="1846" t="s">
        <v>332</v>
      </c>
      <c r="D495" s="1718"/>
      <c r="E495" s="810">
        <v>9.6474128264687722E-2</v>
      </c>
      <c r="H495" s="1846" t="s">
        <v>369</v>
      </c>
      <c r="I495" s="1718"/>
      <c r="J495" s="811">
        <v>4.0659368768092112E-3</v>
      </c>
      <c r="M495" s="1846" t="s">
        <v>359</v>
      </c>
      <c r="N495" s="1718"/>
      <c r="O495" s="812">
        <v>4.0322962440855092E-2</v>
      </c>
    </row>
    <row r="496" s="623" customFormat="true" ht="17.1" customHeight="true" x14ac:dyDescent="0.2">
      <c r="C496" s="1846" t="s">
        <v>333</v>
      </c>
      <c r="D496" s="1718"/>
      <c r="E496" s="810">
        <v>9.6312968822345926E-2</v>
      </c>
      <c r="H496" s="1846" t="s">
        <v>364</v>
      </c>
      <c r="I496" s="1718"/>
      <c r="J496" s="811">
        <v>1.2114853140493987E-4</v>
      </c>
      <c r="M496" s="1846" t="s">
        <v>369</v>
      </c>
      <c r="N496" s="1718"/>
      <c r="O496" s="812">
        <v>1.7281481745361018E-3</v>
      </c>
    </row>
    <row r="497" s="623" customFormat="true" ht="17.1" customHeight="true" x14ac:dyDescent="0.2">
      <c r="C497" s="1846" t="s">
        <v>353</v>
      </c>
      <c r="D497" s="1718"/>
      <c r="E497" s="810">
        <v>1.7377349866809617E-2</v>
      </c>
      <c r="H497" s="1846" t="s">
        <v>46</v>
      </c>
      <c r="I497" s="1718"/>
      <c r="J497" s="815">
        <v>1.7501025986853957E-3</v>
      </c>
      <c r="M497" s="1846" t="s">
        <v>364</v>
      </c>
      <c r="N497" s="1718"/>
      <c r="O497" s="812">
        <v>1.9345599625719866E-2</v>
      </c>
    </row>
    <row r="498" s="623" customFormat="true" ht="17.1" customHeight="true" x14ac:dyDescent="0.2">
      <c r="C498" s="1846" t="s">
        <v>339</v>
      </c>
      <c r="D498" s="1718"/>
      <c r="E498" s="810">
        <v>8.2506049074983781E-2</v>
      </c>
      <c r="H498" s="1829"/>
      <c r="I498" s="1844"/>
      <c r="J498" s="637"/>
      <c r="M498" s="1846" t="s">
        <v>372</v>
      </c>
      <c r="N498" s="1718"/>
      <c r="O498" s="812">
        <v>2.8568184069931429E-4</v>
      </c>
    </row>
    <row r="499" s="623" customFormat="true" ht="17.1" customHeight="true" x14ac:dyDescent="0.2">
      <c r="C499" s="1846" t="s">
        <v>338</v>
      </c>
      <c r="D499" s="1718"/>
      <c r="E499" s="810">
        <v>8.5957383686620065E-2</v>
      </c>
      <c r="H499" s="1829"/>
      <c r="I499" s="1718"/>
      <c r="M499" s="1846" t="s">
        <v>46</v>
      </c>
      <c r="N499" s="1718"/>
      <c r="O499" s="816">
        <v>2.4165747987228779E-4</v>
      </c>
    </row>
    <row r="500" s="623" customFormat="true" ht="12.95" customHeight="true" x14ac:dyDescent="0.2">
      <c r="C500" s="1846" t="s">
        <v>352</v>
      </c>
      <c r="D500" s="1718"/>
      <c r="E500" s="810">
        <v>4.3400826530919132E-2</v>
      </c>
      <c r="H500" s="1820" t="s">
        <v>303</v>
      </c>
      <c r="I500" s="1718"/>
      <c r="J500" s="1718"/>
      <c r="K500" s="1718"/>
      <c r="L500" s="1718"/>
      <c r="M500" s="1829"/>
      <c r="N500" s="1844"/>
      <c r="O500" s="637"/>
    </row>
    <row r="501" s="623" customFormat="true" ht="15.95" customHeight="true" x14ac:dyDescent="0.2">
      <c r="C501" s="1846" t="s">
        <v>337</v>
      </c>
      <c r="D501" s="1718"/>
      <c r="E501" s="810">
        <v>9.1739648745867999E-2</v>
      </c>
      <c r="H501" s="1845" t="s">
        <v>227</v>
      </c>
      <c r="I501" s="1718"/>
      <c r="J501" s="1847" t="s">
        <v>304</v>
      </c>
      <c r="K501" s="1848"/>
      <c r="L501" s="1849"/>
      <c r="M501" s="1829"/>
      <c r="N501" s="1718"/>
    </row>
    <row r="502" s="623" customFormat="true" ht="21" customHeight="true" x14ac:dyDescent="0.2">
      <c r="C502" s="1846" t="s">
        <v>344</v>
      </c>
      <c r="D502" s="1718"/>
      <c r="E502" s="810">
        <v>7.5189960227866198E-2</v>
      </c>
      <c r="H502" s="1718"/>
      <c r="I502" s="1718"/>
      <c r="J502" s="828" t="s">
        <v>208</v>
      </c>
      <c r="K502" s="829" t="s">
        <v>305</v>
      </c>
      <c r="L502" s="830" t="s">
        <v>306</v>
      </c>
      <c r="M502" s="1820" t="s">
        <v>303</v>
      </c>
      <c r="N502" s="1718"/>
      <c r="O502" s="1718"/>
      <c r="P502" s="1718"/>
      <c r="Q502" s="1718"/>
    </row>
    <row r="503" s="623" customFormat="true" ht="15.95" customHeight="true" x14ac:dyDescent="0.2">
      <c r="C503" s="1846" t="s">
        <v>357</v>
      </c>
      <c r="D503" s="1718"/>
      <c r="E503" s="810">
        <v>-3.753327567481831E-2</v>
      </c>
      <c r="H503" s="1843" t="s">
        <v>229</v>
      </c>
      <c r="I503" s="1844"/>
      <c r="J503" s="831">
        <v>5.5403662726093135</v>
      </c>
      <c r="K503" s="832">
        <v>12.31192505024292</v>
      </c>
      <c r="L503" s="833">
        <v>12.31192505024292</v>
      </c>
      <c r="M503" s="1845" t="s">
        <v>227</v>
      </c>
      <c r="N503" s="1718"/>
      <c r="O503" s="1847" t="s">
        <v>304</v>
      </c>
      <c r="P503" s="1848"/>
      <c r="Q503" s="1849"/>
    </row>
    <row r="504" s="623" customFormat="true" ht="15.95" customHeight="true" x14ac:dyDescent="0.2">
      <c r="C504" s="1846" t="s">
        <v>368</v>
      </c>
      <c r="D504" s="1718"/>
      <c r="E504" s="810">
        <v>-5.4614400479603463E-3</v>
      </c>
      <c r="H504" s="1829"/>
      <c r="I504" s="1844"/>
      <c r="J504" s="637"/>
      <c r="K504" s="637"/>
      <c r="L504" s="637"/>
      <c r="M504" s="1718"/>
      <c r="N504" s="1718"/>
      <c r="O504" s="834" t="s">
        <v>208</v>
      </c>
      <c r="P504" s="835" t="s">
        <v>305</v>
      </c>
      <c r="Q504" s="836" t="s">
        <v>306</v>
      </c>
    </row>
    <row r="505" s="623" customFormat="true" ht="17.1" customHeight="true" x14ac:dyDescent="0.2">
      <c r="C505" s="1846" t="s">
        <v>341</v>
      </c>
      <c r="D505" s="1718"/>
      <c r="E505" s="810">
        <v>8.1940474913531472E-2</v>
      </c>
      <c r="H505" s="1829"/>
      <c r="I505" s="1718"/>
      <c r="M505" s="1843" t="s">
        <v>229</v>
      </c>
      <c r="N505" s="1844"/>
      <c r="O505" s="837">
        <v>4.6019853292079356</v>
      </c>
      <c r="P505" s="838">
        <v>10.004315933060729</v>
      </c>
      <c r="Q505" s="839">
        <v>10.004315933060729</v>
      </c>
    </row>
    <row r="506" s="623" customFormat="true" ht="12.95" customHeight="true" x14ac:dyDescent="0.2">
      <c r="C506" s="1846" t="s">
        <v>330</v>
      </c>
      <c r="D506" s="1718"/>
      <c r="E506" s="810">
        <v>0.11017559325403296</v>
      </c>
      <c r="H506" s="1820" t="s">
        <v>307</v>
      </c>
      <c r="I506" s="1718"/>
      <c r="J506" s="1718"/>
      <c r="M506" s="1829"/>
      <c r="N506" s="1844"/>
      <c r="O506" s="637"/>
      <c r="P506" s="637"/>
      <c r="Q506" s="637"/>
    </row>
    <row r="507" s="623" customFormat="true" ht="15.95" customHeight="true" x14ac:dyDescent="0.2">
      <c r="C507" s="1846" t="s">
        <v>347</v>
      </c>
      <c r="D507" s="1718"/>
      <c r="E507" s="810">
        <v>4.7785416622879655E-2</v>
      </c>
      <c r="H507" s="1829"/>
      <c r="I507" s="1718"/>
      <c r="J507" s="802" t="s">
        <v>227</v>
      </c>
      <c r="M507" s="1829"/>
      <c r="N507" s="1718"/>
    </row>
    <row r="508" s="623" customFormat="true" ht="21" customHeight="true" x14ac:dyDescent="0.2">
      <c r="C508" s="1846" t="s">
        <v>340</v>
      </c>
      <c r="D508" s="1718"/>
      <c r="E508" s="810">
        <v>7.4178018326989628E-2</v>
      </c>
      <c r="H508" s="1718"/>
      <c r="I508" s="1718"/>
      <c r="J508" s="805" t="s">
        <v>229</v>
      </c>
      <c r="M508" s="1820" t="s">
        <v>307</v>
      </c>
      <c r="N508" s="1718"/>
      <c r="O508" s="1718"/>
    </row>
    <row r="509" s="623" customFormat="true" ht="15.95" customHeight="true" x14ac:dyDescent="0.2">
      <c r="C509" s="1846" t="s">
        <v>334</v>
      </c>
      <c r="D509" s="1718"/>
      <c r="E509" s="810">
        <v>9.7847152509308949E-2</v>
      </c>
      <c r="H509" s="1846" t="s">
        <v>331</v>
      </c>
      <c r="I509" s="1718"/>
      <c r="J509" s="808">
        <v>9.7534553397271101E-2</v>
      </c>
      <c r="M509" s="1829"/>
      <c r="N509" s="1718"/>
      <c r="O509" s="803" t="s">
        <v>227</v>
      </c>
    </row>
    <row r="510" s="623" customFormat="true" ht="15.95" customHeight="true" x14ac:dyDescent="0.2">
      <c r="C510" s="1846" t="s">
        <v>366</v>
      </c>
      <c r="D510" s="1718"/>
      <c r="E510" s="810">
        <v>1.6362464681793466E-2</v>
      </c>
      <c r="H510" s="1846" t="s">
        <v>348</v>
      </c>
      <c r="I510" s="1718"/>
      <c r="J510" s="811">
        <v>6.6111802359762745E-2</v>
      </c>
      <c r="M510" s="1718"/>
      <c r="N510" s="1718"/>
      <c r="O510" s="806" t="s">
        <v>229</v>
      </c>
    </row>
    <row r="511" s="623" customFormat="true" ht="17.1" customHeight="true" x14ac:dyDescent="0.2">
      <c r="C511" s="1846" t="s">
        <v>345</v>
      </c>
      <c r="D511" s="1718"/>
      <c r="E511" s="810">
        <v>-5.5149115709749716E-2</v>
      </c>
      <c r="H511" s="1846" t="s">
        <v>332</v>
      </c>
      <c r="I511" s="1718"/>
      <c r="J511" s="811">
        <v>0.10152814455260856</v>
      </c>
      <c r="M511" s="1846" t="s">
        <v>331</v>
      </c>
      <c r="N511" s="1718"/>
      <c r="O511" s="809">
        <v>0.12578906719760019</v>
      </c>
    </row>
    <row r="512" s="623" customFormat="true" ht="17.1" customHeight="true" x14ac:dyDescent="0.2">
      <c r="C512" s="1846" t="s">
        <v>342</v>
      </c>
      <c r="D512" s="1718"/>
      <c r="E512" s="810">
        <v>-6.1102736293504961E-2</v>
      </c>
      <c r="H512" s="1846" t="s">
        <v>333</v>
      </c>
      <c r="I512" s="1718"/>
      <c r="J512" s="811">
        <v>0.11235412853342733</v>
      </c>
      <c r="M512" s="1846" t="s">
        <v>348</v>
      </c>
      <c r="N512" s="1718"/>
      <c r="O512" s="812">
        <v>6.1876584424232661E-2</v>
      </c>
    </row>
    <row r="513" s="623" customFormat="true" ht="17.1" customHeight="true" x14ac:dyDescent="0.2">
      <c r="C513" s="1846" t="s">
        <v>354</v>
      </c>
      <c r="D513" s="1718"/>
      <c r="E513" s="810">
        <v>4.6148903928644519E-3</v>
      </c>
      <c r="H513" s="1846" t="s">
        <v>353</v>
      </c>
      <c r="I513" s="1718"/>
      <c r="J513" s="811">
        <v>1.2258076302404743E-2</v>
      </c>
      <c r="M513" s="1846" t="s">
        <v>332</v>
      </c>
      <c r="N513" s="1718"/>
      <c r="O513" s="812">
        <v>0.13654951541222152</v>
      </c>
    </row>
    <row r="514" s="623" customFormat="true" ht="17.1" customHeight="true" x14ac:dyDescent="0.2">
      <c r="C514" s="1846" t="s">
        <v>363</v>
      </c>
      <c r="D514" s="1718"/>
      <c r="E514" s="810">
        <v>1.3871886965575172E-2</v>
      </c>
      <c r="H514" s="1846" t="s">
        <v>339</v>
      </c>
      <c r="I514" s="1718"/>
      <c r="J514" s="811">
        <v>9.4209935352424848E-2</v>
      </c>
      <c r="M514" s="1846" t="s">
        <v>333</v>
      </c>
      <c r="N514" s="1718"/>
      <c r="O514" s="812">
        <v>6.6432284782163856E-2</v>
      </c>
    </row>
    <row r="515" s="623" customFormat="true" ht="17.1" customHeight="true" x14ac:dyDescent="0.2">
      <c r="C515" s="1846" t="s">
        <v>351</v>
      </c>
      <c r="D515" s="1718"/>
      <c r="E515" s="810">
        <v>3.4509588332024124E-2</v>
      </c>
      <c r="H515" s="1846" t="s">
        <v>338</v>
      </c>
      <c r="I515" s="1718"/>
      <c r="J515" s="811">
        <v>9.9304400554964325E-2</v>
      </c>
      <c r="M515" s="1846" t="s">
        <v>353</v>
      </c>
      <c r="N515" s="1718"/>
      <c r="O515" s="812">
        <v>5.0669316587067172E-2</v>
      </c>
    </row>
    <row r="516" s="623" customFormat="true" ht="17.1" customHeight="true" x14ac:dyDescent="0.2">
      <c r="C516" s="1846" t="s">
        <v>361</v>
      </c>
      <c r="D516" s="1718"/>
      <c r="E516" s="810">
        <v>-3.7854703382629099E-5</v>
      </c>
      <c r="H516" s="1846" t="s">
        <v>352</v>
      </c>
      <c r="I516" s="1718"/>
      <c r="J516" s="811">
        <v>5.0602054917503393E-2</v>
      </c>
      <c r="M516" s="1846" t="s">
        <v>339</v>
      </c>
      <c r="N516" s="1718"/>
      <c r="O516" s="812">
        <v>0.11149615193511303</v>
      </c>
    </row>
    <row r="517" s="623" customFormat="true" ht="17.1" customHeight="true" x14ac:dyDescent="0.2">
      <c r="C517" s="1846" t="s">
        <v>346</v>
      </c>
      <c r="D517" s="1718"/>
      <c r="E517" s="810">
        <v>5.8821346715671588E-2</v>
      </c>
      <c r="H517" s="1846" t="s">
        <v>337</v>
      </c>
      <c r="I517" s="1718"/>
      <c r="J517" s="811">
        <v>9.083281086121886E-2</v>
      </c>
      <c r="M517" s="1846" t="s">
        <v>338</v>
      </c>
      <c r="N517" s="1718"/>
      <c r="O517" s="812">
        <v>8.3997961124370024E-2</v>
      </c>
    </row>
    <row r="518" s="623" customFormat="true" ht="17.1" customHeight="true" x14ac:dyDescent="0.2">
      <c r="C518" s="1846" t="s">
        <v>365</v>
      </c>
      <c r="D518" s="1718"/>
      <c r="E518" s="810">
        <v>-1.4134000133779754E-2</v>
      </c>
      <c r="H518" s="1846" t="s">
        <v>344</v>
      </c>
      <c r="I518" s="1718"/>
      <c r="J518" s="811">
        <v>8.4270323183356033E-2</v>
      </c>
      <c r="M518" s="1846" t="s">
        <v>352</v>
      </c>
      <c r="N518" s="1718"/>
      <c r="O518" s="812">
        <v>3.7186363500608242E-2</v>
      </c>
    </row>
    <row r="519" s="623" customFormat="true" ht="17.1" customHeight="true" x14ac:dyDescent="0.2">
      <c r="C519" s="1846" t="s">
        <v>360</v>
      </c>
      <c r="D519" s="1718"/>
      <c r="E519" s="810">
        <v>-3.398703862214647E-2</v>
      </c>
      <c r="H519" s="1846" t="s">
        <v>357</v>
      </c>
      <c r="I519" s="1718"/>
      <c r="J519" s="811">
        <v>-2.789597466160806E-2</v>
      </c>
      <c r="M519" s="1846" t="s">
        <v>337</v>
      </c>
      <c r="N519" s="1718"/>
      <c r="O519" s="812">
        <v>0.12548381937222008</v>
      </c>
    </row>
    <row r="520" s="623" customFormat="true" ht="17.1" customHeight="true" x14ac:dyDescent="0.2">
      <c r="C520" s="1846" t="s">
        <v>362</v>
      </c>
      <c r="D520" s="1718"/>
      <c r="E520" s="810">
        <v>2.3365144252110972E-2</v>
      </c>
      <c r="H520" s="1846" t="s">
        <v>368</v>
      </c>
      <c r="I520" s="1718"/>
      <c r="J520" s="811">
        <v>-1.2249128082608987E-2</v>
      </c>
      <c r="M520" s="1846" t="s">
        <v>344</v>
      </c>
      <c r="N520" s="1718"/>
      <c r="O520" s="812">
        <v>8.6492757022276961E-2</v>
      </c>
    </row>
    <row r="521" s="623" customFormat="true" ht="17.1" customHeight="true" x14ac:dyDescent="0.2">
      <c r="C521" s="1846" t="s">
        <v>335</v>
      </c>
      <c r="D521" s="1718"/>
      <c r="E521" s="810">
        <v>0.10313335780705896</v>
      </c>
      <c r="H521" s="1846" t="s">
        <v>341</v>
      </c>
      <c r="I521" s="1718"/>
      <c r="J521" s="811">
        <v>9.625943001104792E-2</v>
      </c>
      <c r="M521" s="1846" t="s">
        <v>357</v>
      </c>
      <c r="N521" s="1718"/>
      <c r="O521" s="812">
        <v>-1.1503966388643087E-2</v>
      </c>
    </row>
    <row r="522" s="623" customFormat="true" ht="17.1" customHeight="true" x14ac:dyDescent="0.2">
      <c r="C522" s="1846" t="s">
        <v>343</v>
      </c>
      <c r="D522" s="1718"/>
      <c r="E522" s="810">
        <v>5.3596445816443641E-2</v>
      </c>
      <c r="H522" s="1846" t="s">
        <v>330</v>
      </c>
      <c r="I522" s="1718"/>
      <c r="J522" s="811">
        <v>0.1170380633636191</v>
      </c>
      <c r="M522" s="1846" t="s">
        <v>368</v>
      </c>
      <c r="N522" s="1718"/>
      <c r="O522" s="812">
        <v>1.1673604838026158E-2</v>
      </c>
    </row>
    <row r="523" s="623" customFormat="true" ht="17.1" customHeight="true" x14ac:dyDescent="0.2">
      <c r="C523" s="1846" t="s">
        <v>329</v>
      </c>
      <c r="D523" s="1718"/>
      <c r="E523" s="810">
        <v>-0.1222687131969413</v>
      </c>
      <c r="H523" s="1846" t="s">
        <v>347</v>
      </c>
      <c r="I523" s="1718"/>
      <c r="J523" s="811">
        <v>4.3406521151912458E-2</v>
      </c>
      <c r="M523" s="1846" t="s">
        <v>341</v>
      </c>
      <c r="N523" s="1718"/>
      <c r="O523" s="812">
        <v>5.2353028515055799E-2</v>
      </c>
    </row>
    <row r="524" s="623" customFormat="true" ht="17.1" customHeight="true" x14ac:dyDescent="0.2">
      <c r="C524" s="1846" t="s">
        <v>358</v>
      </c>
      <c r="D524" s="1718"/>
      <c r="E524" s="810">
        <v>-1.8278231492892216E-2</v>
      </c>
      <c r="H524" s="1846" t="s">
        <v>340</v>
      </c>
      <c r="I524" s="1718"/>
      <c r="J524" s="811">
        <v>7.4337798663431084E-2</v>
      </c>
      <c r="M524" s="1846" t="s">
        <v>330</v>
      </c>
      <c r="N524" s="1718"/>
      <c r="O524" s="812">
        <v>0.13948622722500054</v>
      </c>
    </row>
    <row r="525" s="623" customFormat="true" ht="17.1" customHeight="true" x14ac:dyDescent="0.2">
      <c r="C525" s="1846" t="s">
        <v>349</v>
      </c>
      <c r="D525" s="1718"/>
      <c r="E525" s="810">
        <v>-3.8332887960220219E-2</v>
      </c>
      <c r="H525" s="1846" t="s">
        <v>334</v>
      </c>
      <c r="I525" s="1718"/>
      <c r="J525" s="811">
        <v>9.6511600428696512E-2</v>
      </c>
      <c r="M525" s="1846" t="s">
        <v>347</v>
      </c>
      <c r="N525" s="1718"/>
      <c r="O525" s="812">
        <v>6.2505861807038487E-2</v>
      </c>
    </row>
    <row r="526" s="623" customFormat="true" ht="17.1" customHeight="true" x14ac:dyDescent="0.2">
      <c r="C526" s="1846" t="s">
        <v>350</v>
      </c>
      <c r="D526" s="1718"/>
      <c r="E526" s="810">
        <v>-5.1197954370396606E-2</v>
      </c>
      <c r="H526" s="1846" t="s">
        <v>366</v>
      </c>
      <c r="I526" s="1718"/>
      <c r="J526" s="811">
        <v>6.2731225209066857E-3</v>
      </c>
      <c r="M526" s="1846" t="s">
        <v>340</v>
      </c>
      <c r="N526" s="1718"/>
      <c r="O526" s="812">
        <v>9.59607537187811E-2</v>
      </c>
    </row>
    <row r="527" s="623" customFormat="true" ht="17.1" customHeight="true" x14ac:dyDescent="0.2">
      <c r="C527" s="1846" t="s">
        <v>356</v>
      </c>
      <c r="D527" s="1718"/>
      <c r="E527" s="810">
        <v>3.7527401976478227E-2</v>
      </c>
      <c r="H527" s="1846" t="s">
        <v>345</v>
      </c>
      <c r="I527" s="1718"/>
      <c r="J527" s="811">
        <v>-7.4984822659326308E-2</v>
      </c>
      <c r="M527" s="1846" t="s">
        <v>334</v>
      </c>
      <c r="N527" s="1718"/>
      <c r="O527" s="812">
        <v>0.13392136372126007</v>
      </c>
    </row>
    <row r="528" s="623" customFormat="true" ht="17.1" customHeight="true" x14ac:dyDescent="0.2">
      <c r="C528" s="1846" t="s">
        <v>336</v>
      </c>
      <c r="D528" s="1718"/>
      <c r="E528" s="810">
        <v>9.9516743513779898E-2</v>
      </c>
      <c r="H528" s="1846" t="s">
        <v>342</v>
      </c>
      <c r="I528" s="1718"/>
      <c r="J528" s="811">
        <v>-5.8093507222100417E-2</v>
      </c>
      <c r="M528" s="1846" t="s">
        <v>366</v>
      </c>
      <c r="N528" s="1718"/>
      <c r="O528" s="812">
        <v>2.8641014555344197E-2</v>
      </c>
    </row>
    <row r="529" s="623" customFormat="true" ht="17.1" customHeight="true" x14ac:dyDescent="0.2">
      <c r="C529" s="1846" t="s">
        <v>355</v>
      </c>
      <c r="D529" s="1718"/>
      <c r="E529" s="813">
        <v>2.765457265540883E-2</v>
      </c>
      <c r="H529" s="1846" t="s">
        <v>354</v>
      </c>
      <c r="I529" s="1718"/>
      <c r="J529" s="811">
        <v>-4.8962436707644948E-2</v>
      </c>
      <c r="M529" s="1846" t="s">
        <v>345</v>
      </c>
      <c r="N529" s="1718"/>
      <c r="O529" s="812">
        <v>-4.1321858000498916E-2</v>
      </c>
    </row>
    <row r="530" s="623" customFormat="true" ht="17.1" customHeight="true" x14ac:dyDescent="0.2">
      <c r="C530" s="1829"/>
      <c r="D530" s="1844"/>
      <c r="E530" s="637"/>
      <c r="H530" s="1846" t="s">
        <v>363</v>
      </c>
      <c r="I530" s="1718"/>
      <c r="J530" s="811">
        <v>1.9614069146543678E-2</v>
      </c>
      <c r="M530" s="1846" t="s">
        <v>342</v>
      </c>
      <c r="N530" s="1718"/>
      <c r="O530" s="812">
        <v>-9.1785136378354448E-2</v>
      </c>
    </row>
    <row r="531" s="623" customFormat="true" ht="17.1" customHeight="true" x14ac:dyDescent="0.2">
      <c r="C531" s="1829"/>
      <c r="D531" s="1718"/>
      <c r="H531" s="1846" t="s">
        <v>351</v>
      </c>
      <c r="I531" s="1718"/>
      <c r="J531" s="811">
        <v>4.0634423868795677E-2</v>
      </c>
      <c r="M531" s="1846" t="s">
        <v>354</v>
      </c>
      <c r="N531" s="1718"/>
      <c r="O531" s="812">
        <v>8.2944942564902634E-4</v>
      </c>
    </row>
    <row r="532" s="623" customFormat="true" ht="17.1" customHeight="true" x14ac:dyDescent="0.2">
      <c r="C532" s="1820" t="s">
        <v>308</v>
      </c>
      <c r="D532" s="1718"/>
      <c r="E532" s="1718"/>
      <c r="H532" s="1846" t="s">
        <v>361</v>
      </c>
      <c r="I532" s="1718"/>
      <c r="J532" s="811">
        <v>8.3060727857758587E-3</v>
      </c>
      <c r="M532" s="1846" t="s">
        <v>363</v>
      </c>
      <c r="N532" s="1718"/>
      <c r="O532" s="812">
        <v>2.4821916175617853E-2</v>
      </c>
    </row>
    <row r="533" s="623" customFormat="true" ht="17.1" customHeight="true" x14ac:dyDescent="0.2">
      <c r="C533" s="1845" t="s">
        <v>227</v>
      </c>
      <c r="D533" s="1718"/>
      <c r="E533" s="840" t="s">
        <v>229</v>
      </c>
      <c r="H533" s="1846" t="s">
        <v>346</v>
      </c>
      <c r="I533" s="1718"/>
      <c r="J533" s="811">
        <v>6.6675773781978948E-2</v>
      </c>
      <c r="M533" s="1846" t="s">
        <v>351</v>
      </c>
      <c r="N533" s="1718"/>
      <c r="O533" s="812">
        <v>5.2718434336725122E-2</v>
      </c>
    </row>
    <row r="534" s="623" customFormat="true" ht="17.1" customHeight="true" x14ac:dyDescent="0.2">
      <c r="C534" s="1843" t="s">
        <v>229</v>
      </c>
      <c r="D534" s="1844"/>
      <c r="E534" s="841">
        <v>0.99999999999999989</v>
      </c>
      <c r="H534" s="1846" t="s">
        <v>370</v>
      </c>
      <c r="I534" s="1718"/>
      <c r="J534" s="811">
        <v>-3.1064230909465629E-3</v>
      </c>
      <c r="M534" s="1846" t="s">
        <v>361</v>
      </c>
      <c r="N534" s="1718"/>
      <c r="O534" s="812">
        <v>3.9143766241953419E-2</v>
      </c>
    </row>
    <row r="535" s="623" customFormat="true" ht="17.1" customHeight="true" x14ac:dyDescent="0.2">
      <c r="C535" s="1829"/>
      <c r="D535" s="1844"/>
      <c r="E535" s="637"/>
      <c r="H535" s="1846" t="s">
        <v>365</v>
      </c>
      <c r="I535" s="1718"/>
      <c r="J535" s="811">
        <v>-1.7265325161567559E-2</v>
      </c>
      <c r="M535" s="1846" t="s">
        <v>346</v>
      </c>
      <c r="N535" s="1718"/>
      <c r="O535" s="812">
        <v>4.7794200698178073E-2</v>
      </c>
    </row>
    <row r="536" s="623" customFormat="true" ht="17.1" customHeight="true" x14ac:dyDescent="0.2">
      <c r="C536" s="1829"/>
      <c r="D536" s="1718"/>
      <c r="H536" s="1846" t="s">
        <v>360</v>
      </c>
      <c r="I536" s="1718"/>
      <c r="J536" s="811">
        <v>-2.4256843086655371E-2</v>
      </c>
      <c r="M536" s="1846" t="s">
        <v>370</v>
      </c>
      <c r="N536" s="1718"/>
      <c r="O536" s="812">
        <v>-9.1352535871933628E-3</v>
      </c>
    </row>
    <row r="537" s="623" customFormat="true" ht="17.1" customHeight="true" x14ac:dyDescent="0.2">
      <c r="C537" s="1829"/>
      <c r="D537" s="1718"/>
      <c r="H537" s="1846" t="s">
        <v>362</v>
      </c>
      <c r="I537" s="1718"/>
      <c r="J537" s="811">
        <v>2.0022583445558212E-2</v>
      </c>
      <c r="M537" s="1846" t="s">
        <v>365</v>
      </c>
      <c r="N537" s="1718"/>
      <c r="O537" s="812">
        <v>-3.7324723023125211E-3</v>
      </c>
    </row>
    <row r="538" s="623" customFormat="true" ht="17.1" customHeight="true" x14ac:dyDescent="0.2">
      <c r="C538" s="1829"/>
      <c r="D538" s="1718"/>
      <c r="H538" s="1846" t="s">
        <v>335</v>
      </c>
      <c r="I538" s="1718"/>
      <c r="J538" s="811">
        <v>0.10472232203225069</v>
      </c>
      <c r="M538" s="1846" t="s">
        <v>360</v>
      </c>
      <c r="N538" s="1718"/>
      <c r="O538" s="812">
        <v>3.9528136240957863E-2</v>
      </c>
    </row>
    <row r="539" s="623" customFormat="true" ht="17.1" customHeight="true" x14ac:dyDescent="0.2">
      <c r="C539" s="1829"/>
      <c r="D539" s="1718"/>
      <c r="H539" s="1846" t="s">
        <v>343</v>
      </c>
      <c r="I539" s="1718"/>
      <c r="J539" s="811">
        <v>8.2492172836091983E-3</v>
      </c>
      <c r="M539" s="1846" t="s">
        <v>362</v>
      </c>
      <c r="N539" s="1718"/>
      <c r="O539" s="812">
        <v>1.7451707309674724E-2</v>
      </c>
    </row>
    <row r="540" s="623" customFormat="true" ht="17.1" customHeight="true" x14ac:dyDescent="0.2">
      <c r="C540" s="1829"/>
      <c r="D540" s="1718"/>
      <c r="H540" s="1846" t="s">
        <v>329</v>
      </c>
      <c r="I540" s="1718"/>
      <c r="J540" s="811">
        <v>-0.11636475220767631</v>
      </c>
      <c r="M540" s="1846" t="s">
        <v>335</v>
      </c>
      <c r="N540" s="1718"/>
      <c r="O540" s="812">
        <v>9.7238911467414452E-2</v>
      </c>
    </row>
    <row r="541" s="623" customFormat="true" ht="17.1" customHeight="true" x14ac:dyDescent="0.2">
      <c r="C541" s="1829"/>
      <c r="D541" s="1718"/>
      <c r="H541" s="1846" t="s">
        <v>358</v>
      </c>
      <c r="I541" s="1718"/>
      <c r="J541" s="811">
        <v>-4.0724726986277902E-2</v>
      </c>
      <c r="M541" s="1846" t="s">
        <v>343</v>
      </c>
      <c r="N541" s="1718"/>
      <c r="O541" s="812">
        <v>8.8950219342172412E-2</v>
      </c>
    </row>
    <row r="542" s="623" customFormat="true" ht="17.1" customHeight="true" x14ac:dyDescent="0.2">
      <c r="C542" s="1829"/>
      <c r="D542" s="1718"/>
      <c r="H542" s="1846" t="s">
        <v>349</v>
      </c>
      <c r="I542" s="1718"/>
      <c r="J542" s="811">
        <v>-6.2020218123089554E-2</v>
      </c>
      <c r="M542" s="1846" t="s">
        <v>329</v>
      </c>
      <c r="N542" s="1718"/>
      <c r="O542" s="812">
        <v>-0.13100451061660423</v>
      </c>
    </row>
    <row r="543" s="623" customFormat="true" ht="17.1" customHeight="true" x14ac:dyDescent="0.2">
      <c r="C543" s="1829"/>
      <c r="D543" s="1718"/>
      <c r="H543" s="1846" t="s">
        <v>350</v>
      </c>
      <c r="I543" s="1718"/>
      <c r="J543" s="811">
        <v>-5.4874883077333021E-2</v>
      </c>
      <c r="M543" s="1846" t="s">
        <v>358</v>
      </c>
      <c r="N543" s="1718"/>
      <c r="O543" s="812">
        <v>-2.3075102041089392E-2</v>
      </c>
    </row>
    <row r="544" s="623" customFormat="true" ht="17.1" customHeight="true" x14ac:dyDescent="0.2">
      <c r="C544" s="1829"/>
      <c r="D544" s="1718"/>
      <c r="H544" s="1846" t="s">
        <v>356</v>
      </c>
      <c r="I544" s="1718"/>
      <c r="J544" s="811">
        <v>2.3972179562705025E-2</v>
      </c>
      <c r="M544" s="1846" t="s">
        <v>349</v>
      </c>
      <c r="N544" s="1718"/>
      <c r="O544" s="812">
        <v>-4.13609554862921E-3</v>
      </c>
    </row>
    <row r="545" s="623" customFormat="true" ht="17.1" customHeight="true" x14ac:dyDescent="0.2">
      <c r="C545" s="1829"/>
      <c r="D545" s="1718"/>
      <c r="H545" s="1846" t="s">
        <v>336</v>
      </c>
      <c r="I545" s="1718"/>
      <c r="J545" s="811">
        <v>0.11192868995752797</v>
      </c>
      <c r="M545" s="1846" t="s">
        <v>350</v>
      </c>
      <c r="N545" s="1718"/>
      <c r="O545" s="812">
        <v>-5.7836812373806612E-2</v>
      </c>
    </row>
    <row r="546" s="623" customFormat="true" ht="17.1" customHeight="true" x14ac:dyDescent="0.2">
      <c r="C546" s="1829"/>
      <c r="D546" s="1718"/>
      <c r="H546" s="1846" t="s">
        <v>355</v>
      </c>
      <c r="I546" s="1718"/>
      <c r="J546" s="811">
        <v>-1.2188081503352755E-2</v>
      </c>
      <c r="M546" s="1846" t="s">
        <v>356</v>
      </c>
      <c r="N546" s="1718"/>
      <c r="O546" s="812">
        <v>4.8947110616295038E-2</v>
      </c>
    </row>
    <row r="547" s="623" customFormat="true" ht="17.1" customHeight="true" x14ac:dyDescent="0.2">
      <c r="C547" s="1829"/>
      <c r="D547" s="1718"/>
      <c r="H547" s="1846" t="s">
        <v>367</v>
      </c>
      <c r="I547" s="1718"/>
      <c r="J547" s="811">
        <v>-1.3050448810455825E-2</v>
      </c>
      <c r="M547" s="1846" t="s">
        <v>336</v>
      </c>
      <c r="N547" s="1718"/>
      <c r="O547" s="812">
        <v>8.9906371720474734E-2</v>
      </c>
    </row>
    <row r="548" s="623" customFormat="true" ht="17.1" customHeight="true" x14ac:dyDescent="0.2">
      <c r="C548" s="1829"/>
      <c r="D548" s="1718"/>
      <c r="H548" s="1846" t="s">
        <v>371</v>
      </c>
      <c r="I548" s="1718"/>
      <c r="J548" s="811">
        <v>-1.0741824289722108E-2</v>
      </c>
      <c r="M548" s="1846" t="s">
        <v>355</v>
      </c>
      <c r="N548" s="1718"/>
      <c r="O548" s="812">
        <v>4.9084028310685493E-2</v>
      </c>
    </row>
    <row r="549" s="623" customFormat="true" ht="17.1" customHeight="true" x14ac:dyDescent="0.2">
      <c r="C549" s="1829"/>
      <c r="D549" s="1718"/>
      <c r="H549" s="1846" t="s">
        <v>373</v>
      </c>
      <c r="I549" s="1718"/>
      <c r="J549" s="811">
        <v>-1.027677770560272E-4</v>
      </c>
      <c r="M549" s="1846" t="s">
        <v>367</v>
      </c>
      <c r="N549" s="1718"/>
      <c r="O549" s="812">
        <v>5.9455819713032324E-3</v>
      </c>
    </row>
    <row r="550" s="623" customFormat="true" ht="17.1" customHeight="true" x14ac:dyDescent="0.2">
      <c r="C550" s="1829"/>
      <c r="D550" s="1718"/>
      <c r="H550" s="1846" t="s">
        <v>359</v>
      </c>
      <c r="I550" s="1718"/>
      <c r="J550" s="811">
        <v>-1.2560233672389598E-2</v>
      </c>
      <c r="M550" s="1846" t="s">
        <v>371</v>
      </c>
      <c r="N550" s="1718"/>
      <c r="O550" s="812">
        <v>1.6796899130626223E-3</v>
      </c>
    </row>
    <row r="551" s="623" customFormat="true" ht="17.1" customHeight="true" x14ac:dyDescent="0.2">
      <c r="C551" s="1829"/>
      <c r="D551" s="1718"/>
      <c r="H551" s="1846" t="s">
        <v>369</v>
      </c>
      <c r="I551" s="1718"/>
      <c r="J551" s="811">
        <v>-1.1509112604190529E-2</v>
      </c>
      <c r="M551" s="1846" t="s">
        <v>373</v>
      </c>
      <c r="N551" s="1718"/>
      <c r="O551" s="812">
        <v>-1.4795178347378262E-3</v>
      </c>
    </row>
    <row r="552" s="623" customFormat="true" ht="17.1" customHeight="true" x14ac:dyDescent="0.2">
      <c r="C552" s="1829"/>
      <c r="D552" s="1718"/>
      <c r="H552" s="1846" t="s">
        <v>364</v>
      </c>
      <c r="I552" s="1718"/>
      <c r="J552" s="811">
        <v>-1.9866465167266618E-3</v>
      </c>
      <c r="M552" s="1846" t="s">
        <v>359</v>
      </c>
      <c r="N552" s="1718"/>
      <c r="O552" s="812">
        <v>4.3634598661692545E-2</v>
      </c>
    </row>
    <row r="553" s="623" customFormat="true" ht="17.1" customHeight="true" x14ac:dyDescent="0.2">
      <c r="C553" s="1829"/>
      <c r="D553" s="1718"/>
      <c r="H553" s="1846" t="s">
        <v>46</v>
      </c>
      <c r="I553" s="1718"/>
      <c r="J553" s="815">
        <v>7.5508054051215065E-3</v>
      </c>
      <c r="M553" s="1846" t="s">
        <v>369</v>
      </c>
      <c r="N553" s="1718"/>
      <c r="O553" s="812">
        <v>-9.0332755609361694E-3</v>
      </c>
    </row>
    <row r="554" s="623" customFormat="true" ht="17.1" customHeight="true" x14ac:dyDescent="0.2">
      <c r="C554" s="1829"/>
      <c r="D554" s="1718"/>
      <c r="H554" s="1829"/>
      <c r="I554" s="1844"/>
      <c r="J554" s="637"/>
      <c r="M554" s="1846" t="s">
        <v>364</v>
      </c>
      <c r="N554" s="1718"/>
      <c r="O554" s="812">
        <v>3.0223577383355796E-2</v>
      </c>
    </row>
    <row r="555" s="623" customFormat="true" ht="17.1" customHeight="true" x14ac:dyDescent="0.2">
      <c r="C555" s="1829"/>
      <c r="D555" s="1718"/>
      <c r="H555" s="1829"/>
      <c r="I555" s="1718"/>
      <c r="M555" s="1846" t="s">
        <v>372</v>
      </c>
      <c r="N555" s="1718"/>
      <c r="O555" s="812">
        <v>-3.6727899203767914E-3</v>
      </c>
    </row>
    <row r="556" s="623" customFormat="true" ht="17.1" customHeight="true" x14ac:dyDescent="0.2">
      <c r="C556" s="1829"/>
      <c r="D556" s="1718"/>
      <c r="H556" s="1820" t="s">
        <v>308</v>
      </c>
      <c r="I556" s="1718"/>
      <c r="J556" s="1718"/>
      <c r="M556" s="1846" t="s">
        <v>46</v>
      </c>
      <c r="N556" s="1718"/>
      <c r="O556" s="816">
        <v>3.3779630229054153E-3</v>
      </c>
    </row>
    <row r="557" s="623" customFormat="true" ht="12.95" customHeight="true" x14ac:dyDescent="0.2">
      <c r="C557" s="1829"/>
      <c r="D557" s="1718"/>
      <c r="H557" s="1845" t="s">
        <v>227</v>
      </c>
      <c r="I557" s="1718"/>
      <c r="J557" s="842" t="s">
        <v>229</v>
      </c>
      <c r="M557" s="1829"/>
      <c r="N557" s="1844"/>
      <c r="O557" s="637"/>
    </row>
    <row r="558" s="623" customFormat="true" ht="17.1" customHeight="true" x14ac:dyDescent="0.2">
      <c r="C558" s="1829"/>
      <c r="D558" s="1718"/>
      <c r="H558" s="1843" t="s">
        <v>229</v>
      </c>
      <c r="I558" s="1844"/>
      <c r="J558" s="843">
        <v>1</v>
      </c>
      <c r="M558" s="1829"/>
      <c r="N558" s="1718"/>
    </row>
    <row r="559" s="623" customFormat="true" ht="36" customHeight="true" x14ac:dyDescent="0.2">
      <c r="C559" s="1829"/>
      <c r="D559" s="1718"/>
      <c r="H559" s="1829"/>
      <c r="I559" s="1844"/>
      <c r="J559" s="637"/>
      <c r="M559" s="1820" t="s">
        <v>308</v>
      </c>
      <c r="N559" s="1718"/>
      <c r="O559" s="1718"/>
    </row>
    <row r="560" s="623" customFormat="true" ht="15.95" customHeight="true" x14ac:dyDescent="0.2">
      <c r="C560" s="1829"/>
      <c r="D560" s="1718"/>
      <c r="H560" s="1829"/>
      <c r="I560" s="1718"/>
      <c r="M560" s="1845" t="s">
        <v>227</v>
      </c>
      <c r="N560" s="1718"/>
      <c r="O560" s="844" t="s">
        <v>229</v>
      </c>
    </row>
    <row r="561" s="623" customFormat="true" ht="17.1" customHeight="true" x14ac:dyDescent="0.2">
      <c r="C561" s="1829"/>
      <c r="D561" s="1718"/>
      <c r="H561" s="1829"/>
      <c r="I561" s="1718"/>
      <c r="M561" s="1843" t="s">
        <v>229</v>
      </c>
      <c r="N561" s="1844"/>
      <c r="O561" s="845">
        <v>0.99999999999999989</v>
      </c>
    </row>
    <row r="562" s="623" customFormat="true" ht="39.95" customHeight="true" x14ac:dyDescent="0.2">
      <c r="C562" s="1829"/>
      <c r="D562" s="1718"/>
      <c r="H562" s="1829"/>
      <c r="I562" s="1718"/>
      <c r="M562" s="1829"/>
      <c r="N562" s="1844"/>
      <c r="O562" s="637"/>
    </row>
    <row r="563" s="623" customFormat="true" ht="15" customHeight="true" x14ac:dyDescent="0.2">
      <c r="C563" s="1829"/>
      <c r="D563" s="1718"/>
      <c r="H563" s="1829"/>
      <c r="I563" s="1718"/>
      <c r="M563" s="1829"/>
      <c r="N563" s="1718"/>
    </row>
    <row r="564" s="623" customFormat="true" ht="15" customHeight="true" x14ac:dyDescent="0.2">
      <c r="C564" s="1829"/>
      <c r="D564" s="1718"/>
      <c r="H564" s="1829"/>
      <c r="I564" s="1718"/>
      <c r="M564" s="1829"/>
      <c r="N564" s="1718"/>
    </row>
    <row r="565" s="623" customFormat="true" ht="15" customHeight="true" x14ac:dyDescent="0.2">
      <c r="C565" s="1829"/>
      <c r="D565" s="1718"/>
      <c r="H565" s="1829"/>
      <c r="I565" s="1718"/>
      <c r="M565" s="1829"/>
      <c r="N565" s="1718"/>
    </row>
    <row r="566" s="623" customFormat="true" ht="15" customHeight="true" x14ac:dyDescent="0.2">
      <c r="C566" s="1829"/>
      <c r="D566" s="1718"/>
      <c r="H566" s="1829"/>
      <c r="I566" s="1718"/>
      <c r="M566" s="1829"/>
      <c r="N566" s="1718"/>
    </row>
    <row r="567" s="623" customFormat="true" ht="15" customHeight="true" x14ac:dyDescent="0.2">
      <c r="C567" s="1829"/>
      <c r="D567" s="1718"/>
      <c r="H567" s="1829"/>
      <c r="I567" s="1718"/>
      <c r="M567" s="1829"/>
      <c r="N567" s="1718"/>
    </row>
    <row r="568" s="623" customFormat="true" ht="15" customHeight="true" x14ac:dyDescent="0.2">
      <c r="C568" s="1829"/>
      <c r="D568" s="1718"/>
      <c r="H568" s="1829"/>
      <c r="I568" s="1718"/>
      <c r="M568" s="1829"/>
      <c r="N568" s="1718"/>
    </row>
    <row r="569" s="623" customFormat="true" ht="15" customHeight="true" x14ac:dyDescent="0.2">
      <c r="C569" s="1829"/>
      <c r="D569" s="1718"/>
      <c r="H569" s="1829"/>
      <c r="I569" s="1718"/>
      <c r="M569" s="1829"/>
      <c r="N569" s="1718"/>
    </row>
    <row r="570" s="623" customFormat="true" ht="15" customHeight="true" x14ac:dyDescent="0.2">
      <c r="C570" s="1829"/>
      <c r="D570" s="1718"/>
      <c r="H570" s="1829"/>
      <c r="I570" s="1718"/>
      <c r="M570" s="1829"/>
      <c r="N570" s="1718"/>
    </row>
    <row r="571" s="623" customFormat="true" ht="15" customHeight="true" x14ac:dyDescent="0.2">
      <c r="C571" s="1829"/>
      <c r="D571" s="1718"/>
      <c r="H571" s="1829"/>
      <c r="I571" s="1718"/>
      <c r="M571" s="1829"/>
      <c r="N571" s="1718"/>
    </row>
    <row r="572" s="623" customFormat="true" ht="15" customHeight="true" x14ac:dyDescent="0.2">
      <c r="C572" s="1829"/>
      <c r="D572" s="1718"/>
      <c r="H572" s="1829"/>
      <c r="I572" s="1718"/>
      <c r="M572" s="1829"/>
      <c r="N572" s="1718"/>
    </row>
    <row r="573" s="623" customFormat="true" ht="15" customHeight="true" x14ac:dyDescent="0.2">
      <c r="C573" s="1829"/>
      <c r="D573" s="1718"/>
      <c r="H573" s="1829"/>
      <c r="I573" s="1718"/>
      <c r="M573" s="1829"/>
      <c r="N573" s="1718"/>
    </row>
    <row r="574" s="623" customFormat="true" ht="15" customHeight="true" x14ac:dyDescent="0.2">
      <c r="C574" s="1829"/>
      <c r="D574" s="1718"/>
      <c r="H574" s="1829"/>
      <c r="I574" s="1718"/>
      <c r="M574" s="1829"/>
      <c r="N574" s="1718"/>
    </row>
    <row r="575" s="623" customFormat="true" ht="15" customHeight="true" x14ac:dyDescent="0.2">
      <c r="C575" s="1829"/>
      <c r="D575" s="1718"/>
      <c r="H575" s="1829"/>
      <c r="I575" s="1718"/>
      <c r="M575" s="1829"/>
      <c r="N575" s="1718"/>
    </row>
    <row r="576" s="623" customFormat="true" ht="15" customHeight="true" x14ac:dyDescent="0.2">
      <c r="C576" s="1829"/>
      <c r="D576" s="1718"/>
      <c r="H576" s="1829"/>
      <c r="I576" s="1718"/>
      <c r="M576" s="1829"/>
      <c r="N576" s="1718"/>
    </row>
    <row r="577" s="623" customFormat="true" ht="15" customHeight="true" x14ac:dyDescent="0.2">
      <c r="C577" s="1829"/>
      <c r="D577" s="1718"/>
      <c r="H577" s="1829"/>
      <c r="I577" s="1718"/>
      <c r="M577" s="1829"/>
      <c r="N577" s="1718"/>
    </row>
    <row r="578" s="623" customFormat="true" ht="15" customHeight="true" x14ac:dyDescent="0.2">
      <c r="C578" s="1829"/>
      <c r="D578" s="1718"/>
      <c r="H578" s="1829"/>
      <c r="I578" s="1718"/>
      <c r="M578" s="1829"/>
      <c r="N578" s="1718"/>
    </row>
    <row r="579" s="623" customFormat="true" ht="15" customHeight="true" x14ac:dyDescent="0.2">
      <c r="C579" s="1829"/>
      <c r="D579" s="1718"/>
      <c r="H579" s="1829"/>
      <c r="I579" s="1718"/>
      <c r="M579" s="1829"/>
      <c r="N579" s="1718"/>
    </row>
    <row r="580" s="623" customFormat="true" ht="15" customHeight="true" x14ac:dyDescent="0.2">
      <c r="C580" s="1829"/>
      <c r="D580" s="1718"/>
      <c r="H580" s="1829"/>
      <c r="I580" s="1718"/>
      <c r="M580" s="1829"/>
      <c r="N580" s="1718"/>
    </row>
    <row r="581" s="623" customFormat="true" ht="15" customHeight="true" x14ac:dyDescent="0.2">
      <c r="C581" s="1829"/>
      <c r="D581" s="1718"/>
      <c r="H581" s="1829"/>
      <c r="I581" s="1718"/>
      <c r="M581" s="1829"/>
      <c r="N581" s="1718"/>
    </row>
    <row r="582" s="623" customFormat="true" ht="15" customHeight="true" x14ac:dyDescent="0.2">
      <c r="C582" s="1829"/>
      <c r="D582" s="1718"/>
      <c r="H582" s="1829"/>
      <c r="I582" s="1718"/>
      <c r="M582" s="1829"/>
      <c r="N582" s="1718"/>
    </row>
    <row r="583" s="623" customFormat="true" ht="15" customHeight="true" x14ac:dyDescent="0.2">
      <c r="C583" s="1829"/>
      <c r="D583" s="1718"/>
      <c r="H583" s="1829"/>
      <c r="I583" s="1718"/>
      <c r="M583" s="1829"/>
      <c r="N583" s="1718"/>
    </row>
    <row r="584" s="623" customFormat="true" ht="15" customHeight="true" x14ac:dyDescent="0.2">
      <c r="C584" s="1829"/>
      <c r="D584" s="1718"/>
      <c r="H584" s="1829"/>
      <c r="I584" s="1718"/>
      <c r="M584" s="1829"/>
      <c r="N584" s="1718"/>
    </row>
    <row r="585" s="623" customFormat="true" ht="15" customHeight="true" x14ac:dyDescent="0.2">
      <c r="C585" s="1829"/>
      <c r="D585" s="1718"/>
      <c r="H585" s="1829"/>
      <c r="I585" s="1718"/>
      <c r="M585" s="1829"/>
      <c r="N585" s="1718"/>
    </row>
    <row r="586" s="623" customFormat="true" ht="15" customHeight="true" x14ac:dyDescent="0.2">
      <c r="C586" s="1829"/>
      <c r="D586" s="1718"/>
      <c r="H586" s="1829"/>
      <c r="I586" s="1718"/>
      <c r="M586" s="1829"/>
      <c r="N586" s="1718"/>
    </row>
    <row r="587" s="623" customFormat="true" ht="15" customHeight="true" x14ac:dyDescent="0.2">
      <c r="C587" s="1829"/>
      <c r="D587" s="1718"/>
      <c r="H587" s="1829"/>
      <c r="I587" s="1718"/>
      <c r="M587" s="1829"/>
      <c r="N587" s="1718"/>
    </row>
    <row r="588" s="623" customFormat="true" ht="15" customHeight="true" x14ac:dyDescent="0.2">
      <c r="C588" s="1829"/>
      <c r="D588" s="1718"/>
      <c r="H588" s="1829"/>
      <c r="I588" s="1718"/>
      <c r="M588" s="1829"/>
      <c r="N588" s="1718"/>
    </row>
    <row r="589" s="623" customFormat="true" ht="15" customHeight="true" x14ac:dyDescent="0.2">
      <c r="C589" s="1829"/>
      <c r="D589" s="1718"/>
      <c r="H589" s="1829"/>
      <c r="I589" s="1718"/>
      <c r="M589" s="1829"/>
      <c r="N589" s="1718"/>
    </row>
    <row r="590" s="623" customFormat="true" ht="15" customHeight="true" x14ac:dyDescent="0.2">
      <c r="C590" s="1829"/>
      <c r="D590" s="1718"/>
      <c r="H590" s="1829"/>
      <c r="I590" s="1718"/>
      <c r="M590" s="1829"/>
      <c r="N590" s="1718"/>
    </row>
    <row r="591" s="623" customFormat="true" ht="15" customHeight="true" x14ac:dyDescent="0.2">
      <c r="C591" s="1829"/>
      <c r="D591" s="1718"/>
      <c r="H591" s="1829"/>
      <c r="I591" s="1718"/>
      <c r="M591" s="1829"/>
      <c r="N591" s="1718"/>
    </row>
    <row r="592" s="623" customFormat="true" ht="15" customHeight="true" x14ac:dyDescent="0.2">
      <c r="C592" s="1829"/>
      <c r="D592" s="1718"/>
      <c r="H592" s="1829"/>
      <c r="I592" s="1718"/>
      <c r="M592" s="1829"/>
      <c r="N592" s="1718"/>
    </row>
    <row r="593" s="623" customFormat="true" ht="15" customHeight="true" x14ac:dyDescent="0.2">
      <c r="C593" s="1829"/>
      <c r="D593" s="1718"/>
      <c r="H593" s="1829"/>
      <c r="I593" s="1718"/>
      <c r="M593" s="1829"/>
      <c r="N593" s="1718"/>
    </row>
    <row r="594" s="623" customFormat="true" ht="15" customHeight="true" x14ac:dyDescent="0.2">
      <c r="C594" s="1829"/>
      <c r="D594" s="1718"/>
      <c r="H594" s="1829"/>
      <c r="I594" s="1718"/>
      <c r="M594" s="1829"/>
      <c r="N594" s="1718"/>
    </row>
    <row r="595" s="623" customFormat="true" ht="15" customHeight="true" x14ac:dyDescent="0.2">
      <c r="C595" s="1829"/>
      <c r="D595" s="1718"/>
      <c r="H595" s="1829"/>
      <c r="I595" s="1718"/>
      <c r="M595" s="1829"/>
      <c r="N595" s="1718"/>
    </row>
    <row r="596" s="623" customFormat="true" ht="15" customHeight="true" x14ac:dyDescent="0.2">
      <c r="C596" s="1829"/>
      <c r="D596" s="1718"/>
      <c r="H596" s="1829"/>
      <c r="I596" s="1718"/>
      <c r="M596" s="1829"/>
      <c r="N596" s="1718"/>
    </row>
    <row r="597" s="623" customFormat="true" ht="15" customHeight="true" x14ac:dyDescent="0.2">
      <c r="C597" s="1829"/>
      <c r="D597" s="1718"/>
      <c r="H597" s="1829"/>
      <c r="I597" s="1718"/>
      <c r="M597" s="1829"/>
      <c r="N597" s="1718"/>
    </row>
    <row r="598" s="623" customFormat="true" ht="15" customHeight="true" x14ac:dyDescent="0.2">
      <c r="C598" s="1829"/>
      <c r="D598" s="1718"/>
      <c r="H598" s="1829"/>
      <c r="I598" s="1718"/>
      <c r="M598" s="1829"/>
      <c r="N598" s="1718"/>
    </row>
    <row r="599" s="623" customFormat="true" ht="15" customHeight="true" x14ac:dyDescent="0.2">
      <c r="C599" s="1829"/>
      <c r="D599" s="1718"/>
      <c r="H599" s="1829"/>
      <c r="I599" s="1718"/>
      <c r="M599" s="1829"/>
      <c r="N599" s="1718"/>
    </row>
    <row r="600" s="623" customFormat="true" ht="15" customHeight="true" x14ac:dyDescent="0.2">
      <c r="C600" s="1829"/>
      <c r="D600" s="1718"/>
      <c r="H600" s="1829"/>
      <c r="I600" s="1718"/>
      <c r="M600" s="1829"/>
      <c r="N600" s="1718"/>
    </row>
    <row r="601" s="623" customFormat="true" ht="15" customHeight="true" x14ac:dyDescent="0.2">
      <c r="C601" s="1829"/>
      <c r="D601" s="1718"/>
      <c r="H601" s="1829"/>
      <c r="I601" s="1718"/>
      <c r="M601" s="1829"/>
      <c r="N601" s="1718"/>
    </row>
    <row r="602" s="623" customFormat="true" ht="15" customHeight="true" x14ac:dyDescent="0.2">
      <c r="C602" s="1829"/>
      <c r="D602" s="1718"/>
      <c r="H602" s="1829"/>
      <c r="I602" s="1718"/>
      <c r="M602" s="1829"/>
      <c r="N602" s="1718"/>
    </row>
    <row r="603" s="623" customFormat="true" ht="15" customHeight="true" x14ac:dyDescent="0.2">
      <c r="C603" s="1829"/>
      <c r="D603" s="1718"/>
      <c r="H603" s="1829"/>
      <c r="I603" s="1718"/>
      <c r="M603" s="1829"/>
      <c r="N603" s="1718"/>
    </row>
    <row r="604" s="623" customFormat="true" ht="15" customHeight="true" x14ac:dyDescent="0.2">
      <c r="C604" s="1829"/>
      <c r="D604" s="1718"/>
      <c r="H604" s="1829"/>
      <c r="I604" s="1718"/>
      <c r="M604" s="1829"/>
      <c r="N604" s="1718"/>
    </row>
    <row r="605" s="623" customFormat="true" ht="15" customHeight="true" x14ac:dyDescent="0.2">
      <c r="C605" s="1829"/>
      <c r="D605" s="1718"/>
      <c r="H605" s="1829"/>
      <c r="I605" s="1718"/>
      <c r="M605" s="1829"/>
      <c r="N605" s="1718"/>
    </row>
    <row r="606" s="623" customFormat="true" ht="15" customHeight="true" x14ac:dyDescent="0.2">
      <c r="C606" s="1829"/>
      <c r="D606" s="1718"/>
      <c r="H606" s="1829"/>
      <c r="I606" s="1718"/>
      <c r="M606" s="1829"/>
      <c r="N606" s="1718"/>
    </row>
    <row r="607" s="623" customFormat="true" ht="15" customHeight="true" x14ac:dyDescent="0.2">
      <c r="C607" s="1829"/>
      <c r="D607" s="1718"/>
      <c r="H607" s="1829"/>
      <c r="I607" s="1718"/>
      <c r="M607" s="1829"/>
      <c r="N607" s="1718"/>
    </row>
    <row r="608" s="623" customFormat="true" ht="15" customHeight="true" x14ac:dyDescent="0.2">
      <c r="C608" s="1829"/>
      <c r="D608" s="1718"/>
      <c r="H608" s="1829"/>
      <c r="I608" s="1718"/>
      <c r="M608" s="1829"/>
      <c r="N608" s="1718"/>
    </row>
    <row r="609" s="623" customFormat="true" ht="15" customHeight="true" x14ac:dyDescent="0.2">
      <c r="C609" s="1829"/>
      <c r="D609" s="1718"/>
      <c r="H609" s="1829"/>
      <c r="I609" s="1718"/>
      <c r="M609" s="1829"/>
      <c r="N609" s="1718"/>
    </row>
    <row r="610" s="623" customFormat="true" ht="15" customHeight="true" x14ac:dyDescent="0.2">
      <c r="C610" s="1829"/>
      <c r="D610" s="1718"/>
      <c r="H610" s="1829"/>
      <c r="I610" s="1718"/>
      <c r="M610" s="1829"/>
      <c r="N610" s="1718"/>
    </row>
    <row r="611" s="623" customFormat="true" ht="15" customHeight="true" x14ac:dyDescent="0.2">
      <c r="C611" s="1829"/>
      <c r="D611" s="1718"/>
      <c r="H611" s="1829"/>
      <c r="I611" s="1718"/>
      <c r="M611" s="1829"/>
      <c r="N611" s="1718"/>
    </row>
    <row r="612" s="623" customFormat="true" ht="15" customHeight="true" x14ac:dyDescent="0.2">
      <c r="C612" s="1829"/>
      <c r="D612" s="1718"/>
      <c r="H612" s="1829"/>
      <c r="I612" s="1718"/>
      <c r="M612" s="1829"/>
      <c r="N612" s="1718"/>
    </row>
    <row r="613" s="623" customFormat="true" ht="15" customHeight="true" x14ac:dyDescent="0.2">
      <c r="C613" s="1829"/>
      <c r="D613" s="1718"/>
      <c r="H613" s="1829"/>
      <c r="I613" s="1718"/>
      <c r="M613" s="1829"/>
      <c r="N613" s="1718"/>
    </row>
    <row r="614" s="623" customFormat="true" ht="15" customHeight="true" x14ac:dyDescent="0.2">
      <c r="C614" s="1829"/>
      <c r="D614" s="1718"/>
      <c r="H614" s="1829"/>
      <c r="I614" s="1718"/>
      <c r="M614" s="1829"/>
      <c r="N614" s="1718"/>
    </row>
    <row r="615" s="623" customFormat="true" ht="15" customHeight="true" x14ac:dyDescent="0.2">
      <c r="C615" s="1829"/>
      <c r="D615" s="1718"/>
      <c r="H615" s="1829"/>
      <c r="I615" s="1718"/>
      <c r="M615" s="1829"/>
      <c r="N615" s="1718"/>
    </row>
    <row r="616" s="623" customFormat="true" ht="15" customHeight="true" x14ac:dyDescent="0.2">
      <c r="C616" s="1829"/>
      <c r="D616" s="1718"/>
      <c r="H616" s="1829"/>
      <c r="I616" s="1718"/>
      <c r="M616" s="1829"/>
      <c r="N616" s="1718"/>
    </row>
    <row r="617" s="623" customFormat="true" ht="15" customHeight="true" x14ac:dyDescent="0.2">
      <c r="C617" s="1829"/>
      <c r="D617" s="1718"/>
      <c r="H617" s="1829"/>
      <c r="I617" s="1718"/>
      <c r="M617" s="1829"/>
      <c r="N617" s="1718"/>
    </row>
    <row r="618" s="623" customFormat="true" ht="15" customHeight="true" x14ac:dyDescent="0.2">
      <c r="C618" s="1829"/>
      <c r="D618" s="1718"/>
      <c r="H618" s="1829"/>
      <c r="I618" s="1718"/>
      <c r="M618" s="1829"/>
      <c r="N618" s="1718"/>
    </row>
    <row r="619" s="623" customFormat="true" ht="15" customHeight="true" x14ac:dyDescent="0.2">
      <c r="C619" s="1829"/>
      <c r="D619" s="1718"/>
      <c r="H619" s="1829"/>
      <c r="I619" s="1718"/>
      <c r="M619" s="1829"/>
      <c r="N619" s="1718"/>
    </row>
    <row r="620" s="623" customFormat="true" ht="15" customHeight="true" x14ac:dyDescent="0.2">
      <c r="C620" s="1829"/>
      <c r="D620" s="1718"/>
      <c r="H620" s="1829"/>
      <c r="I620" s="1718"/>
      <c r="M620" s="1829"/>
      <c r="N620" s="1718"/>
    </row>
    <row r="621" s="623" customFormat="true" ht="15" customHeight="true" x14ac:dyDescent="0.2">
      <c r="C621" s="1829"/>
      <c r="D621" s="1718"/>
      <c r="H621" s="1829"/>
      <c r="I621" s="1718"/>
      <c r="M621" s="1829"/>
      <c r="N621" s="1718"/>
    </row>
    <row r="622" s="623" customFormat="true" ht="15" customHeight="true" x14ac:dyDescent="0.2">
      <c r="C622" s="1829"/>
      <c r="D622" s="1718"/>
      <c r="H622" s="1829"/>
      <c r="I622" s="1718"/>
      <c r="M622" s="1829"/>
      <c r="N622" s="1718"/>
    </row>
    <row r="623" s="623" customFormat="true" ht="15" customHeight="true" x14ac:dyDescent="0.2">
      <c r="C623" s="1829"/>
      <c r="D623" s="1718"/>
      <c r="H623" s="1829"/>
      <c r="I623" s="1718"/>
      <c r="M623" s="1829"/>
      <c r="N623" s="1718"/>
    </row>
    <row r="624" s="623" customFormat="true" ht="15" customHeight="true" x14ac:dyDescent="0.2">
      <c r="C624" s="1829"/>
      <c r="D624" s="1718"/>
      <c r="H624" s="1829"/>
      <c r="I624" s="1718"/>
      <c r="M624" s="1829"/>
      <c r="N624" s="1718"/>
    </row>
    <row r="625" s="623" customFormat="true" ht="15" customHeight="true" x14ac:dyDescent="0.2">
      <c r="C625" s="1829"/>
      <c r="D625" s="1718"/>
      <c r="H625" s="1829"/>
      <c r="I625" s="1718"/>
      <c r="M625" s="1829"/>
      <c r="N625" s="1718"/>
    </row>
    <row r="626" s="623" customFormat="true" ht="15" customHeight="true" x14ac:dyDescent="0.2">
      <c r="C626" s="1829"/>
      <c r="D626" s="1718"/>
      <c r="H626" s="1829"/>
      <c r="I626" s="1718"/>
      <c r="M626" s="1829"/>
      <c r="N626" s="1718"/>
    </row>
    <row r="627" s="623" customFormat="true" ht="15" customHeight="true" x14ac:dyDescent="0.2">
      <c r="C627" s="1829"/>
      <c r="D627" s="1718"/>
      <c r="H627" s="1829"/>
      <c r="I627" s="1718"/>
      <c r="M627" s="1829"/>
      <c r="N627" s="1718"/>
    </row>
    <row r="628" s="623" customFormat="true" ht="15" customHeight="true" x14ac:dyDescent="0.2">
      <c r="C628" s="1829"/>
      <c r="D628" s="1718"/>
      <c r="H628" s="1829"/>
      <c r="I628" s="1718"/>
      <c r="M628" s="1829"/>
      <c r="N628" s="1718"/>
    </row>
    <row r="629" s="623" customFormat="true" ht="15" customHeight="true" x14ac:dyDescent="0.2">
      <c r="C629" s="1829"/>
      <c r="D629" s="1718"/>
      <c r="H629" s="1829"/>
      <c r="I629" s="1718"/>
      <c r="M629" s="1829"/>
      <c r="N629" s="1718"/>
    </row>
    <row r="630" s="623" customFormat="true" ht="15" customHeight="true" x14ac:dyDescent="0.2">
      <c r="C630" s="1829"/>
      <c r="D630" s="1718"/>
      <c r="H630" s="1829"/>
      <c r="I630" s="1718"/>
      <c r="M630" s="1829"/>
      <c r="N630" s="1718"/>
    </row>
    <row r="631" s="623" customFormat="true" ht="15" customHeight="true" x14ac:dyDescent="0.2">
      <c r="C631" s="1829"/>
      <c r="D631" s="1718"/>
      <c r="H631" s="1829"/>
      <c r="I631" s="1718"/>
      <c r="M631" s="1829"/>
      <c r="N631" s="1718"/>
    </row>
    <row r="632" s="623" customFormat="true" ht="15" customHeight="true" x14ac:dyDescent="0.2">
      <c r="C632" s="1829"/>
      <c r="D632" s="1718"/>
      <c r="H632" s="1829"/>
      <c r="I632" s="1718"/>
      <c r="M632" s="1829"/>
      <c r="N632" s="1718"/>
    </row>
    <row r="633" s="623" customFormat="true" ht="15" customHeight="true" x14ac:dyDescent="0.2">
      <c r="C633" s="1829"/>
      <c r="D633" s="1718"/>
      <c r="H633" s="1829"/>
      <c r="I633" s="1718"/>
      <c r="M633" s="1829"/>
      <c r="N633" s="1718"/>
    </row>
    <row r="634" s="623" customFormat="true" ht="15" customHeight="true" x14ac:dyDescent="0.2">
      <c r="C634" s="1829"/>
      <c r="D634" s="1718"/>
      <c r="H634" s="1829"/>
      <c r="I634" s="1718"/>
      <c r="M634" s="1829"/>
      <c r="N634" s="1718"/>
    </row>
    <row r="635" s="623" customFormat="true" ht="15" customHeight="true" x14ac:dyDescent="0.2">
      <c r="C635" s="1829"/>
      <c r="D635" s="1718"/>
      <c r="H635" s="1829"/>
      <c r="I635" s="1718"/>
      <c r="M635" s="1829"/>
      <c r="N635" s="1718"/>
    </row>
    <row r="636" s="623" customFormat="true" ht="15" customHeight="true" x14ac:dyDescent="0.2">
      <c r="C636" s="1829"/>
      <c r="D636" s="1718"/>
      <c r="H636" s="1829"/>
      <c r="I636" s="1718"/>
      <c r="M636" s="1829"/>
      <c r="N636" s="1718"/>
    </row>
    <row r="637" s="623" customFormat="true" ht="15" customHeight="true" x14ac:dyDescent="0.2">
      <c r="C637" s="1829"/>
      <c r="D637" s="1718"/>
      <c r="H637" s="1829"/>
      <c r="I637" s="1718"/>
      <c r="M637" s="1829"/>
      <c r="N637" s="1718"/>
    </row>
    <row r="638" s="623" customFormat="true" ht="15" customHeight="true" x14ac:dyDescent="0.2">
      <c r="C638" s="1829"/>
      <c r="D638" s="1718"/>
      <c r="H638" s="1829"/>
      <c r="I638" s="1718"/>
      <c r="M638" s="1829"/>
      <c r="N638" s="1718"/>
    </row>
    <row r="639" s="623" customFormat="true" ht="15" customHeight="true" x14ac:dyDescent="0.2">
      <c r="C639" s="1829"/>
      <c r="D639" s="1718"/>
      <c r="H639" s="1829"/>
      <c r="I639" s="1718"/>
      <c r="M639" s="1829"/>
      <c r="N639" s="1718"/>
    </row>
    <row r="640" s="623" customFormat="true" ht="15" customHeight="true" x14ac:dyDescent="0.2">
      <c r="C640" s="1829"/>
      <c r="D640" s="1718"/>
      <c r="H640" s="1829"/>
      <c r="I640" s="1718"/>
      <c r="M640" s="1829"/>
      <c r="N640" s="1718"/>
    </row>
    <row r="641" s="623" customFormat="true" ht="15" customHeight="true" x14ac:dyDescent="0.2">
      <c r="C641" s="1829"/>
      <c r="D641" s="1718"/>
      <c r="H641" s="1829"/>
      <c r="I641" s="1718"/>
      <c r="M641" s="1829"/>
      <c r="N641" s="1718"/>
    </row>
    <row r="642" s="623" customFormat="true" ht="15" customHeight="true" x14ac:dyDescent="0.2">
      <c r="C642" s="1829"/>
      <c r="D642" s="1718"/>
      <c r="H642" s="1829"/>
      <c r="I642" s="1718"/>
      <c r="M642" s="1829"/>
      <c r="N642" s="1718"/>
    </row>
    <row r="643" s="623" customFormat="true" ht="15" customHeight="true" x14ac:dyDescent="0.2">
      <c r="C643" s="1829"/>
      <c r="D643" s="1718"/>
      <c r="H643" s="1829"/>
      <c r="I643" s="1718"/>
      <c r="M643" s="1829"/>
      <c r="N643" s="1718"/>
    </row>
    <row r="644" s="623" customFormat="true" ht="15" customHeight="true" x14ac:dyDescent="0.2">
      <c r="C644" s="1829"/>
      <c r="D644" s="1718"/>
      <c r="H644" s="1829"/>
      <c r="I644" s="1718"/>
      <c r="M644" s="1829"/>
      <c r="N644" s="1718"/>
    </row>
    <row r="645" s="623" customFormat="true" ht="15" customHeight="true" x14ac:dyDescent="0.2">
      <c r="C645" s="1829"/>
      <c r="D645" s="1718"/>
      <c r="H645" s="1829"/>
      <c r="I645" s="1718"/>
      <c r="M645" s="1829"/>
      <c r="N645" s="1718"/>
    </row>
    <row r="646" s="623" customFormat="true" ht="15" customHeight="true" x14ac:dyDescent="0.2">
      <c r="C646" s="1829"/>
      <c r="D646" s="1718"/>
      <c r="H646" s="1829"/>
      <c r="I646" s="1718"/>
      <c r="M646" s="1829"/>
      <c r="N646" s="1718"/>
    </row>
    <row r="647" s="623" customFormat="true" ht="15" customHeight="true" x14ac:dyDescent="0.2">
      <c r="C647" s="1829"/>
      <c r="D647" s="1718"/>
      <c r="H647" s="1829"/>
      <c r="I647" s="1718"/>
      <c r="M647" s="1829"/>
      <c r="N647" s="1718"/>
    </row>
    <row r="648" s="623" customFormat="true" ht="15" customHeight="true" x14ac:dyDescent="0.2">
      <c r="C648" s="1829"/>
      <c r="D648" s="1718"/>
      <c r="H648" s="1829"/>
      <c r="I648" s="1718"/>
      <c r="M648" s="1829"/>
      <c r="N648" s="1718"/>
    </row>
    <row r="649" s="623" customFormat="true" ht="15" customHeight="true" x14ac:dyDescent="0.2">
      <c r="C649" s="1829"/>
      <c r="D649" s="1718"/>
      <c r="H649" s="1829"/>
      <c r="I649" s="1718"/>
      <c r="M649" s="1829"/>
      <c r="N649" s="1718"/>
    </row>
    <row r="650" s="623" customFormat="true" ht="15" customHeight="true" x14ac:dyDescent="0.2">
      <c r="C650" s="1829"/>
      <c r="D650" s="1718"/>
      <c r="H650" s="1829"/>
      <c r="I650" s="1718"/>
      <c r="M650" s="1829"/>
      <c r="N650" s="1718"/>
    </row>
    <row r="651" s="623" customFormat="true" ht="15" customHeight="true" x14ac:dyDescent="0.2">
      <c r="C651" s="1829"/>
      <c r="D651" s="1718"/>
      <c r="H651" s="1829"/>
      <c r="I651" s="1718"/>
      <c r="M651" s="1829"/>
      <c r="N651" s="1718"/>
    </row>
    <row r="652" s="623" customFormat="true" ht="15" customHeight="true" x14ac:dyDescent="0.2">
      <c r="C652" s="1829"/>
      <c r="D652" s="1718"/>
      <c r="H652" s="1829"/>
      <c r="I652" s="1718"/>
      <c r="M652" s="1829"/>
      <c r="N652" s="1718"/>
    </row>
    <row r="653" s="623" customFormat="true" ht="15" customHeight="true" x14ac:dyDescent="0.2">
      <c r="C653" s="1829"/>
      <c r="D653" s="1718"/>
      <c r="H653" s="1829"/>
      <c r="I653" s="1718"/>
      <c r="M653" s="1829"/>
      <c r="N653" s="1718"/>
    </row>
    <row r="654" s="623" customFormat="true" ht="15" customHeight="true" x14ac:dyDescent="0.2">
      <c r="C654" s="1829"/>
      <c r="D654" s="1718"/>
      <c r="H654" s="1829"/>
      <c r="I654" s="1718"/>
      <c r="M654" s="1829"/>
      <c r="N654" s="1718"/>
    </row>
    <row r="655" s="623" customFormat="true" ht="15" customHeight="true" x14ac:dyDescent="0.2">
      <c r="C655" s="1829"/>
      <c r="D655" s="1718"/>
      <c r="H655" s="1829"/>
      <c r="I655" s="1718"/>
      <c r="M655" s="1829"/>
      <c r="N655" s="1718"/>
    </row>
    <row r="656" s="623" customFormat="true" ht="15" customHeight="true" x14ac:dyDescent="0.2">
      <c r="C656" s="1829"/>
      <c r="D656" s="1718"/>
      <c r="H656" s="1829"/>
      <c r="I656" s="1718"/>
      <c r="M656" s="1829"/>
      <c r="N656" s="1718"/>
    </row>
    <row r="657" s="623" customFormat="true" ht="15" customHeight="true" x14ac:dyDescent="0.2">
      <c r="C657" s="1829"/>
      <c r="D657" s="1718"/>
      <c r="H657" s="1829"/>
      <c r="I657" s="1718"/>
      <c r="M657" s="1829"/>
      <c r="N657" s="1718"/>
    </row>
    <row r="658" s="623" customFormat="true" ht="15" customHeight="true" x14ac:dyDescent="0.2">
      <c r="C658" s="1829"/>
      <c r="D658" s="1718"/>
      <c r="H658" s="1829"/>
      <c r="I658" s="1718"/>
      <c r="M658" s="1829"/>
      <c r="N658" s="1718"/>
    </row>
    <row r="659" s="623" customFormat="true" ht="15" customHeight="true" x14ac:dyDescent="0.2">
      <c r="C659" s="1829"/>
      <c r="D659" s="1718"/>
      <c r="H659" s="1829"/>
      <c r="I659" s="1718"/>
      <c r="M659" s="1829"/>
      <c r="N659" s="1718"/>
    </row>
    <row r="660" s="623" customFormat="true" ht="15" customHeight="true" x14ac:dyDescent="0.2">
      <c r="C660" s="1829"/>
      <c r="D660" s="1718"/>
      <c r="H660" s="1829"/>
      <c r="I660" s="1718"/>
      <c r="M660" s="1829"/>
      <c r="N660" s="1718"/>
    </row>
    <row r="661" s="623" customFormat="true" ht="15" customHeight="true" x14ac:dyDescent="0.2">
      <c r="C661" s="1829"/>
      <c r="D661" s="1718"/>
      <c r="H661" s="1829"/>
      <c r="I661" s="1718"/>
      <c r="M661" s="1829"/>
      <c r="N661" s="1718"/>
    </row>
    <row r="662" s="623" customFormat="true" ht="15" customHeight="true" x14ac:dyDescent="0.2">
      <c r="C662" s="1829"/>
      <c r="D662" s="1718"/>
      <c r="H662" s="1829"/>
      <c r="I662" s="1718"/>
      <c r="M662" s="1829"/>
      <c r="N662" s="1718"/>
    </row>
    <row r="663" s="623" customFormat="true" ht="15" customHeight="true" x14ac:dyDescent="0.2">
      <c r="C663" s="1829"/>
      <c r="D663" s="1718"/>
      <c r="H663" s="1829"/>
      <c r="I663" s="1718"/>
      <c r="M663" s="1829"/>
      <c r="N663" s="1718"/>
    </row>
    <row r="664" s="623" customFormat="true" ht="15" customHeight="true" x14ac:dyDescent="0.2">
      <c r="C664" s="1829"/>
      <c r="D664" s="1718"/>
      <c r="H664" s="1829"/>
      <c r="I664" s="1718"/>
      <c r="M664" s="1829"/>
      <c r="N664" s="1718"/>
    </row>
    <row r="665" s="623" customFormat="true" ht="15" customHeight="true" x14ac:dyDescent="0.2">
      <c r="C665" s="1829"/>
      <c r="D665" s="1718"/>
      <c r="H665" s="1829"/>
      <c r="I665" s="1718"/>
      <c r="M665" s="1829"/>
      <c r="N665" s="1718"/>
    </row>
    <row r="666" s="623" customFormat="true" ht="15" customHeight="true" x14ac:dyDescent="0.2">
      <c r="C666" s="1829"/>
      <c r="D666" s="1718"/>
      <c r="H666" s="1829"/>
      <c r="I666" s="1718"/>
      <c r="M666" s="1829"/>
      <c r="N666" s="1718"/>
    </row>
    <row r="667" s="623" customFormat="true" ht="15" customHeight="true" x14ac:dyDescent="0.2">
      <c r="C667" s="1829"/>
      <c r="D667" s="1718"/>
      <c r="H667" s="1829"/>
      <c r="I667" s="1718"/>
      <c r="M667" s="1829"/>
      <c r="N667" s="1718"/>
    </row>
    <row r="668" s="623" customFormat="true" ht="15" customHeight="true" x14ac:dyDescent="0.2">
      <c r="C668" s="1829"/>
      <c r="D668" s="1718"/>
      <c r="H668" s="1829"/>
      <c r="I668" s="1718"/>
      <c r="M668" s="1829"/>
      <c r="N668" s="1718"/>
    </row>
    <row r="669" s="623" customFormat="true" ht="15" customHeight="true" x14ac:dyDescent="0.2">
      <c r="C669" s="1829"/>
      <c r="D669" s="1718"/>
      <c r="H669" s="1829"/>
      <c r="I669" s="1718"/>
      <c r="M669" s="1829"/>
      <c r="N669" s="1718"/>
    </row>
    <row r="670" s="623" customFormat="true" ht="15" customHeight="true" x14ac:dyDescent="0.2">
      <c r="C670" s="1829"/>
      <c r="D670" s="1718"/>
      <c r="H670" s="1829"/>
      <c r="I670" s="1718"/>
      <c r="M670" s="1829"/>
      <c r="N670" s="1718"/>
    </row>
    <row r="671" s="623" customFormat="true" ht="15" customHeight="true" x14ac:dyDescent="0.2">
      <c r="C671" s="1829"/>
      <c r="D671" s="1718"/>
      <c r="H671" s="1829"/>
      <c r="I671" s="1718"/>
      <c r="M671" s="1829"/>
      <c r="N671" s="1718"/>
    </row>
    <row r="672" s="623" customFormat="true" ht="15" customHeight="true" x14ac:dyDescent="0.2">
      <c r="C672" s="1829"/>
      <c r="D672" s="1718"/>
      <c r="H672" s="1829"/>
      <c r="I672" s="1718"/>
      <c r="M672" s="1829"/>
      <c r="N672" s="1718"/>
    </row>
    <row r="673" s="623" customFormat="true" ht="15" customHeight="true" x14ac:dyDescent="0.2">
      <c r="C673" s="1829"/>
      <c r="D673" s="1718"/>
      <c r="H673" s="1829"/>
      <c r="I673" s="1718"/>
      <c r="M673" s="1829"/>
      <c r="N673" s="1718"/>
    </row>
    <row r="674" s="623" customFormat="true" ht="15" customHeight="true" x14ac:dyDescent="0.2">
      <c r="C674" s="1829"/>
      <c r="D674" s="1718"/>
      <c r="H674" s="1829"/>
      <c r="I674" s="1718"/>
      <c r="M674" s="1829"/>
      <c r="N674" s="1718"/>
    </row>
    <row r="675" s="623" customFormat="true" ht="15" customHeight="true" x14ac:dyDescent="0.2">
      <c r="C675" s="1829"/>
      <c r="D675" s="1718"/>
      <c r="H675" s="1829"/>
      <c r="I675" s="1718"/>
      <c r="M675" s="1829"/>
      <c r="N675" s="1718"/>
    </row>
    <row r="676" s="623" customFormat="true" ht="15" customHeight="true" x14ac:dyDescent="0.2">
      <c r="C676" s="1829"/>
      <c r="D676" s="1718"/>
      <c r="H676" s="1829"/>
      <c r="I676" s="1718"/>
      <c r="M676" s="1829"/>
      <c r="N676" s="1718"/>
    </row>
    <row r="677" s="623" customFormat="true" ht="15" customHeight="true" x14ac:dyDescent="0.2">
      <c r="C677" s="1829"/>
      <c r="D677" s="1718"/>
      <c r="H677" s="1829"/>
      <c r="I677" s="1718"/>
      <c r="M677" s="1829"/>
      <c r="N677" s="1718"/>
    </row>
    <row r="678" s="623" customFormat="true" ht="15" customHeight="true" x14ac:dyDescent="0.2">
      <c r="C678" s="1829"/>
      <c r="D678" s="1718"/>
      <c r="H678" s="1829"/>
      <c r="I678" s="1718"/>
      <c r="M678" s="1829"/>
      <c r="N678" s="1718"/>
    </row>
    <row r="679" s="623" customFormat="true" ht="15" customHeight="true" x14ac:dyDescent="0.2">
      <c r="C679" s="1829"/>
      <c r="D679" s="1718"/>
      <c r="H679" s="1829"/>
      <c r="I679" s="1718"/>
      <c r="M679" s="1829"/>
      <c r="N679" s="1718"/>
    </row>
    <row r="680" s="623" customFormat="true" ht="15" customHeight="true" x14ac:dyDescent="0.2">
      <c r="C680" s="1829"/>
      <c r="D680" s="1718"/>
      <c r="H680" s="1829"/>
      <c r="I680" s="1718"/>
      <c r="M680" s="1829"/>
      <c r="N680" s="1718"/>
    </row>
    <row r="681" s="623" customFormat="true" ht="15" customHeight="true" x14ac:dyDescent="0.2">
      <c r="C681" s="1829"/>
      <c r="D681" s="1718"/>
      <c r="H681" s="1829"/>
      <c r="I681" s="1718"/>
      <c r="M681" s="1829"/>
      <c r="N681" s="1718"/>
    </row>
    <row r="682" s="623" customFormat="true" ht="15" customHeight="true" x14ac:dyDescent="0.2">
      <c r="C682" s="1829"/>
      <c r="D682" s="1718"/>
      <c r="H682" s="1829"/>
      <c r="I682" s="1718"/>
      <c r="M682" s="1829"/>
      <c r="N682" s="1718"/>
    </row>
    <row r="683" s="623" customFormat="true" ht="15" customHeight="true" x14ac:dyDescent="0.2">
      <c r="C683" s="1829"/>
      <c r="D683" s="1718"/>
      <c r="H683" s="1829"/>
      <c r="I683" s="1718"/>
      <c r="M683" s="1829"/>
      <c r="N683" s="1718"/>
    </row>
    <row r="684" s="623" customFormat="true" ht="15" customHeight="true" x14ac:dyDescent="0.2">
      <c r="C684" s="1829"/>
      <c r="D684" s="1718"/>
      <c r="H684" s="1829"/>
      <c r="I684" s="1718"/>
      <c r="M684" s="1829"/>
      <c r="N684" s="1718"/>
    </row>
    <row r="685" s="623" customFormat="true" ht="15" customHeight="true" x14ac:dyDescent="0.2">
      <c r="C685" s="1829"/>
      <c r="D685" s="1718"/>
      <c r="H685" s="1829"/>
      <c r="I685" s="1718"/>
      <c r="M685" s="1829"/>
      <c r="N685" s="1718"/>
    </row>
    <row r="686" s="623" customFormat="true" ht="15" customHeight="true" x14ac:dyDescent="0.2">
      <c r="C686" s="1829"/>
      <c r="D686" s="1718"/>
      <c r="H686" s="1829"/>
      <c r="I686" s="1718"/>
      <c r="M686" s="1829"/>
      <c r="N686" s="1718"/>
    </row>
    <row r="687" s="623" customFormat="true" ht="15" customHeight="true" x14ac:dyDescent="0.2">
      <c r="C687" s="1829"/>
      <c r="D687" s="1718"/>
      <c r="H687" s="1829"/>
      <c r="I687" s="1718"/>
      <c r="M687" s="1829"/>
      <c r="N687" s="1718"/>
    </row>
    <row r="688" s="623" customFormat="true" ht="15" customHeight="true" x14ac:dyDescent="0.2">
      <c r="C688" s="1829"/>
      <c r="D688" s="1718"/>
      <c r="H688" s="1829"/>
      <c r="I688" s="1718"/>
      <c r="M688" s="1829"/>
      <c r="N688" s="1718"/>
    </row>
    <row r="689" s="623" customFormat="true" ht="15" customHeight="true" x14ac:dyDescent="0.2">
      <c r="C689" s="1829"/>
      <c r="D689" s="1718"/>
      <c r="H689" s="1829"/>
      <c r="I689" s="1718"/>
      <c r="M689" s="1829"/>
      <c r="N689" s="1718"/>
    </row>
    <row r="690" s="623" customFormat="true" ht="15" customHeight="true" x14ac:dyDescent="0.2">
      <c r="C690" s="1829"/>
      <c r="D690" s="1718"/>
      <c r="H690" s="1829"/>
      <c r="I690" s="1718"/>
      <c r="M690" s="1829"/>
      <c r="N690" s="1718"/>
    </row>
    <row r="691" s="623" customFormat="true" ht="15" customHeight="true" x14ac:dyDescent="0.2">
      <c r="C691" s="1829"/>
      <c r="D691" s="1718"/>
      <c r="H691" s="1829"/>
      <c r="I691" s="1718"/>
      <c r="M691" s="1829"/>
      <c r="N691" s="1718"/>
    </row>
    <row r="692" s="307" customFormat="true" ht="15" customHeight="true" x14ac:dyDescent="0.2"/>
    <row r="693" s="307" customFormat="true" ht="15" customHeight="true" x14ac:dyDescent="0.2"/>
    <row r="694" s="307" customFormat="true" ht="15" customHeight="true" x14ac:dyDescent="0.2"/>
    <row r="695" s="307" customFormat="true" ht="15" customHeight="true" x14ac:dyDescent="0.2"/>
    <row r="696" s="307" customFormat="true" ht="15" customHeight="true" x14ac:dyDescent="0.2"/>
    <row r="697" s="307" customFormat="true" ht="15" customHeight="true" x14ac:dyDescent="0.2"/>
    <row r="698" s="307" customFormat="true" ht="15" customHeight="true" x14ac:dyDescent="0.2"/>
    <row r="699" s="307" customFormat="true" ht="15" customHeight="true" x14ac:dyDescent="0.2"/>
    <row r="700" s="307" customFormat="true" ht="15" customHeight="true" x14ac:dyDescent="0.2"/>
    <row r="1025" s="307" customFormat="true" ht="21" customHeight="true" x14ac:dyDescent="0.2">
      <c r="A1025" s="1820" t="s">
        <v>327</v>
      </c>
      <c r="B1025" s="1820"/>
      <c r="C1025" s="1820"/>
    </row>
    <row r="1026" s="307" customFormat="true" ht="15.95" customHeight="true" x14ac:dyDescent="0.2">
      <c r="A1026" s="1821" t="s">
        <v>211</v>
      </c>
      <c r="B1026" s="1821"/>
      <c r="C1026" s="1352" t="s">
        <v>212</v>
      </c>
    </row>
    <row r="1027" s="307" customFormat="true" ht="17.1" customHeight="true" x14ac:dyDescent="0.2">
      <c r="A1027" s="1353" t="s">
        <v>213</v>
      </c>
      <c r="B1027" s="1354" t="s">
        <v>214</v>
      </c>
      <c r="C1027" s="1355">
        <v>15667</v>
      </c>
    </row>
    <row r="1028" s="307" customFormat="true" ht="17.1" customHeight="true" x14ac:dyDescent="0.2">
      <c r="A1028" s="1356" t="s">
        <v>215</v>
      </c>
      <c r="B1028" s="1357" t="s">
        <v>214</v>
      </c>
      <c r="C1028" s="1358">
        <v>15667</v>
      </c>
    </row>
    <row r="1029" s="307" customFormat="true" ht="17.1" customHeight="true" x14ac:dyDescent="0.2">
      <c r="A1029" s="1356" t="s">
        <v>216</v>
      </c>
      <c r="B1029" s="1357" t="s">
        <v>214</v>
      </c>
      <c r="C1029" s="1358">
        <v>15667</v>
      </c>
    </row>
    <row r="1030" s="307" customFormat="true" ht="17.1" customHeight="true" x14ac:dyDescent="0.2">
      <c r="A1030" s="1356" t="s">
        <v>217</v>
      </c>
      <c r="B1030" s="1357" t="s">
        <v>214</v>
      </c>
      <c r="C1030" s="1358">
        <v>15667</v>
      </c>
    </row>
    <row r="1031" s="307" customFormat="true" ht="17.1" customHeight="true" x14ac:dyDescent="0.2">
      <c r="A1031" s="1822" t="s">
        <v>218</v>
      </c>
      <c r="B1031" s="1357" t="s">
        <v>219</v>
      </c>
      <c r="C1031" s="1358">
        <v>4385</v>
      </c>
    </row>
    <row r="1032" s="307" customFormat="true" ht="17.1" customHeight="true" x14ac:dyDescent="0.2">
      <c r="A1032" s="1822"/>
      <c r="B1032" s="1357" t="s">
        <v>220</v>
      </c>
      <c r="C1032" s="1358">
        <v>11282</v>
      </c>
    </row>
    <row r="1033" s="307" customFormat="true" ht="17.1" customHeight="true" x14ac:dyDescent="0.2">
      <c r="A1033" s="1823"/>
      <c r="B1033" s="1359" t="s">
        <v>221</v>
      </c>
      <c r="C1033" s="1360">
        <v>0</v>
      </c>
    </row>
    <row r="1034" s="307" customFormat="true" ht="12.95" customHeight="true" x14ac:dyDescent="0.2">
      <c r="A1034" s="1824" t="s">
        <v>328</v>
      </c>
      <c r="B1034" s="1824"/>
      <c r="C1034" s="1824"/>
    </row>
    <row r="1035" s="307" customFormat="true" ht="15" customHeight="true" x14ac:dyDescent="0.2">
      <c r="B1035" s="406"/>
    </row>
    <row r="1036" ht="15" customHeight="true" x14ac:dyDescent="0.25">
      <c r="A1036" s="356" t="s">
        <v>120</v>
      </c>
      <c r="B1036" s="264" t="s">
        <v>121</v>
      </c>
    </row>
    <row r="1037" ht="15" customHeight="true" x14ac:dyDescent="0.2">
      <c r="A1037" s="357" t="str">
        <f>R15</f>
        <v>Banteay Mean Chey</v>
      </c>
      <c r="B1037" s="357">
        <f>BR122+BR123</f>
        <v>0</v>
      </c>
    </row>
    <row r="1038" ht="15" customHeight="true" x14ac:dyDescent="0.2">
      <c r="A1038" s="357" t="str">
        <f>S15</f>
        <v>Battambang &amp; Pailin</v>
      </c>
      <c r="B1038" s="357">
        <f>BS122+BS123</f>
        <v>0</v>
      </c>
    </row>
    <row r="1039" ht="15" customHeight="true" x14ac:dyDescent="0.2">
      <c r="A1039" s="357" t="str">
        <f>T15</f>
        <v>Kampong Cham</v>
      </c>
      <c r="B1039" s="357">
        <f>BT122+BT123</f>
        <v>0</v>
      </c>
    </row>
    <row r="1040" ht="15" customHeight="true" x14ac:dyDescent="0.2">
      <c r="A1040" s="357" t="str">
        <f>U15</f>
        <v>Kampong Chhnang</v>
      </c>
      <c r="B1040" s="357">
        <f>BU122+BU123</f>
        <v>0</v>
      </c>
    </row>
    <row r="1041" ht="15" customHeight="true" x14ac:dyDescent="0.2">
      <c r="A1041" s="357" t="str">
        <f>V15</f>
        <v>Kampong Speu</v>
      </c>
      <c r="B1041" s="357">
        <f>BV122+BV123</f>
        <v>0</v>
      </c>
    </row>
    <row r="1042" ht="15" customHeight="true" x14ac:dyDescent="0.2">
      <c r="A1042" s="357" t="str">
        <f>W15</f>
        <v>Kampong Thom</v>
      </c>
      <c r="B1042" s="357">
        <f>BW122+BW123</f>
        <v>0</v>
      </c>
    </row>
    <row r="1043" ht="15" customHeight="true" x14ac:dyDescent="0.2">
      <c r="A1043" s="357" t="str">
        <f>X15</f>
        <v>Kampot &amp; Kep</v>
      </c>
      <c r="B1043" s="357">
        <f>BX122+XR123</f>
        <v>0</v>
      </c>
    </row>
    <row r="1044" ht="15" customHeight="true" x14ac:dyDescent="0.2">
      <c r="A1044" s="357" t="str">
        <f>Y15</f>
        <v>Kandal</v>
      </c>
      <c r="B1044" s="357">
        <f>BY122+BY123</f>
        <v>0</v>
      </c>
    </row>
    <row r="1045" ht="15" customHeight="true" x14ac:dyDescent="0.2">
      <c r="A1045" s="357" t="str">
        <f>Z15</f>
        <v>Kratie</v>
      </c>
      <c r="B1045" s="357">
        <f>BZ122+BZ123</f>
        <v>0</v>
      </c>
    </row>
    <row r="1046" ht="15" customHeight="true" x14ac:dyDescent="0.2">
      <c r="A1046" s="324" t="str">
        <f>AA15</f>
        <v>Mondol Kiri &amp; Rattanak Kiri</v>
      </c>
      <c r="B1046" s="357">
        <f>CA122+CA123</f>
        <v>0</v>
      </c>
    </row>
    <row r="1047" ht="15" customHeight="true" x14ac:dyDescent="0.2">
      <c r="A1047" s="324" t="str">
        <f>AB15</f>
        <v>Otdar Mean Chey</v>
      </c>
      <c r="B1047" s="357">
        <f>CB122+CB123</f>
        <v>0</v>
      </c>
    </row>
    <row r="1048" ht="15" customHeight="true" x14ac:dyDescent="0.2">
      <c r="A1048" s="324" t="str">
        <f>AC15</f>
        <v>Phnom Penh</v>
      </c>
      <c r="B1048" s="357">
        <f>CC122+CC123</f>
        <v>0</v>
      </c>
    </row>
    <row r="1049" ht="15" customHeight="true" x14ac:dyDescent="0.2">
      <c r="A1049" s="324" t="str">
        <f>AD15</f>
        <v>Preah Sihanouk &amp; Kaoh Kong</v>
      </c>
      <c r="B1049" s="357">
        <f>CD122+CD123</f>
        <v>0</v>
      </c>
    </row>
    <row r="1050" ht="15" customHeight="true" x14ac:dyDescent="0.2">
      <c r="A1050" s="324" t="str">
        <f>AE15</f>
        <v>Preah Vihear &amp; Steung Treng</v>
      </c>
      <c r="B1050" s="357">
        <f>CE122+CE123</f>
        <v>0</v>
      </c>
    </row>
    <row r="1051" ht="15" customHeight="true" x14ac:dyDescent="0.2">
      <c r="A1051" s="324" t="str">
        <f>AF15</f>
        <v>Prey Veng</v>
      </c>
      <c r="B1051" s="357">
        <f>CF122+CF123</f>
        <v>0</v>
      </c>
    </row>
    <row r="1052" ht="15" customHeight="true" x14ac:dyDescent="0.2">
      <c r="A1052" s="324" t="str">
        <f>AG15</f>
        <v>Pursat</v>
      </c>
      <c r="B1052" s="357">
        <f>CG122+CG123</f>
        <v>0</v>
      </c>
    </row>
    <row r="1053" ht="15" customHeight="true" x14ac:dyDescent="0.2">
      <c r="A1053" s="324" t="str">
        <f>AH15</f>
        <v>Siem Reap</v>
      </c>
      <c r="B1053" s="357">
        <f>CH122+CH123</f>
        <v>0</v>
      </c>
    </row>
    <row r="1054" ht="15" customHeight="true" x14ac:dyDescent="0.2">
      <c r="A1054" s="324" t="str">
        <f>AI15</f>
        <v>Svay Rieng</v>
      </c>
      <c r="B1054" s="357">
        <f>CI122+CI123</f>
        <v>0</v>
      </c>
    </row>
    <row r="1055" ht="15" customHeight="true" x14ac:dyDescent="0.2">
      <c r="A1055" s="324" t="str">
        <f>AJ15</f>
        <v>Takeo</v>
      </c>
      <c r="B1055" s="357">
        <f>CJ122+CJ123</f>
        <v>0</v>
      </c>
    </row>
    <row r="1056" ht="15" customHeight="true" x14ac:dyDescent="0.2">
      <c r="A1056" s="324">
        <f>AK15</f>
        <v>0</v>
      </c>
      <c r="B1056" s="357">
        <f>CK122+CK123</f>
        <v>0</v>
      </c>
    </row>
    <row r="1057" ht="15" customHeight="true" x14ac:dyDescent="0.2">
      <c r="A1057" s="324">
        <f>AL15</f>
        <v>0</v>
      </c>
      <c r="B1057" s="357">
        <f>CL122+CL123</f>
        <v>0</v>
      </c>
    </row>
    <row r="1058" ht="15" customHeight="true" x14ac:dyDescent="0.2">
      <c r="A1058" s="324">
        <f>AM15</f>
        <v>0</v>
      </c>
      <c r="B1058" s="357">
        <f>CM122+CM123</f>
        <v>0</v>
      </c>
    </row>
    <row r="1059" ht="15" customHeight="true" x14ac:dyDescent="0.2">
      <c r="A1059" s="324">
        <f>AN15</f>
        <v>0</v>
      </c>
      <c r="B1059" s="357">
        <f>CN122+CN123</f>
        <v>0</v>
      </c>
    </row>
    <row r="1060" ht="15" customHeight="true" x14ac:dyDescent="0.2">
      <c r="A1060" s="324">
        <f>AO15</f>
        <v>0</v>
      </c>
      <c r="B1060" s="357">
        <f>CO122+CO123</f>
        <v>0</v>
      </c>
    </row>
    <row r="1061" ht="15" customHeight="true" x14ac:dyDescent="0.2">
      <c r="A1061" s="324">
        <f>AP15</f>
        <v>0</v>
      </c>
      <c r="B1061" s="357">
        <f>CP122+CP123</f>
        <v>0</v>
      </c>
    </row>
    <row r="1062" ht="15" customHeight="true" x14ac:dyDescent="0.2">
      <c r="A1062" s="324">
        <f>AQ15</f>
        <v>0</v>
      </c>
      <c r="B1062" s="357">
        <f>CQ122+CQ123</f>
        <v>0</v>
      </c>
    </row>
    <row r="1063" ht="15" customHeight="true" x14ac:dyDescent="0.2">
      <c r="A1063" s="324">
        <f>AR15</f>
        <v>0</v>
      </c>
      <c r="B1063" s="357">
        <f>CR122+CR123</f>
        <v>0</v>
      </c>
    </row>
    <row r="1064" ht="15" customHeight="true" x14ac:dyDescent="0.2">
      <c r="A1064" s="324">
        <f>AS15</f>
        <v>0</v>
      </c>
      <c r="B1064" s="357">
        <f>CS122+CS123</f>
        <v>0</v>
      </c>
    </row>
    <row r="1065" ht="15" customHeight="true" x14ac:dyDescent="0.2">
      <c r="A1065" s="324">
        <f>AT15</f>
        <v>0</v>
      </c>
      <c r="B1065" s="357">
        <f>CT122+CT123</f>
        <v>0</v>
      </c>
    </row>
    <row r="1066" ht="15" customHeight="true" x14ac:dyDescent="0.2">
      <c r="A1066" s="324">
        <f>AU15</f>
        <v>0</v>
      </c>
      <c r="B1066" s="357">
        <f>CU122+CU123</f>
        <v>0</v>
      </c>
    </row>
    <row r="1067" ht="15" customHeight="true" x14ac:dyDescent="0.2">
      <c r="A1067" s="324">
        <f>AV15</f>
        <v>0</v>
      </c>
      <c r="B1067" s="357">
        <f>CV122+CV123</f>
        <v>0</v>
      </c>
    </row>
    <row r="1068" ht="15" customHeight="true" x14ac:dyDescent="0.2">
      <c r="A1068" s="324">
        <f>AW15</f>
        <v>0</v>
      </c>
      <c r="B1068" s="357">
        <f>CW122+CW123</f>
        <v>0</v>
      </c>
    </row>
    <row r="1069" ht="15" customHeight="true" x14ac:dyDescent="0.2">
      <c r="A1069" s="324">
        <f>AX15</f>
        <v>0</v>
      </c>
      <c r="B1069" s="357">
        <f>CX122+CX123</f>
        <v>0</v>
      </c>
    </row>
    <row r="1070" ht="15" customHeight="true" x14ac:dyDescent="0.2">
      <c r="A1070" s="324">
        <f>AY15</f>
        <v>0</v>
      </c>
      <c r="B1070" s="357">
        <f>CY122+CY123</f>
        <v>0</v>
      </c>
    </row>
  </sheetData>
  <mergeCells count="960">
    <mergeCell ref="A2:B2"/>
    <mergeCell ref="A7:B7"/>
    <mergeCell ref="A8:B8"/>
    <mergeCell ref="A14:B15"/>
    <mergeCell ref="C14:G14"/>
    <mergeCell ref="H14:L14"/>
    <mergeCell ref="A27:B28"/>
    <mergeCell ref="C27:G27"/>
    <mergeCell ref="H27:L27"/>
    <mergeCell ref="M27:Q27"/>
    <mergeCell ref="R27:AJ27"/>
    <mergeCell ref="A29:A30"/>
    <mergeCell ref="M14:Q14"/>
    <mergeCell ref="R14:AJ14"/>
    <mergeCell ref="A16:A17"/>
    <mergeCell ref="A18:A21"/>
    <mergeCell ref="A22:A23"/>
    <mergeCell ref="A24:A26"/>
    <mergeCell ref="A43:A44"/>
    <mergeCell ref="A45:A46"/>
    <mergeCell ref="A47:B48"/>
    <mergeCell ref="C47:G47"/>
    <mergeCell ref="H47:L47"/>
    <mergeCell ref="M47:Q47"/>
    <mergeCell ref="A31:A32"/>
    <mergeCell ref="A33:A34"/>
    <mergeCell ref="A35:A36"/>
    <mergeCell ref="A37:A38"/>
    <mergeCell ref="A39:A40"/>
    <mergeCell ref="A41:A42"/>
    <mergeCell ref="A108:B108"/>
    <mergeCell ref="A113:B113"/>
    <mergeCell ref="A114:B114"/>
    <mergeCell ref="A120:B121"/>
    <mergeCell ref="C120:G120"/>
    <mergeCell ref="H120:L120"/>
    <mergeCell ref="R47:AJ47"/>
    <mergeCell ref="A49:A62"/>
    <mergeCell ref="A63:A65"/>
    <mergeCell ref="A66:A68"/>
    <mergeCell ref="A69:A70"/>
    <mergeCell ref="A71:A72"/>
    <mergeCell ref="M133:Q133"/>
    <mergeCell ref="R133:AJ133"/>
    <mergeCell ref="A135:A139"/>
    <mergeCell ref="M120:Q120"/>
    <mergeCell ref="R120:AJ120"/>
    <mergeCell ref="A122:A123"/>
    <mergeCell ref="A124:A127"/>
    <mergeCell ref="A128:A129"/>
    <mergeCell ref="A130:A132"/>
    <mergeCell ref="A140:A152"/>
    <mergeCell ref="A153:A155"/>
    <mergeCell ref="A156:A157"/>
    <mergeCell ref="A159:B160"/>
    <mergeCell ref="C159:G159"/>
    <mergeCell ref="H159:L159"/>
    <mergeCell ref="A133:B134"/>
    <mergeCell ref="C133:G133"/>
    <mergeCell ref="H133:L133"/>
    <mergeCell ref="A213:B213"/>
    <mergeCell ref="A214:B214"/>
    <mergeCell ref="A220:B221"/>
    <mergeCell ref="C220:G220"/>
    <mergeCell ref="H220:L220"/>
    <mergeCell ref="M220:Q220"/>
    <mergeCell ref="M159:Q159"/>
    <mergeCell ref="R159:AJ159"/>
    <mergeCell ref="A161:A162"/>
    <mergeCell ref="A163:A166"/>
    <mergeCell ref="A167:A180"/>
    <mergeCell ref="A208:B208"/>
    <mergeCell ref="A232:A234"/>
    <mergeCell ref="A235:A239"/>
    <mergeCell ref="A1025:C1025"/>
    <mergeCell ref="A1026:B1026"/>
    <mergeCell ref="A1031:A1033"/>
    <mergeCell ref="A1034:C1034"/>
    <mergeCell ref="R220:AJ220"/>
    <mergeCell ref="A222:A224"/>
    <mergeCell ref="A225:A228"/>
    <mergeCell ref="A230:B231"/>
    <mergeCell ref="C230:G230"/>
    <mergeCell ref="H230:L230"/>
    <mergeCell ref="M230:Q230"/>
    <mergeCell ref="R230:AJ230"/>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5:D405"/>
    <mergeCell ref="H405:I405"/>
    <mergeCell ref="M405:N405"/>
    <mergeCell ref="C406:D406"/>
    <mergeCell ref="H406:I406"/>
    <mergeCell ref="M406:N406"/>
    <mergeCell ref="C401:D402"/>
    <mergeCell ref="H401:I402"/>
    <mergeCell ref="M401:N40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45:D445"/>
    <mergeCell ref="H445:I445"/>
    <mergeCell ref="M445:N445"/>
    <mergeCell ref="C446:D446"/>
    <mergeCell ref="H446:I446"/>
    <mergeCell ref="M446:N446"/>
    <mergeCell ref="C443:E443"/>
    <mergeCell ref="H443:I443"/>
    <mergeCell ref="M443:N443"/>
    <mergeCell ref="C444:D444"/>
    <mergeCell ref="H444:I444"/>
    <mergeCell ref="M444:N444"/>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53:D453"/>
    <mergeCell ref="H453:I453"/>
    <mergeCell ref="M453:N453"/>
    <mergeCell ref="C454:D454"/>
    <mergeCell ref="H454:I454"/>
    <mergeCell ref="M454:N454"/>
    <mergeCell ref="C451:D451"/>
    <mergeCell ref="H451:J451"/>
    <mergeCell ref="M451:N451"/>
    <mergeCell ref="C452:D452"/>
    <mergeCell ref="H452:I452"/>
    <mergeCell ref="M452:O452"/>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85:D486"/>
    <mergeCell ref="E485:G485"/>
    <mergeCell ref="H485:I485"/>
    <mergeCell ref="M485:N485"/>
    <mergeCell ref="H486:I486"/>
    <mergeCell ref="M486:N486"/>
    <mergeCell ref="C483:D483"/>
    <mergeCell ref="H483:I483"/>
    <mergeCell ref="M483:N483"/>
    <mergeCell ref="C484:G484"/>
    <mergeCell ref="H484:I484"/>
    <mergeCell ref="M484:N484"/>
    <mergeCell ref="C489:D489"/>
    <mergeCell ref="H489:I489"/>
    <mergeCell ref="M489:N489"/>
    <mergeCell ref="C490:E490"/>
    <mergeCell ref="H490:I490"/>
    <mergeCell ref="M490:N490"/>
    <mergeCell ref="C487:D487"/>
    <mergeCell ref="H487:I487"/>
    <mergeCell ref="M487:N487"/>
    <mergeCell ref="C488:D488"/>
    <mergeCell ref="H488:I488"/>
    <mergeCell ref="M488:N488"/>
    <mergeCell ref="C494:D494"/>
    <mergeCell ref="H494:I494"/>
    <mergeCell ref="M494:N494"/>
    <mergeCell ref="C495:D495"/>
    <mergeCell ref="H495:I495"/>
    <mergeCell ref="M495:N495"/>
    <mergeCell ref="C491:D492"/>
    <mergeCell ref="H491:I491"/>
    <mergeCell ref="M491:N491"/>
    <mergeCell ref="H492:I492"/>
    <mergeCell ref="M492:N492"/>
    <mergeCell ref="C493:D493"/>
    <mergeCell ref="H493:I493"/>
    <mergeCell ref="M493:N493"/>
    <mergeCell ref="C498:D498"/>
    <mergeCell ref="H498:I498"/>
    <mergeCell ref="M498:N498"/>
    <mergeCell ref="C499:D499"/>
    <mergeCell ref="H499:I499"/>
    <mergeCell ref="M499:N499"/>
    <mergeCell ref="C496:D496"/>
    <mergeCell ref="H496:I496"/>
    <mergeCell ref="M496:N496"/>
    <mergeCell ref="C497:D497"/>
    <mergeCell ref="H497:I497"/>
    <mergeCell ref="M497:N497"/>
    <mergeCell ref="O503:Q503"/>
    <mergeCell ref="C504:D504"/>
    <mergeCell ref="H504:I504"/>
    <mergeCell ref="C500:D500"/>
    <mergeCell ref="H500:L500"/>
    <mergeCell ref="M500:N500"/>
    <mergeCell ref="C501:D501"/>
    <mergeCell ref="H501:I502"/>
    <mergeCell ref="J501:L501"/>
    <mergeCell ref="M501:N501"/>
    <mergeCell ref="C502:D502"/>
    <mergeCell ref="M502:Q502"/>
    <mergeCell ref="C505:D505"/>
    <mergeCell ref="H505:I505"/>
    <mergeCell ref="M505:N505"/>
    <mergeCell ref="C506:D506"/>
    <mergeCell ref="H506:J506"/>
    <mergeCell ref="M506:N506"/>
    <mergeCell ref="C503:D503"/>
    <mergeCell ref="H503:I503"/>
    <mergeCell ref="M503:N504"/>
    <mergeCell ref="C511:D511"/>
    <mergeCell ref="H511:I511"/>
    <mergeCell ref="M511:N511"/>
    <mergeCell ref="C512:D512"/>
    <mergeCell ref="H512:I512"/>
    <mergeCell ref="M512:N512"/>
    <mergeCell ref="C507:D507"/>
    <mergeCell ref="H507:I508"/>
    <mergeCell ref="M507:N507"/>
    <mergeCell ref="C508:D508"/>
    <mergeCell ref="M508:O508"/>
    <mergeCell ref="C509:D509"/>
    <mergeCell ref="H509:I509"/>
    <mergeCell ref="M509:N510"/>
    <mergeCell ref="C510:D510"/>
    <mergeCell ref="H510:I510"/>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31:D531"/>
    <mergeCell ref="H531:I531"/>
    <mergeCell ref="M531:N531"/>
    <mergeCell ref="C532:E532"/>
    <mergeCell ref="H532:I532"/>
    <mergeCell ref="M532:N532"/>
    <mergeCell ref="C529:D529"/>
    <mergeCell ref="H529:I529"/>
    <mergeCell ref="M529:N529"/>
    <mergeCell ref="C530:D530"/>
    <mergeCell ref="H530:I530"/>
    <mergeCell ref="M530:N530"/>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55:D555"/>
    <mergeCell ref="H555:I555"/>
    <mergeCell ref="M555:N555"/>
    <mergeCell ref="C556:D556"/>
    <mergeCell ref="H556:J556"/>
    <mergeCell ref="M556:N556"/>
    <mergeCell ref="C553:D553"/>
    <mergeCell ref="H553:I553"/>
    <mergeCell ref="M553:N553"/>
    <mergeCell ref="C554:D554"/>
    <mergeCell ref="H554:I554"/>
    <mergeCell ref="M554:N554"/>
    <mergeCell ref="C559:D559"/>
    <mergeCell ref="H559:I559"/>
    <mergeCell ref="M559:O559"/>
    <mergeCell ref="C560:D560"/>
    <mergeCell ref="H560:I560"/>
    <mergeCell ref="M560:N560"/>
    <mergeCell ref="C557:D557"/>
    <mergeCell ref="H557:I557"/>
    <mergeCell ref="M557:N557"/>
    <mergeCell ref="C558:D558"/>
    <mergeCell ref="H558:I558"/>
    <mergeCell ref="M558:N558"/>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9:D599"/>
    <mergeCell ref="H599:I599"/>
    <mergeCell ref="M599:N599"/>
    <mergeCell ref="C600:D600"/>
    <mergeCell ref="H600:I600"/>
    <mergeCell ref="M600:N600"/>
    <mergeCell ref="C597:D597"/>
    <mergeCell ref="H597:I597"/>
    <mergeCell ref="M597:N597"/>
    <mergeCell ref="C598:D598"/>
    <mergeCell ref="H598:I598"/>
    <mergeCell ref="M598:N598"/>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1:D691"/>
    <mergeCell ref="H691:I691"/>
    <mergeCell ref="M691:N691"/>
    <mergeCell ref="C689:D689"/>
    <mergeCell ref="H689:I689"/>
    <mergeCell ref="M689:N689"/>
    <mergeCell ref="C690:D690"/>
    <mergeCell ref="H690:I690"/>
    <mergeCell ref="M690:N690"/>
  </mergeCells>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autoFill="0" autoPict="0" macro="[0]!GoTo_MATRIX">
                <anchor moveWithCells="1">
                  <from>
                    <xdr:col>8</xdr:col>
                    <xdr:colOff>361950</xdr:colOff>
                    <xdr:row>106</xdr:row>
                    <xdr:rowOff>0</xdr:rowOff>
                  </from>
                  <to>
                    <xdr:col>10</xdr:col>
                    <xdr:colOff>542925</xdr:colOff>
                    <xdr:row>106</xdr:row>
                    <xdr:rowOff>209550</xdr:rowOff>
                  </to>
                </anchor>
              </controlPr>
            </control>
          </mc:Choice>
        </mc:AlternateContent>
        <mc:AlternateContent xmlns:mc="http://schemas.openxmlformats.org/markup-compatibility/2006">
          <mc:Choice Requires="x14">
            <control shapeId="259074" r:id="rId5" name="Button 2">
              <controlPr defaultSize="0" autoFill="0" autoPict="0" macro="[0]!GoTo_MATRIX">
                <anchor moveWithCells="1">
                  <from>
                    <xdr:col>8</xdr:col>
                    <xdr:colOff>371475</xdr:colOff>
                    <xdr:row>0</xdr:row>
                    <xdr:rowOff>0</xdr:rowOff>
                  </from>
                  <to>
                    <xdr:col>10</xdr:col>
                    <xdr:colOff>552450</xdr:colOff>
                    <xdr:row>0</xdr:row>
                    <xdr:rowOff>209550</xdr:rowOff>
                  </to>
                </anchor>
              </controlPr>
            </control>
          </mc:Choice>
        </mc:AlternateContent>
        <mc:AlternateContent xmlns:mc="http://schemas.openxmlformats.org/markup-compatibility/2006">
          <mc:Choice Requires="x14">
            <control shapeId="259075" r:id="rId6" name="Button 3">
              <controlPr defaultSize="0" print="0" autoFill="0" autoPict="0" macro="[0]!GoTo_SANITATION">
                <anchor moveWithCells="1">
                  <from>
                    <xdr:col>0</xdr:col>
                    <xdr:colOff>752475</xdr:colOff>
                    <xdr:row>0</xdr:row>
                    <xdr:rowOff>0</xdr:rowOff>
                  </from>
                  <to>
                    <xdr:col>0</xdr:col>
                    <xdr:colOff>1895475</xdr:colOff>
                    <xdr:row>0</xdr:row>
                    <xdr:rowOff>209550</xdr:rowOff>
                  </to>
                </anchor>
              </controlPr>
            </control>
          </mc:Choice>
        </mc:AlternateContent>
        <mc:AlternateContent xmlns:mc="http://schemas.openxmlformats.org/markup-compatibility/2006">
          <mc:Choice Requires="x14">
            <control shapeId="259076" r:id="rId7" name="Button 4">
              <controlPr defaultSize="0" print="0" autoFill="0" autoPict="0" macro="[0]!GoTo_HYGIENE">
                <anchor moveWithCells="1">
                  <from>
                    <xdr:col>1</xdr:col>
                    <xdr:colOff>19050</xdr:colOff>
                    <xdr:row>0</xdr:row>
                    <xdr:rowOff>0</xdr:rowOff>
                  </from>
                  <to>
                    <xdr:col>1</xdr:col>
                    <xdr:colOff>1076325</xdr:colOff>
                    <xdr:row>0</xdr:row>
                    <xdr:rowOff>209550</xdr:rowOff>
                  </to>
                </anchor>
              </controlPr>
            </control>
          </mc:Choice>
        </mc:AlternateContent>
        <mc:AlternateContent xmlns:mc="http://schemas.openxmlformats.org/markup-compatibility/2006">
          <mc:Choice Requires="x14">
            <control shapeId="259077" r:id="rId8" name="Button 5">
              <controlPr defaultSize="0" print="0" autoFill="0" autoPict="0" macro="[0]!GoTo_HYGIENE">
                <anchor moveWithCells="1">
                  <from>
                    <xdr:col>0</xdr:col>
                    <xdr:colOff>876300</xdr:colOff>
                    <xdr:row>106</xdr:row>
                    <xdr:rowOff>0</xdr:rowOff>
                  </from>
                  <to>
                    <xdr:col>0</xdr:col>
                    <xdr:colOff>1895475</xdr:colOff>
                    <xdr:row>106</xdr:row>
                    <xdr:rowOff>209550</xdr:rowOff>
                  </to>
                </anchor>
              </controlPr>
            </control>
          </mc:Choice>
        </mc:AlternateContent>
        <mc:AlternateContent xmlns:mc="http://schemas.openxmlformats.org/markup-compatibility/2006">
          <mc:Choice Requires="x14">
            <control shapeId="259078" r:id="rId9" name="Button 6">
              <controlPr defaultSize="0" print="0" autoFill="0" autoPict="0" macro="[0]!GoTo_WATER">
                <anchor moveWithCells="1">
                  <from>
                    <xdr:col>1</xdr:col>
                    <xdr:colOff>9525</xdr:colOff>
                    <xdr:row>106</xdr:row>
                    <xdr:rowOff>0</xdr:rowOff>
                  </from>
                  <to>
                    <xdr:col>1</xdr:col>
                    <xdr:colOff>962025</xdr:colOff>
                    <xdr:row>106</xdr:row>
                    <xdr:rowOff>209550</xdr:rowOff>
                  </to>
                </anchor>
              </controlPr>
            </control>
          </mc:Choice>
        </mc:AlternateContent>
        <mc:AlternateContent xmlns:mc="http://schemas.openxmlformats.org/markup-compatibility/2006">
          <mc:Choice Requires="x14">
            <control shapeId="259079" r:id="rId10" name="Button 7">
              <controlPr defaultSize="0" print="0" autoFill="0" autoPict="0" macro="[0]!GoTo_WATER">
                <anchor moveWithCells="1">
                  <from>
                    <xdr:col>0</xdr:col>
                    <xdr:colOff>942975</xdr:colOff>
                    <xdr:row>206</xdr:row>
                    <xdr:rowOff>0</xdr:rowOff>
                  </from>
                  <to>
                    <xdr:col>0</xdr:col>
                    <xdr:colOff>1895475</xdr:colOff>
                    <xdr:row>206</xdr:row>
                    <xdr:rowOff>209550</xdr:rowOff>
                  </to>
                </anchor>
              </controlPr>
            </control>
          </mc:Choice>
        </mc:AlternateContent>
        <mc:AlternateContent xmlns:mc="http://schemas.openxmlformats.org/markup-compatibility/2006">
          <mc:Choice Requires="x14">
            <control shapeId="259080" r:id="rId11" name="Button 8">
              <controlPr defaultSize="0" print="0" autoFill="0" autoPict="0" macro="[0]!GoTo_SANITATION">
                <anchor moveWithCells="1">
                  <from>
                    <xdr:col>1</xdr:col>
                    <xdr:colOff>9525</xdr:colOff>
                    <xdr:row>206</xdr:row>
                    <xdr:rowOff>0</xdr:rowOff>
                  </from>
                  <to>
                    <xdr:col>1</xdr:col>
                    <xdr:colOff>1228725</xdr:colOff>
                    <xdr:row>206</xdr:row>
                    <xdr:rowOff>209550</xdr:rowOff>
                  </to>
                </anchor>
              </controlPr>
            </control>
          </mc:Choice>
        </mc:AlternateContent>
        <mc:AlternateContent xmlns:mc="http://schemas.openxmlformats.org/markup-compatibility/2006">
          <mc:Choice Requires="x14">
            <control shapeId="259081" r:id="rId12" name="Button 9">
              <controlPr defaultSize="0" print="0" autoFill="0" autoPict="0" macro="[0]!GoTo_REGION">
                <anchor moveWithCells="1">
                  <from>
                    <xdr:col>2</xdr:col>
                    <xdr:colOff>0</xdr:colOff>
                    <xdr:row>0</xdr:row>
                    <xdr:rowOff>0</xdr:rowOff>
                  </from>
                  <to>
                    <xdr:col>3</xdr:col>
                    <xdr:colOff>647700</xdr:colOff>
                    <xdr:row>0</xdr:row>
                    <xdr:rowOff>209550</xdr:rowOff>
                  </to>
                </anchor>
              </controlPr>
            </control>
          </mc:Choice>
        </mc:AlternateContent>
        <mc:AlternateContent xmlns:mc="http://schemas.openxmlformats.org/markup-compatibility/2006">
          <mc:Choice Requires="x14">
            <control shapeId="259082" r:id="rId13" name="Button 10">
              <controlPr defaultSize="0" print="0" autoFill="0" autoPict="0" macro="[0]!GoTo_NATIONAL">
                <anchor moveWithCells="1">
                  <from>
                    <xdr:col>17</xdr:col>
                    <xdr:colOff>0</xdr:colOff>
                    <xdr:row>0</xdr:row>
                    <xdr:rowOff>0</xdr:rowOff>
                  </from>
                  <to>
                    <xdr:col>19</xdr:col>
                    <xdr:colOff>257175</xdr:colOff>
                    <xdr:row>0</xdr:row>
                    <xdr:rowOff>209550</xdr:rowOff>
                  </to>
                </anchor>
              </controlPr>
            </control>
          </mc:Choice>
        </mc:AlternateContent>
        <mc:AlternateContent xmlns:mc="http://schemas.openxmlformats.org/markup-compatibility/2006">
          <mc:Choice Requires="x14">
            <control shapeId="259083" r:id="rId14" name="Button 11">
              <controlPr defaultSize="0" print="0" autoFill="0" autoPict="0" macro="[0]!GoTo_WATER">
                <anchor moveWithCells="1">
                  <from>
                    <xdr:col>1</xdr:col>
                    <xdr:colOff>161925</xdr:colOff>
                    <xdr:row>398</xdr:row>
                    <xdr:rowOff>133350</xdr:rowOff>
                  </from>
                  <to>
                    <xdr:col>1</xdr:col>
                    <xdr:colOff>1638300</xdr:colOff>
                    <xdr:row>400</xdr:row>
                    <xdr:rowOff>19050</xdr:rowOff>
                  </to>
                </anchor>
              </controlPr>
            </control>
          </mc:Choice>
        </mc:AlternateContent>
        <mc:AlternateContent xmlns:mc="http://schemas.openxmlformats.org/markup-compatibility/2006">
          <mc:Choice Requires="x14">
            <control shapeId="259084" r:id="rId15" name="Button 12">
              <controlPr defaultSize="0" autoFill="0" autoPict="0" macro="[0]!GoTo_MATRIX">
                <anchor moveWithCells="1">
                  <from>
                    <xdr:col>8</xdr:col>
                    <xdr:colOff>295275</xdr:colOff>
                    <xdr:row>206</xdr:row>
                    <xdr:rowOff>0</xdr:rowOff>
                  </from>
                  <to>
                    <xdr:col>10</xdr:col>
                    <xdr:colOff>514350</xdr:colOff>
                    <xdr:row>206</xdr:row>
                    <xdr:rowOff>209550</xdr:rowOff>
                  </to>
                </anchor>
              </controlPr>
            </control>
          </mc:Choice>
        </mc:AlternateContent>
        <mc:AlternateContent xmlns:mc="http://schemas.openxmlformats.org/markup-compatibility/2006">
          <mc:Choice Requires="x14">
            <control shapeId="259085" r:id="rId16" name="Button 13">
              <controlPr defaultSize="0" print="0" autoFill="0" autoPict="0" macro="[0]!GoTo_REGION">
                <anchor moveWithCells="1">
                  <from>
                    <xdr:col>2</xdr:col>
                    <xdr:colOff>0</xdr:colOff>
                    <xdr:row>106</xdr:row>
                    <xdr:rowOff>0</xdr:rowOff>
                  </from>
                  <to>
                    <xdr:col>3</xdr:col>
                    <xdr:colOff>609600</xdr:colOff>
                    <xdr:row>106</xdr:row>
                    <xdr:rowOff>209550</xdr:rowOff>
                  </to>
                </anchor>
              </controlPr>
            </control>
          </mc:Choice>
        </mc:AlternateContent>
        <mc:AlternateContent xmlns:mc="http://schemas.openxmlformats.org/markup-compatibility/2006">
          <mc:Choice Requires="x14">
            <control shapeId="259086" r:id="rId17" name="Button 14">
              <controlPr defaultSize="0" print="0" autoFill="0" autoPict="0" macro="[0]!GoTo_REGION">
                <anchor moveWithCells="1">
                  <from>
                    <xdr:col>2</xdr:col>
                    <xdr:colOff>0</xdr:colOff>
                    <xdr:row>206</xdr:row>
                    <xdr:rowOff>0</xdr:rowOff>
                  </from>
                  <to>
                    <xdr:col>3</xdr:col>
                    <xdr:colOff>647700</xdr:colOff>
                    <xdr:row>206</xdr:row>
                    <xdr:rowOff>209550</xdr:rowOff>
                  </to>
                </anchor>
              </controlPr>
            </control>
          </mc:Choice>
        </mc:AlternateContent>
        <mc:AlternateContent xmlns:mc="http://schemas.openxmlformats.org/markup-compatibility/2006">
          <mc:Choice Requires="x14">
            <control shapeId="259087" r:id="rId18" name="Button 15">
              <controlPr defaultSize="0" print="0" autoFill="0" autoPict="0" macro="[0]!GoTo_NATIONAL">
                <anchor moveWithCells="1">
                  <from>
                    <xdr:col>17</xdr:col>
                    <xdr:colOff>38100</xdr:colOff>
                    <xdr:row>106</xdr:row>
                    <xdr:rowOff>0</xdr:rowOff>
                  </from>
                  <to>
                    <xdr:col>19</xdr:col>
                    <xdr:colOff>257175</xdr:colOff>
                    <xdr:row>106</xdr:row>
                    <xdr:rowOff>209550</xdr:rowOff>
                  </to>
                </anchor>
              </controlPr>
            </control>
          </mc:Choice>
        </mc:AlternateContent>
        <mc:AlternateContent xmlns:mc="http://schemas.openxmlformats.org/markup-compatibility/2006">
          <mc:Choice Requires="x14">
            <control shapeId="259088" r:id="rId19" name="Button 16">
              <controlPr defaultSize="0" print="0" autoFill="0" autoPict="0" macro="[0]!GoTo_NATIONAL">
                <anchor moveWithCells="1">
                  <from>
                    <xdr:col>17</xdr:col>
                    <xdr:colOff>19050</xdr:colOff>
                    <xdr:row>206</xdr:row>
                    <xdr:rowOff>0</xdr:rowOff>
                  </from>
                  <to>
                    <xdr:col>19</xdr:col>
                    <xdr:colOff>238125</xdr:colOff>
                    <xdr:row>206</xdr:row>
                    <xdr:rowOff>209550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787EF1-15C6-439D-8D72-60F79286F1F8}">
  <sheetPr codeName="Feuil8"/>
  <dimension ref="A1:AK1070"/>
  <sheetViews>
    <sheetView workbookViewId="0"/>
  </sheetViews>
  <sheetFormatPr defaultColWidth="13.5703125" defaultRowHeight="15" customHeight="true" x14ac:dyDescent="0.2"/>
  <cols>
    <col min="1" max="1" width="30.7109375" style="394" customWidth="true"/>
    <col min="2" max="2" width="32.7109375" style="394" customWidth="true"/>
    <col min="3" max="28" width="10.7109375" style="394" customWidth="true"/>
    <col min="29" max="16384" width="13.5703125" style="394"/>
  </cols>
  <sheetData>
    <row r="1" s="257" customFormat="true" ht="17.25" customHeight="true" x14ac:dyDescent="0.2"/>
    <row r="2" s="257" customFormat="true" ht="22.5" customHeight="true" x14ac:dyDescent="0.35">
      <c r="A2" s="1856" t="str">
        <f>A1026</f>
        <v>Cambodia</v>
      </c>
      <c r="B2" s="1857"/>
    </row>
    <row r="3" s="257" customFormat="true" ht="22.5" customHeight="true" x14ac:dyDescent="0.35">
      <c r="A3" s="396" t="s">
        <v>146</v>
      </c>
      <c r="B3" s="397"/>
    </row>
    <row r="4" s="257" customFormat="true" ht="22.5" customHeight="true" x14ac:dyDescent="0.35">
      <c r="A4" s="398" t="str">
        <f>A1034</f>
        <v>2014</v>
      </c>
      <c r="B4" s="514"/>
    </row>
    <row r="5" s="257" customFormat="true" ht="15" customHeight="true" x14ac:dyDescent="0.35">
      <c r="A5" s="399"/>
      <c r="B5" s="397"/>
    </row>
    <row r="6" s="257" customFormat="true" ht="15" customHeight="true" x14ac:dyDescent="0.25">
      <c r="A6" s="400" t="s">
        <v>147</v>
      </c>
      <c r="B6" s="397"/>
    </row>
    <row r="7" s="257" customFormat="true" ht="15" customHeight="true" x14ac:dyDescent="0.25">
      <c r="A7" s="1852" t="s">
        <v>40</v>
      </c>
      <c r="B7" s="1853"/>
    </row>
    <row r="8" s="257" customFormat="true" ht="15" customHeight="true" x14ac:dyDescent="0.2">
      <c r="A8" s="1854" t="s">
        <v>39</v>
      </c>
      <c r="B8" s="1855"/>
    </row>
    <row r="9" s="257" customFormat="true" ht="15" customHeight="true" x14ac:dyDescent="0.2">
      <c r="A9" s="401" t="s">
        <v>148</v>
      </c>
      <c r="B9" s="397" t="str">
        <f>A1025</f>
        <v>DHS14</v>
      </c>
    </row>
    <row r="10" s="257" customFormat="true" ht="15" customHeight="true" x14ac:dyDescent="0.2">
      <c r="A10" s="402" t="str">
        <f>B1028</f>
        <v/>
      </c>
      <c r="B10" s="397"/>
    </row>
    <row r="11" s="257" customFormat="true" ht="15" customHeight="true" x14ac:dyDescent="0.2">
      <c r="A11" s="402" t="str">
        <f>B1027</f>
        <v/>
      </c>
      <c r="B11" s="403"/>
    </row>
    <row r="12" s="257" customFormat="true" ht="15" customHeight="true" x14ac:dyDescent="0.2">
      <c r="A12" s="401"/>
      <c r="B12" s="397"/>
    </row>
    <row r="13" s="257" customFormat="true" ht="15" customHeight="true" x14ac:dyDescent="0.2">
      <c r="A13" s="404"/>
      <c r="B13" s="405"/>
    </row>
    <row r="14" s="406" customFormat="true" ht="20.1" customHeight="true" x14ac:dyDescent="0.2">
      <c r="A14" s="1845" t="s">
        <v>374</v>
      </c>
      <c r="B14" s="1845"/>
      <c r="C14" s="1847" t="s">
        <v>150</v>
      </c>
      <c r="D14" s="1848"/>
      <c r="E14" s="1848"/>
      <c r="F14" s="1848"/>
      <c r="G14" s="1849"/>
      <c r="H14" s="1849" t="s">
        <v>38</v>
      </c>
      <c r="I14" s="1848"/>
      <c r="J14" s="1848"/>
      <c r="K14" s="1848"/>
      <c r="L14" s="1849"/>
      <c r="M14" s="1849" t="s">
        <v>37</v>
      </c>
      <c r="N14" s="1848"/>
      <c r="O14" s="1848"/>
      <c r="P14" s="1848"/>
      <c r="Q14" s="1849"/>
      <c r="R14" s="1849" t="s">
        <v>151</v>
      </c>
      <c r="S14" s="1848"/>
      <c r="T14" s="1848"/>
      <c r="U14" s="1848"/>
      <c r="V14" s="1848"/>
      <c r="W14" s="1848"/>
      <c r="X14" s="1848"/>
      <c r="Y14" s="1848"/>
      <c r="Z14" s="1848"/>
      <c r="AA14" s="1848"/>
      <c r="AB14" s="1848"/>
      <c r="AC14" s="1848"/>
      <c r="AD14" s="1848"/>
      <c r="AE14" s="1848"/>
      <c r="AF14" s="1848"/>
      <c r="AG14" s="1848"/>
      <c r="AH14" s="1848"/>
      <c r="AI14" s="1848"/>
      <c r="AJ14" s="1849"/>
    </row>
    <row r="15" s="411" customFormat="true" ht="45" customHeight="true" x14ac:dyDescent="0.2">
      <c r="A15" s="1851"/>
      <c r="B15" s="1851"/>
      <c r="C15" s="1361" t="s">
        <v>0</v>
      </c>
      <c r="D15" s="1362" t="s">
        <v>1</v>
      </c>
      <c r="E15" s="1362" t="s">
        <v>2</v>
      </c>
      <c r="F15" s="1362" t="s">
        <v>3</v>
      </c>
      <c r="G15" s="1363" t="s">
        <v>4</v>
      </c>
      <c r="H15" s="1362" t="s">
        <v>0</v>
      </c>
      <c r="I15" s="1362" t="s">
        <v>1</v>
      </c>
      <c r="J15" s="1362" t="s">
        <v>2</v>
      </c>
      <c r="K15" s="1362" t="s">
        <v>3</v>
      </c>
      <c r="L15" s="1363" t="s">
        <v>4</v>
      </c>
      <c r="M15" s="1362" t="s">
        <v>0</v>
      </c>
      <c r="N15" s="1362" t="s">
        <v>1</v>
      </c>
      <c r="O15" s="1362" t="s">
        <v>2</v>
      </c>
      <c r="P15" s="1362" t="s">
        <v>3</v>
      </c>
      <c r="Q15" s="1363" t="s">
        <v>4</v>
      </c>
      <c r="R15" s="1362" t="s">
        <v>152</v>
      </c>
      <c r="S15" s="1362" t="s">
        <v>310</v>
      </c>
      <c r="T15" s="1362" t="s">
        <v>154</v>
      </c>
      <c r="U15" s="1362" t="s">
        <v>155</v>
      </c>
      <c r="V15" s="1362" t="s">
        <v>156</v>
      </c>
      <c r="W15" s="1362" t="s">
        <v>157</v>
      </c>
      <c r="X15" s="1362" t="s">
        <v>311</v>
      </c>
      <c r="Y15" s="1362" t="s">
        <v>159</v>
      </c>
      <c r="Z15" s="1362" t="s">
        <v>160</v>
      </c>
      <c r="AA15" s="1362" t="s">
        <v>162</v>
      </c>
      <c r="AB15" s="1362" t="s">
        <v>163</v>
      </c>
      <c r="AC15" s="1362" t="s">
        <v>164</v>
      </c>
      <c r="AD15" s="1362" t="s">
        <v>312</v>
      </c>
      <c r="AE15" s="1362" t="s">
        <v>165</v>
      </c>
      <c r="AF15" s="1362" t="s">
        <v>166</v>
      </c>
      <c r="AG15" s="1362" t="s">
        <v>167</v>
      </c>
      <c r="AH15" s="1362" t="s">
        <v>168</v>
      </c>
      <c r="AI15" s="1362" t="s">
        <v>169</v>
      </c>
      <c r="AJ15" s="1364" t="s">
        <v>170</v>
      </c>
    </row>
    <row r="16" s="406" customFormat="true" ht="17.1" customHeight="true" x14ac:dyDescent="0.2">
      <c r="A16" s="1850" t="s">
        <v>13</v>
      </c>
      <c r="B16" s="1365" t="s">
        <v>14</v>
      </c>
      <c r="C16" s="1366">
        <v>51.691549783369098</v>
      </c>
      <c r="D16" s="1367">
        <v>56.456495399645867</v>
      </c>
      <c r="E16" s="1367">
        <v>64.602569820459621</v>
      </c>
      <c r="F16" s="1367">
        <v>74.228602364252822</v>
      </c>
      <c r="G16" s="1368">
        <v>93.907298565817982</v>
      </c>
      <c r="H16" s="1367">
        <v>89.296710751003658</v>
      </c>
      <c r="I16" s="1367">
        <v>96.862093407146304</v>
      </c>
      <c r="J16" s="1367">
        <v>98.808627269408461</v>
      </c>
      <c r="K16" s="1367">
        <v>99.460115889340599</v>
      </c>
      <c r="L16" s="1368">
        <v>99.539816462447845</v>
      </c>
      <c r="M16" s="1367">
        <v>50.800696069511751</v>
      </c>
      <c r="N16" s="1367">
        <v>56.180901054725915</v>
      </c>
      <c r="O16" s="1367">
        <v>59.048598082824114</v>
      </c>
      <c r="P16" s="1367">
        <v>67.390951475080911</v>
      </c>
      <c r="Q16" s="1368">
        <v>80.628979721855828</v>
      </c>
      <c r="R16" s="1367">
        <v>73.589482992120054</v>
      </c>
      <c r="S16" s="1367">
        <v>74.670071210288086</v>
      </c>
      <c r="T16" s="1367">
        <v>67.225940056163793</v>
      </c>
      <c r="U16" s="1367">
        <v>58.945862106889457</v>
      </c>
      <c r="V16" s="1367">
        <v>52.769202691897569</v>
      </c>
      <c r="W16" s="1367">
        <v>47.177031767593888</v>
      </c>
      <c r="X16" s="1367">
        <v>55.052031128458026</v>
      </c>
      <c r="Y16" s="1367">
        <v>61.64066510950218</v>
      </c>
      <c r="Z16" s="1367">
        <v>56.471350131719959</v>
      </c>
      <c r="AA16" s="1367">
        <v>58.720759064508975</v>
      </c>
      <c r="AB16" s="1367">
        <v>54.861202308692526</v>
      </c>
      <c r="AC16" s="1367">
        <v>95.530703742135074</v>
      </c>
      <c r="AD16" s="1367">
        <v>75.158664462149659</v>
      </c>
      <c r="AE16" s="1367">
        <v>41.955399285017933</v>
      </c>
      <c r="AF16" s="1367">
        <v>90.780945712340426</v>
      </c>
      <c r="AG16" s="1367">
        <v>38.6611969607833</v>
      </c>
      <c r="AH16" s="1367">
        <v>68.913671734234399</v>
      </c>
      <c r="AI16" s="1367">
        <v>93.726640368529786</v>
      </c>
      <c r="AJ16" s="1369">
        <v>69.954805579695787</v>
      </c>
    </row>
    <row r="17" s="406" customFormat="true" ht="17.1" customHeight="true" x14ac:dyDescent="0.2">
      <c r="A17" s="1822"/>
      <c r="B17" s="1370" t="s">
        <v>51</v>
      </c>
      <c r="C17" s="1371">
        <v>48.308450216631051</v>
      </c>
      <c r="D17" s="1372">
        <v>43.543504600354034</v>
      </c>
      <c r="E17" s="1372">
        <v>35.397430179540365</v>
      </c>
      <c r="F17" s="1372">
        <v>25.771397635747341</v>
      </c>
      <c r="G17" s="1373">
        <v>6.0927014341820387</v>
      </c>
      <c r="H17" s="1372">
        <v>10.703289248996326</v>
      </c>
      <c r="I17" s="1372">
        <v>3.1379065928536738</v>
      </c>
      <c r="J17" s="1372">
        <v>1.19137273059154</v>
      </c>
      <c r="K17" s="1372">
        <v>0.53988411065939679</v>
      </c>
      <c r="L17" s="1373">
        <v>0.46018353755215696</v>
      </c>
      <c r="M17" s="1372">
        <v>49.199303930488348</v>
      </c>
      <c r="N17" s="1372">
        <v>43.819098945273879</v>
      </c>
      <c r="O17" s="1372">
        <v>40.951401917175964</v>
      </c>
      <c r="P17" s="1372">
        <v>32.60904852491926</v>
      </c>
      <c r="Q17" s="1373">
        <v>19.371020278144265</v>
      </c>
      <c r="R17" s="1372">
        <v>26.410517007879925</v>
      </c>
      <c r="S17" s="1372">
        <v>25.329928789711932</v>
      </c>
      <c r="T17" s="1372">
        <v>32.774059943836193</v>
      </c>
      <c r="U17" s="1372">
        <v>41.054137893110514</v>
      </c>
      <c r="V17" s="1372">
        <v>47.230797308102431</v>
      </c>
      <c r="W17" s="1372">
        <v>52.822968232406417</v>
      </c>
      <c r="X17" s="1372">
        <v>44.947968871541903</v>
      </c>
      <c r="Y17" s="1372">
        <v>38.359334890497792</v>
      </c>
      <c r="Z17" s="1372">
        <v>43.528649868280105</v>
      </c>
      <c r="AA17" s="1372">
        <v>41.27924093549116</v>
      </c>
      <c r="AB17" s="1372">
        <v>45.138797691307367</v>
      </c>
      <c r="AC17" s="1372">
        <v>4.4692962578649293</v>
      </c>
      <c r="AD17" s="1372">
        <v>24.841335537850416</v>
      </c>
      <c r="AE17" s="1372">
        <v>58.044600714982252</v>
      </c>
      <c r="AF17" s="1372">
        <v>9.2190542876597075</v>
      </c>
      <c r="AG17" s="1372">
        <v>61.338803039216614</v>
      </c>
      <c r="AH17" s="1372">
        <v>31.086328265765822</v>
      </c>
      <c r="AI17" s="1372">
        <v>6.273359631470246</v>
      </c>
      <c r="AJ17" s="1374">
        <v>30.045194420304199</v>
      </c>
    </row>
    <row r="18" s="406" customFormat="true" ht="17.1" customHeight="true" x14ac:dyDescent="0.2">
      <c r="A18" s="1822" t="s">
        <v>60</v>
      </c>
      <c r="B18" s="1370" t="s">
        <v>15</v>
      </c>
      <c r="C18" s="416">
        <f>C16*C23/100</f>
        <v>51.206604634420174</v>
      </c>
      <c r="D18" s="416">
        <f>D16*D23/100</f>
        <v>56.036126781548802</v>
      </c>
      <c r="E18" s="416">
        <f t="shared" ref="E18:AJ18" si="0">E16*E23/100</f>
        <v>63.841305486371965</v>
      </c>
      <c r="F18" s="416">
        <f t="shared" si="0"/>
        <v>73.364368200584181</v>
      </c>
      <c r="G18" s="416">
        <f t="shared" si="0"/>
        <v>93.667042518614792</v>
      </c>
      <c r="H18" s="416">
        <f t="shared" si="0"/>
        <v>88.927445335507272</v>
      </c>
      <c r="I18" s="416">
        <f t="shared" si="0"/>
        <v>95.926618856197322</v>
      </c>
      <c r="J18" s="416">
        <f t="shared" si="0"/>
        <v>98.646641272909932</v>
      </c>
      <c r="K18" s="416">
        <f t="shared" si="0"/>
        <v>99.336264417786751</v>
      </c>
      <c r="L18" s="416">
        <f t="shared" si="0"/>
        <v>99.398418001112077</v>
      </c>
      <c r="M18" s="416">
        <f t="shared" si="0"/>
        <v>50.24994197079355</v>
      </c>
      <c r="N18" s="416">
        <f t="shared" si="0"/>
        <v>55.852647931216779</v>
      </c>
      <c r="O18" s="416">
        <f t="shared" si="0"/>
        <v>58.174670426152161</v>
      </c>
      <c r="P18" s="416">
        <f t="shared" si="0"/>
        <v>66.631088891306405</v>
      </c>
      <c r="Q18" s="416">
        <f t="shared" si="0"/>
        <v>80.175806496609454</v>
      </c>
      <c r="R18" s="416">
        <f t="shared" si="0"/>
        <v>72.826253332755357</v>
      </c>
      <c r="S18" s="416">
        <f t="shared" si="0"/>
        <v>74.17687585774587</v>
      </c>
      <c r="T18" s="416">
        <f t="shared" si="0"/>
        <v>67.225940056163793</v>
      </c>
      <c r="U18" s="416">
        <f t="shared" si="0"/>
        <v>58.568431596676767</v>
      </c>
      <c r="V18" s="416">
        <f t="shared" si="0"/>
        <v>51.191439380720411</v>
      </c>
      <c r="W18" s="416">
        <f t="shared" si="0"/>
        <v>46.902147603177625</v>
      </c>
      <c r="X18" s="416">
        <f t="shared" si="0"/>
        <v>53.919678228732579</v>
      </c>
      <c r="Y18" s="416">
        <f t="shared" si="0"/>
        <v>61.64066510950218</v>
      </c>
      <c r="Z18" s="416">
        <f t="shared" si="0"/>
        <v>54.159020454202043</v>
      </c>
      <c r="AA18" s="416">
        <f t="shared" si="0"/>
        <v>58.185277199617261</v>
      </c>
      <c r="AB18" s="416">
        <f t="shared" si="0"/>
        <v>53.368023436964876</v>
      </c>
      <c r="AC18" s="416">
        <f t="shared" si="0"/>
        <v>94.699469294909179</v>
      </c>
      <c r="AD18" s="416">
        <f t="shared" si="0"/>
        <v>75.036978746762571</v>
      </c>
      <c r="AE18" s="416">
        <f t="shared" si="0"/>
        <v>41.032138799571392</v>
      </c>
      <c r="AF18" s="416">
        <f t="shared" si="0"/>
        <v>90.608145324558265</v>
      </c>
      <c r="AG18" s="416">
        <f t="shared" si="0"/>
        <v>38.238192789637104</v>
      </c>
      <c r="AH18" s="416">
        <f t="shared" si="0"/>
        <v>68.589227759547128</v>
      </c>
      <c r="AI18" s="416">
        <f t="shared" si="0"/>
        <v>93.449656718859259</v>
      </c>
      <c r="AJ18" s="416">
        <f t="shared" si="0"/>
        <v>69.33567943950429</v>
      </c>
    </row>
    <row r="19" s="406" customFormat="true" ht="17.1" customHeight="true" x14ac:dyDescent="0.2">
      <c r="A19" s="1822"/>
      <c r="B19" s="1370" t="s">
        <v>16</v>
      </c>
      <c r="C19" s="416">
        <f>C16*C22/100</f>
        <v>0.48494514894891361</v>
      </c>
      <c r="D19" s="416">
        <f>D16*D22/100</f>
        <v>0.42036861809707998</v>
      </c>
      <c r="E19" s="416">
        <f t="shared" ref="E19:AJ19" si="1">E16*E22/100</f>
        <v>0.76126433408769634</v>
      </c>
      <c r="F19" s="416">
        <f t="shared" si="1"/>
        <v>0.86423416366863592</v>
      </c>
      <c r="G19" s="416">
        <f t="shared" si="1"/>
        <v>0.24025604720318494</v>
      </c>
      <c r="H19" s="416">
        <f t="shared" si="1"/>
        <v>0.36926541549637826</v>
      </c>
      <c r="I19" s="416">
        <f t="shared" si="1"/>
        <v>0.93547455094897236</v>
      </c>
      <c r="J19" s="416">
        <f t="shared" si="1"/>
        <v>0.16198599649851958</v>
      </c>
      <c r="K19" s="416">
        <f t="shared" si="1"/>
        <v>0.12385147155386361</v>
      </c>
      <c r="L19" s="416">
        <f t="shared" si="1"/>
        <v>0.14139846133575051</v>
      </c>
      <c r="M19" s="416">
        <f t="shared" si="1"/>
        <v>0.55075409871819714</v>
      </c>
      <c r="N19" s="416">
        <f t="shared" si="1"/>
        <v>0.32825312350913394</v>
      </c>
      <c r="O19" s="416">
        <f t="shared" si="1"/>
        <v>0.87392765667196459</v>
      </c>
      <c r="P19" s="416">
        <f t="shared" si="1"/>
        <v>0.75986258377451033</v>
      </c>
      <c r="Q19" s="416">
        <f t="shared" si="1"/>
        <v>0.45317322524638598</v>
      </c>
      <c r="R19" s="416">
        <f t="shared" si="1"/>
        <v>0.76322965936468945</v>
      </c>
      <c r="S19" s="416">
        <f t="shared" si="1"/>
        <v>0.49319535254221619</v>
      </c>
      <c r="T19" s="416">
        <f t="shared" si="1"/>
        <v>0</v>
      </c>
      <c r="U19" s="416">
        <f t="shared" si="1"/>
        <v>0.37743051021269303</v>
      </c>
      <c r="V19" s="416">
        <f t="shared" si="1"/>
        <v>1.5777633111771481</v>
      </c>
      <c r="W19" s="416">
        <f t="shared" si="1"/>
        <v>0.27488416441626012</v>
      </c>
      <c r="X19" s="416">
        <f t="shared" si="1"/>
        <v>1.1323528997254351</v>
      </c>
      <c r="Y19" s="416">
        <f t="shared" si="1"/>
        <v>0</v>
      </c>
      <c r="Z19" s="416">
        <f t="shared" si="1"/>
        <v>2.3123296775179711</v>
      </c>
      <c r="AA19" s="416">
        <f t="shared" si="1"/>
        <v>0.53548186489171923</v>
      </c>
      <c r="AB19" s="416">
        <f t="shared" si="1"/>
        <v>1.4931788717276562</v>
      </c>
      <c r="AC19" s="416">
        <f t="shared" si="1"/>
        <v>0.83123444722589779</v>
      </c>
      <c r="AD19" s="416">
        <f t="shared" si="1"/>
        <v>0.12168571538709638</v>
      </c>
      <c r="AE19" s="416">
        <f t="shared" si="1"/>
        <v>0.92326048544654971</v>
      </c>
      <c r="AF19" s="416">
        <f t="shared" si="1"/>
        <v>0.17280038778217555</v>
      </c>
      <c r="AG19" s="416">
        <f t="shared" si="1"/>
        <v>0.4230041711462067</v>
      </c>
      <c r="AH19" s="416">
        <f t="shared" si="1"/>
        <v>0.3244439746872616</v>
      </c>
      <c r="AI19" s="416">
        <f t="shared" si="1"/>
        <v>0.2769836496705223</v>
      </c>
      <c r="AJ19" s="416">
        <f t="shared" si="1"/>
        <v>0.61912614019150891</v>
      </c>
    </row>
    <row r="20" s="406" customFormat="true" ht="17.1" customHeight="true" x14ac:dyDescent="0.2">
      <c r="A20" s="1822"/>
      <c r="B20" s="1370" t="s">
        <v>171</v>
      </c>
      <c r="C20" s="416">
        <f>100-C18-C19-C21</f>
        <v>19.851215225408126</v>
      </c>
      <c r="D20" s="416">
        <f>100-D18-D19-D21</f>
        <v>17.566369664934975</v>
      </c>
      <c r="E20" s="416">
        <f t="shared" ref="E20:AJ20" si="2">100-E18-E19-E21</f>
        <v>13.727383707125032</v>
      </c>
      <c r="F20" s="416">
        <f t="shared" si="2"/>
        <v>10.227597907828992</v>
      </c>
      <c r="G20" s="416">
        <f t="shared" si="2"/>
        <v>2.118033062952013</v>
      </c>
      <c r="H20" s="416">
        <f t="shared" si="2"/>
        <v>5.0577389535373483</v>
      </c>
      <c r="I20" s="416">
        <f t="shared" si="2"/>
        <v>1.9326296102554836</v>
      </c>
      <c r="J20" s="416">
        <f t="shared" si="2"/>
        <v>1.1060432664356616</v>
      </c>
      <c r="K20" s="416">
        <f t="shared" si="2"/>
        <v>0.4491988495233718</v>
      </c>
      <c r="L20" s="416">
        <f t="shared" si="2"/>
        <v>0.29102095479476919</v>
      </c>
      <c r="M20" s="416">
        <f t="shared" si="2"/>
        <v>20.38093422326175</v>
      </c>
      <c r="N20" s="416">
        <f t="shared" si="2"/>
        <v>18.190136954822357</v>
      </c>
      <c r="O20" s="416">
        <f t="shared" si="2"/>
        <v>15.83294444614522</v>
      </c>
      <c r="P20" s="416">
        <f t="shared" si="2"/>
        <v>13.388753849751144</v>
      </c>
      <c r="Q20" s="416">
        <f t="shared" si="2"/>
        <v>5.979521419798651</v>
      </c>
      <c r="R20" s="416">
        <f t="shared" si="2"/>
        <v>0.31220774275676177</v>
      </c>
      <c r="S20" s="416">
        <f t="shared" si="2"/>
        <v>0.22176021401149626</v>
      </c>
      <c r="T20" s="416">
        <f t="shared" si="2"/>
        <v>23.052341588076139</v>
      </c>
      <c r="U20" s="416">
        <f t="shared" si="2"/>
        <v>31.518497011584923</v>
      </c>
      <c r="V20" s="416">
        <f t="shared" si="2"/>
        <v>8.9125329339859576</v>
      </c>
      <c r="W20" s="416">
        <f t="shared" si="2"/>
        <v>46.450590948321057</v>
      </c>
      <c r="X20" s="416">
        <f t="shared" si="2"/>
        <v>13.772797704650912</v>
      </c>
      <c r="Y20" s="416">
        <f t="shared" si="2"/>
        <v>1.7109142029755802</v>
      </c>
      <c r="Z20" s="416">
        <f t="shared" si="2"/>
        <v>15.778471770229341</v>
      </c>
      <c r="AA20" s="416">
        <f t="shared" si="2"/>
        <v>12.150876656049654</v>
      </c>
      <c r="AB20" s="416">
        <f t="shared" si="2"/>
        <v>12.045475722978786</v>
      </c>
      <c r="AC20" s="416">
        <f t="shared" si="2"/>
        <v>0.52038700400138138</v>
      </c>
      <c r="AD20" s="416">
        <f t="shared" si="2"/>
        <v>23.419587977689879</v>
      </c>
      <c r="AE20" s="416">
        <f t="shared" si="2"/>
        <v>14.006938887951847</v>
      </c>
      <c r="AF20" s="416">
        <f t="shared" si="2"/>
        <v>2.3752108555126039</v>
      </c>
      <c r="AG20" s="416">
        <f t="shared" si="2"/>
        <v>27.420562305270138</v>
      </c>
      <c r="AH20" s="416">
        <f t="shared" si="2"/>
        <v>16.248743867913525</v>
      </c>
      <c r="AI20" s="416">
        <f t="shared" si="2"/>
        <v>0.36549074335999343</v>
      </c>
      <c r="AJ20" s="416">
        <f t="shared" si="2"/>
        <v>11.292922309908352</v>
      </c>
    </row>
    <row r="21" s="406" customFormat="true" ht="17.1" customHeight="true" x14ac:dyDescent="0.2">
      <c r="A21" s="1822"/>
      <c r="B21" s="1370" t="s">
        <v>17</v>
      </c>
      <c r="C21" s="1371">
        <v>28.457234991222784</v>
      </c>
      <c r="D21" s="1372">
        <v>25.977134935419144</v>
      </c>
      <c r="E21" s="1372">
        <v>21.670046472415304</v>
      </c>
      <c r="F21" s="1372">
        <v>15.54379972791819</v>
      </c>
      <c r="G21" s="1373">
        <v>3.9746683712300097</v>
      </c>
      <c r="H21" s="1372">
        <v>5.6455502954590004</v>
      </c>
      <c r="I21" s="1372">
        <v>1.2052769825982217</v>
      </c>
      <c r="J21" s="1372">
        <v>8.5329464155887103E-2</v>
      </c>
      <c r="K21" s="1372">
        <v>9.0685261136013662E-2</v>
      </c>
      <c r="L21" s="1373">
        <v>0.16916258275740323</v>
      </c>
      <c r="M21" s="1372">
        <v>28.818369707226505</v>
      </c>
      <c r="N21" s="1372">
        <v>25.628961990451728</v>
      </c>
      <c r="O21" s="1372">
        <v>25.118457471030652</v>
      </c>
      <c r="P21" s="1372">
        <v>19.220294675167938</v>
      </c>
      <c r="Q21" s="1373">
        <v>13.391498858345511</v>
      </c>
      <c r="R21" s="1372">
        <v>26.098309265123191</v>
      </c>
      <c r="S21" s="1372">
        <v>25.108168575700418</v>
      </c>
      <c r="T21" s="1372">
        <v>9.7217183557600695</v>
      </c>
      <c r="U21" s="1372">
        <v>9.5356408815256195</v>
      </c>
      <c r="V21" s="1372">
        <v>38.318264374116481</v>
      </c>
      <c r="W21" s="1372">
        <v>6.3723772840850605</v>
      </c>
      <c r="X21" s="1372">
        <v>31.175171166891076</v>
      </c>
      <c r="Y21" s="1372">
        <v>36.64842068752224</v>
      </c>
      <c r="Z21" s="1372">
        <v>27.750178098050643</v>
      </c>
      <c r="AA21" s="1372">
        <v>29.128364279441364</v>
      </c>
      <c r="AB21" s="1372">
        <v>33.093321968328681</v>
      </c>
      <c r="AC21" s="1372">
        <v>3.9489092538635426</v>
      </c>
      <c r="AD21" s="1372">
        <v>1.4217475601604561</v>
      </c>
      <c r="AE21" s="1372">
        <v>44.037661827030213</v>
      </c>
      <c r="AF21" s="1372">
        <v>6.8438434321469561</v>
      </c>
      <c r="AG21" s="1372">
        <v>33.918240733946554</v>
      </c>
      <c r="AH21" s="1372">
        <v>14.837584397852085</v>
      </c>
      <c r="AI21" s="1372">
        <v>5.907868888110225</v>
      </c>
      <c r="AJ21" s="1374">
        <v>18.75227211039585</v>
      </c>
    </row>
    <row r="22" s="406" customFormat="true" ht="17.1" customHeight="true" x14ac:dyDescent="0.2">
      <c r="A22" s="1822" t="s">
        <v>54</v>
      </c>
      <c r="B22" s="1370" t="s">
        <v>49</v>
      </c>
      <c r="C22" s="438">
        <v>0.93815169206812343</v>
      </c>
      <c r="D22" s="438">
        <v>0.7445885812099432</v>
      </c>
      <c r="E22" s="438">
        <v>1.1783808851619459</v>
      </c>
      <c r="F22" s="438">
        <v>1.1642872641299196</v>
      </c>
      <c r="G22" s="438">
        <v>0.255843849064398</v>
      </c>
      <c r="H22" s="438">
        <v>0.41352633528243132</v>
      </c>
      <c r="I22" s="438">
        <v>0.96577981958002446</v>
      </c>
      <c r="J22" s="438">
        <v>0.16393912249874062</v>
      </c>
      <c r="K22" s="438">
        <v>0.12452375552393369</v>
      </c>
      <c r="L22" s="438">
        <v>0.14205216200001147</v>
      </c>
      <c r="M22" s="438">
        <v>1.0841467565022882</v>
      </c>
      <c r="N22" s="438">
        <v>0.58427885161432702</v>
      </c>
      <c r="O22" s="438">
        <v>1.4800142341163729</v>
      </c>
      <c r="P22" s="438">
        <v>1.1275439315550901</v>
      </c>
      <c r="Q22" s="438">
        <v>0.56204757496583557</v>
      </c>
      <c r="R22" s="438">
        <v>1.0371450217233025</v>
      </c>
      <c r="S22" s="438">
        <v>0.66049937350838295</v>
      </c>
      <c r="T22" s="438">
        <v>0</v>
      </c>
      <c r="U22" s="438">
        <v>0.64030026319452171</v>
      </c>
      <c r="V22" s="438">
        <v>2.9899320639525322</v>
      </c>
      <c r="W22" s="438">
        <v>0.58266523797090453</v>
      </c>
      <c r="X22" s="438">
        <v>2.0568776056295013</v>
      </c>
      <c r="Y22" s="438">
        <v>0</v>
      </c>
      <c r="Z22" s="438">
        <v>4.0946952253212299</v>
      </c>
      <c r="AA22" s="438">
        <v>0.91191236867945447</v>
      </c>
      <c r="AB22" s="438">
        <v>2.7217392417429176</v>
      </c>
      <c r="AC22" s="438">
        <v>0.87012281357168619</v>
      </c>
      <c r="AD22" s="438">
        <v>0.16190510602856445</v>
      </c>
      <c r="AE22" s="438">
        <v>2.2005760907541676</v>
      </c>
      <c r="AF22" s="438">
        <v>0.19034874160678159</v>
      </c>
      <c r="AG22" s="438">
        <v>1.0941310781849016</v>
      </c>
      <c r="AH22" s="438">
        <v>0.47079769009911404</v>
      </c>
      <c r="AI22" s="438">
        <v>0.29552286157002161</v>
      </c>
      <c r="AJ22" s="438">
        <v>0.88503732525733558</v>
      </c>
      <c r="AK22" s="1375"/>
    </row>
    <row r="23" s="406" customFormat="true" ht="17.1" customHeight="true" x14ac:dyDescent="0.2">
      <c r="A23" s="1823"/>
      <c r="B23" s="1376" t="s">
        <v>48</v>
      </c>
      <c r="C23" s="440">
        <v>99.061848307931854</v>
      </c>
      <c r="D23" s="440">
        <v>99.255411418790075</v>
      </c>
      <c r="E23" s="440">
        <v>98.821619114838114</v>
      </c>
      <c r="F23" s="440">
        <v>98.835712735870075</v>
      </c>
      <c r="G23" s="440">
        <v>99.744156150935609</v>
      </c>
      <c r="H23" s="440">
        <v>99.586473664717559</v>
      </c>
      <c r="I23" s="440">
        <v>99.034220180419979</v>
      </c>
      <c r="J23" s="440">
        <v>99.836060877501254</v>
      </c>
      <c r="K23" s="440">
        <v>99.875476244476076</v>
      </c>
      <c r="L23" s="440">
        <v>99.857947837999973</v>
      </c>
      <c r="M23" s="440">
        <v>98.915853243497708</v>
      </c>
      <c r="N23" s="440">
        <v>99.415721148385671</v>
      </c>
      <c r="O23" s="440">
        <v>98.519985765883646</v>
      </c>
      <c r="P23" s="440">
        <v>98.872456068444905</v>
      </c>
      <c r="Q23" s="440">
        <v>99.437952425034183</v>
      </c>
      <c r="R23" s="440">
        <v>98.962854978276695</v>
      </c>
      <c r="S23" s="440">
        <v>99.339500626491613</v>
      </c>
      <c r="T23" s="440">
        <v>100</v>
      </c>
      <c r="U23" s="440">
        <v>99.359699736805482</v>
      </c>
      <c r="V23" s="440">
        <v>97.010067936047449</v>
      </c>
      <c r="W23" s="440">
        <v>99.4173347620291</v>
      </c>
      <c r="X23" s="440">
        <v>97.943122394370477</v>
      </c>
      <c r="Y23" s="440">
        <v>100</v>
      </c>
      <c r="Z23" s="440">
        <v>95.905304774678868</v>
      </c>
      <c r="AA23" s="440">
        <v>99.088087631320548</v>
      </c>
      <c r="AB23" s="440">
        <v>97.27826075825709</v>
      </c>
      <c r="AC23" s="440">
        <v>99.129877186428317</v>
      </c>
      <c r="AD23" s="440">
        <v>99.838094893971444</v>
      </c>
      <c r="AE23" s="440">
        <v>97.79942390924586</v>
      </c>
      <c r="AF23" s="440">
        <v>99.809651258393231</v>
      </c>
      <c r="AG23" s="440">
        <v>98.905868921815127</v>
      </c>
      <c r="AH23" s="440">
        <v>99.529202309900882</v>
      </c>
      <c r="AI23" s="440">
        <v>99.704477138429979</v>
      </c>
      <c r="AJ23" s="440">
        <v>99.114962674742685</v>
      </c>
      <c r="AK23" s="1375"/>
    </row>
    <row r="24" s="257" customFormat="true" ht="15" customHeight="true" x14ac:dyDescent="0.2">
      <c r="A24" s="1858" t="s">
        <v>47</v>
      </c>
      <c r="B24" s="419" t="s">
        <v>59</v>
      </c>
      <c r="C24" s="420"/>
      <c r="D24" s="420"/>
      <c r="E24" s="420"/>
      <c r="F24" s="420"/>
      <c r="G24" s="420"/>
      <c r="H24" s="420"/>
      <c r="I24" s="420"/>
      <c r="J24" s="420"/>
      <c r="K24" s="420"/>
      <c r="L24" s="420"/>
      <c r="M24" s="420"/>
      <c r="N24" s="420"/>
      <c r="O24" s="420"/>
      <c r="P24" s="420"/>
      <c r="Q24" s="420"/>
      <c r="R24" s="420"/>
      <c r="S24" s="420"/>
      <c r="T24" s="420"/>
      <c r="U24" s="420"/>
      <c r="V24" s="420"/>
      <c r="W24" s="420"/>
      <c r="X24" s="420"/>
      <c r="Y24" s="420"/>
      <c r="Z24" s="420"/>
      <c r="AA24" s="420"/>
      <c r="AB24" s="421"/>
      <c r="AC24" s="421"/>
      <c r="AD24" s="421"/>
      <c r="AE24" s="421"/>
      <c r="AF24" s="421"/>
      <c r="AG24" s="421"/>
      <c r="AH24" s="421"/>
      <c r="AI24" s="421"/>
      <c r="AJ24" s="421"/>
    </row>
    <row r="25" s="257" customFormat="true" ht="15" customHeight="true" x14ac:dyDescent="0.2">
      <c r="A25" s="1859"/>
      <c r="B25" s="422" t="s">
        <v>58</v>
      </c>
      <c r="C25" s="423"/>
      <c r="D25" s="423"/>
      <c r="E25" s="423"/>
      <c r="F25" s="423"/>
      <c r="G25" s="423"/>
      <c r="H25" s="423"/>
      <c r="I25" s="423"/>
      <c r="J25" s="423"/>
      <c r="K25" s="423"/>
      <c r="L25" s="423"/>
      <c r="M25" s="423"/>
      <c r="N25" s="423"/>
      <c r="O25" s="423"/>
      <c r="P25" s="423"/>
      <c r="Q25" s="423"/>
      <c r="R25" s="423"/>
      <c r="S25" s="423"/>
      <c r="T25" s="423"/>
      <c r="U25" s="423"/>
      <c r="V25" s="423"/>
      <c r="W25" s="423"/>
      <c r="X25" s="423"/>
      <c r="Y25" s="423"/>
      <c r="Z25" s="423"/>
      <c r="AA25" s="423"/>
      <c r="AB25" s="424"/>
      <c r="AC25" s="424"/>
      <c r="AD25" s="424"/>
      <c r="AE25" s="424"/>
      <c r="AF25" s="424"/>
      <c r="AG25" s="424"/>
      <c r="AH25" s="424"/>
      <c r="AI25" s="424"/>
      <c r="AJ25" s="424"/>
    </row>
    <row r="26" s="257" customFormat="true" ht="15" customHeight="true" x14ac:dyDescent="0.2">
      <c r="A26" s="1860"/>
      <c r="B26" s="425" t="s">
        <v>46</v>
      </c>
      <c r="C26" s="426"/>
      <c r="D26" s="427"/>
      <c r="E26" s="427"/>
      <c r="F26" s="427"/>
      <c r="G26" s="427"/>
      <c r="H26" s="427"/>
      <c r="I26" s="427"/>
      <c r="J26" s="427"/>
      <c r="K26" s="427"/>
      <c r="L26" s="427"/>
      <c r="M26" s="427"/>
      <c r="N26" s="427"/>
      <c r="O26" s="427"/>
      <c r="P26" s="427"/>
      <c r="Q26" s="427"/>
      <c r="R26" s="427"/>
      <c r="S26" s="427"/>
      <c r="T26" s="427"/>
      <c r="U26" s="427"/>
      <c r="V26" s="427"/>
      <c r="W26" s="427"/>
      <c r="X26" s="427"/>
      <c r="Y26" s="427"/>
      <c r="Z26" s="427"/>
      <c r="AA26" s="427"/>
      <c r="AB26" s="428"/>
      <c r="AC26" s="428"/>
      <c r="AD26" s="428"/>
      <c r="AE26" s="428"/>
      <c r="AF26" s="428"/>
      <c r="AG26" s="428"/>
      <c r="AH26" s="428"/>
      <c r="AI26" s="428"/>
      <c r="AJ26" s="428"/>
    </row>
    <row r="27" s="307" customFormat="true" ht="20.1" customHeight="true" x14ac:dyDescent="0.2">
      <c r="A27" s="1845" t="s">
        <v>375</v>
      </c>
      <c r="B27" s="1845"/>
      <c r="C27" s="1847" t="s">
        <v>150</v>
      </c>
      <c r="D27" s="1848"/>
      <c r="E27" s="1848"/>
      <c r="F27" s="1848"/>
      <c r="G27" s="1849"/>
      <c r="H27" s="1849" t="s">
        <v>38</v>
      </c>
      <c r="I27" s="1848"/>
      <c r="J27" s="1848"/>
      <c r="K27" s="1848"/>
      <c r="L27" s="1849"/>
      <c r="M27" s="1849" t="s">
        <v>37</v>
      </c>
      <c r="N27" s="1848"/>
      <c r="O27" s="1848"/>
      <c r="P27" s="1848"/>
      <c r="Q27" s="1849"/>
      <c r="R27" s="1849" t="s">
        <v>151</v>
      </c>
      <c r="S27" s="1848"/>
      <c r="T27" s="1848"/>
      <c r="U27" s="1848"/>
      <c r="V27" s="1848"/>
      <c r="W27" s="1848"/>
      <c r="X27" s="1848"/>
      <c r="Y27" s="1848"/>
      <c r="Z27" s="1848"/>
      <c r="AA27" s="1848"/>
      <c r="AB27" s="1848"/>
      <c r="AC27" s="1848"/>
      <c r="AD27" s="1848"/>
      <c r="AE27" s="1848"/>
      <c r="AF27" s="1848"/>
      <c r="AG27" s="1848"/>
      <c r="AH27" s="1848"/>
      <c r="AI27" s="1848"/>
      <c r="AJ27" s="1849"/>
    </row>
    <row r="28" s="433" customFormat="true" ht="45" customHeight="true" x14ac:dyDescent="0.2">
      <c r="A28" s="1851"/>
      <c r="B28" s="1851"/>
      <c r="C28" s="1377" t="s">
        <v>0</v>
      </c>
      <c r="D28" s="1378" t="s">
        <v>1</v>
      </c>
      <c r="E28" s="1378" t="s">
        <v>2</v>
      </c>
      <c r="F28" s="1378" t="s">
        <v>3</v>
      </c>
      <c r="G28" s="1379" t="s">
        <v>4</v>
      </c>
      <c r="H28" s="1378" t="s">
        <v>0</v>
      </c>
      <c r="I28" s="1378" t="s">
        <v>1</v>
      </c>
      <c r="J28" s="1378" t="s">
        <v>2</v>
      </c>
      <c r="K28" s="1378" t="s">
        <v>3</v>
      </c>
      <c r="L28" s="1379" t="s">
        <v>4</v>
      </c>
      <c r="M28" s="1378" t="s">
        <v>0</v>
      </c>
      <c r="N28" s="1378" t="s">
        <v>1</v>
      </c>
      <c r="O28" s="1378" t="s">
        <v>2</v>
      </c>
      <c r="P28" s="1378" t="s">
        <v>3</v>
      </c>
      <c r="Q28" s="1379" t="s">
        <v>4</v>
      </c>
      <c r="R28" s="1378" t="s">
        <v>152</v>
      </c>
      <c r="S28" s="1378" t="s">
        <v>310</v>
      </c>
      <c r="T28" s="1378" t="s">
        <v>154</v>
      </c>
      <c r="U28" s="1378" t="s">
        <v>155</v>
      </c>
      <c r="V28" s="1378" t="s">
        <v>156</v>
      </c>
      <c r="W28" s="1378" t="s">
        <v>157</v>
      </c>
      <c r="X28" s="1378" t="s">
        <v>311</v>
      </c>
      <c r="Y28" s="1378" t="s">
        <v>159</v>
      </c>
      <c r="Z28" s="1378" t="s">
        <v>160</v>
      </c>
      <c r="AA28" s="1378" t="s">
        <v>162</v>
      </c>
      <c r="AB28" s="1378" t="s">
        <v>163</v>
      </c>
      <c r="AC28" s="1378" t="s">
        <v>164</v>
      </c>
      <c r="AD28" s="1378" t="s">
        <v>312</v>
      </c>
      <c r="AE28" s="1378" t="s">
        <v>165</v>
      </c>
      <c r="AF28" s="1378" t="s">
        <v>166</v>
      </c>
      <c r="AG28" s="1378" t="s">
        <v>167</v>
      </c>
      <c r="AH28" s="1378" t="s">
        <v>168</v>
      </c>
      <c r="AI28" s="1378" t="s">
        <v>169</v>
      </c>
      <c r="AJ28" s="1380" t="s">
        <v>170</v>
      </c>
    </row>
    <row r="29" s="307" customFormat="true" ht="17.1" customHeight="true" x14ac:dyDescent="0.2">
      <c r="A29" s="1850" t="s">
        <v>173</v>
      </c>
      <c r="B29" s="1381" t="s">
        <v>49</v>
      </c>
      <c r="C29" s="1382">
        <v>2.7529124819311224</v>
      </c>
      <c r="D29" s="1383">
        <v>3.4469516523990724</v>
      </c>
      <c r="E29" s="1383">
        <v>6.8007823701051793</v>
      </c>
      <c r="F29" s="1383">
        <v>14.332274278951337</v>
      </c>
      <c r="G29" s="1384">
        <v>39.420373569973897</v>
      </c>
      <c r="H29" s="1383">
        <v>35.943061488507126</v>
      </c>
      <c r="I29" s="1383">
        <v>49.630370441769266</v>
      </c>
      <c r="J29" s="1383">
        <v>53.808382939497733</v>
      </c>
      <c r="K29" s="1383">
        <v>60.427367639778772</v>
      </c>
      <c r="L29" s="1384">
        <v>69.827165059296277</v>
      </c>
      <c r="M29" s="1383">
        <v>2.6491506290694313</v>
      </c>
      <c r="N29" s="1383">
        <v>2.5607274829492801</v>
      </c>
      <c r="O29" s="1383">
        <v>4.6400833919754287</v>
      </c>
      <c r="P29" s="1383">
        <v>6.8705245567738684</v>
      </c>
      <c r="Q29" s="1384">
        <v>11.979385585864065</v>
      </c>
      <c r="R29" s="1383">
        <v>3.5755830945482945</v>
      </c>
      <c r="S29" s="1383">
        <v>6.0066258827650678</v>
      </c>
      <c r="T29" s="1383">
        <v>6.50983717190375</v>
      </c>
      <c r="U29" s="1383">
        <v>3.1561656022625719</v>
      </c>
      <c r="V29" s="1383">
        <v>12.687578191403084</v>
      </c>
      <c r="W29" s="1383">
        <v>8.5442935420113439</v>
      </c>
      <c r="X29" s="1383">
        <v>5.0892351413322334</v>
      </c>
      <c r="Y29" s="1383">
        <v>16.049629832317311</v>
      </c>
      <c r="Z29" s="1383">
        <v>15.188522115612852</v>
      </c>
      <c r="AA29" s="1383">
        <v>0.85901162444290668</v>
      </c>
      <c r="AB29" s="1383">
        <v>4.6746260188026998</v>
      </c>
      <c r="AC29" s="1383">
        <v>69.786210844897326</v>
      </c>
      <c r="AD29" s="1383">
        <v>21.906385232113937</v>
      </c>
      <c r="AE29" s="1383">
        <v>2.7023317825917696</v>
      </c>
      <c r="AF29" s="1383">
        <v>5.4425463631595594</v>
      </c>
      <c r="AG29" s="1383">
        <v>6.1880179426420616</v>
      </c>
      <c r="AH29" s="1383">
        <v>3.8845526879483798</v>
      </c>
      <c r="AI29" s="1383">
        <v>2.5984038585075848</v>
      </c>
      <c r="AJ29" s="1385">
        <v>7.5858542341748807</v>
      </c>
    </row>
    <row r="30" s="307" customFormat="true" ht="17.1" customHeight="true" x14ac:dyDescent="0.2">
      <c r="A30" s="1822"/>
      <c r="B30" s="1386" t="s">
        <v>48</v>
      </c>
      <c r="C30" s="1387">
        <v>97.247087518068938</v>
      </c>
      <c r="D30" s="1388">
        <v>96.553048347600892</v>
      </c>
      <c r="E30" s="1388">
        <v>93.199217629894733</v>
      </c>
      <c r="F30" s="1388">
        <v>85.667725721048853</v>
      </c>
      <c r="G30" s="1389">
        <v>60.579626430025932</v>
      </c>
      <c r="H30" s="1388">
        <v>64.056938511492973</v>
      </c>
      <c r="I30" s="1388">
        <v>50.369629558230663</v>
      </c>
      <c r="J30" s="1388">
        <v>46.191617060502224</v>
      </c>
      <c r="K30" s="1388">
        <v>39.572632360221291</v>
      </c>
      <c r="L30" s="1389">
        <v>30.172834940703712</v>
      </c>
      <c r="M30" s="1388">
        <v>97.350849370930575</v>
      </c>
      <c r="N30" s="1388">
        <v>97.439272517050682</v>
      </c>
      <c r="O30" s="1388">
        <v>95.359916608024548</v>
      </c>
      <c r="P30" s="1388">
        <v>93.12947544322617</v>
      </c>
      <c r="Q30" s="1389">
        <v>88.020614414136006</v>
      </c>
      <c r="R30" s="1388">
        <v>96.424416905451665</v>
      </c>
      <c r="S30" s="1388">
        <v>93.993374117234936</v>
      </c>
      <c r="T30" s="1388">
        <v>93.490162828096217</v>
      </c>
      <c r="U30" s="1388">
        <v>96.843834397737453</v>
      </c>
      <c r="V30" s="1388">
        <v>87.31242180859698</v>
      </c>
      <c r="W30" s="1388">
        <v>91.455706457988796</v>
      </c>
      <c r="X30" s="1388">
        <v>94.910764858667747</v>
      </c>
      <c r="Y30" s="1388">
        <v>83.950370167682607</v>
      </c>
      <c r="Z30" s="1388">
        <v>84.811477884387088</v>
      </c>
      <c r="AA30" s="1388">
        <v>99.1409883755571</v>
      </c>
      <c r="AB30" s="1388">
        <v>95.325373981197316</v>
      </c>
      <c r="AC30" s="1388">
        <v>30.213789155102582</v>
      </c>
      <c r="AD30" s="1388">
        <v>78.093614767886137</v>
      </c>
      <c r="AE30" s="1388">
        <v>97.297668217408258</v>
      </c>
      <c r="AF30" s="1388">
        <v>94.557453636840549</v>
      </c>
      <c r="AG30" s="1388">
        <v>93.811982057357923</v>
      </c>
      <c r="AH30" s="1388">
        <v>96.115447312051685</v>
      </c>
      <c r="AI30" s="1388">
        <v>97.401596141492476</v>
      </c>
      <c r="AJ30" s="1390">
        <v>92.414145765825182</v>
      </c>
    </row>
    <row r="31" s="307" customFormat="true" ht="17.1" customHeight="true" x14ac:dyDescent="0.2">
      <c r="A31" s="1822" t="s">
        <v>57</v>
      </c>
      <c r="B31" s="1386" t="s">
        <v>49</v>
      </c>
      <c r="C31" s="1387">
        <v>3.1243844498639448</v>
      </c>
      <c r="D31" s="1388">
        <v>3.9117573297697024</v>
      </c>
      <c r="E31" s="1388">
        <v>7.1390250028871352</v>
      </c>
      <c r="F31" s="1388">
        <v>15.629435713961124</v>
      </c>
      <c r="G31" s="1389">
        <v>40.670322074002222</v>
      </c>
      <c r="H31" s="1388">
        <v>38.101947795849497</v>
      </c>
      <c r="I31" s="1388">
        <v>51.957848097962611</v>
      </c>
      <c r="J31" s="1388">
        <v>56.020317097133109</v>
      </c>
      <c r="K31" s="1388">
        <v>62.02491071037646</v>
      </c>
      <c r="L31" s="1389">
        <v>70.641958794663623</v>
      </c>
      <c r="M31" s="1388">
        <v>3.010411206391518</v>
      </c>
      <c r="N31" s="1388">
        <v>3.0073737391292457</v>
      </c>
      <c r="O31" s="1388">
        <v>4.7777360546237002</v>
      </c>
      <c r="P31" s="1388">
        <v>7.4964322326602506</v>
      </c>
      <c r="Q31" s="1389">
        <v>13.118510688841086</v>
      </c>
      <c r="R31" s="1388">
        <v>3.6218519317881981</v>
      </c>
      <c r="S31" s="1388">
        <v>6.815625576268916</v>
      </c>
      <c r="T31" s="1388">
        <v>8.2731686682664218</v>
      </c>
      <c r="U31" s="1388">
        <v>3.3209776627770555</v>
      </c>
      <c r="V31" s="1388">
        <v>12.767308480564418</v>
      </c>
      <c r="W31" s="1388">
        <v>8.6458031163891551</v>
      </c>
      <c r="X31" s="1388">
        <v>5.6649658261379132</v>
      </c>
      <c r="Y31" s="1388">
        <v>17.043249966694745</v>
      </c>
      <c r="Z31" s="1388">
        <v>15.188522115612852</v>
      </c>
      <c r="AA31" s="1388">
        <v>1.9455326283696797</v>
      </c>
      <c r="AB31" s="1388">
        <v>5.4324181903320685</v>
      </c>
      <c r="AC31" s="1388">
        <v>69.925274857716715</v>
      </c>
      <c r="AD31" s="1388">
        <v>22.17610692626937</v>
      </c>
      <c r="AE31" s="1388">
        <v>2.8067141551941703</v>
      </c>
      <c r="AF31" s="1388">
        <v>5.5856508912290606</v>
      </c>
      <c r="AG31" s="1388">
        <v>7.9995330162725864</v>
      </c>
      <c r="AH31" s="1388">
        <v>5.2585275491665602</v>
      </c>
      <c r="AI31" s="1388">
        <v>2.6658999384156061</v>
      </c>
      <c r="AJ31" s="1390">
        <v>9.2387800500960413</v>
      </c>
    </row>
    <row r="32" s="307" customFormat="true" ht="17.1" customHeight="true" x14ac:dyDescent="0.2">
      <c r="A32" s="1822"/>
      <c r="B32" s="1386" t="s">
        <v>48</v>
      </c>
      <c r="C32" s="1387">
        <v>96.875615550136118</v>
      </c>
      <c r="D32" s="1388">
        <v>96.088242670230258</v>
      </c>
      <c r="E32" s="1388">
        <v>92.860974997112777</v>
      </c>
      <c r="F32" s="1388">
        <v>84.370564286039098</v>
      </c>
      <c r="G32" s="1389">
        <v>59.329677925997615</v>
      </c>
      <c r="H32" s="1388">
        <v>61.898052204150581</v>
      </c>
      <c r="I32" s="1388">
        <v>48.042151902037382</v>
      </c>
      <c r="J32" s="1388">
        <v>43.979682902866827</v>
      </c>
      <c r="K32" s="1388">
        <v>37.97508928962359</v>
      </c>
      <c r="L32" s="1389">
        <v>29.358041205336395</v>
      </c>
      <c r="M32" s="1388">
        <v>96.989588793608434</v>
      </c>
      <c r="N32" s="1388">
        <v>96.992626260870708</v>
      </c>
      <c r="O32" s="1388">
        <v>95.222263945376284</v>
      </c>
      <c r="P32" s="1388">
        <v>92.503567767339817</v>
      </c>
      <c r="Q32" s="1389">
        <v>86.881489311159015</v>
      </c>
      <c r="R32" s="1388">
        <v>96.378148068211758</v>
      </c>
      <c r="S32" s="1388">
        <v>93.184374423731086</v>
      </c>
      <c r="T32" s="1388">
        <v>91.726831331733564</v>
      </c>
      <c r="U32" s="1388">
        <v>96.67902233722296</v>
      </c>
      <c r="V32" s="1388">
        <v>87.232691519435647</v>
      </c>
      <c r="W32" s="1388">
        <v>91.354196883610982</v>
      </c>
      <c r="X32" s="1388">
        <v>94.335034173862084</v>
      </c>
      <c r="Y32" s="1388">
        <v>82.956750033305198</v>
      </c>
      <c r="Z32" s="1388">
        <v>84.811477884387088</v>
      </c>
      <c r="AA32" s="1388">
        <v>98.054467371630352</v>
      </c>
      <c r="AB32" s="1388">
        <v>94.567581809667928</v>
      </c>
      <c r="AC32" s="1388">
        <v>30.074725142283192</v>
      </c>
      <c r="AD32" s="1388">
        <v>77.823893073730702</v>
      </c>
      <c r="AE32" s="1388">
        <v>97.193285844805871</v>
      </c>
      <c r="AF32" s="1388">
        <v>94.414349108771049</v>
      </c>
      <c r="AG32" s="1388">
        <v>92.000466983727421</v>
      </c>
      <c r="AH32" s="1388">
        <v>94.741472450833484</v>
      </c>
      <c r="AI32" s="1388">
        <v>97.334100061584437</v>
      </c>
      <c r="AJ32" s="1390">
        <v>90.761219949903989</v>
      </c>
    </row>
    <row r="33" s="307" customFormat="true" ht="17.1" customHeight="true" x14ac:dyDescent="0.2">
      <c r="A33" s="1822" t="s">
        <v>55</v>
      </c>
      <c r="B33" s="1386" t="s">
        <v>49</v>
      </c>
      <c r="C33" s="438">
        <v>38.679886414791198</v>
      </c>
      <c r="D33" s="438">
        <v>45.982939722502678</v>
      </c>
      <c r="E33" s="438">
        <v>58.123023383989469</v>
      </c>
      <c r="F33" s="438">
        <v>61.704455431985586</v>
      </c>
      <c r="G33" s="438">
        <v>69.426179363374416</v>
      </c>
      <c r="H33" s="438">
        <v>67.525676262053764</v>
      </c>
      <c r="I33" s="438">
        <v>72.215883942942412</v>
      </c>
      <c r="J33" s="438">
        <v>71.269984363592926</v>
      </c>
      <c r="K33" s="438">
        <v>72.871062697403772</v>
      </c>
      <c r="L33" s="438">
        <v>77.002626171572786</v>
      </c>
      <c r="M33" s="438">
        <v>37.940991615494667</v>
      </c>
      <c r="N33" s="438">
        <v>43.521555979832392</v>
      </c>
      <c r="O33" s="438">
        <v>54.466322839585246</v>
      </c>
      <c r="P33" s="438">
        <v>59.950881503505414</v>
      </c>
      <c r="Q33" s="438">
        <v>61.726321460451494</v>
      </c>
      <c r="R33" s="438">
        <v>61.52907385113101</v>
      </c>
      <c r="S33" s="438">
        <v>52.806782161224497</v>
      </c>
      <c r="T33" s="438">
        <v>56.097485219640966</v>
      </c>
      <c r="U33" s="438">
        <v>55.127674322131305</v>
      </c>
      <c r="V33" s="438">
        <v>33.742078289345116</v>
      </c>
      <c r="W33" s="438">
        <v>62.259090917472861</v>
      </c>
      <c r="X33" s="438">
        <v>53.364170902456735</v>
      </c>
      <c r="Y33" s="438">
        <v>44.733600372074434</v>
      </c>
      <c r="Z33" s="438">
        <v>42.707680317574024</v>
      </c>
      <c r="AA33" s="438">
        <v>24.775560304271281</v>
      </c>
      <c r="AB33" s="438">
        <v>28.236049195534108</v>
      </c>
      <c r="AC33" s="438">
        <v>76.043193185223487</v>
      </c>
      <c r="AD33" s="438">
        <v>54.977204204770402</v>
      </c>
      <c r="AE33" s="438">
        <v>15.543094237052891</v>
      </c>
      <c r="AF33" s="438">
        <v>78.77498894811545</v>
      </c>
      <c r="AG33" s="438">
        <v>46.81318800488706</v>
      </c>
      <c r="AH33" s="438">
        <v>52.377045118217367</v>
      </c>
      <c r="AI33" s="438">
        <v>85.48044710005243</v>
      </c>
      <c r="AJ33" s="438">
        <v>47.9783718199959</v>
      </c>
      <c r="AK33" s="1375"/>
    </row>
    <row r="34" s="307" customFormat="true" ht="17.1" customHeight="true" x14ac:dyDescent="0.2">
      <c r="A34" s="1822"/>
      <c r="B34" s="1386" t="s">
        <v>48</v>
      </c>
      <c r="C34" s="438">
        <v>61.320113585208922</v>
      </c>
      <c r="D34" s="438">
        <v>54.017060277497187</v>
      </c>
      <c r="E34" s="438">
        <v>41.876976616010417</v>
      </c>
      <c r="F34" s="438">
        <v>38.295544568014691</v>
      </c>
      <c r="G34" s="438">
        <v>30.573820636625577</v>
      </c>
      <c r="H34" s="438">
        <v>32.47432373794625</v>
      </c>
      <c r="I34" s="438">
        <v>27.784116057057595</v>
      </c>
      <c r="J34" s="438">
        <v>28.730015636407032</v>
      </c>
      <c r="K34" s="438">
        <v>27.128937302596334</v>
      </c>
      <c r="L34" s="438">
        <v>22.997373828427243</v>
      </c>
      <c r="M34" s="438">
        <v>62.059008384505518</v>
      </c>
      <c r="N34" s="438">
        <v>56.478444020167409</v>
      </c>
      <c r="O34" s="438">
        <v>45.53367716041479</v>
      </c>
      <c r="P34" s="438">
        <v>40.049118496494629</v>
      </c>
      <c r="Q34" s="438">
        <v>38.273678539548605</v>
      </c>
      <c r="R34" s="438">
        <v>38.470926148869005</v>
      </c>
      <c r="S34" s="438">
        <v>47.19321783877556</v>
      </c>
      <c r="T34" s="438">
        <v>43.902514780359027</v>
      </c>
      <c r="U34" s="438">
        <v>44.87232567786856</v>
      </c>
      <c r="V34" s="438">
        <v>66.257921710654927</v>
      </c>
      <c r="W34" s="438">
        <v>37.740909082527338</v>
      </c>
      <c r="X34" s="438">
        <v>46.635829097543201</v>
      </c>
      <c r="Y34" s="438">
        <v>55.266399627925431</v>
      </c>
      <c r="Z34" s="438">
        <v>57.292319682426061</v>
      </c>
      <c r="AA34" s="438">
        <v>75.224439695728833</v>
      </c>
      <c r="AB34" s="438">
        <v>71.763950804465864</v>
      </c>
      <c r="AC34" s="438">
        <v>23.956806814776421</v>
      </c>
      <c r="AD34" s="438">
        <v>45.022795795229754</v>
      </c>
      <c r="AE34" s="438">
        <v>84.456905762947258</v>
      </c>
      <c r="AF34" s="438">
        <v>21.225011051884753</v>
      </c>
      <c r="AG34" s="438">
        <v>53.186811995112826</v>
      </c>
      <c r="AH34" s="438">
        <v>47.622954881782789</v>
      </c>
      <c r="AI34" s="438">
        <v>14.519552899947563</v>
      </c>
      <c r="AJ34" s="438">
        <v>52.021628180004107</v>
      </c>
      <c r="AK34" s="1375"/>
    </row>
    <row r="35" s="307" customFormat="true" ht="17.1" customHeight="true" x14ac:dyDescent="0.2">
      <c r="A35" s="1822" t="s">
        <v>174</v>
      </c>
      <c r="B35" s="1386" t="s">
        <v>49</v>
      </c>
      <c r="C35" s="438">
        <v>53.091483675886252</v>
      </c>
      <c r="D35" s="438">
        <v>60.759339131452414</v>
      </c>
      <c r="E35" s="438">
        <v>71.140120021353368</v>
      </c>
      <c r="F35" s="438">
        <v>70.069528571473043</v>
      </c>
      <c r="G35" s="438">
        <v>70.741101219289376</v>
      </c>
      <c r="H35" s="438">
        <v>71.367300211694229</v>
      </c>
      <c r="I35" s="438">
        <v>72.908473193157221</v>
      </c>
      <c r="J35" s="438">
        <v>71.104941965631141</v>
      </c>
      <c r="K35" s="438">
        <v>72.782870032216834</v>
      </c>
      <c r="L35" s="438">
        <v>77.193047272214287</v>
      </c>
      <c r="M35" s="438">
        <v>52.07984758112071</v>
      </c>
      <c r="N35" s="438">
        <v>57.913334082620914</v>
      </c>
      <c r="O35" s="438">
        <v>69.914527930300963</v>
      </c>
      <c r="P35" s="438">
        <v>70.862088239129719</v>
      </c>
      <c r="Q35" s="438">
        <v>67.181911411253338</v>
      </c>
      <c r="R35" s="438">
        <v>76.388197135311842</v>
      </c>
      <c r="S35" s="438">
        <v>56.707793360289017</v>
      </c>
      <c r="T35" s="438">
        <v>61.459830609140965</v>
      </c>
      <c r="U35" s="438">
        <v>57.94718982847963</v>
      </c>
      <c r="V35" s="438">
        <v>54.705393680376091</v>
      </c>
      <c r="W35" s="438">
        <v>64.974252334607584</v>
      </c>
      <c r="X35" s="438">
        <v>74.992453065459884</v>
      </c>
      <c r="Y35" s="438">
        <v>68.916388035359276</v>
      </c>
      <c r="Z35" s="438">
        <v>45.984760470385353</v>
      </c>
      <c r="AA35" s="438">
        <v>33.128037550689001</v>
      </c>
      <c r="AB35" s="438">
        <v>36.480438047821316</v>
      </c>
      <c r="AC35" s="438">
        <v>78.738384756119899</v>
      </c>
      <c r="AD35" s="438">
        <v>55.408269064062118</v>
      </c>
      <c r="AE35" s="438">
        <v>29.793703165035581</v>
      </c>
      <c r="AF35" s="438">
        <v>83.96712836175162</v>
      </c>
      <c r="AG35" s="438">
        <v>64.588365973985631</v>
      </c>
      <c r="AH35" s="438">
        <v>62.929283766432889</v>
      </c>
      <c r="AI35" s="438">
        <v>89.299962808990784</v>
      </c>
      <c r="AJ35" s="438">
        <v>59.409641579327278</v>
      </c>
      <c r="AK35" s="1375"/>
    </row>
    <row r="36" s="307" customFormat="true" ht="17.1" customHeight="true" x14ac:dyDescent="0.2">
      <c r="A36" s="1822"/>
      <c r="B36" s="1386" t="s">
        <v>48</v>
      </c>
      <c r="C36" s="438">
        <v>46.908516324113549</v>
      </c>
      <c r="D36" s="438">
        <v>39.24066086854733</v>
      </c>
      <c r="E36" s="438">
        <v>28.859879978646585</v>
      </c>
      <c r="F36" s="438">
        <v>29.930471428527067</v>
      </c>
      <c r="G36" s="438">
        <v>29.258898780710595</v>
      </c>
      <c r="H36" s="438">
        <v>28.632699788305811</v>
      </c>
      <c r="I36" s="438">
        <v>27.091526806842804</v>
      </c>
      <c r="J36" s="438">
        <v>28.895058034368848</v>
      </c>
      <c r="K36" s="438">
        <v>27.217129967783276</v>
      </c>
      <c r="L36" s="438">
        <v>22.806952727785738</v>
      </c>
      <c r="M36" s="438">
        <v>47.920152418879084</v>
      </c>
      <c r="N36" s="438">
        <v>42.086665917378987</v>
      </c>
      <c r="O36" s="438">
        <v>30.085472069699009</v>
      </c>
      <c r="P36" s="438">
        <v>29.137911760870267</v>
      </c>
      <c r="Q36" s="438">
        <v>32.818088588746704</v>
      </c>
      <c r="R36" s="438">
        <v>23.611802864688126</v>
      </c>
      <c r="S36" s="438">
        <v>43.292206639710912</v>
      </c>
      <c r="T36" s="438">
        <v>38.540169390859155</v>
      </c>
      <c r="U36" s="438">
        <v>42.052810171520363</v>
      </c>
      <c r="V36" s="438">
        <v>45.294606319623711</v>
      </c>
      <c r="W36" s="438">
        <v>35.02574766539243</v>
      </c>
      <c r="X36" s="438">
        <v>25.00754693454012</v>
      </c>
      <c r="Y36" s="438">
        <v>31.083611964640628</v>
      </c>
      <c r="Z36" s="438">
        <v>54.015239529614753</v>
      </c>
      <c r="AA36" s="438">
        <v>66.8719624493109</v>
      </c>
      <c r="AB36" s="438">
        <v>63.519561952178783</v>
      </c>
      <c r="AC36" s="438">
        <v>21.261615243880037</v>
      </c>
      <c r="AD36" s="438">
        <v>44.591730935937996</v>
      </c>
      <c r="AE36" s="438">
        <v>70.206296834964505</v>
      </c>
      <c r="AF36" s="438">
        <v>16.032871638248434</v>
      </c>
      <c r="AG36" s="438">
        <v>35.411634026014411</v>
      </c>
      <c r="AH36" s="438">
        <v>37.070716233567161</v>
      </c>
      <c r="AI36" s="438">
        <v>10.7000371910092</v>
      </c>
      <c r="AJ36" s="438">
        <v>40.590358420672686</v>
      </c>
      <c r="AK36" s="1375"/>
    </row>
    <row r="37" s="307" customFormat="true" ht="17.1" customHeight="true" x14ac:dyDescent="0.2">
      <c r="A37" s="1822" t="s">
        <v>56</v>
      </c>
      <c r="B37" s="1386" t="s">
        <v>49</v>
      </c>
      <c r="C37" s="438">
        <v>3.5536073869883529</v>
      </c>
      <c r="D37" s="438">
        <v>2.4170463616042386</v>
      </c>
      <c r="E37" s="438">
        <v>1.8586736950710785</v>
      </c>
      <c r="F37" s="438">
        <v>1.8996545253131638</v>
      </c>
      <c r="G37" s="438">
        <v>0.44341760432830818</v>
      </c>
      <c r="H37" s="438">
        <v>0.89793048738536341</v>
      </c>
      <c r="I37" s="438">
        <v>0.96131293237157101</v>
      </c>
      <c r="J37" s="438">
        <v>0.16198599649851955</v>
      </c>
      <c r="K37" s="438">
        <v>0.12385147155386361</v>
      </c>
      <c r="L37" s="438">
        <v>0.14139846133575051</v>
      </c>
      <c r="M37" s="438">
        <v>3.5708822817339176</v>
      </c>
      <c r="N37" s="438">
        <v>2.7338026838245355</v>
      </c>
      <c r="O37" s="438">
        <v>2.1821814656551961</v>
      </c>
      <c r="P37" s="438">
        <v>1.9520048726366073</v>
      </c>
      <c r="Q37" s="438">
        <v>1.2129677025197305</v>
      </c>
      <c r="R37" s="438">
        <v>4.3136491193168123</v>
      </c>
      <c r="S37" s="438">
        <v>3.7618416667910921</v>
      </c>
      <c r="T37" s="438">
        <v>0.42201770956524171</v>
      </c>
      <c r="U37" s="438">
        <v>0.57129241675428311</v>
      </c>
      <c r="V37" s="438">
        <v>4.0603765491370964</v>
      </c>
      <c r="W37" s="438">
        <v>0.43750607622168514</v>
      </c>
      <c r="X37" s="438">
        <v>4.9083639447397678</v>
      </c>
      <c r="Y37" s="438">
        <v>0.21273887820543119</v>
      </c>
      <c r="Z37" s="438">
        <v>4.2018868260510684</v>
      </c>
      <c r="AA37" s="438">
        <v>5.2769303649290134</v>
      </c>
      <c r="AB37" s="438">
        <v>6.6283207833747912</v>
      </c>
      <c r="AC37" s="438">
        <v>0.96719381578682673</v>
      </c>
      <c r="AD37" s="438">
        <v>0.1216857153870964</v>
      </c>
      <c r="AE37" s="438">
        <v>7.7580748125926773</v>
      </c>
      <c r="AF37" s="438">
        <v>0.17280038778217552</v>
      </c>
      <c r="AG37" s="438">
        <v>3.0163118232218622</v>
      </c>
      <c r="AH37" s="438">
        <v>0.69746853059055758</v>
      </c>
      <c r="AI37" s="438">
        <v>0.49017284094645586</v>
      </c>
      <c r="AJ37" s="438">
        <v>2.3883239988262179</v>
      </c>
      <c r="AK37" s="1375"/>
    </row>
    <row r="38" s="307" customFormat="true" ht="17.1" customHeight="true" x14ac:dyDescent="0.2">
      <c r="A38" s="1822"/>
      <c r="B38" s="1386" t="s">
        <v>48</v>
      </c>
      <c r="C38" s="438">
        <v>96.446392613011668</v>
      </c>
      <c r="D38" s="438">
        <v>97.582953638395736</v>
      </c>
      <c r="E38" s="438">
        <v>98.141326304928938</v>
      </c>
      <c r="F38" s="438">
        <v>98.100345474686904</v>
      </c>
      <c r="G38" s="438">
        <v>99.556582395671725</v>
      </c>
      <c r="H38" s="438">
        <v>99.102069512614648</v>
      </c>
      <c r="I38" s="438">
        <v>99.038687067628402</v>
      </c>
      <c r="J38" s="438">
        <v>99.838014003501499</v>
      </c>
      <c r="K38" s="438">
        <v>99.876148528446137</v>
      </c>
      <c r="L38" s="438">
        <v>99.858601538664246</v>
      </c>
      <c r="M38" s="438">
        <v>96.429117718266056</v>
      </c>
      <c r="N38" s="438">
        <v>97.266197316175422</v>
      </c>
      <c r="O38" s="438">
        <v>97.817818534344752</v>
      </c>
      <c r="P38" s="438">
        <v>98.047995127363478</v>
      </c>
      <c r="Q38" s="438">
        <v>98.787032297480238</v>
      </c>
      <c r="R38" s="438">
        <v>95.686350880683122</v>
      </c>
      <c r="S38" s="438">
        <v>96.238158333208986</v>
      </c>
      <c r="T38" s="438">
        <v>99.577982290434747</v>
      </c>
      <c r="U38" s="438">
        <v>99.428707583245682</v>
      </c>
      <c r="V38" s="438">
        <v>95.939623450862925</v>
      </c>
      <c r="W38" s="438">
        <v>99.56249392377832</v>
      </c>
      <c r="X38" s="438">
        <v>95.091636055260224</v>
      </c>
      <c r="Y38" s="438">
        <v>99.787261121794558</v>
      </c>
      <c r="Z38" s="438">
        <v>95.79811317394892</v>
      </c>
      <c r="AA38" s="438">
        <v>94.723069635071056</v>
      </c>
      <c r="AB38" s="438">
        <v>93.371679216625196</v>
      </c>
      <c r="AC38" s="438">
        <v>99.032806184213158</v>
      </c>
      <c r="AD38" s="438">
        <v>99.878314284612898</v>
      </c>
      <c r="AE38" s="438">
        <v>92.241925187407475</v>
      </c>
      <c r="AF38" s="438">
        <v>99.827199612217825</v>
      </c>
      <c r="AG38" s="438">
        <v>96.983688176778202</v>
      </c>
      <c r="AH38" s="438">
        <v>99.302531469409416</v>
      </c>
      <c r="AI38" s="438">
        <v>99.509827159053543</v>
      </c>
      <c r="AJ38" s="438">
        <v>97.611676001173791</v>
      </c>
      <c r="AK38" s="1375"/>
    </row>
    <row r="39" s="307" customFormat="true" ht="17.1" customHeight="true" x14ac:dyDescent="0.2">
      <c r="A39" s="1822" t="s">
        <v>53</v>
      </c>
      <c r="B39" s="1386" t="s">
        <v>49</v>
      </c>
      <c r="C39" s="438" t="s">
        <v>35</v>
      </c>
      <c r="D39" s="438" t="s">
        <v>35</v>
      </c>
      <c r="E39" s="438" t="s">
        <v>35</v>
      </c>
      <c r="F39" s="438" t="s">
        <v>35</v>
      </c>
      <c r="G39" s="438" t="s">
        <v>35</v>
      </c>
      <c r="H39" s="438" t="s">
        <v>35</v>
      </c>
      <c r="I39" s="438" t="s">
        <v>35</v>
      </c>
      <c r="J39" s="438" t="s">
        <v>35</v>
      </c>
      <c r="K39" s="438" t="s">
        <v>35</v>
      </c>
      <c r="L39" s="438" t="s">
        <v>35</v>
      </c>
      <c r="M39" s="438" t="s">
        <v>35</v>
      </c>
      <c r="N39" s="438" t="s">
        <v>35</v>
      </c>
      <c r="O39" s="438" t="s">
        <v>35</v>
      </c>
      <c r="P39" s="438" t="s">
        <v>35</v>
      </c>
      <c r="Q39" s="438" t="s">
        <v>35</v>
      </c>
      <c r="R39" s="438" t="s">
        <v>35</v>
      </c>
      <c r="S39" s="438" t="s">
        <v>35</v>
      </c>
      <c r="T39" s="438" t="s">
        <v>35</v>
      </c>
      <c r="U39" s="438" t="s">
        <v>35</v>
      </c>
      <c r="V39" s="438" t="s">
        <v>35</v>
      </c>
      <c r="W39" s="438" t="s">
        <v>35</v>
      </c>
      <c r="X39" s="438" t="s">
        <v>35</v>
      </c>
      <c r="Y39" s="438" t="s">
        <v>35</v>
      </c>
      <c r="Z39" s="438" t="s">
        <v>35</v>
      </c>
      <c r="AA39" s="438" t="s">
        <v>35</v>
      </c>
      <c r="AB39" s="438" t="s">
        <v>35</v>
      </c>
      <c r="AC39" s="438" t="s">
        <v>35</v>
      </c>
      <c r="AD39" s="438" t="s">
        <v>35</v>
      </c>
      <c r="AE39" s="438" t="s">
        <v>35</v>
      </c>
      <c r="AF39" s="438" t="s">
        <v>35</v>
      </c>
      <c r="AG39" s="438" t="s">
        <v>35</v>
      </c>
      <c r="AH39" s="438" t="s">
        <v>35</v>
      </c>
      <c r="AI39" s="438" t="s">
        <v>35</v>
      </c>
      <c r="AJ39" s="438" t="s">
        <v>35</v>
      </c>
    </row>
    <row r="40" s="307" customFormat="true" ht="17.1" customHeight="true" x14ac:dyDescent="0.2">
      <c r="A40" s="1822"/>
      <c r="B40" s="1386" t="s">
        <v>48</v>
      </c>
      <c r="C40" s="438" t="s">
        <v>35</v>
      </c>
      <c r="D40" s="438" t="s">
        <v>35</v>
      </c>
      <c r="E40" s="438" t="s">
        <v>35</v>
      </c>
      <c r="F40" s="438" t="s">
        <v>35</v>
      </c>
      <c r="G40" s="438" t="s">
        <v>35</v>
      </c>
      <c r="H40" s="438" t="s">
        <v>35</v>
      </c>
      <c r="I40" s="438" t="s">
        <v>35</v>
      </c>
      <c r="J40" s="438" t="s">
        <v>35</v>
      </c>
      <c r="K40" s="438" t="s">
        <v>35</v>
      </c>
      <c r="L40" s="438" t="s">
        <v>35</v>
      </c>
      <c r="M40" s="438" t="s">
        <v>35</v>
      </c>
      <c r="N40" s="438" t="s">
        <v>35</v>
      </c>
      <c r="O40" s="438" t="s">
        <v>35</v>
      </c>
      <c r="P40" s="438" t="s">
        <v>35</v>
      </c>
      <c r="Q40" s="438" t="s">
        <v>35</v>
      </c>
      <c r="R40" s="438" t="s">
        <v>35</v>
      </c>
      <c r="S40" s="438" t="s">
        <v>35</v>
      </c>
      <c r="T40" s="438" t="s">
        <v>35</v>
      </c>
      <c r="U40" s="438" t="s">
        <v>35</v>
      </c>
      <c r="V40" s="438" t="s">
        <v>35</v>
      </c>
      <c r="W40" s="438" t="s">
        <v>35</v>
      </c>
      <c r="X40" s="438" t="s">
        <v>35</v>
      </c>
      <c r="Y40" s="438" t="s">
        <v>35</v>
      </c>
      <c r="Z40" s="438" t="s">
        <v>35</v>
      </c>
      <c r="AA40" s="438" t="s">
        <v>35</v>
      </c>
      <c r="AB40" s="438" t="s">
        <v>35</v>
      </c>
      <c r="AC40" s="438" t="s">
        <v>35</v>
      </c>
      <c r="AD40" s="438" t="s">
        <v>35</v>
      </c>
      <c r="AE40" s="438" t="s">
        <v>35</v>
      </c>
      <c r="AF40" s="438" t="s">
        <v>35</v>
      </c>
      <c r="AG40" s="438" t="s">
        <v>35</v>
      </c>
      <c r="AH40" s="438" t="s">
        <v>35</v>
      </c>
      <c r="AI40" s="438" t="s">
        <v>35</v>
      </c>
      <c r="AJ40" s="438" t="s">
        <v>35</v>
      </c>
    </row>
    <row r="41" s="307" customFormat="true" ht="17.1" customHeight="true" x14ac:dyDescent="0.2">
      <c r="A41" s="1822" t="s">
        <v>52</v>
      </c>
      <c r="B41" s="1386" t="s">
        <v>49</v>
      </c>
      <c r="C41" s="438" t="s">
        <v>35</v>
      </c>
      <c r="D41" s="438" t="s">
        <v>35</v>
      </c>
      <c r="E41" s="438" t="s">
        <v>35</v>
      </c>
      <c r="F41" s="438" t="s">
        <v>35</v>
      </c>
      <c r="G41" s="438" t="s">
        <v>35</v>
      </c>
      <c r="H41" s="438" t="s">
        <v>35</v>
      </c>
      <c r="I41" s="438" t="s">
        <v>35</v>
      </c>
      <c r="J41" s="438" t="s">
        <v>35</v>
      </c>
      <c r="K41" s="438" t="s">
        <v>35</v>
      </c>
      <c r="L41" s="438" t="s">
        <v>35</v>
      </c>
      <c r="M41" s="438" t="s">
        <v>35</v>
      </c>
      <c r="N41" s="438" t="s">
        <v>35</v>
      </c>
      <c r="O41" s="438" t="s">
        <v>35</v>
      </c>
      <c r="P41" s="438" t="s">
        <v>35</v>
      </c>
      <c r="Q41" s="438" t="s">
        <v>35</v>
      </c>
      <c r="R41" s="438" t="s">
        <v>35</v>
      </c>
      <c r="S41" s="438" t="s">
        <v>35</v>
      </c>
      <c r="T41" s="438" t="s">
        <v>35</v>
      </c>
      <c r="U41" s="438" t="s">
        <v>35</v>
      </c>
      <c r="V41" s="438" t="s">
        <v>35</v>
      </c>
      <c r="W41" s="438" t="s">
        <v>35</v>
      </c>
      <c r="X41" s="438" t="s">
        <v>35</v>
      </c>
      <c r="Y41" s="438" t="s">
        <v>35</v>
      </c>
      <c r="Z41" s="438" t="s">
        <v>35</v>
      </c>
      <c r="AA41" s="438" t="s">
        <v>35</v>
      </c>
      <c r="AB41" s="438" t="s">
        <v>35</v>
      </c>
      <c r="AC41" s="438" t="s">
        <v>35</v>
      </c>
      <c r="AD41" s="438" t="s">
        <v>35</v>
      </c>
      <c r="AE41" s="438" t="s">
        <v>35</v>
      </c>
      <c r="AF41" s="438" t="s">
        <v>35</v>
      </c>
      <c r="AG41" s="438" t="s">
        <v>35</v>
      </c>
      <c r="AH41" s="438" t="s">
        <v>35</v>
      </c>
      <c r="AI41" s="438" t="s">
        <v>35</v>
      </c>
      <c r="AJ41" s="438" t="s">
        <v>35</v>
      </c>
    </row>
    <row r="42" s="307" customFormat="true" ht="17.1" customHeight="true" x14ac:dyDescent="0.2">
      <c r="A42" s="1822"/>
      <c r="B42" s="1386" t="s">
        <v>48</v>
      </c>
      <c r="C42" s="438" t="s">
        <v>35</v>
      </c>
      <c r="D42" s="438" t="s">
        <v>35</v>
      </c>
      <c r="E42" s="438" t="s">
        <v>35</v>
      </c>
      <c r="F42" s="438" t="s">
        <v>35</v>
      </c>
      <c r="G42" s="438" t="s">
        <v>35</v>
      </c>
      <c r="H42" s="438" t="s">
        <v>35</v>
      </c>
      <c r="I42" s="438" t="s">
        <v>35</v>
      </c>
      <c r="J42" s="438" t="s">
        <v>35</v>
      </c>
      <c r="K42" s="438" t="s">
        <v>35</v>
      </c>
      <c r="L42" s="438" t="s">
        <v>35</v>
      </c>
      <c r="M42" s="438" t="s">
        <v>35</v>
      </c>
      <c r="N42" s="438" t="s">
        <v>35</v>
      </c>
      <c r="O42" s="438" t="s">
        <v>35</v>
      </c>
      <c r="P42" s="438" t="s">
        <v>35</v>
      </c>
      <c r="Q42" s="438" t="s">
        <v>35</v>
      </c>
      <c r="R42" s="438" t="s">
        <v>35</v>
      </c>
      <c r="S42" s="438" t="s">
        <v>35</v>
      </c>
      <c r="T42" s="438" t="s">
        <v>35</v>
      </c>
      <c r="U42" s="438" t="s">
        <v>35</v>
      </c>
      <c r="V42" s="438" t="s">
        <v>35</v>
      </c>
      <c r="W42" s="438" t="s">
        <v>35</v>
      </c>
      <c r="X42" s="438" t="s">
        <v>35</v>
      </c>
      <c r="Y42" s="438" t="s">
        <v>35</v>
      </c>
      <c r="Z42" s="438" t="s">
        <v>35</v>
      </c>
      <c r="AA42" s="438" t="s">
        <v>35</v>
      </c>
      <c r="AB42" s="438" t="s">
        <v>35</v>
      </c>
      <c r="AC42" s="438" t="s">
        <v>35</v>
      </c>
      <c r="AD42" s="438" t="s">
        <v>35</v>
      </c>
      <c r="AE42" s="438" t="s">
        <v>35</v>
      </c>
      <c r="AF42" s="438" t="s">
        <v>35</v>
      </c>
      <c r="AG42" s="438" t="s">
        <v>35</v>
      </c>
      <c r="AH42" s="438" t="s">
        <v>35</v>
      </c>
      <c r="AI42" s="438" t="s">
        <v>35</v>
      </c>
      <c r="AJ42" s="438" t="s">
        <v>35</v>
      </c>
    </row>
    <row r="43" s="307" customFormat="true" ht="17.1" customHeight="true" x14ac:dyDescent="0.2">
      <c r="A43" s="1822" t="s">
        <v>175</v>
      </c>
      <c r="B43" s="1386" t="s">
        <v>49</v>
      </c>
      <c r="C43" s="438" t="s">
        <v>35</v>
      </c>
      <c r="D43" s="438" t="s">
        <v>35</v>
      </c>
      <c r="E43" s="438" t="s">
        <v>35</v>
      </c>
      <c r="F43" s="438" t="s">
        <v>35</v>
      </c>
      <c r="G43" s="438" t="s">
        <v>35</v>
      </c>
      <c r="H43" s="438" t="s">
        <v>35</v>
      </c>
      <c r="I43" s="438" t="s">
        <v>35</v>
      </c>
      <c r="J43" s="438" t="s">
        <v>35</v>
      </c>
      <c r="K43" s="438" t="s">
        <v>35</v>
      </c>
      <c r="L43" s="438" t="s">
        <v>35</v>
      </c>
      <c r="M43" s="438" t="s">
        <v>35</v>
      </c>
      <c r="N43" s="438" t="s">
        <v>35</v>
      </c>
      <c r="O43" s="438" t="s">
        <v>35</v>
      </c>
      <c r="P43" s="438" t="s">
        <v>35</v>
      </c>
      <c r="Q43" s="438" t="s">
        <v>35</v>
      </c>
      <c r="R43" s="438" t="s">
        <v>35</v>
      </c>
      <c r="S43" s="438" t="s">
        <v>35</v>
      </c>
      <c r="T43" s="438" t="s">
        <v>35</v>
      </c>
      <c r="U43" s="438" t="s">
        <v>35</v>
      </c>
      <c r="V43" s="438" t="s">
        <v>35</v>
      </c>
      <c r="W43" s="438" t="s">
        <v>35</v>
      </c>
      <c r="X43" s="438" t="s">
        <v>35</v>
      </c>
      <c r="Y43" s="438" t="s">
        <v>35</v>
      </c>
      <c r="Z43" s="438" t="s">
        <v>35</v>
      </c>
      <c r="AA43" s="438" t="s">
        <v>35</v>
      </c>
      <c r="AB43" s="438" t="s">
        <v>35</v>
      </c>
      <c r="AC43" s="438" t="s">
        <v>35</v>
      </c>
      <c r="AD43" s="438" t="s">
        <v>35</v>
      </c>
      <c r="AE43" s="438" t="s">
        <v>35</v>
      </c>
      <c r="AF43" s="438" t="s">
        <v>35</v>
      </c>
      <c r="AG43" s="438" t="s">
        <v>35</v>
      </c>
      <c r="AH43" s="438" t="s">
        <v>35</v>
      </c>
      <c r="AI43" s="438" t="s">
        <v>35</v>
      </c>
      <c r="AJ43" s="438" t="s">
        <v>35</v>
      </c>
    </row>
    <row r="44" s="307" customFormat="true" ht="17.1" customHeight="true" x14ac:dyDescent="0.2">
      <c r="A44" s="1822"/>
      <c r="B44" s="1386" t="s">
        <v>48</v>
      </c>
      <c r="C44" s="438" t="s">
        <v>35</v>
      </c>
      <c r="D44" s="438" t="s">
        <v>35</v>
      </c>
      <c r="E44" s="438" t="s">
        <v>35</v>
      </c>
      <c r="F44" s="438" t="s">
        <v>35</v>
      </c>
      <c r="G44" s="438" t="s">
        <v>35</v>
      </c>
      <c r="H44" s="438" t="s">
        <v>35</v>
      </c>
      <c r="I44" s="438" t="s">
        <v>35</v>
      </c>
      <c r="J44" s="438" t="s">
        <v>35</v>
      </c>
      <c r="K44" s="438" t="s">
        <v>35</v>
      </c>
      <c r="L44" s="438" t="s">
        <v>35</v>
      </c>
      <c r="M44" s="438" t="s">
        <v>35</v>
      </c>
      <c r="N44" s="438" t="s">
        <v>35</v>
      </c>
      <c r="O44" s="438" t="s">
        <v>35</v>
      </c>
      <c r="P44" s="438" t="s">
        <v>35</v>
      </c>
      <c r="Q44" s="438" t="s">
        <v>35</v>
      </c>
      <c r="R44" s="438" t="s">
        <v>35</v>
      </c>
      <c r="S44" s="438" t="s">
        <v>35</v>
      </c>
      <c r="T44" s="438" t="s">
        <v>35</v>
      </c>
      <c r="U44" s="438" t="s">
        <v>35</v>
      </c>
      <c r="V44" s="438" t="s">
        <v>35</v>
      </c>
      <c r="W44" s="438" t="s">
        <v>35</v>
      </c>
      <c r="X44" s="438" t="s">
        <v>35</v>
      </c>
      <c r="Y44" s="438" t="s">
        <v>35</v>
      </c>
      <c r="Z44" s="438" t="s">
        <v>35</v>
      </c>
      <c r="AA44" s="438" t="s">
        <v>35</v>
      </c>
      <c r="AB44" s="438" t="s">
        <v>35</v>
      </c>
      <c r="AC44" s="438" t="s">
        <v>35</v>
      </c>
      <c r="AD44" s="438" t="s">
        <v>35</v>
      </c>
      <c r="AE44" s="438" t="s">
        <v>35</v>
      </c>
      <c r="AF44" s="438" t="s">
        <v>35</v>
      </c>
      <c r="AG44" s="438" t="s">
        <v>35</v>
      </c>
      <c r="AH44" s="438" t="s">
        <v>35</v>
      </c>
      <c r="AI44" s="438" t="s">
        <v>35</v>
      </c>
      <c r="AJ44" s="438" t="s">
        <v>35</v>
      </c>
    </row>
    <row r="45" s="307" customFormat="true" ht="17.1" customHeight="true" x14ac:dyDescent="0.2">
      <c r="A45" s="1822" t="s">
        <v>176</v>
      </c>
      <c r="B45" s="1386" t="s">
        <v>49</v>
      </c>
      <c r="C45" s="438" t="s">
        <v>35</v>
      </c>
      <c r="D45" s="438" t="s">
        <v>35</v>
      </c>
      <c r="E45" s="438" t="s">
        <v>35</v>
      </c>
      <c r="F45" s="438" t="s">
        <v>35</v>
      </c>
      <c r="G45" s="438" t="s">
        <v>35</v>
      </c>
      <c r="H45" s="438" t="s">
        <v>35</v>
      </c>
      <c r="I45" s="438" t="s">
        <v>35</v>
      </c>
      <c r="J45" s="438" t="s">
        <v>35</v>
      </c>
      <c r="K45" s="438" t="s">
        <v>35</v>
      </c>
      <c r="L45" s="438" t="s">
        <v>35</v>
      </c>
      <c r="M45" s="438" t="s">
        <v>35</v>
      </c>
      <c r="N45" s="438" t="s">
        <v>35</v>
      </c>
      <c r="O45" s="438" t="s">
        <v>35</v>
      </c>
      <c r="P45" s="438" t="s">
        <v>35</v>
      </c>
      <c r="Q45" s="438" t="s">
        <v>35</v>
      </c>
      <c r="R45" s="438" t="s">
        <v>35</v>
      </c>
      <c r="S45" s="438" t="s">
        <v>35</v>
      </c>
      <c r="T45" s="438" t="s">
        <v>35</v>
      </c>
      <c r="U45" s="438" t="s">
        <v>35</v>
      </c>
      <c r="V45" s="438" t="s">
        <v>35</v>
      </c>
      <c r="W45" s="438" t="s">
        <v>35</v>
      </c>
      <c r="X45" s="438" t="s">
        <v>35</v>
      </c>
      <c r="Y45" s="438" t="s">
        <v>35</v>
      </c>
      <c r="Z45" s="438" t="s">
        <v>35</v>
      </c>
      <c r="AA45" s="438" t="s">
        <v>35</v>
      </c>
      <c r="AB45" s="438" t="s">
        <v>35</v>
      </c>
      <c r="AC45" s="438" t="s">
        <v>35</v>
      </c>
      <c r="AD45" s="438" t="s">
        <v>35</v>
      </c>
      <c r="AE45" s="438" t="s">
        <v>35</v>
      </c>
      <c r="AF45" s="438" t="s">
        <v>35</v>
      </c>
      <c r="AG45" s="438" t="s">
        <v>35</v>
      </c>
      <c r="AH45" s="438" t="s">
        <v>35</v>
      </c>
      <c r="AI45" s="438" t="s">
        <v>35</v>
      </c>
      <c r="AJ45" s="438" t="s">
        <v>35</v>
      </c>
    </row>
    <row r="46" s="307" customFormat="true" ht="17.1" customHeight="true" x14ac:dyDescent="0.2">
      <c r="A46" s="1823"/>
      <c r="B46" s="1391" t="s">
        <v>48</v>
      </c>
      <c r="C46" s="440" t="s">
        <v>35</v>
      </c>
      <c r="D46" s="440" t="s">
        <v>35</v>
      </c>
      <c r="E46" s="440" t="s">
        <v>35</v>
      </c>
      <c r="F46" s="440" t="s">
        <v>35</v>
      </c>
      <c r="G46" s="440" t="s">
        <v>35</v>
      </c>
      <c r="H46" s="440" t="s">
        <v>35</v>
      </c>
      <c r="I46" s="440" t="s">
        <v>35</v>
      </c>
      <c r="J46" s="440" t="s">
        <v>35</v>
      </c>
      <c r="K46" s="440" t="s">
        <v>35</v>
      </c>
      <c r="L46" s="440" t="s">
        <v>35</v>
      </c>
      <c r="M46" s="440" t="s">
        <v>35</v>
      </c>
      <c r="N46" s="440" t="s">
        <v>35</v>
      </c>
      <c r="O46" s="440" t="s">
        <v>35</v>
      </c>
      <c r="P46" s="440" t="s">
        <v>35</v>
      </c>
      <c r="Q46" s="440" t="s">
        <v>35</v>
      </c>
      <c r="R46" s="440" t="s">
        <v>35</v>
      </c>
      <c r="S46" s="440" t="s">
        <v>35</v>
      </c>
      <c r="T46" s="440" t="s">
        <v>35</v>
      </c>
      <c r="U46" s="440" t="s">
        <v>35</v>
      </c>
      <c r="V46" s="440" t="s">
        <v>35</v>
      </c>
      <c r="W46" s="440" t="s">
        <v>35</v>
      </c>
      <c r="X46" s="440" t="s">
        <v>35</v>
      </c>
      <c r="Y46" s="440" t="s">
        <v>35</v>
      </c>
      <c r="Z46" s="440" t="s">
        <v>35</v>
      </c>
      <c r="AA46" s="440" t="s">
        <v>35</v>
      </c>
      <c r="AB46" s="440" t="s">
        <v>35</v>
      </c>
      <c r="AC46" s="440" t="s">
        <v>35</v>
      </c>
      <c r="AD46" s="440" t="s">
        <v>35</v>
      </c>
      <c r="AE46" s="440" t="s">
        <v>35</v>
      </c>
      <c r="AF46" s="440" t="s">
        <v>35</v>
      </c>
      <c r="AG46" s="440" t="s">
        <v>35</v>
      </c>
      <c r="AH46" s="440" t="s">
        <v>35</v>
      </c>
      <c r="AI46" s="440" t="s">
        <v>35</v>
      </c>
      <c r="AJ46" s="440" t="s">
        <v>35</v>
      </c>
    </row>
    <row r="47" s="307" customFormat="true" ht="20.1" customHeight="true" x14ac:dyDescent="0.2">
      <c r="A47" s="1845" t="s">
        <v>375</v>
      </c>
      <c r="B47" s="1845"/>
      <c r="C47" s="1847" t="s">
        <v>150</v>
      </c>
      <c r="D47" s="1848"/>
      <c r="E47" s="1848"/>
      <c r="F47" s="1848"/>
      <c r="G47" s="1849"/>
      <c r="H47" s="1849" t="s">
        <v>38</v>
      </c>
      <c r="I47" s="1848"/>
      <c r="J47" s="1848"/>
      <c r="K47" s="1848"/>
      <c r="L47" s="1849"/>
      <c r="M47" s="1849" t="s">
        <v>37</v>
      </c>
      <c r="N47" s="1848"/>
      <c r="O47" s="1848"/>
      <c r="P47" s="1848"/>
      <c r="Q47" s="1849"/>
      <c r="R47" s="1849" t="s">
        <v>151</v>
      </c>
      <c r="S47" s="1848"/>
      <c r="T47" s="1848"/>
      <c r="U47" s="1848"/>
      <c r="V47" s="1848"/>
      <c r="W47" s="1848"/>
      <c r="X47" s="1848"/>
      <c r="Y47" s="1848"/>
      <c r="Z47" s="1848"/>
      <c r="AA47" s="1848"/>
      <c r="AB47" s="1848"/>
      <c r="AC47" s="1848"/>
      <c r="AD47" s="1848"/>
      <c r="AE47" s="1848"/>
      <c r="AF47" s="1848"/>
      <c r="AG47" s="1848"/>
      <c r="AH47" s="1848"/>
      <c r="AI47" s="1848"/>
      <c r="AJ47" s="1849"/>
    </row>
    <row r="48" s="433" customFormat="true" ht="45" customHeight="true" x14ac:dyDescent="0.2">
      <c r="A48" s="1851"/>
      <c r="B48" s="1851"/>
      <c r="C48" s="1392" t="s">
        <v>0</v>
      </c>
      <c r="D48" s="1393" t="s">
        <v>1</v>
      </c>
      <c r="E48" s="1393" t="s">
        <v>2</v>
      </c>
      <c r="F48" s="1393" t="s">
        <v>3</v>
      </c>
      <c r="G48" s="1394" t="s">
        <v>4</v>
      </c>
      <c r="H48" s="1393" t="s">
        <v>0</v>
      </c>
      <c r="I48" s="1393" t="s">
        <v>1</v>
      </c>
      <c r="J48" s="1393" t="s">
        <v>2</v>
      </c>
      <c r="K48" s="1393" t="s">
        <v>3</v>
      </c>
      <c r="L48" s="1394" t="s">
        <v>4</v>
      </c>
      <c r="M48" s="1393" t="s">
        <v>0</v>
      </c>
      <c r="N48" s="1393" t="s">
        <v>1</v>
      </c>
      <c r="O48" s="1393" t="s">
        <v>2</v>
      </c>
      <c r="P48" s="1393" t="s">
        <v>3</v>
      </c>
      <c r="Q48" s="1394" t="s">
        <v>4</v>
      </c>
      <c r="R48" s="1393" t="s">
        <v>152</v>
      </c>
      <c r="S48" s="1393" t="s">
        <v>310</v>
      </c>
      <c r="T48" s="1393" t="s">
        <v>154</v>
      </c>
      <c r="U48" s="1393" t="s">
        <v>155</v>
      </c>
      <c r="V48" s="1393" t="s">
        <v>156</v>
      </c>
      <c r="W48" s="1393" t="s">
        <v>157</v>
      </c>
      <c r="X48" s="1393" t="s">
        <v>311</v>
      </c>
      <c r="Y48" s="1393" t="s">
        <v>159</v>
      </c>
      <c r="Z48" s="1393" t="s">
        <v>160</v>
      </c>
      <c r="AA48" s="1393" t="s">
        <v>162</v>
      </c>
      <c r="AB48" s="1393" t="s">
        <v>163</v>
      </c>
      <c r="AC48" s="1393" t="s">
        <v>164</v>
      </c>
      <c r="AD48" s="1393" t="s">
        <v>312</v>
      </c>
      <c r="AE48" s="1393" t="s">
        <v>165</v>
      </c>
      <c r="AF48" s="1393" t="s">
        <v>166</v>
      </c>
      <c r="AG48" s="1393" t="s">
        <v>167</v>
      </c>
      <c r="AH48" s="1393" t="s">
        <v>168</v>
      </c>
      <c r="AI48" s="1393" t="s">
        <v>169</v>
      </c>
      <c r="AJ48" s="1395" t="s">
        <v>170</v>
      </c>
    </row>
    <row r="49" s="307" customFormat="true" ht="17.1" customHeight="true" x14ac:dyDescent="0.2">
      <c r="A49" s="1850" t="s">
        <v>314</v>
      </c>
      <c r="B49" s="1396" t="s">
        <v>178</v>
      </c>
      <c r="C49" s="1397">
        <v>1.8691897430014863</v>
      </c>
      <c r="D49" s="1398">
        <v>2.0022597406539626</v>
      </c>
      <c r="E49" s="1398">
        <v>4.9959038123014148</v>
      </c>
      <c r="F49" s="1398">
        <v>10.250757806192626</v>
      </c>
      <c r="G49" s="1399">
        <v>36.444385015496842</v>
      </c>
      <c r="H49" s="1398">
        <v>30.297800859371236</v>
      </c>
      <c r="I49" s="1398">
        <v>43.964333312542209</v>
      </c>
      <c r="J49" s="1398">
        <v>50.257549932798099</v>
      </c>
      <c r="K49" s="1398">
        <v>58.101746386624896</v>
      </c>
      <c r="L49" s="1399">
        <v>68.426880754167101</v>
      </c>
      <c r="M49" s="1398">
        <v>1.7090822825867162</v>
      </c>
      <c r="N49" s="1398">
        <v>1.5085998452616438</v>
      </c>
      <c r="O49" s="1398">
        <v>2.960645360248638</v>
      </c>
      <c r="P49" s="1398">
        <v>4.3124602142982136</v>
      </c>
      <c r="Q49" s="1399">
        <v>8.4025856091696998</v>
      </c>
      <c r="R49" s="1398">
        <v>3.2915382214621127</v>
      </c>
      <c r="S49" s="1398">
        <v>3.4530750114819257</v>
      </c>
      <c r="T49" s="1398">
        <v>6.0490144615588086</v>
      </c>
      <c r="U49" s="1398">
        <v>2.8478332443857726</v>
      </c>
      <c r="V49" s="1398">
        <v>6.1217882673653499</v>
      </c>
      <c r="W49" s="1398">
        <v>5.9344578251547269</v>
      </c>
      <c r="X49" s="1398">
        <v>3.957436787711603</v>
      </c>
      <c r="Y49" s="1398">
        <v>8.4843763155000822</v>
      </c>
      <c r="Z49" s="1398">
        <v>12.583815624155065</v>
      </c>
      <c r="AA49" s="1398">
        <v>0.7493624290457026</v>
      </c>
      <c r="AB49" s="1398">
        <v>3.8132100164179299</v>
      </c>
      <c r="AC49" s="1398">
        <v>69.356720190557255</v>
      </c>
      <c r="AD49" s="1398">
        <v>19.799201758146022</v>
      </c>
      <c r="AE49" s="1398">
        <v>1.7498435118375455</v>
      </c>
      <c r="AF49" s="1398">
        <v>2.9871450543363287</v>
      </c>
      <c r="AG49" s="1398">
        <v>5.6107325716442871</v>
      </c>
      <c r="AH49" s="1398">
        <v>1.575774124205193</v>
      </c>
      <c r="AI49" s="1398">
        <v>1.6166988435786984</v>
      </c>
      <c r="AJ49" s="1400">
        <v>4.4665703184533108</v>
      </c>
    </row>
    <row r="50" s="307" customFormat="true" ht="17.1" customHeight="true" x14ac:dyDescent="0.2">
      <c r="A50" s="1822"/>
      <c r="B50" s="1401" t="s">
        <v>179</v>
      </c>
      <c r="C50" s="1402">
        <v>0.88633604175961511</v>
      </c>
      <c r="D50" s="1403">
        <v>1.4452153050014098</v>
      </c>
      <c r="E50" s="1403">
        <v>1.8053327881279471</v>
      </c>
      <c r="F50" s="1403">
        <v>4.0835598655632674</v>
      </c>
      <c r="G50" s="1404">
        <v>2.9785089639068927</v>
      </c>
      <c r="H50" s="1403">
        <v>5.6452606291358869</v>
      </c>
      <c r="I50" s="1403">
        <v>5.6660371292270781</v>
      </c>
      <c r="J50" s="1403">
        <v>3.5508330066996261</v>
      </c>
      <c r="K50" s="1403">
        <v>2.3256212531538645</v>
      </c>
      <c r="L50" s="1404">
        <v>1.4002843051291873</v>
      </c>
      <c r="M50" s="1403">
        <v>0.94305467202424798</v>
      </c>
      <c r="N50" s="1403">
        <v>1.0525895656662867</v>
      </c>
      <c r="O50" s="1403">
        <v>1.6794380317267894</v>
      </c>
      <c r="P50" s="1403">
        <v>2.5597731164301156</v>
      </c>
      <c r="Q50" s="1404">
        <v>3.5777096481265613</v>
      </c>
      <c r="R50" s="1403">
        <v>0.28404487308618137</v>
      </c>
      <c r="S50" s="1403">
        <v>2.5535508712831443</v>
      </c>
      <c r="T50" s="1403">
        <v>0.46082271034494232</v>
      </c>
      <c r="U50" s="1403">
        <v>0.31087838738167117</v>
      </c>
      <c r="V50" s="1403">
        <v>6.5657899240377375</v>
      </c>
      <c r="W50" s="1403">
        <v>2.6098357168566149</v>
      </c>
      <c r="X50" s="1403">
        <v>1.1317983536206295</v>
      </c>
      <c r="Y50" s="1403">
        <v>7.5652535168172257</v>
      </c>
      <c r="Z50" s="1403">
        <v>2.6266262170947128</v>
      </c>
      <c r="AA50" s="1403">
        <v>0.10964919539720418</v>
      </c>
      <c r="AB50" s="1403">
        <v>0.86141600238477023</v>
      </c>
      <c r="AC50" s="1403">
        <v>0.42949065434008288</v>
      </c>
      <c r="AD50" s="1403">
        <v>2.1204683056489597</v>
      </c>
      <c r="AE50" s="1403">
        <v>0.9524882707542226</v>
      </c>
      <c r="AF50" s="1403">
        <v>2.4554013088232316</v>
      </c>
      <c r="AG50" s="1403">
        <v>0.57728537099777122</v>
      </c>
      <c r="AH50" s="1403">
        <v>2.320037897722393</v>
      </c>
      <c r="AI50" s="1403">
        <v>0.98170501492888507</v>
      </c>
      <c r="AJ50" s="1405">
        <v>3.1192839157215753</v>
      </c>
    </row>
    <row r="51" s="307" customFormat="true" ht="17.1" customHeight="true" x14ac:dyDescent="0.2">
      <c r="A51" s="1822"/>
      <c r="B51" s="1401" t="s">
        <v>180</v>
      </c>
      <c r="C51" s="1402">
        <v>0.37182460128075062</v>
      </c>
      <c r="D51" s="1403">
        <v>0.46487625455927495</v>
      </c>
      <c r="E51" s="1403">
        <v>0.33826522430927519</v>
      </c>
      <c r="F51" s="1403">
        <v>1.2973463749775132</v>
      </c>
      <c r="G51" s="1404">
        <v>1.2500284216371726</v>
      </c>
      <c r="H51" s="1403">
        <v>2.1588863073423616</v>
      </c>
      <c r="I51" s="1403">
        <v>2.3274776561933042</v>
      </c>
      <c r="J51" s="1403">
        <v>2.211934157635409</v>
      </c>
      <c r="K51" s="1403">
        <v>1.5975430705976765</v>
      </c>
      <c r="L51" s="1404">
        <v>0.81479373536732735</v>
      </c>
      <c r="M51" s="1403">
        <v>0.36166781792115599</v>
      </c>
      <c r="N51" s="1403">
        <v>0.44672682640997297</v>
      </c>
      <c r="O51" s="1403">
        <v>0.13765266264827133</v>
      </c>
      <c r="P51" s="1403">
        <v>0.62606334591210322</v>
      </c>
      <c r="Q51" s="1404">
        <v>1.1392116040380649</v>
      </c>
      <c r="R51" s="1403">
        <v>4.6268837239904596E-2</v>
      </c>
      <c r="S51" s="1403">
        <v>0.80899969350384771</v>
      </c>
      <c r="T51" s="1403">
        <v>1.7633314963626718</v>
      </c>
      <c r="U51" s="1403">
        <v>0.16494501183000618</v>
      </c>
      <c r="V51" s="1403">
        <v>7.9730289161332998E-2</v>
      </c>
      <c r="W51" s="1403">
        <v>0.10150957437781075</v>
      </c>
      <c r="X51" s="1403">
        <v>0.57573068480567913</v>
      </c>
      <c r="Y51" s="1403">
        <v>0.99362013437743424</v>
      </c>
      <c r="Z51" s="1403">
        <v>0</v>
      </c>
      <c r="AA51" s="1403">
        <v>1.0865210039267725</v>
      </c>
      <c r="AB51" s="1403">
        <v>0.7577921715293664</v>
      </c>
      <c r="AC51" s="1403">
        <v>0.13906401281938685</v>
      </c>
      <c r="AD51" s="1403">
        <v>0.2698852632367611</v>
      </c>
      <c r="AE51" s="1403">
        <v>0.10438237260240078</v>
      </c>
      <c r="AF51" s="1403">
        <v>0.14310452806950089</v>
      </c>
      <c r="AG51" s="1403">
        <v>1.8115150736305212</v>
      </c>
      <c r="AH51" s="1403">
        <v>1.3779573125025937</v>
      </c>
      <c r="AI51" s="1403">
        <v>6.7496079908021325E-2</v>
      </c>
      <c r="AJ51" s="1405">
        <v>1.6529258159211617</v>
      </c>
    </row>
    <row r="52" s="307" customFormat="true" ht="17.1" customHeight="true" x14ac:dyDescent="0.2">
      <c r="A52" s="1822"/>
      <c r="B52" s="1401" t="s">
        <v>181</v>
      </c>
      <c r="C52" s="1402">
        <v>33.74837823333884</v>
      </c>
      <c r="D52" s="1403">
        <v>32.913075205020519</v>
      </c>
      <c r="E52" s="1403">
        <v>31.650729310437441</v>
      </c>
      <c r="F52" s="1403">
        <v>23.163988572608435</v>
      </c>
      <c r="G52" s="1404">
        <v>10.584006587027293</v>
      </c>
      <c r="H52" s="1403">
        <v>16.153576219664128</v>
      </c>
      <c r="I52" s="1403">
        <v>8.75681329798633</v>
      </c>
      <c r="J52" s="1403">
        <v>5.5467227116270852</v>
      </c>
      <c r="K52" s="1403">
        <v>3.4488949622786023</v>
      </c>
      <c r="L52" s="1404">
        <v>1.8593284224140916</v>
      </c>
      <c r="M52" s="1403">
        <v>33.578562888323688</v>
      </c>
      <c r="N52" s="1403">
        <v>34.254959189394853</v>
      </c>
      <c r="O52" s="1403">
        <v>31.843418956643244</v>
      </c>
      <c r="P52" s="1403">
        <v>29.654127002965545</v>
      </c>
      <c r="Q52" s="1404">
        <v>20.792615249342841</v>
      </c>
      <c r="R52" s="1403">
        <v>3.4406497748865403</v>
      </c>
      <c r="S52" s="1403">
        <v>6.3953317121106519</v>
      </c>
      <c r="T52" s="1403">
        <v>40.410591939552084</v>
      </c>
      <c r="U52" s="1403">
        <v>37.930618904634677</v>
      </c>
      <c r="V52" s="1403">
        <v>7.3258668135948142</v>
      </c>
      <c r="W52" s="1403">
        <v>19.991982230992917</v>
      </c>
      <c r="X52" s="1403">
        <v>14.50679676106571</v>
      </c>
      <c r="Y52" s="1403">
        <v>18.874142305961836</v>
      </c>
      <c r="Z52" s="1403">
        <v>22.682233859064432</v>
      </c>
      <c r="AA52" s="1403">
        <v>14.959716974788591</v>
      </c>
      <c r="AB52" s="1403">
        <v>27.910415593861497</v>
      </c>
      <c r="AC52" s="1403">
        <v>1.6390685465051957</v>
      </c>
      <c r="AD52" s="1403">
        <v>5.7409075845740638</v>
      </c>
      <c r="AE52" s="1403">
        <v>25.268704422518439</v>
      </c>
      <c r="AF52" s="1403">
        <v>78.816694549481397</v>
      </c>
      <c r="AG52" s="1403">
        <v>10.077537099854506</v>
      </c>
      <c r="AH52" s="1403">
        <v>42.320198333613241</v>
      </c>
      <c r="AI52" s="1403">
        <v>87.063197164116602</v>
      </c>
      <c r="AJ52" s="1405">
        <v>24.068386703605821</v>
      </c>
    </row>
    <row r="53" s="307" customFormat="true" ht="17.1" customHeight="true" x14ac:dyDescent="0.2">
      <c r="A53" s="1822"/>
      <c r="B53" s="1401" t="s">
        <v>182</v>
      </c>
      <c r="C53" s="1402">
        <v>3.4028407319685443</v>
      </c>
      <c r="D53" s="1403">
        <v>3.7707195459102749</v>
      </c>
      <c r="E53" s="1403">
        <v>4.3900355610207678</v>
      </c>
      <c r="F53" s="1403">
        <v>4.4182014515722434</v>
      </c>
      <c r="G53" s="1404">
        <v>2.7464781611441906</v>
      </c>
      <c r="H53" s="1403">
        <v>3.0350972941166323</v>
      </c>
      <c r="I53" s="1403">
        <v>2.0520431003490036</v>
      </c>
      <c r="J53" s="1403">
        <v>0.68639733000762249</v>
      </c>
      <c r="K53" s="1403">
        <v>0.71133489112692738</v>
      </c>
      <c r="L53" s="1404">
        <v>0.24994896964834087</v>
      </c>
      <c r="M53" s="1403">
        <v>3.2824497282284071</v>
      </c>
      <c r="N53" s="1403">
        <v>3.8368739646533832</v>
      </c>
      <c r="O53" s="1403">
        <v>4.2147778943067431</v>
      </c>
      <c r="P53" s="1403">
        <v>5.0468356455054941</v>
      </c>
      <c r="Q53" s="1404">
        <v>4.5973349853981489</v>
      </c>
      <c r="R53" s="1403">
        <v>0.12803849646401727</v>
      </c>
      <c r="S53" s="1403">
        <v>0.81460720174176648</v>
      </c>
      <c r="T53" s="1403">
        <v>6.3089549723840666</v>
      </c>
      <c r="U53" s="1403">
        <v>2.6918949302040929</v>
      </c>
      <c r="V53" s="1403">
        <v>5.6893078894930724</v>
      </c>
      <c r="W53" s="1403">
        <v>13.935444623542804</v>
      </c>
      <c r="X53" s="1403">
        <v>2.0398990181471066</v>
      </c>
      <c r="Y53" s="1403">
        <v>0.85684500153809884</v>
      </c>
      <c r="Z53" s="1403">
        <v>2.5030350539051276</v>
      </c>
      <c r="AA53" s="1403">
        <v>17.954236477533509</v>
      </c>
      <c r="AB53" s="1403">
        <v>4.1640864035216207</v>
      </c>
      <c r="AC53" s="1403">
        <v>2.3198083226423676</v>
      </c>
      <c r="AD53" s="1403">
        <v>8.2798730730703056</v>
      </c>
      <c r="AE53" s="1403">
        <v>6.497879078707637</v>
      </c>
      <c r="AF53" s="1403">
        <v>0</v>
      </c>
      <c r="AG53" s="1403">
        <v>1.6683513739306919</v>
      </c>
      <c r="AH53" s="1403">
        <v>2.5375680625388446</v>
      </c>
      <c r="AI53" s="1403">
        <v>0.27109082108253285</v>
      </c>
      <c r="AJ53" s="1405">
        <v>3.6545946624712298</v>
      </c>
    </row>
    <row r="54" s="307" customFormat="true" ht="17.1" customHeight="true" x14ac:dyDescent="0.2">
      <c r="A54" s="1822"/>
      <c r="B54" s="1401" t="s">
        <v>183</v>
      </c>
      <c r="C54" s="1402">
        <v>18.194076029551137</v>
      </c>
      <c r="D54" s="1403">
        <v>16.298704306005877</v>
      </c>
      <c r="E54" s="1403">
        <v>12.818875497048351</v>
      </c>
      <c r="F54" s="1403">
        <v>9.8275256050538555</v>
      </c>
      <c r="G54" s="1404">
        <v>2.0066841345354249</v>
      </c>
      <c r="H54" s="1403">
        <v>4.5915650186141175</v>
      </c>
      <c r="I54" s="1403">
        <v>1.8858765360160279</v>
      </c>
      <c r="J54" s="1403">
        <v>1.0640390905602266</v>
      </c>
      <c r="K54" s="1403">
        <v>0.23574083283441305</v>
      </c>
      <c r="L54" s="1404">
        <v>0</v>
      </c>
      <c r="M54" s="1403">
        <v>18.639771525382006</v>
      </c>
      <c r="N54" s="1403">
        <v>16.948867034290892</v>
      </c>
      <c r="O54" s="1403">
        <v>14.491187152971072</v>
      </c>
      <c r="P54" s="1403">
        <v>12.734148568012142</v>
      </c>
      <c r="Q54" s="1404">
        <v>5.968230170510485</v>
      </c>
      <c r="R54" s="1403">
        <v>0.21741510514233292</v>
      </c>
      <c r="S54" s="1403">
        <v>2.0547776684396832</v>
      </c>
      <c r="T54" s="1403">
        <v>22.932103712595282</v>
      </c>
      <c r="U54" s="1403">
        <v>26.879078092093138</v>
      </c>
      <c r="V54" s="1403">
        <v>10.661734745721033</v>
      </c>
      <c r="W54" s="1403">
        <v>43.573315796337312</v>
      </c>
      <c r="X54" s="1403">
        <v>7.6571086077214243</v>
      </c>
      <c r="Y54" s="1403">
        <v>1.7291216895865036</v>
      </c>
      <c r="Z54" s="1403">
        <v>13.196553468341261</v>
      </c>
      <c r="AA54" s="1403">
        <v>10.715922564918809</v>
      </c>
      <c r="AB54" s="1403">
        <v>11.750656707728783</v>
      </c>
      <c r="AC54" s="1403">
        <v>0.55135178768847048</v>
      </c>
      <c r="AD54" s="1403">
        <v>22.390485996511515</v>
      </c>
      <c r="AE54" s="1403">
        <v>13.144295218374753</v>
      </c>
      <c r="AF54" s="1403">
        <v>2.4001140498650675</v>
      </c>
      <c r="AG54" s="1403">
        <v>26.467796651565727</v>
      </c>
      <c r="AH54" s="1403">
        <v>14.551773605164495</v>
      </c>
      <c r="AI54" s="1403">
        <v>0.36815857000710411</v>
      </c>
      <c r="AJ54" s="1405">
        <v>9.394666685425511</v>
      </c>
    </row>
    <row r="55" s="307" customFormat="true" ht="17.1" customHeight="true" x14ac:dyDescent="0.2">
      <c r="A55" s="1822"/>
      <c r="B55" s="1401" t="s">
        <v>184</v>
      </c>
      <c r="C55" s="1402">
        <v>0.13528254653338082</v>
      </c>
      <c r="D55" s="1403">
        <v>0.57732544110775974</v>
      </c>
      <c r="E55" s="1403">
        <v>0.37097099498578129</v>
      </c>
      <c r="F55" s="1403">
        <v>0.2144596897348155</v>
      </c>
      <c r="G55" s="1404">
        <v>0.19589849985718338</v>
      </c>
      <c r="H55" s="1403">
        <v>4.7834877746070356E-2</v>
      </c>
      <c r="I55" s="1403">
        <v>3.9637844589591978E-2</v>
      </c>
      <c r="J55" s="1403">
        <v>0.22820507532112927</v>
      </c>
      <c r="K55" s="1403">
        <v>0.40581946069618541</v>
      </c>
      <c r="L55" s="1404">
        <v>3.3960580576588538E-2</v>
      </c>
      <c r="M55" s="1403">
        <v>9.9672807939407346E-2</v>
      </c>
      <c r="N55" s="1403">
        <v>0.56670188797504228</v>
      </c>
      <c r="O55" s="1403">
        <v>0.51714866096001511</v>
      </c>
      <c r="P55" s="1403">
        <v>0.12009124073274671</v>
      </c>
      <c r="Q55" s="1404">
        <v>0.3287285214116295</v>
      </c>
      <c r="R55" s="1403">
        <v>0.10392421810932195</v>
      </c>
      <c r="S55" s="1403">
        <v>0</v>
      </c>
      <c r="T55" s="1403">
        <v>0.32488505702442255</v>
      </c>
      <c r="U55" s="1403">
        <v>0</v>
      </c>
      <c r="V55" s="1403">
        <v>0.15515110067007093</v>
      </c>
      <c r="W55" s="1403">
        <v>0.74984006291754846</v>
      </c>
      <c r="X55" s="1403">
        <v>0</v>
      </c>
      <c r="Y55" s="1403">
        <v>0</v>
      </c>
      <c r="Z55" s="1403">
        <v>0.32953373543107567</v>
      </c>
      <c r="AA55" s="1403">
        <v>0.83247292475654033</v>
      </c>
      <c r="AB55" s="1403">
        <v>0.49435019578357564</v>
      </c>
      <c r="AC55" s="1403">
        <v>0</v>
      </c>
      <c r="AD55" s="1403">
        <v>0.59550609108482877</v>
      </c>
      <c r="AE55" s="1403">
        <v>0.72831529208309131</v>
      </c>
      <c r="AF55" s="1403">
        <v>0</v>
      </c>
      <c r="AG55" s="1403">
        <v>0.13515327275178585</v>
      </c>
      <c r="AH55" s="1403">
        <v>0.29214514747207865</v>
      </c>
      <c r="AI55" s="1403">
        <v>0</v>
      </c>
      <c r="AJ55" s="1405">
        <v>1.8382799429973919</v>
      </c>
    </row>
    <row r="56" s="307" customFormat="true" ht="17.1" customHeight="true" x14ac:dyDescent="0.2">
      <c r="A56" s="1822"/>
      <c r="B56" s="1401" t="s">
        <v>185</v>
      </c>
      <c r="C56" s="1402">
        <v>1.8582572220627567</v>
      </c>
      <c r="D56" s="1403">
        <v>1.7661439606764682</v>
      </c>
      <c r="E56" s="1403">
        <v>1.0834542254297748</v>
      </c>
      <c r="F56" s="1403">
        <v>0.57353829522289812</v>
      </c>
      <c r="G56" s="1404">
        <v>8.9203461824699959E-2</v>
      </c>
      <c r="H56" s="1403">
        <v>0.41953224532996891</v>
      </c>
      <c r="I56" s="1403">
        <v>0</v>
      </c>
      <c r="J56" s="1403">
        <v>0</v>
      </c>
      <c r="K56" s="1403">
        <v>0</v>
      </c>
      <c r="L56" s="1404">
        <v>0</v>
      </c>
      <c r="M56" s="1403">
        <v>1.9576982544751185</v>
      </c>
      <c r="N56" s="1403">
        <v>1.6211243355615408</v>
      </c>
      <c r="O56" s="1403">
        <v>1.6252260426612257</v>
      </c>
      <c r="P56" s="1403">
        <v>0.88133863524930711</v>
      </c>
      <c r="Q56" s="1404">
        <v>0.21392254707531008</v>
      </c>
      <c r="R56" s="1403">
        <v>0.36806100767910122</v>
      </c>
      <c r="S56" s="1403">
        <v>0</v>
      </c>
      <c r="T56" s="1403">
        <v>0.12023787548081492</v>
      </c>
      <c r="U56" s="1403">
        <v>4.4502730477208514</v>
      </c>
      <c r="V56" s="1403">
        <v>0.24132639368317593</v>
      </c>
      <c r="W56" s="1403">
        <v>2.8685242373898445</v>
      </c>
      <c r="X56" s="1403">
        <v>6.2520452818707088</v>
      </c>
      <c r="Y56" s="1403">
        <v>5.9860148947635708E-2</v>
      </c>
      <c r="Z56" s="1403">
        <v>2.5842723302624089</v>
      </c>
      <c r="AA56" s="1403">
        <v>2.8134142721703279</v>
      </c>
      <c r="AB56" s="1403">
        <v>0.46159648326269431</v>
      </c>
      <c r="AC56" s="1403">
        <v>0</v>
      </c>
      <c r="AD56" s="1403">
        <v>0.57047758953998584</v>
      </c>
      <c r="AE56" s="1403">
        <v>0.82672332055179154</v>
      </c>
      <c r="AF56" s="1403">
        <v>0</v>
      </c>
      <c r="AG56" s="1403">
        <v>0.92566101067488982</v>
      </c>
      <c r="AH56" s="1403">
        <v>1.605526289590167</v>
      </c>
      <c r="AI56" s="1403">
        <v>0</v>
      </c>
      <c r="AJ56" s="1405">
        <v>2.0958054688745298</v>
      </c>
    </row>
    <row r="57" s="307" customFormat="true" ht="17.1" customHeight="true" x14ac:dyDescent="0.2">
      <c r="A57" s="1822"/>
      <c r="B57" s="1401" t="s">
        <v>186</v>
      </c>
      <c r="C57" s="1402">
        <v>28.191833113241383</v>
      </c>
      <c r="D57" s="1403">
        <v>25.470083846457982</v>
      </c>
      <c r="E57" s="1403">
        <v>21.483099582921263</v>
      </c>
      <c r="F57" s="1403">
        <v>15.343770664097608</v>
      </c>
      <c r="G57" s="1404">
        <v>3.8994503940084448</v>
      </c>
      <c r="H57" s="1403">
        <v>5.5257667702602618</v>
      </c>
      <c r="I57" s="1403">
        <v>1.1868724962254145</v>
      </c>
      <c r="J57" s="1403">
        <v>8.4198758072626209E-2</v>
      </c>
      <c r="K57" s="1403">
        <v>8.894943108000887E-2</v>
      </c>
      <c r="L57" s="1404">
        <v>0.16480859504007864</v>
      </c>
      <c r="M57" s="1403">
        <v>28.537197986964991</v>
      </c>
      <c r="N57" s="1403">
        <v>25.238973138924177</v>
      </c>
      <c r="O57" s="1403">
        <v>24.834988721543635</v>
      </c>
      <c r="P57" s="1403">
        <v>18.976800461304968</v>
      </c>
      <c r="Q57" s="1404">
        <v>13.182744885991129</v>
      </c>
      <c r="R57" s="1403">
        <v>25.825040895058493</v>
      </c>
      <c r="S57" s="1403">
        <v>23.275151121272248</v>
      </c>
      <c r="T57" s="1403">
        <v>9.7217183557600695</v>
      </c>
      <c r="U57" s="1403">
        <v>9.5433331341168071</v>
      </c>
      <c r="V57" s="1403">
        <v>36.32773616869823</v>
      </c>
      <c r="W57" s="1403">
        <v>6.3536326291408765</v>
      </c>
      <c r="X57" s="1403">
        <v>31.038814981949812</v>
      </c>
      <c r="Y57" s="1403">
        <v>36.570353051963693</v>
      </c>
      <c r="Z57" s="1403">
        <v>27.606151430848396</v>
      </c>
      <c r="AA57" s="1403">
        <v>27.713025880374332</v>
      </c>
      <c r="AB57" s="1403">
        <v>32.926544500315892</v>
      </c>
      <c r="AC57" s="1403">
        <v>3.9179444701764585</v>
      </c>
      <c r="AD57" s="1403">
        <v>1.4118179399462398</v>
      </c>
      <c r="AE57" s="1403">
        <v>44.023267623358578</v>
      </c>
      <c r="AF57" s="1403">
        <v>6.8189402377946422</v>
      </c>
      <c r="AG57" s="1403">
        <v>33.918240733946554</v>
      </c>
      <c r="AH57" s="1403">
        <v>14.641162576827233</v>
      </c>
      <c r="AI57" s="1403">
        <v>5.9052010614631421</v>
      </c>
      <c r="AJ57" s="1405">
        <v>18.554722266004148</v>
      </c>
    </row>
    <row r="58" s="307" customFormat="true" ht="17.1" customHeight="true" x14ac:dyDescent="0.2">
      <c r="A58" s="1822"/>
      <c r="B58" s="1401" t="s">
        <v>187</v>
      </c>
      <c r="C58" s="1402">
        <v>4.6892590451137552</v>
      </c>
      <c r="D58" s="1403">
        <v>6.0311103624723081</v>
      </c>
      <c r="E58" s="1403">
        <v>10.606038770340792</v>
      </c>
      <c r="F58" s="1403">
        <v>13.140918340297564</v>
      </c>
      <c r="G58" s="1404">
        <v>9.8915151504315091</v>
      </c>
      <c r="H58" s="1403">
        <v>9.9817777105289878</v>
      </c>
      <c r="I58" s="1403">
        <v>5.9525008676957558</v>
      </c>
      <c r="J58" s="1403">
        <v>4.8955732872879052</v>
      </c>
      <c r="K58" s="1403">
        <v>2.618039742427968</v>
      </c>
      <c r="L58" s="1404">
        <v>1.1037914967446314</v>
      </c>
      <c r="M58" s="1403">
        <v>4.3134573684756479</v>
      </c>
      <c r="N58" s="1403">
        <v>5.8736491371425865</v>
      </c>
      <c r="O58" s="1403">
        <v>8.7213204888521396</v>
      </c>
      <c r="P58" s="1403">
        <v>12.303281700086277</v>
      </c>
      <c r="Q58" s="1404">
        <v>16.862958729088465</v>
      </c>
      <c r="R58" s="1403">
        <v>33.978859275587531</v>
      </c>
      <c r="S58" s="1403">
        <v>31.356438909220181</v>
      </c>
      <c r="T58" s="1403">
        <v>1.5898220395607898</v>
      </c>
      <c r="U58" s="1403">
        <v>2.3048701889366114</v>
      </c>
      <c r="V58" s="1403">
        <v>11.388891417780572</v>
      </c>
      <c r="W58" s="1403">
        <v>1.9336777692962759</v>
      </c>
      <c r="X58" s="1403">
        <v>26.040185632091745</v>
      </c>
      <c r="Y58" s="1403">
        <v>8.2639762620158645</v>
      </c>
      <c r="Z58" s="1403">
        <v>1.7721813940373428</v>
      </c>
      <c r="AA58" s="1403">
        <v>0</v>
      </c>
      <c r="AB58" s="1403">
        <v>2.2559960223036537</v>
      </c>
      <c r="AC58" s="1403">
        <v>1.8831166076008143</v>
      </c>
      <c r="AD58" s="1403">
        <v>2.5293336506136468</v>
      </c>
      <c r="AE58" s="1403">
        <v>0.80670785542033296</v>
      </c>
      <c r="AF58" s="1403">
        <v>1.2501350716336501</v>
      </c>
      <c r="AG58" s="1403">
        <v>11.505724253951426</v>
      </c>
      <c r="AH58" s="1403">
        <v>2.6650483682700892</v>
      </c>
      <c r="AI58" s="1403">
        <v>0.27713044456091163</v>
      </c>
      <c r="AJ58" s="1405">
        <v>16.559590940296566</v>
      </c>
    </row>
    <row r="59" s="307" customFormat="true" ht="17.1" customHeight="true" x14ac:dyDescent="0.2">
      <c r="A59" s="1822"/>
      <c r="B59" s="1401" t="s">
        <v>316</v>
      </c>
      <c r="C59" s="1402">
        <v>1.202661345975492</v>
      </c>
      <c r="D59" s="1403">
        <v>2.3010802142248314</v>
      </c>
      <c r="E59" s="1403">
        <v>2.8413877029521397</v>
      </c>
      <c r="F59" s="1403">
        <v>2.8803892353789706</v>
      </c>
      <c r="G59" s="1404">
        <v>0.61189622432770407</v>
      </c>
      <c r="H59" s="1403">
        <v>4.0259217759689925</v>
      </c>
      <c r="I59" s="1403">
        <v>0.45295633916029754</v>
      </c>
      <c r="J59" s="1403">
        <v>0.17866030253891702</v>
      </c>
      <c r="K59" s="1403">
        <v>1.0309116977990897E-2</v>
      </c>
      <c r="L59" s="1404">
        <v>0</v>
      </c>
      <c r="M59" s="1403">
        <v>1.2834080026840378</v>
      </c>
      <c r="N59" s="1403">
        <v>2.0024165205791156</v>
      </c>
      <c r="O59" s="1403">
        <v>2.6714312757029086</v>
      </c>
      <c r="P59" s="1403">
        <v>2.940705877582666</v>
      </c>
      <c r="Q59" s="1404">
        <v>1.909509156046588</v>
      </c>
      <c r="R59" s="1403">
        <v>9.7515778028047713</v>
      </c>
      <c r="S59" s="1403">
        <v>3.4852277654338675</v>
      </c>
      <c r="T59" s="1403">
        <v>1.219677288537071</v>
      </c>
      <c r="U59" s="1403">
        <v>3.3786506641860772</v>
      </c>
      <c r="V59" s="1403">
        <v>3.8006866410626379</v>
      </c>
      <c r="W59" s="1403">
        <v>0.1242504930629196</v>
      </c>
      <c r="X59" s="1403">
        <v>5.8170918266247498E-2</v>
      </c>
      <c r="Y59" s="1403">
        <v>0.71597025131864456</v>
      </c>
      <c r="Z59" s="1403">
        <v>3.9063798874590723</v>
      </c>
      <c r="AA59" s="1403">
        <v>9.4157423287837314E-2</v>
      </c>
      <c r="AB59" s="1403">
        <v>3.9553751319003654</v>
      </c>
      <c r="AC59" s="1403">
        <v>1.8235579017657304</v>
      </c>
      <c r="AD59" s="1403">
        <v>2.7111917414871423</v>
      </c>
      <c r="AE59" s="1403">
        <v>0</v>
      </c>
      <c r="AF59" s="1403">
        <v>7.1552264034750443E-2</v>
      </c>
      <c r="AG59" s="1403">
        <v>2.4089356597690239</v>
      </c>
      <c r="AH59" s="1403">
        <v>1.2240286162246441</v>
      </c>
      <c r="AI59" s="1403">
        <v>0</v>
      </c>
      <c r="AJ59" s="1405">
        <v>1.6453456236101474</v>
      </c>
    </row>
    <row r="60" s="307" customFormat="true" ht="17.1" customHeight="true" x14ac:dyDescent="0.2">
      <c r="A60" s="1822"/>
      <c r="B60" s="1401" t="s">
        <v>317</v>
      </c>
      <c r="C60" s="1402">
        <v>1.6548255637012677</v>
      </c>
      <c r="D60" s="1403">
        <v>2.0937356760291701</v>
      </c>
      <c r="E60" s="1403">
        <v>1.7099616776156117</v>
      </c>
      <c r="F60" s="1403">
        <v>1.7986660471495928</v>
      </c>
      <c r="G60" s="1404">
        <v>0.71826039665999597</v>
      </c>
      <c r="H60" s="1403">
        <v>2.7307792772222896</v>
      </c>
      <c r="I60" s="1403">
        <v>0.9524088571326883</v>
      </c>
      <c r="J60" s="1403">
        <v>2.0168088957020443E-2</v>
      </c>
      <c r="K60" s="1403">
        <v>5.308971658018051E-2</v>
      </c>
      <c r="L60" s="1404">
        <v>0</v>
      </c>
      <c r="M60" s="1403">
        <v>1.7067504220788459</v>
      </c>
      <c r="N60" s="1403">
        <v>1.9702502379242153</v>
      </c>
      <c r="O60" s="1403">
        <v>1.7191314171635652</v>
      </c>
      <c r="P60" s="1403">
        <v>1.5746077238618947</v>
      </c>
      <c r="Q60" s="1404">
        <v>1.7962226286164011</v>
      </c>
      <c r="R60" s="1403">
        <v>0.39661328311061717</v>
      </c>
      <c r="S60" s="1403">
        <v>0.87795213363332703</v>
      </c>
      <c r="T60" s="1403">
        <v>0.56396018824376781</v>
      </c>
      <c r="U60" s="1403">
        <v>2.3425520810086522</v>
      </c>
      <c r="V60" s="1403">
        <v>4.1902340767714099</v>
      </c>
      <c r="W60" s="1403">
        <v>0.26890045415915848</v>
      </c>
      <c r="X60" s="1403">
        <v>2.7183949336924371</v>
      </c>
      <c r="Y60" s="1403">
        <v>0.38470901468023527</v>
      </c>
      <c r="Z60" s="1403">
        <v>2.1438361827174757</v>
      </c>
      <c r="AA60" s="1403">
        <v>0.11813995224923383</v>
      </c>
      <c r="AB60" s="1403">
        <v>5.429464223496919</v>
      </c>
      <c r="AC60" s="1403">
        <v>0.70107288830771786</v>
      </c>
      <c r="AD60" s="1403">
        <v>5.3225023841430428</v>
      </c>
      <c r="AE60" s="1403">
        <v>0.22294824856472964</v>
      </c>
      <c r="AF60" s="1403">
        <v>0</v>
      </c>
      <c r="AG60" s="1403">
        <v>0.89304206760368843</v>
      </c>
      <c r="AH60" s="1403">
        <v>1.2240829226974641</v>
      </c>
      <c r="AI60" s="1403">
        <v>0</v>
      </c>
      <c r="AJ60" s="1405">
        <v>7.5265079652493334</v>
      </c>
    </row>
    <row r="61" s="307" customFormat="true" ht="17.1" customHeight="true" x14ac:dyDescent="0.2">
      <c r="A61" s="1822"/>
      <c r="B61" s="1401" t="s">
        <v>189</v>
      </c>
      <c r="C61" s="1402">
        <v>3.780022024359051</v>
      </c>
      <c r="D61" s="1403">
        <v>4.8656701418800097</v>
      </c>
      <c r="E61" s="1403">
        <v>5.8982588416643775</v>
      </c>
      <c r="F61" s="1403">
        <v>12.990897962167347</v>
      </c>
      <c r="G61" s="1404">
        <v>28.492325270084891</v>
      </c>
      <c r="H61" s="1403">
        <v>15.219775799907165</v>
      </c>
      <c r="I61" s="1403">
        <v>26.697885002270038</v>
      </c>
      <c r="J61" s="1403">
        <v>31.232583376535594</v>
      </c>
      <c r="K61" s="1403">
        <v>30.187717288876353</v>
      </c>
      <c r="L61" s="1404">
        <v>25.650828198400593</v>
      </c>
      <c r="M61" s="1403">
        <v>3.5798565157198494</v>
      </c>
      <c r="N61" s="1403">
        <v>4.678268316216065</v>
      </c>
      <c r="O61" s="1403">
        <v>4.5836333345717666</v>
      </c>
      <c r="P61" s="1403">
        <v>8.2697664680587124</v>
      </c>
      <c r="Q61" s="1404">
        <v>21.228226265184837</v>
      </c>
      <c r="R61" s="1403">
        <v>22.16796820936905</v>
      </c>
      <c r="S61" s="1403">
        <v>24.924887911879317</v>
      </c>
      <c r="T61" s="1403">
        <v>8.5348799025952502</v>
      </c>
      <c r="U61" s="1403">
        <v>7.0211694007888372</v>
      </c>
      <c r="V61" s="1403">
        <v>7.4517562719604662</v>
      </c>
      <c r="W61" s="1403">
        <v>1.5271330172331097</v>
      </c>
      <c r="X61" s="1403">
        <v>4.0236180390568572</v>
      </c>
      <c r="Y61" s="1403">
        <v>15.501772307292649</v>
      </c>
      <c r="Z61" s="1403">
        <v>8.0052063309882051</v>
      </c>
      <c r="AA61" s="1403">
        <v>22.816502683523531</v>
      </c>
      <c r="AB61" s="1403">
        <v>5.2190965474929056</v>
      </c>
      <c r="AC61" s="1403">
        <v>17.238804617596418</v>
      </c>
      <c r="AD61" s="1403">
        <v>27.835373567885924</v>
      </c>
      <c r="AE61" s="1403">
        <v>5.6241302325295672</v>
      </c>
      <c r="AF61" s="1403">
        <v>5.0569129359616634</v>
      </c>
      <c r="AG61" s="1403">
        <v>3.9729202166495661</v>
      </c>
      <c r="AH61" s="1403">
        <v>13.576576481645072</v>
      </c>
      <c r="AI61" s="1403">
        <v>3.4493220003541616</v>
      </c>
      <c r="AJ61" s="1405">
        <v>5.4233196913691515</v>
      </c>
    </row>
    <row r="62" s="307" customFormat="true" ht="17.1" customHeight="true" x14ac:dyDescent="0.2">
      <c r="A62" s="1822"/>
      <c r="B62" s="1401" t="s">
        <v>46</v>
      </c>
      <c r="C62" s="1402">
        <v>1.521375811263825E-2</v>
      </c>
      <c r="D62" s="1403">
        <v>0</v>
      </c>
      <c r="E62" s="1403">
        <v>7.6860108449682005E-3</v>
      </c>
      <c r="F62" s="1403">
        <v>1.5980089983465031E-2</v>
      </c>
      <c r="G62" s="1404">
        <v>9.1359319057722807E-2</v>
      </c>
      <c r="H62" s="1403">
        <v>0.16642521479197633</v>
      </c>
      <c r="I62" s="1403">
        <v>6.5157560612232143E-2</v>
      </c>
      <c r="J62" s="1403">
        <v>4.3134881958687053E-2</v>
      </c>
      <c r="K62" s="1403">
        <v>0.21519384674497485</v>
      </c>
      <c r="L62" s="1404">
        <v>0.29537494251207835</v>
      </c>
      <c r="M62" s="1403">
        <v>7.369727195890719E-3</v>
      </c>
      <c r="N62" s="1403">
        <v>0</v>
      </c>
      <c r="O62" s="1403">
        <v>0</v>
      </c>
      <c r="P62" s="1403">
        <v>0</v>
      </c>
      <c r="Q62" s="1404">
        <v>0</v>
      </c>
      <c r="R62" s="1403">
        <v>0</v>
      </c>
      <c r="S62" s="1403">
        <v>0</v>
      </c>
      <c r="T62" s="1403">
        <v>0</v>
      </c>
      <c r="U62" s="1403">
        <v>0.13390291271277791</v>
      </c>
      <c r="V62" s="1403">
        <v>0</v>
      </c>
      <c r="W62" s="1403">
        <v>2.7495569538394105E-2</v>
      </c>
      <c r="X62" s="1403">
        <v>0</v>
      </c>
      <c r="Y62" s="1403">
        <v>0</v>
      </c>
      <c r="Z62" s="1403">
        <v>6.0174485695575701E-2</v>
      </c>
      <c r="AA62" s="1403">
        <v>3.6878218027720129E-2</v>
      </c>
      <c r="AB62" s="1403">
        <v>0</v>
      </c>
      <c r="AC62" s="1403">
        <v>0</v>
      </c>
      <c r="AD62" s="1403">
        <v>0.42297505411170061</v>
      </c>
      <c r="AE62" s="1403">
        <v>5.0314552697143314E-2</v>
      </c>
      <c r="AF62" s="1403">
        <v>0</v>
      </c>
      <c r="AG62" s="1403">
        <v>2.7104643029456695E-2</v>
      </c>
      <c r="AH62" s="1403">
        <v>8.8120261526769258E-2</v>
      </c>
      <c r="AI62" s="1403">
        <v>0</v>
      </c>
      <c r="AJ62" s="1405">
        <v>0</v>
      </c>
    </row>
    <row r="63" s="307" customFormat="true" ht="17.1" customHeight="true" x14ac:dyDescent="0.2">
      <c r="A63" s="1822" t="s">
        <v>56</v>
      </c>
      <c r="B63" s="1401" t="s">
        <v>49</v>
      </c>
      <c r="C63" s="1402">
        <v>3.5526256651010439</v>
      </c>
      <c r="D63" s="1403">
        <v>2.415566952338291</v>
      </c>
      <c r="E63" s="1403">
        <v>1.8586736950710785</v>
      </c>
      <c r="F63" s="1403">
        <v>1.8996545253131638</v>
      </c>
      <c r="G63" s="1404">
        <v>0.4432765105750972</v>
      </c>
      <c r="H63" s="1403">
        <v>0.89793048738536341</v>
      </c>
      <c r="I63" s="1403">
        <v>0.96131293237157101</v>
      </c>
      <c r="J63" s="1403">
        <v>0.16198599649851955</v>
      </c>
      <c r="K63" s="1403">
        <v>0.12385147155386361</v>
      </c>
      <c r="L63" s="1404">
        <v>0.14139846133575051</v>
      </c>
      <c r="M63" s="1403">
        <v>3.5697110293029333</v>
      </c>
      <c r="N63" s="1403">
        <v>2.7318148682076075</v>
      </c>
      <c r="O63" s="1403">
        <v>2.1821814656551961</v>
      </c>
      <c r="P63" s="1403">
        <v>1.9520048726366073</v>
      </c>
      <c r="Q63" s="1404">
        <v>1.2125093089329064</v>
      </c>
      <c r="R63" s="1403">
        <v>4.3136491193168123</v>
      </c>
      <c r="S63" s="1403">
        <v>3.7618416667910921</v>
      </c>
      <c r="T63" s="1403">
        <v>0.42201770956524171</v>
      </c>
      <c r="U63" s="1403">
        <v>0.57129241675428311</v>
      </c>
      <c r="V63" s="1403">
        <v>4.0603765491370964</v>
      </c>
      <c r="W63" s="1403">
        <v>0.43750607622168514</v>
      </c>
      <c r="X63" s="1403">
        <v>4.9083639447397678</v>
      </c>
      <c r="Y63" s="1403">
        <v>0.21273887820543119</v>
      </c>
      <c r="Z63" s="1403">
        <v>4.1769567380777577</v>
      </c>
      <c r="AA63" s="1403">
        <v>5.2769303649290134</v>
      </c>
      <c r="AB63" s="1403">
        <v>6.6024429875554365</v>
      </c>
      <c r="AC63" s="1403">
        <v>0.96719381578682673</v>
      </c>
      <c r="AD63" s="1403">
        <v>0.1216857153870964</v>
      </c>
      <c r="AE63" s="1403">
        <v>7.7580748125926773</v>
      </c>
      <c r="AF63" s="1403">
        <v>0.17280038778217552</v>
      </c>
      <c r="AG63" s="1403">
        <v>3.0163118232218622</v>
      </c>
      <c r="AH63" s="1403">
        <v>0.69746853059055758</v>
      </c>
      <c r="AI63" s="1403">
        <v>0.49017284094645586</v>
      </c>
      <c r="AJ63" s="1405">
        <v>2.3883239988262179</v>
      </c>
      <c r="AK63" s="1375"/>
    </row>
    <row r="64" s="307" customFormat="true" ht="17.1" customHeight="true" x14ac:dyDescent="0.2">
      <c r="A64" s="1822"/>
      <c r="B64" s="1401" t="s">
        <v>48</v>
      </c>
      <c r="C64" s="1402">
        <v>96.419748269878298</v>
      </c>
      <c r="D64" s="1403">
        <v>97.52322572911585</v>
      </c>
      <c r="E64" s="1403">
        <v>98.141326304928938</v>
      </c>
      <c r="F64" s="1403">
        <v>98.100345474686904</v>
      </c>
      <c r="G64" s="1404">
        <v>99.524903879234955</v>
      </c>
      <c r="H64" s="1403">
        <v>99.102069512614648</v>
      </c>
      <c r="I64" s="1403">
        <v>99.038687067628402</v>
      </c>
      <c r="J64" s="1403">
        <v>99.838014003501499</v>
      </c>
      <c r="K64" s="1403">
        <v>99.876148528446137</v>
      </c>
      <c r="L64" s="1404">
        <v>99.858601538664246</v>
      </c>
      <c r="M64" s="1403">
        <v>96.39748888549191</v>
      </c>
      <c r="N64" s="1403">
        <v>97.19547265591801</v>
      </c>
      <c r="O64" s="1403">
        <v>97.817818534344752</v>
      </c>
      <c r="P64" s="1403">
        <v>98.047995127363478</v>
      </c>
      <c r="Q64" s="1404">
        <v>98.749699611727351</v>
      </c>
      <c r="R64" s="1403">
        <v>95.686350880683122</v>
      </c>
      <c r="S64" s="1403">
        <v>96.238158333208986</v>
      </c>
      <c r="T64" s="1403">
        <v>99.577982290434747</v>
      </c>
      <c r="U64" s="1403">
        <v>99.428707583245682</v>
      </c>
      <c r="V64" s="1403">
        <v>95.939623450862925</v>
      </c>
      <c r="W64" s="1403">
        <v>99.56249392377832</v>
      </c>
      <c r="X64" s="1403">
        <v>95.091636055260224</v>
      </c>
      <c r="Y64" s="1403">
        <v>99.787261121794558</v>
      </c>
      <c r="Z64" s="1403">
        <v>95.229736278527341</v>
      </c>
      <c r="AA64" s="1403">
        <v>94.723069635071056</v>
      </c>
      <c r="AB64" s="1403">
        <v>93.007144468074927</v>
      </c>
      <c r="AC64" s="1403">
        <v>99.032806184213158</v>
      </c>
      <c r="AD64" s="1403">
        <v>99.878314284612898</v>
      </c>
      <c r="AE64" s="1403">
        <v>92.241925187407475</v>
      </c>
      <c r="AF64" s="1403">
        <v>99.827199612217825</v>
      </c>
      <c r="AG64" s="1403">
        <v>96.983688176778202</v>
      </c>
      <c r="AH64" s="1403">
        <v>99.302531469409416</v>
      </c>
      <c r="AI64" s="1403">
        <v>99.509827159053543</v>
      </c>
      <c r="AJ64" s="1405">
        <v>97.611676001173791</v>
      </c>
      <c r="AK64" s="1375"/>
    </row>
    <row r="65" s="307" customFormat="true" ht="17.1" customHeight="true" x14ac:dyDescent="0.2">
      <c r="A65" s="1822"/>
      <c r="B65" s="1401" t="s">
        <v>191</v>
      </c>
      <c r="C65" s="1402">
        <v>2.7626065020672837E-2</v>
      </c>
      <c r="D65" s="1403">
        <v>6.1207318545852187E-2</v>
      </c>
      <c r="E65" s="1403">
        <v>0</v>
      </c>
      <c r="F65" s="1403">
        <v>0</v>
      </c>
      <c r="G65" s="1404">
        <v>3.1819610189980273E-2</v>
      </c>
      <c r="H65" s="1403">
        <v>0</v>
      </c>
      <c r="I65" s="1403">
        <v>0</v>
      </c>
      <c r="J65" s="1403">
        <v>0</v>
      </c>
      <c r="K65" s="1403">
        <v>0</v>
      </c>
      <c r="L65" s="1404">
        <v>0</v>
      </c>
      <c r="M65" s="1403">
        <v>3.2800085205138982E-2</v>
      </c>
      <c r="N65" s="1403">
        <v>7.2712475874315452E-2</v>
      </c>
      <c r="O65" s="1403">
        <v>0</v>
      </c>
      <c r="P65" s="1403">
        <v>0</v>
      </c>
      <c r="Q65" s="1404">
        <v>3.7791079339702681E-2</v>
      </c>
      <c r="R65" s="1403">
        <v>0</v>
      </c>
      <c r="S65" s="1403">
        <v>0</v>
      </c>
      <c r="T65" s="1403">
        <v>0</v>
      </c>
      <c r="U65" s="1403">
        <v>0</v>
      </c>
      <c r="V65" s="1403">
        <v>0</v>
      </c>
      <c r="W65" s="1403">
        <v>0</v>
      </c>
      <c r="X65" s="1403">
        <v>0</v>
      </c>
      <c r="Y65" s="1403">
        <v>0</v>
      </c>
      <c r="Z65" s="1403">
        <v>0.59330698339486576</v>
      </c>
      <c r="AA65" s="1403">
        <v>0</v>
      </c>
      <c r="AB65" s="1403">
        <v>0.39041254436962092</v>
      </c>
      <c r="AC65" s="1403">
        <v>0</v>
      </c>
      <c r="AD65" s="1403">
        <v>0</v>
      </c>
      <c r="AE65" s="1403">
        <v>0</v>
      </c>
      <c r="AF65" s="1403">
        <v>0</v>
      </c>
      <c r="AG65" s="1403">
        <v>0</v>
      </c>
      <c r="AH65" s="1403">
        <v>0</v>
      </c>
      <c r="AI65" s="1403">
        <v>0</v>
      </c>
      <c r="AJ65" s="1405">
        <v>0</v>
      </c>
      <c r="AK65" s="1375"/>
    </row>
    <row r="66" s="307" customFormat="true" ht="17.1" customHeight="true" x14ac:dyDescent="0.2">
      <c r="A66" s="1822" t="s">
        <v>55</v>
      </c>
      <c r="B66" s="1401" t="s">
        <v>49</v>
      </c>
      <c r="C66" s="1402">
        <v>38.679886414791198</v>
      </c>
      <c r="D66" s="1403">
        <v>45.982939722502678</v>
      </c>
      <c r="E66" s="1403">
        <v>58.123023383989469</v>
      </c>
      <c r="F66" s="1403">
        <v>61.704455431985586</v>
      </c>
      <c r="G66" s="1404">
        <v>69.426179363374416</v>
      </c>
      <c r="H66" s="1403">
        <v>67.525676262053764</v>
      </c>
      <c r="I66" s="1403">
        <v>72.215883942942412</v>
      </c>
      <c r="J66" s="1403">
        <v>71.269984363592926</v>
      </c>
      <c r="K66" s="1403">
        <v>72.871062697403772</v>
      </c>
      <c r="L66" s="1404">
        <v>77.002626171572786</v>
      </c>
      <c r="M66" s="1403">
        <v>37.940991615494667</v>
      </c>
      <c r="N66" s="1403">
        <v>43.521555979832392</v>
      </c>
      <c r="O66" s="1403">
        <v>54.466322839585246</v>
      </c>
      <c r="P66" s="1403">
        <v>59.950881503505414</v>
      </c>
      <c r="Q66" s="1404">
        <v>61.726321460451494</v>
      </c>
      <c r="R66" s="1403">
        <v>61.52907385113101</v>
      </c>
      <c r="S66" s="1403">
        <v>52.806782161224497</v>
      </c>
      <c r="T66" s="1403">
        <v>56.097485219640966</v>
      </c>
      <c r="U66" s="1403">
        <v>55.127674322131305</v>
      </c>
      <c r="V66" s="1403">
        <v>33.742078289345116</v>
      </c>
      <c r="W66" s="1403">
        <v>62.259090917472861</v>
      </c>
      <c r="X66" s="1403">
        <v>53.364170902456735</v>
      </c>
      <c r="Y66" s="1403">
        <v>44.733600372074434</v>
      </c>
      <c r="Z66" s="1403">
        <v>42.707680317574024</v>
      </c>
      <c r="AA66" s="1403">
        <v>24.775560304271281</v>
      </c>
      <c r="AB66" s="1403">
        <v>28.236049195534108</v>
      </c>
      <c r="AC66" s="1403">
        <v>76.043193185223487</v>
      </c>
      <c r="AD66" s="1403">
        <v>54.977204204770402</v>
      </c>
      <c r="AE66" s="1403">
        <v>15.543094237052891</v>
      </c>
      <c r="AF66" s="1403">
        <v>78.77498894811545</v>
      </c>
      <c r="AG66" s="1403">
        <v>46.81318800488706</v>
      </c>
      <c r="AH66" s="1403">
        <v>52.377045118217367</v>
      </c>
      <c r="AI66" s="1403">
        <v>85.48044710005243</v>
      </c>
      <c r="AJ66" s="1405">
        <v>47.9783718199959</v>
      </c>
      <c r="AK66" s="1375"/>
    </row>
    <row r="67" s="307" customFormat="true" ht="17.1" customHeight="true" x14ac:dyDescent="0.2">
      <c r="A67" s="1822"/>
      <c r="B67" s="1401" t="s">
        <v>48</v>
      </c>
      <c r="C67" s="1402">
        <v>61.320113585208922</v>
      </c>
      <c r="D67" s="1403">
        <v>54.017060277497187</v>
      </c>
      <c r="E67" s="1403">
        <v>41.876976616010417</v>
      </c>
      <c r="F67" s="1403">
        <v>38.295544568014691</v>
      </c>
      <c r="G67" s="1404">
        <v>30.573820636625577</v>
      </c>
      <c r="H67" s="1403">
        <v>32.47432373794625</v>
      </c>
      <c r="I67" s="1403">
        <v>27.784116057057595</v>
      </c>
      <c r="J67" s="1403">
        <v>28.730015636407032</v>
      </c>
      <c r="K67" s="1403">
        <v>27.128937302596334</v>
      </c>
      <c r="L67" s="1404">
        <v>22.997373828427243</v>
      </c>
      <c r="M67" s="1403">
        <v>62.059008384505518</v>
      </c>
      <c r="N67" s="1403">
        <v>56.478444020167409</v>
      </c>
      <c r="O67" s="1403">
        <v>45.53367716041479</v>
      </c>
      <c r="P67" s="1403">
        <v>40.049118496494629</v>
      </c>
      <c r="Q67" s="1404">
        <v>38.273678539548605</v>
      </c>
      <c r="R67" s="1403">
        <v>38.470926148869005</v>
      </c>
      <c r="S67" s="1403">
        <v>47.19321783877556</v>
      </c>
      <c r="T67" s="1403">
        <v>43.902514780359027</v>
      </c>
      <c r="U67" s="1403">
        <v>44.87232567786856</v>
      </c>
      <c r="V67" s="1403">
        <v>66.257921710654927</v>
      </c>
      <c r="W67" s="1403">
        <v>37.740909082527338</v>
      </c>
      <c r="X67" s="1403">
        <v>46.635829097543201</v>
      </c>
      <c r="Y67" s="1403">
        <v>55.266399627925431</v>
      </c>
      <c r="Z67" s="1403">
        <v>57.292319682426061</v>
      </c>
      <c r="AA67" s="1403">
        <v>75.224439695728833</v>
      </c>
      <c r="AB67" s="1403">
        <v>71.763950804465864</v>
      </c>
      <c r="AC67" s="1403">
        <v>23.956806814776421</v>
      </c>
      <c r="AD67" s="1403">
        <v>45.022795795229754</v>
      </c>
      <c r="AE67" s="1403">
        <v>84.456905762947258</v>
      </c>
      <c r="AF67" s="1403">
        <v>21.225011051884753</v>
      </c>
      <c r="AG67" s="1403">
        <v>53.186811995112826</v>
      </c>
      <c r="AH67" s="1403">
        <v>47.622954881782789</v>
      </c>
      <c r="AI67" s="1403">
        <v>14.519552899947563</v>
      </c>
      <c r="AJ67" s="1405">
        <v>52.021628180004107</v>
      </c>
      <c r="AK67" s="1375"/>
    </row>
    <row r="68" s="307" customFormat="true" ht="17.1" customHeight="true" x14ac:dyDescent="0.2">
      <c r="A68" s="1822" t="s">
        <v>54</v>
      </c>
      <c r="B68" s="1401" t="s">
        <v>49</v>
      </c>
      <c r="C68" s="1402">
        <v>0.48494514894891355</v>
      </c>
      <c r="D68" s="1403">
        <v>0.42036861809707998</v>
      </c>
      <c r="E68" s="1403">
        <v>0.76126433408769623</v>
      </c>
      <c r="F68" s="1403">
        <v>0.86423416366863615</v>
      </c>
      <c r="G68" s="1404">
        <v>0.2401746386877176</v>
      </c>
      <c r="H68" s="1403">
        <v>0.36926541549637831</v>
      </c>
      <c r="I68" s="1403">
        <v>0.93547455094897236</v>
      </c>
      <c r="J68" s="1403">
        <v>0.16198599649851955</v>
      </c>
      <c r="K68" s="1403">
        <v>0.12385147155386361</v>
      </c>
      <c r="L68" s="1404">
        <v>0.14139846133575051</v>
      </c>
      <c r="M68" s="1403">
        <v>0.55075409871819703</v>
      </c>
      <c r="N68" s="1403">
        <v>0.32825312350913394</v>
      </c>
      <c r="O68" s="1403">
        <v>0.87392765667196437</v>
      </c>
      <c r="P68" s="1403">
        <v>0.75986258377451021</v>
      </c>
      <c r="Q68" s="1404">
        <v>0.45296082140140376</v>
      </c>
      <c r="R68" s="1403">
        <v>0.76322965936468956</v>
      </c>
      <c r="S68" s="1403">
        <v>0.49319535254221625</v>
      </c>
      <c r="T68" s="1403">
        <v>0</v>
      </c>
      <c r="U68" s="1403">
        <v>0.37743051021269303</v>
      </c>
      <c r="V68" s="1403">
        <v>1.5777633111771481</v>
      </c>
      <c r="W68" s="1403">
        <v>0.27488416441626012</v>
      </c>
      <c r="X68" s="1403">
        <v>1.1323528997254351</v>
      </c>
      <c r="Y68" s="1403">
        <v>0</v>
      </c>
      <c r="Z68" s="1403">
        <v>2.3123296775179716</v>
      </c>
      <c r="AA68" s="1403">
        <v>0.53548186489171912</v>
      </c>
      <c r="AB68" s="1403">
        <v>1.4825528603028608</v>
      </c>
      <c r="AC68" s="1403">
        <v>0.83123444722589757</v>
      </c>
      <c r="AD68" s="1403">
        <v>0.1216857153870964</v>
      </c>
      <c r="AE68" s="1403">
        <v>0.92326048544654971</v>
      </c>
      <c r="AF68" s="1403">
        <v>0.17280038778217552</v>
      </c>
      <c r="AG68" s="1403">
        <v>0.42300417114620675</v>
      </c>
      <c r="AH68" s="1403">
        <v>0.3244439746872616</v>
      </c>
      <c r="AI68" s="1403">
        <v>0.2769836496705223</v>
      </c>
      <c r="AJ68" s="1405">
        <v>0.61912614019150902</v>
      </c>
      <c r="AK68" s="1375"/>
    </row>
    <row r="69" s="307" customFormat="true" ht="17.1" customHeight="true" x14ac:dyDescent="0.2">
      <c r="A69" s="1822"/>
      <c r="B69" s="1401" t="s">
        <v>48</v>
      </c>
      <c r="C69" s="1402">
        <v>51.206604634420174</v>
      </c>
      <c r="D69" s="1403">
        <v>56.036126781548788</v>
      </c>
      <c r="E69" s="1403">
        <v>63.841305486371958</v>
      </c>
      <c r="F69" s="1403">
        <v>73.364368200584167</v>
      </c>
      <c r="G69" s="1404">
        <v>93.635304316940292</v>
      </c>
      <c r="H69" s="1403">
        <v>88.927445335507286</v>
      </c>
      <c r="I69" s="1403">
        <v>95.926618856197337</v>
      </c>
      <c r="J69" s="1403">
        <v>98.646641272909932</v>
      </c>
      <c r="K69" s="1403">
        <v>99.336264417786737</v>
      </c>
      <c r="L69" s="1404">
        <v>99.398418001112077</v>
      </c>
      <c r="M69" s="1403">
        <v>50.249941970793557</v>
      </c>
      <c r="N69" s="1403">
        <v>55.852647931216779</v>
      </c>
      <c r="O69" s="1403">
        <v>58.174670426152154</v>
      </c>
      <c r="P69" s="1403">
        <v>66.631088891306391</v>
      </c>
      <c r="Q69" s="1404">
        <v>80.138227821114725</v>
      </c>
      <c r="R69" s="1403">
        <v>72.826253332755357</v>
      </c>
      <c r="S69" s="1403">
        <v>74.176875857745884</v>
      </c>
      <c r="T69" s="1403">
        <v>67.225940056163793</v>
      </c>
      <c r="U69" s="1403">
        <v>58.56843159667676</v>
      </c>
      <c r="V69" s="1403">
        <v>51.191439380720404</v>
      </c>
      <c r="W69" s="1403">
        <v>46.902147603177632</v>
      </c>
      <c r="X69" s="1403">
        <v>53.919678228732579</v>
      </c>
      <c r="Y69" s="1403">
        <v>61.64066510950218</v>
      </c>
      <c r="Z69" s="1403">
        <v>54.159020454202043</v>
      </c>
      <c r="AA69" s="1403">
        <v>58.185277199617261</v>
      </c>
      <c r="AB69" s="1403">
        <v>52.988236904020049</v>
      </c>
      <c r="AC69" s="1403">
        <v>94.699469294909179</v>
      </c>
      <c r="AD69" s="1403">
        <v>75.036978746762557</v>
      </c>
      <c r="AE69" s="1403">
        <v>41.032138799571392</v>
      </c>
      <c r="AF69" s="1403">
        <v>90.608145324558251</v>
      </c>
      <c r="AG69" s="1403">
        <v>38.238192789637111</v>
      </c>
      <c r="AH69" s="1403">
        <v>68.589227759547128</v>
      </c>
      <c r="AI69" s="1403">
        <v>93.449656718859259</v>
      </c>
      <c r="AJ69" s="1405">
        <v>69.33567943950429</v>
      </c>
      <c r="AK69" s="1375"/>
    </row>
    <row r="70" s="307" customFormat="true" ht="17.1" customHeight="true" x14ac:dyDescent="0.2">
      <c r="A70" s="1822"/>
      <c r="B70" s="1401" t="s">
        <v>191</v>
      </c>
      <c r="C70" s="1402">
        <v>48.308450216631051</v>
      </c>
      <c r="D70" s="1403">
        <v>43.543504600354034</v>
      </c>
      <c r="E70" s="1403">
        <v>35.397430179540365</v>
      </c>
      <c r="F70" s="1403">
        <v>25.771397635747341</v>
      </c>
      <c r="G70" s="1404">
        <v>6.1245210443720195</v>
      </c>
      <c r="H70" s="1403">
        <v>10.703289248996326</v>
      </c>
      <c r="I70" s="1403">
        <v>3.1379065928536738</v>
      </c>
      <c r="J70" s="1403">
        <v>1.19137273059154</v>
      </c>
      <c r="K70" s="1403">
        <v>0.53988411065939679</v>
      </c>
      <c r="L70" s="1404">
        <v>0.46018353755215696</v>
      </c>
      <c r="M70" s="1403">
        <v>49.199303930488348</v>
      </c>
      <c r="N70" s="1403">
        <v>43.819098945273879</v>
      </c>
      <c r="O70" s="1403">
        <v>40.951401917175964</v>
      </c>
      <c r="P70" s="1403">
        <v>32.60904852491926</v>
      </c>
      <c r="Q70" s="1404">
        <v>19.40881135748397</v>
      </c>
      <c r="R70" s="1403">
        <v>26.410517007879925</v>
      </c>
      <c r="S70" s="1403">
        <v>25.329928789711932</v>
      </c>
      <c r="T70" s="1403">
        <v>32.774059943836193</v>
      </c>
      <c r="U70" s="1403">
        <v>41.054137893110514</v>
      </c>
      <c r="V70" s="1403">
        <v>47.230797308102431</v>
      </c>
      <c r="W70" s="1403">
        <v>52.822968232406417</v>
      </c>
      <c r="X70" s="1403">
        <v>44.947968871541903</v>
      </c>
      <c r="Y70" s="1403">
        <v>38.359334890497792</v>
      </c>
      <c r="Z70" s="1403">
        <v>43.528649868280105</v>
      </c>
      <c r="AA70" s="1403">
        <v>41.27924093549116</v>
      </c>
      <c r="AB70" s="1403">
        <v>45.529210235676985</v>
      </c>
      <c r="AC70" s="1403">
        <v>4.4692962578649293</v>
      </c>
      <c r="AD70" s="1403">
        <v>24.841335537850416</v>
      </c>
      <c r="AE70" s="1403">
        <v>58.044600714982252</v>
      </c>
      <c r="AF70" s="1403">
        <v>9.2190542876597075</v>
      </c>
      <c r="AG70" s="1403">
        <v>61.338803039216614</v>
      </c>
      <c r="AH70" s="1403">
        <v>31.086328265765822</v>
      </c>
      <c r="AI70" s="1403">
        <v>6.273359631470246</v>
      </c>
      <c r="AJ70" s="1405">
        <v>30.045194420304199</v>
      </c>
      <c r="AK70" s="1375"/>
    </row>
    <row r="71" s="307" customFormat="true" ht="17.1" customHeight="true" x14ac:dyDescent="0.2">
      <c r="A71" s="1822" t="s">
        <v>174</v>
      </c>
      <c r="B71" s="1401" t="s">
        <v>49</v>
      </c>
      <c r="C71" s="1402">
        <v>27.443810715050017</v>
      </c>
      <c r="D71" s="1403">
        <v>34.30259350160366</v>
      </c>
      <c r="E71" s="1403">
        <v>45.958345707153583</v>
      </c>
      <c r="F71" s="1403">
        <v>52.011631741825241</v>
      </c>
      <c r="G71" s="1404">
        <v>66.431057130745572</v>
      </c>
      <c r="H71" s="1403">
        <v>63.728651640837022</v>
      </c>
      <c r="I71" s="1403">
        <v>70.620673406080172</v>
      </c>
      <c r="J71" s="1403">
        <v>70.257817076949664</v>
      </c>
      <c r="K71" s="1403">
        <v>72.389926881631013</v>
      </c>
      <c r="L71" s="1404">
        <v>76.837817576532714</v>
      </c>
      <c r="M71" s="1403">
        <v>26.4569250831501</v>
      </c>
      <c r="N71" s="1403">
        <v>32.536232918450118</v>
      </c>
      <c r="O71" s="1403">
        <v>41.283548599067224</v>
      </c>
      <c r="P71" s="1403">
        <v>47.754635499460917</v>
      </c>
      <c r="Q71" s="1404">
        <v>54.168089728534596</v>
      </c>
      <c r="R71" s="1403">
        <v>56.213679338877441</v>
      </c>
      <c r="S71" s="1403">
        <v>42.343749683910836</v>
      </c>
      <c r="T71" s="1403">
        <v>41.316948883920908</v>
      </c>
      <c r="U71" s="1403">
        <v>34.157470611113069</v>
      </c>
      <c r="V71" s="1403">
        <v>28.867600074598176</v>
      </c>
      <c r="W71" s="1403">
        <v>30.652923664654431</v>
      </c>
      <c r="X71" s="1403">
        <v>41.284868605591249</v>
      </c>
      <c r="Y71" s="1403">
        <v>42.480519954440844</v>
      </c>
      <c r="Z71" s="1403">
        <v>25.968215092464071</v>
      </c>
      <c r="AA71" s="1403">
        <v>19.45303511294015</v>
      </c>
      <c r="AB71" s="1403">
        <v>20.013606920512498</v>
      </c>
      <c r="AC71" s="1403">
        <v>75.219333072711336</v>
      </c>
      <c r="AD71" s="1403">
        <v>41.644115030143524</v>
      </c>
      <c r="AE71" s="1403">
        <v>12.500067124683703</v>
      </c>
      <c r="AF71" s="1403">
        <v>76.226153214292935</v>
      </c>
      <c r="AG71" s="1403">
        <v>24.970635382954129</v>
      </c>
      <c r="AH71" s="1403">
        <v>43.366880039504416</v>
      </c>
      <c r="AI71" s="1403">
        <v>83.697854991213632</v>
      </c>
      <c r="AJ71" s="1405">
        <v>41.5598992624125</v>
      </c>
      <c r="AK71" s="1375"/>
    </row>
    <row r="72" s="307" customFormat="true" ht="17.1" customHeight="true" x14ac:dyDescent="0.2">
      <c r="A72" s="1822"/>
      <c r="B72" s="1401" t="s">
        <v>48</v>
      </c>
      <c r="C72" s="1402">
        <v>24.247739068318971</v>
      </c>
      <c r="D72" s="1403">
        <v>22.153901898042061</v>
      </c>
      <c r="E72" s="1403">
        <v>18.644224113306006</v>
      </c>
      <c r="F72" s="1403">
        <v>22.216970622427656</v>
      </c>
      <c r="G72" s="1404">
        <v>27.476241435072378</v>
      </c>
      <c r="H72" s="1403">
        <v>25.568059110166676</v>
      </c>
      <c r="I72" s="1403">
        <v>26.241420001066157</v>
      </c>
      <c r="J72" s="1403">
        <v>28.550810192458776</v>
      </c>
      <c r="K72" s="1403">
        <v>27.0701890077097</v>
      </c>
      <c r="L72" s="1404">
        <v>22.701998885915167</v>
      </c>
      <c r="M72" s="1403">
        <v>24.343770986361548</v>
      </c>
      <c r="N72" s="1403">
        <v>23.644668136275744</v>
      </c>
      <c r="O72" s="1403">
        <v>17.765049483756872</v>
      </c>
      <c r="P72" s="1403">
        <v>19.636315975619972</v>
      </c>
      <c r="Q72" s="1404">
        <v>26.460889993321263</v>
      </c>
      <c r="R72" s="1403">
        <v>17.375803653242585</v>
      </c>
      <c r="S72" s="1403">
        <v>32.326321526377207</v>
      </c>
      <c r="T72" s="1403">
        <v>25.908991172242963</v>
      </c>
      <c r="U72" s="1403">
        <v>24.788391495776377</v>
      </c>
      <c r="V72" s="1403">
        <v>23.901602617299282</v>
      </c>
      <c r="W72" s="1403">
        <v>16.524108102939461</v>
      </c>
      <c r="X72" s="1403">
        <v>13.76716252286678</v>
      </c>
      <c r="Y72" s="1403">
        <v>19.160145155061279</v>
      </c>
      <c r="Z72" s="1403">
        <v>30.503135039255952</v>
      </c>
      <c r="AA72" s="1403">
        <v>39.267723951568762</v>
      </c>
      <c r="AB72" s="1403">
        <v>34.847595388180089</v>
      </c>
      <c r="AC72" s="1403">
        <v>20.311370669423667</v>
      </c>
      <c r="AD72" s="1403">
        <v>33.514549432006227</v>
      </c>
      <c r="AE72" s="1403">
        <v>29.455332160334262</v>
      </c>
      <c r="AF72" s="1403">
        <v>14.554792498047536</v>
      </c>
      <c r="AG72" s="1403">
        <v>13.690561577829188</v>
      </c>
      <c r="AH72" s="1403">
        <v>25.546791694730015</v>
      </c>
      <c r="AI72" s="1403">
        <v>10.028785377316128</v>
      </c>
      <c r="AJ72" s="1405">
        <v>28.394906317283251</v>
      </c>
      <c r="AK72" s="1375"/>
    </row>
    <row r="73" s="307" customFormat="true" ht="17.1" customHeight="true" x14ac:dyDescent="0.2">
      <c r="A73" s="1406"/>
      <c r="B73" s="1401" t="s">
        <v>191</v>
      </c>
      <c r="C73" s="1402">
        <v>48.308450216631051</v>
      </c>
      <c r="D73" s="1403">
        <v>43.543504600354034</v>
      </c>
      <c r="E73" s="1403">
        <v>35.397430179540365</v>
      </c>
      <c r="F73" s="1403">
        <v>25.771397635747341</v>
      </c>
      <c r="G73" s="1404">
        <v>6.0927014341820387</v>
      </c>
      <c r="H73" s="1403">
        <v>10.703289248996326</v>
      </c>
      <c r="I73" s="1403">
        <v>3.1379065928536738</v>
      </c>
      <c r="J73" s="1403">
        <v>1.19137273059154</v>
      </c>
      <c r="K73" s="1403">
        <v>0.53988411065939679</v>
      </c>
      <c r="L73" s="1404">
        <v>0.46018353755215696</v>
      </c>
      <c r="M73" s="1403">
        <v>49.199303930488348</v>
      </c>
      <c r="N73" s="1403">
        <v>43.819098945273879</v>
      </c>
      <c r="O73" s="1403">
        <v>40.951401917175964</v>
      </c>
      <c r="P73" s="1403">
        <v>32.60904852491926</v>
      </c>
      <c r="Q73" s="1404">
        <v>19.371020278144265</v>
      </c>
      <c r="R73" s="1403">
        <v>26.410517007879925</v>
      </c>
      <c r="S73" s="1403">
        <v>25.329928789711932</v>
      </c>
      <c r="T73" s="1403">
        <v>32.774059943836193</v>
      </c>
      <c r="U73" s="1403">
        <v>41.054137893110514</v>
      </c>
      <c r="V73" s="1403">
        <v>47.230797308102431</v>
      </c>
      <c r="W73" s="1403">
        <v>52.822968232406417</v>
      </c>
      <c r="X73" s="1403">
        <v>44.947968871541903</v>
      </c>
      <c r="Y73" s="1403">
        <v>38.359334890497792</v>
      </c>
      <c r="Z73" s="1403">
        <v>43.528649868280105</v>
      </c>
      <c r="AA73" s="1403">
        <v>41.27924093549116</v>
      </c>
      <c r="AB73" s="1403">
        <v>45.138797691307367</v>
      </c>
      <c r="AC73" s="1403">
        <v>4.4692962578649293</v>
      </c>
      <c r="AD73" s="1403">
        <v>24.841335537850416</v>
      </c>
      <c r="AE73" s="1403">
        <v>58.044600714982252</v>
      </c>
      <c r="AF73" s="1403">
        <v>9.2190542876597075</v>
      </c>
      <c r="AG73" s="1403">
        <v>61.338803039216614</v>
      </c>
      <c r="AH73" s="1403">
        <v>31.086328265765822</v>
      </c>
      <c r="AI73" s="1403">
        <v>6.273359631470246</v>
      </c>
      <c r="AJ73" s="1405">
        <v>30.045194420304199</v>
      </c>
      <c r="AK73" s="1375"/>
    </row>
    <row r="74" s="307" customFormat="true" ht="17.1" customHeight="true" x14ac:dyDescent="0.2">
      <c r="A74" s="1406" t="s">
        <v>53</v>
      </c>
      <c r="B74" s="1401" t="s">
        <v>191</v>
      </c>
      <c r="C74" s="1402">
        <v>100</v>
      </c>
      <c r="D74" s="1403">
        <v>100</v>
      </c>
      <c r="E74" s="1403">
        <v>100</v>
      </c>
      <c r="F74" s="1403">
        <v>100</v>
      </c>
      <c r="G74" s="1404">
        <v>100</v>
      </c>
      <c r="H74" s="1403">
        <v>100</v>
      </c>
      <c r="I74" s="1403">
        <v>100</v>
      </c>
      <c r="J74" s="1403">
        <v>100</v>
      </c>
      <c r="K74" s="1403">
        <v>100</v>
      </c>
      <c r="L74" s="1404">
        <v>100</v>
      </c>
      <c r="M74" s="1403">
        <v>100</v>
      </c>
      <c r="N74" s="1403">
        <v>100</v>
      </c>
      <c r="O74" s="1403">
        <v>100</v>
      </c>
      <c r="P74" s="1403">
        <v>100</v>
      </c>
      <c r="Q74" s="1404">
        <v>100</v>
      </c>
      <c r="R74" s="1403">
        <v>100</v>
      </c>
      <c r="S74" s="1403">
        <v>100</v>
      </c>
      <c r="T74" s="1403">
        <v>100</v>
      </c>
      <c r="U74" s="1403">
        <v>100</v>
      </c>
      <c r="V74" s="1403">
        <v>100</v>
      </c>
      <c r="W74" s="1403">
        <v>100</v>
      </c>
      <c r="X74" s="1403">
        <v>100</v>
      </c>
      <c r="Y74" s="1403">
        <v>100</v>
      </c>
      <c r="Z74" s="1403">
        <v>100</v>
      </c>
      <c r="AA74" s="1403">
        <v>100</v>
      </c>
      <c r="AB74" s="1403">
        <v>100</v>
      </c>
      <c r="AC74" s="1403">
        <v>100</v>
      </c>
      <c r="AD74" s="1403">
        <v>100</v>
      </c>
      <c r="AE74" s="1403">
        <v>100</v>
      </c>
      <c r="AF74" s="1403">
        <v>100</v>
      </c>
      <c r="AG74" s="1403">
        <v>100</v>
      </c>
      <c r="AH74" s="1403">
        <v>100</v>
      </c>
      <c r="AI74" s="1403">
        <v>100</v>
      </c>
      <c r="AJ74" s="1405">
        <v>100</v>
      </c>
    </row>
    <row r="75" s="307" customFormat="true" ht="17.1" customHeight="true" x14ac:dyDescent="0.2">
      <c r="A75" s="1406" t="s">
        <v>52</v>
      </c>
      <c r="B75" s="1401" t="s">
        <v>191</v>
      </c>
      <c r="C75" s="1402">
        <v>100</v>
      </c>
      <c r="D75" s="1403">
        <v>100</v>
      </c>
      <c r="E75" s="1403">
        <v>100</v>
      </c>
      <c r="F75" s="1403">
        <v>100</v>
      </c>
      <c r="G75" s="1404">
        <v>100</v>
      </c>
      <c r="H75" s="1403">
        <v>100</v>
      </c>
      <c r="I75" s="1403">
        <v>100</v>
      </c>
      <c r="J75" s="1403">
        <v>100</v>
      </c>
      <c r="K75" s="1403">
        <v>100</v>
      </c>
      <c r="L75" s="1404">
        <v>100</v>
      </c>
      <c r="M75" s="1403">
        <v>100</v>
      </c>
      <c r="N75" s="1403">
        <v>100</v>
      </c>
      <c r="O75" s="1403">
        <v>100</v>
      </c>
      <c r="P75" s="1403">
        <v>100</v>
      </c>
      <c r="Q75" s="1404">
        <v>100</v>
      </c>
      <c r="R75" s="1403">
        <v>100</v>
      </c>
      <c r="S75" s="1403">
        <v>100</v>
      </c>
      <c r="T75" s="1403">
        <v>100</v>
      </c>
      <c r="U75" s="1403">
        <v>100</v>
      </c>
      <c r="V75" s="1403">
        <v>100</v>
      </c>
      <c r="W75" s="1403">
        <v>100</v>
      </c>
      <c r="X75" s="1403">
        <v>100</v>
      </c>
      <c r="Y75" s="1403">
        <v>100</v>
      </c>
      <c r="Z75" s="1403">
        <v>100</v>
      </c>
      <c r="AA75" s="1403">
        <v>100</v>
      </c>
      <c r="AB75" s="1403">
        <v>100</v>
      </c>
      <c r="AC75" s="1403">
        <v>100</v>
      </c>
      <c r="AD75" s="1403">
        <v>100</v>
      </c>
      <c r="AE75" s="1403">
        <v>100</v>
      </c>
      <c r="AF75" s="1403">
        <v>100</v>
      </c>
      <c r="AG75" s="1403">
        <v>100</v>
      </c>
      <c r="AH75" s="1403">
        <v>100</v>
      </c>
      <c r="AI75" s="1403">
        <v>100</v>
      </c>
      <c r="AJ75" s="1405">
        <v>100</v>
      </c>
    </row>
    <row r="76" s="307" customFormat="true" ht="17.1" customHeight="true" x14ac:dyDescent="0.2">
      <c r="A76" s="1406" t="s">
        <v>175</v>
      </c>
      <c r="B76" s="1401" t="s">
        <v>191</v>
      </c>
      <c r="C76" s="1402">
        <v>100</v>
      </c>
      <c r="D76" s="1403">
        <v>100</v>
      </c>
      <c r="E76" s="1403">
        <v>100</v>
      </c>
      <c r="F76" s="1403">
        <v>100</v>
      </c>
      <c r="G76" s="1404">
        <v>100</v>
      </c>
      <c r="H76" s="1403">
        <v>100</v>
      </c>
      <c r="I76" s="1403">
        <v>100</v>
      </c>
      <c r="J76" s="1403">
        <v>100</v>
      </c>
      <c r="K76" s="1403">
        <v>100</v>
      </c>
      <c r="L76" s="1404">
        <v>100</v>
      </c>
      <c r="M76" s="1403">
        <v>100</v>
      </c>
      <c r="N76" s="1403">
        <v>100</v>
      </c>
      <c r="O76" s="1403">
        <v>100</v>
      </c>
      <c r="P76" s="1403">
        <v>100</v>
      </c>
      <c r="Q76" s="1404">
        <v>100</v>
      </c>
      <c r="R76" s="1403">
        <v>100</v>
      </c>
      <c r="S76" s="1403">
        <v>100</v>
      </c>
      <c r="T76" s="1403">
        <v>100</v>
      </c>
      <c r="U76" s="1403">
        <v>100</v>
      </c>
      <c r="V76" s="1403">
        <v>100</v>
      </c>
      <c r="W76" s="1403">
        <v>100</v>
      </c>
      <c r="X76" s="1403">
        <v>100</v>
      </c>
      <c r="Y76" s="1403">
        <v>100</v>
      </c>
      <c r="Z76" s="1403">
        <v>100</v>
      </c>
      <c r="AA76" s="1403">
        <v>100</v>
      </c>
      <c r="AB76" s="1403">
        <v>100</v>
      </c>
      <c r="AC76" s="1403">
        <v>100</v>
      </c>
      <c r="AD76" s="1403">
        <v>100</v>
      </c>
      <c r="AE76" s="1403">
        <v>100</v>
      </c>
      <c r="AF76" s="1403">
        <v>100</v>
      </c>
      <c r="AG76" s="1403">
        <v>100</v>
      </c>
      <c r="AH76" s="1403">
        <v>100</v>
      </c>
      <c r="AI76" s="1403">
        <v>100</v>
      </c>
      <c r="AJ76" s="1405">
        <v>100</v>
      </c>
    </row>
    <row r="77" s="307" customFormat="true" ht="17.1" customHeight="true" x14ac:dyDescent="0.2">
      <c r="A77" s="1407" t="s">
        <v>176</v>
      </c>
      <c r="B77" s="1408" t="s">
        <v>191</v>
      </c>
      <c r="C77" s="1409">
        <v>100</v>
      </c>
      <c r="D77" s="1410">
        <v>100</v>
      </c>
      <c r="E77" s="1410">
        <v>100</v>
      </c>
      <c r="F77" s="1410">
        <v>100</v>
      </c>
      <c r="G77" s="1411">
        <v>100</v>
      </c>
      <c r="H77" s="1410">
        <v>100</v>
      </c>
      <c r="I77" s="1410">
        <v>100</v>
      </c>
      <c r="J77" s="1410">
        <v>100</v>
      </c>
      <c r="K77" s="1410">
        <v>100</v>
      </c>
      <c r="L77" s="1411">
        <v>100</v>
      </c>
      <c r="M77" s="1410">
        <v>100</v>
      </c>
      <c r="N77" s="1410">
        <v>100</v>
      </c>
      <c r="O77" s="1410">
        <v>100</v>
      </c>
      <c r="P77" s="1410">
        <v>100</v>
      </c>
      <c r="Q77" s="1411">
        <v>100</v>
      </c>
      <c r="R77" s="1410">
        <v>100</v>
      </c>
      <c r="S77" s="1410">
        <v>100</v>
      </c>
      <c r="T77" s="1410">
        <v>100</v>
      </c>
      <c r="U77" s="1410">
        <v>100</v>
      </c>
      <c r="V77" s="1410">
        <v>100</v>
      </c>
      <c r="W77" s="1410">
        <v>100</v>
      </c>
      <c r="X77" s="1410">
        <v>100</v>
      </c>
      <c r="Y77" s="1410">
        <v>100</v>
      </c>
      <c r="Z77" s="1410">
        <v>100</v>
      </c>
      <c r="AA77" s="1410">
        <v>100</v>
      </c>
      <c r="AB77" s="1410">
        <v>100</v>
      </c>
      <c r="AC77" s="1410">
        <v>100</v>
      </c>
      <c r="AD77" s="1410">
        <v>100</v>
      </c>
      <c r="AE77" s="1410">
        <v>100</v>
      </c>
      <c r="AF77" s="1410">
        <v>100</v>
      </c>
      <c r="AG77" s="1410">
        <v>100</v>
      </c>
      <c r="AH77" s="1410">
        <v>100</v>
      </c>
      <c r="AI77" s="1410">
        <v>100</v>
      </c>
      <c r="AJ77" s="1412">
        <v>100</v>
      </c>
    </row>
    <row r="78" s="307" customFormat="true" ht="15" customHeight="true" x14ac:dyDescent="0.2">
      <c r="A78" s="453"/>
      <c r="B78" s="454"/>
      <c r="C78" s="455"/>
      <c r="D78" s="456"/>
      <c r="E78" s="456"/>
      <c r="F78" s="456"/>
      <c r="G78" s="457"/>
      <c r="H78" s="456"/>
      <c r="I78" s="456"/>
      <c r="J78" s="456"/>
      <c r="K78" s="456"/>
      <c r="L78" s="457"/>
      <c r="M78" s="456"/>
      <c r="N78" s="456"/>
      <c r="O78" s="456"/>
      <c r="P78" s="456"/>
      <c r="Q78" s="457"/>
      <c r="R78" s="456"/>
      <c r="S78" s="456"/>
      <c r="T78" s="456"/>
      <c r="U78" s="456"/>
      <c r="V78" s="456"/>
      <c r="W78" s="456"/>
      <c r="X78" s="456"/>
      <c r="Y78" s="456"/>
      <c r="Z78" s="456"/>
      <c r="AA78" s="456"/>
      <c r="AB78" s="458"/>
    </row>
    <row r="79" s="307" customFormat="true" ht="15" customHeight="true" x14ac:dyDescent="0.2">
      <c r="A79" s="453"/>
      <c r="B79" s="454"/>
      <c r="C79" s="455"/>
      <c r="D79" s="456"/>
      <c r="E79" s="456"/>
      <c r="F79" s="456"/>
      <c r="G79" s="457"/>
      <c r="H79" s="456"/>
      <c r="I79" s="456"/>
      <c r="J79" s="456"/>
      <c r="K79" s="456"/>
      <c r="L79" s="457"/>
      <c r="M79" s="456"/>
      <c r="N79" s="456"/>
      <c r="O79" s="456"/>
      <c r="P79" s="456"/>
      <c r="Q79" s="457"/>
      <c r="R79" s="456"/>
      <c r="S79" s="456"/>
      <c r="T79" s="456"/>
      <c r="U79" s="456"/>
      <c r="V79" s="456"/>
      <c r="W79" s="456"/>
      <c r="X79" s="456"/>
      <c r="Y79" s="456"/>
      <c r="Z79" s="456"/>
      <c r="AA79" s="456"/>
      <c r="AB79" s="458"/>
    </row>
    <row r="80" s="307" customFormat="true" ht="15" customHeight="true" x14ac:dyDescent="0.2">
      <c r="A80" s="453"/>
      <c r="B80" s="454"/>
      <c r="C80" s="455"/>
      <c r="D80" s="456"/>
      <c r="E80" s="456"/>
      <c r="F80" s="456"/>
      <c r="G80" s="457"/>
      <c r="H80" s="456"/>
      <c r="I80" s="456"/>
      <c r="J80" s="456"/>
      <c r="K80" s="456"/>
      <c r="L80" s="457"/>
      <c r="M80" s="456"/>
      <c r="N80" s="456"/>
      <c r="O80" s="456"/>
      <c r="P80" s="456"/>
      <c r="Q80" s="457"/>
      <c r="R80" s="456"/>
      <c r="S80" s="456"/>
      <c r="T80" s="456"/>
      <c r="U80" s="456"/>
      <c r="V80" s="456"/>
      <c r="W80" s="456"/>
      <c r="X80" s="456"/>
      <c r="Y80" s="456"/>
      <c r="Z80" s="456"/>
      <c r="AA80" s="456"/>
      <c r="AB80" s="458"/>
    </row>
    <row r="81" s="307" customFormat="true" ht="15" customHeight="true" x14ac:dyDescent="0.2">
      <c r="A81" s="459"/>
      <c r="B81" s="460"/>
      <c r="C81" s="461"/>
      <c r="D81" s="462"/>
      <c r="E81" s="462"/>
      <c r="F81" s="462"/>
      <c r="G81" s="463"/>
      <c r="H81" s="462"/>
      <c r="I81" s="462"/>
      <c r="J81" s="462"/>
      <c r="K81" s="462"/>
      <c r="L81" s="463"/>
      <c r="M81" s="462"/>
      <c r="N81" s="462"/>
      <c r="O81" s="462"/>
      <c r="P81" s="462"/>
      <c r="Q81" s="463"/>
      <c r="R81" s="462"/>
      <c r="S81" s="462"/>
      <c r="T81" s="462"/>
      <c r="U81" s="462"/>
      <c r="V81" s="462"/>
      <c r="W81" s="462"/>
      <c r="X81" s="462"/>
      <c r="Y81" s="462"/>
      <c r="Z81" s="462"/>
      <c r="AA81" s="462"/>
      <c r="AB81" s="464"/>
    </row>
    <row r="82" s="307" customFormat="true" ht="15" customHeight="true" x14ac:dyDescent="0.2">
      <c r="B82" s="406"/>
    </row>
    <row r="83" s="307" customFormat="true" ht="15" customHeight="true" x14ac:dyDescent="0.2">
      <c r="B83" s="406"/>
    </row>
    <row r="84" s="307" customFormat="true" ht="15" customHeight="true" x14ac:dyDescent="0.2">
      <c r="A84" s="465"/>
      <c r="B84" s="466"/>
      <c r="C84" s="467"/>
      <c r="D84" s="466"/>
      <c r="E84" s="466"/>
      <c r="F84" s="466"/>
      <c r="G84" s="466"/>
      <c r="H84" s="467"/>
      <c r="I84" s="466"/>
      <c r="J84" s="466"/>
      <c r="K84" s="466"/>
      <c r="L84" s="466"/>
      <c r="M84" s="467"/>
      <c r="N84" s="466"/>
      <c r="O84" s="466"/>
      <c r="P84" s="466"/>
      <c r="Q84" s="466"/>
      <c r="R84" s="467"/>
      <c r="S84" s="466"/>
      <c r="T84" s="466"/>
      <c r="U84" s="466"/>
      <c r="V84" s="466"/>
      <c r="W84" s="466"/>
      <c r="X84" s="466"/>
      <c r="Y84" s="466"/>
      <c r="Z84" s="466"/>
      <c r="AA84" s="466"/>
      <c r="AB84" s="466"/>
    </row>
    <row r="85" s="307" customFormat="true" ht="15" customHeight="true" x14ac:dyDescent="0.2">
      <c r="A85" s="466"/>
      <c r="B85" s="466"/>
      <c r="C85" s="467"/>
      <c r="D85" s="467"/>
      <c r="E85" s="467"/>
      <c r="F85" s="467"/>
      <c r="G85" s="467"/>
      <c r="H85" s="467"/>
      <c r="I85" s="467"/>
      <c r="J85" s="467"/>
      <c r="K85" s="467"/>
      <c r="L85" s="467"/>
      <c r="M85" s="467"/>
      <c r="N85" s="467"/>
      <c r="O85" s="467"/>
      <c r="P85" s="467"/>
      <c r="Q85" s="467"/>
      <c r="R85" s="467"/>
      <c r="S85" s="467"/>
      <c r="T85" s="467"/>
      <c r="U85" s="467"/>
      <c r="V85" s="467"/>
      <c r="W85" s="467"/>
      <c r="X85" s="467"/>
      <c r="Y85" s="467"/>
      <c r="Z85" s="467"/>
      <c r="AA85" s="467"/>
      <c r="AB85" s="467"/>
    </row>
    <row r="86" s="307" customFormat="true" ht="15" customHeight="true" x14ac:dyDescent="0.2">
      <c r="A86" s="468"/>
      <c r="B86" s="469"/>
      <c r="C86" s="470"/>
      <c r="D86" s="470"/>
      <c r="E86" s="470"/>
      <c r="F86" s="470"/>
      <c r="G86" s="470"/>
      <c r="H86" s="470"/>
      <c r="I86" s="470"/>
      <c r="J86" s="470"/>
      <c r="K86" s="470"/>
      <c r="L86" s="470"/>
      <c r="M86" s="470"/>
      <c r="N86" s="470"/>
      <c r="O86" s="470"/>
      <c r="P86" s="470"/>
      <c r="Q86" s="470"/>
      <c r="R86" s="470"/>
      <c r="S86" s="470"/>
      <c r="T86" s="470"/>
      <c r="U86" s="470"/>
      <c r="V86" s="470"/>
      <c r="W86" s="470"/>
      <c r="X86" s="470"/>
      <c r="Y86" s="470"/>
      <c r="Z86" s="470"/>
      <c r="AA86" s="470"/>
      <c r="AB86" s="470"/>
    </row>
    <row r="87" s="257" customFormat="true" ht="15" customHeight="true" x14ac:dyDescent="0.2">
      <c r="A87" s="471"/>
      <c r="B87" s="258"/>
      <c r="C87" s="350"/>
      <c r="D87" s="350"/>
      <c r="E87" s="350"/>
      <c r="F87" s="350"/>
      <c r="G87" s="350"/>
      <c r="H87" s="350"/>
      <c r="I87" s="350"/>
      <c r="J87" s="350"/>
      <c r="K87" s="350"/>
      <c r="L87" s="350"/>
      <c r="M87" s="350"/>
      <c r="N87" s="350"/>
      <c r="O87" s="350"/>
      <c r="P87" s="350"/>
      <c r="Q87" s="350"/>
      <c r="R87" s="350"/>
      <c r="S87" s="350"/>
      <c r="T87" s="350"/>
      <c r="U87" s="350"/>
      <c r="V87" s="350"/>
      <c r="W87" s="350"/>
      <c r="X87" s="350"/>
      <c r="Y87" s="350"/>
      <c r="Z87" s="350"/>
      <c r="AA87" s="350"/>
      <c r="AB87" s="350"/>
    </row>
    <row r="88" s="257" customFormat="true" ht="15" customHeight="true" x14ac:dyDescent="0.2">
      <c r="A88" s="472"/>
      <c r="B88" s="258"/>
      <c r="C88" s="350"/>
      <c r="D88" s="350"/>
      <c r="E88" s="350"/>
      <c r="F88" s="350"/>
      <c r="G88" s="350"/>
      <c r="H88" s="350"/>
      <c r="I88" s="350"/>
      <c r="J88" s="350"/>
      <c r="K88" s="350"/>
      <c r="L88" s="350"/>
      <c r="M88" s="350"/>
      <c r="N88" s="350"/>
      <c r="O88" s="350"/>
      <c r="P88" s="350"/>
      <c r="Q88" s="350"/>
      <c r="R88" s="350"/>
      <c r="S88" s="350"/>
      <c r="T88" s="350"/>
      <c r="U88" s="350"/>
      <c r="V88" s="350"/>
      <c r="W88" s="350"/>
      <c r="X88" s="350"/>
      <c r="Y88" s="350"/>
      <c r="Z88" s="350"/>
      <c r="AA88" s="350"/>
      <c r="AB88" s="350"/>
    </row>
    <row r="89" s="257" customFormat="true" ht="15" customHeight="true" x14ac:dyDescent="0.2">
      <c r="A89" s="471"/>
      <c r="B89" s="258"/>
      <c r="C89" s="350"/>
      <c r="D89" s="350"/>
      <c r="E89" s="350"/>
      <c r="F89" s="350"/>
      <c r="G89" s="350"/>
      <c r="H89" s="350"/>
      <c r="I89" s="350"/>
      <c r="J89" s="350"/>
      <c r="K89" s="350"/>
      <c r="L89" s="350"/>
      <c r="M89" s="350"/>
      <c r="N89" s="350"/>
      <c r="O89" s="350"/>
      <c r="P89" s="350"/>
      <c r="Q89" s="350"/>
      <c r="R89" s="350"/>
      <c r="S89" s="350"/>
      <c r="T89" s="350"/>
      <c r="U89" s="350"/>
      <c r="V89" s="350"/>
      <c r="W89" s="350"/>
      <c r="X89" s="350"/>
      <c r="Y89" s="350"/>
      <c r="Z89" s="350"/>
      <c r="AA89" s="350"/>
      <c r="AB89" s="350"/>
    </row>
    <row r="90" s="257" customFormat="true" ht="15" customHeight="true" x14ac:dyDescent="0.2">
      <c r="A90" s="471"/>
      <c r="B90" s="258"/>
      <c r="C90" s="350"/>
      <c r="D90" s="350"/>
      <c r="E90" s="350"/>
      <c r="F90" s="350"/>
      <c r="G90" s="350"/>
      <c r="H90" s="350"/>
      <c r="I90" s="350"/>
      <c r="J90" s="350"/>
      <c r="K90" s="350"/>
      <c r="L90" s="350"/>
      <c r="M90" s="350"/>
      <c r="N90" s="350"/>
      <c r="O90" s="350"/>
      <c r="P90" s="350"/>
      <c r="Q90" s="350"/>
      <c r="R90" s="350"/>
      <c r="S90" s="350"/>
      <c r="T90" s="350"/>
      <c r="U90" s="350"/>
      <c r="V90" s="350"/>
      <c r="W90" s="350"/>
      <c r="X90" s="350"/>
      <c r="Y90" s="350"/>
      <c r="Z90" s="350"/>
      <c r="AA90" s="350"/>
      <c r="AB90" s="350"/>
    </row>
    <row r="91" s="257" customFormat="true" ht="15" customHeight="true" x14ac:dyDescent="0.2">
      <c r="A91" s="471"/>
      <c r="B91" s="258"/>
      <c r="C91" s="350"/>
      <c r="D91" s="350"/>
      <c r="E91" s="350"/>
      <c r="F91" s="350"/>
      <c r="G91" s="350"/>
      <c r="H91" s="350"/>
      <c r="I91" s="350"/>
      <c r="J91" s="350"/>
      <c r="K91" s="350"/>
      <c r="L91" s="350"/>
      <c r="M91" s="350"/>
      <c r="N91" s="350"/>
      <c r="O91" s="350"/>
      <c r="P91" s="350"/>
      <c r="Q91" s="350"/>
      <c r="R91" s="350"/>
      <c r="S91" s="350"/>
      <c r="T91" s="350"/>
      <c r="U91" s="350"/>
      <c r="V91" s="350"/>
      <c r="W91" s="350"/>
      <c r="X91" s="350"/>
      <c r="Y91" s="350"/>
      <c r="Z91" s="350"/>
      <c r="AA91" s="350"/>
      <c r="AB91" s="350"/>
    </row>
    <row r="92" s="257" customFormat="true" ht="15" customHeight="true" x14ac:dyDescent="0.2">
      <c r="A92" s="472"/>
      <c r="B92" s="258"/>
      <c r="C92" s="350"/>
      <c r="D92" s="350"/>
      <c r="E92" s="350"/>
      <c r="F92" s="350"/>
      <c r="G92" s="350"/>
      <c r="H92" s="350"/>
      <c r="I92" s="350"/>
      <c r="J92" s="350"/>
      <c r="K92" s="350"/>
      <c r="L92" s="350"/>
      <c r="M92" s="350"/>
      <c r="N92" s="350"/>
      <c r="O92" s="350"/>
      <c r="P92" s="350"/>
      <c r="Q92" s="350"/>
      <c r="R92" s="350"/>
      <c r="S92" s="350"/>
      <c r="T92" s="350"/>
      <c r="U92" s="350"/>
      <c r="V92" s="350"/>
      <c r="W92" s="350"/>
      <c r="X92" s="350"/>
      <c r="Y92" s="350"/>
      <c r="Z92" s="350"/>
      <c r="AA92" s="350"/>
      <c r="AB92" s="350"/>
    </row>
    <row r="93" s="257" customFormat="true" ht="15" customHeight="true" x14ac:dyDescent="0.2">
      <c r="A93" s="471"/>
      <c r="B93" s="258"/>
      <c r="C93" s="350"/>
      <c r="D93" s="350"/>
      <c r="E93" s="350"/>
      <c r="F93" s="350"/>
      <c r="G93" s="350"/>
      <c r="H93" s="350"/>
      <c r="I93" s="350"/>
      <c r="J93" s="350"/>
      <c r="K93" s="350"/>
      <c r="L93" s="350"/>
      <c r="M93" s="350"/>
      <c r="N93" s="350"/>
      <c r="O93" s="350"/>
      <c r="P93" s="350"/>
      <c r="Q93" s="350"/>
      <c r="R93" s="350"/>
      <c r="S93" s="350"/>
      <c r="T93" s="350"/>
      <c r="U93" s="350"/>
      <c r="V93" s="350"/>
      <c r="W93" s="350"/>
      <c r="X93" s="350"/>
      <c r="Y93" s="350"/>
      <c r="Z93" s="350"/>
      <c r="AA93" s="350"/>
      <c r="AB93" s="350"/>
    </row>
    <row r="94" s="257" customFormat="true" ht="15" customHeight="true" x14ac:dyDescent="0.2">
      <c r="A94" s="471"/>
      <c r="B94" s="258"/>
      <c r="C94" s="350"/>
      <c r="D94" s="350"/>
      <c r="E94" s="350"/>
      <c r="F94" s="350"/>
      <c r="G94" s="350"/>
      <c r="H94" s="350"/>
      <c r="I94" s="350"/>
      <c r="J94" s="350"/>
      <c r="K94" s="350"/>
      <c r="L94" s="350"/>
      <c r="M94" s="350"/>
      <c r="N94" s="350"/>
      <c r="O94" s="350"/>
      <c r="P94" s="350"/>
      <c r="Q94" s="350"/>
      <c r="R94" s="350"/>
      <c r="S94" s="350"/>
      <c r="T94" s="350"/>
      <c r="U94" s="350"/>
      <c r="V94" s="350"/>
      <c r="W94" s="350"/>
      <c r="X94" s="350"/>
      <c r="Y94" s="350"/>
      <c r="Z94" s="350"/>
      <c r="AA94" s="350"/>
      <c r="AB94" s="350"/>
    </row>
    <row r="95" s="257" customFormat="true" ht="15" customHeight="true" x14ac:dyDescent="0.2">
      <c r="A95" s="471"/>
      <c r="B95" s="258"/>
      <c r="C95" s="350"/>
      <c r="D95" s="350"/>
      <c r="E95" s="350"/>
      <c r="F95" s="350"/>
      <c r="G95" s="350"/>
      <c r="H95" s="350"/>
      <c r="I95" s="350"/>
      <c r="J95" s="350"/>
      <c r="K95" s="350"/>
      <c r="L95" s="350"/>
      <c r="M95" s="350"/>
      <c r="N95" s="350"/>
      <c r="O95" s="350"/>
      <c r="P95" s="350"/>
      <c r="Q95" s="350"/>
      <c r="R95" s="350"/>
      <c r="S95" s="350"/>
      <c r="T95" s="350"/>
      <c r="U95" s="350"/>
      <c r="V95" s="350"/>
      <c r="W95" s="350"/>
      <c r="X95" s="350"/>
      <c r="Y95" s="350"/>
      <c r="Z95" s="350"/>
      <c r="AA95" s="350"/>
      <c r="AB95" s="350"/>
    </row>
    <row r="96" s="257" customFormat="true" ht="15" customHeight="true" x14ac:dyDescent="0.2">
      <c r="A96" s="472"/>
      <c r="B96" s="258"/>
      <c r="C96" s="350"/>
      <c r="D96" s="350"/>
      <c r="E96" s="350"/>
      <c r="F96" s="350"/>
      <c r="G96" s="350"/>
      <c r="H96" s="350"/>
      <c r="I96" s="350"/>
      <c r="J96" s="350"/>
      <c r="K96" s="350"/>
      <c r="L96" s="350"/>
      <c r="M96" s="350"/>
      <c r="N96" s="350"/>
      <c r="O96" s="350"/>
      <c r="P96" s="350"/>
      <c r="Q96" s="350"/>
      <c r="R96" s="350"/>
      <c r="S96" s="350"/>
      <c r="T96" s="350"/>
      <c r="U96" s="350"/>
      <c r="V96" s="350"/>
      <c r="W96" s="350"/>
      <c r="X96" s="350"/>
      <c r="Y96" s="350"/>
      <c r="Z96" s="350"/>
      <c r="AA96" s="350"/>
      <c r="AB96" s="350"/>
    </row>
    <row r="97" s="257" customFormat="true" ht="15" customHeight="true" x14ac:dyDescent="0.2">
      <c r="A97" s="471"/>
      <c r="B97" s="258"/>
      <c r="C97" s="350"/>
      <c r="D97" s="350"/>
      <c r="E97" s="350"/>
      <c r="F97" s="350"/>
      <c r="G97" s="350"/>
      <c r="H97" s="350"/>
      <c r="I97" s="350"/>
      <c r="J97" s="350"/>
      <c r="K97" s="350"/>
      <c r="L97" s="350"/>
      <c r="M97" s="350"/>
      <c r="N97" s="350"/>
      <c r="O97" s="350"/>
      <c r="P97" s="350"/>
      <c r="Q97" s="350"/>
      <c r="R97" s="350"/>
      <c r="S97" s="350"/>
      <c r="T97" s="350"/>
      <c r="U97" s="350"/>
      <c r="V97" s="350"/>
      <c r="W97" s="350"/>
      <c r="X97" s="350"/>
      <c r="Y97" s="350"/>
      <c r="Z97" s="350"/>
      <c r="AA97" s="350"/>
      <c r="AB97" s="350"/>
    </row>
    <row r="98" s="257" customFormat="true" ht="15" customHeight="true" x14ac:dyDescent="0.2">
      <c r="A98" s="471"/>
      <c r="B98" s="258"/>
      <c r="C98" s="350"/>
      <c r="D98" s="350"/>
      <c r="E98" s="350"/>
      <c r="F98" s="350"/>
      <c r="G98" s="350"/>
      <c r="H98" s="350"/>
      <c r="I98" s="350"/>
      <c r="J98" s="350"/>
      <c r="K98" s="350"/>
      <c r="L98" s="350"/>
      <c r="M98" s="350"/>
      <c r="N98" s="350"/>
      <c r="O98" s="350"/>
      <c r="P98" s="350"/>
      <c r="Q98" s="350"/>
      <c r="R98" s="350"/>
      <c r="S98" s="350"/>
      <c r="T98" s="350"/>
      <c r="U98" s="350"/>
      <c r="V98" s="350"/>
      <c r="W98" s="350"/>
      <c r="X98" s="350"/>
      <c r="Y98" s="350"/>
      <c r="Z98" s="350"/>
      <c r="AA98" s="350"/>
      <c r="AB98" s="350"/>
    </row>
    <row r="99" s="257" customFormat="true" ht="15" customHeight="true" x14ac:dyDescent="0.2">
      <c r="A99" s="471"/>
      <c r="B99" s="258"/>
      <c r="C99" s="350"/>
      <c r="D99" s="350"/>
      <c r="E99" s="350"/>
      <c r="F99" s="350"/>
      <c r="G99" s="350"/>
      <c r="H99" s="350"/>
      <c r="I99" s="350"/>
      <c r="J99" s="350"/>
      <c r="K99" s="350"/>
      <c r="L99" s="350"/>
      <c r="M99" s="350"/>
      <c r="N99" s="350"/>
      <c r="O99" s="350"/>
      <c r="P99" s="350"/>
      <c r="Q99" s="350"/>
      <c r="R99" s="350"/>
      <c r="S99" s="350"/>
      <c r="T99" s="350"/>
      <c r="U99" s="350"/>
      <c r="V99" s="350"/>
      <c r="W99" s="350"/>
      <c r="X99" s="350"/>
      <c r="Y99" s="350"/>
      <c r="Z99" s="350"/>
      <c r="AA99" s="350"/>
      <c r="AB99" s="350"/>
    </row>
    <row r="100" s="257" customFormat="true" ht="15" customHeight="true" x14ac:dyDescent="0.2">
      <c r="A100" s="471"/>
      <c r="B100" s="258"/>
      <c r="C100" s="350"/>
      <c r="D100" s="350"/>
      <c r="E100" s="350"/>
      <c r="F100" s="350"/>
      <c r="G100" s="350"/>
      <c r="H100" s="350"/>
      <c r="I100" s="350"/>
      <c r="J100" s="350"/>
      <c r="K100" s="350"/>
      <c r="L100" s="350"/>
      <c r="M100" s="350"/>
      <c r="N100" s="350"/>
      <c r="O100" s="350"/>
      <c r="P100" s="350"/>
      <c r="Q100" s="350"/>
      <c r="R100" s="350"/>
      <c r="S100" s="350"/>
      <c r="T100" s="350"/>
      <c r="U100" s="350"/>
      <c r="V100" s="350"/>
      <c r="W100" s="350"/>
      <c r="X100" s="350"/>
      <c r="Y100" s="350"/>
      <c r="Z100" s="350"/>
      <c r="AA100" s="350"/>
      <c r="AB100" s="350"/>
    </row>
    <row r="101" s="257" customFormat="true" ht="15" customHeight="true" x14ac:dyDescent="0.2">
      <c r="A101" s="471"/>
      <c r="B101" s="258"/>
      <c r="C101" s="350"/>
      <c r="D101" s="350"/>
      <c r="E101" s="350"/>
      <c r="F101" s="350"/>
      <c r="G101" s="350"/>
      <c r="H101" s="350"/>
      <c r="I101" s="350"/>
      <c r="J101" s="350"/>
      <c r="K101" s="350"/>
      <c r="L101" s="350"/>
      <c r="M101" s="350"/>
      <c r="N101" s="350"/>
      <c r="O101" s="350"/>
      <c r="P101" s="350"/>
      <c r="Q101" s="350"/>
      <c r="R101" s="350"/>
      <c r="S101" s="350"/>
      <c r="T101" s="350"/>
      <c r="U101" s="350"/>
      <c r="V101" s="350"/>
      <c r="W101" s="350"/>
      <c r="X101" s="350"/>
      <c r="Y101" s="350"/>
      <c r="Z101" s="350"/>
      <c r="AA101" s="350"/>
      <c r="AB101" s="350"/>
    </row>
    <row r="102" s="257" customFormat="true" ht="15" customHeight="true" x14ac:dyDescent="0.2">
      <c r="A102" s="471"/>
      <c r="B102" s="258"/>
      <c r="C102" s="350"/>
      <c r="D102" s="350"/>
      <c r="E102" s="350"/>
      <c r="F102" s="350"/>
      <c r="G102" s="350"/>
      <c r="H102" s="350"/>
      <c r="I102" s="350"/>
      <c r="J102" s="350"/>
      <c r="K102" s="350"/>
      <c r="L102" s="350"/>
      <c r="M102" s="350"/>
      <c r="N102" s="350"/>
      <c r="O102" s="350"/>
      <c r="P102" s="350"/>
      <c r="Q102" s="350"/>
      <c r="R102" s="350"/>
      <c r="S102" s="350"/>
      <c r="T102" s="350"/>
      <c r="U102" s="350"/>
      <c r="V102" s="350"/>
      <c r="W102" s="350"/>
      <c r="X102" s="350"/>
      <c r="Y102" s="350"/>
      <c r="Z102" s="350"/>
      <c r="AA102" s="350"/>
      <c r="AB102" s="350"/>
    </row>
    <row r="103" s="257" customFormat="true" ht="15" customHeight="true" x14ac:dyDescent="0.2">
      <c r="A103" s="471"/>
      <c r="B103" s="258"/>
      <c r="C103" s="350"/>
      <c r="D103" s="350"/>
      <c r="E103" s="350"/>
      <c r="F103" s="350"/>
      <c r="G103" s="350"/>
      <c r="H103" s="350"/>
      <c r="I103" s="350"/>
      <c r="J103" s="350"/>
      <c r="K103" s="350"/>
      <c r="L103" s="350"/>
      <c r="M103" s="350"/>
      <c r="N103" s="350"/>
      <c r="O103" s="350"/>
      <c r="P103" s="350"/>
      <c r="Q103" s="350"/>
      <c r="R103" s="350"/>
      <c r="S103" s="350"/>
      <c r="T103" s="350"/>
      <c r="U103" s="350"/>
      <c r="V103" s="350"/>
      <c r="W103" s="350"/>
      <c r="X103" s="350"/>
      <c r="Y103" s="350"/>
      <c r="Z103" s="350"/>
      <c r="AA103" s="350"/>
      <c r="AB103" s="350"/>
    </row>
    <row r="104" s="257" customFormat="true" ht="15" customHeight="true" x14ac:dyDescent="0.2">
      <c r="A104" s="471"/>
      <c r="B104" s="258"/>
      <c r="C104" s="350"/>
      <c r="D104" s="350"/>
      <c r="E104" s="350"/>
      <c r="F104" s="350"/>
      <c r="G104" s="350"/>
      <c r="H104" s="350"/>
      <c r="I104" s="350"/>
      <c r="J104" s="350"/>
      <c r="K104" s="350"/>
      <c r="L104" s="350"/>
      <c r="M104" s="350"/>
      <c r="N104" s="350"/>
      <c r="O104" s="350"/>
      <c r="P104" s="350"/>
      <c r="Q104" s="350"/>
      <c r="R104" s="350"/>
      <c r="S104" s="350"/>
      <c r="T104" s="350"/>
      <c r="U104" s="350"/>
      <c r="V104" s="350"/>
      <c r="W104" s="350"/>
      <c r="X104" s="350"/>
      <c r="Y104" s="350"/>
      <c r="Z104" s="350"/>
      <c r="AA104" s="350"/>
      <c r="AB104" s="350"/>
    </row>
    <row r="105" s="257" customFormat="true" ht="15" customHeight="true" x14ac:dyDescent="0.2">
      <c r="A105" s="473"/>
      <c r="B105" s="471"/>
      <c r="C105" s="474"/>
      <c r="D105" s="475"/>
      <c r="E105" s="475"/>
      <c r="F105" s="475"/>
      <c r="G105" s="475"/>
      <c r="H105" s="474"/>
      <c r="I105" s="475"/>
      <c r="J105" s="475"/>
      <c r="K105" s="475"/>
      <c r="L105" s="475"/>
      <c r="M105" s="474"/>
      <c r="N105" s="475"/>
      <c r="O105" s="475"/>
      <c r="P105" s="475"/>
      <c r="Q105" s="475"/>
      <c r="R105" s="474"/>
      <c r="S105" s="475"/>
      <c r="T105" s="475"/>
      <c r="U105" s="475"/>
    </row>
    <row r="106" s="257" customFormat="true" ht="15" customHeight="true" x14ac:dyDescent="0.2">
      <c r="A106" s="475"/>
      <c r="B106" s="475"/>
      <c r="C106" s="474"/>
      <c r="D106" s="474"/>
      <c r="E106" s="474"/>
      <c r="F106" s="474"/>
      <c r="G106" s="474"/>
      <c r="H106" s="474"/>
      <c r="I106" s="474"/>
      <c r="J106" s="474"/>
      <c r="K106" s="474"/>
      <c r="L106" s="474"/>
      <c r="M106" s="474"/>
      <c r="N106" s="474"/>
      <c r="O106" s="474"/>
      <c r="P106" s="474"/>
      <c r="Q106" s="474"/>
      <c r="R106" s="474"/>
      <c r="S106" s="474"/>
      <c r="T106" s="474"/>
      <c r="U106" s="474"/>
    </row>
    <row r="107" s="257" customFormat="true" ht="17.25" customHeight="true" x14ac:dyDescent="0.2">
      <c r="A107" s="472"/>
      <c r="B107" s="472"/>
      <c r="C107" s="259"/>
      <c r="D107" s="259"/>
      <c r="E107" s="259"/>
      <c r="F107" s="259"/>
      <c r="G107" s="259"/>
      <c r="H107" s="259"/>
      <c r="I107" s="259"/>
      <c r="J107" s="259"/>
      <c r="K107" s="259"/>
      <c r="L107" s="259"/>
      <c r="M107" s="259"/>
      <c r="N107" s="259"/>
      <c r="O107" s="259"/>
      <c r="P107" s="259"/>
      <c r="Q107" s="259"/>
      <c r="R107" s="259"/>
      <c r="S107" s="259"/>
      <c r="T107" s="259"/>
      <c r="U107" s="259"/>
    </row>
    <row r="108" s="257" customFormat="true" ht="22.5" customHeight="true" x14ac:dyDescent="0.35">
      <c r="A108" s="1856" t="str">
        <f>A1026</f>
        <v>Cambodia</v>
      </c>
      <c r="B108" s="1857"/>
      <c r="C108" s="259"/>
      <c r="D108" s="259"/>
      <c r="E108" s="259"/>
      <c r="F108" s="259"/>
      <c r="G108" s="259"/>
      <c r="H108" s="259"/>
      <c r="I108" s="259"/>
      <c r="J108" s="259"/>
      <c r="K108" s="259"/>
      <c r="L108" s="259"/>
      <c r="M108" s="259"/>
      <c r="N108" s="259"/>
      <c r="O108" s="259"/>
      <c r="P108" s="259"/>
      <c r="Q108" s="259"/>
      <c r="R108" s="259"/>
      <c r="S108" s="259"/>
      <c r="T108" s="259"/>
      <c r="U108" s="259"/>
    </row>
    <row r="109" s="257" customFormat="true" ht="22.5" customHeight="true" x14ac:dyDescent="0.3">
      <c r="A109" s="476" t="s">
        <v>192</v>
      </c>
      <c r="B109" s="397"/>
      <c r="C109" s="259"/>
      <c r="D109" s="259"/>
      <c r="E109" s="259"/>
      <c r="F109" s="259"/>
      <c r="G109" s="259"/>
      <c r="H109" s="259"/>
      <c r="I109" s="259"/>
      <c r="J109" s="259"/>
      <c r="K109" s="259"/>
      <c r="L109" s="259"/>
      <c r="M109" s="259"/>
      <c r="N109" s="259"/>
      <c r="O109" s="259"/>
      <c r="P109" s="259"/>
      <c r="Q109" s="259"/>
      <c r="R109" s="259"/>
      <c r="S109" s="259"/>
      <c r="T109" s="259"/>
      <c r="U109" s="259"/>
    </row>
    <row r="110" s="257" customFormat="true" ht="22.5" customHeight="true" x14ac:dyDescent="0.35">
      <c r="A110" s="398" t="str">
        <f>A1034</f>
        <v>2014</v>
      </c>
      <c r="B110" s="514"/>
      <c r="C110" s="259"/>
      <c r="D110" s="259"/>
      <c r="E110" s="259"/>
      <c r="F110" s="259"/>
      <c r="G110" s="259"/>
      <c r="H110" s="259"/>
      <c r="I110" s="259"/>
      <c r="J110" s="259"/>
      <c r="K110" s="259"/>
      <c r="L110" s="259"/>
      <c r="M110" s="259"/>
      <c r="N110" s="259"/>
      <c r="O110" s="259"/>
      <c r="P110" s="259"/>
      <c r="Q110" s="259"/>
      <c r="R110" s="259"/>
      <c r="S110" s="259"/>
      <c r="T110" s="259"/>
      <c r="U110" s="259"/>
    </row>
    <row r="111" s="257" customFormat="true" ht="15" customHeight="true" x14ac:dyDescent="0.35">
      <c r="A111" s="399"/>
      <c r="B111" s="397"/>
      <c r="C111" s="259"/>
      <c r="D111" s="259"/>
      <c r="E111" s="259"/>
      <c r="F111" s="259"/>
      <c r="G111" s="259"/>
      <c r="H111" s="259"/>
      <c r="I111" s="259"/>
      <c r="J111" s="259"/>
      <c r="K111" s="259"/>
      <c r="L111" s="259"/>
      <c r="M111" s="259"/>
      <c r="N111" s="259"/>
      <c r="O111" s="259"/>
      <c r="P111" s="259"/>
      <c r="Q111" s="259"/>
      <c r="R111" s="259"/>
      <c r="S111" s="259"/>
      <c r="T111" s="259"/>
      <c r="U111" s="259"/>
    </row>
    <row r="112" s="257" customFormat="true" ht="15" customHeight="true" x14ac:dyDescent="0.25">
      <c r="A112" s="400" t="s">
        <v>147</v>
      </c>
      <c r="B112" s="397"/>
      <c r="C112" s="259"/>
      <c r="D112" s="259"/>
      <c r="E112" s="259"/>
      <c r="F112" s="259"/>
      <c r="G112" s="259"/>
      <c r="H112" s="259"/>
      <c r="I112" s="259"/>
      <c r="J112" s="259"/>
      <c r="K112" s="259"/>
      <c r="L112" s="259"/>
      <c r="M112" s="259"/>
      <c r="N112" s="259"/>
      <c r="O112" s="259"/>
      <c r="P112" s="259"/>
      <c r="Q112" s="259"/>
      <c r="R112" s="259"/>
      <c r="S112" s="259"/>
      <c r="T112" s="259"/>
      <c r="U112" s="259"/>
    </row>
    <row r="113" s="257" customFormat="true" ht="15" customHeight="true" x14ac:dyDescent="0.25">
      <c r="A113" s="1852" t="s">
        <v>40</v>
      </c>
      <c r="B113" s="1853"/>
      <c r="C113" s="259"/>
      <c r="D113" s="259"/>
      <c r="E113" s="259"/>
      <c r="F113" s="259"/>
      <c r="G113" s="259"/>
      <c r="H113" s="259"/>
      <c r="I113" s="259"/>
      <c r="J113" s="259"/>
      <c r="K113" s="259"/>
      <c r="L113" s="259"/>
      <c r="M113" s="259"/>
      <c r="N113" s="259"/>
      <c r="O113" s="259"/>
      <c r="P113" s="259"/>
      <c r="Q113" s="259"/>
      <c r="R113" s="259"/>
      <c r="S113" s="259"/>
      <c r="T113" s="259"/>
      <c r="U113" s="259"/>
    </row>
    <row r="114" s="257" customFormat="true" ht="15" customHeight="true" x14ac:dyDescent="0.2">
      <c r="A114" s="1854" t="s">
        <v>39</v>
      </c>
      <c r="B114" s="1855"/>
      <c r="C114" s="259"/>
      <c r="D114" s="259"/>
      <c r="E114" s="259"/>
      <c r="F114" s="259"/>
      <c r="G114" s="259"/>
      <c r="H114" s="259"/>
      <c r="I114" s="259"/>
      <c r="J114" s="259"/>
      <c r="K114" s="259"/>
      <c r="L114" s="259"/>
      <c r="M114" s="259"/>
      <c r="N114" s="259"/>
      <c r="O114" s="259"/>
      <c r="P114" s="259"/>
      <c r="Q114" s="259"/>
      <c r="R114" s="259"/>
      <c r="S114" s="259"/>
      <c r="T114" s="259"/>
      <c r="U114" s="259"/>
    </row>
    <row r="115" s="257" customFormat="true" ht="15" customHeight="true" x14ac:dyDescent="0.2">
      <c r="A115" s="401" t="s">
        <v>148</v>
      </c>
      <c r="B115" s="397" t="str">
        <f>A1025</f>
        <v>DHS14</v>
      </c>
      <c r="C115" s="259"/>
      <c r="D115" s="259"/>
      <c r="E115" s="259"/>
      <c r="F115" s="259"/>
      <c r="G115" s="259"/>
      <c r="H115" s="259"/>
      <c r="I115" s="259"/>
      <c r="J115" s="259"/>
      <c r="K115" s="259"/>
      <c r="L115" s="259"/>
      <c r="M115" s="259"/>
      <c r="N115" s="259"/>
      <c r="O115" s="259"/>
      <c r="P115" s="259"/>
      <c r="Q115" s="259"/>
      <c r="R115" s="259"/>
      <c r="S115" s="259"/>
      <c r="T115" s="259"/>
      <c r="U115" s="259"/>
    </row>
    <row r="116" s="257" customFormat="true" ht="15" customHeight="true" x14ac:dyDescent="0.2">
      <c r="A116" s="402" t="str">
        <f>B1030</f>
        <v/>
      </c>
      <c r="B116" s="397"/>
      <c r="C116" s="259"/>
      <c r="D116" s="259"/>
      <c r="E116" s="259"/>
      <c r="F116" s="259"/>
      <c r="G116" s="259"/>
      <c r="H116" s="259"/>
      <c r="I116" s="259"/>
      <c r="J116" s="259"/>
      <c r="K116" s="259"/>
      <c r="L116" s="259"/>
      <c r="M116" s="259"/>
      <c r="N116" s="259"/>
      <c r="O116" s="259"/>
      <c r="P116" s="259"/>
      <c r="Q116" s="259"/>
      <c r="R116" s="259"/>
      <c r="S116" s="259"/>
      <c r="T116" s="259"/>
      <c r="U116" s="259"/>
    </row>
    <row r="117" s="257" customFormat="true" ht="15" customHeight="true" x14ac:dyDescent="0.2">
      <c r="A117" s="402" t="str">
        <f>B1029</f>
        <v/>
      </c>
      <c r="B117" s="403"/>
      <c r="C117" s="259"/>
      <c r="D117" s="259"/>
      <c r="E117" s="259"/>
      <c r="F117" s="259"/>
      <c r="G117" s="259"/>
      <c r="H117" s="259"/>
      <c r="I117" s="259"/>
      <c r="J117" s="259"/>
      <c r="K117" s="259"/>
      <c r="L117" s="259"/>
      <c r="M117" s="259"/>
      <c r="N117" s="259"/>
      <c r="O117" s="259"/>
      <c r="P117" s="259"/>
      <c r="Q117" s="259"/>
      <c r="R117" s="259"/>
      <c r="S117" s="259"/>
      <c r="T117" s="259"/>
      <c r="U117" s="259"/>
    </row>
    <row r="118" s="257" customFormat="true" ht="15" customHeight="true" x14ac:dyDescent="0.2">
      <c r="A118" s="401"/>
      <c r="B118" s="397"/>
      <c r="C118" s="259"/>
      <c r="D118" s="259"/>
      <c r="E118" s="259"/>
      <c r="F118" s="259"/>
      <c r="G118" s="259"/>
      <c r="H118" s="259"/>
      <c r="I118" s="259"/>
      <c r="J118" s="259"/>
      <c r="K118" s="259"/>
      <c r="L118" s="259"/>
      <c r="M118" s="259"/>
      <c r="N118" s="259"/>
      <c r="O118" s="259"/>
      <c r="P118" s="259"/>
      <c r="Q118" s="259"/>
      <c r="R118" s="259"/>
      <c r="S118" s="259"/>
      <c r="T118" s="259"/>
      <c r="U118" s="259"/>
    </row>
    <row r="119" s="257" customFormat="true" ht="15" customHeight="true" x14ac:dyDescent="0.2">
      <c r="A119" s="404"/>
      <c r="B119" s="405"/>
      <c r="C119" s="259"/>
      <c r="D119" s="259"/>
      <c r="E119" s="259"/>
      <c r="F119" s="259"/>
      <c r="G119" s="259"/>
      <c r="H119" s="259"/>
      <c r="I119" s="259"/>
      <c r="J119" s="259"/>
      <c r="K119" s="259"/>
      <c r="L119" s="259"/>
      <c r="M119" s="259"/>
      <c r="N119" s="259"/>
      <c r="O119" s="259"/>
      <c r="P119" s="259"/>
      <c r="Q119" s="259"/>
      <c r="R119" s="259"/>
      <c r="S119" s="259"/>
      <c r="T119" s="259"/>
      <c r="U119" s="259"/>
    </row>
    <row r="120" s="307" customFormat="true" ht="20.1" customHeight="true" x14ac:dyDescent="0.2">
      <c r="A120" s="1845" t="s">
        <v>374</v>
      </c>
      <c r="B120" s="1845"/>
      <c r="C120" s="1847" t="s">
        <v>150</v>
      </c>
      <c r="D120" s="1848"/>
      <c r="E120" s="1848"/>
      <c r="F120" s="1848"/>
      <c r="G120" s="1849"/>
      <c r="H120" s="1849" t="s">
        <v>38</v>
      </c>
      <c r="I120" s="1848"/>
      <c r="J120" s="1848"/>
      <c r="K120" s="1848"/>
      <c r="L120" s="1849"/>
      <c r="M120" s="1849" t="s">
        <v>37</v>
      </c>
      <c r="N120" s="1848"/>
      <c r="O120" s="1848"/>
      <c r="P120" s="1848"/>
      <c r="Q120" s="1849"/>
      <c r="R120" s="1849" t="s">
        <v>151</v>
      </c>
      <c r="S120" s="1848"/>
      <c r="T120" s="1848"/>
      <c r="U120" s="1848"/>
      <c r="V120" s="1848"/>
      <c r="W120" s="1848"/>
      <c r="X120" s="1848"/>
      <c r="Y120" s="1848"/>
      <c r="Z120" s="1848"/>
      <c r="AA120" s="1848"/>
      <c r="AB120" s="1848"/>
      <c r="AC120" s="1848"/>
      <c r="AD120" s="1848"/>
      <c r="AE120" s="1848"/>
      <c r="AF120" s="1848"/>
      <c r="AG120" s="1848"/>
      <c r="AH120" s="1848"/>
      <c r="AI120" s="1848"/>
      <c r="AJ120" s="1849"/>
    </row>
    <row r="121" s="433" customFormat="true" ht="45" customHeight="true" x14ac:dyDescent="0.2">
      <c r="A121" s="1851"/>
      <c r="B121" s="1851"/>
      <c r="C121" s="1413" t="s">
        <v>0</v>
      </c>
      <c r="D121" s="1414" t="s">
        <v>1</v>
      </c>
      <c r="E121" s="1414" t="s">
        <v>2</v>
      </c>
      <c r="F121" s="1414" t="s">
        <v>3</v>
      </c>
      <c r="G121" s="1415" t="s">
        <v>4</v>
      </c>
      <c r="H121" s="1414" t="s">
        <v>0</v>
      </c>
      <c r="I121" s="1414" t="s">
        <v>1</v>
      </c>
      <c r="J121" s="1414" t="s">
        <v>2</v>
      </c>
      <c r="K121" s="1414" t="s">
        <v>3</v>
      </c>
      <c r="L121" s="1415" t="s">
        <v>4</v>
      </c>
      <c r="M121" s="1414" t="s">
        <v>0</v>
      </c>
      <c r="N121" s="1414" t="s">
        <v>1</v>
      </c>
      <c r="O121" s="1414" t="s">
        <v>2</v>
      </c>
      <c r="P121" s="1414" t="s">
        <v>3</v>
      </c>
      <c r="Q121" s="1415" t="s">
        <v>4</v>
      </c>
      <c r="R121" s="1414" t="s">
        <v>152</v>
      </c>
      <c r="S121" s="1414" t="s">
        <v>310</v>
      </c>
      <c r="T121" s="1414" t="s">
        <v>154</v>
      </c>
      <c r="U121" s="1414" t="s">
        <v>155</v>
      </c>
      <c r="V121" s="1414" t="s">
        <v>156</v>
      </c>
      <c r="W121" s="1414" t="s">
        <v>157</v>
      </c>
      <c r="X121" s="1414" t="s">
        <v>311</v>
      </c>
      <c r="Y121" s="1414" t="s">
        <v>159</v>
      </c>
      <c r="Z121" s="1414" t="s">
        <v>160</v>
      </c>
      <c r="AA121" s="1414" t="s">
        <v>162</v>
      </c>
      <c r="AB121" s="1414" t="s">
        <v>163</v>
      </c>
      <c r="AC121" s="1414" t="s">
        <v>164</v>
      </c>
      <c r="AD121" s="1414" t="s">
        <v>312</v>
      </c>
      <c r="AE121" s="1414" t="s">
        <v>165</v>
      </c>
      <c r="AF121" s="1414" t="s">
        <v>166</v>
      </c>
      <c r="AG121" s="1414" t="s">
        <v>167</v>
      </c>
      <c r="AH121" s="1414" t="s">
        <v>168</v>
      </c>
      <c r="AI121" s="1414" t="s">
        <v>169</v>
      </c>
      <c r="AJ121" s="1416" t="s">
        <v>170</v>
      </c>
    </row>
    <row r="122" s="307" customFormat="true" ht="17.1" customHeight="true" x14ac:dyDescent="0.2">
      <c r="A122" s="1850" t="s">
        <v>18</v>
      </c>
      <c r="B122" s="1417" t="s">
        <v>14</v>
      </c>
      <c r="C122" s="1418">
        <v>18.469872299245939</v>
      </c>
      <c r="D122" s="1419">
        <v>33.915147504933884</v>
      </c>
      <c r="E122" s="1419">
        <v>55.04652728424405</v>
      </c>
      <c r="F122" s="1419">
        <v>79.41502441722848</v>
      </c>
      <c r="G122" s="1420">
        <v>96.888261716080592</v>
      </c>
      <c r="H122" s="1419">
        <v>70.657194924893048</v>
      </c>
      <c r="I122" s="1419">
        <v>93.706946184779341</v>
      </c>
      <c r="J122" s="1419">
        <v>98.575138805966972</v>
      </c>
      <c r="K122" s="1419">
        <v>99.959731818408855</v>
      </c>
      <c r="L122" s="1420">
        <v>99.911084257216771</v>
      </c>
      <c r="M122" s="1419">
        <v>17.544578083700273</v>
      </c>
      <c r="N122" s="1419">
        <v>29.109460905548616</v>
      </c>
      <c r="O122" s="1419">
        <v>47.419750717045247</v>
      </c>
      <c r="P122" s="1419">
        <v>67.33640926993975</v>
      </c>
      <c r="Q122" s="1420">
        <v>88.740546250921398</v>
      </c>
      <c r="R122" s="1419">
        <v>66.923362608585933</v>
      </c>
      <c r="S122" s="1419">
        <v>73.605914436414452</v>
      </c>
      <c r="T122" s="1419">
        <v>46.915063584596858</v>
      </c>
      <c r="U122" s="1419">
        <v>44.575326462264201</v>
      </c>
      <c r="V122" s="1419">
        <v>43.108132311777609</v>
      </c>
      <c r="W122" s="1419">
        <v>53.814856357553268</v>
      </c>
      <c r="X122" s="1419">
        <v>45.548708179730667</v>
      </c>
      <c r="Y122" s="1419">
        <v>64.657543482198477</v>
      </c>
      <c r="Z122" s="1419">
        <v>32.567402819615424</v>
      </c>
      <c r="AA122" s="1419">
        <v>33.967086560888262</v>
      </c>
      <c r="AB122" s="1419">
        <v>40.280422010403711</v>
      </c>
      <c r="AC122" s="1419">
        <v>95.399010686874732</v>
      </c>
      <c r="AD122" s="1419">
        <v>68.781245930720274</v>
      </c>
      <c r="AE122" s="1419">
        <v>30.372115045115766</v>
      </c>
      <c r="AF122" s="1419">
        <v>57.707851822166312</v>
      </c>
      <c r="AG122" s="1419">
        <v>44.086263831456854</v>
      </c>
      <c r="AH122" s="1419">
        <v>46.814852668240604</v>
      </c>
      <c r="AI122" s="1419">
        <v>58.698328650846399</v>
      </c>
      <c r="AJ122" s="1421">
        <v>58.190278994944237</v>
      </c>
    </row>
    <row r="123" s="307" customFormat="true" ht="17.1" customHeight="true" x14ac:dyDescent="0.2">
      <c r="A123" s="1822"/>
      <c r="B123" s="1422" t="s">
        <v>51</v>
      </c>
      <c r="C123" s="1423">
        <v>81.530127700754093</v>
      </c>
      <c r="D123" s="1424">
        <v>66.084852495065988</v>
      </c>
      <c r="E123" s="1424">
        <v>44.953472715755822</v>
      </c>
      <c r="F123" s="1424">
        <v>20.584975582771644</v>
      </c>
      <c r="G123" s="1425">
        <v>3.11173828391951</v>
      </c>
      <c r="H123" s="1424">
        <v>29.342805075107027</v>
      </c>
      <c r="I123" s="1424">
        <v>6.2930538152206612</v>
      </c>
      <c r="J123" s="1424">
        <v>1.4248611940330356</v>
      </c>
      <c r="K123" s="1424">
        <v>4.0268181591153439E-2</v>
      </c>
      <c r="L123" s="1425">
        <v>8.8915742783226795E-2</v>
      </c>
      <c r="M123" s="1424">
        <v>82.455421916299628</v>
      </c>
      <c r="N123" s="1424">
        <v>70.890539094451185</v>
      </c>
      <c r="O123" s="1424">
        <v>52.580249282954775</v>
      </c>
      <c r="P123" s="1424">
        <v>32.663590730060378</v>
      </c>
      <c r="Q123" s="1425">
        <v>11.259453749078601</v>
      </c>
      <c r="R123" s="1424">
        <v>33.076637391414096</v>
      </c>
      <c r="S123" s="1424">
        <v>26.394085563585545</v>
      </c>
      <c r="T123" s="1424">
        <v>53.084936415403192</v>
      </c>
      <c r="U123" s="1424">
        <v>55.424673537735757</v>
      </c>
      <c r="V123" s="1424">
        <v>56.891867688222334</v>
      </c>
      <c r="W123" s="1424">
        <v>46.185143642447017</v>
      </c>
      <c r="X123" s="1424">
        <v>54.451291820269233</v>
      </c>
      <c r="Y123" s="1424">
        <v>35.342456517801466</v>
      </c>
      <c r="Z123" s="1424">
        <v>67.432597180384576</v>
      </c>
      <c r="AA123" s="1424">
        <v>66.032913439111866</v>
      </c>
      <c r="AB123" s="1424">
        <v>59.719577989596232</v>
      </c>
      <c r="AC123" s="1424">
        <v>4.6009893131252593</v>
      </c>
      <c r="AD123" s="1424">
        <v>31.218754069279825</v>
      </c>
      <c r="AE123" s="1424">
        <v>69.627884954884351</v>
      </c>
      <c r="AF123" s="1424">
        <v>42.292148177834008</v>
      </c>
      <c r="AG123" s="1424">
        <v>55.913736168543103</v>
      </c>
      <c r="AH123" s="1424">
        <v>53.185147331759616</v>
      </c>
      <c r="AI123" s="1424">
        <v>41.301671349153672</v>
      </c>
      <c r="AJ123" s="1426">
        <v>41.809721005055664</v>
      </c>
    </row>
    <row r="124" s="307" customFormat="true" ht="17.1" customHeight="true" x14ac:dyDescent="0.2">
      <c r="A124" s="1822" t="s">
        <v>50</v>
      </c>
      <c r="B124" s="1422" t="s">
        <v>15</v>
      </c>
      <c r="C124" s="485">
        <f>C122*C129/100</f>
        <v>13.70729302749546</v>
      </c>
      <c r="D124" s="485">
        <f>D122*D129/100</f>
        <v>25.439213331118498</v>
      </c>
      <c r="E124" s="485">
        <f t="shared" ref="E124:AJ124" si="3">E122*E129/100</f>
        <v>44.672046406591427</v>
      </c>
      <c r="F124" s="485">
        <f t="shared" si="3"/>
        <v>66.581457018266804</v>
      </c>
      <c r="G124" s="485">
        <f t="shared" si="3"/>
        <v>90.548138015747739</v>
      </c>
      <c r="H124" s="485">
        <f t="shared" si="3"/>
        <v>53.679589951129152</v>
      </c>
      <c r="I124" s="485">
        <f t="shared" si="3"/>
        <v>84.147322693023341</v>
      </c>
      <c r="J124" s="485">
        <f t="shared" si="3"/>
        <v>91.942668862479792</v>
      </c>
      <c r="K124" s="485">
        <f t="shared" si="3"/>
        <v>97.416780480676039</v>
      </c>
      <c r="L124" s="485">
        <f t="shared" si="3"/>
        <v>98.620379231911755</v>
      </c>
      <c r="M124" s="485">
        <f t="shared" si="3"/>
        <v>13.241261200668275</v>
      </c>
      <c r="N124" s="485">
        <f t="shared" si="3"/>
        <v>22.000871242196109</v>
      </c>
      <c r="O124" s="485">
        <f t="shared" si="3"/>
        <v>38.088592207583325</v>
      </c>
      <c r="P124" s="485">
        <f t="shared" si="3"/>
        <v>54.87107384663225</v>
      </c>
      <c r="Q124" s="485">
        <f t="shared" si="3"/>
        <v>78.076797977850745</v>
      </c>
      <c r="R124" s="485">
        <f t="shared" si="3"/>
        <v>57.939692592685375</v>
      </c>
      <c r="S124" s="485">
        <f t="shared" si="3"/>
        <v>58.170763006811057</v>
      </c>
      <c r="T124" s="485">
        <f t="shared" si="3"/>
        <v>37.793360121727325</v>
      </c>
      <c r="U124" s="485">
        <f t="shared" si="3"/>
        <v>38.065612424563476</v>
      </c>
      <c r="V124" s="485">
        <f t="shared" si="3"/>
        <v>37.553474134154179</v>
      </c>
      <c r="W124" s="485">
        <f t="shared" si="3"/>
        <v>40.962411732510773</v>
      </c>
      <c r="X124" s="485">
        <f t="shared" si="3"/>
        <v>40.887660698179126</v>
      </c>
      <c r="Y124" s="485">
        <f t="shared" si="3"/>
        <v>52.002547616873962</v>
      </c>
      <c r="Z124" s="485">
        <f t="shared" si="3"/>
        <v>25.922843519015458</v>
      </c>
      <c r="AA124" s="485">
        <f t="shared" si="3"/>
        <v>30.866644094585173</v>
      </c>
      <c r="AB124" s="485">
        <f t="shared" si="3"/>
        <v>34.743662471486033</v>
      </c>
      <c r="AC124" s="485">
        <f t="shared" si="3"/>
        <v>87.223858403383289</v>
      </c>
      <c r="AD124" s="485">
        <f t="shared" si="3"/>
        <v>64.499281983589157</v>
      </c>
      <c r="AE124" s="485">
        <f t="shared" si="3"/>
        <v>24.70881301233106</v>
      </c>
      <c r="AF124" s="485">
        <f t="shared" si="3"/>
        <v>52.092144244794042</v>
      </c>
      <c r="AG124" s="485">
        <f t="shared" si="3"/>
        <v>40.001902405216818</v>
      </c>
      <c r="AH124" s="485">
        <f t="shared" si="3"/>
        <v>38.659428863940548</v>
      </c>
      <c r="AI124" s="485">
        <f t="shared" si="3"/>
        <v>47.336346920668973</v>
      </c>
      <c r="AJ124" s="485">
        <f t="shared" si="3"/>
        <v>49.715690842585012</v>
      </c>
    </row>
    <row r="125" s="307" customFormat="true" ht="17.1" customHeight="true" x14ac:dyDescent="0.2">
      <c r="A125" s="1822"/>
      <c r="B125" s="1422" t="s">
        <v>16</v>
      </c>
      <c r="C125" s="485">
        <f>C122*C128/100</f>
        <v>4.7625792717504929</v>
      </c>
      <c r="D125" s="485">
        <f>D122*D128/100</f>
        <v>8.4759341738154017</v>
      </c>
      <c r="E125" s="485">
        <f t="shared" ref="E125:AJ125" si="4">E122*E128/100</f>
        <v>10.374480877652656</v>
      </c>
      <c r="F125" s="485">
        <f t="shared" si="4"/>
        <v>12.833567398961758</v>
      </c>
      <c r="G125" s="485">
        <f t="shared" si="4"/>
        <v>6.3401237003328479</v>
      </c>
      <c r="H125" s="485">
        <f t="shared" si="4"/>
        <v>16.977604973763938</v>
      </c>
      <c r="I125" s="485">
        <f t="shared" si="4"/>
        <v>9.5596234917559837</v>
      </c>
      <c r="J125" s="485">
        <f t="shared" si="4"/>
        <v>6.6324699434871555</v>
      </c>
      <c r="K125" s="485">
        <f t="shared" si="4"/>
        <v>2.5429513377328274</v>
      </c>
      <c r="L125" s="485">
        <f t="shared" si="4"/>
        <v>1.2907050253049952</v>
      </c>
      <c r="M125" s="485">
        <f t="shared" si="4"/>
        <v>4.3033168830320108</v>
      </c>
      <c r="N125" s="485">
        <f t="shared" si="4"/>
        <v>7.1085896633525136</v>
      </c>
      <c r="O125" s="485">
        <f t="shared" si="4"/>
        <v>9.3311585094618987</v>
      </c>
      <c r="P125" s="485">
        <f t="shared" si="4"/>
        <v>12.465335423307577</v>
      </c>
      <c r="Q125" s="485">
        <f t="shared" si="4"/>
        <v>10.663748273070803</v>
      </c>
      <c r="R125" s="485">
        <f t="shared" si="4"/>
        <v>8.9836700159005929</v>
      </c>
      <c r="S125" s="485">
        <f t="shared" si="4"/>
        <v>15.435151429603417</v>
      </c>
      <c r="T125" s="485">
        <f t="shared" si="4"/>
        <v>9.1217034628695828</v>
      </c>
      <c r="U125" s="485">
        <f t="shared" si="4"/>
        <v>6.5097140377006939</v>
      </c>
      <c r="V125" s="485">
        <f t="shared" si="4"/>
        <v>5.5546581776234412</v>
      </c>
      <c r="W125" s="485">
        <f t="shared" si="4"/>
        <v>12.852444625042537</v>
      </c>
      <c r="X125" s="485">
        <f t="shared" si="4"/>
        <v>4.6610474815515541</v>
      </c>
      <c r="Y125" s="485">
        <f t="shared" si="4"/>
        <v>12.654995865324462</v>
      </c>
      <c r="Z125" s="485">
        <f t="shared" si="4"/>
        <v>6.6445593005999752</v>
      </c>
      <c r="AA125" s="485">
        <f t="shared" si="4"/>
        <v>3.1004424663031096</v>
      </c>
      <c r="AB125" s="485">
        <f t="shared" si="4"/>
        <v>5.5367595389176882</v>
      </c>
      <c r="AC125" s="485">
        <f t="shared" si="4"/>
        <v>8.1751522834914532</v>
      </c>
      <c r="AD125" s="485">
        <f t="shared" si="4"/>
        <v>4.281963947131155</v>
      </c>
      <c r="AE125" s="485">
        <f t="shared" si="4"/>
        <v>5.663302032784701</v>
      </c>
      <c r="AF125" s="485">
        <f t="shared" si="4"/>
        <v>5.6157075773723717</v>
      </c>
      <c r="AG125" s="485">
        <f t="shared" si="4"/>
        <v>4.0843614262399965</v>
      </c>
      <c r="AH125" s="485">
        <f t="shared" si="4"/>
        <v>8.1554238043000389</v>
      </c>
      <c r="AI125" s="485">
        <f t="shared" si="4"/>
        <v>11.361981730177497</v>
      </c>
      <c r="AJ125" s="485">
        <f t="shared" si="4"/>
        <v>8.474588152359221</v>
      </c>
    </row>
    <row r="126" s="307" customFormat="true" ht="17.1" customHeight="true" x14ac:dyDescent="0.2">
      <c r="A126" s="1822"/>
      <c r="B126" s="1422" t="s">
        <v>171</v>
      </c>
      <c r="C126" s="485">
        <f>100-C124-C125-C127</f>
        <v>1.1113531330902617</v>
      </c>
      <c r="D126" s="485">
        <f>100-D124-D125-D127</f>
        <v>0.93331332216378371</v>
      </c>
      <c r="E126" s="485">
        <f t="shared" ref="E126:AJ126" si="5">100-E124-E125-E127</f>
        <v>0.93815544470617596</v>
      </c>
      <c r="F126" s="485">
        <f t="shared" si="5"/>
        <v>0.58815021429321845</v>
      </c>
      <c r="G126" s="485">
        <f t="shared" si="5"/>
        <v>0.61313248964333544</v>
      </c>
      <c r="H126" s="485">
        <f t="shared" si="5"/>
        <v>2.1882480021059187</v>
      </c>
      <c r="I126" s="485">
        <f t="shared" si="5"/>
        <v>2.5669478904106158</v>
      </c>
      <c r="J126" s="485">
        <f t="shared" si="5"/>
        <v>1.1175652644909246</v>
      </c>
      <c r="K126" s="485">
        <f t="shared" si="5"/>
        <v>-1.9560741915114477E-14</v>
      </c>
      <c r="L126" s="485">
        <f t="shared" si="5"/>
        <v>8.891574278324943E-2</v>
      </c>
      <c r="M126" s="485">
        <f t="shared" si="5"/>
        <v>1.1540068772733605</v>
      </c>
      <c r="N126" s="485">
        <f t="shared" si="5"/>
        <v>1.0137259885158016</v>
      </c>
      <c r="O126" s="485">
        <f t="shared" si="5"/>
        <v>0.51233552173444252</v>
      </c>
      <c r="P126" s="485">
        <f t="shared" si="5"/>
        <v>0.77919867462610171</v>
      </c>
      <c r="Q126" s="485">
        <f t="shared" si="5"/>
        <v>0.39132763283548044</v>
      </c>
      <c r="R126" s="485">
        <f t="shared" si="5"/>
        <v>-6.3948846218409017E-14</v>
      </c>
      <c r="S126" s="485">
        <f t="shared" si="5"/>
        <v>0.26998817210329662</v>
      </c>
      <c r="T126" s="485">
        <f t="shared" si="5"/>
        <v>0.36589575515540673</v>
      </c>
      <c r="U126" s="485">
        <f t="shared" si="5"/>
        <v>0.21687790189159983</v>
      </c>
      <c r="V126" s="485">
        <f t="shared" si="5"/>
        <v>5.3153526107600158E-2</v>
      </c>
      <c r="W126" s="485">
        <f t="shared" si="5"/>
        <v>1.0545107277209809E-2</v>
      </c>
      <c r="X126" s="485">
        <f t="shared" si="5"/>
        <v>1.7461786758539048</v>
      </c>
      <c r="Y126" s="485">
        <f t="shared" si="5"/>
        <v>0.16584924651139232</v>
      </c>
      <c r="Z126" s="485">
        <f t="shared" si="5"/>
        <v>0.50419683911921709</v>
      </c>
      <c r="AA126" s="485">
        <f t="shared" si="5"/>
        <v>0.10337245821794738</v>
      </c>
      <c r="AB126" s="485">
        <f t="shared" si="5"/>
        <v>0</v>
      </c>
      <c r="AC126" s="485">
        <f t="shared" si="5"/>
        <v>0.35468223344343919</v>
      </c>
      <c r="AD126" s="485">
        <f t="shared" si="5"/>
        <v>8.9297538816515534</v>
      </c>
      <c r="AE126" s="485">
        <f t="shared" si="5"/>
        <v>0.4272312190447991</v>
      </c>
      <c r="AF126" s="485">
        <f t="shared" si="5"/>
        <v>1.0760584118934062</v>
      </c>
      <c r="AG126" s="485">
        <f t="shared" si="5"/>
        <v>2.8562344021948718</v>
      </c>
      <c r="AH126" s="485">
        <f t="shared" si="5"/>
        <v>1.0644523813712965</v>
      </c>
      <c r="AI126" s="485">
        <f t="shared" si="5"/>
        <v>2.9626191276133937</v>
      </c>
      <c r="AJ126" s="485">
        <f t="shared" si="5"/>
        <v>0.73860294205417176</v>
      </c>
    </row>
    <row r="127" s="307" customFormat="true" ht="17.1" customHeight="true" x14ac:dyDescent="0.2">
      <c r="A127" s="1822"/>
      <c r="B127" s="1422" t="s">
        <v>19</v>
      </c>
      <c r="C127" s="1423">
        <v>80.418774567663775</v>
      </c>
      <c r="D127" s="1424">
        <v>65.151539172902318</v>
      </c>
      <c r="E127" s="1424">
        <v>44.015317271049739</v>
      </c>
      <c r="F127" s="1424">
        <v>19.99682536847822</v>
      </c>
      <c r="G127" s="1425">
        <v>2.4986057942760778</v>
      </c>
      <c r="H127" s="1424">
        <v>27.154557073000991</v>
      </c>
      <c r="I127" s="1424">
        <v>3.7261059248100596</v>
      </c>
      <c r="J127" s="1424">
        <v>0.30729592954212814</v>
      </c>
      <c r="K127" s="1424">
        <v>4.0268181591153439E-2</v>
      </c>
      <c r="L127" s="1425">
        <v>0</v>
      </c>
      <c r="M127" s="1424">
        <v>81.301415039026352</v>
      </c>
      <c r="N127" s="1424">
        <v>69.876813105935568</v>
      </c>
      <c r="O127" s="1424">
        <v>52.067913761220332</v>
      </c>
      <c r="P127" s="1424">
        <v>31.88439205543407</v>
      </c>
      <c r="Q127" s="1425">
        <v>10.868126116242971</v>
      </c>
      <c r="R127" s="1424">
        <v>33.076637391414096</v>
      </c>
      <c r="S127" s="1424">
        <v>26.124097391482231</v>
      </c>
      <c r="T127" s="1424">
        <v>52.719040660247686</v>
      </c>
      <c r="U127" s="1424">
        <v>55.207795635844228</v>
      </c>
      <c r="V127" s="1424">
        <v>56.838714162114776</v>
      </c>
      <c r="W127" s="1424">
        <v>46.17459853516948</v>
      </c>
      <c r="X127" s="1424">
        <v>52.705113144415414</v>
      </c>
      <c r="Y127" s="1424">
        <v>35.176607271290187</v>
      </c>
      <c r="Z127" s="1424">
        <v>66.928400341265345</v>
      </c>
      <c r="AA127" s="1424">
        <v>65.929540980893776</v>
      </c>
      <c r="AB127" s="1424">
        <v>59.719577989596232</v>
      </c>
      <c r="AC127" s="1424">
        <v>4.2463070796818183</v>
      </c>
      <c r="AD127" s="1424">
        <v>22.289000187628137</v>
      </c>
      <c r="AE127" s="1424">
        <v>69.200653735839438</v>
      </c>
      <c r="AF127" s="1424">
        <v>41.216089765940183</v>
      </c>
      <c r="AG127" s="1424">
        <v>53.057501766348317</v>
      </c>
      <c r="AH127" s="1424">
        <v>52.120694950388113</v>
      </c>
      <c r="AI127" s="1424">
        <v>38.339052221540136</v>
      </c>
      <c r="AJ127" s="1426">
        <v>41.071118063001592</v>
      </c>
    </row>
    <row r="128" s="307" customFormat="true" ht="17.1" customHeight="true" x14ac:dyDescent="0.2">
      <c r="A128" s="1822" t="s">
        <v>193</v>
      </c>
      <c r="B128" s="1422" t="s">
        <v>49</v>
      </c>
      <c r="C128" s="1423">
        <v>25.785664321809804</v>
      </c>
      <c r="D128" s="1424">
        <v>24.991588707029344</v>
      </c>
      <c r="E128" s="1424">
        <v>18.846749085699617</v>
      </c>
      <c r="F128" s="1424">
        <v>16.160125232143876</v>
      </c>
      <c r="G128" s="1425">
        <v>6.5437480124391323</v>
      </c>
      <c r="H128" s="1424">
        <v>24.028133287502762</v>
      </c>
      <c r="I128" s="1424">
        <v>10.201616722100306</v>
      </c>
      <c r="J128" s="1424">
        <v>6.7283394411874546</v>
      </c>
      <c r="K128" s="1424">
        <v>2.5439757505076765</v>
      </c>
      <c r="L128" s="1425">
        <v>1.2918536866061134</v>
      </c>
      <c r="M128" s="1424">
        <v>24.527901796794943</v>
      </c>
      <c r="N128" s="1424">
        <v>24.420203748938306</v>
      </c>
      <c r="O128" s="1424">
        <v>19.677789040143079</v>
      </c>
      <c r="P128" s="1424">
        <v>18.512028720355808</v>
      </c>
      <c r="Q128" s="1425">
        <v>12.016771051778466</v>
      </c>
      <c r="R128" s="1424">
        <v>13.423817431953175</v>
      </c>
      <c r="S128" s="1424">
        <v>20.96998800678891</v>
      </c>
      <c r="T128" s="1424">
        <v>19.443016306311513</v>
      </c>
      <c r="U128" s="1424">
        <v>14.603850502837199</v>
      </c>
      <c r="V128" s="1424">
        <v>12.885406719664003</v>
      </c>
      <c r="W128" s="1424">
        <v>23.882707294894811</v>
      </c>
      <c r="X128" s="1424">
        <v>10.233105762647591</v>
      </c>
      <c r="Y128" s="1424">
        <v>19.572342504488496</v>
      </c>
      <c r="Z128" s="1424">
        <v>20.402484463998896</v>
      </c>
      <c r="AA128" s="1424">
        <v>9.1277845120609928</v>
      </c>
      <c r="AB128" s="1424">
        <v>13.74553508274477</v>
      </c>
      <c r="AC128" s="1424">
        <v>8.56943088259532</v>
      </c>
      <c r="AD128" s="1424">
        <v>6.2254817998559551</v>
      </c>
      <c r="AE128" s="1424">
        <v>18.646386741167813</v>
      </c>
      <c r="AF128" s="1424">
        <v>9.7312712222902533</v>
      </c>
      <c r="AG128" s="1424">
        <v>9.2644762138489121</v>
      </c>
      <c r="AH128" s="1424">
        <v>17.420590559356206</v>
      </c>
      <c r="AI128" s="1424">
        <v>19.356567710405606</v>
      </c>
      <c r="AJ128" s="1426">
        <v>14.563580547698562</v>
      </c>
    </row>
    <row r="129" s="307" customFormat="true" ht="17.1" customHeight="true" x14ac:dyDescent="0.2">
      <c r="A129" s="1823"/>
      <c r="B129" s="1427" t="s">
        <v>48</v>
      </c>
      <c r="C129" s="1428">
        <v>74.214335678190267</v>
      </c>
      <c r="D129" s="1429">
        <v>75.008411292970706</v>
      </c>
      <c r="E129" s="1429">
        <v>81.153250914300443</v>
      </c>
      <c r="F129" s="1429">
        <v>83.83987476785623</v>
      </c>
      <c r="G129" s="1430">
        <v>93.456251987560861</v>
      </c>
      <c r="H129" s="1429">
        <v>75.971866712497302</v>
      </c>
      <c r="I129" s="1429">
        <v>89.798383277899688</v>
      </c>
      <c r="J129" s="1429">
        <v>93.271660558812513</v>
      </c>
      <c r="K129" s="1429">
        <v>97.456024249492344</v>
      </c>
      <c r="L129" s="1430">
        <v>98.708146313393868</v>
      </c>
      <c r="M129" s="1429">
        <v>75.472098203205135</v>
      </c>
      <c r="N129" s="1429">
        <v>75.579796251061708</v>
      </c>
      <c r="O129" s="1429">
        <v>80.322210959856875</v>
      </c>
      <c r="P129" s="1429">
        <v>81.487971279644313</v>
      </c>
      <c r="Q129" s="1430">
        <v>87.983228948221708</v>
      </c>
      <c r="R129" s="1429">
        <v>86.576182568046875</v>
      </c>
      <c r="S129" s="1429">
        <v>79.030011993211119</v>
      </c>
      <c r="T129" s="1429">
        <v>80.556983693688593</v>
      </c>
      <c r="U129" s="1429">
        <v>85.396149497162739</v>
      </c>
      <c r="V129" s="1429">
        <v>87.114593280336024</v>
      </c>
      <c r="W129" s="1429">
        <v>76.117292705105271</v>
      </c>
      <c r="X129" s="1429">
        <v>89.766894237352432</v>
      </c>
      <c r="Y129" s="1429">
        <v>80.427657495511426</v>
      </c>
      <c r="Z129" s="1429">
        <v>79.59751553600114</v>
      </c>
      <c r="AA129" s="1429">
        <v>90.872215487939059</v>
      </c>
      <c r="AB129" s="1429">
        <v>86.254464917255262</v>
      </c>
      <c r="AC129" s="1429">
        <v>91.430569117404701</v>
      </c>
      <c r="AD129" s="1429">
        <v>93.774518200144101</v>
      </c>
      <c r="AE129" s="1429">
        <v>81.353613258832169</v>
      </c>
      <c r="AF129" s="1429">
        <v>90.268728777709924</v>
      </c>
      <c r="AG129" s="1429">
        <v>90.735523786151006</v>
      </c>
      <c r="AH129" s="1429">
        <v>82.579409440643758</v>
      </c>
      <c r="AI129" s="1429">
        <v>80.643432289594514</v>
      </c>
      <c r="AJ129" s="1431">
        <v>85.436419452301422</v>
      </c>
    </row>
    <row r="130" s="257" customFormat="true" ht="15" customHeight="true" x14ac:dyDescent="0.2">
      <c r="A130" s="1858" t="s">
        <v>47</v>
      </c>
      <c r="B130" s="419" t="s">
        <v>42</v>
      </c>
      <c r="C130" s="420"/>
      <c r="D130" s="420"/>
      <c r="E130" s="420"/>
      <c r="F130" s="420"/>
      <c r="G130" s="420"/>
      <c r="H130" s="420"/>
      <c r="I130" s="420"/>
      <c r="J130" s="420"/>
      <c r="K130" s="420"/>
      <c r="L130" s="420"/>
      <c r="M130" s="420"/>
      <c r="N130" s="420"/>
      <c r="O130" s="420"/>
      <c r="P130" s="420"/>
      <c r="Q130" s="420"/>
      <c r="R130" s="420"/>
      <c r="S130" s="420"/>
      <c r="T130" s="420"/>
      <c r="U130" s="420"/>
      <c r="V130" s="420"/>
      <c r="W130" s="420"/>
      <c r="X130" s="420"/>
      <c r="Y130" s="420"/>
      <c r="Z130" s="420"/>
      <c r="AA130" s="420"/>
      <c r="AB130" s="421"/>
      <c r="AC130" s="421"/>
      <c r="AD130" s="421"/>
      <c r="AE130" s="421"/>
      <c r="AF130" s="421"/>
      <c r="AG130" s="421"/>
      <c r="AH130" s="421"/>
      <c r="AI130" s="421"/>
      <c r="AJ130" s="421"/>
    </row>
    <row r="131" s="257" customFormat="true" ht="15" customHeight="true" x14ac:dyDescent="0.2">
      <c r="A131" s="1859"/>
      <c r="B131" s="422" t="s">
        <v>46</v>
      </c>
      <c r="C131" s="423"/>
      <c r="D131" s="423"/>
      <c r="E131" s="423"/>
      <c r="F131" s="423"/>
      <c r="G131" s="423"/>
      <c r="H131" s="423"/>
      <c r="I131" s="423"/>
      <c r="J131" s="423"/>
      <c r="K131" s="423"/>
      <c r="L131" s="423"/>
      <c r="M131" s="423"/>
      <c r="N131" s="423"/>
      <c r="O131" s="423"/>
      <c r="P131" s="423"/>
      <c r="Q131" s="423"/>
      <c r="R131" s="423"/>
      <c r="S131" s="423"/>
      <c r="T131" s="423"/>
      <c r="U131" s="423"/>
      <c r="V131" s="423"/>
      <c r="W131" s="423"/>
      <c r="X131" s="423"/>
      <c r="Y131" s="423"/>
      <c r="Z131" s="423"/>
      <c r="AA131" s="423"/>
      <c r="AB131" s="424"/>
      <c r="AC131" s="424"/>
      <c r="AD131" s="424"/>
      <c r="AE131" s="424"/>
      <c r="AF131" s="424"/>
      <c r="AG131" s="424"/>
      <c r="AH131" s="424"/>
      <c r="AI131" s="424"/>
      <c r="AJ131" s="424"/>
    </row>
    <row r="132" s="257" customFormat="true" ht="15" customHeight="true" x14ac:dyDescent="0.2">
      <c r="A132" s="1860"/>
      <c r="B132" s="425" t="s">
        <v>46</v>
      </c>
      <c r="C132" s="426"/>
      <c r="D132" s="427"/>
      <c r="E132" s="427"/>
      <c r="F132" s="427"/>
      <c r="G132" s="427"/>
      <c r="H132" s="427"/>
      <c r="I132" s="427"/>
      <c r="J132" s="427"/>
      <c r="K132" s="427"/>
      <c r="L132" s="427"/>
      <c r="M132" s="427"/>
      <c r="N132" s="427"/>
      <c r="O132" s="427"/>
      <c r="P132" s="427"/>
      <c r="Q132" s="427"/>
      <c r="R132" s="427"/>
      <c r="S132" s="427"/>
      <c r="T132" s="427"/>
      <c r="U132" s="427"/>
      <c r="V132" s="427"/>
      <c r="W132" s="427"/>
      <c r="X132" s="427"/>
      <c r="Y132" s="427"/>
      <c r="Z132" s="427"/>
      <c r="AA132" s="427"/>
      <c r="AB132" s="428"/>
      <c r="AC132" s="428"/>
      <c r="AD132" s="428"/>
      <c r="AE132" s="428"/>
      <c r="AF132" s="428"/>
      <c r="AG132" s="428"/>
      <c r="AH132" s="428"/>
      <c r="AI132" s="428"/>
      <c r="AJ132" s="428"/>
    </row>
    <row r="133" s="307" customFormat="true" ht="20.1" customHeight="true" x14ac:dyDescent="0.2">
      <c r="A133" s="1845" t="s">
        <v>375</v>
      </c>
      <c r="B133" s="1845"/>
      <c r="C133" s="1847" t="s">
        <v>150</v>
      </c>
      <c r="D133" s="1848"/>
      <c r="E133" s="1848"/>
      <c r="F133" s="1848"/>
      <c r="G133" s="1849"/>
      <c r="H133" s="1849" t="s">
        <v>38</v>
      </c>
      <c r="I133" s="1848"/>
      <c r="J133" s="1848"/>
      <c r="K133" s="1848"/>
      <c r="L133" s="1849"/>
      <c r="M133" s="1849" t="s">
        <v>37</v>
      </c>
      <c r="N133" s="1848"/>
      <c r="O133" s="1848"/>
      <c r="P133" s="1848"/>
      <c r="Q133" s="1849"/>
      <c r="R133" s="1849" t="s">
        <v>151</v>
      </c>
      <c r="S133" s="1848"/>
      <c r="T133" s="1848"/>
      <c r="U133" s="1848"/>
      <c r="V133" s="1848"/>
      <c r="W133" s="1848"/>
      <c r="X133" s="1848"/>
      <c r="Y133" s="1848"/>
      <c r="Z133" s="1848"/>
      <c r="AA133" s="1848"/>
      <c r="AB133" s="1848"/>
      <c r="AC133" s="1848"/>
      <c r="AD133" s="1848"/>
      <c r="AE133" s="1848"/>
      <c r="AF133" s="1848"/>
      <c r="AG133" s="1848"/>
      <c r="AH133" s="1848"/>
      <c r="AI133" s="1848"/>
      <c r="AJ133" s="1849"/>
    </row>
    <row r="134" s="433" customFormat="true" ht="45" customHeight="true" x14ac:dyDescent="0.2">
      <c r="A134" s="1851"/>
      <c r="B134" s="1851"/>
      <c r="C134" s="1432" t="s">
        <v>0</v>
      </c>
      <c r="D134" s="1433" t="s">
        <v>1</v>
      </c>
      <c r="E134" s="1433" t="s">
        <v>2</v>
      </c>
      <c r="F134" s="1433" t="s">
        <v>3</v>
      </c>
      <c r="G134" s="1434" t="s">
        <v>4</v>
      </c>
      <c r="H134" s="1433" t="s">
        <v>0</v>
      </c>
      <c r="I134" s="1433" t="s">
        <v>1</v>
      </c>
      <c r="J134" s="1433" t="s">
        <v>2</v>
      </c>
      <c r="K134" s="1433" t="s">
        <v>3</v>
      </c>
      <c r="L134" s="1434" t="s">
        <v>4</v>
      </c>
      <c r="M134" s="1433" t="s">
        <v>0</v>
      </c>
      <c r="N134" s="1433" t="s">
        <v>1</v>
      </c>
      <c r="O134" s="1433" t="s">
        <v>2</v>
      </c>
      <c r="P134" s="1433" t="s">
        <v>3</v>
      </c>
      <c r="Q134" s="1434" t="s">
        <v>4</v>
      </c>
      <c r="R134" s="1433" t="s">
        <v>152</v>
      </c>
      <c r="S134" s="1433" t="s">
        <v>310</v>
      </c>
      <c r="T134" s="1433" t="s">
        <v>154</v>
      </c>
      <c r="U134" s="1433" t="s">
        <v>155</v>
      </c>
      <c r="V134" s="1433" t="s">
        <v>156</v>
      </c>
      <c r="W134" s="1433" t="s">
        <v>157</v>
      </c>
      <c r="X134" s="1433" t="s">
        <v>311</v>
      </c>
      <c r="Y134" s="1433" t="s">
        <v>159</v>
      </c>
      <c r="Z134" s="1433" t="s">
        <v>160</v>
      </c>
      <c r="AA134" s="1433" t="s">
        <v>162</v>
      </c>
      <c r="AB134" s="1433" t="s">
        <v>163</v>
      </c>
      <c r="AC134" s="1433" t="s">
        <v>164</v>
      </c>
      <c r="AD134" s="1433" t="s">
        <v>312</v>
      </c>
      <c r="AE134" s="1433" t="s">
        <v>165</v>
      </c>
      <c r="AF134" s="1433" t="s">
        <v>166</v>
      </c>
      <c r="AG134" s="1433" t="s">
        <v>167</v>
      </c>
      <c r="AH134" s="1433" t="s">
        <v>168</v>
      </c>
      <c r="AI134" s="1433" t="s">
        <v>169</v>
      </c>
      <c r="AJ134" s="1435" t="s">
        <v>170</v>
      </c>
    </row>
    <row r="135" s="307" customFormat="true" ht="17.1" customHeight="true" x14ac:dyDescent="0.2">
      <c r="A135" s="1850" t="s">
        <v>45</v>
      </c>
      <c r="B135" s="1436" t="s">
        <v>44</v>
      </c>
      <c r="C135" s="1437">
        <v>9.9549961868143799E-2</v>
      </c>
      <c r="D135" s="1438">
        <v>0.9754575581679964</v>
      </c>
      <c r="E135" s="1438">
        <v>1.2533496902388985</v>
      </c>
      <c r="F135" s="1438">
        <v>3.4557754698256136</v>
      </c>
      <c r="G135" s="1439">
        <v>30.483867701388569</v>
      </c>
      <c r="H135" s="1438">
        <v>10.413331695503745</v>
      </c>
      <c r="I135" s="1438">
        <v>23.169719744824313</v>
      </c>
      <c r="J135" s="1438">
        <v>38.750528337204635</v>
      </c>
      <c r="K135" s="1438">
        <v>57.757631643549125</v>
      </c>
      <c r="L135" s="1439">
        <v>74.003285423041874</v>
      </c>
      <c r="M135" s="1438">
        <v>0.1181944380786782</v>
      </c>
      <c r="N135" s="1438">
        <v>0.82740134413457589</v>
      </c>
      <c r="O135" s="1438">
        <v>0.48764209404493158</v>
      </c>
      <c r="P135" s="1438">
        <v>0.9573907640674425</v>
      </c>
      <c r="Q135" s="1439">
        <v>2.4029997402502645</v>
      </c>
      <c r="R135" s="1438">
        <v>8.1330347293574494</v>
      </c>
      <c r="S135" s="1438">
        <v>2.8901419100645134</v>
      </c>
      <c r="T135" s="1438">
        <v>2.2767938013254754</v>
      </c>
      <c r="U135" s="1438">
        <v>0.49568023973522002</v>
      </c>
      <c r="V135" s="1438">
        <v>0.77507892001262224</v>
      </c>
      <c r="W135" s="1438">
        <v>0.34009070710862505</v>
      </c>
      <c r="X135" s="1438">
        <v>2.1572661452483337</v>
      </c>
      <c r="Y135" s="1438">
        <v>3.4175248728801217</v>
      </c>
      <c r="Z135" s="1438">
        <v>0.19209565626922956</v>
      </c>
      <c r="AA135" s="1438">
        <v>0</v>
      </c>
      <c r="AB135" s="1438">
        <v>0.27113697545543614</v>
      </c>
      <c r="AC135" s="1438">
        <v>57.629522600895335</v>
      </c>
      <c r="AD135" s="1438">
        <v>3.7901682526748437</v>
      </c>
      <c r="AE135" s="1438">
        <v>0.9899382390703827</v>
      </c>
      <c r="AF135" s="1438">
        <v>0.20059098185050386</v>
      </c>
      <c r="AG135" s="1438">
        <v>1.0041413159984305</v>
      </c>
      <c r="AH135" s="1438">
        <v>4.0581576000516844</v>
      </c>
      <c r="AI135" s="1438">
        <v>2.3114602064015672</v>
      </c>
      <c r="AJ135" s="1440">
        <v>0.17398605534034597</v>
      </c>
    </row>
    <row r="136" s="307" customFormat="true" ht="17.1" customHeight="true" x14ac:dyDescent="0.2">
      <c r="A136" s="1822"/>
      <c r="B136" s="1441" t="s">
        <v>43</v>
      </c>
      <c r="C136" s="1442">
        <v>16.751970407883025</v>
      </c>
      <c r="D136" s="1443">
        <v>30.899952448125038</v>
      </c>
      <c r="E136" s="1443">
        <v>51.180247411400757</v>
      </c>
      <c r="F136" s="1443">
        <v>73.736664150399065</v>
      </c>
      <c r="G136" s="1444">
        <v>65.60970055850521</v>
      </c>
      <c r="H136" s="1443">
        <v>58.885656244272489</v>
      </c>
      <c r="I136" s="1443">
        <v>69.538130787590234</v>
      </c>
      <c r="J136" s="1443">
        <v>59.631224575695875</v>
      </c>
      <c r="K136" s="1443">
        <v>41.456722753557742</v>
      </c>
      <c r="L136" s="1444">
        <v>25.477243701471675</v>
      </c>
      <c r="M136" s="1443">
        <v>15.941512928484922</v>
      </c>
      <c r="N136" s="1443">
        <v>26.311286042126365</v>
      </c>
      <c r="O136" s="1443">
        <v>44.056200592231193</v>
      </c>
      <c r="P136" s="1443">
        <v>64.125142586403186</v>
      </c>
      <c r="Q136" s="1444">
        <v>84.591628001171799</v>
      </c>
      <c r="R136" s="1443">
        <v>57.848648383308479</v>
      </c>
      <c r="S136" s="1443">
        <v>70.349823106498619</v>
      </c>
      <c r="T136" s="1443">
        <v>42.467858649108649</v>
      </c>
      <c r="U136" s="1443">
        <v>43.147560774555913</v>
      </c>
      <c r="V136" s="1443">
        <v>41.39630467613182</v>
      </c>
      <c r="W136" s="1443">
        <v>48.444760517452885</v>
      </c>
      <c r="X136" s="1443">
        <v>40.691625721081095</v>
      </c>
      <c r="Y136" s="1443">
        <v>60.606842286935979</v>
      </c>
      <c r="Z136" s="1443">
        <v>31.439908693251095</v>
      </c>
      <c r="AA136" s="1443">
        <v>28.907558847129199</v>
      </c>
      <c r="AB136" s="1443">
        <v>39.235944956937196</v>
      </c>
      <c r="AC136" s="1443">
        <v>37.554224755240355</v>
      </c>
      <c r="AD136" s="1443">
        <v>62.605864458257777</v>
      </c>
      <c r="AE136" s="1443">
        <v>28.596839988164842</v>
      </c>
      <c r="AF136" s="1443">
        <v>54.137982131896102</v>
      </c>
      <c r="AG136" s="1443">
        <v>41.767620058557895</v>
      </c>
      <c r="AH136" s="1443">
        <v>42.005615168717696</v>
      </c>
      <c r="AI136" s="1443">
        <v>45.11066128271208</v>
      </c>
      <c r="AJ136" s="1445">
        <v>57.895952027747512</v>
      </c>
    </row>
    <row r="137" s="307" customFormat="true" ht="17.1" customHeight="true" x14ac:dyDescent="0.2">
      <c r="A137" s="1822"/>
      <c r="B137" s="1441" t="s">
        <v>42</v>
      </c>
      <c r="C137" s="1442">
        <v>1.618351929494773</v>
      </c>
      <c r="D137" s="1443">
        <v>2.0397374986408163</v>
      </c>
      <c r="E137" s="1443">
        <v>2.6129301826043712</v>
      </c>
      <c r="F137" s="1443">
        <v>2.2225847970038379</v>
      </c>
      <c r="G137" s="1444">
        <v>0.79469345618665355</v>
      </c>
      <c r="H137" s="1443">
        <v>1.3582069851168506</v>
      </c>
      <c r="I137" s="1443">
        <v>0.99909565236476794</v>
      </c>
      <c r="J137" s="1443">
        <v>0.19338589306644557</v>
      </c>
      <c r="K137" s="1443">
        <v>0.74537742130204643</v>
      </c>
      <c r="L137" s="1444">
        <v>0.43055513270322321</v>
      </c>
      <c r="M137" s="1443">
        <v>1.4848707171366882</v>
      </c>
      <c r="N137" s="1443">
        <v>1.9707735192876754</v>
      </c>
      <c r="O137" s="1443">
        <v>2.8759080307691351</v>
      </c>
      <c r="P137" s="1443">
        <v>2.2538759194691513</v>
      </c>
      <c r="Q137" s="1444">
        <v>1.745918509499423</v>
      </c>
      <c r="R137" s="1443">
        <v>0.94167949592002564</v>
      </c>
      <c r="S137" s="1443">
        <v>0.36594941985136265</v>
      </c>
      <c r="T137" s="1443">
        <v>2.1704111341627801</v>
      </c>
      <c r="U137" s="1443">
        <v>0.9320854479730486</v>
      </c>
      <c r="V137" s="1443">
        <v>0.93674871563315454</v>
      </c>
      <c r="W137" s="1443">
        <v>5.0300051329917626</v>
      </c>
      <c r="X137" s="1443">
        <v>2.6998163134012585</v>
      </c>
      <c r="Y137" s="1443">
        <v>0.63317632238232779</v>
      </c>
      <c r="Z137" s="1443">
        <v>0.93539847009511623</v>
      </c>
      <c r="AA137" s="1443">
        <v>5.0595277137590795</v>
      </c>
      <c r="AB137" s="1443">
        <v>0.77334007801107252</v>
      </c>
      <c r="AC137" s="1443">
        <v>0.2152633307388947</v>
      </c>
      <c r="AD137" s="1443">
        <v>2.3852132197876545</v>
      </c>
      <c r="AE137" s="1443">
        <v>0.78533681788053245</v>
      </c>
      <c r="AF137" s="1443">
        <v>3.3692787084197935</v>
      </c>
      <c r="AG137" s="1443">
        <v>1.3145024569004964</v>
      </c>
      <c r="AH137" s="1443">
        <v>0.75107989947119325</v>
      </c>
      <c r="AI137" s="1443">
        <v>11.276207161732785</v>
      </c>
      <c r="AJ137" s="1445">
        <v>0.12034091185636232</v>
      </c>
    </row>
    <row r="138" s="307" customFormat="true" ht="17.1" customHeight="true" x14ac:dyDescent="0.2">
      <c r="A138" s="1822"/>
      <c r="B138" s="1441" t="s">
        <v>41</v>
      </c>
      <c r="C138" s="1442">
        <v>1.1113531330902682</v>
      </c>
      <c r="D138" s="1443">
        <v>0.93331332216367391</v>
      </c>
      <c r="E138" s="1443">
        <v>0.93815544470607737</v>
      </c>
      <c r="F138" s="1443">
        <v>0.58815021429341774</v>
      </c>
      <c r="G138" s="1444">
        <v>0.61313248964343259</v>
      </c>
      <c r="H138" s="1443">
        <v>2.1882480021060546</v>
      </c>
      <c r="I138" s="1443">
        <v>2.5669478904106038</v>
      </c>
      <c r="J138" s="1443">
        <v>1.1175652644909073</v>
      </c>
      <c r="K138" s="1443">
        <v>0</v>
      </c>
      <c r="L138" s="1444">
        <v>8.8915742783226795E-2</v>
      </c>
      <c r="M138" s="1443">
        <v>1.154006877273287</v>
      </c>
      <c r="N138" s="1443">
        <v>1.0137259885156296</v>
      </c>
      <c r="O138" s="1443">
        <v>0.51233552173444674</v>
      </c>
      <c r="P138" s="1443">
        <v>0.77919867462630221</v>
      </c>
      <c r="Q138" s="1444">
        <v>0.39132763283562988</v>
      </c>
      <c r="R138" s="1443">
        <v>0</v>
      </c>
      <c r="S138" s="1443">
        <v>0.26998817210330706</v>
      </c>
      <c r="T138" s="1443">
        <v>0.36589575515550538</v>
      </c>
      <c r="U138" s="1443">
        <v>0.21687790189154121</v>
      </c>
      <c r="V138" s="1443">
        <v>5.3153526107555332E-2</v>
      </c>
      <c r="W138" s="1443">
        <v>1.0545107277534644E-2</v>
      </c>
      <c r="X138" s="1443">
        <v>1.7461786758538229</v>
      </c>
      <c r="Y138" s="1443">
        <v>0.16584924651127281</v>
      </c>
      <c r="Z138" s="1443">
        <v>0.5041968391192333</v>
      </c>
      <c r="AA138" s="1443">
        <v>0.1033724582180796</v>
      </c>
      <c r="AB138" s="1443">
        <v>0</v>
      </c>
      <c r="AC138" s="1443">
        <v>0.3546822334434398</v>
      </c>
      <c r="AD138" s="1443">
        <v>8.9297538816516777</v>
      </c>
      <c r="AE138" s="1443">
        <v>0.42723121904490213</v>
      </c>
      <c r="AF138" s="1443">
        <v>1.0760584118938212</v>
      </c>
      <c r="AG138" s="1443">
        <v>2.8562344021947745</v>
      </c>
      <c r="AH138" s="1443">
        <v>1.0644523813715108</v>
      </c>
      <c r="AI138" s="1443">
        <v>2.962619127613539</v>
      </c>
      <c r="AJ138" s="1445">
        <v>0.73860294205407273</v>
      </c>
    </row>
    <row r="139" s="307" customFormat="true" ht="17.1" customHeight="true" x14ac:dyDescent="0.2">
      <c r="A139" s="1822"/>
      <c r="B139" s="1441" t="s">
        <v>19</v>
      </c>
      <c r="C139" s="1442">
        <v>80.418774567663775</v>
      </c>
      <c r="D139" s="1443">
        <v>65.151539172902318</v>
      </c>
      <c r="E139" s="1443">
        <v>44.015317271049739</v>
      </c>
      <c r="F139" s="1443">
        <v>19.99682536847822</v>
      </c>
      <c r="G139" s="1444">
        <v>2.4986057942760778</v>
      </c>
      <c r="H139" s="1443">
        <v>27.154557073000991</v>
      </c>
      <c r="I139" s="1443">
        <v>3.7261059248100596</v>
      </c>
      <c r="J139" s="1443">
        <v>0.30729592954212814</v>
      </c>
      <c r="K139" s="1443">
        <v>4.0268181591153439E-2</v>
      </c>
      <c r="L139" s="1444">
        <v>0</v>
      </c>
      <c r="M139" s="1443">
        <v>81.301415039026352</v>
      </c>
      <c r="N139" s="1443">
        <v>69.876813105935568</v>
      </c>
      <c r="O139" s="1443">
        <v>52.067913761220332</v>
      </c>
      <c r="P139" s="1443">
        <v>31.88439205543407</v>
      </c>
      <c r="Q139" s="1444">
        <v>10.868126116242971</v>
      </c>
      <c r="R139" s="1443">
        <v>33.076637391414096</v>
      </c>
      <c r="S139" s="1443">
        <v>26.124097391482231</v>
      </c>
      <c r="T139" s="1443">
        <v>52.719040660247686</v>
      </c>
      <c r="U139" s="1443">
        <v>55.207795635844228</v>
      </c>
      <c r="V139" s="1443">
        <v>56.838714162114776</v>
      </c>
      <c r="W139" s="1443">
        <v>46.17459853516948</v>
      </c>
      <c r="X139" s="1443">
        <v>52.705113144415414</v>
      </c>
      <c r="Y139" s="1443">
        <v>35.176607271290187</v>
      </c>
      <c r="Z139" s="1443">
        <v>66.928400341265345</v>
      </c>
      <c r="AA139" s="1443">
        <v>65.929540980893776</v>
      </c>
      <c r="AB139" s="1443">
        <v>59.719577989596232</v>
      </c>
      <c r="AC139" s="1443">
        <v>4.2463070796818183</v>
      </c>
      <c r="AD139" s="1443">
        <v>22.289000187628137</v>
      </c>
      <c r="AE139" s="1443">
        <v>69.200653735839438</v>
      </c>
      <c r="AF139" s="1443">
        <v>41.216089765940183</v>
      </c>
      <c r="AG139" s="1443">
        <v>53.057501766348317</v>
      </c>
      <c r="AH139" s="1443">
        <v>52.120694950388113</v>
      </c>
      <c r="AI139" s="1443">
        <v>38.339052221540136</v>
      </c>
      <c r="AJ139" s="1445">
        <v>41.071118063001592</v>
      </c>
    </row>
    <row r="140" s="307" customFormat="true" ht="17.1" customHeight="true" x14ac:dyDescent="0.2">
      <c r="A140" s="1822" t="s">
        <v>62</v>
      </c>
      <c r="B140" s="1441" t="s">
        <v>194</v>
      </c>
      <c r="C140" s="1442">
        <v>9.9566750043897631E-2</v>
      </c>
      <c r="D140" s="1443">
        <v>0.97560567394078312</v>
      </c>
      <c r="E140" s="1443">
        <v>1.253430161950535</v>
      </c>
      <c r="F140" s="1443">
        <v>3.4557754698256136</v>
      </c>
      <c r="G140" s="1444">
        <v>30.48789402278485</v>
      </c>
      <c r="H140" s="1443">
        <v>10.41756541279538</v>
      </c>
      <c r="I140" s="1443">
        <v>23.169719744824313</v>
      </c>
      <c r="J140" s="1443">
        <v>38.782956455494158</v>
      </c>
      <c r="K140" s="1443">
        <v>57.757631643549125</v>
      </c>
      <c r="L140" s="1444">
        <v>74.003285423041874</v>
      </c>
      <c r="M140" s="1443">
        <v>0.11821810431019754</v>
      </c>
      <c r="N140" s="1443">
        <v>0.8275505985292636</v>
      </c>
      <c r="O140" s="1443">
        <v>0.48764209404493158</v>
      </c>
      <c r="P140" s="1443">
        <v>0.9573907640674425</v>
      </c>
      <c r="Q140" s="1444">
        <v>2.4029997402502645</v>
      </c>
      <c r="R140" s="1443">
        <v>8.1330347293574494</v>
      </c>
      <c r="S140" s="1443">
        <v>2.8901419100645134</v>
      </c>
      <c r="T140" s="1443">
        <v>2.2767938013254754</v>
      </c>
      <c r="U140" s="1443">
        <v>0.49568023973522002</v>
      </c>
      <c r="V140" s="1443">
        <v>0.77549112088802519</v>
      </c>
      <c r="W140" s="1443">
        <v>0.34009070710862505</v>
      </c>
      <c r="X140" s="1443">
        <v>2.1572661452483337</v>
      </c>
      <c r="Y140" s="1443">
        <v>3.4175248728801217</v>
      </c>
      <c r="Z140" s="1443">
        <v>0.19254328570047841</v>
      </c>
      <c r="AA140" s="1443">
        <v>0</v>
      </c>
      <c r="AB140" s="1443">
        <v>0.27113697545543614</v>
      </c>
      <c r="AC140" s="1443">
        <v>57.629522600895335</v>
      </c>
      <c r="AD140" s="1443">
        <v>3.7901682526748437</v>
      </c>
      <c r="AE140" s="1443">
        <v>0.9899382390703827</v>
      </c>
      <c r="AF140" s="1443">
        <v>0.20059098185050386</v>
      </c>
      <c r="AG140" s="1443">
        <v>1.0041413159984305</v>
      </c>
      <c r="AH140" s="1443">
        <v>4.0581576000516844</v>
      </c>
      <c r="AI140" s="1443">
        <v>2.3114602064015672</v>
      </c>
      <c r="AJ140" s="1445">
        <v>0.17398605534034597</v>
      </c>
    </row>
    <row r="141" s="307" customFormat="true" ht="17.1" customHeight="true" x14ac:dyDescent="0.2">
      <c r="A141" s="1822"/>
      <c r="B141" s="1441" t="s">
        <v>195</v>
      </c>
      <c r="C141" s="1442">
        <v>16.754795471983027</v>
      </c>
      <c r="D141" s="1443">
        <v>30.904644369672628</v>
      </c>
      <c r="E141" s="1443">
        <v>51.183533455306353</v>
      </c>
      <c r="F141" s="1443">
        <v>73.736664150399065</v>
      </c>
      <c r="G141" s="1444">
        <v>65.618366313905753</v>
      </c>
      <c r="H141" s="1443">
        <v>58.909597210368702</v>
      </c>
      <c r="I141" s="1443">
        <v>69.538130787590234</v>
      </c>
      <c r="J141" s="1443">
        <v>59.681126563804597</v>
      </c>
      <c r="K141" s="1443">
        <v>41.456722753557742</v>
      </c>
      <c r="L141" s="1444">
        <v>25.477243701471675</v>
      </c>
      <c r="M141" s="1443">
        <v>15.944704919088428</v>
      </c>
      <c r="N141" s="1443">
        <v>26.316032318041326</v>
      </c>
      <c r="O141" s="1443">
        <v>44.056200592231193</v>
      </c>
      <c r="P141" s="1443">
        <v>64.125142586403186</v>
      </c>
      <c r="Q141" s="1444">
        <v>84.591628001171799</v>
      </c>
      <c r="R141" s="1443">
        <v>57.848648383308479</v>
      </c>
      <c r="S141" s="1443">
        <v>70.349823106498619</v>
      </c>
      <c r="T141" s="1443">
        <v>42.467858649108649</v>
      </c>
      <c r="U141" s="1443">
        <v>43.147560774555913</v>
      </c>
      <c r="V141" s="1443">
        <v>41.418319973652324</v>
      </c>
      <c r="W141" s="1443">
        <v>48.444760517452885</v>
      </c>
      <c r="X141" s="1443">
        <v>40.691625721081095</v>
      </c>
      <c r="Y141" s="1443">
        <v>60.606842286935979</v>
      </c>
      <c r="Z141" s="1443">
        <v>31.51317129960151</v>
      </c>
      <c r="AA141" s="1443">
        <v>28.907558847129199</v>
      </c>
      <c r="AB141" s="1443">
        <v>39.235944956937196</v>
      </c>
      <c r="AC141" s="1443">
        <v>37.554224755240355</v>
      </c>
      <c r="AD141" s="1443">
        <v>62.605864458257777</v>
      </c>
      <c r="AE141" s="1443">
        <v>28.596839988164842</v>
      </c>
      <c r="AF141" s="1443">
        <v>54.137982131896102</v>
      </c>
      <c r="AG141" s="1443">
        <v>41.767620058557895</v>
      </c>
      <c r="AH141" s="1443">
        <v>42.005615168717696</v>
      </c>
      <c r="AI141" s="1443">
        <v>45.11066128271208</v>
      </c>
      <c r="AJ141" s="1445">
        <v>57.895952027747512</v>
      </c>
    </row>
    <row r="142" s="307" customFormat="true" ht="17.1" customHeight="true" x14ac:dyDescent="0.2">
      <c r="A142" s="1822"/>
      <c r="B142" s="1441" t="s">
        <v>196</v>
      </c>
      <c r="C142" s="1442">
        <v>0.60390118929535219</v>
      </c>
      <c r="D142" s="1443">
        <v>1.2833883024693189</v>
      </c>
      <c r="E142" s="1443">
        <v>1.324113243662298</v>
      </c>
      <c r="F142" s="1443">
        <v>0.99585872708260348</v>
      </c>
      <c r="G142" s="1444">
        <v>0.6690632495082518</v>
      </c>
      <c r="H142" s="1443">
        <v>0.79447317109491433</v>
      </c>
      <c r="I142" s="1443">
        <v>0.57177606462346431</v>
      </c>
      <c r="J142" s="1443">
        <v>0.19354772674678442</v>
      </c>
      <c r="K142" s="1443">
        <v>0.58150039602688053</v>
      </c>
      <c r="L142" s="1444">
        <v>0.43055513270322321</v>
      </c>
      <c r="M142" s="1443">
        <v>0.52753265724872356</v>
      </c>
      <c r="N142" s="1443">
        <v>1.0223413316442809</v>
      </c>
      <c r="O142" s="1443">
        <v>1.5090488996285563</v>
      </c>
      <c r="P142" s="1443">
        <v>1.130141239376417</v>
      </c>
      <c r="Q142" s="1444">
        <v>1.1193891585039057</v>
      </c>
      <c r="R142" s="1443">
        <v>0</v>
      </c>
      <c r="S142" s="1443">
        <v>0.23564852822933954</v>
      </c>
      <c r="T142" s="1443">
        <v>0.25045847409494665</v>
      </c>
      <c r="U142" s="1443">
        <v>0.85862315327412397</v>
      </c>
      <c r="V142" s="1443">
        <v>0.21103404961946634</v>
      </c>
      <c r="W142" s="1443">
        <v>0.22003239870316194</v>
      </c>
      <c r="X142" s="1443">
        <v>0.29192088858958271</v>
      </c>
      <c r="Y142" s="1443">
        <v>0.41607306348376194</v>
      </c>
      <c r="Z142" s="1443">
        <v>0.46859074089515196</v>
      </c>
      <c r="AA142" s="1443">
        <v>4.1237578904679557</v>
      </c>
      <c r="AB142" s="1443">
        <v>0.15025708407755306</v>
      </c>
      <c r="AC142" s="1443">
        <v>0.14244858567534482</v>
      </c>
      <c r="AD142" s="1443">
        <v>0.76519021542150323</v>
      </c>
      <c r="AE142" s="1443">
        <v>0.12923290315952743</v>
      </c>
      <c r="AF142" s="1443">
        <v>2.9450129655408901</v>
      </c>
      <c r="AG142" s="1443">
        <v>1.3145024569004964</v>
      </c>
      <c r="AH142" s="1443">
        <v>0.75107989947119325</v>
      </c>
      <c r="AI142" s="1443">
        <v>10.382990440933254</v>
      </c>
      <c r="AJ142" s="1445">
        <v>0</v>
      </c>
    </row>
    <row r="143" s="307" customFormat="true" ht="17.1" customHeight="true" x14ac:dyDescent="0.2">
      <c r="A143" s="1822"/>
      <c r="B143" s="1441" t="s">
        <v>197</v>
      </c>
      <c r="C143" s="1442">
        <v>5.256133017930701E-2</v>
      </c>
      <c r="D143" s="1443">
        <v>3.5954721296623936E-2</v>
      </c>
      <c r="E143" s="1443">
        <v>0.32458093600988353</v>
      </c>
      <c r="F143" s="1443">
        <v>0.40564854749480345</v>
      </c>
      <c r="G143" s="1444">
        <v>0.43963478304700027</v>
      </c>
      <c r="H143" s="1443">
        <v>1.5392624115731641</v>
      </c>
      <c r="I143" s="1443">
        <v>2.1129151770100223</v>
      </c>
      <c r="J143" s="1443">
        <v>0.79439410581990322</v>
      </c>
      <c r="K143" s="1443">
        <v>0</v>
      </c>
      <c r="L143" s="1444">
        <v>0</v>
      </c>
      <c r="M143" s="1443">
        <v>5.3759215271902173E-2</v>
      </c>
      <c r="N143" s="1443">
        <v>2.5489627396383177E-2</v>
      </c>
      <c r="O143" s="1443">
        <v>0.10065839269192622</v>
      </c>
      <c r="P143" s="1443">
        <v>0.24752972348297173</v>
      </c>
      <c r="Q143" s="1444">
        <v>0.23296067620702282</v>
      </c>
      <c r="R143" s="1443">
        <v>0</v>
      </c>
      <c r="S143" s="1443">
        <v>0</v>
      </c>
      <c r="T143" s="1443">
        <v>0</v>
      </c>
      <c r="U143" s="1443">
        <v>0.21687790189154121</v>
      </c>
      <c r="V143" s="1443">
        <v>0</v>
      </c>
      <c r="W143" s="1443">
        <v>1.0545107277534644E-2</v>
      </c>
      <c r="X143" s="1443">
        <v>0</v>
      </c>
      <c r="Y143" s="1443">
        <v>0.16584924651127281</v>
      </c>
      <c r="Z143" s="1443">
        <v>0</v>
      </c>
      <c r="AA143" s="1443">
        <v>0.1033724582180796</v>
      </c>
      <c r="AB143" s="1443">
        <v>0</v>
      </c>
      <c r="AC143" s="1443">
        <v>0.3546822334434398</v>
      </c>
      <c r="AD143" s="1443">
        <v>6.1998976881987158</v>
      </c>
      <c r="AE143" s="1443">
        <v>0.20388478344957228</v>
      </c>
      <c r="AF143" s="1443">
        <v>0.21282366781855</v>
      </c>
      <c r="AG143" s="1443">
        <v>0</v>
      </c>
      <c r="AH143" s="1443">
        <v>0.13357234043176311</v>
      </c>
      <c r="AI143" s="1443">
        <v>0.81214540106763855</v>
      </c>
      <c r="AJ143" s="1445">
        <v>0</v>
      </c>
    </row>
    <row r="144" s="307" customFormat="true" ht="17.1" customHeight="true" x14ac:dyDescent="0.2">
      <c r="A144" s="1822"/>
      <c r="B144" s="1441" t="s">
        <v>198</v>
      </c>
      <c r="C144" s="1442">
        <v>0</v>
      </c>
      <c r="D144" s="1443">
        <v>1.0632251067280885E-2</v>
      </c>
      <c r="E144" s="1443">
        <v>0</v>
      </c>
      <c r="F144" s="1443">
        <v>7.1856205445616286E-2</v>
      </c>
      <c r="G144" s="1444">
        <v>8.6411645667424888E-2</v>
      </c>
      <c r="H144" s="1443">
        <v>3.6892262923050791E-2</v>
      </c>
      <c r="I144" s="1443">
        <v>0.33365930126776855</v>
      </c>
      <c r="J144" s="1443">
        <v>0</v>
      </c>
      <c r="K144" s="1443">
        <v>0.16387702527516582</v>
      </c>
      <c r="L144" s="1444">
        <v>0</v>
      </c>
      <c r="M144" s="1443">
        <v>0</v>
      </c>
      <c r="N144" s="1443">
        <v>1.263115888499684E-2</v>
      </c>
      <c r="O144" s="1443">
        <v>0</v>
      </c>
      <c r="P144" s="1443">
        <v>1.9267859563480698E-2</v>
      </c>
      <c r="Q144" s="1444">
        <v>6.8371374347222499E-2</v>
      </c>
      <c r="R144" s="1443">
        <v>0</v>
      </c>
      <c r="S144" s="1443">
        <v>0</v>
      </c>
      <c r="T144" s="1443">
        <v>0</v>
      </c>
      <c r="U144" s="1443">
        <v>5.2299753106246405E-2</v>
      </c>
      <c r="V144" s="1443">
        <v>0</v>
      </c>
      <c r="W144" s="1443">
        <v>0</v>
      </c>
      <c r="X144" s="1443">
        <v>0</v>
      </c>
      <c r="Y144" s="1443">
        <v>0</v>
      </c>
      <c r="Z144" s="1443">
        <v>0</v>
      </c>
      <c r="AA144" s="1443">
        <v>0</v>
      </c>
      <c r="AB144" s="1443">
        <v>0</v>
      </c>
      <c r="AC144" s="1443">
        <v>5.5270772971735979E-2</v>
      </c>
      <c r="AD144" s="1443">
        <v>1.2135857074082199</v>
      </c>
      <c r="AE144" s="1443">
        <v>0</v>
      </c>
      <c r="AF144" s="1443">
        <v>0</v>
      </c>
      <c r="AG144" s="1443">
        <v>0</v>
      </c>
      <c r="AH144" s="1443">
        <v>0</v>
      </c>
      <c r="AI144" s="1443">
        <v>0</v>
      </c>
      <c r="AJ144" s="1445">
        <v>0</v>
      </c>
    </row>
    <row r="145" s="307" customFormat="true" ht="17.1" customHeight="true" x14ac:dyDescent="0.2">
      <c r="A145" s="1822"/>
      <c r="B145" s="1441" t="s">
        <v>199</v>
      </c>
      <c r="C145" s="1442">
        <v>0.10327125466192519</v>
      </c>
      <c r="D145" s="1443">
        <v>3.3868993410739338E-2</v>
      </c>
      <c r="E145" s="1443">
        <v>0</v>
      </c>
      <c r="F145" s="1443">
        <v>0.10555072237351652</v>
      </c>
      <c r="G145" s="1444">
        <v>0</v>
      </c>
      <c r="H145" s="1443">
        <v>0</v>
      </c>
      <c r="I145" s="1443">
        <v>0</v>
      </c>
      <c r="J145" s="1443">
        <v>0</v>
      </c>
      <c r="K145" s="1443">
        <v>0</v>
      </c>
      <c r="L145" s="1444">
        <v>0</v>
      </c>
      <c r="M145" s="1443">
        <v>6.411022796925959E-3</v>
      </c>
      <c r="N145" s="1443">
        <v>0.15646095902909046</v>
      </c>
      <c r="O145" s="1443">
        <v>0</v>
      </c>
      <c r="P145" s="1443">
        <v>0.12537528983919846</v>
      </c>
      <c r="Q145" s="1444">
        <v>0</v>
      </c>
      <c r="R145" s="1443">
        <v>9.8642231227172777E-2</v>
      </c>
      <c r="S145" s="1443">
        <v>0</v>
      </c>
      <c r="T145" s="1443">
        <v>0.15029734435101863</v>
      </c>
      <c r="U145" s="1443">
        <v>0</v>
      </c>
      <c r="V145" s="1443">
        <v>0.12059088549683791</v>
      </c>
      <c r="W145" s="1443">
        <v>0</v>
      </c>
      <c r="X145" s="1443">
        <v>0.31525067343420987</v>
      </c>
      <c r="Y145" s="1443">
        <v>0</v>
      </c>
      <c r="Z145" s="1443">
        <v>0</v>
      </c>
      <c r="AA145" s="1443">
        <v>0.1522452508390017</v>
      </c>
      <c r="AB145" s="1443">
        <v>0</v>
      </c>
      <c r="AC145" s="1443">
        <v>0</v>
      </c>
      <c r="AD145" s="1443">
        <v>0</v>
      </c>
      <c r="AE145" s="1443">
        <v>0</v>
      </c>
      <c r="AF145" s="1443">
        <v>0</v>
      </c>
      <c r="AG145" s="1443">
        <v>0</v>
      </c>
      <c r="AH145" s="1443">
        <v>0</v>
      </c>
      <c r="AI145" s="1443">
        <v>0</v>
      </c>
      <c r="AJ145" s="1445">
        <v>0</v>
      </c>
    </row>
    <row r="146" s="307" customFormat="true" ht="17.1" customHeight="true" x14ac:dyDescent="0.2">
      <c r="A146" s="1822"/>
      <c r="B146" s="1441" t="s">
        <v>200</v>
      </c>
      <c r="C146" s="1442">
        <v>0.55002863949296332</v>
      </c>
      <c r="D146" s="1443">
        <v>0.32828950580664706</v>
      </c>
      <c r="E146" s="1443">
        <v>0.91866446174135763</v>
      </c>
      <c r="F146" s="1443">
        <v>0.94494007204597685</v>
      </c>
      <c r="G146" s="1444">
        <v>3.9323524439419763E-2</v>
      </c>
      <c r="H146" s="1443">
        <v>0.41721832947328424</v>
      </c>
      <c r="I146" s="1443">
        <v>5.5933148651363604E-2</v>
      </c>
      <c r="J146" s="1443">
        <v>0</v>
      </c>
      <c r="K146" s="1443">
        <v>0</v>
      </c>
      <c r="L146" s="1444">
        <v>0</v>
      </c>
      <c r="M146" s="1443">
        <v>0.52839435035921234</v>
      </c>
      <c r="N146" s="1443">
        <v>0.36950091839233795</v>
      </c>
      <c r="O146" s="1443">
        <v>1.0927188442375309</v>
      </c>
      <c r="P146" s="1443">
        <v>0.66516159285738075</v>
      </c>
      <c r="Q146" s="1444">
        <v>0.55815797664829525</v>
      </c>
      <c r="R146" s="1443">
        <v>0.84303726469285278</v>
      </c>
      <c r="S146" s="1443">
        <v>0.13030089162202316</v>
      </c>
      <c r="T146" s="1443">
        <v>1.7696553157168151</v>
      </c>
      <c r="U146" s="1443">
        <v>2.1162541592678188E-2</v>
      </c>
      <c r="V146" s="1443">
        <v>0.30229973790981823</v>
      </c>
      <c r="W146" s="1443">
        <v>1.9815931896418202</v>
      </c>
      <c r="X146" s="1443">
        <v>0.96676973699128721</v>
      </c>
      <c r="Y146" s="1443">
        <v>0.21710325889856585</v>
      </c>
      <c r="Z146" s="1443">
        <v>0.27790551951066567</v>
      </c>
      <c r="AA146" s="1443">
        <v>0.2813094655345692</v>
      </c>
      <c r="AB146" s="1443">
        <v>0.6230829939335194</v>
      </c>
      <c r="AC146" s="1443">
        <v>1.754397209181387E-2</v>
      </c>
      <c r="AD146" s="1443">
        <v>0.12194109455460828</v>
      </c>
      <c r="AE146" s="1443">
        <v>0.48920123257427106</v>
      </c>
      <c r="AF146" s="1443">
        <v>0.30148392206516417</v>
      </c>
      <c r="AG146" s="1443">
        <v>0</v>
      </c>
      <c r="AH146" s="1443">
        <v>0</v>
      </c>
      <c r="AI146" s="1443">
        <v>0.89321672079953252</v>
      </c>
      <c r="AJ146" s="1445">
        <v>0.12034091185636232</v>
      </c>
    </row>
    <row r="147" s="307" customFormat="true" ht="17.1" customHeight="true" x14ac:dyDescent="0.2">
      <c r="A147" s="1822"/>
      <c r="B147" s="1441" t="s">
        <v>201</v>
      </c>
      <c r="C147" s="1442">
        <v>0.29273755952708552</v>
      </c>
      <c r="D147" s="1443">
        <v>2.2006487992394182E-2</v>
      </c>
      <c r="E147" s="1443">
        <v>0.29959985365797315</v>
      </c>
      <c r="F147" s="1443">
        <v>3.1248947969908882E-2</v>
      </c>
      <c r="G147" s="1444">
        <v>0</v>
      </c>
      <c r="H147" s="1443">
        <v>0</v>
      </c>
      <c r="I147" s="1443">
        <v>0</v>
      </c>
      <c r="J147" s="1443">
        <v>0</v>
      </c>
      <c r="K147" s="1443">
        <v>0</v>
      </c>
      <c r="L147" s="1444">
        <v>0</v>
      </c>
      <c r="M147" s="1443">
        <v>0.32208918251677288</v>
      </c>
      <c r="N147" s="1443">
        <v>3.18701334880582E-2</v>
      </c>
      <c r="O147" s="1443">
        <v>0.12852858391700225</v>
      </c>
      <c r="P147" s="1443">
        <v>0.24699456145820645</v>
      </c>
      <c r="Q147" s="1444">
        <v>3.7109764570380156E-2</v>
      </c>
      <c r="R147" s="1443">
        <v>0</v>
      </c>
      <c r="S147" s="1443">
        <v>0.26998817210330706</v>
      </c>
      <c r="T147" s="1443">
        <v>0.36589575515550538</v>
      </c>
      <c r="U147" s="1443">
        <v>0</v>
      </c>
      <c r="V147" s="1443">
        <v>0</v>
      </c>
      <c r="W147" s="1443">
        <v>0</v>
      </c>
      <c r="X147" s="1443">
        <v>0.14230045850233286</v>
      </c>
      <c r="Y147" s="1443">
        <v>0</v>
      </c>
      <c r="Z147" s="1443">
        <v>0</v>
      </c>
      <c r="AA147" s="1443">
        <v>0</v>
      </c>
      <c r="AB147" s="1443">
        <v>0</v>
      </c>
      <c r="AC147" s="1443">
        <v>0</v>
      </c>
      <c r="AD147" s="1443">
        <v>0</v>
      </c>
      <c r="AE147" s="1443">
        <v>5.8806883020346118E-2</v>
      </c>
      <c r="AF147" s="1443">
        <v>0</v>
      </c>
      <c r="AG147" s="1443">
        <v>0</v>
      </c>
      <c r="AH147" s="1443">
        <v>0.17162814504238405</v>
      </c>
      <c r="AI147" s="1443">
        <v>0.20438723742017684</v>
      </c>
      <c r="AJ147" s="1445">
        <v>0.54620509332061362</v>
      </c>
    </row>
    <row r="148" s="307" customFormat="true" ht="17.1" customHeight="true" x14ac:dyDescent="0.2">
      <c r="A148" s="1822"/>
      <c r="B148" s="1441" t="s">
        <v>319</v>
      </c>
      <c r="C148" s="1442">
        <v>80.432336446503442</v>
      </c>
      <c r="D148" s="1443">
        <v>65.16143193603898</v>
      </c>
      <c r="E148" s="1443">
        <v>44.018143288358885</v>
      </c>
      <c r="F148" s="1443">
        <v>19.99682536847822</v>
      </c>
      <c r="G148" s="1444">
        <v>2.4989358111252824</v>
      </c>
      <c r="H148" s="1443">
        <v>27.165597220495403</v>
      </c>
      <c r="I148" s="1443">
        <v>3.7261059248100596</v>
      </c>
      <c r="J148" s="1443">
        <v>0.30755308806823561</v>
      </c>
      <c r="K148" s="1443">
        <v>4.0268181591153439E-2</v>
      </c>
      <c r="L148" s="1444">
        <v>0</v>
      </c>
      <c r="M148" s="1443">
        <v>81.317694130855372</v>
      </c>
      <c r="N148" s="1443">
        <v>69.889418139172193</v>
      </c>
      <c r="O148" s="1443">
        <v>52.067913761220332</v>
      </c>
      <c r="P148" s="1443">
        <v>31.88439205543407</v>
      </c>
      <c r="Q148" s="1444">
        <v>10.868126116242971</v>
      </c>
      <c r="R148" s="1443">
        <v>33.076637391414096</v>
      </c>
      <c r="S148" s="1443">
        <v>26.124097391482231</v>
      </c>
      <c r="T148" s="1443">
        <v>52.719040660247686</v>
      </c>
      <c r="U148" s="1443">
        <v>55.207795635844228</v>
      </c>
      <c r="V148" s="1443">
        <v>56.868942010053182</v>
      </c>
      <c r="W148" s="1443">
        <v>46.17459853516948</v>
      </c>
      <c r="X148" s="1443">
        <v>52.705113144415414</v>
      </c>
      <c r="Y148" s="1443">
        <v>35.176607271290187</v>
      </c>
      <c r="Z148" s="1443">
        <v>67.084359733377624</v>
      </c>
      <c r="AA148" s="1443">
        <v>65.929540980893776</v>
      </c>
      <c r="AB148" s="1443">
        <v>59.719577989596232</v>
      </c>
      <c r="AC148" s="1443">
        <v>4.2463070796818183</v>
      </c>
      <c r="AD148" s="1443">
        <v>22.289000187628137</v>
      </c>
      <c r="AE148" s="1443">
        <v>69.200653735839438</v>
      </c>
      <c r="AF148" s="1443">
        <v>41.216089765940183</v>
      </c>
      <c r="AG148" s="1443">
        <v>53.057501766348317</v>
      </c>
      <c r="AH148" s="1443">
        <v>52.120694950388113</v>
      </c>
      <c r="AI148" s="1443">
        <v>38.339052221540136</v>
      </c>
      <c r="AJ148" s="1445">
        <v>41.071118063001592</v>
      </c>
    </row>
    <row r="149" s="307" customFormat="true" ht="17.1" customHeight="true" x14ac:dyDescent="0.2">
      <c r="A149" s="1822"/>
      <c r="B149" s="1441" t="s">
        <v>203</v>
      </c>
      <c r="C149" s="1442">
        <v>0.36142376605488652</v>
      </c>
      <c r="D149" s="1443">
        <v>0.3838681644321047</v>
      </c>
      <c r="E149" s="1443">
        <v>0.37032024120609958</v>
      </c>
      <c r="F149" s="1443">
        <v>0.10437907005612314</v>
      </c>
      <c r="G149" s="1444">
        <v>0</v>
      </c>
      <c r="H149" s="1443">
        <v>0.11017542379937727</v>
      </c>
      <c r="I149" s="1443">
        <v>3.7727137822171374E-2</v>
      </c>
      <c r="J149" s="1443">
        <v>0</v>
      </c>
      <c r="K149" s="1443">
        <v>0</v>
      </c>
      <c r="L149" s="1444">
        <v>0</v>
      </c>
      <c r="M149" s="1443">
        <v>0.42283000439532392</v>
      </c>
      <c r="N149" s="1443">
        <v>0.41019465790071025</v>
      </c>
      <c r="O149" s="1443">
        <v>0.2741402869030477</v>
      </c>
      <c r="P149" s="1443">
        <v>0.31392993783267392</v>
      </c>
      <c r="Q149" s="1444">
        <v>0</v>
      </c>
      <c r="R149" s="1443">
        <v>0</v>
      </c>
      <c r="S149" s="1443">
        <v>0</v>
      </c>
      <c r="T149" s="1443">
        <v>0</v>
      </c>
      <c r="U149" s="1443">
        <v>0</v>
      </c>
      <c r="V149" s="1443">
        <v>0.30332222238027412</v>
      </c>
      <c r="W149" s="1443">
        <v>2.828379544646781</v>
      </c>
      <c r="X149" s="1443">
        <v>1.1258750143861787</v>
      </c>
      <c r="Y149" s="1443">
        <v>0</v>
      </c>
      <c r="Z149" s="1443">
        <v>0.19108191480752837</v>
      </c>
      <c r="AA149" s="1443">
        <v>0.50221510691755122</v>
      </c>
      <c r="AB149" s="1443">
        <v>0</v>
      </c>
      <c r="AC149" s="1443">
        <v>0</v>
      </c>
      <c r="AD149" s="1443">
        <v>0.2844962024033233</v>
      </c>
      <c r="AE149" s="1443">
        <v>0.1669026821467339</v>
      </c>
      <c r="AF149" s="1443">
        <v>0.12278182081374014</v>
      </c>
      <c r="AG149" s="1443">
        <v>0</v>
      </c>
      <c r="AH149" s="1443">
        <v>0</v>
      </c>
      <c r="AI149" s="1443">
        <v>0</v>
      </c>
      <c r="AJ149" s="1445">
        <v>0</v>
      </c>
    </row>
    <row r="150" s="307" customFormat="true" ht="17.1" customHeight="true" x14ac:dyDescent="0.2">
      <c r="A150" s="1822"/>
      <c r="B150" s="1441" t="s">
        <v>204</v>
      </c>
      <c r="C150" s="1442">
        <v>2.3083745197823743E-2</v>
      </c>
      <c r="D150" s="1443">
        <v>0.30940421666191475</v>
      </c>
      <c r="E150" s="1443">
        <v>0.11155494701552342</v>
      </c>
      <c r="F150" s="1443">
        <v>8.7376278958400874E-3</v>
      </c>
      <c r="G150" s="1444">
        <v>0</v>
      </c>
      <c r="H150" s="1443">
        <v>0</v>
      </c>
      <c r="I150" s="1443">
        <v>5.5304045898352909E-2</v>
      </c>
      <c r="J150" s="1443">
        <v>0</v>
      </c>
      <c r="K150" s="1443">
        <v>0</v>
      </c>
      <c r="L150" s="1444">
        <v>0</v>
      </c>
      <c r="M150" s="1443">
        <v>2.7407910737904034E-2</v>
      </c>
      <c r="N150" s="1443">
        <v>0.29671887255161344</v>
      </c>
      <c r="O150" s="1443">
        <v>0.15935392252118397</v>
      </c>
      <c r="P150" s="1443">
        <v>4.3918045062824297E-2</v>
      </c>
      <c r="Q150" s="1444">
        <v>0</v>
      </c>
      <c r="R150" s="1443">
        <v>0</v>
      </c>
      <c r="S150" s="1443">
        <v>0</v>
      </c>
      <c r="T150" s="1443">
        <v>0</v>
      </c>
      <c r="U150" s="1443">
        <v>0</v>
      </c>
      <c r="V150" s="1443">
        <v>0</v>
      </c>
      <c r="W150" s="1443">
        <v>0</v>
      </c>
      <c r="X150" s="1443">
        <v>1.6038782173514898</v>
      </c>
      <c r="Y150" s="1443">
        <v>0</v>
      </c>
      <c r="Z150" s="1443">
        <v>0</v>
      </c>
      <c r="AA150" s="1443">
        <v>0</v>
      </c>
      <c r="AB150" s="1443">
        <v>0</v>
      </c>
      <c r="AC150" s="1443">
        <v>0</v>
      </c>
      <c r="AD150" s="1443">
        <v>7.929965579060573E-2</v>
      </c>
      <c r="AE150" s="1443">
        <v>0</v>
      </c>
      <c r="AF150" s="1443">
        <v>0</v>
      </c>
      <c r="AG150" s="1443">
        <v>0</v>
      </c>
      <c r="AH150" s="1443">
        <v>0</v>
      </c>
      <c r="AI150" s="1443">
        <v>0.17268789616284683</v>
      </c>
      <c r="AJ150" s="1445">
        <v>0.19239784873345916</v>
      </c>
    </row>
    <row r="151" s="307" customFormat="true" ht="17.1" customHeight="true" x14ac:dyDescent="0.2">
      <c r="A151" s="1822"/>
      <c r="B151" s="1441" t="s">
        <v>205</v>
      </c>
      <c r="C151" s="1442">
        <v>0.72629384706028621</v>
      </c>
      <c r="D151" s="1443">
        <v>0.55090537721043886</v>
      </c>
      <c r="E151" s="1443">
        <v>0.19605941109095271</v>
      </c>
      <c r="F151" s="1443">
        <v>0.14251509093286535</v>
      </c>
      <c r="G151" s="1444">
        <v>0.16037064952196636</v>
      </c>
      <c r="H151" s="1443">
        <v>0.60921855747685161</v>
      </c>
      <c r="I151" s="1443">
        <v>0.39872866750222852</v>
      </c>
      <c r="J151" s="1443">
        <v>0.240422060066287</v>
      </c>
      <c r="K151" s="1443">
        <v>0</v>
      </c>
      <c r="L151" s="1444">
        <v>8.8915742783226795E-2</v>
      </c>
      <c r="M151" s="1443">
        <v>0.73095850241915195</v>
      </c>
      <c r="N151" s="1443">
        <v>0.64179128496957727</v>
      </c>
      <c r="O151" s="1443">
        <v>0.12379462260433427</v>
      </c>
      <c r="P151" s="1443">
        <v>0.2407563446223</v>
      </c>
      <c r="Q151" s="1444">
        <v>0.12125719205822688</v>
      </c>
      <c r="R151" s="1443">
        <v>0</v>
      </c>
      <c r="S151" s="1443">
        <v>0</v>
      </c>
      <c r="T151" s="1443">
        <v>0</v>
      </c>
      <c r="U151" s="1443">
        <v>0</v>
      </c>
      <c r="V151" s="1443">
        <v>0</v>
      </c>
      <c r="W151" s="1443">
        <v>0</v>
      </c>
      <c r="X151" s="1443">
        <v>0</v>
      </c>
      <c r="Y151" s="1443">
        <v>0</v>
      </c>
      <c r="Z151" s="1443">
        <v>0.27234750610707703</v>
      </c>
      <c r="AA151" s="1443">
        <v>0</v>
      </c>
      <c r="AB151" s="1443">
        <v>0</v>
      </c>
      <c r="AC151" s="1443">
        <v>0</v>
      </c>
      <c r="AD151" s="1443">
        <v>2.6505565376623572</v>
      </c>
      <c r="AE151" s="1443">
        <v>0.16453955257498379</v>
      </c>
      <c r="AF151" s="1443">
        <v>0.86323474407527101</v>
      </c>
      <c r="AG151" s="1443">
        <v>2.8562344021947745</v>
      </c>
      <c r="AH151" s="1443">
        <v>0.75925189589736364</v>
      </c>
      <c r="AI151" s="1443">
        <v>1.7733985929628766</v>
      </c>
      <c r="AJ151" s="1445">
        <v>0</v>
      </c>
    </row>
    <row r="152" s="307" customFormat="true" ht="17.1" customHeight="true" x14ac:dyDescent="0.2">
      <c r="A152" s="1822" t="s">
        <v>193</v>
      </c>
      <c r="B152" s="1441" t="s">
        <v>49</v>
      </c>
      <c r="C152" s="1442">
        <v>4.762579271750492</v>
      </c>
      <c r="D152" s="1443">
        <v>8.4759341738154017</v>
      </c>
      <c r="E152" s="1443">
        <v>10.374480877652656</v>
      </c>
      <c r="F152" s="1443">
        <v>12.83356739896176</v>
      </c>
      <c r="G152" s="1444">
        <v>6.3401237003328488</v>
      </c>
      <c r="H152" s="1443">
        <v>16.977604973763938</v>
      </c>
      <c r="I152" s="1443">
        <v>9.5596234917559819</v>
      </c>
      <c r="J152" s="1443">
        <v>6.6324699434871555</v>
      </c>
      <c r="K152" s="1443">
        <v>2.5429513377328279</v>
      </c>
      <c r="L152" s="1444">
        <v>1.290705025304995</v>
      </c>
      <c r="M152" s="1443">
        <v>4.3033168830320117</v>
      </c>
      <c r="N152" s="1443">
        <v>7.1085896633525127</v>
      </c>
      <c r="O152" s="1443">
        <v>9.3311585094618987</v>
      </c>
      <c r="P152" s="1443">
        <v>12.465335423307575</v>
      </c>
      <c r="Q152" s="1444">
        <v>10.663748273070803</v>
      </c>
      <c r="R152" s="1443">
        <v>8.9836700159005911</v>
      </c>
      <c r="S152" s="1443">
        <v>15.435151429603417</v>
      </c>
      <c r="T152" s="1443">
        <v>9.1217034628695828</v>
      </c>
      <c r="U152" s="1443">
        <v>6.5097140377006939</v>
      </c>
      <c r="V152" s="1443">
        <v>5.5546581776234412</v>
      </c>
      <c r="W152" s="1443">
        <v>12.852444625042539</v>
      </c>
      <c r="X152" s="1443">
        <v>4.6610474815515532</v>
      </c>
      <c r="Y152" s="1443">
        <v>12.654995865324464</v>
      </c>
      <c r="Z152" s="1443">
        <v>6.6445593005999752</v>
      </c>
      <c r="AA152" s="1443">
        <v>3.1004424663031096</v>
      </c>
      <c r="AB152" s="1443">
        <v>5.5367595389176874</v>
      </c>
      <c r="AC152" s="1443">
        <v>8.1751522834914532</v>
      </c>
      <c r="AD152" s="1443">
        <v>4.281963947131155</v>
      </c>
      <c r="AE152" s="1443">
        <v>5.663302032784701</v>
      </c>
      <c r="AF152" s="1443">
        <v>5.6157075773723726</v>
      </c>
      <c r="AG152" s="1443">
        <v>4.0843614262399957</v>
      </c>
      <c r="AH152" s="1443">
        <v>8.1554238043000407</v>
      </c>
      <c r="AI152" s="1443">
        <v>11.361981730177497</v>
      </c>
      <c r="AJ152" s="1445">
        <v>8.4745881523592228</v>
      </c>
    </row>
    <row r="153" s="307" customFormat="true" ht="17.1" customHeight="true" x14ac:dyDescent="0.2">
      <c r="A153" s="1822"/>
      <c r="B153" s="1441" t="s">
        <v>48</v>
      </c>
      <c r="C153" s="1442">
        <v>13.70729302749546</v>
      </c>
      <c r="D153" s="1443">
        <v>25.439213331118498</v>
      </c>
      <c r="E153" s="1443">
        <v>44.672046406591427</v>
      </c>
      <c r="F153" s="1443">
        <v>66.581457018266804</v>
      </c>
      <c r="G153" s="1444">
        <v>90.548138015747739</v>
      </c>
      <c r="H153" s="1443">
        <v>53.679589951129159</v>
      </c>
      <c r="I153" s="1443">
        <v>84.147322693023341</v>
      </c>
      <c r="J153" s="1443">
        <v>91.942668862479792</v>
      </c>
      <c r="K153" s="1443">
        <v>97.416780480676053</v>
      </c>
      <c r="L153" s="1444">
        <v>98.620379231911741</v>
      </c>
      <c r="M153" s="1443">
        <v>13.241261200668278</v>
      </c>
      <c r="N153" s="1443">
        <v>22.000871242196105</v>
      </c>
      <c r="O153" s="1443">
        <v>38.088592207583332</v>
      </c>
      <c r="P153" s="1443">
        <v>54.871073846632243</v>
      </c>
      <c r="Q153" s="1444">
        <v>78.076797977850759</v>
      </c>
      <c r="R153" s="1443">
        <v>57.939692592685375</v>
      </c>
      <c r="S153" s="1443">
        <v>58.170763006811065</v>
      </c>
      <c r="T153" s="1443">
        <v>37.793360121727318</v>
      </c>
      <c r="U153" s="1443">
        <v>38.065612424563476</v>
      </c>
      <c r="V153" s="1443">
        <v>37.553474134154179</v>
      </c>
      <c r="W153" s="1443">
        <v>40.962411732510773</v>
      </c>
      <c r="X153" s="1443">
        <v>40.887660698179126</v>
      </c>
      <c r="Y153" s="1443">
        <v>52.002547616873962</v>
      </c>
      <c r="Z153" s="1443">
        <v>25.922843519015466</v>
      </c>
      <c r="AA153" s="1443">
        <v>30.866644094585173</v>
      </c>
      <c r="AB153" s="1443">
        <v>34.743662471486033</v>
      </c>
      <c r="AC153" s="1443">
        <v>87.223858403383289</v>
      </c>
      <c r="AD153" s="1443">
        <v>64.499281983589157</v>
      </c>
      <c r="AE153" s="1443">
        <v>24.708813012331063</v>
      </c>
      <c r="AF153" s="1443">
        <v>52.092144244794049</v>
      </c>
      <c r="AG153" s="1443">
        <v>40.001902405216825</v>
      </c>
      <c r="AH153" s="1443">
        <v>38.659428863940548</v>
      </c>
      <c r="AI153" s="1443">
        <v>47.336346920668973</v>
      </c>
      <c r="AJ153" s="1445">
        <v>49.715690842585012</v>
      </c>
    </row>
    <row r="154" s="307" customFormat="true" ht="17.1" customHeight="true" x14ac:dyDescent="0.2">
      <c r="A154" s="1822"/>
      <c r="B154" s="1441" t="s">
        <v>191</v>
      </c>
      <c r="C154" s="1442">
        <v>81.530127700754093</v>
      </c>
      <c r="D154" s="1443">
        <v>66.084852495065988</v>
      </c>
      <c r="E154" s="1443">
        <v>44.953472715755822</v>
      </c>
      <c r="F154" s="1443">
        <v>20.584975582771644</v>
      </c>
      <c r="G154" s="1444">
        <v>3.11173828391951</v>
      </c>
      <c r="H154" s="1443">
        <v>29.342805075107027</v>
      </c>
      <c r="I154" s="1443">
        <v>6.2930538152206612</v>
      </c>
      <c r="J154" s="1443">
        <v>1.4248611940330356</v>
      </c>
      <c r="K154" s="1443">
        <v>4.0268181591153439E-2</v>
      </c>
      <c r="L154" s="1444">
        <v>8.8915742783226795E-2</v>
      </c>
      <c r="M154" s="1443">
        <v>82.455421916299628</v>
      </c>
      <c r="N154" s="1443">
        <v>70.890539094451185</v>
      </c>
      <c r="O154" s="1443">
        <v>52.580249282954775</v>
      </c>
      <c r="P154" s="1443">
        <v>32.663590730060378</v>
      </c>
      <c r="Q154" s="1444">
        <v>11.259453749078601</v>
      </c>
      <c r="R154" s="1443">
        <v>33.076637391414096</v>
      </c>
      <c r="S154" s="1443">
        <v>26.394085563585545</v>
      </c>
      <c r="T154" s="1443">
        <v>53.084936415403192</v>
      </c>
      <c r="U154" s="1443">
        <v>55.424673537735757</v>
      </c>
      <c r="V154" s="1443">
        <v>56.891867688222334</v>
      </c>
      <c r="W154" s="1443">
        <v>46.185143642447017</v>
      </c>
      <c r="X154" s="1443">
        <v>54.451291820269233</v>
      </c>
      <c r="Y154" s="1443">
        <v>35.342456517801466</v>
      </c>
      <c r="Z154" s="1443">
        <v>67.432597180384576</v>
      </c>
      <c r="AA154" s="1443">
        <v>66.032913439111866</v>
      </c>
      <c r="AB154" s="1443">
        <v>59.719577989596232</v>
      </c>
      <c r="AC154" s="1443">
        <v>4.6009893131252593</v>
      </c>
      <c r="AD154" s="1443">
        <v>31.218754069279825</v>
      </c>
      <c r="AE154" s="1443">
        <v>69.627884954884351</v>
      </c>
      <c r="AF154" s="1443">
        <v>42.292148177834008</v>
      </c>
      <c r="AG154" s="1443">
        <v>55.913736168543103</v>
      </c>
      <c r="AH154" s="1443">
        <v>53.185147331759616</v>
      </c>
      <c r="AI154" s="1443">
        <v>41.301671349153672</v>
      </c>
      <c r="AJ154" s="1445">
        <v>41.809721005055664</v>
      </c>
    </row>
    <row r="155" s="307" customFormat="true" ht="17.1" customHeight="true" x14ac:dyDescent="0.2">
      <c r="A155" s="1822" t="s">
        <v>206</v>
      </c>
      <c r="B155" s="1441" t="s">
        <v>49</v>
      </c>
      <c r="C155" s="1442">
        <v>25.435701444607378</v>
      </c>
      <c r="D155" s="1443">
        <v>24.653094636409289</v>
      </c>
      <c r="E155" s="1443">
        <v>18.655672853055417</v>
      </c>
      <c r="F155" s="1443">
        <v>16.138409407093441</v>
      </c>
      <c r="G155" s="1444">
        <v>6.5283597627521228</v>
      </c>
      <c r="H155" s="1443">
        <v>23.851074527759888</v>
      </c>
      <c r="I155" s="1443">
        <v>9.9296113277498836</v>
      </c>
      <c r="J155" s="1443">
        <v>6.6529140776436888</v>
      </c>
      <c r="K155" s="1443">
        <v>2.5439757505076765</v>
      </c>
      <c r="L155" s="1444">
        <v>1.290705025304995</v>
      </c>
      <c r="M155" s="1443">
        <v>24.224847359912971</v>
      </c>
      <c r="N155" s="1443">
        <v>24.086191022596719</v>
      </c>
      <c r="O155" s="1443">
        <v>19.568286454767161</v>
      </c>
      <c r="P155" s="1443">
        <v>18.387637009328323</v>
      </c>
      <c r="Q155" s="1444">
        <v>12.014771511421038</v>
      </c>
      <c r="R155" s="1443">
        <v>13.423817431953175</v>
      </c>
      <c r="S155" s="1443">
        <v>20.893350720054382</v>
      </c>
      <c r="T155" s="1443">
        <v>19.292551568851806</v>
      </c>
      <c r="U155" s="1443">
        <v>14.533140599148521</v>
      </c>
      <c r="V155" s="1443">
        <v>12.869538221096729</v>
      </c>
      <c r="W155" s="1443">
        <v>23.878028357002133</v>
      </c>
      <c r="X155" s="1443">
        <v>9.8552883650702423</v>
      </c>
      <c r="Y155" s="1443">
        <v>19.522267090040273</v>
      </c>
      <c r="Z155" s="1443">
        <v>20.221064119397429</v>
      </c>
      <c r="AA155" s="1443">
        <v>9.1000900943671326</v>
      </c>
      <c r="AB155" s="1443">
        <v>13.74553508274477</v>
      </c>
      <c r="AC155" s="1443">
        <v>8.5376887660034573</v>
      </c>
      <c r="AD155" s="1443">
        <v>6.7928234566056718</v>
      </c>
      <c r="AE155" s="1443">
        <v>19.049712178669079</v>
      </c>
      <c r="AF155" s="1443">
        <v>9.970876717220758</v>
      </c>
      <c r="AG155" s="1443">
        <v>8.8005221206325928</v>
      </c>
      <c r="AH155" s="1443">
        <v>17.391756084834586</v>
      </c>
      <c r="AI155" s="1443">
        <v>20.304814682709825</v>
      </c>
      <c r="AJ155" s="1445">
        <v>14.381043511769869</v>
      </c>
    </row>
    <row r="156" s="307" customFormat="true" ht="17.1" customHeight="true" x14ac:dyDescent="0.2">
      <c r="A156" s="1822"/>
      <c r="B156" s="1441" t="s">
        <v>48</v>
      </c>
      <c r="C156" s="1442">
        <v>74.564298555392725</v>
      </c>
      <c r="D156" s="1443">
        <v>75.303339794625359</v>
      </c>
      <c r="E156" s="1443">
        <v>81.344327146944607</v>
      </c>
      <c r="F156" s="1443">
        <v>83.861590592906651</v>
      </c>
      <c r="G156" s="1444">
        <v>93.471640237247854</v>
      </c>
      <c r="H156" s="1443">
        <v>76.14892547224018</v>
      </c>
      <c r="I156" s="1443">
        <v>90.070388672250118</v>
      </c>
      <c r="J156" s="1443">
        <v>93.347085922356271</v>
      </c>
      <c r="K156" s="1443">
        <v>97.456024249492344</v>
      </c>
      <c r="L156" s="1444">
        <v>98.709294974694984</v>
      </c>
      <c r="M156" s="1443">
        <v>75.7751526400871</v>
      </c>
      <c r="N156" s="1443">
        <v>75.85393588991937</v>
      </c>
      <c r="O156" s="1443">
        <v>80.431713545232824</v>
      </c>
      <c r="P156" s="1443">
        <v>81.612362990671755</v>
      </c>
      <c r="Q156" s="1444">
        <v>87.985228488579111</v>
      </c>
      <c r="R156" s="1443">
        <v>86.576182568046875</v>
      </c>
      <c r="S156" s="1443">
        <v>79.106649279945657</v>
      </c>
      <c r="T156" s="1443">
        <v>80.707448431148265</v>
      </c>
      <c r="U156" s="1443">
        <v>85.466859400851419</v>
      </c>
      <c r="V156" s="1443">
        <v>87.130461778903296</v>
      </c>
      <c r="W156" s="1443">
        <v>76.121971642997948</v>
      </c>
      <c r="X156" s="1443">
        <v>90.144711634929777</v>
      </c>
      <c r="Y156" s="1443">
        <v>80.477732909959656</v>
      </c>
      <c r="Z156" s="1443">
        <v>79.472296446444474</v>
      </c>
      <c r="AA156" s="1443">
        <v>90.89990990563291</v>
      </c>
      <c r="AB156" s="1443">
        <v>86.254464917255262</v>
      </c>
      <c r="AC156" s="1443">
        <v>91.462311233996559</v>
      </c>
      <c r="AD156" s="1443">
        <v>93.207176543394354</v>
      </c>
      <c r="AE156" s="1443">
        <v>80.950287821330932</v>
      </c>
      <c r="AF156" s="1443">
        <v>90.029123282779395</v>
      </c>
      <c r="AG156" s="1443">
        <v>91.199477879367379</v>
      </c>
      <c r="AH156" s="1443">
        <v>82.608243915165417</v>
      </c>
      <c r="AI156" s="1443">
        <v>79.695185317290253</v>
      </c>
      <c r="AJ156" s="1445">
        <v>85.618956488230111</v>
      </c>
    </row>
    <row r="157" s="307" customFormat="true" ht="17.1" customHeight="true" x14ac:dyDescent="0.2">
      <c r="A157" s="1823"/>
      <c r="B157" s="1446" t="s">
        <v>191</v>
      </c>
      <c r="C157" s="1447">
        <v>0</v>
      </c>
      <c r="D157" s="1448">
        <v>4.3565568965390954E-2</v>
      </c>
      <c r="E157" s="1448">
        <v>0</v>
      </c>
      <c r="F157" s="1448">
        <v>0</v>
      </c>
      <c r="G157" s="1449">
        <v>0</v>
      </c>
      <c r="H157" s="1448">
        <v>0</v>
      </c>
      <c r="I157" s="1448">
        <v>0</v>
      </c>
      <c r="J157" s="1448">
        <v>0</v>
      </c>
      <c r="K157" s="1448">
        <v>0</v>
      </c>
      <c r="L157" s="1449">
        <v>0</v>
      </c>
      <c r="M157" s="1448">
        <v>0</v>
      </c>
      <c r="N157" s="1448">
        <v>5.9873087483938672E-2</v>
      </c>
      <c r="O157" s="1448">
        <v>0</v>
      </c>
      <c r="P157" s="1448">
        <v>0</v>
      </c>
      <c r="Q157" s="1449">
        <v>0</v>
      </c>
      <c r="R157" s="1448">
        <v>0</v>
      </c>
      <c r="S157" s="1448">
        <v>0</v>
      </c>
      <c r="T157" s="1448">
        <v>0</v>
      </c>
      <c r="U157" s="1448">
        <v>0</v>
      </c>
      <c r="V157" s="1448">
        <v>0</v>
      </c>
      <c r="W157" s="1448">
        <v>0</v>
      </c>
      <c r="X157" s="1448">
        <v>0</v>
      </c>
      <c r="Y157" s="1448">
        <v>0</v>
      </c>
      <c r="Z157" s="1448">
        <v>0.30663943415815775</v>
      </c>
      <c r="AA157" s="1448">
        <v>0</v>
      </c>
      <c r="AB157" s="1448">
        <v>0</v>
      </c>
      <c r="AC157" s="1448">
        <v>0</v>
      </c>
      <c r="AD157" s="1448">
        <v>0</v>
      </c>
      <c r="AE157" s="1448">
        <v>0</v>
      </c>
      <c r="AF157" s="1448">
        <v>0</v>
      </c>
      <c r="AG157" s="1448">
        <v>0</v>
      </c>
      <c r="AH157" s="1448">
        <v>0</v>
      </c>
      <c r="AI157" s="1448">
        <v>0</v>
      </c>
      <c r="AJ157" s="1450">
        <v>0</v>
      </c>
    </row>
    <row r="158" s="307" customFormat="true" ht="15" customHeight="true" x14ac:dyDescent="0.2">
      <c r="A158" s="738"/>
      <c r="B158" s="739"/>
      <c r="C158" s="740"/>
      <c r="D158" s="741"/>
      <c r="E158" s="741"/>
      <c r="F158" s="741"/>
      <c r="G158" s="742"/>
      <c r="H158" s="741"/>
      <c r="I158" s="741"/>
      <c r="J158" s="741"/>
      <c r="K158" s="741"/>
      <c r="L158" s="742"/>
      <c r="M158" s="741"/>
      <c r="N158" s="741"/>
      <c r="O158" s="741"/>
      <c r="P158" s="741"/>
      <c r="Q158" s="742"/>
      <c r="R158" s="741"/>
      <c r="S158" s="741"/>
      <c r="T158" s="741"/>
      <c r="U158" s="741"/>
      <c r="V158" s="741"/>
      <c r="W158" s="741"/>
      <c r="X158" s="741"/>
      <c r="Y158" s="741"/>
      <c r="Z158" s="741"/>
      <c r="AA158" s="741"/>
      <c r="AB158" s="743"/>
    </row>
    <row r="159" s="307" customFormat="true" ht="20.1" customHeight="true" x14ac:dyDescent="0.2">
      <c r="A159" s="1845" t="s">
        <v>376</v>
      </c>
      <c r="B159" s="1845"/>
      <c r="C159" s="1847" t="s">
        <v>150</v>
      </c>
      <c r="D159" s="1848"/>
      <c r="E159" s="1848"/>
      <c r="F159" s="1848"/>
      <c r="G159" s="1849"/>
      <c r="H159" s="1849" t="s">
        <v>38</v>
      </c>
      <c r="I159" s="1848"/>
      <c r="J159" s="1848"/>
      <c r="K159" s="1848"/>
      <c r="L159" s="1849"/>
      <c r="M159" s="1849" t="s">
        <v>37</v>
      </c>
      <c r="N159" s="1848"/>
      <c r="O159" s="1848"/>
      <c r="P159" s="1848"/>
      <c r="Q159" s="1849"/>
      <c r="R159" s="1849" t="s">
        <v>151</v>
      </c>
      <c r="S159" s="1848"/>
      <c r="T159" s="1848"/>
      <c r="U159" s="1848"/>
      <c r="V159" s="1848"/>
      <c r="W159" s="1848"/>
      <c r="X159" s="1848"/>
      <c r="Y159" s="1848"/>
      <c r="Z159" s="1848"/>
      <c r="AA159" s="1848"/>
      <c r="AB159" s="1848"/>
      <c r="AC159" s="1848"/>
      <c r="AD159" s="1848"/>
      <c r="AE159" s="1848"/>
      <c r="AF159" s="1848"/>
      <c r="AG159" s="1848"/>
      <c r="AH159" s="1848"/>
      <c r="AI159" s="1848"/>
      <c r="AJ159" s="1849"/>
    </row>
    <row r="160" s="433" customFormat="true" ht="45" customHeight="true" x14ac:dyDescent="0.2">
      <c r="A160" s="1851"/>
      <c r="B160" s="1851"/>
      <c r="C160" s="1432" t="s">
        <v>0</v>
      </c>
      <c r="D160" s="1433" t="s">
        <v>1</v>
      </c>
      <c r="E160" s="1433" t="s">
        <v>2</v>
      </c>
      <c r="F160" s="1433" t="s">
        <v>3</v>
      </c>
      <c r="G160" s="1434" t="s">
        <v>4</v>
      </c>
      <c r="H160" s="1433" t="s">
        <v>0</v>
      </c>
      <c r="I160" s="1433" t="s">
        <v>1</v>
      </c>
      <c r="J160" s="1433" t="s">
        <v>2</v>
      </c>
      <c r="K160" s="1433" t="s">
        <v>3</v>
      </c>
      <c r="L160" s="1434" t="s">
        <v>4</v>
      </c>
      <c r="M160" s="1433" t="s">
        <v>0</v>
      </c>
      <c r="N160" s="1433" t="s">
        <v>1</v>
      </c>
      <c r="O160" s="1433" t="s">
        <v>2</v>
      </c>
      <c r="P160" s="1433" t="s">
        <v>3</v>
      </c>
      <c r="Q160" s="1434" t="s">
        <v>4</v>
      </c>
      <c r="R160" s="1433" t="s">
        <v>152</v>
      </c>
      <c r="S160" s="1433" t="s">
        <v>310</v>
      </c>
      <c r="T160" s="1433" t="s">
        <v>154</v>
      </c>
      <c r="U160" s="1433" t="s">
        <v>155</v>
      </c>
      <c r="V160" s="1433" t="s">
        <v>156</v>
      </c>
      <c r="W160" s="1433" t="s">
        <v>157</v>
      </c>
      <c r="X160" s="1433" t="s">
        <v>311</v>
      </c>
      <c r="Y160" s="1433" t="s">
        <v>159</v>
      </c>
      <c r="Z160" s="1433" t="s">
        <v>160</v>
      </c>
      <c r="AA160" s="1433" t="s">
        <v>162</v>
      </c>
      <c r="AB160" s="1433" t="s">
        <v>163</v>
      </c>
      <c r="AC160" s="1433" t="s">
        <v>164</v>
      </c>
      <c r="AD160" s="1433" t="s">
        <v>312</v>
      </c>
      <c r="AE160" s="1433" t="s">
        <v>165</v>
      </c>
      <c r="AF160" s="1433" t="s">
        <v>166</v>
      </c>
      <c r="AG160" s="1433" t="s">
        <v>167</v>
      </c>
      <c r="AH160" s="1433" t="s">
        <v>168</v>
      </c>
      <c r="AI160" s="1433" t="s">
        <v>169</v>
      </c>
      <c r="AJ160" s="1435" t="s">
        <v>170</v>
      </c>
    </row>
    <row r="161" s="307" customFormat="true" ht="17.1" customHeight="true" x14ac:dyDescent="0.2">
      <c r="A161" s="1850" t="s">
        <v>18</v>
      </c>
      <c r="B161" s="1436" t="s">
        <v>14</v>
      </c>
      <c r="C161" s="1451">
        <v>2727.4861419999979</v>
      </c>
      <c r="D161" s="1452">
        <v>5010.2879719999964</v>
      </c>
      <c r="E161" s="1452">
        <v>8129.3121589999964</v>
      </c>
      <c r="F161" s="1452">
        <v>11729.256999999991</v>
      </c>
      <c r="G161" s="1453">
        <v>14311.351067000021</v>
      </c>
      <c r="H161" s="1452">
        <v>1648.4195100000004</v>
      </c>
      <c r="I161" s="1452">
        <v>2186.6347960000003</v>
      </c>
      <c r="J161" s="1452">
        <v>2299.7310310000007</v>
      </c>
      <c r="K161" s="1452">
        <v>2335.9710479999981</v>
      </c>
      <c r="L161" s="1453">
        <v>2326.9205569999995</v>
      </c>
      <c r="M161" s="1452">
        <v>2182.1552549999983</v>
      </c>
      <c r="N161" s="1452">
        <v>3619.9082369999987</v>
      </c>
      <c r="O161" s="1452">
        <v>5898.578375000001</v>
      </c>
      <c r="P161" s="1452">
        <v>8372.7291449999902</v>
      </c>
      <c r="Q161" s="1453">
        <v>11036.646385999982</v>
      </c>
      <c r="R161" s="1452">
        <v>2121.4327850000009</v>
      </c>
      <c r="S161" s="1452">
        <v>4229.0358760000008</v>
      </c>
      <c r="T161" s="1452">
        <v>4510.6961809999957</v>
      </c>
      <c r="U161" s="1452">
        <v>1164.3505249999998</v>
      </c>
      <c r="V161" s="1452">
        <v>2019.3656409999992</v>
      </c>
      <c r="W161" s="1452">
        <v>1969.5986019999991</v>
      </c>
      <c r="X161" s="1452">
        <v>1477.3146149999991</v>
      </c>
      <c r="Y161" s="1452">
        <v>3697.8103660000024</v>
      </c>
      <c r="Z161" s="1452">
        <v>720.27093199999956</v>
      </c>
      <c r="AA161" s="1452">
        <v>533.60376699999972</v>
      </c>
      <c r="AB161" s="1452">
        <v>484.92499999999939</v>
      </c>
      <c r="AC161" s="1452">
        <v>6610.1113920000053</v>
      </c>
      <c r="AD161" s="1452">
        <v>1119.3350689999988</v>
      </c>
      <c r="AE161" s="1452">
        <v>552.69591600000024</v>
      </c>
      <c r="AF161" s="1452">
        <v>2894.1374519999963</v>
      </c>
      <c r="AG161" s="1452">
        <v>1254.151582000002</v>
      </c>
      <c r="AH161" s="1452">
        <v>2268.5735919999997</v>
      </c>
      <c r="AI161" s="1452">
        <v>1615.8596899999995</v>
      </c>
      <c r="AJ161" s="1454">
        <v>2664.425357000001</v>
      </c>
    </row>
    <row r="162" s="307" customFormat="true" ht="17.1" customHeight="true" x14ac:dyDescent="0.2">
      <c r="A162" s="1822"/>
      <c r="B162" s="1441" t="s">
        <v>51</v>
      </c>
      <c r="C162" s="1455">
        <v>12039.730965999999</v>
      </c>
      <c r="D162" s="1456">
        <v>9762.7215550000165</v>
      </c>
      <c r="E162" s="1456">
        <v>6638.7623409999997</v>
      </c>
      <c r="F162" s="1456">
        <v>3040.3122170000015</v>
      </c>
      <c r="G162" s="1457">
        <v>459.63441000000006</v>
      </c>
      <c r="H162" s="1456">
        <v>684.56230699999969</v>
      </c>
      <c r="I162" s="1456">
        <v>146.84728299999992</v>
      </c>
      <c r="J162" s="1456">
        <v>33.241622</v>
      </c>
      <c r="K162" s="1456">
        <v>0.94103199999999998</v>
      </c>
      <c r="L162" s="1457">
        <v>2.07084</v>
      </c>
      <c r="M162" s="1456">
        <v>10255.620361999989</v>
      </c>
      <c r="N162" s="1456">
        <v>8815.595975000002</v>
      </c>
      <c r="O162" s="1456">
        <v>6540.4966640000057</v>
      </c>
      <c r="P162" s="1456">
        <v>4061.4490890000015</v>
      </c>
      <c r="Q162" s="1457">
        <v>1400.3363149999993</v>
      </c>
      <c r="R162" s="1456">
        <v>1048.5107179999998</v>
      </c>
      <c r="S162" s="1456">
        <v>1516.4750769999994</v>
      </c>
      <c r="T162" s="1456">
        <v>5103.9048370000073</v>
      </c>
      <c r="U162" s="1456">
        <v>1447.7459359999993</v>
      </c>
      <c r="V162" s="1456">
        <v>2665.0535920000011</v>
      </c>
      <c r="W162" s="1456">
        <v>1690.3546810000003</v>
      </c>
      <c r="X162" s="1456">
        <v>1766.0586309999999</v>
      </c>
      <c r="Y162" s="1456">
        <v>2021.2599339999997</v>
      </c>
      <c r="Z162" s="1456">
        <v>1491.3605449999982</v>
      </c>
      <c r="AA162" s="1456">
        <v>1037.339817</v>
      </c>
      <c r="AB162" s="1456">
        <v>718.94769000000031</v>
      </c>
      <c r="AC162" s="1456">
        <v>318.79839900000002</v>
      </c>
      <c r="AD162" s="1456">
        <v>508.04904400000004</v>
      </c>
      <c r="AE162" s="1456">
        <v>1267.051951999998</v>
      </c>
      <c r="AF162" s="1456">
        <v>2121.0162240000013</v>
      </c>
      <c r="AG162" s="1456">
        <v>1590.6156380000002</v>
      </c>
      <c r="AH162" s="1456">
        <v>2577.2679789999979</v>
      </c>
      <c r="AI162" s="1456">
        <v>1136.9609219999998</v>
      </c>
      <c r="AJ162" s="1458">
        <v>1914.3898730000003</v>
      </c>
    </row>
    <row r="163" s="307" customFormat="true" ht="17.1" customHeight="true" x14ac:dyDescent="0.2">
      <c r="A163" s="1822" t="s">
        <v>50</v>
      </c>
      <c r="B163" s="1441" t="s">
        <v>15</v>
      </c>
      <c r="C163" s="1455">
        <v>2024.1857209999996</v>
      </c>
      <c r="D163" s="1456">
        <v>3758.1374089999981</v>
      </c>
      <c r="E163" s="1456">
        <v>6597.2010940000018</v>
      </c>
      <c r="F163" s="1456">
        <v>9833.794380000003</v>
      </c>
      <c r="G163" s="1457">
        <v>13374.852316000019</v>
      </c>
      <c r="H163" s="1456">
        <v>1252.3350730000016</v>
      </c>
      <c r="I163" s="1456">
        <v>1963.5626950000001</v>
      </c>
      <c r="J163" s="1456">
        <v>2144.9973210000003</v>
      </c>
      <c r="K163" s="1456">
        <v>2276.5445109999987</v>
      </c>
      <c r="L163" s="1457">
        <v>2296.8601479999988</v>
      </c>
      <c r="M163" s="1456">
        <v>1646.9183570000002</v>
      </c>
      <c r="N163" s="1456">
        <v>2735.919269999999</v>
      </c>
      <c r="O163" s="1456">
        <v>4737.8685659999983</v>
      </c>
      <c r="P163" s="1456">
        <v>6822.7671210000008</v>
      </c>
      <c r="Q163" s="1457">
        <v>9710.3978580000021</v>
      </c>
      <c r="R163" s="1456">
        <v>1836.6555210000022</v>
      </c>
      <c r="S163" s="1456">
        <v>3342.2075600000016</v>
      </c>
      <c r="T163" s="1456">
        <v>3633.6807870000002</v>
      </c>
      <c r="U163" s="1456">
        <v>994.31051499999899</v>
      </c>
      <c r="V163" s="1456">
        <v>1759.162165</v>
      </c>
      <c r="W163" s="1456">
        <v>1499.2051330000006</v>
      </c>
      <c r="X163" s="1456">
        <v>1326.1394479999994</v>
      </c>
      <c r="Y163" s="1456">
        <v>2974.0622559999997</v>
      </c>
      <c r="Z163" s="1456">
        <v>573.31776699999989</v>
      </c>
      <c r="AA163" s="1456">
        <v>484.89756499999999</v>
      </c>
      <c r="AB163" s="1456">
        <v>418.26946399999957</v>
      </c>
      <c r="AC163" s="1456">
        <v>6043.6624650000067</v>
      </c>
      <c r="AD163" s="1456">
        <v>1049.6510679999994</v>
      </c>
      <c r="AE163" s="1456">
        <v>449.63809800000013</v>
      </c>
      <c r="AF163" s="1456">
        <v>2612.5010870000015</v>
      </c>
      <c r="AG163" s="1456">
        <v>1137.961007000001</v>
      </c>
      <c r="AH163" s="1456">
        <v>1873.3746749999991</v>
      </c>
      <c r="AI163" s="1456">
        <v>1303.0847150000013</v>
      </c>
      <c r="AJ163" s="1458">
        <v>2276.3896240000004</v>
      </c>
    </row>
    <row r="164" s="307" customFormat="true" ht="17.1" customHeight="true" x14ac:dyDescent="0.2">
      <c r="A164" s="1822"/>
      <c r="B164" s="1441" t="s">
        <v>16</v>
      </c>
      <c r="C164" s="1455">
        <v>703.30042100000014</v>
      </c>
      <c r="D164" s="1456">
        <v>1252.1505630000006</v>
      </c>
      <c r="E164" s="1456">
        <v>1532.1110649999998</v>
      </c>
      <c r="F164" s="1456">
        <v>1895.4626200000002</v>
      </c>
      <c r="G164" s="1457">
        <v>936.49875100000042</v>
      </c>
      <c r="H164" s="1456">
        <v>396.08443700000004</v>
      </c>
      <c r="I164" s="1456">
        <v>223.07210099999992</v>
      </c>
      <c r="J164" s="1456">
        <v>154.73370999999995</v>
      </c>
      <c r="K164" s="1456">
        <v>59.426536999999989</v>
      </c>
      <c r="L164" s="1457">
        <v>30.060409</v>
      </c>
      <c r="M164" s="1456">
        <v>535.23689799999988</v>
      </c>
      <c r="N164" s="1456">
        <v>883.98896700000023</v>
      </c>
      <c r="O164" s="1456">
        <v>1160.709809</v>
      </c>
      <c r="P164" s="1456">
        <v>1549.9620239999995</v>
      </c>
      <c r="Q164" s="1457">
        <v>1326.2485280000001</v>
      </c>
      <c r="R164" s="1456">
        <v>284.77726399999983</v>
      </c>
      <c r="S164" s="1456">
        <v>886.82831600000043</v>
      </c>
      <c r="T164" s="1456">
        <v>877.0153939999999</v>
      </c>
      <c r="U164" s="1456">
        <v>170.04001000000002</v>
      </c>
      <c r="V164" s="1456">
        <v>260.20347599999997</v>
      </c>
      <c r="W164" s="1456">
        <v>470.39346900000004</v>
      </c>
      <c r="X164" s="1456">
        <v>151.17516699999999</v>
      </c>
      <c r="Y164" s="1456">
        <v>723.74811000000011</v>
      </c>
      <c r="Z164" s="1456">
        <v>146.95316499999996</v>
      </c>
      <c r="AA164" s="1456">
        <v>48.706201999999998</v>
      </c>
      <c r="AB164" s="1456">
        <v>66.655535999999984</v>
      </c>
      <c r="AC164" s="1456">
        <v>566.44892699999991</v>
      </c>
      <c r="AD164" s="1456">
        <v>69.684001000000023</v>
      </c>
      <c r="AE164" s="1456">
        <v>103.05781800000004</v>
      </c>
      <c r="AF164" s="1456">
        <v>281.63636500000007</v>
      </c>
      <c r="AG164" s="1456">
        <v>116.19057500000001</v>
      </c>
      <c r="AH164" s="1456">
        <v>395.19891699999999</v>
      </c>
      <c r="AI164" s="1456">
        <v>312.77497500000004</v>
      </c>
      <c r="AJ164" s="1458">
        <v>388.03573300000011</v>
      </c>
    </row>
    <row r="165" s="307" customFormat="true" ht="17.1" customHeight="true" x14ac:dyDescent="0.2">
      <c r="A165" s="1822"/>
      <c r="B165" s="1441" t="s">
        <v>171</v>
      </c>
      <c r="C165" s="1455">
        <v>164.11592999999999</v>
      </c>
      <c r="D165" s="1456">
        <v>137.87846600000003</v>
      </c>
      <c r="E165" s="1456">
        <v>138.54749499999997</v>
      </c>
      <c r="F165" s="1456">
        <v>86.867252999999991</v>
      </c>
      <c r="G165" s="1457">
        <v>90.565710999999993</v>
      </c>
      <c r="H165" s="1456">
        <v>51.051428000000001</v>
      </c>
      <c r="I165" s="1456">
        <v>59.899269000000004</v>
      </c>
      <c r="J165" s="1456">
        <v>26.072491999999997</v>
      </c>
      <c r="K165" s="1456">
        <v>0</v>
      </c>
      <c r="L165" s="1457">
        <v>2.07084</v>
      </c>
      <c r="M165" s="1456">
        <v>143.53278599999999</v>
      </c>
      <c r="N165" s="1456">
        <v>126.061938</v>
      </c>
      <c r="O165" s="1456">
        <v>63.729799999999997</v>
      </c>
      <c r="P165" s="1456">
        <v>96.88695199999998</v>
      </c>
      <c r="Q165" s="1457">
        <v>48.669350000000009</v>
      </c>
      <c r="R165" s="1456">
        <v>0</v>
      </c>
      <c r="S165" s="1456">
        <v>15.5122</v>
      </c>
      <c r="T165" s="1456">
        <v>35.179417000000001</v>
      </c>
      <c r="U165" s="1456">
        <v>5.6650600000000004</v>
      </c>
      <c r="V165" s="1456">
        <v>2.4899339999999999</v>
      </c>
      <c r="W165" s="1456">
        <v>0.38594600000000001</v>
      </c>
      <c r="X165" s="1456">
        <v>56.635091999999993</v>
      </c>
      <c r="Y165" s="1456">
        <v>9.4850349999999999</v>
      </c>
      <c r="Z165" s="1456">
        <v>11.150976000000002</v>
      </c>
      <c r="AA165" s="1456">
        <v>1.623923</v>
      </c>
      <c r="AB165" s="1456">
        <v>0</v>
      </c>
      <c r="AC165" s="1456">
        <v>24.575612</v>
      </c>
      <c r="AD165" s="1456">
        <v>145.32139599999999</v>
      </c>
      <c r="AE165" s="1456">
        <v>7.7745310000000005</v>
      </c>
      <c r="AF165" s="1456">
        <v>53.965982999999994</v>
      </c>
      <c r="AG165" s="1456">
        <v>81.253219999999999</v>
      </c>
      <c r="AH165" s="1456">
        <v>51.581675999999995</v>
      </c>
      <c r="AI165" s="1456">
        <v>81.555589999999995</v>
      </c>
      <c r="AJ165" s="1458">
        <v>33.819263999999997</v>
      </c>
    </row>
    <row r="166" s="307" customFormat="true" ht="17.1" customHeight="true" x14ac:dyDescent="0.2">
      <c r="A166" s="1822"/>
      <c r="B166" s="1441" t="s">
        <v>19</v>
      </c>
      <c r="C166" s="1455">
        <v>11875.615035999992</v>
      </c>
      <c r="D166" s="1456">
        <v>9624.8430890000163</v>
      </c>
      <c r="E166" s="1456">
        <v>6500.2148459999999</v>
      </c>
      <c r="F166" s="1456">
        <v>2953.4449640000007</v>
      </c>
      <c r="G166" s="1457">
        <v>369.06869900000009</v>
      </c>
      <c r="H166" s="1456">
        <v>633.51087900000005</v>
      </c>
      <c r="I166" s="1456">
        <v>86.948013999999972</v>
      </c>
      <c r="J166" s="1456">
        <v>7.1691299999999991</v>
      </c>
      <c r="K166" s="1456">
        <v>0.94103199999999998</v>
      </c>
      <c r="L166" s="1457">
        <v>0</v>
      </c>
      <c r="M166" s="1456">
        <v>10112.087575999991</v>
      </c>
      <c r="N166" s="1456">
        <v>8689.5340370000031</v>
      </c>
      <c r="O166" s="1456">
        <v>6476.7668640000056</v>
      </c>
      <c r="P166" s="1456">
        <v>3964.5621370000008</v>
      </c>
      <c r="Q166" s="1457">
        <v>1351.6669649999994</v>
      </c>
      <c r="R166" s="1456">
        <v>1048.5107179999998</v>
      </c>
      <c r="S166" s="1456">
        <v>1500.962876999999</v>
      </c>
      <c r="T166" s="1456">
        <v>5068.725420000007</v>
      </c>
      <c r="U166" s="1456">
        <v>1442.0808759999995</v>
      </c>
      <c r="V166" s="1456">
        <v>2662.5636580000014</v>
      </c>
      <c r="W166" s="1456">
        <v>1689.9687350000002</v>
      </c>
      <c r="X166" s="1456">
        <v>1709.4235390000003</v>
      </c>
      <c r="Y166" s="1456">
        <v>2011.7748989999996</v>
      </c>
      <c r="Z166" s="1456">
        <v>1480.2095689999983</v>
      </c>
      <c r="AA166" s="1456">
        <v>1035.7158939999999</v>
      </c>
      <c r="AB166" s="1456">
        <v>718.94769000000031</v>
      </c>
      <c r="AC166" s="1456">
        <v>294.22278699999998</v>
      </c>
      <c r="AD166" s="1456">
        <v>362.72764799999987</v>
      </c>
      <c r="AE166" s="1456">
        <v>1259.2774209999977</v>
      </c>
      <c r="AF166" s="1456">
        <v>2067.0502410000013</v>
      </c>
      <c r="AG166" s="1456">
        <v>1509.3624179999995</v>
      </c>
      <c r="AH166" s="1456">
        <v>2525.6863029999981</v>
      </c>
      <c r="AI166" s="1456">
        <v>1055.4053319999998</v>
      </c>
      <c r="AJ166" s="1458">
        <v>1880.5706090000001</v>
      </c>
    </row>
    <row r="167" s="307" customFormat="true" ht="17.1" customHeight="true" x14ac:dyDescent="0.2">
      <c r="A167" s="1822" t="s">
        <v>62</v>
      </c>
      <c r="B167" s="1441" t="s">
        <v>194</v>
      </c>
      <c r="C167" s="1455">
        <v>14.700759</v>
      </c>
      <c r="D167" s="1456">
        <v>144.10443799999999</v>
      </c>
      <c r="E167" s="1456">
        <v>185.09561599999998</v>
      </c>
      <c r="F167" s="1456">
        <v>510.40314999999998</v>
      </c>
      <c r="G167" s="1457">
        <v>4502.7676710000005</v>
      </c>
      <c r="H167" s="1456">
        <v>242.94113500000003</v>
      </c>
      <c r="I167" s="1456">
        <v>540.66125799999998</v>
      </c>
      <c r="J167" s="1456">
        <v>904.03922900000009</v>
      </c>
      <c r="K167" s="1456">
        <v>1349.7450710000007</v>
      </c>
      <c r="L167" s="1457">
        <v>1723.5301510000002</v>
      </c>
      <c r="M167" s="1456">
        <v>14.700759</v>
      </c>
      <c r="N167" s="1456">
        <v>102.89152900000001</v>
      </c>
      <c r="O167" s="1456">
        <v>60.658166000000008</v>
      </c>
      <c r="P167" s="1456">
        <v>119.043674</v>
      </c>
      <c r="Q167" s="1457">
        <v>298.86066199999988</v>
      </c>
      <c r="R167" s="1456">
        <v>257.81260600000007</v>
      </c>
      <c r="S167" s="1456">
        <v>166.05342000000002</v>
      </c>
      <c r="T167" s="1456">
        <v>218.90464</v>
      </c>
      <c r="U167" s="1456">
        <v>12.947645999999999</v>
      </c>
      <c r="V167" s="1456">
        <v>36.307945999999987</v>
      </c>
      <c r="W167" s="1456">
        <v>12.447160999999999</v>
      </c>
      <c r="X167" s="1456">
        <v>69.968192999999999</v>
      </c>
      <c r="Y167" s="1456">
        <v>195.45065</v>
      </c>
      <c r="Z167" s="1456">
        <v>4.2484479999999998</v>
      </c>
      <c r="AA167" s="1456">
        <v>0</v>
      </c>
      <c r="AB167" s="1456">
        <v>3.2641439999999999</v>
      </c>
      <c r="AC167" s="1456">
        <v>3993.0976339999984</v>
      </c>
      <c r="AD167" s="1456">
        <v>61.680596000000001</v>
      </c>
      <c r="AE167" s="1456">
        <v>18.014379999999992</v>
      </c>
      <c r="AF167" s="1456">
        <v>10.059946</v>
      </c>
      <c r="AG167" s="1456">
        <v>28.565482999999997</v>
      </c>
      <c r="AH167" s="1456">
        <v>196.65188799999993</v>
      </c>
      <c r="AI167" s="1456">
        <v>63.630353000000021</v>
      </c>
      <c r="AJ167" s="1458">
        <v>7.9664999999999999</v>
      </c>
    </row>
    <row r="168" s="307" customFormat="true" ht="17.1" customHeight="true" x14ac:dyDescent="0.2">
      <c r="A168" s="1822"/>
      <c r="B168" s="1441" t="s">
        <v>195</v>
      </c>
      <c r="C168" s="1455">
        <v>2473.7998399999979</v>
      </c>
      <c r="D168" s="1456">
        <v>4564.8529189999917</v>
      </c>
      <c r="E168" s="1456">
        <v>7558.337066999994</v>
      </c>
      <c r="F168" s="1456">
        <v>10890.587649999996</v>
      </c>
      <c r="G168" s="1457">
        <v>9691.1993409999959</v>
      </c>
      <c r="H168" s="1456">
        <v>1373.7916530000014</v>
      </c>
      <c r="I168" s="1456">
        <v>1622.6598199999999</v>
      </c>
      <c r="J168" s="1456">
        <v>1391.1801620000006</v>
      </c>
      <c r="K168" s="1456">
        <v>968.80716199999858</v>
      </c>
      <c r="L168" s="1457">
        <v>593.36281399999962</v>
      </c>
      <c r="M168" s="1456">
        <v>1982.7696080000003</v>
      </c>
      <c r="N168" s="1456">
        <v>3271.9410839999987</v>
      </c>
      <c r="O168" s="1456">
        <v>5480.1838510000016</v>
      </c>
      <c r="P168" s="1456">
        <v>7973.4345219999941</v>
      </c>
      <c r="Q168" s="1457">
        <v>10520.646140999992</v>
      </c>
      <c r="R168" s="1456">
        <v>1833.7694710000014</v>
      </c>
      <c r="S168" s="1456">
        <v>4041.9567920000031</v>
      </c>
      <c r="T168" s="1456">
        <v>4083.11517</v>
      </c>
      <c r="U168" s="1456">
        <v>1127.0559079999991</v>
      </c>
      <c r="V168" s="1456">
        <v>1939.1764579999985</v>
      </c>
      <c r="W168" s="1456">
        <v>1773.0556029999993</v>
      </c>
      <c r="X168" s="1456">
        <v>1319.7813019999996</v>
      </c>
      <c r="Y168" s="1456">
        <v>3466.1479170000002</v>
      </c>
      <c r="Z168" s="1456">
        <v>695.3349169999999</v>
      </c>
      <c r="AA168" s="1456">
        <v>454.12144099999989</v>
      </c>
      <c r="AB168" s="1456">
        <v>472.3508259999993</v>
      </c>
      <c r="AC168" s="1456">
        <v>2602.0983559999972</v>
      </c>
      <c r="AD168" s="1456">
        <v>1018.837891999999</v>
      </c>
      <c r="AE168" s="1456">
        <v>520.39038600000003</v>
      </c>
      <c r="AF168" s="1456">
        <v>2715.1030010000004</v>
      </c>
      <c r="AG168" s="1456">
        <v>1188.1915640000013</v>
      </c>
      <c r="AH168" s="1456">
        <v>2035.5255619999987</v>
      </c>
      <c r="AI168" s="1456">
        <v>1241.8155820000004</v>
      </c>
      <c r="AJ168" s="1458">
        <v>2650.9486689999999</v>
      </c>
    </row>
    <row r="169" s="307" customFormat="true" ht="17.1" customHeight="true" x14ac:dyDescent="0.2">
      <c r="A169" s="1822"/>
      <c r="B169" s="1441" t="s">
        <v>196</v>
      </c>
      <c r="C169" s="1455">
        <v>89.164362999999994</v>
      </c>
      <c r="D169" s="1456">
        <v>189.56629199999992</v>
      </c>
      <c r="E169" s="1456">
        <v>195.53347600000004</v>
      </c>
      <c r="F169" s="1456">
        <v>147.08404399999998</v>
      </c>
      <c r="G169" s="1457">
        <v>98.814184000000012</v>
      </c>
      <c r="H169" s="1456">
        <v>18.527381999999999</v>
      </c>
      <c r="I169" s="1456">
        <v>13.342291999999999</v>
      </c>
      <c r="J169" s="1456">
        <v>4.5116399999999999</v>
      </c>
      <c r="K169" s="1456">
        <v>13.589153</v>
      </c>
      <c r="L169" s="1457">
        <v>10.027592000000002</v>
      </c>
      <c r="M169" s="1456">
        <v>65.60019299999999</v>
      </c>
      <c r="N169" s="1456">
        <v>127.11036999999997</v>
      </c>
      <c r="O169" s="1456">
        <v>187.71172499999997</v>
      </c>
      <c r="P169" s="1456">
        <v>140.52377600000003</v>
      </c>
      <c r="Q169" s="1457">
        <v>139.21823600000002</v>
      </c>
      <c r="R169" s="1456">
        <v>0</v>
      </c>
      <c r="S169" s="1456">
        <v>13.539211999999999</v>
      </c>
      <c r="T169" s="1456">
        <v>24.080583000000001</v>
      </c>
      <c r="U169" s="1456">
        <v>22.428065</v>
      </c>
      <c r="V169" s="1456">
        <v>9.8804649999999992</v>
      </c>
      <c r="W169" s="1456">
        <v>8.0530830000000009</v>
      </c>
      <c r="X169" s="1456">
        <v>9.4680839999999993</v>
      </c>
      <c r="Y169" s="1456">
        <v>23.795510999999998</v>
      </c>
      <c r="Z169" s="1456">
        <v>10.339407</v>
      </c>
      <c r="AA169" s="1456">
        <v>64.781910000000011</v>
      </c>
      <c r="AB169" s="1456">
        <v>1.8089040000000001</v>
      </c>
      <c r="AC169" s="1456">
        <v>9.8701340000000002</v>
      </c>
      <c r="AD169" s="1456">
        <v>12.452584</v>
      </c>
      <c r="AE169" s="1456">
        <v>2.3517130000000002</v>
      </c>
      <c r="AF169" s="1456">
        <v>147.69692600000002</v>
      </c>
      <c r="AG169" s="1456">
        <v>37.394534999999998</v>
      </c>
      <c r="AH169" s="1456">
        <v>36.396141999999998</v>
      </c>
      <c r="AI169" s="1456">
        <v>285.82510100000002</v>
      </c>
      <c r="AJ169" s="1458">
        <v>0</v>
      </c>
    </row>
    <row r="170" s="307" customFormat="true" ht="17.1" customHeight="true" x14ac:dyDescent="0.2">
      <c r="A170" s="1822"/>
      <c r="B170" s="1441" t="s">
        <v>197</v>
      </c>
      <c r="C170" s="1455">
        <v>7.7605370000000002</v>
      </c>
      <c r="D170" s="1456">
        <v>5.3107879999999996</v>
      </c>
      <c r="E170" s="1456">
        <v>47.931277000000009</v>
      </c>
      <c r="F170" s="1456">
        <v>59.912542999999999</v>
      </c>
      <c r="G170" s="1457">
        <v>64.929813999999993</v>
      </c>
      <c r="H170" s="1456">
        <v>35.896118000000001</v>
      </c>
      <c r="I170" s="1456">
        <v>49.304497000000005</v>
      </c>
      <c r="J170" s="1456">
        <v>18.517501000000003</v>
      </c>
      <c r="K170" s="1456">
        <v>0</v>
      </c>
      <c r="L170" s="1457">
        <v>0</v>
      </c>
      <c r="M170" s="1456">
        <v>6.6851120000000002</v>
      </c>
      <c r="N170" s="1456">
        <v>3.1691919999999998</v>
      </c>
      <c r="O170" s="1456">
        <v>12.520972999999998</v>
      </c>
      <c r="P170" s="1456">
        <v>30.778286999999999</v>
      </c>
      <c r="Q170" s="1457">
        <v>28.973279000000005</v>
      </c>
      <c r="R170" s="1456">
        <v>0</v>
      </c>
      <c r="S170" s="1456">
        <v>0</v>
      </c>
      <c r="T170" s="1456">
        <v>0</v>
      </c>
      <c r="U170" s="1456">
        <v>5.6650600000000004</v>
      </c>
      <c r="V170" s="1456">
        <v>0</v>
      </c>
      <c r="W170" s="1456">
        <v>0.38594600000000001</v>
      </c>
      <c r="X170" s="1456">
        <v>0</v>
      </c>
      <c r="Y170" s="1456">
        <v>9.4850349999999999</v>
      </c>
      <c r="Z170" s="1456">
        <v>0</v>
      </c>
      <c r="AA170" s="1456">
        <v>1.623923</v>
      </c>
      <c r="AB170" s="1456">
        <v>0</v>
      </c>
      <c r="AC170" s="1456">
        <v>24.575612</v>
      </c>
      <c r="AD170" s="1456">
        <v>100.89615000000001</v>
      </c>
      <c r="AE170" s="1456">
        <v>3.7101890000000002</v>
      </c>
      <c r="AF170" s="1456">
        <v>10.673434</v>
      </c>
      <c r="AG170" s="1456">
        <v>0</v>
      </c>
      <c r="AH170" s="1456">
        <v>6.4727040000000002</v>
      </c>
      <c r="AI170" s="1456">
        <v>22.356905999999999</v>
      </c>
      <c r="AJ170" s="1458">
        <v>0</v>
      </c>
    </row>
    <row r="171" s="307" customFormat="true" ht="17.1" customHeight="true" x14ac:dyDescent="0.2">
      <c r="A171" s="1822"/>
      <c r="B171" s="1441" t="s">
        <v>198</v>
      </c>
      <c r="C171" s="1455">
        <v>0</v>
      </c>
      <c r="D171" s="1456">
        <v>1.570465</v>
      </c>
      <c r="E171" s="1456">
        <v>0</v>
      </c>
      <c r="F171" s="1456">
        <v>10.612852</v>
      </c>
      <c r="G171" s="1457">
        <v>12.762165999999999</v>
      </c>
      <c r="H171" s="1456">
        <v>0.86033999999999999</v>
      </c>
      <c r="I171" s="1456">
        <v>7.7858799999999997</v>
      </c>
      <c r="J171" s="1456">
        <v>0</v>
      </c>
      <c r="K171" s="1456">
        <v>3.8296619999999999</v>
      </c>
      <c r="L171" s="1457">
        <v>0</v>
      </c>
      <c r="M171" s="1456">
        <v>0</v>
      </c>
      <c r="N171" s="1456">
        <v>1.570465</v>
      </c>
      <c r="O171" s="1456">
        <v>0</v>
      </c>
      <c r="P171" s="1456">
        <v>2.3957999999999999</v>
      </c>
      <c r="Q171" s="1457">
        <v>8.5033360000000009</v>
      </c>
      <c r="R171" s="1456">
        <v>0</v>
      </c>
      <c r="S171" s="1456">
        <v>0</v>
      </c>
      <c r="T171" s="1456">
        <v>0</v>
      </c>
      <c r="U171" s="1456">
        <v>1.36612</v>
      </c>
      <c r="V171" s="1456">
        <v>0</v>
      </c>
      <c r="W171" s="1456">
        <v>0</v>
      </c>
      <c r="X171" s="1456">
        <v>0</v>
      </c>
      <c r="Y171" s="1456">
        <v>0</v>
      </c>
      <c r="Z171" s="1456">
        <v>0</v>
      </c>
      <c r="AA171" s="1456">
        <v>0</v>
      </c>
      <c r="AB171" s="1456">
        <v>0</v>
      </c>
      <c r="AC171" s="1456">
        <v>3.8296619999999999</v>
      </c>
      <c r="AD171" s="1456">
        <v>19.749701000000002</v>
      </c>
      <c r="AE171" s="1456">
        <v>0</v>
      </c>
      <c r="AF171" s="1456">
        <v>0</v>
      </c>
      <c r="AG171" s="1456">
        <v>0</v>
      </c>
      <c r="AH171" s="1456">
        <v>0</v>
      </c>
      <c r="AI171" s="1456">
        <v>0</v>
      </c>
      <c r="AJ171" s="1458">
        <v>0</v>
      </c>
    </row>
    <row r="172" s="307" customFormat="true" ht="17.1" customHeight="true" x14ac:dyDescent="0.2">
      <c r="A172" s="1822"/>
      <c r="B172" s="1441" t="s">
        <v>199</v>
      </c>
      <c r="C172" s="1455">
        <v>15.247719</v>
      </c>
      <c r="D172" s="1456">
        <v>5.0027100000000004</v>
      </c>
      <c r="E172" s="1456">
        <v>0</v>
      </c>
      <c r="F172" s="1456">
        <v>15.589387</v>
      </c>
      <c r="G172" s="1457">
        <v>0</v>
      </c>
      <c r="H172" s="1456">
        <v>0</v>
      </c>
      <c r="I172" s="1456">
        <v>0</v>
      </c>
      <c r="J172" s="1456">
        <v>0</v>
      </c>
      <c r="K172" s="1456">
        <v>0</v>
      </c>
      <c r="L172" s="1457">
        <v>0</v>
      </c>
      <c r="M172" s="1456">
        <v>0.79722899999999997</v>
      </c>
      <c r="N172" s="1456">
        <v>19.453199999999999</v>
      </c>
      <c r="O172" s="1456">
        <v>0</v>
      </c>
      <c r="P172" s="1456">
        <v>15.589387</v>
      </c>
      <c r="Q172" s="1457">
        <v>0</v>
      </c>
      <c r="R172" s="1456">
        <v>3.126903</v>
      </c>
      <c r="S172" s="1456">
        <v>0</v>
      </c>
      <c r="T172" s="1456">
        <v>14.45049</v>
      </c>
      <c r="U172" s="1456">
        <v>0</v>
      </c>
      <c r="V172" s="1456">
        <v>5.6459799999999998</v>
      </c>
      <c r="W172" s="1456">
        <v>0</v>
      </c>
      <c r="X172" s="1456">
        <v>10.224755999999999</v>
      </c>
      <c r="Y172" s="1456">
        <v>0</v>
      </c>
      <c r="Z172" s="1456">
        <v>0</v>
      </c>
      <c r="AA172" s="1456">
        <v>2.3916870000000001</v>
      </c>
      <c r="AB172" s="1456">
        <v>0</v>
      </c>
      <c r="AC172" s="1456">
        <v>0</v>
      </c>
      <c r="AD172" s="1456">
        <v>0</v>
      </c>
      <c r="AE172" s="1456">
        <v>0</v>
      </c>
      <c r="AF172" s="1456">
        <v>0</v>
      </c>
      <c r="AG172" s="1456">
        <v>0</v>
      </c>
      <c r="AH172" s="1456">
        <v>0</v>
      </c>
      <c r="AI172" s="1456">
        <v>0</v>
      </c>
      <c r="AJ172" s="1458">
        <v>0</v>
      </c>
    </row>
    <row r="173" s="307" customFormat="true" ht="17.1" customHeight="true" x14ac:dyDescent="0.2">
      <c r="A173" s="1822"/>
      <c r="B173" s="1441" t="s">
        <v>200</v>
      </c>
      <c r="C173" s="1455">
        <v>81.210228000000001</v>
      </c>
      <c r="D173" s="1456">
        <v>48.49087699999999</v>
      </c>
      <c r="E173" s="1456">
        <v>135.66034200000001</v>
      </c>
      <c r="F173" s="1456">
        <v>139.56357799999995</v>
      </c>
      <c r="G173" s="1457">
        <v>5.8077050000000003</v>
      </c>
      <c r="H173" s="1456">
        <v>9.729671999999999</v>
      </c>
      <c r="I173" s="1456">
        <v>1.3051900000000001</v>
      </c>
      <c r="J173" s="1456">
        <v>0</v>
      </c>
      <c r="K173" s="1456">
        <v>0</v>
      </c>
      <c r="L173" s="1457">
        <v>0</v>
      </c>
      <c r="M173" s="1456">
        <v>65.707346999999999</v>
      </c>
      <c r="N173" s="1456">
        <v>45.941014999999993</v>
      </c>
      <c r="O173" s="1456">
        <v>135.92411700000002</v>
      </c>
      <c r="P173" s="1456">
        <v>82.707377999999991</v>
      </c>
      <c r="Q173" s="1457">
        <v>69.418010999999993</v>
      </c>
      <c r="R173" s="1456">
        <v>26.723804999999999</v>
      </c>
      <c r="S173" s="1456">
        <v>7.4864519999999999</v>
      </c>
      <c r="T173" s="1456">
        <v>170.14529799999997</v>
      </c>
      <c r="U173" s="1456">
        <v>0.552786</v>
      </c>
      <c r="V173" s="1456">
        <v>14.153459999999999</v>
      </c>
      <c r="W173" s="1456">
        <v>72.525385</v>
      </c>
      <c r="X173" s="1456">
        <v>31.355950999999997</v>
      </c>
      <c r="Y173" s="1456">
        <v>12.416288</v>
      </c>
      <c r="Z173" s="1456">
        <v>6.1319569999999999</v>
      </c>
      <c r="AA173" s="1456">
        <v>4.4192130000000001</v>
      </c>
      <c r="AB173" s="1456">
        <v>7.5011259999999993</v>
      </c>
      <c r="AC173" s="1456">
        <v>1.215606</v>
      </c>
      <c r="AD173" s="1456">
        <v>1.98445</v>
      </c>
      <c r="AE173" s="1456">
        <v>8.9022290000000002</v>
      </c>
      <c r="AF173" s="1456">
        <v>15.119882</v>
      </c>
      <c r="AG173" s="1456">
        <v>0</v>
      </c>
      <c r="AH173" s="1456">
        <v>0</v>
      </c>
      <c r="AI173" s="1456">
        <v>24.588653999999998</v>
      </c>
      <c r="AJ173" s="1458">
        <v>5.5101880000000003</v>
      </c>
    </row>
    <row r="174" s="307" customFormat="true" ht="17.1" customHeight="true" x14ac:dyDescent="0.2">
      <c r="A174" s="1822"/>
      <c r="B174" s="1441" t="s">
        <v>201</v>
      </c>
      <c r="C174" s="1455">
        <v>43.221902</v>
      </c>
      <c r="D174" s="1456">
        <v>3.2505269999999999</v>
      </c>
      <c r="E174" s="1456">
        <v>44.242289</v>
      </c>
      <c r="F174" s="1456">
        <v>4.615335</v>
      </c>
      <c r="G174" s="1457">
        <v>0</v>
      </c>
      <c r="H174" s="1456">
        <v>0</v>
      </c>
      <c r="I174" s="1456">
        <v>0</v>
      </c>
      <c r="J174" s="1456">
        <v>0</v>
      </c>
      <c r="K174" s="1456">
        <v>0</v>
      </c>
      <c r="L174" s="1457">
        <v>0</v>
      </c>
      <c r="M174" s="1456">
        <v>40.052709999999998</v>
      </c>
      <c r="N174" s="1456">
        <v>3.9624969999999999</v>
      </c>
      <c r="O174" s="1456">
        <v>15.987767</v>
      </c>
      <c r="P174" s="1456">
        <v>30.711744000000003</v>
      </c>
      <c r="Q174" s="1457">
        <v>4.615335</v>
      </c>
      <c r="R174" s="1456">
        <v>0</v>
      </c>
      <c r="S174" s="1456">
        <v>15.5122</v>
      </c>
      <c r="T174" s="1456">
        <v>35.179417000000001</v>
      </c>
      <c r="U174" s="1456">
        <v>0</v>
      </c>
      <c r="V174" s="1456">
        <v>0</v>
      </c>
      <c r="W174" s="1456">
        <v>0</v>
      </c>
      <c r="X174" s="1456">
        <v>4.615335</v>
      </c>
      <c r="Y174" s="1456">
        <v>0</v>
      </c>
      <c r="Z174" s="1456">
        <v>0</v>
      </c>
      <c r="AA174" s="1456">
        <v>0</v>
      </c>
      <c r="AB174" s="1456">
        <v>0</v>
      </c>
      <c r="AC174" s="1456">
        <v>0</v>
      </c>
      <c r="AD174" s="1456">
        <v>0</v>
      </c>
      <c r="AE174" s="1456">
        <v>1.0701370000000001</v>
      </c>
      <c r="AF174" s="1456">
        <v>0</v>
      </c>
      <c r="AG174" s="1456">
        <v>0</v>
      </c>
      <c r="AH174" s="1456">
        <v>8.3168279999999992</v>
      </c>
      <c r="AI174" s="1456">
        <v>5.6264139999999996</v>
      </c>
      <c r="AJ174" s="1458">
        <v>25.009722</v>
      </c>
    </row>
    <row r="175" s="307" customFormat="true" ht="17.1" customHeight="true" x14ac:dyDescent="0.2">
      <c r="A175" s="1822"/>
      <c r="B175" s="1441" t="s">
        <v>319</v>
      </c>
      <c r="C175" s="1455">
        <v>11875.615035999992</v>
      </c>
      <c r="D175" s="1456">
        <v>9624.8430890000163</v>
      </c>
      <c r="E175" s="1456">
        <v>6500.2148459999999</v>
      </c>
      <c r="F175" s="1456">
        <v>2953.4449640000007</v>
      </c>
      <c r="G175" s="1457">
        <v>369.06869900000009</v>
      </c>
      <c r="H175" s="1456">
        <v>633.51087900000005</v>
      </c>
      <c r="I175" s="1456">
        <v>86.948013999999972</v>
      </c>
      <c r="J175" s="1456">
        <v>7.1691299999999991</v>
      </c>
      <c r="K175" s="1456">
        <v>0.94103199999999998</v>
      </c>
      <c r="L175" s="1457">
        <v>0</v>
      </c>
      <c r="M175" s="1456">
        <v>10112.087575999991</v>
      </c>
      <c r="N175" s="1456">
        <v>8689.5340370000031</v>
      </c>
      <c r="O175" s="1456">
        <v>6476.7668640000056</v>
      </c>
      <c r="P175" s="1456">
        <v>3964.5621370000008</v>
      </c>
      <c r="Q175" s="1457">
        <v>1351.6669649999994</v>
      </c>
      <c r="R175" s="1456">
        <v>1048.5107179999998</v>
      </c>
      <c r="S175" s="1456">
        <v>1500.962876999999</v>
      </c>
      <c r="T175" s="1456">
        <v>5068.725420000007</v>
      </c>
      <c r="U175" s="1456">
        <v>1442.0808759999995</v>
      </c>
      <c r="V175" s="1456">
        <v>2662.5636580000014</v>
      </c>
      <c r="W175" s="1456">
        <v>1689.9687350000002</v>
      </c>
      <c r="X175" s="1456">
        <v>1709.4235390000003</v>
      </c>
      <c r="Y175" s="1456">
        <v>2011.7748989999996</v>
      </c>
      <c r="Z175" s="1456">
        <v>1480.2095689999983</v>
      </c>
      <c r="AA175" s="1456">
        <v>1035.7158939999999</v>
      </c>
      <c r="AB175" s="1456">
        <v>718.94769000000031</v>
      </c>
      <c r="AC175" s="1456">
        <v>294.22278699999998</v>
      </c>
      <c r="AD175" s="1456">
        <v>362.72764799999987</v>
      </c>
      <c r="AE175" s="1456">
        <v>1259.2774209999977</v>
      </c>
      <c r="AF175" s="1456">
        <v>2067.0502410000013</v>
      </c>
      <c r="AG175" s="1456">
        <v>1509.3624179999995</v>
      </c>
      <c r="AH175" s="1456">
        <v>2525.6863029999981</v>
      </c>
      <c r="AI175" s="1456">
        <v>1055.4053319999998</v>
      </c>
      <c r="AJ175" s="1458">
        <v>1880.5706090000001</v>
      </c>
    </row>
    <row r="176" s="307" customFormat="true" ht="17.1" customHeight="true" x14ac:dyDescent="0.2">
      <c r="A176" s="1822"/>
      <c r="B176" s="1441" t="s">
        <v>203</v>
      </c>
      <c r="C176" s="1455">
        <v>53.363232999999987</v>
      </c>
      <c r="D176" s="1456">
        <v>56.700270999999994</v>
      </c>
      <c r="E176" s="1456">
        <v>54.685657999999997</v>
      </c>
      <c r="F176" s="1456">
        <v>15.416339000000001</v>
      </c>
      <c r="G176" s="1457">
        <v>0</v>
      </c>
      <c r="H176" s="1456">
        <v>2.5693280000000001</v>
      </c>
      <c r="I176" s="1456">
        <v>0.88035600000000003</v>
      </c>
      <c r="J176" s="1456">
        <v>0</v>
      </c>
      <c r="K176" s="1456">
        <v>0</v>
      </c>
      <c r="L176" s="1457">
        <v>0</v>
      </c>
      <c r="M176" s="1456">
        <v>52.580118999999989</v>
      </c>
      <c r="N176" s="1456">
        <v>51.000574</v>
      </c>
      <c r="O176" s="1456">
        <v>34.100515999999999</v>
      </c>
      <c r="P176" s="1456">
        <v>39.034607999999999</v>
      </c>
      <c r="Q176" s="1457">
        <v>0</v>
      </c>
      <c r="R176" s="1456">
        <v>0</v>
      </c>
      <c r="S176" s="1456">
        <v>0</v>
      </c>
      <c r="T176" s="1456">
        <v>0</v>
      </c>
      <c r="U176" s="1456">
        <v>0</v>
      </c>
      <c r="V176" s="1456">
        <v>14.201331999999999</v>
      </c>
      <c r="W176" s="1456">
        <v>103.51736999999999</v>
      </c>
      <c r="X176" s="1456">
        <v>36.516328999999999</v>
      </c>
      <c r="Y176" s="1456">
        <v>0</v>
      </c>
      <c r="Z176" s="1456">
        <v>4.2162030000000001</v>
      </c>
      <c r="AA176" s="1456">
        <v>7.8895160000000004</v>
      </c>
      <c r="AB176" s="1456">
        <v>0</v>
      </c>
      <c r="AC176" s="1456">
        <v>0</v>
      </c>
      <c r="AD176" s="1456">
        <v>4.6298459999999997</v>
      </c>
      <c r="AE176" s="1456">
        <v>3.0372080000000001</v>
      </c>
      <c r="AF176" s="1456">
        <v>6.1576969999999998</v>
      </c>
      <c r="AG176" s="1456">
        <v>0</v>
      </c>
      <c r="AH176" s="1456">
        <v>0</v>
      </c>
      <c r="AI176" s="1456">
        <v>0</v>
      </c>
      <c r="AJ176" s="1458">
        <v>0</v>
      </c>
    </row>
    <row r="177" s="307" customFormat="true" ht="17.1" customHeight="true" x14ac:dyDescent="0.2">
      <c r="A177" s="1822"/>
      <c r="B177" s="1441" t="s">
        <v>204</v>
      </c>
      <c r="C177" s="1455">
        <v>3.4082520000000001</v>
      </c>
      <c r="D177" s="1456">
        <v>45.701374999999999</v>
      </c>
      <c r="E177" s="1456">
        <v>16.473460000000003</v>
      </c>
      <c r="F177" s="1456">
        <v>1.29051</v>
      </c>
      <c r="G177" s="1457">
        <v>0</v>
      </c>
      <c r="H177" s="1456">
        <v>0</v>
      </c>
      <c r="I177" s="1456">
        <v>1.29051</v>
      </c>
      <c r="J177" s="1456">
        <v>0</v>
      </c>
      <c r="K177" s="1456">
        <v>0</v>
      </c>
      <c r="L177" s="1457">
        <v>0</v>
      </c>
      <c r="M177" s="1456">
        <v>3.4082520000000001</v>
      </c>
      <c r="N177" s="1456">
        <v>36.891832999999998</v>
      </c>
      <c r="O177" s="1456">
        <v>19.822153999999998</v>
      </c>
      <c r="P177" s="1456">
        <v>5.4608480000000004</v>
      </c>
      <c r="Q177" s="1457">
        <v>0</v>
      </c>
      <c r="R177" s="1456">
        <v>0</v>
      </c>
      <c r="S177" s="1456">
        <v>0</v>
      </c>
      <c r="T177" s="1456">
        <v>0</v>
      </c>
      <c r="U177" s="1456">
        <v>0</v>
      </c>
      <c r="V177" s="1456">
        <v>0</v>
      </c>
      <c r="W177" s="1456">
        <v>0</v>
      </c>
      <c r="X177" s="1456">
        <v>52.019756999999991</v>
      </c>
      <c r="Y177" s="1456">
        <v>0</v>
      </c>
      <c r="Z177" s="1456">
        <v>0</v>
      </c>
      <c r="AA177" s="1456">
        <v>0</v>
      </c>
      <c r="AB177" s="1456">
        <v>0</v>
      </c>
      <c r="AC177" s="1456">
        <v>0</v>
      </c>
      <c r="AD177" s="1456">
        <v>1.29051</v>
      </c>
      <c r="AE177" s="1456">
        <v>0</v>
      </c>
      <c r="AF177" s="1456">
        <v>0</v>
      </c>
      <c r="AG177" s="1456">
        <v>0</v>
      </c>
      <c r="AH177" s="1456">
        <v>0</v>
      </c>
      <c r="AI177" s="1456">
        <v>4.7537880000000001</v>
      </c>
      <c r="AJ177" s="1458">
        <v>8.8095420000000004</v>
      </c>
    </row>
    <row r="178" s="307" customFormat="true" ht="17.1" customHeight="true" x14ac:dyDescent="0.2">
      <c r="A178" s="1822"/>
      <c r="B178" s="1441" t="s">
        <v>205</v>
      </c>
      <c r="C178" s="1455">
        <v>107.23530500000001</v>
      </c>
      <c r="D178" s="1456">
        <v>81.372947999999994</v>
      </c>
      <c r="E178" s="1456">
        <v>28.952341000000001</v>
      </c>
      <c r="F178" s="1456">
        <v>21.048864999999999</v>
      </c>
      <c r="G178" s="1457">
        <v>23.685197000000002</v>
      </c>
      <c r="H178" s="1456">
        <v>14.207182</v>
      </c>
      <c r="I178" s="1456">
        <v>9.3042619999999996</v>
      </c>
      <c r="J178" s="1456">
        <v>5.6042909999999999</v>
      </c>
      <c r="K178" s="1456">
        <v>0</v>
      </c>
      <c r="L178" s="1457">
        <v>2.07084</v>
      </c>
      <c r="M178" s="1456">
        <v>90.896778000000012</v>
      </c>
      <c r="N178" s="1456">
        <v>79.795587999999995</v>
      </c>
      <c r="O178" s="1456">
        <v>15.398906</v>
      </c>
      <c r="P178" s="1456">
        <v>29.936073000000004</v>
      </c>
      <c r="Q178" s="1457">
        <v>15.080736</v>
      </c>
      <c r="R178" s="1456">
        <v>0</v>
      </c>
      <c r="S178" s="1456">
        <v>0</v>
      </c>
      <c r="T178" s="1456">
        <v>0</v>
      </c>
      <c r="U178" s="1456">
        <v>0</v>
      </c>
      <c r="V178" s="1456">
        <v>0</v>
      </c>
      <c r="W178" s="1456">
        <v>0</v>
      </c>
      <c r="X178" s="1456">
        <v>0</v>
      </c>
      <c r="Y178" s="1456">
        <v>0</v>
      </c>
      <c r="Z178" s="1456">
        <v>6.0093200000000007</v>
      </c>
      <c r="AA178" s="1456">
        <v>0</v>
      </c>
      <c r="AB178" s="1456">
        <v>0</v>
      </c>
      <c r="AC178" s="1456">
        <v>0</v>
      </c>
      <c r="AD178" s="1456">
        <v>43.13473599999999</v>
      </c>
      <c r="AE178" s="1456">
        <v>2.994205</v>
      </c>
      <c r="AF178" s="1456">
        <v>43.292548999999994</v>
      </c>
      <c r="AG178" s="1456">
        <v>81.253219999999999</v>
      </c>
      <c r="AH178" s="1456">
        <v>36.792143999999993</v>
      </c>
      <c r="AI178" s="1456">
        <v>48.818482000000003</v>
      </c>
      <c r="AJ178" s="1458">
        <v>0</v>
      </c>
    </row>
    <row r="179" s="307" customFormat="true" ht="17.1" customHeight="true" x14ac:dyDescent="0.2">
      <c r="A179" s="1823"/>
      <c r="B179" s="1446" t="s">
        <v>208</v>
      </c>
      <c r="C179" s="1459">
        <v>14764.727173999991</v>
      </c>
      <c r="D179" s="1460">
        <v>14770.766699000029</v>
      </c>
      <c r="E179" s="1460">
        <v>14767.126372000015</v>
      </c>
      <c r="F179" s="1460">
        <v>14769.569216999973</v>
      </c>
      <c r="G179" s="1461">
        <v>14769.034777000004</v>
      </c>
      <c r="H179" s="1460">
        <v>2332.0336889999985</v>
      </c>
      <c r="I179" s="1460">
        <v>2333.4820790000003</v>
      </c>
      <c r="J179" s="1460">
        <v>2331.0219530000013</v>
      </c>
      <c r="K179" s="1460">
        <v>2336.9120799999978</v>
      </c>
      <c r="L179" s="1461">
        <v>2328.9913969999998</v>
      </c>
      <c r="M179" s="1460">
        <v>12435.285683</v>
      </c>
      <c r="N179" s="1460">
        <v>12433.261384000023</v>
      </c>
      <c r="O179" s="1460">
        <v>12439.075039000003</v>
      </c>
      <c r="P179" s="1460">
        <v>12434.178233999977</v>
      </c>
      <c r="Q179" s="1461">
        <v>12436.982700999981</v>
      </c>
      <c r="R179" s="1460">
        <v>3169.9435029999995</v>
      </c>
      <c r="S179" s="1460">
        <v>5745.510953</v>
      </c>
      <c r="T179" s="1460">
        <v>9614.6010179999976</v>
      </c>
      <c r="U179" s="1460">
        <v>2612.0964610000001</v>
      </c>
      <c r="V179" s="1460">
        <v>4681.9292990000031</v>
      </c>
      <c r="W179" s="1460">
        <v>3659.9532829999889</v>
      </c>
      <c r="X179" s="1460">
        <v>3243.3732460000024</v>
      </c>
      <c r="Y179" s="1460">
        <v>5719.0703000000058</v>
      </c>
      <c r="Z179" s="1460">
        <v>2206.4898209999974</v>
      </c>
      <c r="AA179" s="1460">
        <v>1570.9435839999978</v>
      </c>
      <c r="AB179" s="1460">
        <v>1203.8726900000004</v>
      </c>
      <c r="AC179" s="1460">
        <v>6928.9097910000064</v>
      </c>
      <c r="AD179" s="1460">
        <v>1627.3841129999973</v>
      </c>
      <c r="AE179" s="1460">
        <v>1819.7478679999961</v>
      </c>
      <c r="AF179" s="1460">
        <v>5015.1536759999817</v>
      </c>
      <c r="AG179" s="1460">
        <v>2844.7672200000034</v>
      </c>
      <c r="AH179" s="1460">
        <v>4845.8415709999872</v>
      </c>
      <c r="AI179" s="1460">
        <v>2752.8206119999973</v>
      </c>
      <c r="AJ179" s="1462">
        <v>4578.8152300000056</v>
      </c>
    </row>
    <row r="180" s="307" customFormat="true" ht="15" customHeight="true" x14ac:dyDescent="0.2">
      <c r="A180" s="927"/>
      <c r="B180" s="928"/>
      <c r="C180" s="929"/>
      <c r="D180" s="930"/>
      <c r="E180" s="930"/>
      <c r="F180" s="930"/>
      <c r="G180" s="931"/>
      <c r="H180" s="930"/>
      <c r="I180" s="930"/>
      <c r="J180" s="930"/>
      <c r="K180" s="930"/>
      <c r="L180" s="931"/>
      <c r="M180" s="930"/>
      <c r="N180" s="930"/>
      <c r="O180" s="930"/>
      <c r="P180" s="930"/>
      <c r="Q180" s="931"/>
      <c r="R180" s="930"/>
      <c r="S180" s="930"/>
      <c r="T180" s="930"/>
      <c r="U180" s="930"/>
      <c r="V180" s="930"/>
      <c r="W180" s="930"/>
      <c r="X180" s="930"/>
      <c r="Y180" s="930"/>
      <c r="Z180" s="930"/>
      <c r="AA180" s="930"/>
      <c r="AB180" s="932"/>
    </row>
    <row r="181" s="307" customFormat="true" ht="15" customHeight="true" x14ac:dyDescent="0.2">
      <c r="B181" s="406"/>
    </row>
    <row r="182" s="257" customFormat="true" ht="15" customHeight="true" x14ac:dyDescent="0.2">
      <c r="B182" s="511"/>
    </row>
    <row r="183" s="257" customFormat="true" ht="15" customHeight="true" x14ac:dyDescent="0.2">
      <c r="B183" s="511"/>
    </row>
    <row r="184" s="257" customFormat="true" ht="15" customHeight="true" x14ac:dyDescent="0.2">
      <c r="B184" s="511"/>
    </row>
    <row r="185" s="257" customFormat="true" ht="15" customHeight="true" x14ac:dyDescent="0.2">
      <c r="B185" s="511"/>
    </row>
    <row r="186" s="257" customFormat="true" ht="15" customHeight="true" x14ac:dyDescent="0.2">
      <c r="B186" s="511"/>
    </row>
    <row r="187" s="257" customFormat="true" ht="15" customHeight="true" x14ac:dyDescent="0.2">
      <c r="B187" s="511"/>
    </row>
    <row r="188" s="257" customFormat="true" ht="15" customHeight="true" x14ac:dyDescent="0.2">
      <c r="B188" s="511"/>
    </row>
    <row r="189" s="257" customFormat="true" ht="15" customHeight="true" x14ac:dyDescent="0.2">
      <c r="B189" s="511"/>
    </row>
    <row r="190" s="257" customFormat="true" ht="15" customHeight="true" x14ac:dyDescent="0.2">
      <c r="B190" s="511"/>
    </row>
    <row r="191" s="257" customFormat="true" ht="15" customHeight="true" x14ac:dyDescent="0.2">
      <c r="B191" s="511"/>
    </row>
    <row r="192" s="257" customFormat="true" ht="15" customHeight="true" x14ac:dyDescent="0.2">
      <c r="B192" s="511"/>
    </row>
    <row r="193" s="257" customFormat="true" ht="15" customHeight="true" x14ac:dyDescent="0.2">
      <c r="A193" s="471"/>
      <c r="B193" s="258"/>
      <c r="C193" s="512"/>
      <c r="D193" s="512"/>
      <c r="E193" s="512"/>
      <c r="F193" s="512"/>
      <c r="G193" s="512"/>
      <c r="H193" s="512"/>
      <c r="I193" s="512"/>
      <c r="J193" s="512"/>
      <c r="K193" s="512"/>
      <c r="L193" s="512"/>
      <c r="M193" s="512"/>
      <c r="N193" s="512"/>
      <c r="O193" s="512"/>
      <c r="P193" s="512"/>
      <c r="Q193" s="512"/>
      <c r="R193" s="512"/>
      <c r="S193" s="512"/>
      <c r="T193" s="512"/>
      <c r="U193" s="512"/>
      <c r="V193" s="512"/>
      <c r="W193" s="512"/>
      <c r="X193" s="512"/>
      <c r="Y193" s="512"/>
      <c r="Z193" s="512"/>
      <c r="AA193" s="512"/>
      <c r="AB193" s="512"/>
    </row>
    <row r="194" s="257" customFormat="true" ht="15" customHeight="true" x14ac:dyDescent="0.2">
      <c r="A194" s="471"/>
      <c r="B194" s="258"/>
      <c r="C194" s="512"/>
      <c r="D194" s="512"/>
      <c r="E194" s="512"/>
      <c r="F194" s="512"/>
      <c r="G194" s="512"/>
      <c r="H194" s="512"/>
      <c r="I194" s="512"/>
      <c r="J194" s="512"/>
      <c r="K194" s="512"/>
      <c r="L194" s="512"/>
      <c r="M194" s="512"/>
      <c r="N194" s="512"/>
      <c r="O194" s="512"/>
      <c r="P194" s="512"/>
      <c r="Q194" s="512"/>
      <c r="R194" s="512"/>
      <c r="S194" s="512"/>
      <c r="T194" s="512"/>
      <c r="U194" s="512"/>
      <c r="V194" s="512"/>
      <c r="W194" s="512"/>
      <c r="X194" s="512"/>
      <c r="Y194" s="512"/>
      <c r="Z194" s="512"/>
      <c r="AA194" s="512"/>
      <c r="AB194" s="512"/>
    </row>
    <row r="195" s="257" customFormat="true" ht="15" customHeight="true" x14ac:dyDescent="0.2">
      <c r="A195" s="471"/>
      <c r="B195" s="258"/>
      <c r="C195" s="512"/>
      <c r="D195" s="512"/>
      <c r="E195" s="512"/>
      <c r="F195" s="512"/>
      <c r="G195" s="512"/>
      <c r="H195" s="512"/>
      <c r="I195" s="512"/>
      <c r="J195" s="512"/>
      <c r="K195" s="512"/>
      <c r="L195" s="512"/>
      <c r="M195" s="512"/>
      <c r="N195" s="512"/>
      <c r="O195" s="512"/>
      <c r="P195" s="512"/>
      <c r="Q195" s="512"/>
      <c r="R195" s="512"/>
      <c r="S195" s="512"/>
      <c r="T195" s="512"/>
      <c r="U195" s="512"/>
      <c r="V195" s="512"/>
      <c r="W195" s="512"/>
      <c r="X195" s="512"/>
      <c r="Y195" s="512"/>
      <c r="Z195" s="512"/>
      <c r="AA195" s="512"/>
      <c r="AB195" s="512"/>
    </row>
    <row r="196" s="257" customFormat="true" ht="15" customHeight="true" x14ac:dyDescent="0.2">
      <c r="A196" s="471"/>
      <c r="B196" s="258"/>
      <c r="C196" s="512"/>
      <c r="D196" s="512"/>
      <c r="E196" s="512"/>
      <c r="F196" s="512"/>
      <c r="G196" s="512"/>
      <c r="H196" s="512"/>
      <c r="I196" s="512"/>
      <c r="J196" s="512"/>
      <c r="K196" s="512"/>
      <c r="L196" s="512"/>
      <c r="M196" s="512"/>
      <c r="N196" s="512"/>
      <c r="O196" s="512"/>
      <c r="P196" s="512"/>
      <c r="Q196" s="512"/>
      <c r="R196" s="512"/>
      <c r="S196" s="512"/>
      <c r="T196" s="512"/>
      <c r="U196" s="512"/>
      <c r="V196" s="512"/>
      <c r="W196" s="512"/>
      <c r="X196" s="512"/>
      <c r="Y196" s="512"/>
      <c r="Z196" s="512"/>
      <c r="AA196" s="512"/>
      <c r="AB196" s="512"/>
    </row>
    <row r="197" s="257" customFormat="true" ht="15" customHeight="true" x14ac:dyDescent="0.2">
      <c r="A197" s="471"/>
      <c r="B197" s="258"/>
      <c r="C197" s="512"/>
      <c r="D197" s="512"/>
      <c r="E197" s="512"/>
      <c r="F197" s="512"/>
      <c r="G197" s="512"/>
      <c r="H197" s="512"/>
      <c r="I197" s="512"/>
      <c r="J197" s="512"/>
      <c r="K197" s="512"/>
      <c r="L197" s="512"/>
      <c r="M197" s="512"/>
      <c r="N197" s="512"/>
      <c r="O197" s="512"/>
      <c r="P197" s="512"/>
      <c r="Q197" s="512"/>
      <c r="R197" s="512"/>
      <c r="S197" s="512"/>
      <c r="T197" s="512"/>
      <c r="U197" s="512"/>
      <c r="V197" s="512"/>
      <c r="W197" s="512"/>
      <c r="X197" s="512"/>
      <c r="Y197" s="512"/>
      <c r="Z197" s="512"/>
      <c r="AA197" s="512"/>
      <c r="AB197" s="512"/>
    </row>
    <row r="198" s="257" customFormat="true" ht="15" customHeight="true" x14ac:dyDescent="0.2">
      <c r="A198" s="471"/>
      <c r="B198" s="258"/>
      <c r="C198" s="512"/>
      <c r="D198" s="512"/>
      <c r="E198" s="512"/>
      <c r="F198" s="512"/>
      <c r="G198" s="512"/>
      <c r="H198" s="512"/>
      <c r="I198" s="512"/>
      <c r="J198" s="512"/>
      <c r="K198" s="512"/>
      <c r="L198" s="512"/>
      <c r="M198" s="512"/>
      <c r="N198" s="512"/>
      <c r="O198" s="512"/>
      <c r="P198" s="512"/>
      <c r="Q198" s="512"/>
      <c r="R198" s="512"/>
      <c r="S198" s="512"/>
      <c r="T198" s="512"/>
      <c r="U198" s="512"/>
      <c r="V198" s="512"/>
      <c r="W198" s="512"/>
      <c r="X198" s="512"/>
      <c r="Y198" s="512"/>
      <c r="Z198" s="512"/>
      <c r="AA198" s="512"/>
      <c r="AB198" s="512"/>
    </row>
    <row r="199" s="257" customFormat="true" ht="15" customHeight="true" x14ac:dyDescent="0.2">
      <c r="A199" s="475"/>
      <c r="B199" s="258"/>
      <c r="C199" s="513"/>
      <c r="D199" s="513"/>
      <c r="E199" s="513"/>
      <c r="F199" s="513"/>
      <c r="G199" s="513"/>
      <c r="H199" s="513"/>
      <c r="I199" s="513"/>
      <c r="J199" s="513"/>
      <c r="K199" s="513"/>
      <c r="L199" s="513"/>
      <c r="M199" s="513"/>
      <c r="N199" s="513"/>
      <c r="O199" s="513"/>
      <c r="P199" s="513"/>
      <c r="Q199" s="513"/>
      <c r="R199" s="513"/>
      <c r="S199" s="513"/>
      <c r="T199" s="513"/>
      <c r="U199" s="513"/>
    </row>
    <row r="200" s="257" customFormat="true" ht="15" customHeight="true" x14ac:dyDescent="0.2">
      <c r="A200" s="472"/>
      <c r="B200" s="258"/>
      <c r="C200" s="513"/>
      <c r="D200" s="513"/>
      <c r="E200" s="513"/>
      <c r="F200" s="513"/>
      <c r="G200" s="513"/>
      <c r="H200" s="513"/>
      <c r="I200" s="513"/>
      <c r="J200" s="513"/>
      <c r="K200" s="513"/>
      <c r="L200" s="513"/>
      <c r="M200" s="513"/>
      <c r="N200" s="513"/>
      <c r="O200" s="513"/>
      <c r="P200" s="513"/>
      <c r="Q200" s="513"/>
      <c r="R200" s="513"/>
      <c r="S200" s="513"/>
      <c r="T200" s="513"/>
      <c r="U200" s="513"/>
    </row>
    <row r="201" s="257" customFormat="true" ht="15" customHeight="true" x14ac:dyDescent="0.2">
      <c r="A201" s="475"/>
      <c r="B201" s="258"/>
      <c r="C201" s="513"/>
      <c r="D201" s="513"/>
      <c r="E201" s="513"/>
      <c r="F201" s="513"/>
      <c r="G201" s="513"/>
      <c r="H201" s="513"/>
      <c r="I201" s="513"/>
      <c r="J201" s="513"/>
      <c r="K201" s="513"/>
      <c r="L201" s="513"/>
      <c r="M201" s="513"/>
      <c r="N201" s="513"/>
      <c r="O201" s="513"/>
      <c r="P201" s="513"/>
      <c r="Q201" s="513"/>
      <c r="R201" s="513"/>
      <c r="S201" s="513"/>
      <c r="T201" s="513"/>
      <c r="U201" s="513"/>
    </row>
    <row r="202" s="257" customFormat="true" ht="15" customHeight="true" x14ac:dyDescent="0.2">
      <c r="A202" s="475"/>
      <c r="B202" s="258"/>
      <c r="C202" s="513"/>
      <c r="D202" s="513"/>
      <c r="E202" s="513"/>
      <c r="F202" s="513"/>
      <c r="G202" s="513"/>
      <c r="H202" s="513"/>
      <c r="I202" s="513"/>
      <c r="J202" s="513"/>
      <c r="K202" s="513"/>
      <c r="L202" s="513"/>
      <c r="M202" s="513"/>
      <c r="N202" s="513"/>
      <c r="O202" s="513"/>
      <c r="P202" s="513"/>
      <c r="Q202" s="513"/>
      <c r="R202" s="513"/>
      <c r="S202" s="513"/>
      <c r="T202" s="513"/>
      <c r="U202" s="513"/>
    </row>
    <row r="203" s="257" customFormat="true" ht="15" customHeight="true" x14ac:dyDescent="0.2">
      <c r="A203" s="475"/>
      <c r="B203" s="258"/>
      <c r="C203" s="513"/>
      <c r="D203" s="513"/>
      <c r="E203" s="513"/>
      <c r="F203" s="513"/>
      <c r="G203" s="513"/>
      <c r="H203" s="513"/>
      <c r="I203" s="513"/>
      <c r="J203" s="513"/>
      <c r="K203" s="513"/>
      <c r="L203" s="513"/>
      <c r="M203" s="513"/>
      <c r="N203" s="513"/>
      <c r="O203" s="513"/>
      <c r="P203" s="513"/>
      <c r="Q203" s="513"/>
      <c r="R203" s="513"/>
      <c r="S203" s="513"/>
      <c r="T203" s="513"/>
      <c r="U203" s="513"/>
    </row>
    <row r="204" s="257" customFormat="true" ht="15" customHeight="true" x14ac:dyDescent="0.2">
      <c r="A204" s="475"/>
      <c r="B204" s="258"/>
      <c r="C204" s="513"/>
      <c r="D204" s="513"/>
      <c r="E204" s="513"/>
      <c r="F204" s="513"/>
      <c r="G204" s="513"/>
      <c r="H204" s="513"/>
      <c r="I204" s="513"/>
      <c r="J204" s="513"/>
      <c r="K204" s="513"/>
      <c r="L204" s="513"/>
      <c r="M204" s="513"/>
      <c r="N204" s="513"/>
      <c r="O204" s="513"/>
      <c r="P204" s="513"/>
      <c r="Q204" s="513"/>
      <c r="R204" s="513"/>
      <c r="S204" s="513"/>
      <c r="T204" s="513"/>
      <c r="U204" s="513"/>
    </row>
    <row r="205" s="257" customFormat="true" ht="15" customHeight="true" x14ac:dyDescent="0.2">
      <c r="A205" s="475"/>
      <c r="B205" s="258"/>
      <c r="C205" s="513"/>
      <c r="D205" s="513"/>
      <c r="E205" s="513"/>
      <c r="F205" s="513"/>
      <c r="G205" s="513"/>
      <c r="H205" s="513"/>
      <c r="I205" s="513"/>
      <c r="J205" s="513"/>
      <c r="K205" s="513"/>
      <c r="L205" s="513"/>
      <c r="M205" s="513"/>
      <c r="N205" s="513"/>
      <c r="O205" s="513"/>
      <c r="P205" s="513"/>
      <c r="Q205" s="513"/>
      <c r="R205" s="513"/>
      <c r="S205" s="513"/>
      <c r="T205" s="513"/>
      <c r="U205" s="513"/>
    </row>
    <row r="206" s="257" customFormat="true" ht="15" customHeight="true" x14ac:dyDescent="0.2">
      <c r="B206" s="511"/>
    </row>
    <row r="207" s="257" customFormat="true" ht="17.25" customHeight="true" x14ac:dyDescent="0.2"/>
    <row r="208" s="257" customFormat="true" ht="22.5" customHeight="true" x14ac:dyDescent="0.35">
      <c r="A208" s="1856" t="str">
        <f>A1026</f>
        <v>Cambodia</v>
      </c>
      <c r="B208" s="1857"/>
    </row>
    <row r="209" s="257" customFormat="true" ht="22.5" customHeight="true" x14ac:dyDescent="0.3">
      <c r="A209" s="476" t="s">
        <v>209</v>
      </c>
      <c r="B209" s="397"/>
    </row>
    <row r="210" s="257" customFormat="true" ht="22.5" customHeight="true" x14ac:dyDescent="0.35">
      <c r="A210" s="398" t="str">
        <f>A1034</f>
        <v>2014</v>
      </c>
      <c r="B210" s="514"/>
    </row>
    <row r="211" s="257" customFormat="true" ht="15" customHeight="true" x14ac:dyDescent="0.35">
      <c r="A211" s="399"/>
      <c r="B211" s="397"/>
    </row>
    <row r="212" s="257" customFormat="true" ht="15" customHeight="true" x14ac:dyDescent="0.25">
      <c r="A212" s="400" t="s">
        <v>147</v>
      </c>
      <c r="B212" s="397"/>
    </row>
    <row r="213" s="257" customFormat="true" ht="15" customHeight="true" x14ac:dyDescent="0.25">
      <c r="A213" s="1852" t="s">
        <v>40</v>
      </c>
      <c r="B213" s="1853"/>
    </row>
    <row r="214" s="257" customFormat="true" ht="15" customHeight="true" x14ac:dyDescent="0.2">
      <c r="A214" s="1854" t="s">
        <v>39</v>
      </c>
      <c r="B214" s="1855"/>
    </row>
    <row r="215" s="257" customFormat="true" ht="15" customHeight="true" x14ac:dyDescent="0.2">
      <c r="A215" s="401" t="s">
        <v>148</v>
      </c>
      <c r="B215" s="397" t="str">
        <f>A1025</f>
        <v>DHS14</v>
      </c>
    </row>
    <row r="216" s="257" customFormat="true" ht="15" customHeight="true" x14ac:dyDescent="0.2">
      <c r="A216" s="401"/>
      <c r="B216" s="397"/>
    </row>
    <row r="217" s="257" customFormat="true" ht="15" customHeight="true" x14ac:dyDescent="0.2">
      <c r="A217" s="401"/>
      <c r="B217" s="403"/>
    </row>
    <row r="218" s="257" customFormat="true" ht="15" customHeight="true" x14ac:dyDescent="0.2">
      <c r="A218" s="401"/>
      <c r="B218" s="397"/>
    </row>
    <row r="219" s="257" customFormat="true" ht="15" customHeight="true" x14ac:dyDescent="0.2">
      <c r="A219" s="404"/>
      <c r="B219" s="405"/>
    </row>
    <row r="220" s="307" customFormat="true" ht="20.1" customHeight="true" x14ac:dyDescent="0.2">
      <c r="A220" s="1845" t="s">
        <v>374</v>
      </c>
      <c r="B220" s="1845"/>
      <c r="C220" s="1847" t="s">
        <v>150</v>
      </c>
      <c r="D220" s="1848"/>
      <c r="E220" s="1848"/>
      <c r="F220" s="1848"/>
      <c r="G220" s="1849"/>
      <c r="H220" s="1849" t="s">
        <v>38</v>
      </c>
      <c r="I220" s="1848"/>
      <c r="J220" s="1848"/>
      <c r="K220" s="1848"/>
      <c r="L220" s="1849"/>
      <c r="M220" s="1849" t="s">
        <v>37</v>
      </c>
      <c r="N220" s="1848"/>
      <c r="O220" s="1848"/>
      <c r="P220" s="1848"/>
      <c r="Q220" s="1849"/>
      <c r="R220" s="1849" t="s">
        <v>151</v>
      </c>
      <c r="S220" s="1848"/>
      <c r="T220" s="1848"/>
      <c r="U220" s="1848"/>
      <c r="V220" s="1848"/>
      <c r="W220" s="1848"/>
      <c r="X220" s="1848"/>
      <c r="Y220" s="1848"/>
      <c r="Z220" s="1848"/>
      <c r="AA220" s="1848"/>
      <c r="AB220" s="1848"/>
      <c r="AC220" s="1848"/>
      <c r="AD220" s="1848"/>
      <c r="AE220" s="1848"/>
      <c r="AF220" s="1848"/>
      <c r="AG220" s="1848"/>
      <c r="AH220" s="1848"/>
      <c r="AI220" s="1848"/>
      <c r="AJ220" s="1849"/>
    </row>
    <row r="221" s="433" customFormat="true" ht="45" customHeight="true" x14ac:dyDescent="0.2">
      <c r="A221" s="1851"/>
      <c r="B221" s="1851"/>
      <c r="C221" s="1463" t="s">
        <v>0</v>
      </c>
      <c r="D221" s="1464" t="s">
        <v>1</v>
      </c>
      <c r="E221" s="1464" t="s">
        <v>2</v>
      </c>
      <c r="F221" s="1464" t="s">
        <v>3</v>
      </c>
      <c r="G221" s="1465" t="s">
        <v>4</v>
      </c>
      <c r="H221" s="1464" t="s">
        <v>0</v>
      </c>
      <c r="I221" s="1464" t="s">
        <v>1</v>
      </c>
      <c r="J221" s="1464" t="s">
        <v>2</v>
      </c>
      <c r="K221" s="1464" t="s">
        <v>3</v>
      </c>
      <c r="L221" s="1465" t="s">
        <v>4</v>
      </c>
      <c r="M221" s="1464" t="s">
        <v>0</v>
      </c>
      <c r="N221" s="1464" t="s">
        <v>1</v>
      </c>
      <c r="O221" s="1464" t="s">
        <v>2</v>
      </c>
      <c r="P221" s="1464" t="s">
        <v>3</v>
      </c>
      <c r="Q221" s="1465" t="s">
        <v>4</v>
      </c>
      <c r="R221" s="1464" t="s">
        <v>152</v>
      </c>
      <c r="S221" s="1464" t="s">
        <v>310</v>
      </c>
      <c r="T221" s="1464" t="s">
        <v>154</v>
      </c>
      <c r="U221" s="1464" t="s">
        <v>155</v>
      </c>
      <c r="V221" s="1464" t="s">
        <v>156</v>
      </c>
      <c r="W221" s="1464" t="s">
        <v>157</v>
      </c>
      <c r="X221" s="1464" t="s">
        <v>311</v>
      </c>
      <c r="Y221" s="1464" t="s">
        <v>159</v>
      </c>
      <c r="Z221" s="1464" t="s">
        <v>160</v>
      </c>
      <c r="AA221" s="1464" t="s">
        <v>162</v>
      </c>
      <c r="AB221" s="1464" t="s">
        <v>163</v>
      </c>
      <c r="AC221" s="1464" t="s">
        <v>164</v>
      </c>
      <c r="AD221" s="1464" t="s">
        <v>312</v>
      </c>
      <c r="AE221" s="1464" t="s">
        <v>165</v>
      </c>
      <c r="AF221" s="1464" t="s">
        <v>166</v>
      </c>
      <c r="AG221" s="1464" t="s">
        <v>167</v>
      </c>
      <c r="AH221" s="1464" t="s">
        <v>168</v>
      </c>
      <c r="AI221" s="1464" t="s">
        <v>169</v>
      </c>
      <c r="AJ221" s="1466" t="s">
        <v>170</v>
      </c>
    </row>
    <row r="222" s="307" customFormat="true" ht="17.1" customHeight="true" x14ac:dyDescent="0.2">
      <c r="A222" s="1850" t="s">
        <v>36</v>
      </c>
      <c r="B222" s="1467" t="s">
        <v>15</v>
      </c>
      <c r="C222" s="1468">
        <v>48.804321027550778</v>
      </c>
      <c r="D222" s="1469">
        <v>58.837875742452439</v>
      </c>
      <c r="E222" s="1469">
        <v>66.548567030311034</v>
      </c>
      <c r="F222" s="1469">
        <v>77.306610194547105</v>
      </c>
      <c r="G222" s="1470">
        <v>90.415893119645858</v>
      </c>
      <c r="H222" s="1469">
        <v>78.74678014012126</v>
      </c>
      <c r="I222" s="1469">
        <v>90.147712893577321</v>
      </c>
      <c r="J222" s="1469">
        <v>94.87512223541502</v>
      </c>
      <c r="K222" s="1469">
        <v>96.348054608883729</v>
      </c>
      <c r="L222" s="1470">
        <v>99.035992875331345</v>
      </c>
      <c r="M222" s="1469">
        <v>47.278694343739275</v>
      </c>
      <c r="N222" s="1469">
        <v>56.85885197511179</v>
      </c>
      <c r="O222" s="1469">
        <v>63.585580546393949</v>
      </c>
      <c r="P222" s="1469">
        <v>71.36335373691513</v>
      </c>
      <c r="Q222" s="1470">
        <v>80.834627430909407</v>
      </c>
      <c r="R222" s="1469">
        <v>93.206450152938203</v>
      </c>
      <c r="S222" s="1469">
        <v>58.517183615227218</v>
      </c>
      <c r="T222" s="1469">
        <v>73.518611503136171</v>
      </c>
      <c r="U222" s="1469">
        <v>73.248541752631937</v>
      </c>
      <c r="V222" s="1469">
        <v>69.103869043172566</v>
      </c>
      <c r="W222" s="1469">
        <v>83.21603672229179</v>
      </c>
      <c r="X222" s="1469">
        <v>64.167037704315433</v>
      </c>
      <c r="Y222" s="1469">
        <v>54.542837181071171</v>
      </c>
      <c r="Z222" s="1469">
        <v>61.393330359079478</v>
      </c>
      <c r="AA222" s="1469">
        <v>29.691397231779128</v>
      </c>
      <c r="AB222" s="1469">
        <v>80.72175788828126</v>
      </c>
      <c r="AC222" s="1469">
        <v>97.472604792351831</v>
      </c>
      <c r="AD222" s="1469">
        <v>97.579409514611626</v>
      </c>
      <c r="AE222" s="1469">
        <v>84.100900894694874</v>
      </c>
      <c r="AF222" s="1469">
        <v>56.451188316697184</v>
      </c>
      <c r="AG222" s="1469">
        <v>60.604331837035154</v>
      </c>
      <c r="AH222" s="1469">
        <v>60.145026402833778</v>
      </c>
      <c r="AI222" s="1469">
        <v>73.323837819331189</v>
      </c>
      <c r="AJ222" s="1471">
        <v>33.979978349362433</v>
      </c>
    </row>
    <row r="223" s="307" customFormat="true" ht="17.1" customHeight="true" x14ac:dyDescent="0.2">
      <c r="A223" s="1822"/>
      <c r="B223" s="1472" t="s">
        <v>16</v>
      </c>
      <c r="C223" s="1473">
        <v>24.271525953320385</v>
      </c>
      <c r="D223" s="1474">
        <v>21.529832050724735</v>
      </c>
      <c r="E223" s="1474">
        <v>19.780173676551762</v>
      </c>
      <c r="F223" s="1474">
        <v>12.8458138292633</v>
      </c>
      <c r="G223" s="1475">
        <v>5.4887649719590232</v>
      </c>
      <c r="H223" s="1474">
        <v>13.856326895779636</v>
      </c>
      <c r="I223" s="1474">
        <v>7.2138589584599941</v>
      </c>
      <c r="J223" s="1474">
        <v>3.2750631134697756</v>
      </c>
      <c r="K223" s="1474">
        <v>1.778991274673887</v>
      </c>
      <c r="L223" s="1475">
        <v>0.80069059181672864</v>
      </c>
      <c r="M223" s="1474">
        <v>24.416880518385181</v>
      </c>
      <c r="N223" s="1474">
        <v>22.04334021226547</v>
      </c>
      <c r="O223" s="1474">
        <v>20.892989347913485</v>
      </c>
      <c r="P223" s="1474">
        <v>17.118640008949949</v>
      </c>
      <c r="Q223" s="1475">
        <v>10.134052489263821</v>
      </c>
      <c r="R223" s="1474">
        <v>5.2837949269911668</v>
      </c>
      <c r="S223" s="1474">
        <v>38.524793201277532</v>
      </c>
      <c r="T223" s="1474">
        <v>8.3704788944784525</v>
      </c>
      <c r="U223" s="1474">
        <v>10.74306540739116</v>
      </c>
      <c r="V223" s="1474">
        <v>29.874327760138936</v>
      </c>
      <c r="W223" s="1474">
        <v>14.053870943904109</v>
      </c>
      <c r="X223" s="1474">
        <v>25.960073356621287</v>
      </c>
      <c r="Y223" s="1474">
        <v>35.400962373202482</v>
      </c>
      <c r="Z223" s="1474">
        <v>25.442559072421851</v>
      </c>
      <c r="AA223" s="1474">
        <v>9.828764509055679</v>
      </c>
      <c r="AB223" s="1474">
        <v>9.8355488472821531</v>
      </c>
      <c r="AC223" s="1474">
        <v>1.3182457811565398</v>
      </c>
      <c r="AD223" s="1474">
        <v>2.2169003440431192</v>
      </c>
      <c r="AE223" s="1474">
        <v>11.818757190597822</v>
      </c>
      <c r="AF223" s="1474">
        <v>4.267043884302602</v>
      </c>
      <c r="AG223" s="1474">
        <v>36.191409503094555</v>
      </c>
      <c r="AH223" s="1474">
        <v>3.2087026167980883</v>
      </c>
      <c r="AI223" s="1474">
        <v>20.163443072911729</v>
      </c>
      <c r="AJ223" s="1476">
        <v>21.824038188599395</v>
      </c>
    </row>
    <row r="224" s="307" customFormat="true" ht="17.1" customHeight="true" x14ac:dyDescent="0.2">
      <c r="A224" s="1822"/>
      <c r="B224" s="1472" t="s">
        <v>20</v>
      </c>
      <c r="C224" s="1473">
        <v>26.924153019128923</v>
      </c>
      <c r="D224" s="1474">
        <v>19.632292206822608</v>
      </c>
      <c r="E224" s="1474">
        <v>13.671259293137112</v>
      </c>
      <c r="F224" s="1474">
        <v>9.8475759761897095</v>
      </c>
      <c r="G224" s="1475">
        <v>4.0953419083951452</v>
      </c>
      <c r="H224" s="1474">
        <v>7.3968929640990542</v>
      </c>
      <c r="I224" s="1474">
        <v>2.6384281479626477</v>
      </c>
      <c r="J224" s="1474">
        <v>1.849814651115238</v>
      </c>
      <c r="K224" s="1474">
        <v>1.8729541164424144</v>
      </c>
      <c r="L224" s="1475">
        <v>0.16331653285192449</v>
      </c>
      <c r="M224" s="1474">
        <v>28.304425137875601</v>
      </c>
      <c r="N224" s="1474">
        <v>21.097807812622538</v>
      </c>
      <c r="O224" s="1474">
        <v>15.521430105692636</v>
      </c>
      <c r="P224" s="1474">
        <v>11.518006254135077</v>
      </c>
      <c r="Q224" s="1475">
        <v>9.0313200798268252</v>
      </c>
      <c r="R224" s="1474">
        <v>1.509754920070574</v>
      </c>
      <c r="S224" s="1474">
        <v>2.9580231834952699</v>
      </c>
      <c r="T224" s="1474">
        <v>18.110909602385348</v>
      </c>
      <c r="U224" s="1474">
        <v>16.008392839976864</v>
      </c>
      <c r="V224" s="1474">
        <v>1.021803196688519</v>
      </c>
      <c r="W224" s="1474">
        <v>2.7300923338042593</v>
      </c>
      <c r="X224" s="1474">
        <v>9.8728889390631736</v>
      </c>
      <c r="Y224" s="1474">
        <v>10.056200445726281</v>
      </c>
      <c r="Z224" s="1474">
        <v>13.164110568498677</v>
      </c>
      <c r="AA224" s="1474">
        <v>60.479838259165298</v>
      </c>
      <c r="AB224" s="1474">
        <v>9.4426932644364996</v>
      </c>
      <c r="AC224" s="1474">
        <v>1.2091494264916447</v>
      </c>
      <c r="AD224" s="1474">
        <v>0.20369014134526001</v>
      </c>
      <c r="AE224" s="1474">
        <v>4.0803419147075015</v>
      </c>
      <c r="AF224" s="1474">
        <v>39.281767799000541</v>
      </c>
      <c r="AG224" s="1474">
        <v>3.2042586598702405</v>
      </c>
      <c r="AH224" s="1474">
        <v>36.646270980368385</v>
      </c>
      <c r="AI224" s="1474">
        <v>6.5127191077571087</v>
      </c>
      <c r="AJ224" s="1476">
        <v>44.195983462038022</v>
      </c>
    </row>
    <row r="225" s="307" customFormat="true" ht="17.1" customHeight="true" x14ac:dyDescent="0.2">
      <c r="A225" s="1822" t="s">
        <v>377</v>
      </c>
      <c r="B225" s="1472" t="s">
        <v>323</v>
      </c>
      <c r="C225" s="1473">
        <v>72.811844949276605</v>
      </c>
      <c r="D225" s="1474">
        <v>80.25604458137569</v>
      </c>
      <c r="E225" s="1474">
        <v>85.986010606866856</v>
      </c>
      <c r="F225" s="1474">
        <v>90.152424023810369</v>
      </c>
      <c r="G225" s="1475">
        <v>95.899180119409209</v>
      </c>
      <c r="H225" s="1474">
        <v>92.538254189059572</v>
      </c>
      <c r="I225" s="1474">
        <v>97.361571852037372</v>
      </c>
      <c r="J225" s="1474">
        <v>98.114690031045171</v>
      </c>
      <c r="K225" s="1474">
        <v>98.127045883557599</v>
      </c>
      <c r="L225" s="1475">
        <v>99.836683467148049</v>
      </c>
      <c r="M225" s="1474">
        <v>71.397467082960134</v>
      </c>
      <c r="N225" s="1474">
        <v>78.888291980420021</v>
      </c>
      <c r="O225" s="1474">
        <v>84.002862119883432</v>
      </c>
      <c r="P225" s="1474">
        <v>88.432755965592207</v>
      </c>
      <c r="Q225" s="1475">
        <v>90.968679920173187</v>
      </c>
      <c r="R225" s="1474">
        <v>98.490245079929394</v>
      </c>
      <c r="S225" s="1474">
        <v>97.041976816504786</v>
      </c>
      <c r="T225" s="1474">
        <v>81.889090397614623</v>
      </c>
      <c r="U225" s="1474">
        <v>83.798698810763355</v>
      </c>
      <c r="V225" s="1474">
        <v>98.811188960038123</v>
      </c>
      <c r="W225" s="1474">
        <v>97.269907666195792</v>
      </c>
      <c r="X225" s="1474">
        <v>89.950532353870159</v>
      </c>
      <c r="Y225" s="1474">
        <v>89.943799554273738</v>
      </c>
      <c r="Z225" s="1474">
        <v>86.835889431501229</v>
      </c>
      <c r="AA225" s="1474">
        <v>39.203166636441154</v>
      </c>
      <c r="AB225" s="1474">
        <v>90.329049079101509</v>
      </c>
      <c r="AC225" s="1474">
        <v>98.790850573508365</v>
      </c>
      <c r="AD225" s="1474">
        <v>99.796309858654737</v>
      </c>
      <c r="AE225" s="1474">
        <v>95.919658085292539</v>
      </c>
      <c r="AF225" s="1474">
        <v>59.82464857174611</v>
      </c>
      <c r="AG225" s="1474">
        <v>96.79574134012978</v>
      </c>
      <c r="AH225" s="1474">
        <v>63.25811523316942</v>
      </c>
      <c r="AI225" s="1474">
        <v>93.487280892242921</v>
      </c>
      <c r="AJ225" s="1476">
        <v>55.604931605855569</v>
      </c>
    </row>
    <row r="226" s="307" customFormat="true" ht="17.1" customHeight="true" x14ac:dyDescent="0.2">
      <c r="A226" s="1822"/>
      <c r="B226" s="1472" t="s">
        <v>378</v>
      </c>
      <c r="C226" s="1473">
        <v>26.702994228098415</v>
      </c>
      <c r="D226" s="1474">
        <v>19.54504014041845</v>
      </c>
      <c r="E226" s="1474">
        <v>13.512088898251411</v>
      </c>
      <c r="F226" s="1474">
        <v>9.6807093693313782</v>
      </c>
      <c r="G226" s="1475">
        <v>3.8672887322885563</v>
      </c>
      <c r="H226" s="1474">
        <v>7.3158160837907689</v>
      </c>
      <c r="I226" s="1474">
        <v>2.4958338666546913</v>
      </c>
      <c r="J226" s="1474">
        <v>1.6803989943726092</v>
      </c>
      <c r="K226" s="1474">
        <v>1.2440750017433273</v>
      </c>
      <c r="L226" s="1475">
        <v>0.16331653285192449</v>
      </c>
      <c r="M226" s="1474">
        <v>28.048065509654535</v>
      </c>
      <c r="N226" s="1474">
        <v>21.094091009745323</v>
      </c>
      <c r="O226" s="1474">
        <v>15.313288078316251</v>
      </c>
      <c r="P226" s="1474">
        <v>11.387869599038927</v>
      </c>
      <c r="Q226" s="1475">
        <v>8.7936370524344714</v>
      </c>
      <c r="R226" s="1474">
        <v>1.509754920070574</v>
      </c>
      <c r="S226" s="1474">
        <v>2.8697784992282829</v>
      </c>
      <c r="T226" s="1474">
        <v>18.110909602385348</v>
      </c>
      <c r="U226" s="1474">
        <v>15.97162544450153</v>
      </c>
      <c r="V226" s="1474">
        <v>1.020079088211701</v>
      </c>
      <c r="W226" s="1474">
        <v>2.7300923338042593</v>
      </c>
      <c r="X226" s="1474">
        <v>9.4646676998580599</v>
      </c>
      <c r="Y226" s="1474">
        <v>9.3076151380758443</v>
      </c>
      <c r="Z226" s="1474">
        <v>13.164110568498677</v>
      </c>
      <c r="AA226" s="1474">
        <v>59.419958457273324</v>
      </c>
      <c r="AB226" s="1474">
        <v>9.2718122877262026</v>
      </c>
      <c r="AC226" s="1474">
        <v>0.99704748775534935</v>
      </c>
      <c r="AD226" s="1474">
        <v>0.20369014134526001</v>
      </c>
      <c r="AE226" s="1474">
        <v>3.5139842241046186</v>
      </c>
      <c r="AF226" s="1474">
        <v>38.703662288333987</v>
      </c>
      <c r="AG226" s="1474">
        <v>3.2042586598702405</v>
      </c>
      <c r="AH226" s="1474">
        <v>36.590964232330315</v>
      </c>
      <c r="AI226" s="1474">
        <v>6.5127191077571087</v>
      </c>
      <c r="AJ226" s="1476">
        <v>43.936861806935113</v>
      </c>
    </row>
    <row r="227" s="307" customFormat="true" ht="17.1" customHeight="true" x14ac:dyDescent="0.2">
      <c r="A227" s="1822"/>
      <c r="B227" s="1472" t="s">
        <v>379</v>
      </c>
      <c r="C227" s="1473">
        <v>0.36127125788039188</v>
      </c>
      <c r="D227" s="1474">
        <v>0.13894039642014749</v>
      </c>
      <c r="E227" s="1474">
        <v>0.39700579110702572</v>
      </c>
      <c r="F227" s="1474">
        <v>0</v>
      </c>
      <c r="G227" s="1475">
        <v>5.7118937752239701E-3</v>
      </c>
      <c r="H227" s="1474">
        <v>7.0033121908382248E-2</v>
      </c>
      <c r="I227" s="1474">
        <v>0</v>
      </c>
      <c r="J227" s="1474">
        <v>3.6164290177815459E-2</v>
      </c>
      <c r="K227" s="1474">
        <v>0</v>
      </c>
      <c r="L227" s="1475">
        <v>0</v>
      </c>
      <c r="M227" s="1474">
        <v>0.41579662306590076</v>
      </c>
      <c r="N227" s="1474">
        <v>1.7617009834518447E-2</v>
      </c>
      <c r="O227" s="1474">
        <v>0.56311059126492002</v>
      </c>
      <c r="P227" s="1474">
        <v>5.5647231926272002E-2</v>
      </c>
      <c r="Q227" s="1475">
        <v>0</v>
      </c>
      <c r="R227" s="1474">
        <v>0</v>
      </c>
      <c r="S227" s="1474">
        <v>0</v>
      </c>
      <c r="T227" s="1474">
        <v>0</v>
      </c>
      <c r="U227" s="1474">
        <v>0.22967574473506397</v>
      </c>
      <c r="V227" s="1474">
        <v>0.16873195175014333</v>
      </c>
      <c r="W227" s="1474">
        <v>0</v>
      </c>
      <c r="X227" s="1474">
        <v>0.19592185413247978</v>
      </c>
      <c r="Y227" s="1474">
        <v>0</v>
      </c>
      <c r="Z227" s="1474">
        <v>0</v>
      </c>
      <c r="AA227" s="1474">
        <v>0.80210983566422067</v>
      </c>
      <c r="AB227" s="1474">
        <v>0.25205879535318632</v>
      </c>
      <c r="AC227" s="1474">
        <v>0</v>
      </c>
      <c r="AD227" s="1474">
        <v>0</v>
      </c>
      <c r="AE227" s="1474">
        <v>0</v>
      </c>
      <c r="AF227" s="1474">
        <v>1.4716891399201915</v>
      </c>
      <c r="AG227" s="1474">
        <v>0</v>
      </c>
      <c r="AH227" s="1474">
        <v>0.15092053450048748</v>
      </c>
      <c r="AI227" s="1474">
        <v>0</v>
      </c>
      <c r="AJ227" s="1476">
        <v>0.35675735270933784</v>
      </c>
    </row>
    <row r="228" s="307" customFormat="true" ht="17.1" customHeight="true" x14ac:dyDescent="0.2">
      <c r="A228" s="1823"/>
      <c r="B228" s="1477" t="s">
        <v>380</v>
      </c>
      <c r="C228" s="1478">
        <v>0.12388956474465894</v>
      </c>
      <c r="D228" s="1479">
        <v>5.9974881785642677E-2</v>
      </c>
      <c r="E228" s="1479">
        <v>0.10489470377468629</v>
      </c>
      <c r="F228" s="1479">
        <v>0.16686660685832813</v>
      </c>
      <c r="G228" s="1480">
        <v>0.22781925452704838</v>
      </c>
      <c r="H228" s="1479">
        <v>7.5896605241308701E-2</v>
      </c>
      <c r="I228" s="1479">
        <v>0.14259428130795598</v>
      </c>
      <c r="J228" s="1479">
        <v>0.16874668440444848</v>
      </c>
      <c r="K228" s="1479">
        <v>0.62887911469908675</v>
      </c>
      <c r="L228" s="1480">
        <v>0</v>
      </c>
      <c r="M228" s="1479">
        <v>0.13867078431955285</v>
      </c>
      <c r="N228" s="1479">
        <v>0</v>
      </c>
      <c r="O228" s="1479">
        <v>0.12073921053544338</v>
      </c>
      <c r="P228" s="1479">
        <v>0.12372720344262703</v>
      </c>
      <c r="Q228" s="1480">
        <v>0.23768302739235309</v>
      </c>
      <c r="R228" s="1479">
        <v>0</v>
      </c>
      <c r="S228" s="1479">
        <v>8.8244684266986909E-2</v>
      </c>
      <c r="T228" s="1479">
        <v>0</v>
      </c>
      <c r="U228" s="1479">
        <v>0</v>
      </c>
      <c r="V228" s="1479">
        <v>0</v>
      </c>
      <c r="W228" s="1479">
        <v>0</v>
      </c>
      <c r="X228" s="1479">
        <v>0.38887809213926011</v>
      </c>
      <c r="Y228" s="1479">
        <v>0.74858530765044029</v>
      </c>
      <c r="Z228" s="1479">
        <v>0</v>
      </c>
      <c r="AA228" s="1479">
        <v>0.57476507062140381</v>
      </c>
      <c r="AB228" s="1479">
        <v>0.1470798378190637</v>
      </c>
      <c r="AC228" s="1479">
        <v>0.21210193873629529</v>
      </c>
      <c r="AD228" s="1479">
        <v>0</v>
      </c>
      <c r="AE228" s="1479">
        <v>0.56635769060288421</v>
      </c>
      <c r="AF228" s="1479">
        <v>0</v>
      </c>
      <c r="AG228" s="1479">
        <v>0</v>
      </c>
      <c r="AH228" s="1479">
        <v>0</v>
      </c>
      <c r="AI228" s="1479">
        <v>0</v>
      </c>
      <c r="AJ228" s="1481">
        <v>0.10144923449990347</v>
      </c>
    </row>
    <row r="229" s="307" customFormat="true" ht="15" customHeight="true" x14ac:dyDescent="0.2">
      <c r="A229" s="558"/>
      <c r="B229" s="775"/>
      <c r="C229" s="776"/>
      <c r="D229" s="777"/>
      <c r="E229" s="777"/>
      <c r="F229" s="777"/>
      <c r="G229" s="778"/>
      <c r="H229" s="777"/>
      <c r="I229" s="777"/>
      <c r="J229" s="777"/>
      <c r="K229" s="777"/>
      <c r="L229" s="778"/>
      <c r="M229" s="777"/>
      <c r="N229" s="777"/>
      <c r="O229" s="777"/>
      <c r="P229" s="777"/>
      <c r="Q229" s="778"/>
      <c r="R229" s="777"/>
      <c r="S229" s="777"/>
      <c r="T229" s="777"/>
      <c r="U229" s="777"/>
      <c r="V229" s="777"/>
      <c r="W229" s="777"/>
      <c r="X229" s="777"/>
      <c r="Y229" s="777"/>
      <c r="Z229" s="777"/>
      <c r="AA229" s="777"/>
      <c r="AB229" s="779"/>
    </row>
    <row r="230" s="307" customFormat="true" ht="20.1" customHeight="true" x14ac:dyDescent="0.2">
      <c r="A230" s="1845" t="s">
        <v>376</v>
      </c>
      <c r="B230" s="1845"/>
      <c r="C230" s="1847" t="s">
        <v>150</v>
      </c>
      <c r="D230" s="1848"/>
      <c r="E230" s="1848"/>
      <c r="F230" s="1848"/>
      <c r="G230" s="1849"/>
      <c r="H230" s="1849" t="s">
        <v>38</v>
      </c>
      <c r="I230" s="1848"/>
      <c r="J230" s="1848"/>
      <c r="K230" s="1848"/>
      <c r="L230" s="1849"/>
      <c r="M230" s="1849" t="s">
        <v>37</v>
      </c>
      <c r="N230" s="1848"/>
      <c r="O230" s="1848"/>
      <c r="P230" s="1848"/>
      <c r="Q230" s="1849"/>
      <c r="R230" s="1849" t="s">
        <v>151</v>
      </c>
      <c r="S230" s="1848"/>
      <c r="T230" s="1848"/>
      <c r="U230" s="1848"/>
      <c r="V230" s="1848"/>
      <c r="W230" s="1848"/>
      <c r="X230" s="1848"/>
      <c r="Y230" s="1848"/>
      <c r="Z230" s="1848"/>
      <c r="AA230" s="1848"/>
      <c r="AB230" s="1848"/>
      <c r="AC230" s="1848"/>
      <c r="AD230" s="1848"/>
      <c r="AE230" s="1848"/>
      <c r="AF230" s="1848"/>
      <c r="AG230" s="1848"/>
      <c r="AH230" s="1848"/>
      <c r="AI230" s="1848"/>
      <c r="AJ230" s="1849"/>
    </row>
    <row r="231" s="433" customFormat="true" ht="45" customHeight="true" x14ac:dyDescent="0.2">
      <c r="A231" s="1851"/>
      <c r="B231" s="1851"/>
      <c r="C231" s="1463" t="s">
        <v>0</v>
      </c>
      <c r="D231" s="1464" t="s">
        <v>1</v>
      </c>
      <c r="E231" s="1464" t="s">
        <v>2</v>
      </c>
      <c r="F231" s="1464" t="s">
        <v>3</v>
      </c>
      <c r="G231" s="1465" t="s">
        <v>4</v>
      </c>
      <c r="H231" s="1464" t="s">
        <v>0</v>
      </c>
      <c r="I231" s="1464" t="s">
        <v>1</v>
      </c>
      <c r="J231" s="1464" t="s">
        <v>2</v>
      </c>
      <c r="K231" s="1464" t="s">
        <v>3</v>
      </c>
      <c r="L231" s="1465" t="s">
        <v>4</v>
      </c>
      <c r="M231" s="1464" t="s">
        <v>0</v>
      </c>
      <c r="N231" s="1464" t="s">
        <v>1</v>
      </c>
      <c r="O231" s="1464" t="s">
        <v>2</v>
      </c>
      <c r="P231" s="1464" t="s">
        <v>3</v>
      </c>
      <c r="Q231" s="1465" t="s">
        <v>4</v>
      </c>
      <c r="R231" s="1464" t="s">
        <v>152</v>
      </c>
      <c r="S231" s="1464" t="s">
        <v>310</v>
      </c>
      <c r="T231" s="1464" t="s">
        <v>154</v>
      </c>
      <c r="U231" s="1464" t="s">
        <v>155</v>
      </c>
      <c r="V231" s="1464" t="s">
        <v>156</v>
      </c>
      <c r="W231" s="1464" t="s">
        <v>157</v>
      </c>
      <c r="X231" s="1464" t="s">
        <v>311</v>
      </c>
      <c r="Y231" s="1464" t="s">
        <v>159</v>
      </c>
      <c r="Z231" s="1464" t="s">
        <v>160</v>
      </c>
      <c r="AA231" s="1464" t="s">
        <v>162</v>
      </c>
      <c r="AB231" s="1464" t="s">
        <v>163</v>
      </c>
      <c r="AC231" s="1464" t="s">
        <v>164</v>
      </c>
      <c r="AD231" s="1464" t="s">
        <v>312</v>
      </c>
      <c r="AE231" s="1464" t="s">
        <v>165</v>
      </c>
      <c r="AF231" s="1464" t="s">
        <v>166</v>
      </c>
      <c r="AG231" s="1464" t="s">
        <v>167</v>
      </c>
      <c r="AH231" s="1464" t="s">
        <v>168</v>
      </c>
      <c r="AI231" s="1464" t="s">
        <v>169</v>
      </c>
      <c r="AJ231" s="1466" t="s">
        <v>170</v>
      </c>
    </row>
    <row r="232" s="307" customFormat="true" ht="17.1" customHeight="true" x14ac:dyDescent="0.2">
      <c r="A232" s="1850" t="s">
        <v>36</v>
      </c>
      <c r="B232" s="1467" t="s">
        <v>15</v>
      </c>
      <c r="C232" s="1482">
        <v>7181.0030800000059</v>
      </c>
      <c r="D232" s="1483">
        <v>8680.0481160000054</v>
      </c>
      <c r="E232" s="1483">
        <v>9788.9244589999998</v>
      </c>
      <c r="F232" s="1483">
        <v>11417.85330199999</v>
      </c>
      <c r="G232" s="1484">
        <v>13354.555600000009</v>
      </c>
      <c r="H232" s="1483">
        <v>1835.8614499999981</v>
      </c>
      <c r="I232" s="1483">
        <v>2103.5807249999993</v>
      </c>
      <c r="J232" s="1483">
        <v>2212.6101920000019</v>
      </c>
      <c r="K232" s="1483">
        <v>2251.5693269999983</v>
      </c>
      <c r="L232" s="1484">
        <v>2306.5397539999999</v>
      </c>
      <c r="M232" s="1483">
        <v>5855.9673380000077</v>
      </c>
      <c r="N232" s="1483">
        <v>7069.4392890000026</v>
      </c>
      <c r="O232" s="1483">
        <v>7864.9190820000094</v>
      </c>
      <c r="P232" s="1483">
        <v>8868.5087699999967</v>
      </c>
      <c r="Q232" s="1484">
        <v>10053.388629999989</v>
      </c>
      <c r="R232" s="1483">
        <v>2954.5918109999975</v>
      </c>
      <c r="S232" s="1483">
        <v>3362.111194000001</v>
      </c>
      <c r="T232" s="1483">
        <v>7068.5211699999927</v>
      </c>
      <c r="U232" s="1483">
        <v>1908.9281289999985</v>
      </c>
      <c r="V232" s="1483">
        <v>3231.652885000005</v>
      </c>
      <c r="W232" s="1483">
        <v>3045.6680679999945</v>
      </c>
      <c r="X232" s="1483">
        <v>2077.0990539999989</v>
      </c>
      <c r="Y232" s="1483">
        <v>3119.3432020000014</v>
      </c>
      <c r="Z232" s="1483">
        <v>1357.7942189999974</v>
      </c>
      <c r="AA232" s="1483">
        <v>462.69377800000024</v>
      </c>
      <c r="AB232" s="1483">
        <v>969.33772299999941</v>
      </c>
      <c r="AC232" s="1483">
        <v>6753.7888570000068</v>
      </c>
      <c r="AD232" s="1483">
        <v>1587.9918079999975</v>
      </c>
      <c r="AE232" s="1483">
        <v>1530.4243509999997</v>
      </c>
      <c r="AF232" s="1483">
        <v>2789.4486509999979</v>
      </c>
      <c r="AG232" s="1483">
        <v>1724.052166000002</v>
      </c>
      <c r="AH232" s="1483">
        <v>2910.1340639999999</v>
      </c>
      <c r="AI232" s="1483">
        <v>2018.4737209999982</v>
      </c>
      <c r="AJ232" s="1485">
        <v>1550.329706</v>
      </c>
    </row>
    <row r="233" s="307" customFormat="true" ht="17.1" customHeight="true" x14ac:dyDescent="0.2">
      <c r="A233" s="1822"/>
      <c r="B233" s="1472" t="s">
        <v>16</v>
      </c>
      <c r="C233" s="1486">
        <v>3571.2801439999998</v>
      </c>
      <c r="D233" s="1487">
        <v>3176.1849959999995</v>
      </c>
      <c r="E233" s="1487">
        <v>2909.5536470000011</v>
      </c>
      <c r="F233" s="1487">
        <v>1897.2713649999978</v>
      </c>
      <c r="G233" s="1488">
        <v>810.69836799999939</v>
      </c>
      <c r="H233" s="1487">
        <v>323.03919399999995</v>
      </c>
      <c r="I233" s="1487">
        <v>168.33410600000005</v>
      </c>
      <c r="J233" s="1487">
        <v>76.378695000000022</v>
      </c>
      <c r="K233" s="1487">
        <v>41.573462000000006</v>
      </c>
      <c r="L233" s="1488">
        <v>18.648014999999997</v>
      </c>
      <c r="M233" s="1487">
        <v>3024.2894139999989</v>
      </c>
      <c r="N233" s="1487">
        <v>2740.7175830000001</v>
      </c>
      <c r="O233" s="1487">
        <v>2584.2599719999989</v>
      </c>
      <c r="P233" s="1487">
        <v>2127.3777240000004</v>
      </c>
      <c r="Q233" s="1488">
        <v>1260.3703549999993</v>
      </c>
      <c r="R233" s="1487">
        <v>167.49331400000005</v>
      </c>
      <c r="S233" s="1487">
        <v>2213.4462130000002</v>
      </c>
      <c r="T233" s="1487">
        <v>804.78814900000032</v>
      </c>
      <c r="U233" s="1487">
        <v>279.97471700000006</v>
      </c>
      <c r="V233" s="1487">
        <v>1397.0774549999987</v>
      </c>
      <c r="W233" s="1487">
        <v>514.36511099999996</v>
      </c>
      <c r="X233" s="1487">
        <v>840.33244700000012</v>
      </c>
      <c r="Y233" s="1487">
        <v>2024.6059250000003</v>
      </c>
      <c r="Z233" s="1487">
        <v>562.69564500000024</v>
      </c>
      <c r="AA233" s="1487">
        <v>153.16585300000003</v>
      </c>
      <c r="AB233" s="1487">
        <v>118.10903000000003</v>
      </c>
      <c r="AC233" s="1487">
        <v>91.340061000000006</v>
      </c>
      <c r="AD233" s="1487">
        <v>36.077484000000005</v>
      </c>
      <c r="AE233" s="1487">
        <v>215.07158200000009</v>
      </c>
      <c r="AF233" s="1487">
        <v>210.84941100000003</v>
      </c>
      <c r="AG233" s="1487">
        <v>1029.5613539999999</v>
      </c>
      <c r="AH233" s="1487">
        <v>155.25398100000004</v>
      </c>
      <c r="AI233" s="1487">
        <v>555.06341699999973</v>
      </c>
      <c r="AJ233" s="1489">
        <v>995.71737099999973</v>
      </c>
    </row>
    <row r="234" s="307" customFormat="true" ht="17.1" customHeight="true" x14ac:dyDescent="0.2">
      <c r="A234" s="1822"/>
      <c r="B234" s="1472" t="s">
        <v>20</v>
      </c>
      <c r="C234" s="1486">
        <v>3961.5841729999993</v>
      </c>
      <c r="D234" s="1487">
        <v>2896.2507369999976</v>
      </c>
      <c r="E234" s="1487">
        <v>2010.9662829999997</v>
      </c>
      <c r="F234" s="1487">
        <v>1454.4445499999999</v>
      </c>
      <c r="G234" s="1488">
        <v>604.8878060000003</v>
      </c>
      <c r="H234" s="1487">
        <v>172.44731299999998</v>
      </c>
      <c r="I234" s="1487">
        <v>61.567247999999992</v>
      </c>
      <c r="J234" s="1487">
        <v>43.140062999999991</v>
      </c>
      <c r="K234" s="1487">
        <v>43.769291000000003</v>
      </c>
      <c r="L234" s="1488">
        <v>3.8036279999999998</v>
      </c>
      <c r="M234" s="1487">
        <v>3505.8030139999992</v>
      </c>
      <c r="N234" s="1487">
        <v>2623.156575999998</v>
      </c>
      <c r="O234" s="1487">
        <v>1919.850236</v>
      </c>
      <c r="P234" s="1487">
        <v>1431.3724639999989</v>
      </c>
      <c r="Q234" s="1488">
        <v>1123.223716</v>
      </c>
      <c r="R234" s="1487">
        <v>47.858377999999995</v>
      </c>
      <c r="S234" s="1487">
        <v>169.95354600000002</v>
      </c>
      <c r="T234" s="1487">
        <v>1741.2916990000008</v>
      </c>
      <c r="U234" s="1487">
        <v>417.19426300000003</v>
      </c>
      <c r="V234" s="1487">
        <v>47.784780999999995</v>
      </c>
      <c r="W234" s="1487">
        <v>99.920103999999995</v>
      </c>
      <c r="X234" s="1487">
        <v>319.58726800000017</v>
      </c>
      <c r="Y234" s="1487">
        <v>575.12117299999989</v>
      </c>
      <c r="Z234" s="1487">
        <v>291.14161300000006</v>
      </c>
      <c r="AA234" s="1487">
        <v>942.4832599999994</v>
      </c>
      <c r="AB234" s="1487">
        <v>113.39147</v>
      </c>
      <c r="AC234" s="1487">
        <v>83.780873</v>
      </c>
      <c r="AD234" s="1487">
        <v>3.3148210000000002</v>
      </c>
      <c r="AE234" s="1487">
        <v>74.251934999999989</v>
      </c>
      <c r="AF234" s="1487">
        <v>1941.0481420000006</v>
      </c>
      <c r="AG234" s="1487">
        <v>91.153700000000001</v>
      </c>
      <c r="AH234" s="1487">
        <v>1773.1401559999986</v>
      </c>
      <c r="AI234" s="1487">
        <v>179.28347400000001</v>
      </c>
      <c r="AJ234" s="1489">
        <v>2016.4328930000004</v>
      </c>
    </row>
    <row r="235" s="307" customFormat="true" ht="17.1" customHeight="true" x14ac:dyDescent="0.2">
      <c r="A235" s="1822" t="s">
        <v>377</v>
      </c>
      <c r="B235" s="1472" t="s">
        <v>323</v>
      </c>
      <c r="C235" s="1486">
        <v>10752.283224000003</v>
      </c>
      <c r="D235" s="1487">
        <v>11856.233112000022</v>
      </c>
      <c r="E235" s="1487">
        <v>12698.478106000013</v>
      </c>
      <c r="F235" s="1487">
        <v>13315.124666999985</v>
      </c>
      <c r="G235" s="1488">
        <v>14165.253968000012</v>
      </c>
      <c r="H235" s="1487">
        <v>2158.9006439999994</v>
      </c>
      <c r="I235" s="1487">
        <v>2271.914831000001</v>
      </c>
      <c r="J235" s="1487">
        <v>2288.9888870000018</v>
      </c>
      <c r="K235" s="1487">
        <v>2293.1427889999982</v>
      </c>
      <c r="L235" s="1488">
        <v>2325.1877689999992</v>
      </c>
      <c r="M235" s="1487">
        <v>8880.2567520000157</v>
      </c>
      <c r="N235" s="1487">
        <v>9810.1568720000105</v>
      </c>
      <c r="O235" s="1487">
        <v>10449.179054000007</v>
      </c>
      <c r="P235" s="1487">
        <v>10995.886493999984</v>
      </c>
      <c r="Q235" s="1488">
        <v>11313.758984999982</v>
      </c>
      <c r="R235" s="1487">
        <v>3122.0851249999987</v>
      </c>
      <c r="S235" s="1487">
        <v>5575.557407000003</v>
      </c>
      <c r="T235" s="1487">
        <v>7873.3093189999945</v>
      </c>
      <c r="U235" s="1487">
        <v>2188.902845999999</v>
      </c>
      <c r="V235" s="1487">
        <v>4628.7303400000019</v>
      </c>
      <c r="W235" s="1487">
        <v>3560.0331789999905</v>
      </c>
      <c r="X235" s="1487">
        <v>2917.4315010000009</v>
      </c>
      <c r="Y235" s="1487">
        <v>5143.9491270000071</v>
      </c>
      <c r="Z235" s="1487">
        <v>1920.4898639999954</v>
      </c>
      <c r="AA235" s="1487">
        <v>615.85963100000004</v>
      </c>
      <c r="AB235" s="1487">
        <v>1087.4467529999999</v>
      </c>
      <c r="AC235" s="1487">
        <v>6845.1289180000067</v>
      </c>
      <c r="AD235" s="1487">
        <v>1624.0692919999974</v>
      </c>
      <c r="AE235" s="1487">
        <v>1745.4959329999967</v>
      </c>
      <c r="AF235" s="1487">
        <v>3000.2980619999958</v>
      </c>
      <c r="AG235" s="1487">
        <v>2753.613520000004</v>
      </c>
      <c r="AH235" s="1487">
        <v>3065.3880449999992</v>
      </c>
      <c r="AI235" s="1487">
        <v>2573.5371379999979</v>
      </c>
      <c r="AJ235" s="1489">
        <v>2546.0470770000015</v>
      </c>
    </row>
    <row r="236" s="307" customFormat="true" ht="17.1" customHeight="true" x14ac:dyDescent="0.2">
      <c r="A236" s="1822"/>
      <c r="B236" s="1472" t="s">
        <v>378</v>
      </c>
      <c r="C236" s="1486">
        <v>3943.2891319999994</v>
      </c>
      <c r="D236" s="1487">
        <v>2887.3906419999976</v>
      </c>
      <c r="E236" s="1487">
        <v>1995.4753549999998</v>
      </c>
      <c r="F236" s="1487">
        <v>1429.7990709999995</v>
      </c>
      <c r="G236" s="1488">
        <v>571.23665700000026</v>
      </c>
      <c r="H236" s="1487">
        <v>170.676659</v>
      </c>
      <c r="I236" s="1487">
        <v>58.23983599999999</v>
      </c>
      <c r="J236" s="1487">
        <v>39.203248999999992</v>
      </c>
      <c r="K236" s="1487">
        <v>29.072938999999998</v>
      </c>
      <c r="L236" s="1488">
        <v>3.8036279999999998</v>
      </c>
      <c r="M236" s="1487">
        <v>3488.5554529999986</v>
      </c>
      <c r="N236" s="1487">
        <v>2623.156575999998</v>
      </c>
      <c r="O236" s="1487">
        <v>1904.8313949999999</v>
      </c>
      <c r="P236" s="1487">
        <v>1415.9880029999988</v>
      </c>
      <c r="Q236" s="1488">
        <v>1093.6631189999998</v>
      </c>
      <c r="R236" s="1487">
        <v>47.858377999999995</v>
      </c>
      <c r="S236" s="1487">
        <v>164.88343800000001</v>
      </c>
      <c r="T236" s="1487">
        <v>1741.2916990000008</v>
      </c>
      <c r="U236" s="1487">
        <v>417.19426300000003</v>
      </c>
      <c r="V236" s="1487">
        <v>47.784780999999995</v>
      </c>
      <c r="W236" s="1487">
        <v>99.920103999999995</v>
      </c>
      <c r="X236" s="1487">
        <v>306.97450000000009</v>
      </c>
      <c r="Y236" s="1487">
        <v>532.30905300000006</v>
      </c>
      <c r="Z236" s="1487">
        <v>291.14161300000006</v>
      </c>
      <c r="AA236" s="1487">
        <v>933.45402499999943</v>
      </c>
      <c r="AB236" s="1487">
        <v>111.620816</v>
      </c>
      <c r="AC236" s="1487">
        <v>69.084520999999995</v>
      </c>
      <c r="AD236" s="1487">
        <v>3.3148210000000002</v>
      </c>
      <c r="AE236" s="1487">
        <v>63.945653</v>
      </c>
      <c r="AF236" s="1487">
        <v>1941.0481420000006</v>
      </c>
      <c r="AG236" s="1487">
        <v>91.153700000000001</v>
      </c>
      <c r="AH236" s="1487">
        <v>1773.1401559999986</v>
      </c>
      <c r="AI236" s="1487">
        <v>179.28347400000001</v>
      </c>
      <c r="AJ236" s="1489">
        <v>2011.7877200000005</v>
      </c>
    </row>
    <row r="237" s="307" customFormat="true" ht="17.1" customHeight="true" x14ac:dyDescent="0.2">
      <c r="A237" s="1822"/>
      <c r="B237" s="1472" t="s">
        <v>379</v>
      </c>
      <c r="C237" s="1486">
        <v>53.349710999999999</v>
      </c>
      <c r="D237" s="1487">
        <v>20.525677999999999</v>
      </c>
      <c r="E237" s="1487">
        <v>58.630110999999992</v>
      </c>
      <c r="F237" s="1487">
        <v>0</v>
      </c>
      <c r="G237" s="1488">
        <v>0.84370299999999998</v>
      </c>
      <c r="H237" s="1487">
        <v>1.6338600000000001</v>
      </c>
      <c r="I237" s="1487">
        <v>0</v>
      </c>
      <c r="J237" s="1487">
        <v>0.84370299999999998</v>
      </c>
      <c r="K237" s="1487">
        <v>0</v>
      </c>
      <c r="L237" s="1488">
        <v>0</v>
      </c>
      <c r="M237" s="1487">
        <v>51.715851000000001</v>
      </c>
      <c r="N237" s="1487">
        <v>2.1907640000000002</v>
      </c>
      <c r="O237" s="1487">
        <v>70.045749000000001</v>
      </c>
      <c r="P237" s="1487">
        <v>6.919276</v>
      </c>
      <c r="Q237" s="1488">
        <v>0</v>
      </c>
      <c r="R237" s="1487">
        <v>0</v>
      </c>
      <c r="S237" s="1487">
        <v>0</v>
      </c>
      <c r="T237" s="1487">
        <v>0</v>
      </c>
      <c r="U237" s="1487">
        <v>5.999352</v>
      </c>
      <c r="V237" s="1487">
        <v>7.9041119999999996</v>
      </c>
      <c r="W237" s="1487">
        <v>0</v>
      </c>
      <c r="X237" s="1487">
        <v>6.3544770000000002</v>
      </c>
      <c r="Y237" s="1487">
        <v>0</v>
      </c>
      <c r="Z237" s="1487">
        <v>0</v>
      </c>
      <c r="AA237" s="1487">
        <v>12.600693</v>
      </c>
      <c r="AB237" s="1487">
        <v>3.0344670000000002</v>
      </c>
      <c r="AC237" s="1487">
        <v>0</v>
      </c>
      <c r="AD237" s="1487">
        <v>0</v>
      </c>
      <c r="AE237" s="1487">
        <v>0</v>
      </c>
      <c r="AF237" s="1487">
        <v>73.807472000000004</v>
      </c>
      <c r="AG237" s="1487">
        <v>0</v>
      </c>
      <c r="AH237" s="1487">
        <v>7.3133699999999999</v>
      </c>
      <c r="AI237" s="1487">
        <v>0</v>
      </c>
      <c r="AJ237" s="1489">
        <v>16.335259999999998</v>
      </c>
    </row>
    <row r="238" s="307" customFormat="true" ht="17.1" customHeight="true" x14ac:dyDescent="0.2">
      <c r="A238" s="1822"/>
      <c r="B238" s="1472" t="s">
        <v>380</v>
      </c>
      <c r="C238" s="1486">
        <v>18.295041000000001</v>
      </c>
      <c r="D238" s="1487">
        <v>8.8600949999999994</v>
      </c>
      <c r="E238" s="1487">
        <v>15.490928</v>
      </c>
      <c r="F238" s="1487">
        <v>24.645478999999998</v>
      </c>
      <c r="G238" s="1488">
        <v>33.651148999999997</v>
      </c>
      <c r="H238" s="1487">
        <v>1.770654</v>
      </c>
      <c r="I238" s="1487">
        <v>3.3274119999999998</v>
      </c>
      <c r="J238" s="1487">
        <v>3.936814</v>
      </c>
      <c r="K238" s="1487">
        <v>14.696351999999999</v>
      </c>
      <c r="L238" s="1488">
        <v>0</v>
      </c>
      <c r="M238" s="1487">
        <v>17.247561000000001</v>
      </c>
      <c r="N238" s="1487">
        <v>0</v>
      </c>
      <c r="O238" s="1487">
        <v>15.018841</v>
      </c>
      <c r="P238" s="1487">
        <v>15.384461</v>
      </c>
      <c r="Q238" s="1488">
        <v>29.560596999999998</v>
      </c>
      <c r="R238" s="1487">
        <v>0</v>
      </c>
      <c r="S238" s="1487">
        <v>5.0701080000000003</v>
      </c>
      <c r="T238" s="1487">
        <v>0</v>
      </c>
      <c r="U238" s="1487">
        <v>0</v>
      </c>
      <c r="V238" s="1487">
        <v>0</v>
      </c>
      <c r="W238" s="1487">
        <v>0</v>
      </c>
      <c r="X238" s="1487">
        <v>12.612768000000001</v>
      </c>
      <c r="Y238" s="1487">
        <v>42.81212</v>
      </c>
      <c r="Z238" s="1487">
        <v>0</v>
      </c>
      <c r="AA238" s="1487">
        <v>9.0292349999999999</v>
      </c>
      <c r="AB238" s="1487">
        <v>1.770654</v>
      </c>
      <c r="AC238" s="1487">
        <v>14.696351999999999</v>
      </c>
      <c r="AD238" s="1487">
        <v>0</v>
      </c>
      <c r="AE238" s="1487">
        <v>10.306281999999999</v>
      </c>
      <c r="AF238" s="1487">
        <v>0</v>
      </c>
      <c r="AG238" s="1487">
        <v>0</v>
      </c>
      <c r="AH238" s="1487">
        <v>0</v>
      </c>
      <c r="AI238" s="1487">
        <v>0</v>
      </c>
      <c r="AJ238" s="1489">
        <v>4.6451729999999998</v>
      </c>
    </row>
    <row r="239" s="307" customFormat="true" ht="17.1" customHeight="true" x14ac:dyDescent="0.2">
      <c r="A239" s="1823"/>
      <c r="B239" s="1477" t="s">
        <v>208</v>
      </c>
      <c r="C239" s="1490">
        <v>14767.217107999992</v>
      </c>
      <c r="D239" s="1491">
        <v>14773.009527000031</v>
      </c>
      <c r="E239" s="1491">
        <v>14768.074500000015</v>
      </c>
      <c r="F239" s="1491">
        <v>14769.569216999973</v>
      </c>
      <c r="G239" s="1492">
        <v>14770.985477000006</v>
      </c>
      <c r="H239" s="1491">
        <v>2332.9818169999985</v>
      </c>
      <c r="I239" s="1491">
        <v>2333.4820790000003</v>
      </c>
      <c r="J239" s="1491">
        <v>2332.9726530000007</v>
      </c>
      <c r="K239" s="1491">
        <v>2336.9120799999978</v>
      </c>
      <c r="L239" s="1492">
        <v>2328.9913969999998</v>
      </c>
      <c r="M239" s="1491">
        <v>12437.775616999999</v>
      </c>
      <c r="N239" s="1491">
        <v>12435.504212000025</v>
      </c>
      <c r="O239" s="1491">
        <v>12439.075039000003</v>
      </c>
      <c r="P239" s="1491">
        <v>12434.178233999977</v>
      </c>
      <c r="Q239" s="1492">
        <v>12436.982700999981</v>
      </c>
      <c r="R239" s="1491">
        <v>3169.9435029999995</v>
      </c>
      <c r="S239" s="1491">
        <v>5745.510953</v>
      </c>
      <c r="T239" s="1491">
        <v>9614.6010179999976</v>
      </c>
      <c r="U239" s="1491">
        <v>2612.0964610000001</v>
      </c>
      <c r="V239" s="1491">
        <v>4684.4192330000033</v>
      </c>
      <c r="W239" s="1491">
        <v>3659.9532829999889</v>
      </c>
      <c r="X239" s="1491">
        <v>3243.3732460000024</v>
      </c>
      <c r="Y239" s="1491">
        <v>5719.0703000000058</v>
      </c>
      <c r="Z239" s="1491">
        <v>2211.6314769999976</v>
      </c>
      <c r="AA239" s="1491">
        <v>1570.9435839999978</v>
      </c>
      <c r="AB239" s="1491">
        <v>1203.8726900000004</v>
      </c>
      <c r="AC239" s="1491">
        <v>6928.9097910000064</v>
      </c>
      <c r="AD239" s="1491">
        <v>1627.3841129999973</v>
      </c>
      <c r="AE239" s="1491">
        <v>1819.7478679999961</v>
      </c>
      <c r="AF239" s="1491">
        <v>5015.1536759999817</v>
      </c>
      <c r="AG239" s="1491">
        <v>2844.7672200000034</v>
      </c>
      <c r="AH239" s="1491">
        <v>4845.8415709999872</v>
      </c>
      <c r="AI239" s="1491">
        <v>2752.8206119999973</v>
      </c>
      <c r="AJ239" s="1493">
        <v>4578.8152300000056</v>
      </c>
    </row>
    <row r="240" s="307" customFormat="true" ht="15" customHeight="true" x14ac:dyDescent="0.2">
      <c r="A240" s="525"/>
      <c r="B240" s="557"/>
      <c r="C240" s="553"/>
      <c r="D240" s="554"/>
      <c r="E240" s="554"/>
      <c r="F240" s="554"/>
      <c r="G240" s="555"/>
      <c r="H240" s="554"/>
      <c r="I240" s="554"/>
      <c r="J240" s="554"/>
      <c r="K240" s="554"/>
      <c r="L240" s="555"/>
      <c r="M240" s="554"/>
      <c r="N240" s="554"/>
      <c r="O240" s="554"/>
      <c r="P240" s="554"/>
      <c r="Q240" s="555"/>
      <c r="R240" s="554"/>
      <c r="S240" s="554"/>
      <c r="T240" s="554"/>
      <c r="U240" s="554"/>
      <c r="V240" s="554"/>
      <c r="W240" s="554"/>
      <c r="X240" s="554"/>
      <c r="Y240" s="554"/>
      <c r="Z240" s="554"/>
      <c r="AA240" s="554"/>
      <c r="AB240" s="556"/>
    </row>
    <row r="241" s="307" customFormat="true" ht="15" customHeight="true" x14ac:dyDescent="0.2">
      <c r="A241" s="558"/>
      <c r="B241" s="559"/>
      <c r="C241" s="560"/>
      <c r="D241" s="561"/>
      <c r="E241" s="561"/>
      <c r="F241" s="561"/>
      <c r="G241" s="562"/>
      <c r="H241" s="561"/>
      <c r="I241" s="561"/>
      <c r="J241" s="561"/>
      <c r="K241" s="561"/>
      <c r="L241" s="562"/>
      <c r="M241" s="561"/>
      <c r="N241" s="561"/>
      <c r="O241" s="561"/>
      <c r="P241" s="561"/>
      <c r="Q241" s="562"/>
      <c r="R241" s="561"/>
      <c r="S241" s="561"/>
      <c r="T241" s="561"/>
      <c r="U241" s="561"/>
      <c r="V241" s="561"/>
      <c r="W241" s="561"/>
      <c r="X241" s="561"/>
      <c r="Y241" s="561"/>
      <c r="Z241" s="561"/>
      <c r="AA241" s="561"/>
      <c r="AB241" s="563"/>
    </row>
    <row r="242" s="307" customFormat="true" ht="15" customHeight="true" x14ac:dyDescent="0.2">
      <c r="B242" s="406"/>
    </row>
    <row r="243" s="307" customFormat="true" ht="15" customHeight="true" x14ac:dyDescent="0.2">
      <c r="B243" s="406"/>
    </row>
    <row r="244" s="307" customFormat="true" ht="15" customHeight="true" x14ac:dyDescent="0.2">
      <c r="B244" s="406"/>
    </row>
    <row r="245" s="307" customFormat="true" ht="15" customHeight="true" x14ac:dyDescent="0.2">
      <c r="B245" s="406"/>
    </row>
    <row r="246" s="307" customFormat="true" ht="15" customHeight="true" x14ac:dyDescent="0.2">
      <c r="B246" s="406"/>
    </row>
    <row r="247" s="307" customFormat="true" ht="15" customHeight="true" x14ac:dyDescent="0.2">
      <c r="B247" s="406"/>
    </row>
    <row r="248" s="307" customFormat="true" ht="15" customHeight="true" x14ac:dyDescent="0.2">
      <c r="B248" s="406"/>
    </row>
    <row r="249" s="307" customFormat="true" ht="15" customHeight="true" x14ac:dyDescent="0.2">
      <c r="B249" s="406"/>
    </row>
    <row r="250" s="307" customFormat="true" ht="15" customHeight="true" x14ac:dyDescent="0.2">
      <c r="B250" s="406"/>
    </row>
    <row r="251" s="307" customFormat="true" ht="15" customHeight="true" x14ac:dyDescent="0.2">
      <c r="B251" s="406"/>
    </row>
    <row r="252" s="307" customFormat="true" ht="15" customHeight="true" x14ac:dyDescent="0.2">
      <c r="B252" s="406"/>
    </row>
    <row r="253" s="307" customFormat="true" ht="15" customHeight="true" x14ac:dyDescent="0.2">
      <c r="B253" s="406"/>
    </row>
    <row r="254" s="307" customFormat="true" ht="15" customHeight="true" x14ac:dyDescent="0.2">
      <c r="B254" s="406"/>
    </row>
    <row r="255" s="307" customFormat="true" ht="15" customHeight="true" x14ac:dyDescent="0.2">
      <c r="B255" s="406"/>
    </row>
    <row r="256" s="307" customFormat="true" ht="15" customHeight="true" x14ac:dyDescent="0.2">
      <c r="B256" s="406"/>
    </row>
    <row r="257" s="307" customFormat="true" ht="15" customHeight="true" x14ac:dyDescent="0.2">
      <c r="B257" s="406"/>
    </row>
    <row r="258" s="307" customFormat="true" ht="15" customHeight="true" x14ac:dyDescent="0.2">
      <c r="B258" s="406"/>
    </row>
    <row r="259" s="307" customFormat="true" ht="15" customHeight="true" x14ac:dyDescent="0.2">
      <c r="B259" s="406"/>
    </row>
    <row r="260" s="307" customFormat="true" ht="15" customHeight="true" x14ac:dyDescent="0.2">
      <c r="B260" s="406"/>
    </row>
    <row r="261" s="307" customFormat="true" ht="15" customHeight="true" x14ac:dyDescent="0.2">
      <c r="B261" s="406"/>
    </row>
    <row r="262" s="307" customFormat="true" ht="15" customHeight="true" x14ac:dyDescent="0.2">
      <c r="B262" s="406"/>
    </row>
    <row r="263" s="307" customFormat="true" ht="15" customHeight="true" x14ac:dyDescent="0.2">
      <c r="B263" s="406"/>
    </row>
    <row r="264" s="307" customFormat="true" ht="15" customHeight="true" x14ac:dyDescent="0.2">
      <c r="B264" s="406"/>
    </row>
    <row r="265" s="307" customFormat="true" ht="15" customHeight="true" x14ac:dyDescent="0.2">
      <c r="B265" s="406"/>
    </row>
    <row r="266" s="307" customFormat="true" ht="15" customHeight="true" x14ac:dyDescent="0.2">
      <c r="B266" s="406"/>
    </row>
    <row r="267" s="307" customFormat="true" ht="15" customHeight="true" x14ac:dyDescent="0.2">
      <c r="B267" s="406"/>
    </row>
    <row r="268" s="307" customFormat="true" ht="15" customHeight="true" x14ac:dyDescent="0.2">
      <c r="B268" s="406"/>
    </row>
    <row r="269" s="307" customFormat="true" ht="15" customHeight="true" x14ac:dyDescent="0.2">
      <c r="B269" s="406"/>
    </row>
    <row r="270" s="307" customFormat="true" ht="15" customHeight="true" x14ac:dyDescent="0.2">
      <c r="B270" s="406"/>
    </row>
    <row r="271" s="307" customFormat="true" ht="15" customHeight="true" x14ac:dyDescent="0.2">
      <c r="B271" s="406"/>
    </row>
    <row r="272" s="307" customFormat="true" ht="15" customHeight="true" x14ac:dyDescent="0.2">
      <c r="B272" s="406"/>
    </row>
    <row r="273" s="307" customFormat="true" ht="15" customHeight="true" x14ac:dyDescent="0.2">
      <c r="B273" s="406"/>
    </row>
    <row r="274" s="307" customFormat="true" ht="15" customHeight="true" x14ac:dyDescent="0.2">
      <c r="B274" s="406"/>
    </row>
    <row r="275" s="307" customFormat="true" ht="15" customHeight="true" x14ac:dyDescent="0.2">
      <c r="B275" s="406"/>
    </row>
    <row r="276" s="307" customFormat="true" ht="15" customHeight="true" x14ac:dyDescent="0.2">
      <c r="B276" s="406"/>
    </row>
    <row r="277" s="307" customFormat="true" ht="15" customHeight="true" x14ac:dyDescent="0.2">
      <c r="B277" s="406"/>
    </row>
    <row r="278" s="307" customFormat="true" ht="15" customHeight="true" x14ac:dyDescent="0.2">
      <c r="B278" s="406"/>
    </row>
    <row r="279" s="307" customFormat="true" ht="15" customHeight="true" x14ac:dyDescent="0.2">
      <c r="B279" s="406"/>
    </row>
    <row r="280" s="307" customFormat="true" ht="15" customHeight="true" x14ac:dyDescent="0.2">
      <c r="B280" s="406"/>
    </row>
    <row r="281" s="307" customFormat="true" ht="15" customHeight="true" x14ac:dyDescent="0.2">
      <c r="B281" s="406"/>
    </row>
    <row r="282" s="307" customFormat="true" ht="15" customHeight="true" x14ac:dyDescent="0.2">
      <c r="B282" s="406"/>
    </row>
    <row r="283" s="307" customFormat="true" ht="15" customHeight="true" x14ac:dyDescent="0.2">
      <c r="B283" s="406"/>
    </row>
    <row r="284" s="307" customFormat="true" ht="15" customHeight="true" x14ac:dyDescent="0.2">
      <c r="B284" s="406"/>
    </row>
    <row r="285" s="307" customFormat="true" ht="15" customHeight="true" x14ac:dyDescent="0.2">
      <c r="B285" s="406"/>
    </row>
    <row r="286" s="307" customFormat="true" ht="15" customHeight="true" x14ac:dyDescent="0.2">
      <c r="B286" s="406"/>
    </row>
    <row r="287" s="307" customFormat="true" ht="15" customHeight="true" x14ac:dyDescent="0.2">
      <c r="B287" s="406"/>
    </row>
    <row r="288" s="307" customFormat="true" ht="15" customHeight="true" x14ac:dyDescent="0.2">
      <c r="B288" s="406"/>
    </row>
    <row r="289" s="307" customFormat="true" ht="15" customHeight="true" x14ac:dyDescent="0.2">
      <c r="A289" s="573"/>
      <c r="B289" s="574"/>
      <c r="C289" s="575"/>
    </row>
    <row r="290" s="307" customFormat="true" ht="15" customHeight="true" x14ac:dyDescent="0.2">
      <c r="A290" s="576"/>
      <c r="B290" s="577"/>
      <c r="C290" s="578"/>
    </row>
    <row r="291" s="307" customFormat="true" ht="15" customHeight="true" x14ac:dyDescent="0.2">
      <c r="A291" s="579"/>
      <c r="B291" s="580"/>
      <c r="C291" s="581"/>
    </row>
    <row r="292" s="307" customFormat="true" ht="15" customHeight="true" x14ac:dyDescent="0.2">
      <c r="A292" s="582"/>
      <c r="B292" s="583"/>
      <c r="C292" s="584"/>
    </row>
    <row r="293" s="307" customFormat="true" ht="15" customHeight="true" x14ac:dyDescent="0.2">
      <c r="A293" s="585"/>
      <c r="B293" s="586"/>
      <c r="C293" s="587"/>
    </row>
    <row r="294" s="307" customFormat="true" ht="15" customHeight="true" x14ac:dyDescent="0.2">
      <c r="A294" s="588"/>
      <c r="B294" s="589"/>
      <c r="C294" s="590"/>
    </row>
    <row r="295" s="307" customFormat="true" ht="15" customHeight="true" x14ac:dyDescent="0.2">
      <c r="A295" s="588"/>
      <c r="B295" s="589"/>
      <c r="C295" s="590"/>
    </row>
    <row r="296" s="307" customFormat="true" ht="15" customHeight="true" x14ac:dyDescent="0.2">
      <c r="A296" s="588"/>
      <c r="B296" s="591"/>
      <c r="C296" s="590"/>
    </row>
    <row r="297" s="307" customFormat="true" ht="15" customHeight="true" x14ac:dyDescent="0.2">
      <c r="A297" s="592"/>
      <c r="B297" s="593"/>
      <c r="C297" s="594"/>
    </row>
    <row r="298" s="307" customFormat="true" ht="15" customHeight="true" x14ac:dyDescent="0.2">
      <c r="B298" s="406"/>
    </row>
    <row r="299" s="307" customFormat="true" ht="15" customHeight="true" x14ac:dyDescent="0.2">
      <c r="A299" s="595"/>
      <c r="B299" s="596"/>
      <c r="C299" s="597"/>
      <c r="D299" s="598"/>
    </row>
    <row r="300" s="307" customFormat="true" ht="15" customHeight="true" x14ac:dyDescent="0.2">
      <c r="A300" s="599"/>
      <c r="B300" s="600"/>
      <c r="C300" s="601"/>
      <c r="D300" s="602"/>
    </row>
    <row r="301" s="307" customFormat="true" ht="15" customHeight="true" x14ac:dyDescent="0.2">
      <c r="A301" s="603"/>
      <c r="B301" s="604"/>
      <c r="C301" s="605"/>
      <c r="D301" s="606"/>
    </row>
    <row r="302" s="307" customFormat="true" ht="15" customHeight="true" x14ac:dyDescent="0.2">
      <c r="A302" s="607"/>
      <c r="B302" s="608"/>
      <c r="C302" s="609"/>
      <c r="D302" s="610"/>
    </row>
    <row r="303" s="307" customFormat="true" ht="15" customHeight="true" x14ac:dyDescent="0.2">
      <c r="A303" s="611"/>
      <c r="B303" s="612"/>
      <c r="C303" s="613"/>
      <c r="D303" s="614"/>
    </row>
    <row r="304" s="307" customFormat="true" ht="15" customHeight="true" x14ac:dyDescent="0.2">
      <c r="A304" s="615"/>
      <c r="B304" s="616"/>
      <c r="C304" s="617"/>
      <c r="D304" s="618"/>
    </row>
    <row r="305" s="307" customFormat="true" ht="15" customHeight="true" x14ac:dyDescent="0.2">
      <c r="A305" s="619"/>
      <c r="B305" s="620"/>
      <c r="C305" s="621"/>
      <c r="D305" s="622"/>
    </row>
    <row r="306" s="307" customFormat="true" ht="15" customHeight="true" x14ac:dyDescent="0.2">
      <c r="B306" s="406"/>
    </row>
    <row r="307" s="307" customFormat="true" ht="15" customHeight="true" x14ac:dyDescent="0.2">
      <c r="B307" s="406"/>
    </row>
    <row r="308" s="307" customFormat="true" ht="15" customHeight="true" x14ac:dyDescent="0.2">
      <c r="B308" s="406"/>
    </row>
    <row r="309" s="307" customFormat="true" ht="15" customHeight="true" x14ac:dyDescent="0.2">
      <c r="B309" s="406"/>
    </row>
    <row r="310" s="307" customFormat="true" ht="15" customHeight="true" x14ac:dyDescent="0.2">
      <c r="B310" s="406"/>
    </row>
    <row r="311" s="307" customFormat="true" ht="15" customHeight="true" x14ac:dyDescent="0.2">
      <c r="B311" s="406"/>
    </row>
    <row r="312" s="307" customFormat="true" ht="15" customHeight="true" x14ac:dyDescent="0.2">
      <c r="B312" s="406"/>
    </row>
    <row r="313" s="307" customFormat="true" ht="15" customHeight="true" x14ac:dyDescent="0.2">
      <c r="B313" s="406"/>
    </row>
    <row r="314" s="307" customFormat="true" ht="15" customHeight="true" x14ac:dyDescent="0.2">
      <c r="B314" s="406"/>
    </row>
    <row r="315" s="307" customFormat="true" ht="15" customHeight="true" x14ac:dyDescent="0.2">
      <c r="B315" s="406"/>
    </row>
    <row r="316" s="307" customFormat="true" ht="15" customHeight="true" x14ac:dyDescent="0.2">
      <c r="B316" s="406"/>
    </row>
    <row r="317" s="307" customFormat="true" ht="15" customHeight="true" x14ac:dyDescent="0.2">
      <c r="B317" s="406"/>
    </row>
    <row r="318" s="307" customFormat="true" ht="15" customHeight="true" x14ac:dyDescent="0.2">
      <c r="B318" s="406"/>
    </row>
    <row r="319" s="307" customFormat="true" ht="15" customHeight="true" x14ac:dyDescent="0.2">
      <c r="B319" s="406"/>
    </row>
    <row r="320" s="307" customFormat="true" ht="15" customHeight="true" x14ac:dyDescent="0.2">
      <c r="B320" s="406"/>
    </row>
    <row r="321" s="307" customFormat="true" ht="15" customHeight="true" x14ac:dyDescent="0.2">
      <c r="B321" s="406"/>
    </row>
    <row r="322" s="307" customFormat="true" ht="15" customHeight="true" x14ac:dyDescent="0.2">
      <c r="B322" s="406"/>
    </row>
    <row r="323" s="307" customFormat="true" ht="15" customHeight="true" x14ac:dyDescent="0.2">
      <c r="B323" s="406"/>
    </row>
    <row r="324" s="307" customFormat="true" ht="15" customHeight="true" x14ac:dyDescent="0.2">
      <c r="B324" s="406"/>
    </row>
    <row r="325" s="307" customFormat="true" ht="15" customHeight="true" x14ac:dyDescent="0.2">
      <c r="B325" s="406"/>
    </row>
    <row r="326" s="307" customFormat="true" ht="15" customHeight="true" x14ac:dyDescent="0.2">
      <c r="B326" s="406"/>
    </row>
    <row r="327" s="307" customFormat="true" ht="15" customHeight="true" x14ac:dyDescent="0.2">
      <c r="B327" s="406"/>
    </row>
    <row r="328" s="307" customFormat="true" ht="15" customHeight="true" x14ac:dyDescent="0.2">
      <c r="B328" s="406"/>
    </row>
    <row r="329" s="307" customFormat="true" ht="15" customHeight="true" x14ac:dyDescent="0.2">
      <c r="B329" s="406"/>
    </row>
    <row r="330" s="307" customFormat="true" ht="15" customHeight="true" x14ac:dyDescent="0.2">
      <c r="B330" s="406"/>
    </row>
    <row r="331" s="307" customFormat="true" ht="15" customHeight="true" x14ac:dyDescent="0.2">
      <c r="B331" s="406"/>
    </row>
    <row r="332" s="307" customFormat="true" ht="15" customHeight="true" x14ac:dyDescent="0.2">
      <c r="B332" s="406"/>
    </row>
    <row r="333" s="307" customFormat="true" ht="15" customHeight="true" x14ac:dyDescent="0.2">
      <c r="B333" s="406"/>
    </row>
    <row r="334" s="307" customFormat="true" ht="15" customHeight="true" x14ac:dyDescent="0.2">
      <c r="B334" s="406"/>
    </row>
    <row r="335" s="307" customFormat="true" ht="15" customHeight="true" x14ac:dyDescent="0.2">
      <c r="B335" s="406"/>
    </row>
    <row r="336" s="307" customFormat="true" ht="15" customHeight="true" x14ac:dyDescent="0.2">
      <c r="B336" s="406"/>
    </row>
    <row r="337" s="307" customFormat="true" ht="15" customHeight="true" x14ac:dyDescent="0.2">
      <c r="B337" s="406"/>
    </row>
    <row r="338" s="307" customFormat="true" ht="15" customHeight="true" x14ac:dyDescent="0.2">
      <c r="B338" s="406"/>
    </row>
    <row r="339" s="307" customFormat="true" ht="15" customHeight="true" x14ac:dyDescent="0.2">
      <c r="B339" s="406"/>
    </row>
    <row r="340" s="307" customFormat="true" ht="15" customHeight="true" x14ac:dyDescent="0.2">
      <c r="B340" s="406"/>
    </row>
    <row r="341" s="307" customFormat="true" ht="15" customHeight="true" x14ac:dyDescent="0.2">
      <c r="B341" s="406"/>
    </row>
    <row r="342" s="307" customFormat="true" ht="15" customHeight="true" x14ac:dyDescent="0.2">
      <c r="B342" s="406"/>
    </row>
    <row r="343" s="307" customFormat="true" ht="15" customHeight="true" x14ac:dyDescent="0.2">
      <c r="B343" s="406"/>
    </row>
    <row r="344" s="307" customFormat="true" ht="15" customHeight="true" x14ac:dyDescent="0.2">
      <c r="B344" s="406"/>
    </row>
    <row r="345" s="307" customFormat="true" ht="15" customHeight="true" x14ac:dyDescent="0.2">
      <c r="B345" s="406"/>
    </row>
    <row r="346" s="307" customFormat="true" ht="15" customHeight="true" x14ac:dyDescent="0.2">
      <c r="B346" s="406"/>
    </row>
    <row r="347" s="307" customFormat="true" ht="15" customHeight="true" x14ac:dyDescent="0.2">
      <c r="B347" s="406"/>
    </row>
    <row r="348" s="307" customFormat="true" ht="15" customHeight="true" x14ac:dyDescent="0.2">
      <c r="B348" s="406"/>
    </row>
    <row r="349" s="307" customFormat="true" ht="15" customHeight="true" x14ac:dyDescent="0.2">
      <c r="B349" s="406"/>
    </row>
    <row r="350" s="307" customFormat="true" ht="15" customHeight="true" x14ac:dyDescent="0.2">
      <c r="B350" s="406"/>
    </row>
    <row r="351" s="307" customFormat="true" ht="15" customHeight="true" x14ac:dyDescent="0.2">
      <c r="B351" s="406"/>
    </row>
    <row r="352" s="307" customFormat="true" ht="15" customHeight="true" x14ac:dyDescent="0.2">
      <c r="B352" s="406"/>
    </row>
    <row r="353" s="307" customFormat="true" ht="15" customHeight="true" x14ac:dyDescent="0.2">
      <c r="B353" s="406"/>
    </row>
    <row r="354" s="307" customFormat="true" ht="15" customHeight="true" x14ac:dyDescent="0.2">
      <c r="B354" s="406"/>
    </row>
    <row r="355" s="307" customFormat="true" ht="15" customHeight="true" x14ac:dyDescent="0.2">
      <c r="B355" s="406"/>
    </row>
    <row r="356" s="307" customFormat="true" ht="15" customHeight="true" x14ac:dyDescent="0.2">
      <c r="B356" s="406"/>
    </row>
    <row r="357" s="257" customFormat="true" ht="15" customHeight="true" x14ac:dyDescent="0.2">
      <c r="B357" s="511"/>
    </row>
    <row r="358" s="257" customFormat="true" ht="15" customHeight="true" x14ac:dyDescent="0.2">
      <c r="B358" s="511"/>
    </row>
    <row r="359" s="257" customFormat="true" ht="15" customHeight="true" x14ac:dyDescent="0.2">
      <c r="B359" s="511"/>
    </row>
    <row r="360" s="257" customFormat="true" ht="15" customHeight="true" x14ac:dyDescent="0.2">
      <c r="B360" s="511"/>
    </row>
    <row r="361" s="257" customFormat="true" ht="15" customHeight="true" x14ac:dyDescent="0.2">
      <c r="B361" s="511"/>
    </row>
    <row r="362" s="257" customFormat="true" ht="15" customHeight="true" x14ac:dyDescent="0.2">
      <c r="B362" s="511"/>
    </row>
    <row r="363" s="257" customFormat="true" ht="15" customHeight="true" x14ac:dyDescent="0.2">
      <c r="B363" s="511"/>
    </row>
    <row r="364" s="257" customFormat="true" ht="15" customHeight="true" x14ac:dyDescent="0.2">
      <c r="B364" s="511"/>
    </row>
    <row r="365" s="257" customFormat="true" ht="15" customHeight="true" x14ac:dyDescent="0.2">
      <c r="B365" s="511"/>
    </row>
    <row r="366" s="257" customFormat="true" ht="15" customHeight="true" x14ac:dyDescent="0.2">
      <c r="B366" s="511"/>
    </row>
    <row r="367" s="257" customFormat="true" ht="15" customHeight="true" x14ac:dyDescent="0.2">
      <c r="B367" s="511"/>
    </row>
    <row r="368" s="257" customFormat="true" ht="15" customHeight="true" x14ac:dyDescent="0.2">
      <c r="B368" s="511"/>
    </row>
    <row r="369" s="257" customFormat="true" ht="15" customHeight="true" x14ac:dyDescent="0.2">
      <c r="B369" s="511"/>
    </row>
    <row r="370" s="257" customFormat="true" ht="15" customHeight="true" x14ac:dyDescent="0.2">
      <c r="B370" s="511"/>
    </row>
    <row r="371" s="257" customFormat="true" ht="15" customHeight="true" x14ac:dyDescent="0.2">
      <c r="B371" s="511"/>
    </row>
    <row r="372" s="257" customFormat="true" ht="15" customHeight="true" x14ac:dyDescent="0.2">
      <c r="B372" s="511"/>
    </row>
    <row r="373" s="257" customFormat="true" ht="15" customHeight="true" x14ac:dyDescent="0.2">
      <c r="B373" s="511"/>
    </row>
    <row r="374" s="257" customFormat="true" ht="15" customHeight="true" x14ac:dyDescent="0.2">
      <c r="B374" s="511"/>
    </row>
    <row r="375" s="257" customFormat="true" ht="15" customHeight="true" x14ac:dyDescent="0.2">
      <c r="B375" s="511"/>
    </row>
    <row r="376" s="257" customFormat="true" ht="15" customHeight="true" x14ac:dyDescent="0.2">
      <c r="B376" s="511"/>
    </row>
    <row r="377" s="257" customFormat="true" ht="15" customHeight="true" x14ac:dyDescent="0.2">
      <c r="B377" s="511"/>
    </row>
    <row r="378" s="257" customFormat="true" ht="15" customHeight="true" x14ac:dyDescent="0.2">
      <c r="B378" s="511"/>
    </row>
    <row r="379" s="257" customFormat="true" ht="15" customHeight="true" x14ac:dyDescent="0.2">
      <c r="B379" s="511"/>
    </row>
    <row r="380" s="257" customFormat="true" ht="15" customHeight="true" x14ac:dyDescent="0.2">
      <c r="B380" s="511"/>
    </row>
    <row r="381" s="257" customFormat="true" ht="15" customHeight="true" x14ac:dyDescent="0.2">
      <c r="B381" s="511"/>
    </row>
    <row r="382" s="257" customFormat="true" ht="15" customHeight="true" x14ac:dyDescent="0.2">
      <c r="B382" s="511"/>
    </row>
    <row r="383" s="257" customFormat="true" ht="15" customHeight="true" x14ac:dyDescent="0.2">
      <c r="B383" s="511"/>
    </row>
    <row r="384" s="257" customFormat="true" ht="15" customHeight="true" x14ac:dyDescent="0.2">
      <c r="B384" s="511"/>
    </row>
    <row r="385" s="257" customFormat="true" ht="15" customHeight="true" x14ac:dyDescent="0.2">
      <c r="B385" s="511"/>
    </row>
    <row r="386" s="257" customFormat="true" ht="15" customHeight="true" x14ac:dyDescent="0.2">
      <c r="B386" s="511"/>
    </row>
    <row r="387" s="257" customFormat="true" ht="15" customHeight="true" x14ac:dyDescent="0.2">
      <c r="B387" s="511"/>
    </row>
    <row r="388" s="257" customFormat="true" ht="15" customHeight="true" x14ac:dyDescent="0.2">
      <c r="B388" s="511"/>
    </row>
    <row r="389" s="257" customFormat="true" ht="15" customHeight="true" x14ac:dyDescent="0.2">
      <c r="B389" s="511"/>
    </row>
    <row r="390" s="307" customFormat="true" ht="15" customHeight="true" x14ac:dyDescent="0.2">
      <c r="B390" s="406"/>
    </row>
    <row r="391" s="307" customFormat="true" ht="15" customHeight="true" x14ac:dyDescent="0.2">
      <c r="B391" s="406"/>
    </row>
    <row r="392" s="307" customFormat="true" ht="15" customHeight="true" x14ac:dyDescent="0.2"/>
    <row r="393" s="307" customFormat="true" ht="15" customHeight="true" x14ac:dyDescent="0.2"/>
    <row r="394" s="307" customFormat="true" ht="15" customHeight="true" x14ac:dyDescent="0.2"/>
    <row r="395" s="307" customFormat="true" ht="15" customHeight="true" x14ac:dyDescent="0.2"/>
    <row r="396" s="307" customFormat="true" ht="15" customHeight="true" x14ac:dyDescent="0.2"/>
    <row r="397" s="307" customFormat="true" ht="15" customHeight="true" x14ac:dyDescent="0.2"/>
    <row r="398" s="307" customFormat="true" ht="15" customHeight="true" x14ac:dyDescent="0.2"/>
    <row r="399" s="623" customFormat="true" ht="15" customHeight="true" x14ac:dyDescent="0.25">
      <c r="C399" s="1827" t="s">
        <v>223</v>
      </c>
      <c r="D399" s="1828"/>
      <c r="E399" s="1828"/>
      <c r="F399" s="1828"/>
      <c r="H399" s="1827" t="s">
        <v>224</v>
      </c>
      <c r="I399" s="1828"/>
      <c r="J399" s="1828"/>
      <c r="K399" s="1828"/>
      <c r="M399" s="1827" t="s">
        <v>225</v>
      </c>
      <c r="N399" s="1828"/>
      <c r="O399" s="1828"/>
      <c r="P399" s="1828"/>
    </row>
    <row r="400" s="623" customFormat="true" ht="24" customHeight="true" x14ac:dyDescent="0.2">
      <c r="C400" s="1820" t="s">
        <v>226</v>
      </c>
      <c r="D400" s="1718"/>
      <c r="E400" s="1718"/>
      <c r="H400" s="1820" t="s">
        <v>226</v>
      </c>
      <c r="I400" s="1718"/>
      <c r="J400" s="1718"/>
      <c r="M400" s="1820" t="s">
        <v>226</v>
      </c>
      <c r="N400" s="1718"/>
      <c r="O400" s="1718"/>
    </row>
    <row r="401" s="623" customFormat="true" ht="15.95" customHeight="true" x14ac:dyDescent="0.2">
      <c r="C401" s="1829"/>
      <c r="D401" s="1718"/>
      <c r="E401" s="973" t="s">
        <v>227</v>
      </c>
      <c r="H401" s="1829"/>
      <c r="I401" s="1718"/>
      <c r="J401" s="974" t="s">
        <v>227</v>
      </c>
      <c r="M401" s="1829"/>
      <c r="N401" s="1718"/>
      <c r="O401" s="975" t="s">
        <v>227</v>
      </c>
    </row>
    <row r="402" s="623" customFormat="true" ht="15.95" customHeight="true" x14ac:dyDescent="0.2">
      <c r="B402" s="1830" t="s">
        <v>228</v>
      </c>
      <c r="C402" s="1718"/>
      <c r="D402" s="1718"/>
      <c r="E402" s="976" t="s">
        <v>229</v>
      </c>
      <c r="H402" s="1718"/>
      <c r="I402" s="1718"/>
      <c r="J402" s="977" t="s">
        <v>229</v>
      </c>
      <c r="M402" s="1718"/>
      <c r="N402" s="1718"/>
      <c r="O402" s="978" t="s">
        <v>229</v>
      </c>
    </row>
    <row r="403" s="623" customFormat="true" ht="17.1" customHeight="true" x14ac:dyDescent="0.2">
      <c r="B403" s="1718"/>
      <c r="C403" s="1846" t="s">
        <v>329</v>
      </c>
      <c r="D403" s="1718"/>
      <c r="E403" s="979">
        <v>-0.72922932660532747</v>
      </c>
      <c r="H403" s="1846" t="s">
        <v>333</v>
      </c>
      <c r="I403" s="1718"/>
      <c r="J403" s="980">
        <v>0.68554303962823704</v>
      </c>
      <c r="M403" s="1846" t="s">
        <v>330</v>
      </c>
      <c r="N403" s="1718"/>
      <c r="O403" s="981">
        <v>0.60234480698803683</v>
      </c>
    </row>
    <row r="404" s="623" customFormat="true" ht="17.1" customHeight="true" x14ac:dyDescent="0.2">
      <c r="B404" s="1718"/>
      <c r="C404" s="1846" t="s">
        <v>335</v>
      </c>
      <c r="D404" s="1718"/>
      <c r="E404" s="982">
        <v>0.67061092164515868</v>
      </c>
      <c r="H404" s="1846" t="s">
        <v>330</v>
      </c>
      <c r="I404" s="1718"/>
      <c r="J404" s="983">
        <v>0.61799315484579687</v>
      </c>
      <c r="M404" s="1846" t="s">
        <v>329</v>
      </c>
      <c r="N404" s="1718"/>
      <c r="O404" s="984">
        <v>-0.5913686613632666</v>
      </c>
    </row>
    <row r="405" s="623" customFormat="true" ht="17.1" customHeight="true" x14ac:dyDescent="0.2">
      <c r="B405" s="1718"/>
      <c r="C405" s="1846" t="s">
        <v>333</v>
      </c>
      <c r="D405" s="1718"/>
      <c r="E405" s="982">
        <v>0.66259746502849282</v>
      </c>
      <c r="H405" s="1846" t="s">
        <v>335</v>
      </c>
      <c r="I405" s="1718"/>
      <c r="J405" s="983">
        <v>0.60674774571351042</v>
      </c>
      <c r="M405" s="1846" t="s">
        <v>332</v>
      </c>
      <c r="N405" s="1718"/>
      <c r="O405" s="984">
        <v>0.58177321336919496</v>
      </c>
    </row>
    <row r="406" s="623" customFormat="true" ht="17.1" customHeight="true" x14ac:dyDescent="0.2">
      <c r="B406" s="1718"/>
      <c r="C406" s="1846" t="s">
        <v>331</v>
      </c>
      <c r="D406" s="1718"/>
      <c r="E406" s="982">
        <v>0.64346344949040979</v>
      </c>
      <c r="H406" s="1846" t="s">
        <v>329</v>
      </c>
      <c r="I406" s="1718"/>
      <c r="J406" s="983">
        <v>-0.60605431477738281</v>
      </c>
      <c r="M406" s="1846" t="s">
        <v>331</v>
      </c>
      <c r="N406" s="1718"/>
      <c r="O406" s="984">
        <v>0.57243287265262821</v>
      </c>
    </row>
    <row r="407" s="623" customFormat="true" ht="17.1" customHeight="true" x14ac:dyDescent="0.2">
      <c r="B407" s="1718"/>
      <c r="C407" s="1846" t="s">
        <v>330</v>
      </c>
      <c r="D407" s="1718"/>
      <c r="E407" s="982">
        <v>0.63087494583676718</v>
      </c>
      <c r="H407" s="1846" t="s">
        <v>336</v>
      </c>
      <c r="I407" s="1718"/>
      <c r="J407" s="983">
        <v>0.57938073537669188</v>
      </c>
      <c r="M407" s="1846" t="s">
        <v>383</v>
      </c>
      <c r="N407" s="1718"/>
      <c r="O407" s="984">
        <v>-0.50865021441559344</v>
      </c>
    </row>
    <row r="408" s="623" customFormat="true" ht="17.1" customHeight="true" x14ac:dyDescent="0.2">
      <c r="B408" s="1718"/>
      <c r="C408" s="1846" t="s">
        <v>336</v>
      </c>
      <c r="D408" s="1718"/>
      <c r="E408" s="982">
        <v>0.60028682352816232</v>
      </c>
      <c r="H408" s="1846" t="s">
        <v>341</v>
      </c>
      <c r="I408" s="1718"/>
      <c r="J408" s="983">
        <v>0.55145351913755847</v>
      </c>
      <c r="M408" s="1846" t="s">
        <v>339</v>
      </c>
      <c r="N408" s="1718"/>
      <c r="O408" s="984">
        <v>0.48504577963066109</v>
      </c>
    </row>
    <row r="409" s="623" customFormat="true" ht="17.1" customHeight="true" x14ac:dyDescent="0.2">
      <c r="B409" s="1718"/>
      <c r="C409" s="1846" t="s">
        <v>332</v>
      </c>
      <c r="D409" s="1718"/>
      <c r="E409" s="982">
        <v>0.58203410302230307</v>
      </c>
      <c r="H409" s="1846" t="s">
        <v>338</v>
      </c>
      <c r="I409" s="1718"/>
      <c r="J409" s="983">
        <v>0.53017172982271721</v>
      </c>
      <c r="M409" s="1846" t="s">
        <v>335</v>
      </c>
      <c r="N409" s="1718"/>
      <c r="O409" s="984">
        <v>0.4811076753329121</v>
      </c>
    </row>
    <row r="410" s="623" customFormat="true" ht="17.1" customHeight="true" x14ac:dyDescent="0.2">
      <c r="B410" s="1718"/>
      <c r="C410" s="1846" t="s">
        <v>341</v>
      </c>
      <c r="D410" s="1718"/>
      <c r="E410" s="982">
        <v>0.55508977005480331</v>
      </c>
      <c r="H410" s="1846" t="s">
        <v>332</v>
      </c>
      <c r="I410" s="1718"/>
      <c r="J410" s="983">
        <v>0.49815927303081176</v>
      </c>
      <c r="M410" s="1846" t="s">
        <v>336</v>
      </c>
      <c r="N410" s="1718"/>
      <c r="O410" s="984">
        <v>0.43369981532820101</v>
      </c>
    </row>
    <row r="411" s="623" customFormat="true" ht="17.1" customHeight="true" x14ac:dyDescent="0.2">
      <c r="B411" s="1718"/>
      <c r="C411" s="1846" t="s">
        <v>344</v>
      </c>
      <c r="D411" s="1718"/>
      <c r="E411" s="982">
        <v>0.47481725878885384</v>
      </c>
      <c r="H411" s="1846" t="s">
        <v>339</v>
      </c>
      <c r="I411" s="1718"/>
      <c r="J411" s="983">
        <v>0.47702081870036861</v>
      </c>
      <c r="M411" s="1846" t="s">
        <v>334</v>
      </c>
      <c r="N411" s="1718"/>
      <c r="O411" s="984">
        <v>0.4129005356192702</v>
      </c>
    </row>
    <row r="412" s="623" customFormat="true" ht="17.1" customHeight="true" x14ac:dyDescent="0.2">
      <c r="B412" s="1718"/>
      <c r="C412" s="1846" t="s">
        <v>339</v>
      </c>
      <c r="D412" s="1718"/>
      <c r="E412" s="982">
        <v>0.43740672017071985</v>
      </c>
      <c r="H412" s="1846" t="s">
        <v>344</v>
      </c>
      <c r="I412" s="1718"/>
      <c r="J412" s="983">
        <v>0.47437922783719805</v>
      </c>
      <c r="M412" s="1846" t="s">
        <v>337</v>
      </c>
      <c r="N412" s="1718"/>
      <c r="O412" s="984">
        <v>0.39123935385456304</v>
      </c>
    </row>
    <row r="413" s="623" customFormat="true" ht="17.1" customHeight="true" x14ac:dyDescent="0.2">
      <c r="B413" s="1718"/>
      <c r="C413" s="1846" t="s">
        <v>334</v>
      </c>
      <c r="D413" s="1718"/>
      <c r="E413" s="982">
        <v>0.41483426889051839</v>
      </c>
      <c r="H413" s="1846" t="s">
        <v>331</v>
      </c>
      <c r="I413" s="1718"/>
      <c r="J413" s="983">
        <v>0.45707709573755168</v>
      </c>
      <c r="M413" s="1846" t="s">
        <v>333</v>
      </c>
      <c r="N413" s="1718"/>
      <c r="O413" s="984">
        <v>0.39100586094352496</v>
      </c>
    </row>
    <row r="414" s="623" customFormat="true" ht="17.1" customHeight="true" x14ac:dyDescent="0.2">
      <c r="B414" s="1718"/>
      <c r="C414" s="1846" t="s">
        <v>383</v>
      </c>
      <c r="D414" s="1718"/>
      <c r="E414" s="982">
        <v>-0.40944260540996974</v>
      </c>
      <c r="H414" s="1846" t="s">
        <v>349</v>
      </c>
      <c r="I414" s="1718"/>
      <c r="J414" s="983">
        <v>-0.43073995303716262</v>
      </c>
      <c r="M414" s="1846" t="s">
        <v>341</v>
      </c>
      <c r="N414" s="1718"/>
      <c r="O414" s="984">
        <v>0.3718531642148214</v>
      </c>
    </row>
    <row r="415" s="623" customFormat="true" ht="17.1" customHeight="true" x14ac:dyDescent="0.2">
      <c r="B415" s="1718"/>
      <c r="C415" s="1846" t="s">
        <v>384</v>
      </c>
      <c r="D415" s="1718"/>
      <c r="E415" s="982">
        <v>0.38912115603128844</v>
      </c>
      <c r="H415" s="1846" t="s">
        <v>334</v>
      </c>
      <c r="I415" s="1718"/>
      <c r="J415" s="983">
        <v>0.4039822634479609</v>
      </c>
      <c r="M415" s="1846" t="s">
        <v>342</v>
      </c>
      <c r="N415" s="1718"/>
      <c r="O415" s="984">
        <v>-0.3458260024463421</v>
      </c>
    </row>
    <row r="416" s="623" customFormat="true" ht="17.1" customHeight="true" x14ac:dyDescent="0.2">
      <c r="B416" s="1718"/>
      <c r="C416" s="1846" t="s">
        <v>346</v>
      </c>
      <c r="D416" s="1718"/>
      <c r="E416" s="982">
        <v>0.36546502530134156</v>
      </c>
      <c r="H416" s="1846" t="s">
        <v>345</v>
      </c>
      <c r="I416" s="1718"/>
      <c r="J416" s="983">
        <v>-0.39912434864240631</v>
      </c>
      <c r="M416" s="1846" t="s">
        <v>344</v>
      </c>
      <c r="N416" s="1718"/>
      <c r="O416" s="984">
        <v>0.32962457708893406</v>
      </c>
    </row>
    <row r="417" s="623" customFormat="true" ht="17.1" customHeight="true" x14ac:dyDescent="0.2">
      <c r="B417" s="1718"/>
      <c r="C417" s="1846" t="s">
        <v>360</v>
      </c>
      <c r="D417" s="1718"/>
      <c r="E417" s="982">
        <v>-0.36482454921761398</v>
      </c>
      <c r="H417" s="1846" t="s">
        <v>346</v>
      </c>
      <c r="I417" s="1718"/>
      <c r="J417" s="983">
        <v>0.37319199333816699</v>
      </c>
      <c r="M417" s="1846" t="s">
        <v>343</v>
      </c>
      <c r="N417" s="1718"/>
      <c r="O417" s="984">
        <v>0.30928092028623988</v>
      </c>
    </row>
    <row r="418" s="623" customFormat="true" ht="17.1" customHeight="true" x14ac:dyDescent="0.2">
      <c r="B418" s="1718"/>
      <c r="C418" s="1846" t="s">
        <v>345</v>
      </c>
      <c r="D418" s="1718"/>
      <c r="E418" s="982">
        <v>-0.3541258934343301</v>
      </c>
      <c r="H418" s="1846" t="s">
        <v>385</v>
      </c>
      <c r="I418" s="1718"/>
      <c r="J418" s="983">
        <v>-0.36588678015146414</v>
      </c>
      <c r="M418" s="1846" t="s">
        <v>350</v>
      </c>
      <c r="N418" s="1718"/>
      <c r="O418" s="984">
        <v>-0.29712130511947027</v>
      </c>
    </row>
    <row r="419" s="623" customFormat="true" ht="17.1" customHeight="true" x14ac:dyDescent="0.2">
      <c r="B419" s="1718"/>
      <c r="C419" s="1846" t="s">
        <v>338</v>
      </c>
      <c r="D419" s="1718"/>
      <c r="E419" s="982">
        <v>0.34716840428901469</v>
      </c>
      <c r="H419" s="1846" t="s">
        <v>354</v>
      </c>
      <c r="I419" s="1718"/>
      <c r="J419" s="983">
        <v>-0.36483208166859521</v>
      </c>
      <c r="M419" s="1846" t="s">
        <v>345</v>
      </c>
      <c r="N419" s="1718"/>
      <c r="O419" s="984">
        <v>-0.27875867740140847</v>
      </c>
    </row>
    <row r="420" s="623" customFormat="true" ht="17.1" customHeight="true" x14ac:dyDescent="0.2">
      <c r="B420" s="1718"/>
      <c r="C420" s="1846" t="s">
        <v>337</v>
      </c>
      <c r="D420" s="1718"/>
      <c r="E420" s="982">
        <v>0.3454756843547333</v>
      </c>
      <c r="H420" s="1846" t="s">
        <v>384</v>
      </c>
      <c r="I420" s="1718"/>
      <c r="J420" s="983">
        <v>0.36285932239131263</v>
      </c>
      <c r="M420" s="1846" t="s">
        <v>384</v>
      </c>
      <c r="N420" s="1718"/>
      <c r="O420" s="984">
        <v>0.25201170860929067</v>
      </c>
    </row>
    <row r="421" s="623" customFormat="true" ht="17.1" customHeight="true" x14ac:dyDescent="0.2">
      <c r="B421" s="1718"/>
      <c r="C421" s="1846" t="s">
        <v>349</v>
      </c>
      <c r="D421" s="1718"/>
      <c r="E421" s="982">
        <v>-0.34536706586795335</v>
      </c>
      <c r="H421" s="1846" t="s">
        <v>352</v>
      </c>
      <c r="I421" s="1718"/>
      <c r="J421" s="983">
        <v>0.36065376321858789</v>
      </c>
      <c r="M421" s="1846" t="s">
        <v>347</v>
      </c>
      <c r="N421" s="1718"/>
      <c r="O421" s="984">
        <v>0.25179784940243866</v>
      </c>
    </row>
    <row r="422" s="623" customFormat="true" ht="17.1" customHeight="true" x14ac:dyDescent="0.2">
      <c r="B422" s="1718"/>
      <c r="C422" s="1846" t="s">
        <v>356</v>
      </c>
      <c r="D422" s="1718"/>
      <c r="E422" s="982">
        <v>0.3190129841654859</v>
      </c>
      <c r="H422" s="1846" t="s">
        <v>337</v>
      </c>
      <c r="I422" s="1718"/>
      <c r="J422" s="983">
        <v>0.35375754826918254</v>
      </c>
      <c r="M422" s="1846" t="s">
        <v>338</v>
      </c>
      <c r="N422" s="1718"/>
      <c r="O422" s="984">
        <v>0.23900151534390152</v>
      </c>
    </row>
    <row r="423" s="623" customFormat="true" ht="17.1" customHeight="true" x14ac:dyDescent="0.2">
      <c r="B423" s="1718"/>
      <c r="C423" s="1846" t="s">
        <v>352</v>
      </c>
      <c r="D423" s="1718"/>
      <c r="E423" s="982">
        <v>0.29913669192429787</v>
      </c>
      <c r="H423" s="1846" t="s">
        <v>383</v>
      </c>
      <c r="I423" s="1718"/>
      <c r="J423" s="983">
        <v>-0.33080558805689209</v>
      </c>
      <c r="M423" s="1846" t="s">
        <v>348</v>
      </c>
      <c r="N423" s="1718"/>
      <c r="O423" s="984">
        <v>0.2352415054494699</v>
      </c>
    </row>
    <row r="424" s="623" customFormat="true" ht="17.1" customHeight="true" x14ac:dyDescent="0.2">
      <c r="B424" s="1718"/>
      <c r="C424" s="1846" t="s">
        <v>347</v>
      </c>
      <c r="D424" s="1718"/>
      <c r="E424" s="982">
        <v>0.29353842438806332</v>
      </c>
      <c r="H424" s="1846" t="s">
        <v>348</v>
      </c>
      <c r="I424" s="1718"/>
      <c r="J424" s="983">
        <v>0.28248944209721005</v>
      </c>
      <c r="M424" s="1846" t="s">
        <v>356</v>
      </c>
      <c r="N424" s="1718"/>
      <c r="O424" s="984">
        <v>0.23172341910832089</v>
      </c>
    </row>
    <row r="425" s="623" customFormat="true" ht="17.1" customHeight="true" x14ac:dyDescent="0.2">
      <c r="B425" s="1718"/>
      <c r="C425" s="1846" t="s">
        <v>350</v>
      </c>
      <c r="D425" s="1718"/>
      <c r="E425" s="982">
        <v>-0.28524315442298737</v>
      </c>
      <c r="H425" s="1846" t="s">
        <v>350</v>
      </c>
      <c r="I425" s="1718"/>
      <c r="J425" s="983">
        <v>-0.28058745306526045</v>
      </c>
      <c r="M425" s="1846" t="s">
        <v>360</v>
      </c>
      <c r="N425" s="1718"/>
      <c r="O425" s="984">
        <v>-0.22496197214636188</v>
      </c>
    </row>
    <row r="426" s="623" customFormat="true" ht="17.1" customHeight="true" x14ac:dyDescent="0.2">
      <c r="B426" s="1718"/>
      <c r="C426" s="1846" t="s">
        <v>342</v>
      </c>
      <c r="D426" s="1718"/>
      <c r="E426" s="982">
        <v>-0.27298679770932116</v>
      </c>
      <c r="H426" s="1846" t="s">
        <v>386</v>
      </c>
      <c r="I426" s="1718"/>
      <c r="J426" s="983">
        <v>-0.27781560582155973</v>
      </c>
      <c r="M426" s="1846" t="s">
        <v>385</v>
      </c>
      <c r="N426" s="1718"/>
      <c r="O426" s="984">
        <v>0.22425353775127455</v>
      </c>
    </row>
    <row r="427" s="623" customFormat="true" ht="17.1" customHeight="true" x14ac:dyDescent="0.2">
      <c r="B427" s="1718"/>
      <c r="C427" s="1846" t="s">
        <v>340</v>
      </c>
      <c r="D427" s="1718"/>
      <c r="E427" s="982">
        <v>0.26501792576281608</v>
      </c>
      <c r="H427" s="1846" t="s">
        <v>351</v>
      </c>
      <c r="I427" s="1718"/>
      <c r="J427" s="983">
        <v>0.26548884542062384</v>
      </c>
      <c r="M427" s="1846" t="s">
        <v>340</v>
      </c>
      <c r="N427" s="1718"/>
      <c r="O427" s="984">
        <v>0.22065329519813243</v>
      </c>
    </row>
    <row r="428" s="623" customFormat="true" ht="17.1" customHeight="true" x14ac:dyDescent="0.2">
      <c r="B428" s="1718"/>
      <c r="C428" s="1846" t="s">
        <v>348</v>
      </c>
      <c r="D428" s="1718"/>
      <c r="E428" s="982">
        <v>0.2452562803451809</v>
      </c>
      <c r="H428" s="1846" t="s">
        <v>347</v>
      </c>
      <c r="I428" s="1718"/>
      <c r="J428" s="983">
        <v>0.26452067159500925</v>
      </c>
      <c r="M428" s="1846" t="s">
        <v>351</v>
      </c>
      <c r="N428" s="1718"/>
      <c r="O428" s="984">
        <v>0.21257393117793311</v>
      </c>
    </row>
    <row r="429" s="623" customFormat="true" ht="17.1" customHeight="true" x14ac:dyDescent="0.2">
      <c r="B429" s="1718"/>
      <c r="C429" s="1846" t="s">
        <v>351</v>
      </c>
      <c r="D429" s="1718"/>
      <c r="E429" s="982">
        <v>0.2199044965416449</v>
      </c>
      <c r="H429" s="1846" t="s">
        <v>340</v>
      </c>
      <c r="I429" s="1718"/>
      <c r="J429" s="983">
        <v>0.25704392181587737</v>
      </c>
      <c r="M429" s="1846" t="s">
        <v>355</v>
      </c>
      <c r="N429" s="1718"/>
      <c r="O429" s="984">
        <v>0.20521063998730443</v>
      </c>
    </row>
    <row r="430" s="623" customFormat="true" ht="17.1" customHeight="true" x14ac:dyDescent="0.2">
      <c r="B430" s="1718"/>
      <c r="C430" s="1846" t="s">
        <v>343</v>
      </c>
      <c r="D430" s="1718"/>
      <c r="E430" s="982">
        <v>0.19825586277036417</v>
      </c>
      <c r="H430" s="1846" t="s">
        <v>358</v>
      </c>
      <c r="I430" s="1718"/>
      <c r="J430" s="983">
        <v>-0.25014396209076495</v>
      </c>
      <c r="M430" s="1846" t="s">
        <v>353</v>
      </c>
      <c r="N430" s="1718"/>
      <c r="O430" s="984">
        <v>0.19969325087580594</v>
      </c>
    </row>
    <row r="431" s="623" customFormat="true" ht="17.1" customHeight="true" x14ac:dyDescent="0.2">
      <c r="B431" s="1718"/>
      <c r="C431" s="1846" t="s">
        <v>357</v>
      </c>
      <c r="D431" s="1718"/>
      <c r="E431" s="982">
        <v>-0.18362414884812717</v>
      </c>
      <c r="H431" s="1846" t="s">
        <v>356</v>
      </c>
      <c r="I431" s="1718"/>
      <c r="J431" s="983">
        <v>0.22643545492731101</v>
      </c>
      <c r="M431" s="1846" t="s">
        <v>346</v>
      </c>
      <c r="N431" s="1718"/>
      <c r="O431" s="984">
        <v>0.18138359291309014</v>
      </c>
    </row>
    <row r="432" s="623" customFormat="true" ht="17.1" customHeight="true" x14ac:dyDescent="0.2">
      <c r="B432" s="1718"/>
      <c r="C432" s="1846" t="s">
        <v>362</v>
      </c>
      <c r="D432" s="1718"/>
      <c r="E432" s="982">
        <v>0.14690769000039691</v>
      </c>
      <c r="H432" s="1846" t="s">
        <v>342</v>
      </c>
      <c r="I432" s="1718"/>
      <c r="J432" s="983">
        <v>-0.19999345245641464</v>
      </c>
      <c r="M432" s="1846" t="s">
        <v>361</v>
      </c>
      <c r="N432" s="1718"/>
      <c r="O432" s="984">
        <v>0.1809083660023057</v>
      </c>
    </row>
    <row r="433" s="623" customFormat="true" ht="17.1" customHeight="true" x14ac:dyDescent="0.2">
      <c r="B433" s="1718"/>
      <c r="C433" s="1846" t="s">
        <v>385</v>
      </c>
      <c r="D433" s="1718"/>
      <c r="E433" s="982">
        <v>-0.1425424702258789</v>
      </c>
      <c r="H433" s="1846" t="s">
        <v>267</v>
      </c>
      <c r="I433" s="1718"/>
      <c r="J433" s="983">
        <v>-0.15880205396228778</v>
      </c>
      <c r="M433" s="1846" t="s">
        <v>366</v>
      </c>
      <c r="N433" s="1718"/>
      <c r="O433" s="984">
        <v>0.16314867883821257</v>
      </c>
    </row>
    <row r="434" s="623" customFormat="true" ht="17.1" customHeight="true" x14ac:dyDescent="0.2">
      <c r="B434" s="1718"/>
      <c r="C434" s="1846" t="s">
        <v>366</v>
      </c>
      <c r="D434" s="1718"/>
      <c r="E434" s="982">
        <v>0.1390075843640495</v>
      </c>
      <c r="H434" s="1846" t="s">
        <v>269</v>
      </c>
      <c r="I434" s="1718"/>
      <c r="J434" s="983">
        <v>-0.12948906092241</v>
      </c>
      <c r="M434" s="1846" t="s">
        <v>352</v>
      </c>
      <c r="N434" s="1718"/>
      <c r="O434" s="984">
        <v>0.16042914773681169</v>
      </c>
    </row>
    <row r="435" s="623" customFormat="true" ht="17.1" customHeight="true" x14ac:dyDescent="0.2">
      <c r="B435" s="1718"/>
      <c r="C435" s="1846" t="s">
        <v>358</v>
      </c>
      <c r="D435" s="1718"/>
      <c r="E435" s="982">
        <v>-0.13494781080667931</v>
      </c>
      <c r="H435" s="1846" t="s">
        <v>355</v>
      </c>
      <c r="I435" s="1718"/>
      <c r="J435" s="983">
        <v>-0.10916795190256694</v>
      </c>
      <c r="M435" s="1846" t="s">
        <v>354</v>
      </c>
      <c r="N435" s="1718"/>
      <c r="O435" s="984">
        <v>-0.15186984681950197</v>
      </c>
    </row>
    <row r="436" s="623" customFormat="true" ht="17.1" customHeight="true" x14ac:dyDescent="0.2">
      <c r="B436" s="1718"/>
      <c r="C436" s="1846" t="s">
        <v>355</v>
      </c>
      <c r="D436" s="1718"/>
      <c r="E436" s="982">
        <v>0.13414588291935539</v>
      </c>
      <c r="H436" s="1846" t="s">
        <v>357</v>
      </c>
      <c r="I436" s="1718"/>
      <c r="J436" s="983">
        <v>-9.675691930773761E-2</v>
      </c>
      <c r="M436" s="1846" t="s">
        <v>362</v>
      </c>
      <c r="N436" s="1718"/>
      <c r="O436" s="984">
        <v>0.14280270936627154</v>
      </c>
    </row>
    <row r="437" s="623" customFormat="true" ht="17.1" customHeight="true" x14ac:dyDescent="0.2">
      <c r="B437" s="1718"/>
      <c r="C437" s="1846" t="s">
        <v>386</v>
      </c>
      <c r="D437" s="1718"/>
      <c r="E437" s="982">
        <v>-0.11968631014574975</v>
      </c>
      <c r="H437" s="1846" t="s">
        <v>343</v>
      </c>
      <c r="I437" s="1718"/>
      <c r="J437" s="983">
        <v>-9.6316228050867286E-2</v>
      </c>
      <c r="M437" s="1846" t="s">
        <v>267</v>
      </c>
      <c r="N437" s="1718"/>
      <c r="O437" s="984">
        <v>0.13890910128226552</v>
      </c>
    </row>
    <row r="438" s="623" customFormat="true" ht="17.1" customHeight="true" x14ac:dyDescent="0.2">
      <c r="B438" s="1718"/>
      <c r="C438" s="1846" t="s">
        <v>365</v>
      </c>
      <c r="D438" s="1718"/>
      <c r="E438" s="982">
        <v>-0.1061781359498248</v>
      </c>
      <c r="H438" s="1846" t="s">
        <v>365</v>
      </c>
      <c r="I438" s="1718"/>
      <c r="J438" s="983">
        <v>-9.1588866158831939E-2</v>
      </c>
      <c r="M438" s="1846" t="s">
        <v>268</v>
      </c>
      <c r="N438" s="1718"/>
      <c r="O438" s="984">
        <v>0.13226518708479371</v>
      </c>
    </row>
    <row r="439" s="623" customFormat="true" ht="17.1" customHeight="true" x14ac:dyDescent="0.2">
      <c r="B439" s="1718"/>
      <c r="C439" s="1846" t="s">
        <v>354</v>
      </c>
      <c r="D439" s="1718"/>
      <c r="E439" s="982">
        <v>-9.23750886898764E-2</v>
      </c>
      <c r="H439" s="1846" t="s">
        <v>363</v>
      </c>
      <c r="I439" s="1718"/>
      <c r="J439" s="983">
        <v>8.4980407221494109E-2</v>
      </c>
      <c r="M439" s="1846" t="s">
        <v>363</v>
      </c>
      <c r="N439" s="1718"/>
      <c r="O439" s="984">
        <v>0.11937999275793371</v>
      </c>
    </row>
    <row r="440" s="623" customFormat="true" ht="17.1" customHeight="true" x14ac:dyDescent="0.2">
      <c r="B440" s="1718"/>
      <c r="C440" s="1846" t="s">
        <v>368</v>
      </c>
      <c r="D440" s="1718"/>
      <c r="E440" s="982">
        <v>-7.8341285788252002E-2</v>
      </c>
      <c r="H440" s="1846" t="s">
        <v>368</v>
      </c>
      <c r="I440" s="1718"/>
      <c r="J440" s="983">
        <v>-7.36389805053001E-2</v>
      </c>
      <c r="M440" s="1846" t="s">
        <v>358</v>
      </c>
      <c r="N440" s="1718"/>
      <c r="O440" s="984">
        <v>-0.11726604319628142</v>
      </c>
    </row>
    <row r="441" s="623" customFormat="true" ht="17.1" customHeight="true" x14ac:dyDescent="0.2">
      <c r="B441" s="1718"/>
      <c r="C441" s="1846" t="s">
        <v>387</v>
      </c>
      <c r="D441" s="1718"/>
      <c r="E441" s="982">
        <v>7.4766099696866498E-2</v>
      </c>
      <c r="H441" s="1846" t="s">
        <v>362</v>
      </c>
      <c r="I441" s="1718"/>
      <c r="J441" s="983">
        <v>6.7892522382705281E-2</v>
      </c>
      <c r="M441" s="1846" t="s">
        <v>365</v>
      </c>
      <c r="N441" s="1718"/>
      <c r="O441" s="984">
        <v>-7.8721578730289316E-2</v>
      </c>
    </row>
    <row r="442" s="623" customFormat="true" ht="17.1" customHeight="true" x14ac:dyDescent="0.2">
      <c r="B442" s="1718"/>
      <c r="C442" s="1846" t="s">
        <v>353</v>
      </c>
      <c r="D442" s="1718"/>
      <c r="E442" s="982">
        <v>6.7874660099225576E-2</v>
      </c>
      <c r="H442" s="1846" t="s">
        <v>388</v>
      </c>
      <c r="I442" s="1718"/>
      <c r="J442" s="983">
        <v>-6.7731815750457627E-2</v>
      </c>
      <c r="M442" s="1846" t="s">
        <v>349</v>
      </c>
      <c r="N442" s="1718"/>
      <c r="O442" s="984">
        <v>-7.1804944272012686E-2</v>
      </c>
    </row>
    <row r="443" s="623" customFormat="true" ht="17.1" customHeight="true" x14ac:dyDescent="0.2">
      <c r="B443" s="1718"/>
      <c r="C443" s="1846" t="s">
        <v>363</v>
      </c>
      <c r="D443" s="1718"/>
      <c r="E443" s="982">
        <v>5.6431416532764025E-2</v>
      </c>
      <c r="H443" s="1846" t="s">
        <v>366</v>
      </c>
      <c r="I443" s="1718"/>
      <c r="J443" s="983">
        <v>6.2016745178455485E-2</v>
      </c>
      <c r="M443" s="1846" t="s">
        <v>387</v>
      </c>
      <c r="N443" s="1718"/>
      <c r="O443" s="984">
        <v>6.9804234701519322E-2</v>
      </c>
    </row>
    <row r="444" s="623" customFormat="true" ht="17.1" customHeight="true" x14ac:dyDescent="0.2">
      <c r="B444" s="1718"/>
      <c r="C444" s="1846" t="s">
        <v>388</v>
      </c>
      <c r="D444" s="1718"/>
      <c r="E444" s="982">
        <v>-4.1112600192805548E-2</v>
      </c>
      <c r="H444" s="1846" t="s">
        <v>271</v>
      </c>
      <c r="I444" s="1718"/>
      <c r="J444" s="983">
        <v>-6.0509222563483914E-2</v>
      </c>
      <c r="M444" s="1846" t="s">
        <v>386</v>
      </c>
      <c r="N444" s="1718"/>
      <c r="O444" s="984">
        <v>-6.9744437693638459E-2</v>
      </c>
    </row>
    <row r="445" s="623" customFormat="true" ht="17.1" customHeight="true" x14ac:dyDescent="0.2">
      <c r="B445" s="1718"/>
      <c r="C445" s="1846" t="s">
        <v>389</v>
      </c>
      <c r="D445" s="1718"/>
      <c r="E445" s="982">
        <v>-4.0539543615312396E-2</v>
      </c>
      <c r="H445" s="1846" t="s">
        <v>360</v>
      </c>
      <c r="I445" s="1718"/>
      <c r="J445" s="983">
        <v>-5.5883954694979768E-2</v>
      </c>
      <c r="M445" s="1846" t="s">
        <v>389</v>
      </c>
      <c r="N445" s="1718"/>
      <c r="O445" s="984">
        <v>-5.1452812272307732E-2</v>
      </c>
    </row>
    <row r="446" s="623" customFormat="true" ht="17.1" customHeight="true" x14ac:dyDescent="0.2">
      <c r="C446" s="1846" t="s">
        <v>361</v>
      </c>
      <c r="D446" s="1718"/>
      <c r="E446" s="982">
        <v>-2.9940166845242824E-2</v>
      </c>
      <c r="H446" s="1846" t="s">
        <v>390</v>
      </c>
      <c r="I446" s="1718"/>
      <c r="J446" s="983">
        <v>-5.3728288042221836E-2</v>
      </c>
      <c r="M446" s="1846" t="s">
        <v>388</v>
      </c>
      <c r="N446" s="1718"/>
      <c r="O446" s="984">
        <v>-4.4920105130709327E-2</v>
      </c>
    </row>
    <row r="447" s="623" customFormat="true" ht="17.1" customHeight="true" x14ac:dyDescent="0.2">
      <c r="C447" s="1846" t="s">
        <v>390</v>
      </c>
      <c r="D447" s="1718"/>
      <c r="E447" s="982">
        <v>-2.2716129436215444E-2</v>
      </c>
      <c r="H447" s="1846" t="s">
        <v>391</v>
      </c>
      <c r="I447" s="1718"/>
      <c r="J447" s="983">
        <v>-5.3165162063713474E-2</v>
      </c>
      <c r="M447" s="1846" t="s">
        <v>271</v>
      </c>
      <c r="N447" s="1718"/>
      <c r="O447" s="984">
        <v>-4.3425955460640611E-2</v>
      </c>
    </row>
    <row r="448" s="623" customFormat="true" ht="17.1" customHeight="true" x14ac:dyDescent="0.2">
      <c r="C448" s="1846" t="s">
        <v>392</v>
      </c>
      <c r="D448" s="1718"/>
      <c r="E448" s="982">
        <v>-1.1897919636382811E-2</v>
      </c>
      <c r="H448" s="1846" t="s">
        <v>392</v>
      </c>
      <c r="I448" s="1718"/>
      <c r="J448" s="983">
        <v>-4.1163264392543114E-2</v>
      </c>
      <c r="M448" s="1846" t="s">
        <v>357</v>
      </c>
      <c r="N448" s="1718"/>
      <c r="O448" s="984">
        <v>-3.7513753700960203E-2</v>
      </c>
    </row>
    <row r="449" s="623" customFormat="true" ht="17.1" customHeight="true" x14ac:dyDescent="0.2">
      <c r="C449" s="1846" t="s">
        <v>370</v>
      </c>
      <c r="D449" s="1718"/>
      <c r="E449" s="982">
        <v>1.0136969259615772E-2</v>
      </c>
      <c r="H449" s="1846" t="s">
        <v>387</v>
      </c>
      <c r="I449" s="1718"/>
      <c r="J449" s="983">
        <v>4.0062998188441896E-2</v>
      </c>
      <c r="M449" s="1846" t="s">
        <v>269</v>
      </c>
      <c r="N449" s="1718"/>
      <c r="O449" s="984">
        <v>3.3069352208617182E-2</v>
      </c>
    </row>
    <row r="450" s="623" customFormat="true" ht="17.1" customHeight="true" x14ac:dyDescent="0.2">
      <c r="C450" s="1846" t="s">
        <v>393</v>
      </c>
      <c r="D450" s="1718"/>
      <c r="E450" s="982">
        <v>5.4620249385772873E-3</v>
      </c>
      <c r="H450" s="1846" t="s">
        <v>286</v>
      </c>
      <c r="I450" s="1718"/>
      <c r="J450" s="983">
        <v>-3.6484824219322039E-2</v>
      </c>
      <c r="M450" s="1846" t="s">
        <v>391</v>
      </c>
      <c r="N450" s="1718"/>
      <c r="O450" s="984">
        <v>-2.5026105975755133E-2</v>
      </c>
    </row>
    <row r="451" s="623" customFormat="true" ht="17.1" customHeight="true" x14ac:dyDescent="0.2">
      <c r="C451" s="1846" t="s">
        <v>394</v>
      </c>
      <c r="D451" s="1718"/>
      <c r="E451" s="982">
        <v>3.1977519196077276E-3</v>
      </c>
      <c r="H451" s="1846" t="s">
        <v>389</v>
      </c>
      <c r="I451" s="1718"/>
      <c r="J451" s="983">
        <v>-3.5962770940232126E-2</v>
      </c>
      <c r="M451" s="1846" t="s">
        <v>368</v>
      </c>
      <c r="N451" s="1718"/>
      <c r="O451" s="984">
        <v>-2.3998220211349123E-2</v>
      </c>
    </row>
    <row r="452" s="623" customFormat="true" ht="17.1" customHeight="true" x14ac:dyDescent="0.2">
      <c r="C452" s="1846" t="s">
        <v>395</v>
      </c>
      <c r="D452" s="1718"/>
      <c r="E452" s="985">
        <v>1.4748660940061013E-3</v>
      </c>
      <c r="H452" s="1846" t="s">
        <v>361</v>
      </c>
      <c r="I452" s="1718"/>
      <c r="J452" s="983">
        <v>3.0058485091643855E-2</v>
      </c>
      <c r="M452" s="1846" t="s">
        <v>370</v>
      </c>
      <c r="N452" s="1718"/>
      <c r="O452" s="984">
        <v>2.2602671134260045E-2</v>
      </c>
    </row>
    <row r="453" s="623" customFormat="true" ht="17.1" customHeight="true" x14ac:dyDescent="0.2">
      <c r="C453" s="1829"/>
      <c r="D453" s="1844"/>
      <c r="E453" s="637"/>
      <c r="H453" s="1846" t="s">
        <v>268</v>
      </c>
      <c r="I453" s="1718"/>
      <c r="J453" s="983">
        <v>-2.6553996670651968E-2</v>
      </c>
      <c r="M453" s="1846" t="s">
        <v>394</v>
      </c>
      <c r="N453" s="1718"/>
      <c r="O453" s="984">
        <v>-2.0085354110692403E-2</v>
      </c>
    </row>
    <row r="454" s="623" customFormat="true" ht="17.1" customHeight="true" x14ac:dyDescent="0.2">
      <c r="C454" s="1829"/>
      <c r="D454" s="1844"/>
      <c r="E454" s="637"/>
      <c r="H454" s="1846" t="s">
        <v>394</v>
      </c>
      <c r="I454" s="1718"/>
      <c r="J454" s="983">
        <v>-1.4226326251639412E-2</v>
      </c>
      <c r="M454" s="1846" t="s">
        <v>396</v>
      </c>
      <c r="N454" s="1718"/>
      <c r="O454" s="984">
        <v>-1.8331475516133837E-2</v>
      </c>
    </row>
    <row r="455" s="623" customFormat="true" ht="17.1" customHeight="true" x14ac:dyDescent="0.2">
      <c r="C455" s="1829"/>
      <c r="D455" s="1718"/>
      <c r="H455" s="1846" t="s">
        <v>370</v>
      </c>
      <c r="I455" s="1718"/>
      <c r="J455" s="983">
        <v>1.4131875508120508E-2</v>
      </c>
      <c r="M455" s="1846" t="s">
        <v>288</v>
      </c>
      <c r="N455" s="1718"/>
      <c r="O455" s="984">
        <v>1.2773373502639082E-2</v>
      </c>
    </row>
    <row r="456" s="623" customFormat="true" ht="17.1" customHeight="true" x14ac:dyDescent="0.2">
      <c r="C456" s="1820" t="s">
        <v>301</v>
      </c>
      <c r="D456" s="1718"/>
      <c r="E456" s="1718"/>
      <c r="H456" s="1846" t="s">
        <v>395</v>
      </c>
      <c r="I456" s="1718"/>
      <c r="J456" s="983">
        <v>-1.3582872774276002E-2</v>
      </c>
      <c r="M456" s="1846" t="s">
        <v>392</v>
      </c>
      <c r="N456" s="1718"/>
      <c r="O456" s="984">
        <v>-9.8139887771615843E-3</v>
      </c>
    </row>
    <row r="457" s="623" customFormat="true" ht="17.1" customHeight="true" x14ac:dyDescent="0.2">
      <c r="C457" s="1829"/>
      <c r="D457" s="1718"/>
      <c r="E457" s="986" t="s">
        <v>302</v>
      </c>
      <c r="H457" s="1846" t="s">
        <v>393</v>
      </c>
      <c r="I457" s="1718"/>
      <c r="J457" s="983">
        <v>9.7260935262388076E-3</v>
      </c>
      <c r="M457" s="1846" t="s">
        <v>390</v>
      </c>
      <c r="N457" s="1718"/>
      <c r="O457" s="984">
        <v>-8.6320456328346992E-3</v>
      </c>
    </row>
    <row r="458" s="623" customFormat="true" ht="17.1" customHeight="true" x14ac:dyDescent="0.2">
      <c r="C458" s="1846" t="s">
        <v>331</v>
      </c>
      <c r="D458" s="1718"/>
      <c r="E458" s="979">
        <v>0.41404521083009715</v>
      </c>
      <c r="H458" s="1846" t="s">
        <v>396</v>
      </c>
      <c r="I458" s="1718"/>
      <c r="J458" s="983">
        <v>-9.6727230672874649E-3</v>
      </c>
      <c r="M458" s="1846" t="s">
        <v>393</v>
      </c>
      <c r="N458" s="1718"/>
      <c r="O458" s="984">
        <v>-6.0346165664115822E-3</v>
      </c>
    </row>
    <row r="459" s="623" customFormat="true" ht="17.1" customHeight="true" x14ac:dyDescent="0.2">
      <c r="C459" s="1846" t="s">
        <v>348</v>
      </c>
      <c r="D459" s="1718"/>
      <c r="E459" s="982">
        <v>6.015064304875397E-2</v>
      </c>
      <c r="H459" s="1846" t="s">
        <v>353</v>
      </c>
      <c r="I459" s="1718"/>
      <c r="J459" s="983">
        <v>6.5839148892978504E-3</v>
      </c>
      <c r="M459" s="1846" t="s">
        <v>286</v>
      </c>
      <c r="N459" s="1718"/>
      <c r="O459" s="987">
        <v>5.8469174653025847E-3</v>
      </c>
    </row>
    <row r="460" s="623" customFormat="true" ht="12.95" customHeight="true" x14ac:dyDescent="0.2">
      <c r="C460" s="1846" t="s">
        <v>332</v>
      </c>
      <c r="D460" s="1718"/>
      <c r="E460" s="982">
        <v>0.33876369708097692</v>
      </c>
      <c r="H460" s="1846" t="s">
        <v>288</v>
      </c>
      <c r="I460" s="1718"/>
      <c r="J460" s="988">
        <v>-5.3076500978924716E-3</v>
      </c>
      <c r="M460" s="1829"/>
      <c r="N460" s="1844"/>
      <c r="O460" s="637"/>
    </row>
    <row r="461" s="623" customFormat="true" ht="17.1" customHeight="true" x14ac:dyDescent="0.2">
      <c r="C461" s="1846" t="s">
        <v>333</v>
      </c>
      <c r="D461" s="1718"/>
      <c r="E461" s="982">
        <v>0.43903540066218477</v>
      </c>
      <c r="H461" s="1829"/>
      <c r="I461" s="1844"/>
      <c r="J461" s="637"/>
      <c r="M461" s="1829"/>
      <c r="N461" s="1844"/>
      <c r="O461" s="637"/>
    </row>
    <row r="462" s="623" customFormat="true" ht="17.1" customHeight="true" x14ac:dyDescent="0.2">
      <c r="C462" s="1846" t="s">
        <v>353</v>
      </c>
      <c r="D462" s="1718"/>
      <c r="E462" s="982">
        <v>4.6069694835854042E-3</v>
      </c>
      <c r="H462" s="1829"/>
      <c r="I462" s="1844"/>
      <c r="J462" s="637"/>
      <c r="M462" s="1829"/>
      <c r="N462" s="1718"/>
    </row>
    <row r="463" s="623" customFormat="true" ht="21" customHeight="true" x14ac:dyDescent="0.2">
      <c r="C463" s="1846" t="s">
        <v>339</v>
      </c>
      <c r="D463" s="1718"/>
      <c r="E463" s="982">
        <v>0.19132463885050643</v>
      </c>
      <c r="H463" s="1829"/>
      <c r="I463" s="1718"/>
      <c r="M463" s="1820" t="s">
        <v>301</v>
      </c>
      <c r="N463" s="1718"/>
      <c r="O463" s="1718"/>
    </row>
    <row r="464" s="623" customFormat="true" ht="15.95" customHeight="true" x14ac:dyDescent="0.2">
      <c r="C464" s="1846" t="s">
        <v>338</v>
      </c>
      <c r="D464" s="1718"/>
      <c r="E464" s="982">
        <v>0.12052590093658075</v>
      </c>
      <c r="H464" s="1820" t="s">
        <v>301</v>
      </c>
      <c r="I464" s="1718"/>
      <c r="J464" s="1718"/>
      <c r="M464" s="1829"/>
      <c r="N464" s="1718"/>
      <c r="O464" s="989" t="s">
        <v>302</v>
      </c>
    </row>
    <row r="465" s="623" customFormat="true" ht="17.1" customHeight="true" x14ac:dyDescent="0.2">
      <c r="C465" s="1846" t="s">
        <v>340</v>
      </c>
      <c r="D465" s="1718"/>
      <c r="E465" s="982">
        <v>7.0234500975625488E-2</v>
      </c>
      <c r="H465" s="1829"/>
      <c r="I465" s="1718"/>
      <c r="J465" s="990" t="s">
        <v>302</v>
      </c>
      <c r="M465" s="1846" t="s">
        <v>331</v>
      </c>
      <c r="N465" s="1718"/>
      <c r="O465" s="981">
        <v>0.32767939369334009</v>
      </c>
    </row>
    <row r="466" s="623" customFormat="true" ht="17.1" customHeight="true" x14ac:dyDescent="0.2">
      <c r="C466" s="1846" t="s">
        <v>352</v>
      </c>
      <c r="D466" s="1718"/>
      <c r="E466" s="982">
        <v>8.94827604554123E-2</v>
      </c>
      <c r="H466" s="1846" t="s">
        <v>331</v>
      </c>
      <c r="I466" s="1718"/>
      <c r="J466" s="980">
        <v>0.20891947144787498</v>
      </c>
      <c r="M466" s="1846" t="s">
        <v>348</v>
      </c>
      <c r="N466" s="1718"/>
      <c r="O466" s="984">
        <v>5.5338565886132972E-2</v>
      </c>
    </row>
    <row r="467" s="623" customFormat="true" ht="17.1" customHeight="true" x14ac:dyDescent="0.2">
      <c r="C467" s="1846" t="s">
        <v>337</v>
      </c>
      <c r="D467" s="1718"/>
      <c r="E467" s="982">
        <v>0.11935344848037131</v>
      </c>
      <c r="H467" s="1846" t="s">
        <v>348</v>
      </c>
      <c r="I467" s="1718"/>
      <c r="J467" s="983">
        <v>7.9800284896392987E-2</v>
      </c>
      <c r="M467" s="1846" t="s">
        <v>332</v>
      </c>
      <c r="N467" s="1718"/>
      <c r="O467" s="984">
        <v>0.33846007179391885</v>
      </c>
    </row>
    <row r="468" s="623" customFormat="true" ht="17.1" customHeight="true" x14ac:dyDescent="0.2">
      <c r="C468" s="1846" t="s">
        <v>344</v>
      </c>
      <c r="D468" s="1718"/>
      <c r="E468" s="982">
        <v>0.22545142924376138</v>
      </c>
      <c r="H468" s="1846" t="s">
        <v>332</v>
      </c>
      <c r="I468" s="1718"/>
      <c r="J468" s="983">
        <v>0.24816266130658685</v>
      </c>
      <c r="M468" s="1846" t="s">
        <v>333</v>
      </c>
      <c r="N468" s="1718"/>
      <c r="O468" s="984">
        <v>0.15288558329218718</v>
      </c>
    </row>
    <row r="469" s="623" customFormat="true" ht="17.1" customHeight="true" x14ac:dyDescent="0.2">
      <c r="C469" s="1846" t="s">
        <v>357</v>
      </c>
      <c r="D469" s="1718"/>
      <c r="E469" s="982">
        <v>3.3717828040199162E-2</v>
      </c>
      <c r="H469" s="1846" t="s">
        <v>333</v>
      </c>
      <c r="I469" s="1718"/>
      <c r="J469" s="983">
        <v>0.46996925918272259</v>
      </c>
      <c r="M469" s="1846" t="s">
        <v>353</v>
      </c>
      <c r="N469" s="1718"/>
      <c r="O469" s="984">
        <v>3.9877394445347575E-2</v>
      </c>
    </row>
    <row r="470" s="623" customFormat="true" ht="17.1" customHeight="true" x14ac:dyDescent="0.2">
      <c r="C470" s="1846" t="s">
        <v>368</v>
      </c>
      <c r="D470" s="1718"/>
      <c r="E470" s="982">
        <v>6.1373570589565753E-3</v>
      </c>
      <c r="H470" s="1846" t="s">
        <v>353</v>
      </c>
      <c r="I470" s="1718"/>
      <c r="J470" s="991">
        <v>4.3347935269517923E-5</v>
      </c>
      <c r="M470" s="1846" t="s">
        <v>339</v>
      </c>
      <c r="N470" s="1718"/>
      <c r="O470" s="984">
        <v>0.23526940833751583</v>
      </c>
    </row>
    <row r="471" s="623" customFormat="true" ht="17.1" customHeight="true" x14ac:dyDescent="0.2">
      <c r="C471" s="1846" t="s">
        <v>341</v>
      </c>
      <c r="D471" s="1718"/>
      <c r="E471" s="982">
        <v>0.30812465281949442</v>
      </c>
      <c r="H471" s="1846" t="s">
        <v>339</v>
      </c>
      <c r="I471" s="1718"/>
      <c r="J471" s="983">
        <v>0.22754886147356995</v>
      </c>
      <c r="M471" s="1846" t="s">
        <v>338</v>
      </c>
      <c r="N471" s="1718"/>
      <c r="O471" s="984">
        <v>5.7121724336681189E-2</v>
      </c>
    </row>
    <row r="472" s="623" customFormat="true" ht="17.1" customHeight="true" x14ac:dyDescent="0.2">
      <c r="C472" s="1846" t="s">
        <v>330</v>
      </c>
      <c r="D472" s="1718"/>
      <c r="E472" s="982">
        <v>0.39800319728454392</v>
      </c>
      <c r="H472" s="1846" t="s">
        <v>338</v>
      </c>
      <c r="I472" s="1718"/>
      <c r="J472" s="983">
        <v>0.28108206310321227</v>
      </c>
      <c r="M472" s="1846" t="s">
        <v>340</v>
      </c>
      <c r="N472" s="1718"/>
      <c r="O472" s="984">
        <v>4.8687876681794168E-2</v>
      </c>
    </row>
    <row r="473" s="623" customFormat="true" ht="17.1" customHeight="true" x14ac:dyDescent="0.2">
      <c r="C473" s="1846" t="s">
        <v>347</v>
      </c>
      <c r="D473" s="1718"/>
      <c r="E473" s="982">
        <v>8.6164806592226764E-2</v>
      </c>
      <c r="H473" s="1846" t="s">
        <v>340</v>
      </c>
      <c r="I473" s="1718"/>
      <c r="J473" s="983">
        <v>6.6071577742486884E-2</v>
      </c>
      <c r="M473" s="1846" t="s">
        <v>352</v>
      </c>
      <c r="N473" s="1718"/>
      <c r="O473" s="984">
        <v>2.5737511443559753E-2</v>
      </c>
    </row>
    <row r="474" s="623" customFormat="true" ht="17.1" customHeight="true" x14ac:dyDescent="0.2">
      <c r="C474" s="1846" t="s">
        <v>334</v>
      </c>
      <c r="D474" s="1718"/>
      <c r="E474" s="982">
        <v>0.17208747064593091</v>
      </c>
      <c r="H474" s="1846" t="s">
        <v>352</v>
      </c>
      <c r="I474" s="1718"/>
      <c r="J474" s="983">
        <v>0.13007113692372926</v>
      </c>
      <c r="M474" s="1846" t="s">
        <v>337</v>
      </c>
      <c r="N474" s="1718"/>
      <c r="O474" s="984">
        <v>0.15306823200453598</v>
      </c>
    </row>
    <row r="475" s="623" customFormat="true" ht="17.1" customHeight="true" x14ac:dyDescent="0.2">
      <c r="C475" s="1846" t="s">
        <v>360</v>
      </c>
      <c r="D475" s="1718"/>
      <c r="E475" s="982">
        <v>0.13309695171183525</v>
      </c>
      <c r="H475" s="1846" t="s">
        <v>337</v>
      </c>
      <c r="I475" s="1718"/>
      <c r="J475" s="983">
        <v>0.12514440295742302</v>
      </c>
      <c r="M475" s="1846" t="s">
        <v>344</v>
      </c>
      <c r="N475" s="1718"/>
      <c r="O475" s="984">
        <v>0.10865236182105863</v>
      </c>
    </row>
    <row r="476" s="623" customFormat="true" ht="17.1" customHeight="true" x14ac:dyDescent="0.2">
      <c r="C476" s="1846" t="s">
        <v>366</v>
      </c>
      <c r="D476" s="1718"/>
      <c r="E476" s="982">
        <v>1.932310851072834E-2</v>
      </c>
      <c r="H476" s="1846" t="s">
        <v>344</v>
      </c>
      <c r="I476" s="1718"/>
      <c r="J476" s="983">
        <v>0.22503565180341625</v>
      </c>
      <c r="M476" s="1846" t="s">
        <v>357</v>
      </c>
      <c r="N476" s="1718"/>
      <c r="O476" s="984">
        <v>1.4072817167363053E-3</v>
      </c>
    </row>
    <row r="477" s="623" customFormat="true" ht="17.1" customHeight="true" x14ac:dyDescent="0.2">
      <c r="C477" s="1846" t="s">
        <v>365</v>
      </c>
      <c r="D477" s="1718"/>
      <c r="E477" s="982">
        <v>1.1273796553779476E-2</v>
      </c>
      <c r="H477" s="1846" t="s">
        <v>357</v>
      </c>
      <c r="I477" s="1718"/>
      <c r="J477" s="983">
        <v>9.3619014339240466E-3</v>
      </c>
      <c r="M477" s="1846" t="s">
        <v>368</v>
      </c>
      <c r="N477" s="1718"/>
      <c r="O477" s="984">
        <v>5.7591457331240554E-4</v>
      </c>
    </row>
    <row r="478" s="623" customFormat="true" ht="17.1" customHeight="true" x14ac:dyDescent="0.2">
      <c r="C478" s="1846" t="s">
        <v>370</v>
      </c>
      <c r="D478" s="1718"/>
      <c r="E478" s="982">
        <v>1.0275814577039514E-4</v>
      </c>
      <c r="H478" s="1846" t="s">
        <v>368</v>
      </c>
      <c r="I478" s="1718"/>
      <c r="J478" s="983">
        <v>5.4226994498599683E-3</v>
      </c>
      <c r="M478" s="1846" t="s">
        <v>341</v>
      </c>
      <c r="N478" s="1718"/>
      <c r="O478" s="984">
        <v>0.13827477573657493</v>
      </c>
    </row>
    <row r="479" s="623" customFormat="true" ht="17.1" customHeight="true" x14ac:dyDescent="0.2">
      <c r="C479" s="1846" t="s">
        <v>358</v>
      </c>
      <c r="D479" s="1718"/>
      <c r="E479" s="982">
        <v>1.8210911641515313E-2</v>
      </c>
      <c r="H479" s="1846" t="s">
        <v>341</v>
      </c>
      <c r="I479" s="1718"/>
      <c r="J479" s="983">
        <v>0.30410098376919759</v>
      </c>
      <c r="M479" s="1846" t="s">
        <v>330</v>
      </c>
      <c r="N479" s="1718"/>
      <c r="O479" s="984">
        <v>0.36281926650545532</v>
      </c>
    </row>
    <row r="480" s="623" customFormat="true" ht="17.1" customHeight="true" x14ac:dyDescent="0.2">
      <c r="C480" s="1846" t="s">
        <v>349</v>
      </c>
      <c r="D480" s="1718"/>
      <c r="E480" s="982">
        <v>0.11927841018623923</v>
      </c>
      <c r="H480" s="1846" t="s">
        <v>330</v>
      </c>
      <c r="I480" s="1718"/>
      <c r="J480" s="983">
        <v>0.38191553943626105</v>
      </c>
      <c r="M480" s="1846" t="s">
        <v>347</v>
      </c>
      <c r="N480" s="1718"/>
      <c r="O480" s="984">
        <v>6.3402156963693182E-2</v>
      </c>
    </row>
    <row r="481" s="623" customFormat="true" ht="17.1" customHeight="true" x14ac:dyDescent="0.2">
      <c r="C481" s="1846" t="s">
        <v>350</v>
      </c>
      <c r="D481" s="1718"/>
      <c r="E481" s="982">
        <v>8.136365714517621E-2</v>
      </c>
      <c r="H481" s="1846" t="s">
        <v>347</v>
      </c>
      <c r="I481" s="1718"/>
      <c r="J481" s="983">
        <v>6.9971185701074731E-2</v>
      </c>
      <c r="M481" s="1846" t="s">
        <v>334</v>
      </c>
      <c r="N481" s="1718"/>
      <c r="O481" s="984">
        <v>0.17048685231468022</v>
      </c>
    </row>
    <row r="482" s="623" customFormat="true" ht="17.1" customHeight="true" x14ac:dyDescent="0.2">
      <c r="C482" s="1846" t="s">
        <v>356</v>
      </c>
      <c r="D482" s="1718"/>
      <c r="E482" s="982">
        <v>0.10176928406616856</v>
      </c>
      <c r="H482" s="1846" t="s">
        <v>334</v>
      </c>
      <c r="I482" s="1718"/>
      <c r="J482" s="983">
        <v>0.16320166918053769</v>
      </c>
      <c r="M482" s="1846" t="s">
        <v>360</v>
      </c>
      <c r="N482" s="1718"/>
      <c r="O482" s="984">
        <v>5.0607888911980495E-2</v>
      </c>
    </row>
    <row r="483" s="623" customFormat="true" ht="17.1" customHeight="true" x14ac:dyDescent="0.2">
      <c r="C483" s="1846" t="s">
        <v>336</v>
      </c>
      <c r="D483" s="1718"/>
      <c r="E483" s="982">
        <v>0.36034427050153106</v>
      </c>
      <c r="H483" s="1846" t="s">
        <v>360</v>
      </c>
      <c r="I483" s="1718"/>
      <c r="J483" s="983">
        <v>3.1230163923505511E-3</v>
      </c>
      <c r="M483" s="1846" t="s">
        <v>366</v>
      </c>
      <c r="N483" s="1718"/>
      <c r="O483" s="984">
        <v>2.6617491406654231E-2</v>
      </c>
    </row>
    <row r="484" s="623" customFormat="true" ht="17.1" customHeight="true" x14ac:dyDescent="0.2">
      <c r="C484" s="1846" t="s">
        <v>355</v>
      </c>
      <c r="D484" s="1718"/>
      <c r="E484" s="982">
        <v>1.7995117904213404E-2</v>
      </c>
      <c r="H484" s="1846" t="s">
        <v>366</v>
      </c>
      <c r="I484" s="1718"/>
      <c r="J484" s="983">
        <v>3.8460766825294816E-3</v>
      </c>
      <c r="M484" s="1846" t="s">
        <v>365</v>
      </c>
      <c r="N484" s="1718"/>
      <c r="O484" s="984">
        <v>6.1970869577891389E-3</v>
      </c>
    </row>
    <row r="485" s="623" customFormat="true" ht="17.1" customHeight="true" x14ac:dyDescent="0.2">
      <c r="C485" s="1846" t="s">
        <v>389</v>
      </c>
      <c r="D485" s="1718"/>
      <c r="E485" s="982">
        <v>1.643454596537816E-3</v>
      </c>
      <c r="H485" s="1846" t="s">
        <v>365</v>
      </c>
      <c r="I485" s="1718"/>
      <c r="J485" s="983">
        <v>8.3885204042604307E-3</v>
      </c>
      <c r="M485" s="1846" t="s">
        <v>370</v>
      </c>
      <c r="N485" s="1718"/>
      <c r="O485" s="984">
        <v>5.1088074240351227E-4</v>
      </c>
    </row>
    <row r="486" s="623" customFormat="true" ht="17.1" customHeight="true" x14ac:dyDescent="0.2">
      <c r="C486" s="1846" t="s">
        <v>393</v>
      </c>
      <c r="D486" s="1718"/>
      <c r="E486" s="992">
        <v>2.9833716429640219E-5</v>
      </c>
      <c r="H486" s="1846" t="s">
        <v>370</v>
      </c>
      <c r="I486" s="1718"/>
      <c r="J486" s="983">
        <v>1.9970990537701626E-4</v>
      </c>
      <c r="M486" s="1846" t="s">
        <v>358</v>
      </c>
      <c r="N486" s="1718"/>
      <c r="O486" s="984">
        <v>1.375132488691214E-2</v>
      </c>
    </row>
    <row r="487" s="623" customFormat="true" ht="17.1" customHeight="true" x14ac:dyDescent="0.2">
      <c r="C487" s="1846" t="s">
        <v>383</v>
      </c>
      <c r="D487" s="1718"/>
      <c r="E487" s="982">
        <v>0.16764324712490419</v>
      </c>
      <c r="H487" s="1846" t="s">
        <v>358</v>
      </c>
      <c r="I487" s="1718"/>
      <c r="J487" s="983">
        <v>6.2572001770466054E-2</v>
      </c>
      <c r="M487" s="1846" t="s">
        <v>349</v>
      </c>
      <c r="N487" s="1718"/>
      <c r="O487" s="984">
        <v>5.1559500219068473E-3</v>
      </c>
    </row>
    <row r="488" s="623" customFormat="true" ht="17.1" customHeight="true" x14ac:dyDescent="0.2">
      <c r="C488" s="1846" t="s">
        <v>390</v>
      </c>
      <c r="D488" s="1718"/>
      <c r="E488" s="982">
        <v>5.1602253656289382E-4</v>
      </c>
      <c r="H488" s="1846" t="s">
        <v>349</v>
      </c>
      <c r="I488" s="1718"/>
      <c r="J488" s="983">
        <v>0.18553690714245705</v>
      </c>
      <c r="M488" s="1846" t="s">
        <v>350</v>
      </c>
      <c r="N488" s="1718"/>
      <c r="O488" s="984">
        <v>8.8281069955897351E-2</v>
      </c>
    </row>
    <row r="489" s="623" customFormat="true" ht="17.1" customHeight="true" x14ac:dyDescent="0.2">
      <c r="C489" s="1846" t="s">
        <v>386</v>
      </c>
      <c r="D489" s="1718"/>
      <c r="E489" s="982">
        <v>1.4324812836304599E-2</v>
      </c>
      <c r="H489" s="1846" t="s">
        <v>350</v>
      </c>
      <c r="I489" s="1718"/>
      <c r="J489" s="983">
        <v>7.8729318817649732E-2</v>
      </c>
      <c r="M489" s="1846" t="s">
        <v>356</v>
      </c>
      <c r="N489" s="1718"/>
      <c r="O489" s="984">
        <v>5.369574296325054E-2</v>
      </c>
    </row>
    <row r="490" s="623" customFormat="true" ht="17.1" customHeight="true" x14ac:dyDescent="0.2">
      <c r="C490" s="1846" t="s">
        <v>384</v>
      </c>
      <c r="D490" s="1718"/>
      <c r="E490" s="982">
        <v>0.15141527407112632</v>
      </c>
      <c r="H490" s="1846" t="s">
        <v>356</v>
      </c>
      <c r="I490" s="1718"/>
      <c r="J490" s="983">
        <v>5.12730152481383E-2</v>
      </c>
      <c r="M490" s="1846" t="s">
        <v>336</v>
      </c>
      <c r="N490" s="1718"/>
      <c r="O490" s="984">
        <v>0.18809552981571567</v>
      </c>
    </row>
    <row r="491" s="623" customFormat="true" ht="17.1" customHeight="true" x14ac:dyDescent="0.2">
      <c r="C491" s="1846" t="s">
        <v>387</v>
      </c>
      <c r="D491" s="1718"/>
      <c r="E491" s="982">
        <v>5.5899696638817805E-3</v>
      </c>
      <c r="H491" s="1846" t="s">
        <v>336</v>
      </c>
      <c r="I491" s="1718"/>
      <c r="J491" s="983">
        <v>0.33568203652563627</v>
      </c>
      <c r="M491" s="1846" t="s">
        <v>355</v>
      </c>
      <c r="N491" s="1718"/>
      <c r="O491" s="984">
        <v>4.2111406763999069E-2</v>
      </c>
    </row>
    <row r="492" s="623" customFormat="true" ht="17.1" customHeight="true" x14ac:dyDescent="0.2">
      <c r="C492" s="1846" t="s">
        <v>385</v>
      </c>
      <c r="D492" s="1718"/>
      <c r="E492" s="982">
        <v>2.0318355818095574E-2</v>
      </c>
      <c r="H492" s="1846" t="s">
        <v>355</v>
      </c>
      <c r="I492" s="1718"/>
      <c r="J492" s="983">
        <v>1.1917641722601168E-2</v>
      </c>
      <c r="M492" s="1846" t="s">
        <v>389</v>
      </c>
      <c r="N492" s="1718"/>
      <c r="O492" s="984">
        <v>2.6473918907293412E-3</v>
      </c>
    </row>
    <row r="493" s="623" customFormat="true" ht="17.1" customHeight="true" x14ac:dyDescent="0.2">
      <c r="C493" s="1846" t="s">
        <v>388</v>
      </c>
      <c r="D493" s="1718"/>
      <c r="E493" s="982">
        <v>1.6902458946134748E-3</v>
      </c>
      <c r="H493" s="1846" t="s">
        <v>389</v>
      </c>
      <c r="I493" s="1718"/>
      <c r="J493" s="983">
        <v>1.2933208936996043E-3</v>
      </c>
      <c r="M493" s="1846" t="s">
        <v>393</v>
      </c>
      <c r="N493" s="1718"/>
      <c r="O493" s="993">
        <v>3.6416597103609116E-5</v>
      </c>
    </row>
    <row r="494" s="623" customFormat="true" ht="17.1" customHeight="true" x14ac:dyDescent="0.2">
      <c r="C494" s="1846" t="s">
        <v>342</v>
      </c>
      <c r="D494" s="1718"/>
      <c r="E494" s="982">
        <v>7.4521791723589831E-2</v>
      </c>
      <c r="H494" s="1846" t="s">
        <v>393</v>
      </c>
      <c r="I494" s="1718"/>
      <c r="J494" s="991">
        <v>9.459689528114444E-5</v>
      </c>
      <c r="M494" s="1846" t="s">
        <v>383</v>
      </c>
      <c r="N494" s="1718"/>
      <c r="O494" s="984">
        <v>0.25872504062502916</v>
      </c>
    </row>
    <row r="495" s="623" customFormat="true" ht="17.1" customHeight="true" x14ac:dyDescent="0.2">
      <c r="C495" s="1846" t="s">
        <v>392</v>
      </c>
      <c r="D495" s="1718"/>
      <c r="E495" s="982">
        <v>1.4156049167382369E-4</v>
      </c>
      <c r="H495" s="1846" t="s">
        <v>383</v>
      </c>
      <c r="I495" s="1718"/>
      <c r="J495" s="983">
        <v>0.10943233708966618</v>
      </c>
      <c r="M495" s="1846" t="s">
        <v>390</v>
      </c>
      <c r="N495" s="1718"/>
      <c r="O495" s="993">
        <v>7.4512211807340609E-5</v>
      </c>
    </row>
    <row r="496" s="623" customFormat="true" ht="17.1" customHeight="true" x14ac:dyDescent="0.2">
      <c r="C496" s="1846" t="s">
        <v>354</v>
      </c>
      <c r="D496" s="1718"/>
      <c r="E496" s="982">
        <v>8.5331570104625314E-3</v>
      </c>
      <c r="H496" s="1846" t="s">
        <v>390</v>
      </c>
      <c r="I496" s="1718"/>
      <c r="J496" s="983">
        <v>2.8867289359479579E-3</v>
      </c>
      <c r="M496" s="1846" t="s">
        <v>386</v>
      </c>
      <c r="N496" s="1718"/>
      <c r="O496" s="984">
        <v>4.8642865892018173E-3</v>
      </c>
    </row>
    <row r="497" s="623" customFormat="true" ht="17.1" customHeight="true" x14ac:dyDescent="0.2">
      <c r="C497" s="1846" t="s">
        <v>363</v>
      </c>
      <c r="D497" s="1718"/>
      <c r="E497" s="982">
        <v>3.1845047718943131E-3</v>
      </c>
      <c r="H497" s="1846" t="s">
        <v>386</v>
      </c>
      <c r="I497" s="1718"/>
      <c r="J497" s="983">
        <v>7.7181510838000247E-2</v>
      </c>
      <c r="M497" s="1846" t="s">
        <v>384</v>
      </c>
      <c r="N497" s="1718"/>
      <c r="O497" s="984">
        <v>6.3509901276174036E-2</v>
      </c>
    </row>
    <row r="498" s="623" customFormat="true" ht="17.1" customHeight="true" x14ac:dyDescent="0.2">
      <c r="C498" s="1846" t="s">
        <v>351</v>
      </c>
      <c r="D498" s="1718"/>
      <c r="E498" s="982">
        <v>4.8357987599234313E-2</v>
      </c>
      <c r="H498" s="1846" t="s">
        <v>384</v>
      </c>
      <c r="I498" s="1718"/>
      <c r="J498" s="983">
        <v>0.13166688784628255</v>
      </c>
      <c r="M498" s="1846" t="s">
        <v>387</v>
      </c>
      <c r="N498" s="1718"/>
      <c r="O498" s="984">
        <v>4.8726311822647941E-3</v>
      </c>
    </row>
    <row r="499" s="623" customFormat="true" ht="17.1" customHeight="true" x14ac:dyDescent="0.2">
      <c r="C499" s="1846" t="s">
        <v>361</v>
      </c>
      <c r="D499" s="1718"/>
      <c r="E499" s="982">
        <v>8.9641359072097765E-4</v>
      </c>
      <c r="H499" s="1846" t="s">
        <v>387</v>
      </c>
      <c r="I499" s="1718"/>
      <c r="J499" s="983">
        <v>1.6050438238470986E-3</v>
      </c>
      <c r="M499" s="1846" t="s">
        <v>385</v>
      </c>
      <c r="N499" s="1718"/>
      <c r="O499" s="984">
        <v>5.0289649193962317E-2</v>
      </c>
    </row>
    <row r="500" s="623" customFormat="true" ht="17.1" customHeight="true" x14ac:dyDescent="0.2">
      <c r="C500" s="1846" t="s">
        <v>346</v>
      </c>
      <c r="D500" s="1718"/>
      <c r="E500" s="982">
        <v>0.13356468471851024</v>
      </c>
      <c r="H500" s="1846" t="s">
        <v>385</v>
      </c>
      <c r="I500" s="1718"/>
      <c r="J500" s="983">
        <v>0.13387313588960587</v>
      </c>
      <c r="M500" s="1846" t="s">
        <v>388</v>
      </c>
      <c r="N500" s="1718"/>
      <c r="O500" s="984">
        <v>2.0178158449539784E-3</v>
      </c>
    </row>
    <row r="501" s="623" customFormat="true" ht="17.1" customHeight="true" x14ac:dyDescent="0.2">
      <c r="C501" s="1846" t="s">
        <v>362</v>
      </c>
      <c r="D501" s="1718"/>
      <c r="E501" s="982">
        <v>2.158186938125272E-2</v>
      </c>
      <c r="H501" s="1846" t="s">
        <v>388</v>
      </c>
      <c r="I501" s="1718"/>
      <c r="J501" s="983">
        <v>4.5875988648539402E-3</v>
      </c>
      <c r="M501" s="1846" t="s">
        <v>342</v>
      </c>
      <c r="N501" s="1718"/>
      <c r="O501" s="984">
        <v>0.11959562396801741</v>
      </c>
    </row>
    <row r="502" s="623" customFormat="true" ht="17.1" customHeight="true" x14ac:dyDescent="0.2">
      <c r="C502" s="1846" t="s">
        <v>335</v>
      </c>
      <c r="D502" s="1718"/>
      <c r="E502" s="982">
        <v>0.44971900822976912</v>
      </c>
      <c r="H502" s="1846" t="s">
        <v>342</v>
      </c>
      <c r="I502" s="1718"/>
      <c r="J502" s="983">
        <v>3.9997381025436186E-2</v>
      </c>
      <c r="M502" s="1846" t="s">
        <v>392</v>
      </c>
      <c r="N502" s="1718"/>
      <c r="O502" s="993">
        <v>9.6314375718253533E-5</v>
      </c>
    </row>
    <row r="503" s="623" customFormat="true" ht="17.1" customHeight="true" x14ac:dyDescent="0.2">
      <c r="C503" s="1846" t="s">
        <v>343</v>
      </c>
      <c r="D503" s="1718"/>
      <c r="E503" s="982">
        <v>3.9305387122821465E-2</v>
      </c>
      <c r="H503" s="1846" t="s">
        <v>392</v>
      </c>
      <c r="I503" s="1718"/>
      <c r="J503" s="983">
        <v>1.6944143354504079E-3</v>
      </c>
      <c r="M503" s="1846" t="s">
        <v>354</v>
      </c>
      <c r="N503" s="1718"/>
      <c r="O503" s="984">
        <v>2.3064450372978992E-2</v>
      </c>
    </row>
    <row r="504" s="623" customFormat="true" ht="17.1" customHeight="true" x14ac:dyDescent="0.2">
      <c r="C504" s="1846" t="s">
        <v>329</v>
      </c>
      <c r="D504" s="1718"/>
      <c r="E504" s="982">
        <v>0.53177541078125934</v>
      </c>
      <c r="H504" s="1846" t="s">
        <v>354</v>
      </c>
      <c r="I504" s="1718"/>
      <c r="J504" s="983">
        <v>0.13310244781464053</v>
      </c>
      <c r="M504" s="1846" t="s">
        <v>363</v>
      </c>
      <c r="N504" s="1718"/>
      <c r="O504" s="984">
        <v>1.4251582670884303E-2</v>
      </c>
    </row>
    <row r="505" s="623" customFormat="true" ht="17.1" customHeight="true" x14ac:dyDescent="0.2">
      <c r="C505" s="1846" t="s">
        <v>394</v>
      </c>
      <c r="D505" s="1718"/>
      <c r="E505" s="992">
        <v>1.0225617339354906E-5</v>
      </c>
      <c r="H505" s="1846" t="s">
        <v>363</v>
      </c>
      <c r="I505" s="1718"/>
      <c r="J505" s="983">
        <v>7.2216696115309682E-3</v>
      </c>
      <c r="M505" s="1846" t="s">
        <v>351</v>
      </c>
      <c r="N505" s="1718"/>
      <c r="O505" s="984">
        <v>4.5187676216440639E-2</v>
      </c>
    </row>
    <row r="506" s="623" customFormat="true" ht="17.1" customHeight="true" x14ac:dyDescent="0.2">
      <c r="C506" s="1846" t="s">
        <v>395</v>
      </c>
      <c r="D506" s="1718"/>
      <c r="E506" s="992">
        <v>2.1752299952488142E-6</v>
      </c>
      <c r="H506" s="1846" t="s">
        <v>351</v>
      </c>
      <c r="I506" s="1718"/>
      <c r="J506" s="983">
        <v>7.0484327042775907E-2</v>
      </c>
      <c r="M506" s="1846" t="s">
        <v>361</v>
      </c>
      <c r="N506" s="1718"/>
      <c r="O506" s="984">
        <v>3.2727836889624197E-2</v>
      </c>
    </row>
    <row r="507" s="623" customFormat="true" ht="17.1" customHeight="true" x14ac:dyDescent="0.2">
      <c r="C507" s="1846" t="s">
        <v>345</v>
      </c>
      <c r="D507" s="1718"/>
      <c r="E507" s="985">
        <v>0.12540514840066252</v>
      </c>
      <c r="H507" s="1846" t="s">
        <v>361</v>
      </c>
      <c r="I507" s="1718"/>
      <c r="J507" s="983">
        <v>9.0351252600457592E-4</v>
      </c>
      <c r="M507" s="1846" t="s">
        <v>346</v>
      </c>
      <c r="N507" s="1718"/>
      <c r="O507" s="984">
        <v>3.2900007778061603E-2</v>
      </c>
    </row>
    <row r="508" s="623" customFormat="true" ht="17.1" customHeight="true" x14ac:dyDescent="0.2">
      <c r="C508" s="1829"/>
      <c r="D508" s="1844"/>
      <c r="E508" s="637"/>
      <c r="H508" s="1846" t="s">
        <v>346</v>
      </c>
      <c r="I508" s="1718"/>
      <c r="J508" s="983">
        <v>0.13927226389171449</v>
      </c>
      <c r="M508" s="1846" t="s">
        <v>362</v>
      </c>
      <c r="N508" s="1718"/>
      <c r="O508" s="984">
        <v>2.0392613802347817E-2</v>
      </c>
    </row>
    <row r="509" s="623" customFormat="true" ht="17.1" customHeight="true" x14ac:dyDescent="0.2">
      <c r="C509" s="1829"/>
      <c r="D509" s="1718"/>
      <c r="H509" s="1846" t="s">
        <v>362</v>
      </c>
      <c r="I509" s="1718"/>
      <c r="J509" s="983">
        <v>4.6093945954861371E-3</v>
      </c>
      <c r="M509" s="1846" t="s">
        <v>335</v>
      </c>
      <c r="N509" s="1718"/>
      <c r="O509" s="984">
        <v>0.23146459526423876</v>
      </c>
    </row>
    <row r="510" s="623" customFormat="true" ht="17.1" customHeight="true" x14ac:dyDescent="0.2">
      <c r="C510" s="1820" t="s">
        <v>303</v>
      </c>
      <c r="D510" s="1718"/>
      <c r="E510" s="1718"/>
      <c r="F510" s="1718"/>
      <c r="G510" s="1718"/>
      <c r="H510" s="1846" t="s">
        <v>335</v>
      </c>
      <c r="I510" s="1718"/>
      <c r="J510" s="983">
        <v>0.3681428269284267</v>
      </c>
      <c r="M510" s="1846" t="s">
        <v>343</v>
      </c>
      <c r="N510" s="1718"/>
      <c r="O510" s="984">
        <v>9.5654687653103462E-2</v>
      </c>
    </row>
    <row r="511" s="623" customFormat="true" ht="17.1" customHeight="true" x14ac:dyDescent="0.2">
      <c r="C511" s="1845" t="s">
        <v>227</v>
      </c>
      <c r="D511" s="1718"/>
      <c r="E511" s="1847" t="s">
        <v>304</v>
      </c>
      <c r="F511" s="1848"/>
      <c r="G511" s="1849"/>
      <c r="H511" s="1846" t="s">
        <v>343</v>
      </c>
      <c r="I511" s="1718"/>
      <c r="J511" s="983">
        <v>9.2768157859466748E-3</v>
      </c>
      <c r="M511" s="1846" t="s">
        <v>329</v>
      </c>
      <c r="N511" s="1718"/>
      <c r="O511" s="984">
        <v>0.34971689364258191</v>
      </c>
    </row>
    <row r="512" s="623" customFormat="true" ht="17.1" customHeight="true" x14ac:dyDescent="0.2">
      <c r="C512" s="1718"/>
      <c r="D512" s="1718"/>
      <c r="E512" s="994" t="s">
        <v>208</v>
      </c>
      <c r="F512" s="995" t="s">
        <v>305</v>
      </c>
      <c r="G512" s="996" t="s">
        <v>306</v>
      </c>
      <c r="H512" s="1846" t="s">
        <v>329</v>
      </c>
      <c r="I512" s="1718"/>
      <c r="J512" s="983">
        <v>0.36730183246028303</v>
      </c>
      <c r="M512" s="1846" t="s">
        <v>394</v>
      </c>
      <c r="N512" s="1718"/>
      <c r="O512" s="984">
        <v>4.0342144975190819E-4</v>
      </c>
    </row>
    <row r="513" s="623" customFormat="true" ht="17.1" customHeight="true" x14ac:dyDescent="0.2">
      <c r="C513" s="1843" t="s">
        <v>229</v>
      </c>
      <c r="D513" s="1844"/>
      <c r="E513" s="997">
        <v>5.7401387197838067</v>
      </c>
      <c r="F513" s="998">
        <v>11.480277439567613</v>
      </c>
      <c r="G513" s="999">
        <v>11.480277439567613</v>
      </c>
      <c r="H513" s="1846" t="s">
        <v>394</v>
      </c>
      <c r="I513" s="1718"/>
      <c r="J513" s="983">
        <v>2.0238835861808468E-4</v>
      </c>
      <c r="M513" s="1846" t="s">
        <v>345</v>
      </c>
      <c r="N513" s="1718"/>
      <c r="O513" s="984">
        <v>7.7706400226582525E-2</v>
      </c>
    </row>
    <row r="514" s="623" customFormat="true" ht="17.1" customHeight="true" x14ac:dyDescent="0.2">
      <c r="C514" s="1829"/>
      <c r="D514" s="1844"/>
      <c r="E514" s="637"/>
      <c r="F514" s="637"/>
      <c r="G514" s="637"/>
      <c r="H514" s="1846" t="s">
        <v>395</v>
      </c>
      <c r="I514" s="1718"/>
      <c r="J514" s="983">
        <v>1.8449443280216826E-4</v>
      </c>
      <c r="M514" s="1846" t="s">
        <v>269</v>
      </c>
      <c r="N514" s="1718"/>
      <c r="O514" s="984">
        <v>1.093582055497574E-3</v>
      </c>
    </row>
    <row r="515" s="623" customFormat="true" ht="17.1" customHeight="true" x14ac:dyDescent="0.2">
      <c r="C515" s="1829"/>
      <c r="D515" s="1718"/>
      <c r="H515" s="1846" t="s">
        <v>345</v>
      </c>
      <c r="I515" s="1718"/>
      <c r="J515" s="983">
        <v>0.1593002456792251</v>
      </c>
      <c r="M515" s="1846" t="s">
        <v>286</v>
      </c>
      <c r="N515" s="1718"/>
      <c r="O515" s="993">
        <v>3.4186443846060404E-5</v>
      </c>
    </row>
    <row r="516" s="623" customFormat="true" ht="17.1" customHeight="true" x14ac:dyDescent="0.2">
      <c r="C516" s="1820" t="s">
        <v>307</v>
      </c>
      <c r="D516" s="1718"/>
      <c r="E516" s="1718"/>
      <c r="H516" s="1846" t="s">
        <v>269</v>
      </c>
      <c r="I516" s="1718"/>
      <c r="J516" s="983">
        <v>1.6767416898567609E-2</v>
      </c>
      <c r="M516" s="1846" t="s">
        <v>288</v>
      </c>
      <c r="N516" s="1718"/>
      <c r="O516" s="984">
        <v>1.6315907063792223E-4</v>
      </c>
    </row>
    <row r="517" s="623" customFormat="true" ht="17.1" customHeight="true" x14ac:dyDescent="0.2">
      <c r="C517" s="1829"/>
      <c r="D517" s="1718"/>
      <c r="E517" s="973" t="s">
        <v>227</v>
      </c>
      <c r="H517" s="1846" t="s">
        <v>286</v>
      </c>
      <c r="I517" s="1718"/>
      <c r="J517" s="983">
        <v>1.331142398314828E-3</v>
      </c>
      <c r="M517" s="1846" t="s">
        <v>267</v>
      </c>
      <c r="N517" s="1718"/>
      <c r="O517" s="984">
        <v>1.92957384190467E-2</v>
      </c>
    </row>
    <row r="518" s="623" customFormat="true" ht="17.1" customHeight="true" x14ac:dyDescent="0.2">
      <c r="C518" s="1718"/>
      <c r="D518" s="1718"/>
      <c r="E518" s="976" t="s">
        <v>229</v>
      </c>
      <c r="H518" s="1846" t="s">
        <v>288</v>
      </c>
      <c r="I518" s="1718"/>
      <c r="J518" s="991">
        <v>2.8171149561657962E-5</v>
      </c>
      <c r="M518" s="1846" t="s">
        <v>271</v>
      </c>
      <c r="N518" s="1718"/>
      <c r="O518" s="984">
        <v>1.8858136076695421E-3</v>
      </c>
    </row>
    <row r="519" s="623" customFormat="true" ht="17.1" customHeight="true" x14ac:dyDescent="0.2">
      <c r="C519" s="1846" t="s">
        <v>331</v>
      </c>
      <c r="D519" s="1718"/>
      <c r="E519" s="979">
        <v>0.11209893713416126</v>
      </c>
      <c r="H519" s="1846" t="s">
        <v>267</v>
      </c>
      <c r="I519" s="1718"/>
      <c r="J519" s="983">
        <v>2.5218092342641357E-2</v>
      </c>
      <c r="M519" s="1846" t="s">
        <v>268</v>
      </c>
      <c r="N519" s="1718"/>
      <c r="O519" s="984">
        <v>1.7494079714575481E-2</v>
      </c>
    </row>
    <row r="520" s="623" customFormat="true" ht="17.1" customHeight="true" x14ac:dyDescent="0.2">
      <c r="C520" s="1846" t="s">
        <v>348</v>
      </c>
      <c r="D520" s="1718"/>
      <c r="E520" s="982">
        <v>4.2726542391717345E-2</v>
      </c>
      <c r="H520" s="1846" t="s">
        <v>271</v>
      </c>
      <c r="I520" s="1718"/>
      <c r="J520" s="983">
        <v>3.6613660152372308E-3</v>
      </c>
      <c r="M520" s="1846" t="s">
        <v>396</v>
      </c>
      <c r="N520" s="1718"/>
      <c r="O520" s="984">
        <v>3.3604299459861434E-4</v>
      </c>
    </row>
    <row r="521" s="623" customFormat="true" ht="17.1" customHeight="true" x14ac:dyDescent="0.2">
      <c r="C521" s="1846" t="s">
        <v>332</v>
      </c>
      <c r="D521" s="1718"/>
      <c r="E521" s="982">
        <v>0.10139721902822316</v>
      </c>
      <c r="H521" s="1846" t="s">
        <v>268</v>
      </c>
      <c r="I521" s="1718"/>
      <c r="J521" s="983">
        <v>7.0511473918499583E-4</v>
      </c>
      <c r="M521" s="1846" t="s">
        <v>391</v>
      </c>
      <c r="N521" s="1718"/>
      <c r="O521" s="987">
        <v>6.263059803097268E-4</v>
      </c>
    </row>
    <row r="522" s="623" customFormat="true" ht="12.95" customHeight="true" x14ac:dyDescent="0.2">
      <c r="C522" s="1846" t="s">
        <v>333</v>
      </c>
      <c r="D522" s="1718"/>
      <c r="E522" s="982">
        <v>0.11543230876020512</v>
      </c>
      <c r="H522" s="1846" t="s">
        <v>396</v>
      </c>
      <c r="I522" s="1718"/>
      <c r="J522" s="991">
        <v>9.3561571536435021E-5</v>
      </c>
      <c r="M522" s="1829"/>
      <c r="N522" s="1844"/>
      <c r="O522" s="637"/>
    </row>
    <row r="523" s="623" customFormat="true" ht="17.1" customHeight="true" x14ac:dyDescent="0.2">
      <c r="C523" s="1846" t="s">
        <v>353</v>
      </c>
      <c r="D523" s="1718"/>
      <c r="E523" s="982">
        <v>1.1824567909010738E-2</v>
      </c>
      <c r="H523" s="1846" t="s">
        <v>391</v>
      </c>
      <c r="I523" s="1718"/>
      <c r="J523" s="988">
        <v>2.8265344572609183E-3</v>
      </c>
      <c r="M523" s="1829"/>
      <c r="N523" s="1718"/>
    </row>
    <row r="524" s="623" customFormat="true" ht="21" customHeight="true" x14ac:dyDescent="0.2">
      <c r="C524" s="1846" t="s">
        <v>339</v>
      </c>
      <c r="D524" s="1718"/>
      <c r="E524" s="982">
        <v>7.6201419778091029E-2</v>
      </c>
      <c r="H524" s="1829"/>
      <c r="I524" s="1844"/>
      <c r="J524" s="637"/>
      <c r="M524" s="1820" t="s">
        <v>303</v>
      </c>
      <c r="N524" s="1718"/>
      <c r="O524" s="1718"/>
      <c r="P524" s="1718"/>
      <c r="Q524" s="1718"/>
    </row>
    <row r="525" s="623" customFormat="true" ht="15.95" customHeight="true" x14ac:dyDescent="0.2">
      <c r="C525" s="1846" t="s">
        <v>338</v>
      </c>
      <c r="D525" s="1718"/>
      <c r="E525" s="982">
        <v>6.0480838745668897E-2</v>
      </c>
      <c r="H525" s="1829"/>
      <c r="I525" s="1718"/>
      <c r="M525" s="1845" t="s">
        <v>227</v>
      </c>
      <c r="N525" s="1718"/>
      <c r="O525" s="1847" t="s">
        <v>304</v>
      </c>
      <c r="P525" s="1848"/>
      <c r="Q525" s="1849"/>
    </row>
    <row r="526" s="623" customFormat="true" ht="15.95" customHeight="true" x14ac:dyDescent="0.2">
      <c r="C526" s="1846" t="s">
        <v>340</v>
      </c>
      <c r="D526" s="1718"/>
      <c r="E526" s="982">
        <v>4.6169254559896351E-2</v>
      </c>
      <c r="H526" s="1820" t="s">
        <v>303</v>
      </c>
      <c r="I526" s="1718"/>
      <c r="J526" s="1718"/>
      <c r="K526" s="1718"/>
      <c r="L526" s="1718"/>
      <c r="M526" s="1718"/>
      <c r="N526" s="1718"/>
      <c r="O526" s="1000" t="s">
        <v>208</v>
      </c>
      <c r="P526" s="1001" t="s">
        <v>305</v>
      </c>
      <c r="Q526" s="1002" t="s">
        <v>306</v>
      </c>
    </row>
    <row r="527" s="623" customFormat="true" ht="17.1" customHeight="true" x14ac:dyDescent="0.2">
      <c r="C527" s="1846" t="s">
        <v>352</v>
      </c>
      <c r="D527" s="1718"/>
      <c r="E527" s="982">
        <v>5.2113146829239766E-2</v>
      </c>
      <c r="H527" s="1845" t="s">
        <v>227</v>
      </c>
      <c r="I527" s="1718"/>
      <c r="J527" s="1847" t="s">
        <v>304</v>
      </c>
      <c r="K527" s="1848"/>
      <c r="L527" s="1849"/>
      <c r="M527" s="1843" t="s">
        <v>229</v>
      </c>
      <c r="N527" s="1844"/>
      <c r="O527" s="1003">
        <v>4.2258974019807738</v>
      </c>
      <c r="P527" s="1004">
        <v>7.4138550911943391</v>
      </c>
      <c r="Q527" s="1005">
        <v>7.4138550911943391</v>
      </c>
    </row>
    <row r="528" s="623" customFormat="true" ht="12.95" customHeight="true" x14ac:dyDescent="0.2">
      <c r="C528" s="1846" t="s">
        <v>337</v>
      </c>
      <c r="D528" s="1718"/>
      <c r="E528" s="982">
        <v>6.0185946929126675E-2</v>
      </c>
      <c r="H528" s="1718"/>
      <c r="I528" s="1718"/>
      <c r="J528" s="1006" t="s">
        <v>208</v>
      </c>
      <c r="K528" s="1007" t="s">
        <v>305</v>
      </c>
      <c r="L528" s="1008" t="s">
        <v>306</v>
      </c>
      <c r="M528" s="1829"/>
      <c r="N528" s="1844"/>
      <c r="O528" s="637"/>
      <c r="P528" s="637"/>
      <c r="Q528" s="637"/>
    </row>
    <row r="529" s="623" customFormat="true" ht="17.1" customHeight="true" x14ac:dyDescent="0.2">
      <c r="C529" s="1846" t="s">
        <v>344</v>
      </c>
      <c r="D529" s="1718"/>
      <c r="E529" s="982">
        <v>8.2718777710434344E-2</v>
      </c>
      <c r="H529" s="1843" t="s">
        <v>229</v>
      </c>
      <c r="I529" s="1844"/>
      <c r="J529" s="1009">
        <v>5.5520375174928374</v>
      </c>
      <c r="K529" s="1010">
        <v>9.5724784784359258</v>
      </c>
      <c r="L529" s="1011">
        <v>9.5724784784359258</v>
      </c>
      <c r="M529" s="1829"/>
      <c r="N529" s="1718"/>
    </row>
    <row r="530" s="623" customFormat="true" ht="21" customHeight="true" x14ac:dyDescent="0.2">
      <c r="C530" s="1846" t="s">
        <v>357</v>
      </c>
      <c r="D530" s="1718"/>
      <c r="E530" s="982">
        <v>-3.1989496737291935E-2</v>
      </c>
      <c r="H530" s="1829"/>
      <c r="I530" s="1844"/>
      <c r="J530" s="637"/>
      <c r="K530" s="637"/>
      <c r="L530" s="637"/>
      <c r="M530" s="1820" t="s">
        <v>307</v>
      </c>
      <c r="N530" s="1718"/>
      <c r="O530" s="1718"/>
    </row>
    <row r="531" s="623" customFormat="true" ht="15.95" customHeight="true" x14ac:dyDescent="0.2">
      <c r="C531" s="1846" t="s">
        <v>368</v>
      </c>
      <c r="D531" s="1718"/>
      <c r="E531" s="982">
        <v>-1.3647977795073672E-2</v>
      </c>
      <c r="H531" s="1829"/>
      <c r="I531" s="1718"/>
      <c r="M531" s="1829"/>
      <c r="N531" s="1718"/>
      <c r="O531" s="975" t="s">
        <v>227</v>
      </c>
    </row>
    <row r="532" s="623" customFormat="true" ht="15.95" customHeight="true" x14ac:dyDescent="0.2">
      <c r="C532" s="1846" t="s">
        <v>341</v>
      </c>
      <c r="D532" s="1718"/>
      <c r="E532" s="982">
        <v>9.6703197806290983E-2</v>
      </c>
      <c r="H532" s="1820" t="s">
        <v>307</v>
      </c>
      <c r="I532" s="1718"/>
      <c r="J532" s="1718"/>
      <c r="M532" s="1718"/>
      <c r="N532" s="1718"/>
      <c r="O532" s="978" t="s">
        <v>229</v>
      </c>
    </row>
    <row r="533" s="623" customFormat="true" ht="17.1" customHeight="true" x14ac:dyDescent="0.2">
      <c r="C533" s="1846" t="s">
        <v>330</v>
      </c>
      <c r="D533" s="1718"/>
      <c r="E533" s="982">
        <v>0.10990587103102765</v>
      </c>
      <c r="H533" s="1829"/>
      <c r="I533" s="1718"/>
      <c r="J533" s="974" t="s">
        <v>227</v>
      </c>
      <c r="M533" s="1846" t="s">
        <v>331</v>
      </c>
      <c r="N533" s="1718"/>
      <c r="O533" s="981">
        <v>0.13545829872356011</v>
      </c>
    </row>
    <row r="534" s="623" customFormat="true" ht="17.1" customHeight="true" x14ac:dyDescent="0.2">
      <c r="C534" s="1846" t="s">
        <v>347</v>
      </c>
      <c r="D534" s="1718"/>
      <c r="E534" s="982">
        <v>5.1137862465999606E-2</v>
      </c>
      <c r="H534" s="1718"/>
      <c r="I534" s="1718"/>
      <c r="J534" s="977" t="s">
        <v>229</v>
      </c>
      <c r="M534" s="1846" t="s">
        <v>348</v>
      </c>
      <c r="N534" s="1718"/>
      <c r="O534" s="984">
        <v>5.5666639076283983E-2</v>
      </c>
    </row>
    <row r="535" s="623" customFormat="true" ht="17.1" customHeight="true" x14ac:dyDescent="0.2">
      <c r="C535" s="1846" t="s">
        <v>334</v>
      </c>
      <c r="D535" s="1718"/>
      <c r="E535" s="982">
        <v>7.2269032011502074E-2</v>
      </c>
      <c r="H535" s="1846" t="s">
        <v>331</v>
      </c>
      <c r="I535" s="1718"/>
      <c r="J535" s="980">
        <v>8.2326009919319945E-2</v>
      </c>
      <c r="M535" s="1846" t="s">
        <v>332</v>
      </c>
      <c r="N535" s="1718"/>
      <c r="O535" s="984">
        <v>0.13766856078817832</v>
      </c>
    </row>
    <row r="536" s="623" customFormat="true" ht="17.1" customHeight="true" x14ac:dyDescent="0.2">
      <c r="C536" s="1846" t="s">
        <v>360</v>
      </c>
      <c r="D536" s="1718"/>
      <c r="E536" s="982">
        <v>-6.3556747846566772E-2</v>
      </c>
      <c r="H536" s="1846" t="s">
        <v>348</v>
      </c>
      <c r="I536" s="1718"/>
      <c r="J536" s="983">
        <v>5.0880319379537506E-2</v>
      </c>
      <c r="M536" s="1846" t="s">
        <v>333</v>
      </c>
      <c r="N536" s="1718"/>
      <c r="O536" s="984">
        <v>9.2526113094996504E-2</v>
      </c>
    </row>
    <row r="537" s="623" customFormat="true" ht="17.1" customHeight="true" x14ac:dyDescent="0.2">
      <c r="C537" s="1846" t="s">
        <v>366</v>
      </c>
      <c r="D537" s="1718"/>
      <c r="E537" s="982">
        <v>2.4216763940730166E-2</v>
      </c>
      <c r="H537" s="1846" t="s">
        <v>332</v>
      </c>
      <c r="I537" s="1718"/>
      <c r="J537" s="983">
        <v>8.9725487528003647E-2</v>
      </c>
      <c r="M537" s="1846" t="s">
        <v>353</v>
      </c>
      <c r="N537" s="1718"/>
      <c r="O537" s="984">
        <v>4.725463774444813E-2</v>
      </c>
    </row>
    <row r="538" s="623" customFormat="true" ht="17.1" customHeight="true" x14ac:dyDescent="0.2">
      <c r="C538" s="1846" t="s">
        <v>365</v>
      </c>
      <c r="D538" s="1718"/>
      <c r="E538" s="982">
        <v>-1.8497486059679033E-2</v>
      </c>
      <c r="H538" s="1846" t="s">
        <v>333</v>
      </c>
      <c r="I538" s="1718"/>
      <c r="J538" s="983">
        <v>0.12347593788195643</v>
      </c>
      <c r="M538" s="1846" t="s">
        <v>339</v>
      </c>
      <c r="N538" s="1718"/>
      <c r="O538" s="984">
        <v>0.11477935536326773</v>
      </c>
    </row>
    <row r="539" s="623" customFormat="true" ht="17.1" customHeight="true" x14ac:dyDescent="0.2">
      <c r="C539" s="1846" t="s">
        <v>370</v>
      </c>
      <c r="D539" s="1718"/>
      <c r="E539" s="982">
        <v>1.7659798402916587E-3</v>
      </c>
      <c r="H539" s="1846" t="s">
        <v>353</v>
      </c>
      <c r="I539" s="1718"/>
      <c r="J539" s="983">
        <v>1.185855619410689E-3</v>
      </c>
      <c r="M539" s="1846" t="s">
        <v>338</v>
      </c>
      <c r="N539" s="1718"/>
      <c r="O539" s="984">
        <v>5.6556393260251921E-2</v>
      </c>
    </row>
    <row r="540" s="623" customFormat="true" ht="17.1" customHeight="true" x14ac:dyDescent="0.2">
      <c r="C540" s="1846" t="s">
        <v>358</v>
      </c>
      <c r="D540" s="1718"/>
      <c r="E540" s="982">
        <v>-2.3509503410008518E-2</v>
      </c>
      <c r="H540" s="1846" t="s">
        <v>339</v>
      </c>
      <c r="I540" s="1718"/>
      <c r="J540" s="983">
        <v>8.5918154767041177E-2</v>
      </c>
      <c r="M540" s="1846" t="s">
        <v>340</v>
      </c>
      <c r="N540" s="1718"/>
      <c r="O540" s="984">
        <v>5.2214541482882959E-2</v>
      </c>
    </row>
    <row r="541" s="623" customFormat="true" ht="17.1" customHeight="true" x14ac:dyDescent="0.2">
      <c r="C541" s="1846" t="s">
        <v>349</v>
      </c>
      <c r="D541" s="1718"/>
      <c r="E541" s="982">
        <v>-6.016702430511315E-2</v>
      </c>
      <c r="H541" s="1846" t="s">
        <v>338</v>
      </c>
      <c r="I541" s="1718"/>
      <c r="J541" s="983">
        <v>9.5491380984422766E-2</v>
      </c>
      <c r="M541" s="1846" t="s">
        <v>352</v>
      </c>
      <c r="N541" s="1718"/>
      <c r="O541" s="984">
        <v>3.7963332394585568E-2</v>
      </c>
    </row>
    <row r="542" s="623" customFormat="true" ht="17.1" customHeight="true" x14ac:dyDescent="0.2">
      <c r="C542" s="1846" t="s">
        <v>350</v>
      </c>
      <c r="D542" s="1718"/>
      <c r="E542" s="982">
        <v>-4.9692728407394769E-2</v>
      </c>
      <c r="H542" s="1846" t="s">
        <v>340</v>
      </c>
      <c r="I542" s="1718"/>
      <c r="J542" s="983">
        <v>4.6297223497861396E-2</v>
      </c>
      <c r="M542" s="1846" t="s">
        <v>337</v>
      </c>
      <c r="N542" s="1718"/>
      <c r="O542" s="984">
        <v>9.2581365953461225E-2</v>
      </c>
    </row>
    <row r="543" s="623" customFormat="true" ht="17.1" customHeight="true" x14ac:dyDescent="0.2">
      <c r="C543" s="1846" t="s">
        <v>356</v>
      </c>
      <c r="D543" s="1718"/>
      <c r="E543" s="982">
        <v>5.5575831828938979E-2</v>
      </c>
      <c r="H543" s="1846" t="s">
        <v>352</v>
      </c>
      <c r="I543" s="1718"/>
      <c r="J543" s="983">
        <v>6.4958812342725353E-2</v>
      </c>
      <c r="M543" s="1846" t="s">
        <v>344</v>
      </c>
      <c r="N543" s="1718"/>
      <c r="O543" s="984">
        <v>7.8001083730625254E-2</v>
      </c>
    </row>
    <row r="544" s="623" customFormat="true" ht="17.1" customHeight="true" x14ac:dyDescent="0.2">
      <c r="C544" s="1846" t="s">
        <v>336</v>
      </c>
      <c r="D544" s="1718"/>
      <c r="E544" s="982">
        <v>0.10457705864480767</v>
      </c>
      <c r="H544" s="1846" t="s">
        <v>337</v>
      </c>
      <c r="I544" s="1718"/>
      <c r="J544" s="983">
        <v>6.3716707092593777E-2</v>
      </c>
      <c r="M544" s="1846" t="s">
        <v>357</v>
      </c>
      <c r="N544" s="1718"/>
      <c r="O544" s="984">
        <v>-8.877109435590334E-3</v>
      </c>
    </row>
    <row r="545" s="623" customFormat="true" ht="17.1" customHeight="true" x14ac:dyDescent="0.2">
      <c r="C545" s="1846" t="s">
        <v>355</v>
      </c>
      <c r="D545" s="1718"/>
      <c r="E545" s="982">
        <v>2.3369798095124746E-2</v>
      </c>
      <c r="H545" s="1846" t="s">
        <v>344</v>
      </c>
      <c r="I545" s="1718"/>
      <c r="J545" s="983">
        <v>8.5442367120641516E-2</v>
      </c>
      <c r="M545" s="1846" t="s">
        <v>368</v>
      </c>
      <c r="N545" s="1718"/>
      <c r="O545" s="984">
        <v>-5.6788459180529592E-3</v>
      </c>
    </row>
    <row r="546" s="623" customFormat="true" ht="17.1" customHeight="true" x14ac:dyDescent="0.2">
      <c r="C546" s="1846" t="s">
        <v>389</v>
      </c>
      <c r="D546" s="1718"/>
      <c r="E546" s="982">
        <v>-7.0624675803722141E-3</v>
      </c>
      <c r="H546" s="1846" t="s">
        <v>357</v>
      </c>
      <c r="I546" s="1718"/>
      <c r="J546" s="983">
        <v>-1.7427281246368571E-2</v>
      </c>
      <c r="M546" s="1846" t="s">
        <v>341</v>
      </c>
      <c r="N546" s="1718"/>
      <c r="O546" s="984">
        <v>8.7993893093695416E-2</v>
      </c>
    </row>
    <row r="547" s="623" customFormat="true" ht="17.1" customHeight="true" x14ac:dyDescent="0.2">
      <c r="C547" s="1846" t="s">
        <v>393</v>
      </c>
      <c r="D547" s="1718"/>
      <c r="E547" s="982">
        <v>9.515492926594301E-4</v>
      </c>
      <c r="H547" s="1846" t="s">
        <v>368</v>
      </c>
      <c r="I547" s="1718"/>
      <c r="J547" s="983">
        <v>-1.326341550706121E-2</v>
      </c>
      <c r="M547" s="1846" t="s">
        <v>330</v>
      </c>
      <c r="N547" s="1718"/>
      <c r="O547" s="984">
        <v>0.14253654305608654</v>
      </c>
    </row>
    <row r="548" s="623" customFormat="true" ht="17.1" customHeight="true" x14ac:dyDescent="0.2">
      <c r="C548" s="1846" t="s">
        <v>383</v>
      </c>
      <c r="D548" s="1718"/>
      <c r="E548" s="982">
        <v>-7.1329740516339085E-2</v>
      </c>
      <c r="H548" s="1846" t="s">
        <v>341</v>
      </c>
      <c r="I548" s="1718"/>
      <c r="J548" s="983">
        <v>9.9324530390886359E-2</v>
      </c>
      <c r="M548" s="1846" t="s">
        <v>347</v>
      </c>
      <c r="N548" s="1718"/>
      <c r="O548" s="984">
        <v>5.9584468208909974E-2</v>
      </c>
    </row>
    <row r="549" s="623" customFormat="true" ht="17.1" customHeight="true" x14ac:dyDescent="0.2">
      <c r="C549" s="1846" t="s">
        <v>390</v>
      </c>
      <c r="D549" s="1718"/>
      <c r="E549" s="982">
        <v>-3.9574181993063421E-3</v>
      </c>
      <c r="H549" s="1846" t="s">
        <v>330</v>
      </c>
      <c r="I549" s="1718"/>
      <c r="J549" s="983">
        <v>0.11130925410692603</v>
      </c>
      <c r="M549" s="1846" t="s">
        <v>334</v>
      </c>
      <c r="N549" s="1718"/>
      <c r="O549" s="984">
        <v>9.7707184141700737E-2</v>
      </c>
    </row>
    <row r="550" s="623" customFormat="true" ht="17.1" customHeight="true" x14ac:dyDescent="0.2">
      <c r="C550" s="1846" t="s">
        <v>386</v>
      </c>
      <c r="D550" s="1718"/>
      <c r="E550" s="982">
        <v>-2.0850769639632952E-2</v>
      </c>
      <c r="H550" s="1846" t="s">
        <v>347</v>
      </c>
      <c r="I550" s="1718"/>
      <c r="J550" s="983">
        <v>4.7643891231207006E-2</v>
      </c>
      <c r="M550" s="1846" t="s">
        <v>360</v>
      </c>
      <c r="N550" s="1718"/>
      <c r="O550" s="984">
        <v>-5.3234130114213636E-2</v>
      </c>
    </row>
    <row r="551" s="623" customFormat="true" ht="17.1" customHeight="true" x14ac:dyDescent="0.2">
      <c r="C551" s="1846" t="s">
        <v>384</v>
      </c>
      <c r="D551" s="1718"/>
      <c r="E551" s="982">
        <v>6.7789503882572391E-2</v>
      </c>
      <c r="H551" s="1846" t="s">
        <v>334</v>
      </c>
      <c r="I551" s="1718"/>
      <c r="J551" s="983">
        <v>7.2762884287999083E-2</v>
      </c>
      <c r="M551" s="1846" t="s">
        <v>366</v>
      </c>
      <c r="N551" s="1718"/>
      <c r="O551" s="984">
        <v>3.860687170534266E-2</v>
      </c>
    </row>
    <row r="552" s="623" customFormat="true" ht="17.1" customHeight="true" x14ac:dyDescent="0.2">
      <c r="C552" s="1846" t="s">
        <v>387</v>
      </c>
      <c r="D552" s="1718"/>
      <c r="E552" s="982">
        <v>1.3025138127616968E-2</v>
      </c>
      <c r="H552" s="1846" t="s">
        <v>360</v>
      </c>
      <c r="I552" s="1718"/>
      <c r="J552" s="983">
        <v>-1.0065485782274683E-2</v>
      </c>
      <c r="M552" s="1846" t="s">
        <v>365</v>
      </c>
      <c r="N552" s="1718"/>
      <c r="O552" s="984">
        <v>-1.8628369608166714E-2</v>
      </c>
    </row>
    <row r="553" s="623" customFormat="true" ht="17.1" customHeight="true" x14ac:dyDescent="0.2">
      <c r="C553" s="1846" t="s">
        <v>385</v>
      </c>
      <c r="D553" s="1718"/>
      <c r="E553" s="982">
        <v>-2.4832582831943749E-2</v>
      </c>
      <c r="H553" s="1846" t="s">
        <v>366</v>
      </c>
      <c r="I553" s="1718"/>
      <c r="J553" s="983">
        <v>1.1170087554894752E-2</v>
      </c>
      <c r="M553" s="1846" t="s">
        <v>370</v>
      </c>
      <c r="N553" s="1718"/>
      <c r="O553" s="984">
        <v>5.3486085875311742E-3</v>
      </c>
    </row>
    <row r="554" s="623" customFormat="true" ht="17.1" customHeight="true" x14ac:dyDescent="0.2">
      <c r="C554" s="1846" t="s">
        <v>388</v>
      </c>
      <c r="D554" s="1718"/>
      <c r="E554" s="982">
        <v>-7.1623008083599058E-3</v>
      </c>
      <c r="H554" s="1846" t="s">
        <v>365</v>
      </c>
      <c r="I554" s="1718"/>
      <c r="J554" s="983">
        <v>-1.6496442228688544E-2</v>
      </c>
      <c r="M554" s="1846" t="s">
        <v>358</v>
      </c>
      <c r="N554" s="1718"/>
      <c r="O554" s="984">
        <v>-2.7749382448640655E-2</v>
      </c>
    </row>
    <row r="555" s="623" customFormat="true" ht="17.1" customHeight="true" x14ac:dyDescent="0.2">
      <c r="C555" s="1846" t="s">
        <v>342</v>
      </c>
      <c r="D555" s="1718"/>
      <c r="E555" s="982">
        <v>-4.7557526226404995E-2</v>
      </c>
      <c r="H555" s="1846" t="s">
        <v>370</v>
      </c>
      <c r="I555" s="1718"/>
      <c r="J555" s="983">
        <v>2.5453494259711192E-3</v>
      </c>
      <c r="M555" s="1846" t="s">
        <v>349</v>
      </c>
      <c r="N555" s="1718"/>
      <c r="O555" s="984">
        <v>-1.6991644008762751E-2</v>
      </c>
    </row>
    <row r="556" s="623" customFormat="true" ht="17.1" customHeight="true" x14ac:dyDescent="0.2">
      <c r="C556" s="1846" t="s">
        <v>392</v>
      </c>
      <c r="D556" s="1718"/>
      <c r="E556" s="982">
        <v>-2.0727582062391218E-3</v>
      </c>
      <c r="H556" s="1846" t="s">
        <v>358</v>
      </c>
      <c r="I556" s="1718"/>
      <c r="J556" s="983">
        <v>-4.5054443760985934E-2</v>
      </c>
      <c r="M556" s="1846" t="s">
        <v>350</v>
      </c>
      <c r="N556" s="1718"/>
      <c r="O556" s="984">
        <v>-7.0309635293133901E-2</v>
      </c>
    </row>
    <row r="557" s="623" customFormat="true" ht="17.1" customHeight="true" x14ac:dyDescent="0.2">
      <c r="C557" s="1846" t="s">
        <v>354</v>
      </c>
      <c r="D557" s="1718"/>
      <c r="E557" s="982">
        <v>-1.6092832107262308E-2</v>
      </c>
      <c r="H557" s="1846" t="s">
        <v>349</v>
      </c>
      <c r="I557" s="1718"/>
      <c r="J557" s="983">
        <v>-7.7582320306739241E-2</v>
      </c>
      <c r="M557" s="1846" t="s">
        <v>356</v>
      </c>
      <c r="N557" s="1718"/>
      <c r="O557" s="984">
        <v>5.4834132745321E-2</v>
      </c>
    </row>
    <row r="558" s="623" customFormat="true" ht="17.1" customHeight="true" x14ac:dyDescent="0.2">
      <c r="C558" s="1846" t="s">
        <v>363</v>
      </c>
      <c r="D558" s="1718"/>
      <c r="E558" s="982">
        <v>9.8310196473595738E-3</v>
      </c>
      <c r="H558" s="1846" t="s">
        <v>350</v>
      </c>
      <c r="I558" s="1718"/>
      <c r="J558" s="983">
        <v>-5.0537744419271662E-2</v>
      </c>
      <c r="M558" s="1846" t="s">
        <v>336</v>
      </c>
      <c r="N558" s="1718"/>
      <c r="O558" s="984">
        <v>0.10262904516444628</v>
      </c>
    </row>
    <row r="559" s="623" customFormat="true" ht="17.1" customHeight="true" x14ac:dyDescent="0.2">
      <c r="C559" s="1846" t="s">
        <v>351</v>
      </c>
      <c r="D559" s="1718"/>
      <c r="E559" s="982">
        <v>3.8309962054353851E-2</v>
      </c>
      <c r="H559" s="1846" t="s">
        <v>356</v>
      </c>
      <c r="I559" s="1718"/>
      <c r="J559" s="983">
        <v>4.07842083584413E-2</v>
      </c>
      <c r="M559" s="1846" t="s">
        <v>355</v>
      </c>
      <c r="N559" s="1718"/>
      <c r="O559" s="984">
        <v>4.8560251342381754E-2</v>
      </c>
    </row>
    <row r="560" s="623" customFormat="true" ht="17.1" customHeight="true" x14ac:dyDescent="0.2">
      <c r="C560" s="1846" t="s">
        <v>361</v>
      </c>
      <c r="D560" s="1718"/>
      <c r="E560" s="982">
        <v>-5.2159308871842867E-3</v>
      </c>
      <c r="H560" s="1846" t="s">
        <v>336</v>
      </c>
      <c r="I560" s="1718"/>
      <c r="J560" s="983">
        <v>0.10435461459891683</v>
      </c>
      <c r="M560" s="1846" t="s">
        <v>389</v>
      </c>
      <c r="N560" s="1718"/>
      <c r="O560" s="984">
        <v>-1.2175594288728031E-2</v>
      </c>
    </row>
    <row r="561" s="623" customFormat="true" ht="17.1" customHeight="true" x14ac:dyDescent="0.2">
      <c r="C561" s="1846" t="s">
        <v>346</v>
      </c>
      <c r="D561" s="1718"/>
      <c r="E561" s="982">
        <v>6.3668326349281379E-2</v>
      </c>
      <c r="H561" s="1846" t="s">
        <v>355</v>
      </c>
      <c r="I561" s="1718"/>
      <c r="J561" s="983">
        <v>-1.9662682674353487E-2</v>
      </c>
      <c r="M561" s="1846" t="s">
        <v>393</v>
      </c>
      <c r="N561" s="1718"/>
      <c r="O561" s="984">
        <v>-1.4280083003394785E-3</v>
      </c>
    </row>
    <row r="562" s="623" customFormat="true" ht="17.1" customHeight="true" x14ac:dyDescent="0.2">
      <c r="C562" s="1846" t="s">
        <v>362</v>
      </c>
      <c r="D562" s="1718"/>
      <c r="E562" s="982">
        <v>2.5593055703352404E-2</v>
      </c>
      <c r="H562" s="1846" t="s">
        <v>389</v>
      </c>
      <c r="I562" s="1718"/>
      <c r="J562" s="983">
        <v>-6.4774005627526868E-3</v>
      </c>
      <c r="M562" s="1846" t="s">
        <v>383</v>
      </c>
      <c r="N562" s="1718"/>
      <c r="O562" s="984">
        <v>-0.12036501742261362</v>
      </c>
    </row>
    <row r="563" s="623" customFormat="true" ht="17.1" customHeight="true" x14ac:dyDescent="0.2">
      <c r="C563" s="1846" t="s">
        <v>335</v>
      </c>
      <c r="D563" s="1718"/>
      <c r="E563" s="982">
        <v>0.1168283476031423</v>
      </c>
      <c r="H563" s="1846" t="s">
        <v>393</v>
      </c>
      <c r="I563" s="1718"/>
      <c r="J563" s="983">
        <v>1.7518061604581651E-3</v>
      </c>
      <c r="M563" s="1846" t="s">
        <v>390</v>
      </c>
      <c r="N563" s="1718"/>
      <c r="O563" s="984">
        <v>-2.0426538582760351E-3</v>
      </c>
    </row>
    <row r="564" s="623" customFormat="true" ht="17.1" customHeight="true" x14ac:dyDescent="0.2">
      <c r="C564" s="1846" t="s">
        <v>343</v>
      </c>
      <c r="D564" s="1718"/>
      <c r="E564" s="982">
        <v>3.4538514215181053E-2</v>
      </c>
      <c r="H564" s="1846" t="s">
        <v>383</v>
      </c>
      <c r="I564" s="1718"/>
      <c r="J564" s="983">
        <v>-5.9582736430476388E-2</v>
      </c>
      <c r="M564" s="1846" t="s">
        <v>386</v>
      </c>
      <c r="N564" s="1718"/>
      <c r="O564" s="984">
        <v>-1.6504053709620981E-2</v>
      </c>
    </row>
    <row r="565" s="623" customFormat="true" ht="17.1" customHeight="true" x14ac:dyDescent="0.2">
      <c r="C565" s="1846" t="s">
        <v>329</v>
      </c>
      <c r="D565" s="1718"/>
      <c r="E565" s="982">
        <v>-0.1270403664796437</v>
      </c>
      <c r="H565" s="1846" t="s">
        <v>390</v>
      </c>
      <c r="I565" s="1718"/>
      <c r="J565" s="983">
        <v>-9.6772199166413799E-3</v>
      </c>
      <c r="M565" s="1846" t="s">
        <v>384</v>
      </c>
      <c r="N565" s="1718"/>
      <c r="O565" s="984">
        <v>5.9635075023630982E-2</v>
      </c>
    </row>
    <row r="566" s="623" customFormat="true" ht="17.1" customHeight="true" x14ac:dyDescent="0.2">
      <c r="C566" s="1846" t="s">
        <v>394</v>
      </c>
      <c r="D566" s="1718"/>
      <c r="E566" s="982">
        <v>5.5708617434391315E-4</v>
      </c>
      <c r="H566" s="1846" t="s">
        <v>386</v>
      </c>
      <c r="I566" s="1718"/>
      <c r="J566" s="983">
        <v>-5.0038495767768955E-2</v>
      </c>
      <c r="M566" s="1846" t="s">
        <v>387</v>
      </c>
      <c r="N566" s="1718"/>
      <c r="O566" s="984">
        <v>1.6518203842052697E-2</v>
      </c>
    </row>
    <row r="567" s="623" customFormat="true" ht="17.1" customHeight="true" x14ac:dyDescent="0.2">
      <c r="C567" s="1846" t="s">
        <v>395</v>
      </c>
      <c r="D567" s="1718"/>
      <c r="E567" s="982">
        <v>2.5693910304342782E-4</v>
      </c>
      <c r="H567" s="1846" t="s">
        <v>384</v>
      </c>
      <c r="I567" s="1718"/>
      <c r="J567" s="983">
        <v>6.5356064552526835E-2</v>
      </c>
      <c r="M567" s="1846" t="s">
        <v>385</v>
      </c>
      <c r="N567" s="1718"/>
      <c r="O567" s="984">
        <v>5.3066488941771718E-2</v>
      </c>
    </row>
    <row r="568" s="623" customFormat="true" ht="17.1" customHeight="true" x14ac:dyDescent="0.2">
      <c r="C568" s="1846" t="s">
        <v>345</v>
      </c>
      <c r="D568" s="1718"/>
      <c r="E568" s="985">
        <v>-6.1692915576031189E-2</v>
      </c>
      <c r="H568" s="1846" t="s">
        <v>387</v>
      </c>
      <c r="I568" s="1718"/>
      <c r="J568" s="983">
        <v>7.2159091256525521E-3</v>
      </c>
      <c r="M568" s="1846" t="s">
        <v>388</v>
      </c>
      <c r="N568" s="1718"/>
      <c r="O568" s="984">
        <v>-1.0629719763109785E-2</v>
      </c>
    </row>
    <row r="569" s="623" customFormat="true" ht="17.1" customHeight="true" x14ac:dyDescent="0.2">
      <c r="C569" s="1829"/>
      <c r="D569" s="1844"/>
      <c r="E569" s="637"/>
      <c r="H569" s="1846" t="s">
        <v>385</v>
      </c>
      <c r="I569" s="1718"/>
      <c r="J569" s="983">
        <v>-6.5901352251072257E-2</v>
      </c>
      <c r="M569" s="1846" t="s">
        <v>342</v>
      </c>
      <c r="N569" s="1718"/>
      <c r="O569" s="984">
        <v>-8.1834926300919097E-2</v>
      </c>
    </row>
    <row r="570" s="623" customFormat="true" ht="17.1" customHeight="true" x14ac:dyDescent="0.2">
      <c r="C570" s="1829"/>
      <c r="D570" s="1718"/>
      <c r="H570" s="1846" t="s">
        <v>388</v>
      </c>
      <c r="I570" s="1718"/>
      <c r="J570" s="983">
        <v>-1.2199452099711973E-2</v>
      </c>
      <c r="M570" s="1846" t="s">
        <v>392</v>
      </c>
      <c r="N570" s="1718"/>
      <c r="O570" s="984">
        <v>-2.3223443078768421E-3</v>
      </c>
    </row>
    <row r="571" s="623" customFormat="true" ht="17.1" customHeight="true" x14ac:dyDescent="0.2">
      <c r="C571" s="1820" t="s">
        <v>308</v>
      </c>
      <c r="D571" s="1718"/>
      <c r="E571" s="1718"/>
      <c r="H571" s="1846" t="s">
        <v>342</v>
      </c>
      <c r="I571" s="1718"/>
      <c r="J571" s="983">
        <v>-3.602163202721418E-2</v>
      </c>
      <c r="M571" s="1846" t="s">
        <v>354</v>
      </c>
      <c r="N571" s="1718"/>
      <c r="O571" s="984">
        <v>-3.5937892564149129E-2</v>
      </c>
    </row>
    <row r="572" s="623" customFormat="true" ht="17.1" customHeight="true" x14ac:dyDescent="0.2">
      <c r="C572" s="1845" t="s">
        <v>227</v>
      </c>
      <c r="D572" s="1718"/>
      <c r="E572" s="1012" t="s">
        <v>229</v>
      </c>
      <c r="H572" s="1846" t="s">
        <v>392</v>
      </c>
      <c r="I572" s="1718"/>
      <c r="J572" s="983">
        <v>-7.4140825350782992E-3</v>
      </c>
      <c r="M572" s="1846" t="s">
        <v>363</v>
      </c>
      <c r="N572" s="1718"/>
      <c r="O572" s="984">
        <v>2.8249619288432701E-2</v>
      </c>
    </row>
    <row r="573" s="623" customFormat="true" ht="17.1" customHeight="true" x14ac:dyDescent="0.2">
      <c r="C573" s="1843" t="s">
        <v>229</v>
      </c>
      <c r="D573" s="1844"/>
      <c r="E573" s="1013">
        <v>1</v>
      </c>
      <c r="H573" s="1846" t="s">
        <v>354</v>
      </c>
      <c r="I573" s="1718"/>
      <c r="J573" s="983">
        <v>-6.5711386228770374E-2</v>
      </c>
      <c r="M573" s="1846" t="s">
        <v>351</v>
      </c>
      <c r="N573" s="1718"/>
      <c r="O573" s="984">
        <v>5.0302672061630013E-2</v>
      </c>
    </row>
    <row r="574" s="623" customFormat="true" ht="17.1" customHeight="true" x14ac:dyDescent="0.2">
      <c r="C574" s="1829"/>
      <c r="D574" s="1844"/>
      <c r="E574" s="637"/>
      <c r="H574" s="1846" t="s">
        <v>363</v>
      </c>
      <c r="I574" s="1718"/>
      <c r="J574" s="983">
        <v>1.5306165881218536E-2</v>
      </c>
      <c r="M574" s="1846" t="s">
        <v>361</v>
      </c>
      <c r="N574" s="1718"/>
      <c r="O574" s="984">
        <v>4.2809455316522797E-2</v>
      </c>
    </row>
    <row r="575" s="623" customFormat="true" ht="17.1" customHeight="true" x14ac:dyDescent="0.2">
      <c r="C575" s="1829"/>
      <c r="D575" s="1718"/>
      <c r="H575" s="1846" t="s">
        <v>351</v>
      </c>
      <c r="I575" s="1718"/>
      <c r="J575" s="983">
        <v>4.7818272946489757E-2</v>
      </c>
      <c r="M575" s="1846" t="s">
        <v>346</v>
      </c>
      <c r="N575" s="1718"/>
      <c r="O575" s="984">
        <v>4.2921911172777535E-2</v>
      </c>
    </row>
    <row r="576" s="623" customFormat="true" ht="17.1" customHeight="true" x14ac:dyDescent="0.2">
      <c r="C576" s="1829"/>
      <c r="D576" s="1718"/>
      <c r="H576" s="1846" t="s">
        <v>361</v>
      </c>
      <c r="I576" s="1718"/>
      <c r="J576" s="983">
        <v>5.4139556868876369E-3</v>
      </c>
      <c r="M576" s="1846" t="s">
        <v>362</v>
      </c>
      <c r="N576" s="1718"/>
      <c r="O576" s="984">
        <v>3.3792280262018831E-2</v>
      </c>
    </row>
    <row r="577" s="623" customFormat="true" ht="17.1" customHeight="true" x14ac:dyDescent="0.2">
      <c r="C577" s="1829"/>
      <c r="D577" s="1718"/>
      <c r="H577" s="1846" t="s">
        <v>346</v>
      </c>
      <c r="I577" s="1718"/>
      <c r="J577" s="983">
        <v>6.7217123832889969E-2</v>
      </c>
      <c r="M577" s="1846" t="s">
        <v>335</v>
      </c>
      <c r="N577" s="1718"/>
      <c r="O577" s="984">
        <v>0.11384745760921836</v>
      </c>
    </row>
    <row r="578" s="623" customFormat="true" ht="17.1" customHeight="true" x14ac:dyDescent="0.2">
      <c r="C578" s="1829"/>
      <c r="D578" s="1718"/>
      <c r="H578" s="1846" t="s">
        <v>362</v>
      </c>
      <c r="I578" s="1718"/>
      <c r="J578" s="983">
        <v>1.2228397623178145E-2</v>
      </c>
      <c r="M578" s="1846" t="s">
        <v>343</v>
      </c>
      <c r="N578" s="1718"/>
      <c r="O578" s="984">
        <v>7.3187039548398156E-2</v>
      </c>
    </row>
    <row r="579" s="623" customFormat="true" ht="17.1" customHeight="true" x14ac:dyDescent="0.2">
      <c r="C579" s="1829"/>
      <c r="D579" s="1718"/>
      <c r="H579" s="1846" t="s">
        <v>335</v>
      </c>
      <c r="I579" s="1718"/>
      <c r="J579" s="983">
        <v>0.10928379784931691</v>
      </c>
      <c r="M579" s="1846" t="s">
        <v>329</v>
      </c>
      <c r="N579" s="1718"/>
      <c r="O579" s="984">
        <v>-0.13993919045125866</v>
      </c>
    </row>
    <row r="580" s="623" customFormat="true" ht="17.1" customHeight="true" x14ac:dyDescent="0.2">
      <c r="C580" s="1829"/>
      <c r="D580" s="1718"/>
      <c r="H580" s="1846" t="s">
        <v>343</v>
      </c>
      <c r="I580" s="1718"/>
      <c r="J580" s="983">
        <v>-1.7347906556359392E-2</v>
      </c>
      <c r="M580" s="1846" t="s">
        <v>394</v>
      </c>
      <c r="N580" s="1718"/>
      <c r="O580" s="984">
        <v>-4.7529204332499748E-3</v>
      </c>
    </row>
    <row r="581" s="623" customFormat="true" ht="17.1" customHeight="true" x14ac:dyDescent="0.2">
      <c r="C581" s="1829"/>
      <c r="D581" s="1718"/>
      <c r="H581" s="1846" t="s">
        <v>329</v>
      </c>
      <c r="I581" s="1718"/>
      <c r="J581" s="983">
        <v>-0.10915890119039795</v>
      </c>
      <c r="M581" s="1846" t="s">
        <v>345</v>
      </c>
      <c r="N581" s="1718"/>
      <c r="O581" s="984">
        <v>-6.5964374163638706E-2</v>
      </c>
    </row>
    <row r="582" s="623" customFormat="true" ht="17.1" customHeight="true" x14ac:dyDescent="0.2">
      <c r="C582" s="1829"/>
      <c r="D582" s="1718"/>
      <c r="H582" s="1846" t="s">
        <v>394</v>
      </c>
      <c r="I582" s="1718"/>
      <c r="J582" s="983">
        <v>-2.5623613325407918E-3</v>
      </c>
      <c r="M582" s="1846" t="s">
        <v>269</v>
      </c>
      <c r="N582" s="1718"/>
      <c r="O582" s="984">
        <v>7.8254034736188419E-3</v>
      </c>
    </row>
    <row r="583" s="623" customFormat="true" ht="17.1" customHeight="true" x14ac:dyDescent="0.2">
      <c r="C583" s="1829"/>
      <c r="D583" s="1718"/>
      <c r="H583" s="1846" t="s">
        <v>395</v>
      </c>
      <c r="I583" s="1718"/>
      <c r="J583" s="983">
        <v>-2.4464663164613654E-3</v>
      </c>
      <c r="M583" s="1846" t="s">
        <v>286</v>
      </c>
      <c r="N583" s="1718"/>
      <c r="O583" s="984">
        <v>1.3835919117586722E-3</v>
      </c>
    </row>
    <row r="584" s="623" customFormat="true" ht="17.1" customHeight="true" x14ac:dyDescent="0.2">
      <c r="C584" s="1829"/>
      <c r="D584" s="1718"/>
      <c r="H584" s="1846" t="s">
        <v>345</v>
      </c>
      <c r="I584" s="1718"/>
      <c r="J584" s="983">
        <v>-7.1887905545465605E-2</v>
      </c>
      <c r="M584" s="1846" t="s">
        <v>288</v>
      </c>
      <c r="N584" s="1718"/>
      <c r="O584" s="984">
        <v>3.0226416516056244E-3</v>
      </c>
    </row>
    <row r="585" s="623" customFormat="true" ht="17.1" customHeight="true" x14ac:dyDescent="0.2">
      <c r="C585" s="1829"/>
      <c r="D585" s="1718"/>
      <c r="H585" s="1846" t="s">
        <v>269</v>
      </c>
      <c r="I585" s="1718"/>
      <c r="J585" s="983">
        <v>-2.3322800055732347E-2</v>
      </c>
      <c r="M585" s="1846" t="s">
        <v>267</v>
      </c>
      <c r="N585" s="1718"/>
      <c r="O585" s="984">
        <v>3.2870911919715723E-2</v>
      </c>
    </row>
    <row r="586" s="623" customFormat="true" ht="17.1" customHeight="true" x14ac:dyDescent="0.2">
      <c r="C586" s="1829"/>
      <c r="D586" s="1718"/>
      <c r="H586" s="1846" t="s">
        <v>286</v>
      </c>
      <c r="I586" s="1718"/>
      <c r="J586" s="983">
        <v>-6.5714296966418355E-3</v>
      </c>
      <c r="M586" s="1846" t="s">
        <v>271</v>
      </c>
      <c r="N586" s="1718"/>
      <c r="O586" s="984">
        <v>-1.0276149970012496E-2</v>
      </c>
    </row>
    <row r="587" s="623" customFormat="true" ht="17.1" customHeight="true" x14ac:dyDescent="0.2">
      <c r="C587" s="1829"/>
      <c r="D587" s="1718"/>
      <c r="H587" s="1846" t="s">
        <v>288</v>
      </c>
      <c r="I587" s="1718"/>
      <c r="J587" s="983">
        <v>-9.559823904592915E-4</v>
      </c>
      <c r="M587" s="1846" t="s">
        <v>268</v>
      </c>
      <c r="N587" s="1718"/>
      <c r="O587" s="984">
        <v>3.1298721786950631E-2</v>
      </c>
    </row>
    <row r="588" s="623" customFormat="true" ht="17.1" customHeight="true" x14ac:dyDescent="0.2">
      <c r="C588" s="1829"/>
      <c r="D588" s="1718"/>
      <c r="H588" s="1846" t="s">
        <v>267</v>
      </c>
      <c r="I588" s="1718"/>
      <c r="J588" s="983">
        <v>-2.8602482144969167E-2</v>
      </c>
      <c r="M588" s="1846" t="s">
        <v>396</v>
      </c>
      <c r="N588" s="1718"/>
      <c r="O588" s="984">
        <v>-4.3378893930414546E-3</v>
      </c>
    </row>
    <row r="589" s="623" customFormat="true" ht="17.1" customHeight="true" x14ac:dyDescent="0.2">
      <c r="C589" s="1829"/>
      <c r="D589" s="1718"/>
      <c r="H589" s="1846" t="s">
        <v>271</v>
      </c>
      <c r="I589" s="1718"/>
      <c r="J589" s="983">
        <v>-1.0898561541206659E-2</v>
      </c>
      <c r="M589" s="1846" t="s">
        <v>391</v>
      </c>
      <c r="N589" s="1718"/>
      <c r="O589" s="987">
        <v>-5.9220808257258754E-3</v>
      </c>
    </row>
    <row r="590" s="623" customFormat="true" ht="12.95" customHeight="true" x14ac:dyDescent="0.2">
      <c r="C590" s="1829"/>
      <c r="D590" s="1718"/>
      <c r="H590" s="1846" t="s">
        <v>268</v>
      </c>
      <c r="I590" s="1718"/>
      <c r="J590" s="983">
        <v>-4.7827480608674099E-3</v>
      </c>
      <c r="M590" s="1829"/>
      <c r="N590" s="1844"/>
      <c r="O590" s="637"/>
    </row>
    <row r="591" s="623" customFormat="true" ht="17.1" customHeight="true" x14ac:dyDescent="0.2">
      <c r="C591" s="1829"/>
      <c r="D591" s="1718"/>
      <c r="H591" s="1846" t="s">
        <v>396</v>
      </c>
      <c r="I591" s="1718"/>
      <c r="J591" s="983">
        <v>-1.7421933905906726E-3</v>
      </c>
      <c r="M591" s="1829"/>
      <c r="N591" s="1718"/>
    </row>
    <row r="592" s="623" customFormat="true" ht="36" customHeight="true" x14ac:dyDescent="0.2">
      <c r="C592" s="1829"/>
      <c r="D592" s="1718"/>
      <c r="H592" s="1846" t="s">
        <v>391</v>
      </c>
      <c r="I592" s="1718"/>
      <c r="J592" s="988">
        <v>-9.5757930122420277E-3</v>
      </c>
      <c r="M592" s="1820" t="s">
        <v>308</v>
      </c>
      <c r="N592" s="1718"/>
      <c r="O592" s="1718"/>
    </row>
    <row r="593" s="623" customFormat="true" ht="15.95" customHeight="true" x14ac:dyDescent="0.2">
      <c r="C593" s="1829"/>
      <c r="D593" s="1718"/>
      <c r="H593" s="1829"/>
      <c r="I593" s="1844"/>
      <c r="J593" s="637"/>
      <c r="M593" s="1845" t="s">
        <v>227</v>
      </c>
      <c r="N593" s="1718"/>
      <c r="O593" s="1014" t="s">
        <v>229</v>
      </c>
    </row>
    <row r="594" s="623" customFormat="true" ht="17.1" customHeight="true" x14ac:dyDescent="0.2">
      <c r="C594" s="1829"/>
      <c r="D594" s="1718"/>
      <c r="H594" s="1829"/>
      <c r="I594" s="1718"/>
      <c r="M594" s="1843" t="s">
        <v>229</v>
      </c>
      <c r="N594" s="1844"/>
      <c r="O594" s="1015">
        <v>1</v>
      </c>
    </row>
    <row r="595" s="623" customFormat="true" ht="39.95" customHeight="true" x14ac:dyDescent="0.2">
      <c r="C595" s="1829"/>
      <c r="D595" s="1718"/>
      <c r="H595" s="1820" t="s">
        <v>308</v>
      </c>
      <c r="I595" s="1718"/>
      <c r="J595" s="1718"/>
      <c r="M595" s="1829"/>
      <c r="N595" s="1844"/>
      <c r="O595" s="637"/>
    </row>
    <row r="596" s="623" customFormat="true" ht="15.95" customHeight="true" x14ac:dyDescent="0.2">
      <c r="C596" s="1829"/>
      <c r="D596" s="1718"/>
      <c r="H596" s="1845" t="s">
        <v>227</v>
      </c>
      <c r="I596" s="1718"/>
      <c r="J596" s="1016" t="s">
        <v>229</v>
      </c>
      <c r="M596" s="1829"/>
      <c r="N596" s="1718"/>
    </row>
    <row r="597" s="623" customFormat="true" ht="17.1" customHeight="true" x14ac:dyDescent="0.2">
      <c r="C597" s="1829"/>
      <c r="D597" s="1718"/>
      <c r="H597" s="1843" t="s">
        <v>229</v>
      </c>
      <c r="I597" s="1844"/>
      <c r="J597" s="1017">
        <v>1</v>
      </c>
      <c r="M597" s="1829"/>
      <c r="N597" s="1718"/>
    </row>
    <row r="598" s="623" customFormat="true" ht="39.95" customHeight="true" x14ac:dyDescent="0.2">
      <c r="C598" s="1829"/>
      <c r="D598" s="1718"/>
      <c r="H598" s="1829"/>
      <c r="I598" s="1844"/>
      <c r="J598" s="637"/>
      <c r="M598" s="1829"/>
      <c r="N598" s="1718"/>
    </row>
    <row r="599" s="623" customFormat="true" ht="15" customHeight="true" x14ac:dyDescent="0.2">
      <c r="C599" s="1829"/>
      <c r="D599" s="1718"/>
      <c r="H599" s="1829"/>
      <c r="I599" s="1718"/>
      <c r="M599" s="1829"/>
      <c r="N599" s="1718"/>
    </row>
    <row r="600" s="623" customFormat="true" ht="15" customHeight="true" x14ac:dyDescent="0.2">
      <c r="C600" s="1829"/>
      <c r="D600" s="1718"/>
      <c r="H600" s="1829"/>
      <c r="I600" s="1718"/>
      <c r="M600" s="1829"/>
      <c r="N600" s="1718"/>
    </row>
    <row r="601" s="623" customFormat="true" ht="15" customHeight="true" x14ac:dyDescent="0.2">
      <c r="C601" s="1829"/>
      <c r="D601" s="1718"/>
      <c r="H601" s="1829"/>
      <c r="I601" s="1718"/>
      <c r="M601" s="1829"/>
      <c r="N601" s="1718"/>
    </row>
    <row r="602" s="623" customFormat="true" ht="15" customHeight="true" x14ac:dyDescent="0.2">
      <c r="C602" s="1829"/>
      <c r="D602" s="1718"/>
      <c r="H602" s="1829"/>
      <c r="I602" s="1718"/>
      <c r="M602" s="1829"/>
      <c r="N602" s="1718"/>
    </row>
    <row r="603" s="623" customFormat="true" ht="15" customHeight="true" x14ac:dyDescent="0.2">
      <c r="C603" s="1829"/>
      <c r="D603" s="1718"/>
      <c r="H603" s="1829"/>
      <c r="I603" s="1718"/>
      <c r="M603" s="1829"/>
      <c r="N603" s="1718"/>
    </row>
    <row r="604" s="623" customFormat="true" ht="15" customHeight="true" x14ac:dyDescent="0.2">
      <c r="C604" s="1829"/>
      <c r="D604" s="1718"/>
      <c r="H604" s="1829"/>
      <c r="I604" s="1718"/>
      <c r="M604" s="1829"/>
      <c r="N604" s="1718"/>
    </row>
    <row r="605" s="623" customFormat="true" ht="15" customHeight="true" x14ac:dyDescent="0.2">
      <c r="C605" s="1829"/>
      <c r="D605" s="1718"/>
      <c r="H605" s="1829"/>
      <c r="I605" s="1718"/>
      <c r="M605" s="1829"/>
      <c r="N605" s="1718"/>
    </row>
    <row r="606" s="623" customFormat="true" ht="15" customHeight="true" x14ac:dyDescent="0.2">
      <c r="C606" s="1829"/>
      <c r="D606" s="1718"/>
      <c r="H606" s="1829"/>
      <c r="I606" s="1718"/>
      <c r="M606" s="1829"/>
      <c r="N606" s="1718"/>
    </row>
    <row r="607" s="623" customFormat="true" ht="15" customHeight="true" x14ac:dyDescent="0.2">
      <c r="C607" s="1829"/>
      <c r="D607" s="1718"/>
      <c r="H607" s="1829"/>
      <c r="I607" s="1718"/>
      <c r="M607" s="1829"/>
      <c r="N607" s="1718"/>
    </row>
    <row r="608" s="623" customFormat="true" ht="15" customHeight="true" x14ac:dyDescent="0.2">
      <c r="C608" s="1829"/>
      <c r="D608" s="1718"/>
      <c r="H608" s="1829"/>
      <c r="I608" s="1718"/>
      <c r="M608" s="1829"/>
      <c r="N608" s="1718"/>
    </row>
    <row r="609" s="623" customFormat="true" ht="15" customHeight="true" x14ac:dyDescent="0.2">
      <c r="C609" s="1829"/>
      <c r="D609" s="1718"/>
      <c r="H609" s="1829"/>
      <c r="I609" s="1718"/>
      <c r="M609" s="1829"/>
      <c r="N609" s="1718"/>
    </row>
    <row r="610" s="623" customFormat="true" ht="15" customHeight="true" x14ac:dyDescent="0.2">
      <c r="C610" s="1829"/>
      <c r="D610" s="1718"/>
      <c r="H610" s="1829"/>
      <c r="I610" s="1718"/>
      <c r="M610" s="1829"/>
      <c r="N610" s="1718"/>
    </row>
    <row r="611" s="623" customFormat="true" ht="15" customHeight="true" x14ac:dyDescent="0.2">
      <c r="C611" s="1829"/>
      <c r="D611" s="1718"/>
      <c r="H611" s="1829"/>
      <c r="I611" s="1718"/>
      <c r="M611" s="1829"/>
      <c r="N611" s="1718"/>
    </row>
    <row r="612" s="623" customFormat="true" ht="15" customHeight="true" x14ac:dyDescent="0.2">
      <c r="C612" s="1829"/>
      <c r="D612" s="1718"/>
      <c r="H612" s="1829"/>
      <c r="I612" s="1718"/>
      <c r="M612" s="1829"/>
      <c r="N612" s="1718"/>
    </row>
    <row r="613" s="623" customFormat="true" ht="15" customHeight="true" x14ac:dyDescent="0.2">
      <c r="C613" s="1829"/>
      <c r="D613" s="1718"/>
      <c r="H613" s="1829"/>
      <c r="I613" s="1718"/>
      <c r="M613" s="1829"/>
      <c r="N613" s="1718"/>
    </row>
    <row r="614" s="623" customFormat="true" ht="15" customHeight="true" x14ac:dyDescent="0.2">
      <c r="C614" s="1829"/>
      <c r="D614" s="1718"/>
      <c r="H614" s="1829"/>
      <c r="I614" s="1718"/>
      <c r="M614" s="1829"/>
      <c r="N614" s="1718"/>
    </row>
    <row r="615" s="623" customFormat="true" ht="15" customHeight="true" x14ac:dyDescent="0.2">
      <c r="C615" s="1829"/>
      <c r="D615" s="1718"/>
      <c r="H615" s="1829"/>
      <c r="I615" s="1718"/>
      <c r="M615" s="1829"/>
      <c r="N615" s="1718"/>
    </row>
    <row r="616" s="623" customFormat="true" ht="15" customHeight="true" x14ac:dyDescent="0.2">
      <c r="C616" s="1829"/>
      <c r="D616" s="1718"/>
      <c r="H616" s="1829"/>
      <c r="I616" s="1718"/>
      <c r="M616" s="1829"/>
      <c r="N616" s="1718"/>
    </row>
    <row r="617" s="623" customFormat="true" ht="15" customHeight="true" x14ac:dyDescent="0.2">
      <c r="C617" s="1829"/>
      <c r="D617" s="1718"/>
      <c r="H617" s="1829"/>
      <c r="I617" s="1718"/>
      <c r="M617" s="1829"/>
      <c r="N617" s="1718"/>
    </row>
    <row r="618" s="623" customFormat="true" ht="15" customHeight="true" x14ac:dyDescent="0.2">
      <c r="C618" s="1829"/>
      <c r="D618" s="1718"/>
      <c r="H618" s="1829"/>
      <c r="I618" s="1718"/>
      <c r="M618" s="1829"/>
      <c r="N618" s="1718"/>
    </row>
    <row r="619" s="623" customFormat="true" ht="15" customHeight="true" x14ac:dyDescent="0.2">
      <c r="C619" s="1829"/>
      <c r="D619" s="1718"/>
      <c r="H619" s="1829"/>
      <c r="I619" s="1718"/>
      <c r="M619" s="1829"/>
      <c r="N619" s="1718"/>
    </row>
    <row r="620" s="623" customFormat="true" ht="15" customHeight="true" x14ac:dyDescent="0.2">
      <c r="C620" s="1829"/>
      <c r="D620" s="1718"/>
      <c r="H620" s="1829"/>
      <c r="I620" s="1718"/>
      <c r="M620" s="1829"/>
      <c r="N620" s="1718"/>
    </row>
    <row r="621" s="623" customFormat="true" ht="15" customHeight="true" x14ac:dyDescent="0.2">
      <c r="C621" s="1829"/>
      <c r="D621" s="1718"/>
      <c r="H621" s="1829"/>
      <c r="I621" s="1718"/>
      <c r="M621" s="1829"/>
      <c r="N621" s="1718"/>
    </row>
    <row r="622" s="623" customFormat="true" ht="15" customHeight="true" x14ac:dyDescent="0.2">
      <c r="C622" s="1829"/>
      <c r="D622" s="1718"/>
      <c r="H622" s="1829"/>
      <c r="I622" s="1718"/>
      <c r="M622" s="1829"/>
      <c r="N622" s="1718"/>
    </row>
    <row r="623" s="623" customFormat="true" ht="15" customHeight="true" x14ac:dyDescent="0.2">
      <c r="C623" s="1829"/>
      <c r="D623" s="1718"/>
      <c r="H623" s="1829"/>
      <c r="I623" s="1718"/>
      <c r="M623" s="1829"/>
      <c r="N623" s="1718"/>
    </row>
    <row r="624" s="623" customFormat="true" ht="15" customHeight="true" x14ac:dyDescent="0.2">
      <c r="C624" s="1829"/>
      <c r="D624" s="1718"/>
      <c r="H624" s="1829"/>
      <c r="I624" s="1718"/>
      <c r="M624" s="1829"/>
      <c r="N624" s="1718"/>
    </row>
    <row r="625" s="623" customFormat="true" ht="15" customHeight="true" x14ac:dyDescent="0.2">
      <c r="C625" s="1829"/>
      <c r="D625" s="1718"/>
      <c r="H625" s="1829"/>
      <c r="I625" s="1718"/>
      <c r="M625" s="1829"/>
      <c r="N625" s="1718"/>
    </row>
    <row r="626" s="623" customFormat="true" ht="15" customHeight="true" x14ac:dyDescent="0.2">
      <c r="C626" s="1829"/>
      <c r="D626" s="1718"/>
      <c r="H626" s="1829"/>
      <c r="I626" s="1718"/>
      <c r="M626" s="1829"/>
      <c r="N626" s="1718"/>
    </row>
    <row r="627" s="623" customFormat="true" ht="15" customHeight="true" x14ac:dyDescent="0.2">
      <c r="C627" s="1829"/>
      <c r="D627" s="1718"/>
      <c r="H627" s="1829"/>
      <c r="I627" s="1718"/>
      <c r="M627" s="1829"/>
      <c r="N627" s="1718"/>
    </row>
    <row r="628" s="623" customFormat="true" ht="15" customHeight="true" x14ac:dyDescent="0.2">
      <c r="C628" s="1829"/>
      <c r="D628" s="1718"/>
      <c r="H628" s="1829"/>
      <c r="I628" s="1718"/>
      <c r="M628" s="1829"/>
      <c r="N628" s="1718"/>
    </row>
    <row r="629" s="623" customFormat="true" ht="15" customHeight="true" x14ac:dyDescent="0.2">
      <c r="C629" s="1829"/>
      <c r="D629" s="1718"/>
      <c r="H629" s="1829"/>
      <c r="I629" s="1718"/>
      <c r="M629" s="1829"/>
      <c r="N629" s="1718"/>
    </row>
    <row r="630" s="623" customFormat="true" ht="15" customHeight="true" x14ac:dyDescent="0.2">
      <c r="C630" s="1829"/>
      <c r="D630" s="1718"/>
      <c r="H630" s="1829"/>
      <c r="I630" s="1718"/>
      <c r="M630" s="1829"/>
      <c r="N630" s="1718"/>
    </row>
    <row r="631" s="623" customFormat="true" ht="15" customHeight="true" x14ac:dyDescent="0.2">
      <c r="C631" s="1829"/>
      <c r="D631" s="1718"/>
      <c r="H631" s="1829"/>
      <c r="I631" s="1718"/>
      <c r="M631" s="1829"/>
      <c r="N631" s="1718"/>
    </row>
    <row r="632" s="623" customFormat="true" ht="15" customHeight="true" x14ac:dyDescent="0.2">
      <c r="C632" s="1829"/>
      <c r="D632" s="1718"/>
      <c r="H632" s="1829"/>
      <c r="I632" s="1718"/>
      <c r="M632" s="1829"/>
      <c r="N632" s="1718"/>
    </row>
    <row r="633" s="623" customFormat="true" ht="15" customHeight="true" x14ac:dyDescent="0.2">
      <c r="C633" s="1829"/>
      <c r="D633" s="1718"/>
      <c r="H633" s="1829"/>
      <c r="I633" s="1718"/>
      <c r="M633" s="1829"/>
      <c r="N633" s="1718"/>
    </row>
    <row r="634" s="623" customFormat="true" ht="15" customHeight="true" x14ac:dyDescent="0.2">
      <c r="C634" s="1829"/>
      <c r="D634" s="1718"/>
      <c r="H634" s="1829"/>
      <c r="I634" s="1718"/>
      <c r="M634" s="1829"/>
      <c r="N634" s="1718"/>
    </row>
    <row r="635" s="623" customFormat="true" ht="15" customHeight="true" x14ac:dyDescent="0.2">
      <c r="C635" s="1829"/>
      <c r="D635" s="1718"/>
      <c r="H635" s="1829"/>
      <c r="I635" s="1718"/>
      <c r="M635" s="1829"/>
      <c r="N635" s="1718"/>
    </row>
    <row r="636" s="623" customFormat="true" ht="15" customHeight="true" x14ac:dyDescent="0.2">
      <c r="C636" s="1829"/>
      <c r="D636" s="1718"/>
      <c r="H636" s="1829"/>
      <c r="I636" s="1718"/>
      <c r="M636" s="1829"/>
      <c r="N636" s="1718"/>
    </row>
    <row r="637" s="623" customFormat="true" ht="15" customHeight="true" x14ac:dyDescent="0.2">
      <c r="C637" s="1829"/>
      <c r="D637" s="1718"/>
      <c r="H637" s="1829"/>
      <c r="I637" s="1718"/>
      <c r="M637" s="1829"/>
      <c r="N637" s="1718"/>
    </row>
    <row r="638" s="623" customFormat="true" ht="15" customHeight="true" x14ac:dyDescent="0.2">
      <c r="C638" s="1829"/>
      <c r="D638" s="1718"/>
      <c r="H638" s="1829"/>
      <c r="I638" s="1718"/>
      <c r="M638" s="1829"/>
      <c r="N638" s="1718"/>
    </row>
    <row r="639" s="623" customFormat="true" ht="15" customHeight="true" x14ac:dyDescent="0.2">
      <c r="C639" s="1829"/>
      <c r="D639" s="1718"/>
      <c r="H639" s="1829"/>
      <c r="I639" s="1718"/>
      <c r="M639" s="1829"/>
      <c r="N639" s="1718"/>
    </row>
    <row r="640" s="623" customFormat="true" ht="15" customHeight="true" x14ac:dyDescent="0.2">
      <c r="C640" s="1829"/>
      <c r="D640" s="1718"/>
      <c r="H640" s="1829"/>
      <c r="I640" s="1718"/>
      <c r="M640" s="1829"/>
      <c r="N640" s="1718"/>
    </row>
    <row r="641" s="623" customFormat="true" ht="15" customHeight="true" x14ac:dyDescent="0.2">
      <c r="C641" s="1829"/>
      <c r="D641" s="1718"/>
      <c r="H641" s="1829"/>
      <c r="I641" s="1718"/>
      <c r="M641" s="1829"/>
      <c r="N641" s="1718"/>
    </row>
    <row r="642" s="623" customFormat="true" ht="15" customHeight="true" x14ac:dyDescent="0.2">
      <c r="C642" s="1829"/>
      <c r="D642" s="1718"/>
      <c r="H642" s="1829"/>
      <c r="I642" s="1718"/>
      <c r="M642" s="1829"/>
      <c r="N642" s="1718"/>
    </row>
    <row r="643" s="623" customFormat="true" ht="15" customHeight="true" x14ac:dyDescent="0.2">
      <c r="C643" s="1829"/>
      <c r="D643" s="1718"/>
      <c r="H643" s="1829"/>
      <c r="I643" s="1718"/>
      <c r="M643" s="1829"/>
      <c r="N643" s="1718"/>
    </row>
    <row r="644" s="623" customFormat="true" ht="15" customHeight="true" x14ac:dyDescent="0.2">
      <c r="C644" s="1829"/>
      <c r="D644" s="1718"/>
      <c r="H644" s="1829"/>
      <c r="I644" s="1718"/>
      <c r="M644" s="1829"/>
      <c r="N644" s="1718"/>
    </row>
    <row r="645" s="623" customFormat="true" ht="15" customHeight="true" x14ac:dyDescent="0.2">
      <c r="C645" s="1829"/>
      <c r="D645" s="1718"/>
      <c r="H645" s="1829"/>
      <c r="I645" s="1718"/>
      <c r="M645" s="1829"/>
      <c r="N645" s="1718"/>
    </row>
    <row r="646" s="623" customFormat="true" ht="15" customHeight="true" x14ac:dyDescent="0.2">
      <c r="C646" s="1829"/>
      <c r="D646" s="1718"/>
      <c r="H646" s="1829"/>
      <c r="I646" s="1718"/>
      <c r="M646" s="1829"/>
      <c r="N646" s="1718"/>
    </row>
    <row r="647" s="623" customFormat="true" ht="15" customHeight="true" x14ac:dyDescent="0.2">
      <c r="C647" s="1829"/>
      <c r="D647" s="1718"/>
      <c r="H647" s="1829"/>
      <c r="I647" s="1718"/>
      <c r="M647" s="1829"/>
      <c r="N647" s="1718"/>
    </row>
    <row r="648" s="623" customFormat="true" ht="15" customHeight="true" x14ac:dyDescent="0.2">
      <c r="C648" s="1829"/>
      <c r="D648" s="1718"/>
      <c r="H648" s="1829"/>
      <c r="I648" s="1718"/>
      <c r="M648" s="1829"/>
      <c r="N648" s="1718"/>
    </row>
    <row r="649" s="623" customFormat="true" ht="15" customHeight="true" x14ac:dyDescent="0.2">
      <c r="C649" s="1829"/>
      <c r="D649" s="1718"/>
      <c r="H649" s="1829"/>
      <c r="I649" s="1718"/>
      <c r="M649" s="1829"/>
      <c r="N649" s="1718"/>
    </row>
    <row r="650" s="623" customFormat="true" ht="15" customHeight="true" x14ac:dyDescent="0.2">
      <c r="C650" s="1829"/>
      <c r="D650" s="1718"/>
      <c r="H650" s="1829"/>
      <c r="I650" s="1718"/>
      <c r="M650" s="1829"/>
      <c r="N650" s="1718"/>
    </row>
    <row r="651" s="623" customFormat="true" ht="15" customHeight="true" x14ac:dyDescent="0.2">
      <c r="C651" s="1829"/>
      <c r="D651" s="1718"/>
      <c r="H651" s="1829"/>
      <c r="I651" s="1718"/>
      <c r="M651" s="1829"/>
      <c r="N651" s="1718"/>
    </row>
    <row r="652" s="623" customFormat="true" ht="15" customHeight="true" x14ac:dyDescent="0.2">
      <c r="C652" s="1829"/>
      <c r="D652" s="1718"/>
      <c r="H652" s="1829"/>
      <c r="I652" s="1718"/>
      <c r="M652" s="1829"/>
      <c r="N652" s="1718"/>
    </row>
    <row r="653" s="623" customFormat="true" ht="15" customHeight="true" x14ac:dyDescent="0.2">
      <c r="C653" s="1829"/>
      <c r="D653" s="1718"/>
      <c r="H653" s="1829"/>
      <c r="I653" s="1718"/>
      <c r="M653" s="1829"/>
      <c r="N653" s="1718"/>
    </row>
    <row r="654" s="623" customFormat="true" ht="15" customHeight="true" x14ac:dyDescent="0.2">
      <c r="C654" s="1829"/>
      <c r="D654" s="1718"/>
      <c r="H654" s="1829"/>
      <c r="I654" s="1718"/>
      <c r="M654" s="1829"/>
      <c r="N654" s="1718"/>
    </row>
    <row r="655" s="623" customFormat="true" ht="15" customHeight="true" x14ac:dyDescent="0.2">
      <c r="C655" s="1829"/>
      <c r="D655" s="1718"/>
      <c r="H655" s="1829"/>
      <c r="I655" s="1718"/>
      <c r="M655" s="1829"/>
      <c r="N655" s="1718"/>
    </row>
    <row r="656" s="623" customFormat="true" ht="15" customHeight="true" x14ac:dyDescent="0.2">
      <c r="C656" s="1829"/>
      <c r="D656" s="1718"/>
      <c r="H656" s="1829"/>
      <c r="I656" s="1718"/>
      <c r="M656" s="1829"/>
      <c r="N656" s="1718"/>
    </row>
    <row r="657" s="623" customFormat="true" ht="15" customHeight="true" x14ac:dyDescent="0.2">
      <c r="C657" s="1829"/>
      <c r="D657" s="1718"/>
      <c r="H657" s="1829"/>
      <c r="I657" s="1718"/>
      <c r="M657" s="1829"/>
      <c r="N657" s="1718"/>
    </row>
    <row r="658" s="623" customFormat="true" ht="15" customHeight="true" x14ac:dyDescent="0.2">
      <c r="C658" s="1829"/>
      <c r="D658" s="1718"/>
      <c r="H658" s="1829"/>
      <c r="I658" s="1718"/>
      <c r="M658" s="1829"/>
      <c r="N658" s="1718"/>
    </row>
    <row r="659" s="623" customFormat="true" ht="15" customHeight="true" x14ac:dyDescent="0.2">
      <c r="C659" s="1829"/>
      <c r="D659" s="1718"/>
      <c r="H659" s="1829"/>
      <c r="I659" s="1718"/>
      <c r="M659" s="1829"/>
      <c r="N659" s="1718"/>
    </row>
    <row r="660" s="623" customFormat="true" ht="15" customHeight="true" x14ac:dyDescent="0.2">
      <c r="C660" s="1829"/>
      <c r="D660" s="1718"/>
      <c r="H660" s="1829"/>
      <c r="I660" s="1718"/>
      <c r="M660" s="1829"/>
      <c r="N660" s="1718"/>
    </row>
    <row r="661" s="623" customFormat="true" ht="15" customHeight="true" x14ac:dyDescent="0.2">
      <c r="C661" s="1829"/>
      <c r="D661" s="1718"/>
      <c r="H661" s="1829"/>
      <c r="I661" s="1718"/>
      <c r="M661" s="1829"/>
      <c r="N661" s="1718"/>
    </row>
    <row r="662" s="623" customFormat="true" ht="15" customHeight="true" x14ac:dyDescent="0.2">
      <c r="C662" s="1829"/>
      <c r="D662" s="1718"/>
      <c r="H662" s="1829"/>
      <c r="I662" s="1718"/>
      <c r="M662" s="1829"/>
      <c r="N662" s="1718"/>
    </row>
    <row r="663" s="623" customFormat="true" ht="15" customHeight="true" x14ac:dyDescent="0.2">
      <c r="C663" s="1829"/>
      <c r="D663" s="1718"/>
      <c r="H663" s="1829"/>
      <c r="I663" s="1718"/>
      <c r="M663" s="1829"/>
      <c r="N663" s="1718"/>
    </row>
    <row r="664" s="623" customFormat="true" ht="15" customHeight="true" x14ac:dyDescent="0.2">
      <c r="C664" s="1829"/>
      <c r="D664" s="1718"/>
      <c r="H664" s="1829"/>
      <c r="I664" s="1718"/>
      <c r="M664" s="1829"/>
      <c r="N664" s="1718"/>
    </row>
    <row r="665" s="623" customFormat="true" ht="15" customHeight="true" x14ac:dyDescent="0.2">
      <c r="C665" s="1829"/>
      <c r="D665" s="1718"/>
      <c r="H665" s="1829"/>
      <c r="I665" s="1718"/>
      <c r="M665" s="1829"/>
      <c r="N665" s="1718"/>
    </row>
    <row r="666" s="623" customFormat="true" ht="15" customHeight="true" x14ac:dyDescent="0.2">
      <c r="C666" s="1829"/>
      <c r="D666" s="1718"/>
      <c r="H666" s="1829"/>
      <c r="I666" s="1718"/>
      <c r="M666" s="1829"/>
      <c r="N666" s="1718"/>
    </row>
    <row r="667" s="623" customFormat="true" ht="15" customHeight="true" x14ac:dyDescent="0.2">
      <c r="C667" s="1829"/>
      <c r="D667" s="1718"/>
      <c r="H667" s="1829"/>
      <c r="I667" s="1718"/>
      <c r="M667" s="1829"/>
      <c r="N667" s="1718"/>
    </row>
    <row r="668" s="623" customFormat="true" ht="15" customHeight="true" x14ac:dyDescent="0.2">
      <c r="C668" s="1829"/>
      <c r="D668" s="1718"/>
      <c r="H668" s="1829"/>
      <c r="I668" s="1718"/>
      <c r="M668" s="1829"/>
      <c r="N668" s="1718"/>
    </row>
    <row r="669" s="623" customFormat="true" ht="15" customHeight="true" x14ac:dyDescent="0.2">
      <c r="C669" s="1829"/>
      <c r="D669" s="1718"/>
      <c r="H669" s="1829"/>
      <c r="I669" s="1718"/>
      <c r="M669" s="1829"/>
      <c r="N669" s="1718"/>
    </row>
    <row r="670" s="623" customFormat="true" ht="15" customHeight="true" x14ac:dyDescent="0.2">
      <c r="C670" s="1829"/>
      <c r="D670" s="1718"/>
      <c r="H670" s="1829"/>
      <c r="I670" s="1718"/>
      <c r="M670" s="1829"/>
      <c r="N670" s="1718"/>
    </row>
    <row r="671" s="623" customFormat="true" ht="15" customHeight="true" x14ac:dyDescent="0.2">
      <c r="C671" s="1829"/>
      <c r="D671" s="1718"/>
      <c r="H671" s="1829"/>
      <c r="I671" s="1718"/>
      <c r="M671" s="1829"/>
      <c r="N671" s="1718"/>
    </row>
    <row r="672" s="623" customFormat="true" ht="15" customHeight="true" x14ac:dyDescent="0.2">
      <c r="C672" s="1829"/>
      <c r="D672" s="1718"/>
      <c r="H672" s="1829"/>
      <c r="I672" s="1718"/>
      <c r="M672" s="1829"/>
      <c r="N672" s="1718"/>
    </row>
    <row r="673" s="623" customFormat="true" ht="15" customHeight="true" x14ac:dyDescent="0.2">
      <c r="C673" s="1829"/>
      <c r="D673" s="1718"/>
      <c r="H673" s="1829"/>
      <c r="I673" s="1718"/>
      <c r="M673" s="1829"/>
      <c r="N673" s="1718"/>
    </row>
    <row r="674" s="623" customFormat="true" ht="15" customHeight="true" x14ac:dyDescent="0.2">
      <c r="C674" s="1829"/>
      <c r="D674" s="1718"/>
      <c r="H674" s="1829"/>
      <c r="I674" s="1718"/>
      <c r="M674" s="1829"/>
      <c r="N674" s="1718"/>
    </row>
    <row r="675" s="623" customFormat="true" ht="15" customHeight="true" x14ac:dyDescent="0.2">
      <c r="C675" s="1829"/>
      <c r="D675" s="1718"/>
      <c r="H675" s="1829"/>
      <c r="I675" s="1718"/>
      <c r="M675" s="1829"/>
      <c r="N675" s="1718"/>
    </row>
    <row r="676" s="623" customFormat="true" ht="15" customHeight="true" x14ac:dyDescent="0.2">
      <c r="C676" s="1829"/>
      <c r="D676" s="1718"/>
      <c r="H676" s="1829"/>
      <c r="I676" s="1718"/>
      <c r="M676" s="1829"/>
      <c r="N676" s="1718"/>
    </row>
    <row r="677" s="623" customFormat="true" ht="15" customHeight="true" x14ac:dyDescent="0.2">
      <c r="C677" s="1829"/>
      <c r="D677" s="1718"/>
      <c r="H677" s="1829"/>
      <c r="I677" s="1718"/>
      <c r="M677" s="1829"/>
      <c r="N677" s="1718"/>
    </row>
    <row r="678" s="623" customFormat="true" ht="15" customHeight="true" x14ac:dyDescent="0.2">
      <c r="C678" s="1829"/>
      <c r="D678" s="1718"/>
      <c r="H678" s="1829"/>
      <c r="I678" s="1718"/>
      <c r="M678" s="1829"/>
      <c r="N678" s="1718"/>
    </row>
    <row r="679" s="623" customFormat="true" ht="15" customHeight="true" x14ac:dyDescent="0.2">
      <c r="C679" s="1829"/>
      <c r="D679" s="1718"/>
      <c r="H679" s="1829"/>
      <c r="I679" s="1718"/>
      <c r="M679" s="1829"/>
      <c r="N679" s="1718"/>
    </row>
    <row r="680" s="623" customFormat="true" ht="15" customHeight="true" x14ac:dyDescent="0.2">
      <c r="C680" s="1829"/>
      <c r="D680" s="1718"/>
      <c r="H680" s="1829"/>
      <c r="I680" s="1718"/>
      <c r="M680" s="1829"/>
      <c r="N680" s="1718"/>
    </row>
    <row r="681" s="623" customFormat="true" ht="15" customHeight="true" x14ac:dyDescent="0.2">
      <c r="C681" s="1829"/>
      <c r="D681" s="1718"/>
      <c r="H681" s="1829"/>
      <c r="I681" s="1718"/>
      <c r="M681" s="1829"/>
      <c r="N681" s="1718"/>
    </row>
    <row r="682" s="623" customFormat="true" ht="15" customHeight="true" x14ac:dyDescent="0.2">
      <c r="C682" s="1829"/>
      <c r="D682" s="1718"/>
      <c r="H682" s="1829"/>
      <c r="I682" s="1718"/>
      <c r="M682" s="1829"/>
      <c r="N682" s="1718"/>
    </row>
    <row r="683" s="623" customFormat="true" ht="15" customHeight="true" x14ac:dyDescent="0.2">
      <c r="C683" s="1829"/>
      <c r="D683" s="1718"/>
      <c r="H683" s="1829"/>
      <c r="I683" s="1718"/>
      <c r="M683" s="1829"/>
      <c r="N683" s="1718"/>
    </row>
    <row r="684" s="623" customFormat="true" ht="15" customHeight="true" x14ac:dyDescent="0.2">
      <c r="C684" s="1829"/>
      <c r="D684" s="1718"/>
      <c r="H684" s="1829"/>
      <c r="I684" s="1718"/>
      <c r="M684" s="1829"/>
      <c r="N684" s="1718"/>
    </row>
    <row r="685" s="623" customFormat="true" ht="15" customHeight="true" x14ac:dyDescent="0.2">
      <c r="C685" s="1829"/>
      <c r="D685" s="1718"/>
      <c r="H685" s="1829"/>
      <c r="I685" s="1718"/>
      <c r="M685" s="1829"/>
      <c r="N685" s="1718"/>
    </row>
    <row r="686" s="623" customFormat="true" ht="15" customHeight="true" x14ac:dyDescent="0.2">
      <c r="C686" s="1829"/>
      <c r="D686" s="1718"/>
      <c r="H686" s="1829"/>
      <c r="I686" s="1718"/>
      <c r="M686" s="1829"/>
      <c r="N686" s="1718"/>
    </row>
    <row r="687" s="623" customFormat="true" ht="15" customHeight="true" x14ac:dyDescent="0.2">
      <c r="C687" s="1829"/>
      <c r="D687" s="1718"/>
      <c r="H687" s="1829"/>
      <c r="I687" s="1718"/>
      <c r="M687" s="1829"/>
      <c r="N687" s="1718"/>
    </row>
    <row r="688" s="623" customFormat="true" ht="15" customHeight="true" x14ac:dyDescent="0.2">
      <c r="C688" s="1829"/>
      <c r="D688" s="1718"/>
      <c r="H688" s="1829"/>
      <c r="I688" s="1718"/>
      <c r="M688" s="1829"/>
      <c r="N688" s="1718"/>
    </row>
    <row r="689" s="623" customFormat="true" ht="15" customHeight="true" x14ac:dyDescent="0.2">
      <c r="C689" s="1829"/>
      <c r="D689" s="1718"/>
      <c r="H689" s="1829"/>
      <c r="I689" s="1718"/>
      <c r="M689" s="1829"/>
      <c r="N689" s="1718"/>
    </row>
    <row r="690" s="623" customFormat="true" ht="15" customHeight="true" x14ac:dyDescent="0.2">
      <c r="C690" s="1829"/>
      <c r="D690" s="1718"/>
      <c r="H690" s="1829"/>
      <c r="I690" s="1718"/>
      <c r="M690" s="1829"/>
      <c r="N690" s="1718"/>
    </row>
    <row r="691" s="623" customFormat="true" ht="15" customHeight="true" x14ac:dyDescent="0.2">
      <c r="C691" s="1829"/>
      <c r="D691" s="1718"/>
      <c r="H691" s="1829"/>
      <c r="I691" s="1718"/>
      <c r="M691" s="1829"/>
      <c r="N691" s="1718"/>
    </row>
    <row r="692" s="623" customFormat="true" ht="15" customHeight="true" x14ac:dyDescent="0.2">
      <c r="C692" s="1829"/>
      <c r="D692" s="1718"/>
      <c r="H692" s="1829"/>
      <c r="I692" s="1718"/>
      <c r="M692" s="1829"/>
      <c r="N692" s="1718"/>
    </row>
    <row r="693" s="623" customFormat="true" ht="15" customHeight="true" x14ac:dyDescent="0.2">
      <c r="C693" s="1829"/>
      <c r="D693" s="1718"/>
      <c r="H693" s="1829"/>
      <c r="I693" s="1718"/>
      <c r="M693" s="1829"/>
      <c r="N693" s="1718"/>
    </row>
    <row r="694" s="623" customFormat="true" ht="15" customHeight="true" x14ac:dyDescent="0.2">
      <c r="C694" s="1829"/>
      <c r="D694" s="1718"/>
      <c r="H694" s="1829"/>
      <c r="I694" s="1718"/>
      <c r="M694" s="1829"/>
      <c r="N694" s="1718"/>
    </row>
    <row r="695" s="307" customFormat="true" ht="15" customHeight="true" x14ac:dyDescent="0.2"/>
    <row r="696" s="307" customFormat="true" ht="15" customHeight="true" x14ac:dyDescent="0.2"/>
    <row r="697" s="307" customFormat="true" ht="15" customHeight="true" x14ac:dyDescent="0.2"/>
    <row r="698" s="307" customFormat="true" ht="15" customHeight="true" x14ac:dyDescent="0.2"/>
    <row r="699" s="307" customFormat="true" ht="15" customHeight="true" x14ac:dyDescent="0.2"/>
    <row r="700" s="307" customFormat="true" ht="15" customHeight="true" x14ac:dyDescent="0.2"/>
    <row r="1025" s="307" customFormat="true" ht="21" customHeight="true" x14ac:dyDescent="0.2">
      <c r="A1025" s="1820" t="s">
        <v>381</v>
      </c>
      <c r="B1025" s="1820"/>
      <c r="C1025" s="1820"/>
    </row>
    <row r="1026" s="307" customFormat="true" ht="15.95" customHeight="true" x14ac:dyDescent="0.2">
      <c r="A1026" s="1821" t="s">
        <v>211</v>
      </c>
      <c r="B1026" s="1821"/>
      <c r="C1026" s="1494" t="s">
        <v>212</v>
      </c>
    </row>
    <row r="1027" s="307" customFormat="true" ht="17.1" customHeight="true" x14ac:dyDescent="0.2">
      <c r="A1027" s="1495" t="s">
        <v>213</v>
      </c>
      <c r="B1027" s="1496" t="s">
        <v>214</v>
      </c>
      <c r="C1027" s="1497">
        <v>15825</v>
      </c>
    </row>
    <row r="1028" s="307" customFormat="true" ht="17.1" customHeight="true" x14ac:dyDescent="0.2">
      <c r="A1028" s="1498" t="s">
        <v>215</v>
      </c>
      <c r="B1028" s="1499" t="s">
        <v>214</v>
      </c>
      <c r="C1028" s="1500">
        <v>15825</v>
      </c>
    </row>
    <row r="1029" s="307" customFormat="true" ht="17.1" customHeight="true" x14ac:dyDescent="0.2">
      <c r="A1029" s="1498" t="s">
        <v>216</v>
      </c>
      <c r="B1029" s="1499" t="s">
        <v>214</v>
      </c>
      <c r="C1029" s="1500">
        <v>15825</v>
      </c>
    </row>
    <row r="1030" s="307" customFormat="true" ht="17.1" customHeight="true" x14ac:dyDescent="0.2">
      <c r="A1030" s="1498" t="s">
        <v>217</v>
      </c>
      <c r="B1030" s="1499" t="s">
        <v>214</v>
      </c>
      <c r="C1030" s="1500">
        <v>15825</v>
      </c>
    </row>
    <row r="1031" s="307" customFormat="true" ht="17.1" customHeight="true" x14ac:dyDescent="0.2">
      <c r="A1031" s="1822" t="s">
        <v>218</v>
      </c>
      <c r="B1031" s="1499" t="s">
        <v>219</v>
      </c>
      <c r="C1031" s="1500">
        <v>4366</v>
      </c>
    </row>
    <row r="1032" s="307" customFormat="true" ht="17.1" customHeight="true" x14ac:dyDescent="0.2">
      <c r="A1032" s="1822"/>
      <c r="B1032" s="1499" t="s">
        <v>220</v>
      </c>
      <c r="C1032" s="1500">
        <v>11459</v>
      </c>
    </row>
    <row r="1033" s="307" customFormat="true" ht="17.1" customHeight="true" x14ac:dyDescent="0.2">
      <c r="A1033" s="1823"/>
      <c r="B1033" s="1501" t="s">
        <v>221</v>
      </c>
      <c r="C1033" s="1502">
        <v>0</v>
      </c>
    </row>
    <row r="1034" s="307" customFormat="true" ht="12.95" customHeight="true" x14ac:dyDescent="0.2">
      <c r="A1034" s="1824" t="s">
        <v>382</v>
      </c>
      <c r="B1034" s="1824"/>
      <c r="C1034" s="1824"/>
    </row>
    <row r="1035" s="307" customFormat="true" ht="15" customHeight="true" x14ac:dyDescent="0.2">
      <c r="B1035" s="406"/>
    </row>
    <row r="1036" ht="15" customHeight="true" x14ac:dyDescent="0.25">
      <c r="A1036" s="356" t="s">
        <v>120</v>
      </c>
      <c r="B1036" s="264" t="s">
        <v>121</v>
      </c>
    </row>
    <row r="1037" ht="15" customHeight="true" x14ac:dyDescent="0.2">
      <c r="A1037" s="357" t="str">
        <f>R15</f>
        <v>Banteay Mean Chey</v>
      </c>
      <c r="B1037" s="357">
        <f>BR122+BR123</f>
        <v>0</v>
      </c>
    </row>
    <row r="1038" ht="15" customHeight="true" x14ac:dyDescent="0.2">
      <c r="A1038" s="357" t="str">
        <f>S15</f>
        <v>Battambang &amp; Pailin</v>
      </c>
      <c r="B1038" s="357">
        <f>BS122+BS123</f>
        <v>0</v>
      </c>
    </row>
    <row r="1039" ht="15" customHeight="true" x14ac:dyDescent="0.2">
      <c r="A1039" s="357" t="str">
        <f>T15</f>
        <v>Kampong Cham</v>
      </c>
      <c r="B1039" s="357">
        <f>BT122+BT123</f>
        <v>0</v>
      </c>
    </row>
    <row r="1040" ht="15" customHeight="true" x14ac:dyDescent="0.2">
      <c r="A1040" s="357" t="str">
        <f>U15</f>
        <v>Kampong Chhnang</v>
      </c>
      <c r="B1040" s="357">
        <f>BU122+BU123</f>
        <v>0</v>
      </c>
    </row>
    <row r="1041" ht="15" customHeight="true" x14ac:dyDescent="0.2">
      <c r="A1041" s="357" t="str">
        <f>V15</f>
        <v>Kampong Speu</v>
      </c>
      <c r="B1041" s="357">
        <f>BV122+BV123</f>
        <v>0</v>
      </c>
    </row>
    <row r="1042" ht="15" customHeight="true" x14ac:dyDescent="0.2">
      <c r="A1042" s="357" t="str">
        <f>W15</f>
        <v>Kampong Thom</v>
      </c>
      <c r="B1042" s="357">
        <f>BW122+BW123</f>
        <v>0</v>
      </c>
    </row>
    <row r="1043" ht="15" customHeight="true" x14ac:dyDescent="0.2">
      <c r="A1043" s="357" t="str">
        <f>X15</f>
        <v>Kampot &amp; Kep</v>
      </c>
      <c r="B1043" s="357">
        <f>BX122+XR123</f>
        <v>0</v>
      </c>
    </row>
    <row r="1044" ht="15" customHeight="true" x14ac:dyDescent="0.2">
      <c r="A1044" s="357" t="str">
        <f>Y15</f>
        <v>Kandal</v>
      </c>
      <c r="B1044" s="357">
        <f>BY122+BY123</f>
        <v>0</v>
      </c>
    </row>
    <row r="1045" ht="15" customHeight="true" x14ac:dyDescent="0.2">
      <c r="A1045" s="357" t="str">
        <f>Z15</f>
        <v>Kratie</v>
      </c>
      <c r="B1045" s="357">
        <f>BZ122+BZ123</f>
        <v>0</v>
      </c>
    </row>
    <row r="1046" ht="15" customHeight="true" x14ac:dyDescent="0.2">
      <c r="A1046" s="324" t="str">
        <f>AA15</f>
        <v>Mondol Kiri &amp; Rattanak Kiri</v>
      </c>
      <c r="B1046" s="357">
        <f>CA122+CA123</f>
        <v>0</v>
      </c>
    </row>
    <row r="1047" ht="15" customHeight="true" x14ac:dyDescent="0.2">
      <c r="A1047" s="324" t="str">
        <f>AB15</f>
        <v>Otdar Mean Chey</v>
      </c>
      <c r="B1047" s="357">
        <f>CB122+CB123</f>
        <v>0</v>
      </c>
    </row>
    <row r="1048" ht="15" customHeight="true" x14ac:dyDescent="0.2">
      <c r="A1048" s="324" t="str">
        <f>AC15</f>
        <v>Phnom Penh</v>
      </c>
      <c r="B1048" s="357">
        <f>CC122+CC123</f>
        <v>0</v>
      </c>
    </row>
    <row r="1049" ht="15" customHeight="true" x14ac:dyDescent="0.2">
      <c r="A1049" s="324" t="str">
        <f>AD15</f>
        <v>Preah Sihanouk &amp; Kaoh Kong</v>
      </c>
      <c r="B1049" s="357">
        <f>CD122+CD123</f>
        <v>0</v>
      </c>
    </row>
    <row r="1050" ht="15" customHeight="true" x14ac:dyDescent="0.2">
      <c r="A1050" s="324" t="str">
        <f>AE15</f>
        <v>Preah Vihear &amp; Steung Treng</v>
      </c>
      <c r="B1050" s="357">
        <f>CE122+CE123</f>
        <v>0</v>
      </c>
    </row>
    <row r="1051" ht="15" customHeight="true" x14ac:dyDescent="0.2">
      <c r="A1051" s="324" t="str">
        <f>AF15</f>
        <v>Prey Veng</v>
      </c>
      <c r="B1051" s="357">
        <f>CF122+CF123</f>
        <v>0</v>
      </c>
    </row>
    <row r="1052" ht="15" customHeight="true" x14ac:dyDescent="0.2">
      <c r="A1052" s="324" t="str">
        <f>AG15</f>
        <v>Pursat</v>
      </c>
      <c r="B1052" s="357">
        <f>CG122+CG123</f>
        <v>0</v>
      </c>
    </row>
    <row r="1053" ht="15" customHeight="true" x14ac:dyDescent="0.2">
      <c r="A1053" s="324" t="str">
        <f>AH15</f>
        <v>Siem Reap</v>
      </c>
      <c r="B1053" s="357">
        <f>CH122+CH123</f>
        <v>0</v>
      </c>
    </row>
    <row r="1054" ht="15" customHeight="true" x14ac:dyDescent="0.2">
      <c r="A1054" s="324" t="str">
        <f>AI15</f>
        <v>Svay Rieng</v>
      </c>
      <c r="B1054" s="357">
        <f>CI122+CI123</f>
        <v>0</v>
      </c>
    </row>
    <row r="1055" ht="15" customHeight="true" x14ac:dyDescent="0.2">
      <c r="A1055" s="324" t="str">
        <f>AJ15</f>
        <v>Takeo</v>
      </c>
      <c r="B1055" s="357">
        <f>CJ122+CJ123</f>
        <v>0</v>
      </c>
    </row>
    <row r="1056" ht="15" customHeight="true" x14ac:dyDescent="0.2">
      <c r="A1056" s="324">
        <f>AK15</f>
        <v>0</v>
      </c>
      <c r="B1056" s="357">
        <f>CK122+CK123</f>
        <v>0</v>
      </c>
    </row>
    <row r="1057" ht="15" customHeight="true" x14ac:dyDescent="0.2">
      <c r="A1057" s="324">
        <f>AL15</f>
        <v>0</v>
      </c>
      <c r="B1057" s="357">
        <f>CL122+CL123</f>
        <v>0</v>
      </c>
    </row>
    <row r="1058" ht="15" customHeight="true" x14ac:dyDescent="0.2">
      <c r="A1058" s="324">
        <f>AM15</f>
        <v>0</v>
      </c>
      <c r="B1058" s="357">
        <f>CM122+CM123</f>
        <v>0</v>
      </c>
    </row>
    <row r="1059" ht="15" customHeight="true" x14ac:dyDescent="0.2">
      <c r="A1059" s="324">
        <f>AN15</f>
        <v>0</v>
      </c>
      <c r="B1059" s="357">
        <f>CN122+CN123</f>
        <v>0</v>
      </c>
    </row>
    <row r="1060" ht="15" customHeight="true" x14ac:dyDescent="0.2">
      <c r="A1060" s="324">
        <f>AO15</f>
        <v>0</v>
      </c>
      <c r="B1060" s="357">
        <f>CO122+CO123</f>
        <v>0</v>
      </c>
    </row>
    <row r="1061" ht="15" customHeight="true" x14ac:dyDescent="0.2">
      <c r="A1061" s="324">
        <f>AP15</f>
        <v>0</v>
      </c>
      <c r="B1061" s="357">
        <f>CP122+CP123</f>
        <v>0</v>
      </c>
    </row>
    <row r="1062" ht="15" customHeight="true" x14ac:dyDescent="0.2">
      <c r="A1062" s="324">
        <f>AQ15</f>
        <v>0</v>
      </c>
      <c r="B1062" s="357">
        <f>CQ122+CQ123</f>
        <v>0</v>
      </c>
    </row>
    <row r="1063" ht="15" customHeight="true" x14ac:dyDescent="0.2">
      <c r="A1063" s="324">
        <f>AR15</f>
        <v>0</v>
      </c>
      <c r="B1063" s="357">
        <f>CR122+CR123</f>
        <v>0</v>
      </c>
    </row>
    <row r="1064" ht="15" customHeight="true" x14ac:dyDescent="0.2">
      <c r="A1064" s="324">
        <f>AS15</f>
        <v>0</v>
      </c>
      <c r="B1064" s="357">
        <f>CS122+CS123</f>
        <v>0</v>
      </c>
    </row>
    <row r="1065" ht="15" customHeight="true" x14ac:dyDescent="0.2">
      <c r="A1065" s="324">
        <f>AT15</f>
        <v>0</v>
      </c>
      <c r="B1065" s="357">
        <f>CT122+CT123</f>
        <v>0</v>
      </c>
    </row>
    <row r="1066" ht="15" customHeight="true" x14ac:dyDescent="0.2">
      <c r="A1066" s="324">
        <f>AU15</f>
        <v>0</v>
      </c>
      <c r="B1066" s="357">
        <f>CU122+CU123</f>
        <v>0</v>
      </c>
    </row>
    <row r="1067" ht="15" customHeight="true" x14ac:dyDescent="0.2">
      <c r="A1067" s="324">
        <f>AV15</f>
        <v>0</v>
      </c>
      <c r="B1067" s="357">
        <f>CV122+CV123</f>
        <v>0</v>
      </c>
    </row>
    <row r="1068" ht="15" customHeight="true" x14ac:dyDescent="0.2">
      <c r="A1068" s="324">
        <f>AW15</f>
        <v>0</v>
      </c>
      <c r="B1068" s="357">
        <f>CW122+CW123</f>
        <v>0</v>
      </c>
    </row>
    <row r="1069" ht="15" customHeight="true" x14ac:dyDescent="0.2">
      <c r="A1069" s="324">
        <f>AX15</f>
        <v>0</v>
      </c>
      <c r="B1069" s="357">
        <f>CX122+CX123</f>
        <v>0</v>
      </c>
    </row>
    <row r="1070" ht="15" customHeight="true" x14ac:dyDescent="0.2">
      <c r="A1070" s="324">
        <f>AY15</f>
        <v>0</v>
      </c>
      <c r="B1070" s="357">
        <f>CY122+CY123</f>
        <v>0</v>
      </c>
    </row>
  </sheetData>
  <mergeCells count="969">
    <mergeCell ref="A2:B2"/>
    <mergeCell ref="A7:B7"/>
    <mergeCell ref="A8:B8"/>
    <mergeCell ref="A14:B15"/>
    <mergeCell ref="C14:G14"/>
    <mergeCell ref="H14:L14"/>
    <mergeCell ref="A27:B28"/>
    <mergeCell ref="C27:G27"/>
    <mergeCell ref="H27:L27"/>
    <mergeCell ref="M27:Q27"/>
    <mergeCell ref="R27:AJ27"/>
    <mergeCell ref="A29:A30"/>
    <mergeCell ref="M14:Q14"/>
    <mergeCell ref="R14:AJ14"/>
    <mergeCell ref="A16:A17"/>
    <mergeCell ref="A18:A21"/>
    <mergeCell ref="A22:A23"/>
    <mergeCell ref="A24:A26"/>
    <mergeCell ref="A43:A44"/>
    <mergeCell ref="A45:A46"/>
    <mergeCell ref="A47:B48"/>
    <mergeCell ref="C47:G47"/>
    <mergeCell ref="H47:L47"/>
    <mergeCell ref="M47:Q47"/>
    <mergeCell ref="A31:A32"/>
    <mergeCell ref="A33:A34"/>
    <mergeCell ref="A35:A36"/>
    <mergeCell ref="A37:A38"/>
    <mergeCell ref="A39:A40"/>
    <mergeCell ref="A41:A42"/>
    <mergeCell ref="A108:B108"/>
    <mergeCell ref="A113:B113"/>
    <mergeCell ref="A114:B114"/>
    <mergeCell ref="A120:B121"/>
    <mergeCell ref="C120:G120"/>
    <mergeCell ref="H120:L120"/>
    <mergeCell ref="R47:AJ47"/>
    <mergeCell ref="A49:A62"/>
    <mergeCell ref="A63:A65"/>
    <mergeCell ref="A66:A67"/>
    <mergeCell ref="A68:A70"/>
    <mergeCell ref="A71:A72"/>
    <mergeCell ref="M133:Q133"/>
    <mergeCell ref="R133:AJ133"/>
    <mergeCell ref="A135:A139"/>
    <mergeCell ref="M120:Q120"/>
    <mergeCell ref="R120:AJ120"/>
    <mergeCell ref="A122:A123"/>
    <mergeCell ref="A124:A127"/>
    <mergeCell ref="A128:A129"/>
    <mergeCell ref="A130:A132"/>
    <mergeCell ref="A140:A151"/>
    <mergeCell ref="A152:A154"/>
    <mergeCell ref="A155:A157"/>
    <mergeCell ref="A159:B160"/>
    <mergeCell ref="C159:G159"/>
    <mergeCell ref="H159:L159"/>
    <mergeCell ref="A133:B134"/>
    <mergeCell ref="C133:G133"/>
    <mergeCell ref="H133:L133"/>
    <mergeCell ref="A213:B213"/>
    <mergeCell ref="A214:B214"/>
    <mergeCell ref="A220:B221"/>
    <mergeCell ref="C220:G220"/>
    <mergeCell ref="H220:L220"/>
    <mergeCell ref="M220:Q220"/>
    <mergeCell ref="M159:Q159"/>
    <mergeCell ref="R159:AJ159"/>
    <mergeCell ref="A161:A162"/>
    <mergeCell ref="A163:A166"/>
    <mergeCell ref="A167:A179"/>
    <mergeCell ref="A208:B208"/>
    <mergeCell ref="A232:A234"/>
    <mergeCell ref="A235:A239"/>
    <mergeCell ref="A1025:C1025"/>
    <mergeCell ref="A1026:B1026"/>
    <mergeCell ref="A1031:A1033"/>
    <mergeCell ref="A1034:C1034"/>
    <mergeCell ref="R220:AJ220"/>
    <mergeCell ref="A222:A224"/>
    <mergeCell ref="A225:A228"/>
    <mergeCell ref="A230:B231"/>
    <mergeCell ref="C230:G230"/>
    <mergeCell ref="H230:L230"/>
    <mergeCell ref="M230:Q230"/>
    <mergeCell ref="R230:AJ230"/>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5:D405"/>
    <mergeCell ref="H405:I405"/>
    <mergeCell ref="M405:N405"/>
    <mergeCell ref="C406:D406"/>
    <mergeCell ref="H406:I406"/>
    <mergeCell ref="M406:N406"/>
    <mergeCell ref="C401:D402"/>
    <mergeCell ref="H401:I402"/>
    <mergeCell ref="M401:N40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57:D457"/>
    <mergeCell ref="H457:I457"/>
    <mergeCell ref="M457:N457"/>
    <mergeCell ref="C458:D458"/>
    <mergeCell ref="H458:I458"/>
    <mergeCell ref="M458:N458"/>
    <mergeCell ref="C455:D455"/>
    <mergeCell ref="H455:I455"/>
    <mergeCell ref="M455:N455"/>
    <mergeCell ref="C456:E456"/>
    <mergeCell ref="H456:I456"/>
    <mergeCell ref="M456:N456"/>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65:D465"/>
    <mergeCell ref="H465:I465"/>
    <mergeCell ref="M465:N465"/>
    <mergeCell ref="C466:D466"/>
    <mergeCell ref="H466:I466"/>
    <mergeCell ref="M466:N466"/>
    <mergeCell ref="C463:D463"/>
    <mergeCell ref="H463:I463"/>
    <mergeCell ref="M463:O463"/>
    <mergeCell ref="C464:D464"/>
    <mergeCell ref="H464:J464"/>
    <mergeCell ref="M464:N464"/>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1:D501"/>
    <mergeCell ref="H501:I501"/>
    <mergeCell ref="M501:N501"/>
    <mergeCell ref="C502:D502"/>
    <mergeCell ref="H502:I502"/>
    <mergeCell ref="M502:N502"/>
    <mergeCell ref="C499:D499"/>
    <mergeCell ref="H499:I499"/>
    <mergeCell ref="M499:N499"/>
    <mergeCell ref="C500:D500"/>
    <mergeCell ref="H500:I500"/>
    <mergeCell ref="M500:N500"/>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9:D509"/>
    <mergeCell ref="H509:I509"/>
    <mergeCell ref="M509:N509"/>
    <mergeCell ref="C510:G510"/>
    <mergeCell ref="H510:I510"/>
    <mergeCell ref="M510:N510"/>
    <mergeCell ref="C507:D507"/>
    <mergeCell ref="H507:I507"/>
    <mergeCell ref="M507:N507"/>
    <mergeCell ref="C508:D508"/>
    <mergeCell ref="H508:I508"/>
    <mergeCell ref="M508:N508"/>
    <mergeCell ref="C513:D513"/>
    <mergeCell ref="H513:I513"/>
    <mergeCell ref="M513:N513"/>
    <mergeCell ref="C514:D514"/>
    <mergeCell ref="H514:I514"/>
    <mergeCell ref="M514:N514"/>
    <mergeCell ref="C511:D512"/>
    <mergeCell ref="E511:G511"/>
    <mergeCell ref="H511:I511"/>
    <mergeCell ref="M511:N511"/>
    <mergeCell ref="H512:I512"/>
    <mergeCell ref="M512:N512"/>
    <mergeCell ref="C517:D518"/>
    <mergeCell ref="H517:I517"/>
    <mergeCell ref="M517:N517"/>
    <mergeCell ref="H518:I518"/>
    <mergeCell ref="M518:N518"/>
    <mergeCell ref="C519:D519"/>
    <mergeCell ref="H519:I519"/>
    <mergeCell ref="M519:N519"/>
    <mergeCell ref="C515:D515"/>
    <mergeCell ref="H515:I515"/>
    <mergeCell ref="M515:N515"/>
    <mergeCell ref="C516:E516"/>
    <mergeCell ref="H516:I516"/>
    <mergeCell ref="M516:N516"/>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24:D524"/>
    <mergeCell ref="H524:I524"/>
    <mergeCell ref="M524:Q524"/>
    <mergeCell ref="C525:D525"/>
    <mergeCell ref="H525:I525"/>
    <mergeCell ref="M525:N526"/>
    <mergeCell ref="O525:Q525"/>
    <mergeCell ref="C526:D526"/>
    <mergeCell ref="H526:L526"/>
    <mergeCell ref="C529:D529"/>
    <mergeCell ref="H529:I529"/>
    <mergeCell ref="M529:N529"/>
    <mergeCell ref="C530:D530"/>
    <mergeCell ref="H530:I530"/>
    <mergeCell ref="M530:O530"/>
    <mergeCell ref="C527:D527"/>
    <mergeCell ref="H527:I528"/>
    <mergeCell ref="J527:L527"/>
    <mergeCell ref="M527:N527"/>
    <mergeCell ref="C528:D528"/>
    <mergeCell ref="M528:N528"/>
    <mergeCell ref="C531:D531"/>
    <mergeCell ref="H531:I531"/>
    <mergeCell ref="M531:N532"/>
    <mergeCell ref="C532:D532"/>
    <mergeCell ref="H532:J532"/>
    <mergeCell ref="C533:D533"/>
    <mergeCell ref="H533:I534"/>
    <mergeCell ref="M533:N533"/>
    <mergeCell ref="C534:D534"/>
    <mergeCell ref="M534:N534"/>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73:D573"/>
    <mergeCell ref="H573:I573"/>
    <mergeCell ref="M573:N573"/>
    <mergeCell ref="C574:D574"/>
    <mergeCell ref="H574:I574"/>
    <mergeCell ref="M574:N574"/>
    <mergeCell ref="C571:E571"/>
    <mergeCell ref="H571:I571"/>
    <mergeCell ref="M571:N571"/>
    <mergeCell ref="C572:D572"/>
    <mergeCell ref="H572:I572"/>
    <mergeCell ref="M572:N572"/>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93:D593"/>
    <mergeCell ref="H593:I593"/>
    <mergeCell ref="M593:N593"/>
    <mergeCell ref="C594:D594"/>
    <mergeCell ref="H594:I594"/>
    <mergeCell ref="M594:N594"/>
    <mergeCell ref="C591:D591"/>
    <mergeCell ref="H591:I591"/>
    <mergeCell ref="M591:N591"/>
    <mergeCell ref="C592:D592"/>
    <mergeCell ref="H592:I592"/>
    <mergeCell ref="M592:O592"/>
    <mergeCell ref="C597:D597"/>
    <mergeCell ref="H597:I597"/>
    <mergeCell ref="M597:N597"/>
    <mergeCell ref="C598:D598"/>
    <mergeCell ref="H598:I598"/>
    <mergeCell ref="M598:N598"/>
    <mergeCell ref="C595:D595"/>
    <mergeCell ref="H595:J595"/>
    <mergeCell ref="M595:N595"/>
    <mergeCell ref="C596:D596"/>
    <mergeCell ref="H596:I596"/>
    <mergeCell ref="M596:N596"/>
    <mergeCell ref="C601:D601"/>
    <mergeCell ref="H601:I601"/>
    <mergeCell ref="M601:N601"/>
    <mergeCell ref="C602:D602"/>
    <mergeCell ref="H602:I602"/>
    <mergeCell ref="M602:N602"/>
    <mergeCell ref="C599:D599"/>
    <mergeCell ref="H599:I599"/>
    <mergeCell ref="M599:N599"/>
    <mergeCell ref="C600:D600"/>
    <mergeCell ref="H600:I600"/>
    <mergeCell ref="M600:N600"/>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93:D693"/>
    <mergeCell ref="H693:I693"/>
    <mergeCell ref="M693:N693"/>
    <mergeCell ref="C694:D694"/>
    <mergeCell ref="H694:I694"/>
    <mergeCell ref="M694:N694"/>
    <mergeCell ref="C691:D691"/>
    <mergeCell ref="H691:I691"/>
    <mergeCell ref="M691:N691"/>
    <mergeCell ref="C692:D692"/>
    <mergeCell ref="H692:I692"/>
    <mergeCell ref="M692:N692"/>
  </mergeCells>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60097" r:id="rId4" name="Button 1">
              <controlPr defaultSize="0" autoFill="0" autoPict="0" macro="[0]!GoTo_MATRIX">
                <anchor moveWithCells="1">
                  <from>
                    <xdr:col>8</xdr:col>
                    <xdr:colOff>361950</xdr:colOff>
                    <xdr:row>106</xdr:row>
                    <xdr:rowOff>0</xdr:rowOff>
                  </from>
                  <to>
                    <xdr:col>10</xdr:col>
                    <xdr:colOff>542925</xdr:colOff>
                    <xdr:row>106</xdr:row>
                    <xdr:rowOff>209550</xdr:rowOff>
                  </to>
                </anchor>
              </controlPr>
            </control>
          </mc:Choice>
        </mc:AlternateContent>
        <mc:AlternateContent xmlns:mc="http://schemas.openxmlformats.org/markup-compatibility/2006">
          <mc:Choice Requires="x14">
            <control shapeId="260098" r:id="rId5" name="Button 2">
              <controlPr defaultSize="0" autoFill="0" autoPict="0" macro="[0]!GoTo_MATRIX">
                <anchor moveWithCells="1">
                  <from>
                    <xdr:col>8</xdr:col>
                    <xdr:colOff>371475</xdr:colOff>
                    <xdr:row>0</xdr:row>
                    <xdr:rowOff>0</xdr:rowOff>
                  </from>
                  <to>
                    <xdr:col>10</xdr:col>
                    <xdr:colOff>552450</xdr:colOff>
                    <xdr:row>0</xdr:row>
                    <xdr:rowOff>209550</xdr:rowOff>
                  </to>
                </anchor>
              </controlPr>
            </control>
          </mc:Choice>
        </mc:AlternateContent>
        <mc:AlternateContent xmlns:mc="http://schemas.openxmlformats.org/markup-compatibility/2006">
          <mc:Choice Requires="x14">
            <control shapeId="260099" r:id="rId6" name="Button 3">
              <controlPr defaultSize="0" print="0" autoFill="0" autoPict="0" macro="[0]!GoTo_SANITATION">
                <anchor moveWithCells="1">
                  <from>
                    <xdr:col>0</xdr:col>
                    <xdr:colOff>752475</xdr:colOff>
                    <xdr:row>0</xdr:row>
                    <xdr:rowOff>0</xdr:rowOff>
                  </from>
                  <to>
                    <xdr:col>0</xdr:col>
                    <xdr:colOff>1895475</xdr:colOff>
                    <xdr:row>0</xdr:row>
                    <xdr:rowOff>209550</xdr:rowOff>
                  </to>
                </anchor>
              </controlPr>
            </control>
          </mc:Choice>
        </mc:AlternateContent>
        <mc:AlternateContent xmlns:mc="http://schemas.openxmlformats.org/markup-compatibility/2006">
          <mc:Choice Requires="x14">
            <control shapeId="260100" r:id="rId7" name="Button 4">
              <controlPr defaultSize="0" print="0" autoFill="0" autoPict="0" macro="[0]!GoTo_HYGIENE">
                <anchor moveWithCells="1">
                  <from>
                    <xdr:col>1</xdr:col>
                    <xdr:colOff>19050</xdr:colOff>
                    <xdr:row>0</xdr:row>
                    <xdr:rowOff>0</xdr:rowOff>
                  </from>
                  <to>
                    <xdr:col>1</xdr:col>
                    <xdr:colOff>1076325</xdr:colOff>
                    <xdr:row>0</xdr:row>
                    <xdr:rowOff>209550</xdr:rowOff>
                  </to>
                </anchor>
              </controlPr>
            </control>
          </mc:Choice>
        </mc:AlternateContent>
        <mc:AlternateContent xmlns:mc="http://schemas.openxmlformats.org/markup-compatibility/2006">
          <mc:Choice Requires="x14">
            <control shapeId="260101" r:id="rId8" name="Button 5">
              <controlPr defaultSize="0" print="0" autoFill="0" autoPict="0" macro="[0]!GoTo_HYGIENE">
                <anchor moveWithCells="1">
                  <from>
                    <xdr:col>0</xdr:col>
                    <xdr:colOff>876300</xdr:colOff>
                    <xdr:row>106</xdr:row>
                    <xdr:rowOff>0</xdr:rowOff>
                  </from>
                  <to>
                    <xdr:col>0</xdr:col>
                    <xdr:colOff>1895475</xdr:colOff>
                    <xdr:row>106</xdr:row>
                    <xdr:rowOff>209550</xdr:rowOff>
                  </to>
                </anchor>
              </controlPr>
            </control>
          </mc:Choice>
        </mc:AlternateContent>
        <mc:AlternateContent xmlns:mc="http://schemas.openxmlformats.org/markup-compatibility/2006">
          <mc:Choice Requires="x14">
            <control shapeId="260102" r:id="rId9" name="Button 6">
              <controlPr defaultSize="0" print="0" autoFill="0" autoPict="0" macro="[0]!GoTo_WATER">
                <anchor moveWithCells="1">
                  <from>
                    <xdr:col>1</xdr:col>
                    <xdr:colOff>9525</xdr:colOff>
                    <xdr:row>106</xdr:row>
                    <xdr:rowOff>0</xdr:rowOff>
                  </from>
                  <to>
                    <xdr:col>1</xdr:col>
                    <xdr:colOff>962025</xdr:colOff>
                    <xdr:row>106</xdr:row>
                    <xdr:rowOff>209550</xdr:rowOff>
                  </to>
                </anchor>
              </controlPr>
            </control>
          </mc:Choice>
        </mc:AlternateContent>
        <mc:AlternateContent xmlns:mc="http://schemas.openxmlformats.org/markup-compatibility/2006">
          <mc:Choice Requires="x14">
            <control shapeId="260103" r:id="rId10" name="Button 7">
              <controlPr defaultSize="0" print="0" autoFill="0" autoPict="0" macro="[0]!GoTo_WATER">
                <anchor moveWithCells="1">
                  <from>
                    <xdr:col>0</xdr:col>
                    <xdr:colOff>942975</xdr:colOff>
                    <xdr:row>206</xdr:row>
                    <xdr:rowOff>0</xdr:rowOff>
                  </from>
                  <to>
                    <xdr:col>0</xdr:col>
                    <xdr:colOff>1895475</xdr:colOff>
                    <xdr:row>206</xdr:row>
                    <xdr:rowOff>209550</xdr:rowOff>
                  </to>
                </anchor>
              </controlPr>
            </control>
          </mc:Choice>
        </mc:AlternateContent>
        <mc:AlternateContent xmlns:mc="http://schemas.openxmlformats.org/markup-compatibility/2006">
          <mc:Choice Requires="x14">
            <control shapeId="260104" r:id="rId11" name="Button 8">
              <controlPr defaultSize="0" print="0" autoFill="0" autoPict="0" macro="[0]!GoTo_SANITATION">
                <anchor moveWithCells="1">
                  <from>
                    <xdr:col>1</xdr:col>
                    <xdr:colOff>9525</xdr:colOff>
                    <xdr:row>206</xdr:row>
                    <xdr:rowOff>0</xdr:rowOff>
                  </from>
                  <to>
                    <xdr:col>1</xdr:col>
                    <xdr:colOff>1228725</xdr:colOff>
                    <xdr:row>206</xdr:row>
                    <xdr:rowOff>209550</xdr:rowOff>
                  </to>
                </anchor>
              </controlPr>
            </control>
          </mc:Choice>
        </mc:AlternateContent>
        <mc:AlternateContent xmlns:mc="http://schemas.openxmlformats.org/markup-compatibility/2006">
          <mc:Choice Requires="x14">
            <control shapeId="260105" r:id="rId12" name="Button 9">
              <controlPr defaultSize="0" print="0" autoFill="0" autoPict="0" macro="[0]!GoTo_REGION">
                <anchor moveWithCells="1">
                  <from>
                    <xdr:col>2</xdr:col>
                    <xdr:colOff>0</xdr:colOff>
                    <xdr:row>0</xdr:row>
                    <xdr:rowOff>0</xdr:rowOff>
                  </from>
                  <to>
                    <xdr:col>3</xdr:col>
                    <xdr:colOff>647700</xdr:colOff>
                    <xdr:row>0</xdr:row>
                    <xdr:rowOff>209550</xdr:rowOff>
                  </to>
                </anchor>
              </controlPr>
            </control>
          </mc:Choice>
        </mc:AlternateContent>
        <mc:AlternateContent xmlns:mc="http://schemas.openxmlformats.org/markup-compatibility/2006">
          <mc:Choice Requires="x14">
            <control shapeId="260106" r:id="rId13" name="Button 10">
              <controlPr defaultSize="0" print="0" autoFill="0" autoPict="0" macro="[0]!GoTo_NATIONAL">
                <anchor moveWithCells="1">
                  <from>
                    <xdr:col>17</xdr:col>
                    <xdr:colOff>0</xdr:colOff>
                    <xdr:row>0</xdr:row>
                    <xdr:rowOff>0</xdr:rowOff>
                  </from>
                  <to>
                    <xdr:col>19</xdr:col>
                    <xdr:colOff>257175</xdr:colOff>
                    <xdr:row>0</xdr:row>
                    <xdr:rowOff>209550</xdr:rowOff>
                  </to>
                </anchor>
              </controlPr>
            </control>
          </mc:Choice>
        </mc:AlternateContent>
        <mc:AlternateContent xmlns:mc="http://schemas.openxmlformats.org/markup-compatibility/2006">
          <mc:Choice Requires="x14">
            <control shapeId="260107" r:id="rId14" name="Button 11">
              <controlPr defaultSize="0" print="0" autoFill="0" autoPict="0" macro="[0]!GoTo_WATER">
                <anchor moveWithCells="1">
                  <from>
                    <xdr:col>1</xdr:col>
                    <xdr:colOff>161925</xdr:colOff>
                    <xdr:row>398</xdr:row>
                    <xdr:rowOff>133350</xdr:rowOff>
                  </from>
                  <to>
                    <xdr:col>1</xdr:col>
                    <xdr:colOff>1638300</xdr:colOff>
                    <xdr:row>400</xdr:row>
                    <xdr:rowOff>19050</xdr:rowOff>
                  </to>
                </anchor>
              </controlPr>
            </control>
          </mc:Choice>
        </mc:AlternateContent>
        <mc:AlternateContent xmlns:mc="http://schemas.openxmlformats.org/markup-compatibility/2006">
          <mc:Choice Requires="x14">
            <control shapeId="260108" r:id="rId15" name="Button 12">
              <controlPr defaultSize="0" autoFill="0" autoPict="0" macro="[0]!GoTo_MATRIX">
                <anchor moveWithCells="1">
                  <from>
                    <xdr:col>8</xdr:col>
                    <xdr:colOff>295275</xdr:colOff>
                    <xdr:row>206</xdr:row>
                    <xdr:rowOff>0</xdr:rowOff>
                  </from>
                  <to>
                    <xdr:col>10</xdr:col>
                    <xdr:colOff>514350</xdr:colOff>
                    <xdr:row>206</xdr:row>
                    <xdr:rowOff>209550</xdr:rowOff>
                  </to>
                </anchor>
              </controlPr>
            </control>
          </mc:Choice>
        </mc:AlternateContent>
        <mc:AlternateContent xmlns:mc="http://schemas.openxmlformats.org/markup-compatibility/2006">
          <mc:Choice Requires="x14">
            <control shapeId="260109" r:id="rId16" name="Button 13">
              <controlPr defaultSize="0" print="0" autoFill="0" autoPict="0" macro="[0]!GoTo_REGION">
                <anchor moveWithCells="1">
                  <from>
                    <xdr:col>2</xdr:col>
                    <xdr:colOff>0</xdr:colOff>
                    <xdr:row>106</xdr:row>
                    <xdr:rowOff>0</xdr:rowOff>
                  </from>
                  <to>
                    <xdr:col>3</xdr:col>
                    <xdr:colOff>609600</xdr:colOff>
                    <xdr:row>106</xdr:row>
                    <xdr:rowOff>209550</xdr:rowOff>
                  </to>
                </anchor>
              </controlPr>
            </control>
          </mc:Choice>
        </mc:AlternateContent>
        <mc:AlternateContent xmlns:mc="http://schemas.openxmlformats.org/markup-compatibility/2006">
          <mc:Choice Requires="x14">
            <control shapeId="260110" r:id="rId17" name="Button 14">
              <controlPr defaultSize="0" print="0" autoFill="0" autoPict="0" macro="[0]!GoTo_REGION">
                <anchor moveWithCells="1">
                  <from>
                    <xdr:col>2</xdr:col>
                    <xdr:colOff>0</xdr:colOff>
                    <xdr:row>206</xdr:row>
                    <xdr:rowOff>0</xdr:rowOff>
                  </from>
                  <to>
                    <xdr:col>3</xdr:col>
                    <xdr:colOff>647700</xdr:colOff>
                    <xdr:row>206</xdr:row>
                    <xdr:rowOff>209550</xdr:rowOff>
                  </to>
                </anchor>
              </controlPr>
            </control>
          </mc:Choice>
        </mc:AlternateContent>
        <mc:AlternateContent xmlns:mc="http://schemas.openxmlformats.org/markup-compatibility/2006">
          <mc:Choice Requires="x14">
            <control shapeId="260111" r:id="rId18" name="Button 15">
              <controlPr defaultSize="0" print="0" autoFill="0" autoPict="0" macro="[0]!GoTo_NATIONAL">
                <anchor moveWithCells="1">
                  <from>
                    <xdr:col>17</xdr:col>
                    <xdr:colOff>38100</xdr:colOff>
                    <xdr:row>106</xdr:row>
                    <xdr:rowOff>0</xdr:rowOff>
                  </from>
                  <to>
                    <xdr:col>19</xdr:col>
                    <xdr:colOff>257175</xdr:colOff>
                    <xdr:row>106</xdr:row>
                    <xdr:rowOff>209550</xdr:rowOff>
                  </to>
                </anchor>
              </controlPr>
            </control>
          </mc:Choice>
        </mc:AlternateContent>
        <mc:AlternateContent xmlns:mc="http://schemas.openxmlformats.org/markup-compatibility/2006">
          <mc:Choice Requires="x14">
            <control shapeId="260112" r:id="rId19" name="Button 16">
              <controlPr defaultSize="0" print="0" autoFill="0" autoPict="0" macro="[0]!GoTo_NATIONAL">
                <anchor moveWithCells="1">
                  <from>
                    <xdr:col>17</xdr:col>
                    <xdr:colOff>19050</xdr:colOff>
                    <xdr:row>206</xdr:row>
                    <xdr:rowOff>0</xdr:rowOff>
                  </from>
                  <to>
                    <xdr:col>19</xdr:col>
                    <xdr:colOff>238125</xdr:colOff>
                    <xdr:row>206</xdr:row>
                    <xdr:rowOff>209550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98485-131D-4235-9FC9-B8516C682D4D}">
  <sheetPr codeName="Feuil14"/>
  <dimension ref="A1:AK1070"/>
  <sheetViews>
    <sheetView workbookViewId="0"/>
  </sheetViews>
  <sheetFormatPr defaultColWidth="13.5703125" defaultRowHeight="15" customHeight="true" x14ac:dyDescent="0.2"/>
  <cols>
    <col min="1" max="1" width="30.7109375" style="394" customWidth="true"/>
    <col min="2" max="2" width="32.7109375" style="394" customWidth="true"/>
    <col min="3" max="28" width="10.7109375" style="394" customWidth="true"/>
    <col min="29" max="16384" width="13.5703125" style="394"/>
  </cols>
  <sheetData>
    <row r="1" s="257" customFormat="true" ht="17.25" customHeight="true" x14ac:dyDescent="0.2"/>
    <row r="2" s="257" customFormat="true" ht="22.5" customHeight="true" x14ac:dyDescent="0.35">
      <c r="A2" s="1856" t="str">
        <f>A1026</f>
        <v>Cambodia</v>
      </c>
      <c r="B2" s="1857"/>
    </row>
    <row r="3" s="257" customFormat="true" ht="22.5" customHeight="true" x14ac:dyDescent="0.35">
      <c r="A3" s="396" t="s">
        <v>146</v>
      </c>
      <c r="B3" s="397"/>
    </row>
    <row r="4" s="257" customFormat="true" ht="22.5" customHeight="true" x14ac:dyDescent="0.35">
      <c r="A4" s="398" t="str">
        <f>A1034</f>
        <v>2014</v>
      </c>
      <c r="B4" s="514"/>
    </row>
    <row r="5" s="257" customFormat="true" ht="15" customHeight="true" x14ac:dyDescent="0.35">
      <c r="A5" s="399"/>
      <c r="B5" s="397"/>
    </row>
    <row r="6" s="257" customFormat="true" ht="15" customHeight="true" x14ac:dyDescent="0.25">
      <c r="A6" s="400" t="s">
        <v>147</v>
      </c>
      <c r="B6" s="397"/>
    </row>
    <row r="7" s="257" customFormat="true" ht="15" customHeight="true" x14ac:dyDescent="0.25">
      <c r="A7" s="1852" t="s">
        <v>40</v>
      </c>
      <c r="B7" s="1853"/>
    </row>
    <row r="8" s="257" customFormat="true" ht="15" customHeight="true" x14ac:dyDescent="0.2">
      <c r="A8" s="1854" t="s">
        <v>39</v>
      </c>
      <c r="B8" s="1855"/>
    </row>
    <row r="9" s="257" customFormat="true" ht="15" customHeight="true" x14ac:dyDescent="0.2">
      <c r="A9" s="401" t="s">
        <v>148</v>
      </c>
      <c r="B9" s="397" t="str">
        <f>A1025</f>
        <v>DHS14</v>
      </c>
    </row>
    <row r="10" s="257" customFormat="true" ht="15" customHeight="true" x14ac:dyDescent="0.2">
      <c r="A10" s="402" t="str">
        <f>B1028</f>
        <v/>
      </c>
      <c r="B10" s="397"/>
    </row>
    <row r="11" s="257" customFormat="true" ht="15" customHeight="true" x14ac:dyDescent="0.2">
      <c r="A11" s="402" t="str">
        <f>B1027</f>
        <v/>
      </c>
      <c r="B11" s="403"/>
    </row>
    <row r="12" s="257" customFormat="true" ht="15" customHeight="true" x14ac:dyDescent="0.2">
      <c r="A12" s="401"/>
      <c r="B12" s="397"/>
    </row>
    <row r="13" s="257" customFormat="true" ht="15" customHeight="true" x14ac:dyDescent="0.2">
      <c r="A13" s="404"/>
      <c r="B13" s="405"/>
    </row>
    <row r="14" s="406" customFormat="true" ht="20.1" customHeight="true" x14ac:dyDescent="0.2">
      <c r="A14" s="1845" t="s">
        <v>374</v>
      </c>
      <c r="B14" s="1845"/>
      <c r="C14" s="1847" t="s">
        <v>150</v>
      </c>
      <c r="D14" s="1848"/>
      <c r="E14" s="1848"/>
      <c r="F14" s="1848"/>
      <c r="G14" s="1849"/>
      <c r="H14" s="1849" t="s">
        <v>38</v>
      </c>
      <c r="I14" s="1848"/>
      <c r="J14" s="1848"/>
      <c r="K14" s="1848"/>
      <c r="L14" s="1849"/>
      <c r="M14" s="1849" t="s">
        <v>37</v>
      </c>
      <c r="N14" s="1848"/>
      <c r="O14" s="1848"/>
      <c r="P14" s="1848"/>
      <c r="Q14" s="1849"/>
      <c r="R14" s="1849" t="s">
        <v>151</v>
      </c>
      <c r="S14" s="1848"/>
      <c r="T14" s="1848"/>
      <c r="U14" s="1848"/>
      <c r="V14" s="1848"/>
      <c r="W14" s="1848"/>
      <c r="X14" s="1848"/>
      <c r="Y14" s="1848"/>
      <c r="Z14" s="1848"/>
      <c r="AA14" s="1848"/>
      <c r="AB14" s="1848"/>
      <c r="AC14" s="1848"/>
      <c r="AD14" s="1848"/>
      <c r="AE14" s="1848"/>
      <c r="AF14" s="1848"/>
      <c r="AG14" s="1848"/>
      <c r="AH14" s="1848"/>
      <c r="AI14" s="1848"/>
      <c r="AJ14" s="1849"/>
    </row>
    <row r="15" s="411" customFormat="true" ht="45" customHeight="true" x14ac:dyDescent="0.2">
      <c r="A15" s="1851"/>
      <c r="B15" s="1851"/>
      <c r="C15" s="846" t="s">
        <v>0</v>
      </c>
      <c r="D15" s="847" t="s">
        <v>1</v>
      </c>
      <c r="E15" s="847" t="s">
        <v>2</v>
      </c>
      <c r="F15" s="847" t="s">
        <v>3</v>
      </c>
      <c r="G15" s="848" t="s">
        <v>4</v>
      </c>
      <c r="H15" s="847" t="s">
        <v>0</v>
      </c>
      <c r="I15" s="847" t="s">
        <v>1</v>
      </c>
      <c r="J15" s="847" t="s">
        <v>2</v>
      </c>
      <c r="K15" s="847" t="s">
        <v>3</v>
      </c>
      <c r="L15" s="848" t="s">
        <v>4</v>
      </c>
      <c r="M15" s="847" t="s">
        <v>0</v>
      </c>
      <c r="N15" s="847" t="s">
        <v>1</v>
      </c>
      <c r="O15" s="847" t="s">
        <v>2</v>
      </c>
      <c r="P15" s="847" t="s">
        <v>3</v>
      </c>
      <c r="Q15" s="848" t="s">
        <v>4</v>
      </c>
      <c r="R15" s="847" t="s">
        <v>152</v>
      </c>
      <c r="S15" s="847" t="s">
        <v>310</v>
      </c>
      <c r="T15" s="847" t="s">
        <v>154</v>
      </c>
      <c r="U15" s="847" t="s">
        <v>155</v>
      </c>
      <c r="V15" s="847" t="s">
        <v>156</v>
      </c>
      <c r="W15" s="847" t="s">
        <v>157</v>
      </c>
      <c r="X15" s="847" t="s">
        <v>311</v>
      </c>
      <c r="Y15" s="847" t="s">
        <v>159</v>
      </c>
      <c r="Z15" s="847" t="s">
        <v>160</v>
      </c>
      <c r="AA15" s="847" t="s">
        <v>162</v>
      </c>
      <c r="AB15" s="847" t="s">
        <v>163</v>
      </c>
      <c r="AC15" s="847" t="s">
        <v>164</v>
      </c>
      <c r="AD15" s="847" t="s">
        <v>312</v>
      </c>
      <c r="AE15" s="847" t="s">
        <v>165</v>
      </c>
      <c r="AF15" s="847" t="s">
        <v>166</v>
      </c>
      <c r="AG15" s="847" t="s">
        <v>167</v>
      </c>
      <c r="AH15" s="847" t="s">
        <v>168</v>
      </c>
      <c r="AI15" s="847" t="s">
        <v>169</v>
      </c>
      <c r="AJ15" s="849" t="s">
        <v>170</v>
      </c>
    </row>
    <row r="16" s="406" customFormat="true" ht="17.1" customHeight="true" x14ac:dyDescent="0.2">
      <c r="A16" s="1850" t="s">
        <v>13</v>
      </c>
      <c r="B16" s="850" t="s">
        <v>14</v>
      </c>
      <c r="C16" s="851">
        <v>71.38091301095281</v>
      </c>
      <c r="D16" s="1503">
        <v>79.322847159766823</v>
      </c>
      <c r="E16" s="1503">
        <v>84.953096789970758</v>
      </c>
      <c r="F16" s="1503">
        <v>88.566629654598657</v>
      </c>
      <c r="G16" s="1504">
        <v>96.41270932244116</v>
      </c>
      <c r="H16" s="1503">
        <v>94.740649108110972</v>
      </c>
      <c r="I16" s="1503">
        <v>98.038393034515352</v>
      </c>
      <c r="J16" s="1503">
        <v>98.887716837716397</v>
      </c>
      <c r="K16" s="1503">
        <v>99.569950915740051</v>
      </c>
      <c r="L16" s="1504">
        <v>99.539816462447845</v>
      </c>
      <c r="M16" s="1503">
        <v>70.333508107698265</v>
      </c>
      <c r="N16" s="1503">
        <v>78.249943276204334</v>
      </c>
      <c r="O16" s="1503">
        <v>82.230479130724049</v>
      </c>
      <c r="P16" s="1503">
        <v>85.321399036976459</v>
      </c>
      <c r="Q16" s="1504">
        <v>91.346313379422298</v>
      </c>
      <c r="R16" s="1503">
        <v>92.438568139364037</v>
      </c>
      <c r="S16" s="1503">
        <v>94.097226673583947</v>
      </c>
      <c r="T16" s="1503">
        <v>74.770694858177393</v>
      </c>
      <c r="U16" s="1503">
        <v>61.365802447676145</v>
      </c>
      <c r="V16" s="1503">
        <v>86.449109154701603</v>
      </c>
      <c r="W16" s="1503">
        <v>58.860365431609949</v>
      </c>
      <c r="X16" s="1503">
        <v>94.330305763396552</v>
      </c>
      <c r="Y16" s="1503">
        <v>82.010451488942209</v>
      </c>
      <c r="Z16" s="1503">
        <v>72.74619373668817</v>
      </c>
      <c r="AA16" s="1503">
        <v>69.625323922517325</v>
      </c>
      <c r="AB16" s="1503">
        <v>86.464053271280633</v>
      </c>
      <c r="AC16" s="1503">
        <v>96.779160073784283</v>
      </c>
      <c r="AD16" s="1503">
        <v>87.006265864904663</v>
      </c>
      <c r="AE16" s="1503">
        <v>87.482801765810478</v>
      </c>
      <c r="AF16" s="1503">
        <v>92.113684813035519</v>
      </c>
      <c r="AG16" s="1503">
        <v>84.38774621425793</v>
      </c>
      <c r="AH16" s="1503">
        <v>78.619843657286722</v>
      </c>
      <c r="AI16" s="1503">
        <v>98.080772507671128</v>
      </c>
      <c r="AJ16" s="1505">
        <v>88.62475682383014</v>
      </c>
    </row>
    <row r="17" s="406" customFormat="true" ht="17.1" customHeight="true" x14ac:dyDescent="0.2">
      <c r="A17" s="1822"/>
      <c r="B17" s="852" t="s">
        <v>51</v>
      </c>
      <c r="C17" s="853">
        <v>28.619086989047343</v>
      </c>
      <c r="D17" s="1506">
        <v>20.677152840233152</v>
      </c>
      <c r="E17" s="1506">
        <v>15.046903210029141</v>
      </c>
      <c r="F17" s="1506">
        <v>11.433370345401347</v>
      </c>
      <c r="G17" s="1507">
        <v>3.5872906775588964</v>
      </c>
      <c r="H17" s="1506">
        <v>5.2593508918891008</v>
      </c>
      <c r="I17" s="1506">
        <v>1.9616069654846486</v>
      </c>
      <c r="J17" s="1506">
        <v>1.1122831622835998</v>
      </c>
      <c r="K17" s="1506">
        <v>0.43004908425994404</v>
      </c>
      <c r="L17" s="1507">
        <v>0.46018353755215696</v>
      </c>
      <c r="M17" s="1506">
        <v>29.666491892301817</v>
      </c>
      <c r="N17" s="1506">
        <v>21.750056723795641</v>
      </c>
      <c r="O17" s="1506">
        <v>17.769520869275937</v>
      </c>
      <c r="P17" s="1506">
        <v>14.678600963023666</v>
      </c>
      <c r="Q17" s="1507">
        <v>8.6536866205777141</v>
      </c>
      <c r="R17" s="1506">
        <v>7.5614318606359099</v>
      </c>
      <c r="S17" s="1506">
        <v>5.9027733264161091</v>
      </c>
      <c r="T17" s="1506">
        <v>25.2293051418226</v>
      </c>
      <c r="U17" s="1506">
        <v>38.634197552323855</v>
      </c>
      <c r="V17" s="1506">
        <v>13.550890845298513</v>
      </c>
      <c r="W17" s="1506">
        <v>41.139634568390342</v>
      </c>
      <c r="X17" s="1506">
        <v>5.669694236603438</v>
      </c>
      <c r="Y17" s="1506">
        <v>17.989548511057798</v>
      </c>
      <c r="Z17" s="1506">
        <v>27.253806263311791</v>
      </c>
      <c r="AA17" s="1506">
        <v>30.374676077482881</v>
      </c>
      <c r="AB17" s="1506">
        <v>13.535946728719296</v>
      </c>
      <c r="AC17" s="1506">
        <v>3.2208399262157421</v>
      </c>
      <c r="AD17" s="1506">
        <v>12.993734135095385</v>
      </c>
      <c r="AE17" s="1506">
        <v>12.517198234189694</v>
      </c>
      <c r="AF17" s="1506">
        <v>7.8863151869645982</v>
      </c>
      <c r="AG17" s="1506">
        <v>15.612253785742078</v>
      </c>
      <c r="AH17" s="1506">
        <v>21.380156342713484</v>
      </c>
      <c r="AI17" s="1506">
        <v>1.9192274923288775</v>
      </c>
      <c r="AJ17" s="1508">
        <v>11.375243176169821</v>
      </c>
    </row>
    <row r="18" s="406" customFormat="true" ht="17.1" customHeight="true" x14ac:dyDescent="0.2">
      <c r="A18" s="1822" t="s">
        <v>60</v>
      </c>
      <c r="B18" s="852" t="s">
        <v>15</v>
      </c>
      <c r="C18" s="416">
        <f>C16*C23/100</f>
        <v>71.264740079605048</v>
      </c>
      <c r="D18" s="416">
        <f>D16*D23/100</f>
        <v>79.25651605639942</v>
      </c>
      <c r="E18" s="416">
        <f t="shared" ref="E18:AJ18" si="0">E16*E23/100</f>
        <v>84.786707066967026</v>
      </c>
      <c r="F18" s="416">
        <f t="shared" si="0"/>
        <v>88.351878185518984</v>
      </c>
      <c r="G18" s="416">
        <f t="shared" si="0"/>
        <v>96.22607417899691</v>
      </c>
      <c r="H18" s="416">
        <f t="shared" si="0"/>
        <v>94.740649108110972</v>
      </c>
      <c r="I18" s="416">
        <f t="shared" si="0"/>
        <v>97.131020832977853</v>
      </c>
      <c r="J18" s="416">
        <f t="shared" si="0"/>
        <v>98.809756329575961</v>
      </c>
      <c r="K18" s="416">
        <f t="shared" si="0"/>
        <v>99.443707478603173</v>
      </c>
      <c r="L18" s="416">
        <f t="shared" si="0"/>
        <v>99.421807562923817</v>
      </c>
      <c r="M18" s="416">
        <f t="shared" si="0"/>
        <v>70.218982122684068</v>
      </c>
      <c r="N18" s="416">
        <f t="shared" si="0"/>
        <v>78.161207274446582</v>
      </c>
      <c r="O18" s="416">
        <f t="shared" si="0"/>
        <v>82.019078583443886</v>
      </c>
      <c r="P18" s="416">
        <f t="shared" si="0"/>
        <v>85.235942773916847</v>
      </c>
      <c r="Q18" s="416">
        <f t="shared" si="0"/>
        <v>91.185555341473375</v>
      </c>
      <c r="R18" s="416">
        <f t="shared" si="0"/>
        <v>91.883797099640745</v>
      </c>
      <c r="S18" s="416">
        <f t="shared" si="0"/>
        <v>94.097226673583961</v>
      </c>
      <c r="T18" s="416">
        <f t="shared" si="0"/>
        <v>74.770694858177393</v>
      </c>
      <c r="U18" s="416">
        <f t="shared" si="0"/>
        <v>61.228554989416978</v>
      </c>
      <c r="V18" s="416">
        <f t="shared" si="0"/>
        <v>86.343857521466575</v>
      </c>
      <c r="W18" s="416">
        <f t="shared" si="0"/>
        <v>58.584100633187802</v>
      </c>
      <c r="X18" s="416">
        <f t="shared" si="0"/>
        <v>94.330305763396552</v>
      </c>
      <c r="Y18" s="416">
        <f t="shared" si="0"/>
        <v>82.010451488942223</v>
      </c>
      <c r="Z18" s="416">
        <f t="shared" si="0"/>
        <v>72.533847998563729</v>
      </c>
      <c r="AA18" s="416">
        <f t="shared" si="0"/>
        <v>68.987071859868507</v>
      </c>
      <c r="AB18" s="416">
        <f t="shared" si="0"/>
        <v>86.434039715611391</v>
      </c>
      <c r="AC18" s="416">
        <f t="shared" si="0"/>
        <v>96.446695370910476</v>
      </c>
      <c r="AD18" s="416">
        <f t="shared" si="0"/>
        <v>87.006265864904677</v>
      </c>
      <c r="AE18" s="416">
        <f t="shared" si="0"/>
        <v>87.27884077659759</v>
      </c>
      <c r="AF18" s="416">
        <f t="shared" si="0"/>
        <v>91.940199103458724</v>
      </c>
      <c r="AG18" s="416">
        <f t="shared" si="0"/>
        <v>84.38774621425793</v>
      </c>
      <c r="AH18" s="416">
        <f t="shared" si="0"/>
        <v>78.478899812707027</v>
      </c>
      <c r="AI18" s="416">
        <f t="shared" si="0"/>
        <v>97.886285807690413</v>
      </c>
      <c r="AJ18" s="416">
        <f t="shared" si="0"/>
        <v>88.363089959507576</v>
      </c>
    </row>
    <row r="19" s="406" customFormat="true" ht="17.1" customHeight="true" x14ac:dyDescent="0.2">
      <c r="A19" s="1822"/>
      <c r="B19" s="852" t="s">
        <v>16</v>
      </c>
      <c r="C19" s="416">
        <f>C16*C22/100</f>
        <v>0.1161729313477495</v>
      </c>
      <c r="D19" s="416">
        <f>D16*D22/100</f>
        <v>6.6331103367415184E-2</v>
      </c>
      <c r="E19" s="416">
        <f t="shared" ref="E19:AJ19" si="1">E16*E22/100</f>
        <v>0.16638972300373855</v>
      </c>
      <c r="F19" s="416">
        <f t="shared" si="1"/>
        <v>0.21475146907967735</v>
      </c>
      <c r="G19" s="416">
        <f t="shared" si="1"/>
        <v>0.18663514344424165</v>
      </c>
      <c r="H19" s="416">
        <f t="shared" si="1"/>
        <v>0</v>
      </c>
      <c r="I19" s="416">
        <f t="shared" si="1"/>
        <v>0.90737220153753595</v>
      </c>
      <c r="J19" s="416">
        <f t="shared" si="1"/>
        <v>7.7960508140427195E-2</v>
      </c>
      <c r="K19" s="416">
        <f t="shared" si="1"/>
        <v>0.12624343713688696</v>
      </c>
      <c r="L19" s="416">
        <f t="shared" si="1"/>
        <v>0.11800889952401328</v>
      </c>
      <c r="M19" s="416">
        <f t="shared" si="1"/>
        <v>0.11452598501419775</v>
      </c>
      <c r="N19" s="416">
        <f t="shared" si="1"/>
        <v>8.8736001757748095E-2</v>
      </c>
      <c r="O19" s="416">
        <f t="shared" si="1"/>
        <v>0.21140054728017499</v>
      </c>
      <c r="P19" s="416">
        <f t="shared" si="1"/>
        <v>8.545626305960359E-2</v>
      </c>
      <c r="Q19" s="416">
        <f t="shared" si="1"/>
        <v>0.16075803794892768</v>
      </c>
      <c r="R19" s="416">
        <f t="shared" si="1"/>
        <v>0.55477103972329811</v>
      </c>
      <c r="S19" s="416">
        <f t="shared" si="1"/>
        <v>0</v>
      </c>
      <c r="T19" s="416">
        <f t="shared" si="1"/>
        <v>0</v>
      </c>
      <c r="U19" s="416">
        <f t="shared" si="1"/>
        <v>0.13724745825916113</v>
      </c>
      <c r="V19" s="416">
        <f t="shared" si="1"/>
        <v>0.10525163323502382</v>
      </c>
      <c r="W19" s="416">
        <f t="shared" si="1"/>
        <v>0.27626479842216578</v>
      </c>
      <c r="X19" s="416">
        <f t="shared" si="1"/>
        <v>0</v>
      </c>
      <c r="Y19" s="416">
        <f t="shared" si="1"/>
        <v>0</v>
      </c>
      <c r="Z19" s="416">
        <f t="shared" si="1"/>
        <v>0.21234573812444149</v>
      </c>
      <c r="AA19" s="416">
        <f t="shared" si="1"/>
        <v>0.63825206264882151</v>
      </c>
      <c r="AB19" s="416">
        <f t="shared" si="1"/>
        <v>3.0013555669246048E-2</v>
      </c>
      <c r="AC19" s="416">
        <f t="shared" si="1"/>
        <v>0.33246470287379121</v>
      </c>
      <c r="AD19" s="416">
        <f t="shared" si="1"/>
        <v>0</v>
      </c>
      <c r="AE19" s="416">
        <f t="shared" si="1"/>
        <v>0.2039609892128752</v>
      </c>
      <c r="AF19" s="416">
        <f t="shared" si="1"/>
        <v>0.17348570957679585</v>
      </c>
      <c r="AG19" s="416">
        <f t="shared" si="1"/>
        <v>0</v>
      </c>
      <c r="AH19" s="416">
        <f t="shared" si="1"/>
        <v>0.14094384457969433</v>
      </c>
      <c r="AI19" s="416">
        <f t="shared" si="1"/>
        <v>0.19448669998070967</v>
      </c>
      <c r="AJ19" s="416">
        <f t="shared" si="1"/>
        <v>0.26166686432255742</v>
      </c>
    </row>
    <row r="20" s="406" customFormat="true" ht="17.1" customHeight="true" x14ac:dyDescent="0.2">
      <c r="A20" s="1822"/>
      <c r="B20" s="852" t="s">
        <v>171</v>
      </c>
      <c r="C20" s="416">
        <f>100-C18-C19-C21</f>
        <v>15.024112814119645</v>
      </c>
      <c r="D20" s="416">
        <f>100-D18-D19-D21</f>
        <v>11.950169150368597</v>
      </c>
      <c r="E20" s="416">
        <f t="shared" ref="E20:AJ20" si="2">100-E18-E19-E21</f>
        <v>8.3722815399335957</v>
      </c>
      <c r="F20" s="416">
        <f t="shared" si="2"/>
        <v>7.2875673926623286</v>
      </c>
      <c r="G20" s="416">
        <f t="shared" si="2"/>
        <v>1.9270401066843663</v>
      </c>
      <c r="H20" s="416">
        <f t="shared" si="2"/>
        <v>2.907581184222944</v>
      </c>
      <c r="I20" s="416">
        <f t="shared" si="2"/>
        <v>1.7069488457133246</v>
      </c>
      <c r="J20" s="416">
        <f t="shared" si="2"/>
        <v>1.0883281546921824</v>
      </c>
      <c r="K20" s="416">
        <f t="shared" si="2"/>
        <v>0.35914343764023615</v>
      </c>
      <c r="L20" s="416">
        <f t="shared" si="2"/>
        <v>0.29102095479476631</v>
      </c>
      <c r="M20" s="416">
        <f t="shared" si="2"/>
        <v>15.739593653758343</v>
      </c>
      <c r="N20" s="416">
        <f t="shared" si="2"/>
        <v>12.352512514782088</v>
      </c>
      <c r="O20" s="416">
        <f t="shared" si="2"/>
        <v>9.8379960853205315</v>
      </c>
      <c r="P20" s="416">
        <f t="shared" si="2"/>
        <v>9.3215164690395369</v>
      </c>
      <c r="Q20" s="416">
        <f t="shared" si="2"/>
        <v>4.4767527546798771</v>
      </c>
      <c r="R20" s="416">
        <f t="shared" si="2"/>
        <v>0.20153381672869219</v>
      </c>
      <c r="S20" s="416">
        <f t="shared" si="2"/>
        <v>0.60009231601362067</v>
      </c>
      <c r="T20" s="416">
        <f t="shared" si="2"/>
        <v>21.827613928763473</v>
      </c>
      <c r="U20" s="416">
        <f t="shared" si="2"/>
        <v>29.893920981044516</v>
      </c>
      <c r="V20" s="416">
        <f t="shared" si="2"/>
        <v>3.1308230319634216</v>
      </c>
      <c r="W20" s="416">
        <f t="shared" si="2"/>
        <v>38.657835904346967</v>
      </c>
      <c r="X20" s="416">
        <f t="shared" si="2"/>
        <v>3.9231665220815728</v>
      </c>
      <c r="Y20" s="416">
        <f t="shared" si="2"/>
        <v>0.71969040833480236</v>
      </c>
      <c r="Z20" s="416">
        <f t="shared" si="2"/>
        <v>14.60253014771539</v>
      </c>
      <c r="AA20" s="416">
        <f t="shared" si="2"/>
        <v>11.31358076861062</v>
      </c>
      <c r="AB20" s="416">
        <f t="shared" si="2"/>
        <v>8.0759754588336747</v>
      </c>
      <c r="AC20" s="416">
        <f t="shared" si="2"/>
        <v>0.35510128174043798</v>
      </c>
      <c r="AD20" s="416">
        <f t="shared" si="2"/>
        <v>12.674091928679436</v>
      </c>
      <c r="AE20" s="416">
        <f t="shared" si="2"/>
        <v>4.4223325521806576</v>
      </c>
      <c r="AF20" s="416">
        <f t="shared" si="2"/>
        <v>2.3800781016957844</v>
      </c>
      <c r="AG20" s="416">
        <f t="shared" si="2"/>
        <v>5.9045239209414007</v>
      </c>
      <c r="AH20" s="416">
        <f t="shared" si="2"/>
        <v>10.492821262300597</v>
      </c>
      <c r="AI20" s="416">
        <f t="shared" si="2"/>
        <v>0.24448721217897762</v>
      </c>
      <c r="AJ20" s="416">
        <f t="shared" si="2"/>
        <v>4.4025755165609981</v>
      </c>
    </row>
    <row r="21" s="406" customFormat="true" ht="17.1" customHeight="true" x14ac:dyDescent="0.2">
      <c r="A21" s="1822"/>
      <c r="B21" s="852" t="s">
        <v>17</v>
      </c>
      <c r="C21" s="853">
        <v>13.594974174927559</v>
      </c>
      <c r="D21" s="1506">
        <v>8.7269836898645696</v>
      </c>
      <c r="E21" s="1506">
        <v>6.6746216700956387</v>
      </c>
      <c r="F21" s="1506">
        <v>4.1458029527390092</v>
      </c>
      <c r="G21" s="1507">
        <v>1.6602505708744817</v>
      </c>
      <c r="H21" s="1506">
        <v>2.351769707666084</v>
      </c>
      <c r="I21" s="1506">
        <v>0.25465811977128611</v>
      </c>
      <c r="J21" s="1506">
        <v>2.3955007591429284E-2</v>
      </c>
      <c r="K21" s="1506">
        <v>7.0905646619703958E-2</v>
      </c>
      <c r="L21" s="1507">
        <v>0.16916258275740323</v>
      </c>
      <c r="M21" s="1506">
        <v>13.926898238543393</v>
      </c>
      <c r="N21" s="1506">
        <v>9.3975442090135815</v>
      </c>
      <c r="O21" s="1506">
        <v>7.9315247839554086</v>
      </c>
      <c r="P21" s="1506">
        <v>5.3570844939840141</v>
      </c>
      <c r="Q21" s="1507">
        <v>4.176933865897821</v>
      </c>
      <c r="R21" s="1506">
        <v>7.3598980439072648</v>
      </c>
      <c r="S21" s="1506">
        <v>5.3026810104024182</v>
      </c>
      <c r="T21" s="1506">
        <v>3.4016912130591348</v>
      </c>
      <c r="U21" s="1506">
        <v>8.7402765712793453</v>
      </c>
      <c r="V21" s="1506">
        <v>10.420067813334979</v>
      </c>
      <c r="W21" s="1506">
        <v>2.4817986640430596</v>
      </c>
      <c r="X21" s="1506">
        <v>1.7465277145218747</v>
      </c>
      <c r="Y21" s="1506">
        <v>17.269858102722974</v>
      </c>
      <c r="Z21" s="1506">
        <v>12.65127611559644</v>
      </c>
      <c r="AA21" s="1506">
        <v>19.061095308872051</v>
      </c>
      <c r="AB21" s="1506">
        <v>5.4599712698856875</v>
      </c>
      <c r="AC21" s="1506">
        <v>2.8657386444752952</v>
      </c>
      <c r="AD21" s="1506">
        <v>0.31964220641588659</v>
      </c>
      <c r="AE21" s="1506">
        <v>8.0948656820088765</v>
      </c>
      <c r="AF21" s="1506">
        <v>5.5062370852686957</v>
      </c>
      <c r="AG21" s="1506">
        <v>9.7077298648006689</v>
      </c>
      <c r="AH21" s="1506">
        <v>10.887335080412681</v>
      </c>
      <c r="AI21" s="1506">
        <v>1.6747402801498994</v>
      </c>
      <c r="AJ21" s="1508">
        <v>6.9726676596088693</v>
      </c>
    </row>
    <row r="22" s="406" customFormat="true" ht="17.1" customHeight="true" x14ac:dyDescent="0.2">
      <c r="A22" s="1822" t="s">
        <v>54</v>
      </c>
      <c r="B22" s="852" t="s">
        <v>49</v>
      </c>
      <c r="C22" s="853">
        <v>0.16275069405447887</v>
      </c>
      <c r="D22" s="1506">
        <v>8.362168749920873E-2</v>
      </c>
      <c r="E22" s="1506">
        <v>0.19586069171216119</v>
      </c>
      <c r="F22" s="1506">
        <v>0.2424744736445176</v>
      </c>
      <c r="G22" s="1507">
        <v>0.1935793991848751</v>
      </c>
      <c r="H22" s="1506">
        <v>0</v>
      </c>
      <c r="I22" s="1506">
        <v>0.92552741171317132</v>
      </c>
      <c r="J22" s="1506">
        <v>7.8837403302947501E-2</v>
      </c>
      <c r="K22" s="1506">
        <v>0.12678869074036106</v>
      </c>
      <c r="L22" s="1507">
        <v>0.11855446766725056</v>
      </c>
      <c r="M22" s="1506">
        <v>0.16283274941842757</v>
      </c>
      <c r="N22" s="1506">
        <v>0.11340072342868081</v>
      </c>
      <c r="O22" s="1506">
        <v>0.25708295697037803</v>
      </c>
      <c r="P22" s="1506">
        <v>0.10015806588282582</v>
      </c>
      <c r="Q22" s="1507">
        <v>0.17598743945055789</v>
      </c>
      <c r="R22" s="1506">
        <v>0.60015105262870727</v>
      </c>
      <c r="S22" s="1506">
        <v>0</v>
      </c>
      <c r="T22" s="1506">
        <v>0</v>
      </c>
      <c r="U22" s="1506">
        <v>0.22365462975276149</v>
      </c>
      <c r="V22" s="1506">
        <v>0.12174981820422798</v>
      </c>
      <c r="W22" s="1506">
        <v>0.46935624064916615</v>
      </c>
      <c r="X22" s="1506">
        <v>0</v>
      </c>
      <c r="Y22" s="1506">
        <v>0</v>
      </c>
      <c r="Z22" s="1506">
        <v>0.2918994482282431</v>
      </c>
      <c r="AA22" s="1506">
        <v>0.91669528655852517</v>
      </c>
      <c r="AB22" s="1506">
        <v>3.4712177527785604E-2</v>
      </c>
      <c r="AC22" s="1506">
        <v>0.34352922945427566</v>
      </c>
      <c r="AD22" s="1506">
        <v>0</v>
      </c>
      <c r="AE22" s="1506">
        <v>0.23314409814957029</v>
      </c>
      <c r="AF22" s="1506">
        <v>0.18833869248518534</v>
      </c>
      <c r="AG22" s="1506">
        <v>0</v>
      </c>
      <c r="AH22" s="1506">
        <v>0.17927260857206151</v>
      </c>
      <c r="AI22" s="1506">
        <v>0.19829238188911938</v>
      </c>
      <c r="AJ22" s="1508">
        <v>0.29525256113560167</v>
      </c>
    </row>
    <row r="23" s="406" customFormat="true" ht="17.1" customHeight="true" x14ac:dyDescent="0.2">
      <c r="A23" s="1823"/>
      <c r="B23" s="854" t="s">
        <v>48</v>
      </c>
      <c r="C23" s="855">
        <v>99.837249305945505</v>
      </c>
      <c r="D23" s="1509">
        <v>99.916378312500811</v>
      </c>
      <c r="E23" s="1509">
        <v>99.804139308287859</v>
      </c>
      <c r="F23" s="1509">
        <v>99.757525526355494</v>
      </c>
      <c r="G23" s="1510">
        <v>99.80642060081513</v>
      </c>
      <c r="H23" s="1509">
        <v>100</v>
      </c>
      <c r="I23" s="1509">
        <v>99.074472588286852</v>
      </c>
      <c r="J23" s="1509">
        <v>99.921162596697044</v>
      </c>
      <c r="K23" s="1509">
        <v>99.873211309259645</v>
      </c>
      <c r="L23" s="1510">
        <v>99.881445532332734</v>
      </c>
      <c r="M23" s="1509">
        <v>99.837167250581572</v>
      </c>
      <c r="N23" s="1509">
        <v>99.886599276571317</v>
      </c>
      <c r="O23" s="1509">
        <v>99.742917043029635</v>
      </c>
      <c r="P23" s="1509">
        <v>99.899841934117163</v>
      </c>
      <c r="Q23" s="1510">
        <v>99.824012560549448</v>
      </c>
      <c r="R23" s="1509">
        <v>99.399848947371297</v>
      </c>
      <c r="S23" s="1509">
        <v>100</v>
      </c>
      <c r="T23" s="1509">
        <v>100</v>
      </c>
      <c r="U23" s="1509">
        <v>99.776345370247228</v>
      </c>
      <c r="V23" s="1509">
        <v>99.878250181795764</v>
      </c>
      <c r="W23" s="1509">
        <v>99.530643759350866</v>
      </c>
      <c r="X23" s="1509">
        <v>100</v>
      </c>
      <c r="Y23" s="1509">
        <v>100</v>
      </c>
      <c r="Z23" s="1509">
        <v>99.708100551771764</v>
      </c>
      <c r="AA23" s="1509">
        <v>99.083304713441478</v>
      </c>
      <c r="AB23" s="1509">
        <v>99.96528782247222</v>
      </c>
      <c r="AC23" s="1509">
        <v>99.65647077054571</v>
      </c>
      <c r="AD23" s="1509">
        <v>100</v>
      </c>
      <c r="AE23" s="1509">
        <v>99.766855901850406</v>
      </c>
      <c r="AF23" s="1509">
        <v>99.811661307514811</v>
      </c>
      <c r="AG23" s="1509">
        <v>100</v>
      </c>
      <c r="AH23" s="1509">
        <v>99.820727391427937</v>
      </c>
      <c r="AI23" s="1509">
        <v>99.801707618110882</v>
      </c>
      <c r="AJ23" s="1511">
        <v>99.704747438864388</v>
      </c>
    </row>
    <row r="24" s="257" customFormat="true" ht="15" customHeight="true" x14ac:dyDescent="0.2">
      <c r="A24" s="1858" t="s">
        <v>47</v>
      </c>
      <c r="B24" s="419" t="s">
        <v>59</v>
      </c>
      <c r="C24" s="420"/>
      <c r="D24" s="420"/>
      <c r="E24" s="420"/>
      <c r="F24" s="420"/>
      <c r="G24" s="420"/>
      <c r="H24" s="420"/>
      <c r="I24" s="420"/>
      <c r="J24" s="420"/>
      <c r="K24" s="420"/>
      <c r="L24" s="420"/>
      <c r="M24" s="420"/>
      <c r="N24" s="420"/>
      <c r="O24" s="420"/>
      <c r="P24" s="420"/>
      <c r="Q24" s="420"/>
      <c r="R24" s="420"/>
      <c r="S24" s="420"/>
      <c r="T24" s="420"/>
      <c r="U24" s="420"/>
      <c r="V24" s="420"/>
      <c r="W24" s="420"/>
      <c r="X24" s="420"/>
      <c r="Y24" s="420"/>
      <c r="Z24" s="420"/>
      <c r="AA24" s="420"/>
      <c r="AB24" s="421"/>
      <c r="AC24" s="421"/>
      <c r="AD24" s="421"/>
      <c r="AE24" s="421"/>
      <c r="AF24" s="421"/>
      <c r="AG24" s="421"/>
      <c r="AH24" s="421"/>
      <c r="AI24" s="421"/>
      <c r="AJ24" s="421"/>
    </row>
    <row r="25" s="257" customFormat="true" ht="15" customHeight="true" x14ac:dyDescent="0.2">
      <c r="A25" s="1859"/>
      <c r="B25" s="422" t="s">
        <v>58</v>
      </c>
      <c r="C25" s="423"/>
      <c r="D25" s="423"/>
      <c r="E25" s="423"/>
      <c r="F25" s="423"/>
      <c r="G25" s="423"/>
      <c r="H25" s="423"/>
      <c r="I25" s="423"/>
      <c r="J25" s="423"/>
      <c r="K25" s="423"/>
      <c r="L25" s="423"/>
      <c r="M25" s="423"/>
      <c r="N25" s="423"/>
      <c r="O25" s="423"/>
      <c r="P25" s="423"/>
      <c r="Q25" s="423"/>
      <c r="R25" s="423"/>
      <c r="S25" s="423"/>
      <c r="T25" s="423"/>
      <c r="U25" s="423"/>
      <c r="V25" s="423"/>
      <c r="W25" s="423"/>
      <c r="X25" s="423"/>
      <c r="Y25" s="423"/>
      <c r="Z25" s="423"/>
      <c r="AA25" s="423"/>
      <c r="AB25" s="424"/>
      <c r="AC25" s="424"/>
      <c r="AD25" s="424"/>
      <c r="AE25" s="424"/>
      <c r="AF25" s="424"/>
      <c r="AG25" s="424"/>
      <c r="AH25" s="424"/>
      <c r="AI25" s="424"/>
      <c r="AJ25" s="424"/>
    </row>
    <row r="26" s="257" customFormat="true" ht="15" customHeight="true" x14ac:dyDescent="0.2">
      <c r="A26" s="1860"/>
      <c r="B26" s="425" t="s">
        <v>46</v>
      </c>
      <c r="C26" s="426"/>
      <c r="D26" s="427"/>
      <c r="E26" s="427"/>
      <c r="F26" s="427"/>
      <c r="G26" s="427"/>
      <c r="H26" s="427"/>
      <c r="I26" s="427"/>
      <c r="J26" s="427"/>
      <c r="K26" s="427"/>
      <c r="L26" s="427"/>
      <c r="M26" s="427"/>
      <c r="N26" s="427"/>
      <c r="O26" s="427"/>
      <c r="P26" s="427"/>
      <c r="Q26" s="427"/>
      <c r="R26" s="427"/>
      <c r="S26" s="427"/>
      <c r="T26" s="427"/>
      <c r="U26" s="427"/>
      <c r="V26" s="427"/>
      <c r="W26" s="427"/>
      <c r="X26" s="427"/>
      <c r="Y26" s="427"/>
      <c r="Z26" s="427"/>
      <c r="AA26" s="427"/>
      <c r="AB26" s="428"/>
      <c r="AC26" s="428"/>
      <c r="AD26" s="428"/>
      <c r="AE26" s="428"/>
      <c r="AF26" s="428"/>
      <c r="AG26" s="428"/>
      <c r="AH26" s="428"/>
      <c r="AI26" s="428"/>
      <c r="AJ26" s="428"/>
    </row>
    <row r="27" s="307" customFormat="true" ht="20.1" customHeight="true" x14ac:dyDescent="0.2">
      <c r="A27" s="1845" t="s">
        <v>375</v>
      </c>
      <c r="B27" s="1845"/>
      <c r="C27" s="1847" t="s">
        <v>150</v>
      </c>
      <c r="D27" s="1848"/>
      <c r="E27" s="1848"/>
      <c r="F27" s="1848"/>
      <c r="G27" s="1849"/>
      <c r="H27" s="1849" t="s">
        <v>38</v>
      </c>
      <c r="I27" s="1848"/>
      <c r="J27" s="1848"/>
      <c r="K27" s="1848"/>
      <c r="L27" s="1849"/>
      <c r="M27" s="1849" t="s">
        <v>37</v>
      </c>
      <c r="N27" s="1848"/>
      <c r="O27" s="1848"/>
      <c r="P27" s="1848"/>
      <c r="Q27" s="1849"/>
      <c r="R27" s="1849" t="s">
        <v>151</v>
      </c>
      <c r="S27" s="1848"/>
      <c r="T27" s="1848"/>
      <c r="U27" s="1848"/>
      <c r="V27" s="1848"/>
      <c r="W27" s="1848"/>
      <c r="X27" s="1848"/>
      <c r="Y27" s="1848"/>
      <c r="Z27" s="1848"/>
      <c r="AA27" s="1848"/>
      <c r="AB27" s="1848"/>
      <c r="AC27" s="1848"/>
      <c r="AD27" s="1848"/>
      <c r="AE27" s="1848"/>
      <c r="AF27" s="1848"/>
      <c r="AG27" s="1848"/>
      <c r="AH27" s="1848"/>
      <c r="AI27" s="1848"/>
      <c r="AJ27" s="1849"/>
    </row>
    <row r="28" s="433" customFormat="true" ht="45" customHeight="true" x14ac:dyDescent="0.2">
      <c r="A28" s="1851"/>
      <c r="B28" s="1851"/>
      <c r="C28" s="856" t="s">
        <v>0</v>
      </c>
      <c r="D28" s="857" t="s">
        <v>1</v>
      </c>
      <c r="E28" s="857" t="s">
        <v>2</v>
      </c>
      <c r="F28" s="857" t="s">
        <v>3</v>
      </c>
      <c r="G28" s="858" t="s">
        <v>4</v>
      </c>
      <c r="H28" s="857" t="s">
        <v>0</v>
      </c>
      <c r="I28" s="857" t="s">
        <v>1</v>
      </c>
      <c r="J28" s="857" t="s">
        <v>2</v>
      </c>
      <c r="K28" s="857" t="s">
        <v>3</v>
      </c>
      <c r="L28" s="858" t="s">
        <v>4</v>
      </c>
      <c r="M28" s="857" t="s">
        <v>0</v>
      </c>
      <c r="N28" s="857" t="s">
        <v>1</v>
      </c>
      <c r="O28" s="857" t="s">
        <v>2</v>
      </c>
      <c r="P28" s="857" t="s">
        <v>3</v>
      </c>
      <c r="Q28" s="858" t="s">
        <v>4</v>
      </c>
      <c r="R28" s="857" t="s">
        <v>152</v>
      </c>
      <c r="S28" s="857" t="s">
        <v>310</v>
      </c>
      <c r="T28" s="857" t="s">
        <v>154</v>
      </c>
      <c r="U28" s="857" t="s">
        <v>155</v>
      </c>
      <c r="V28" s="857" t="s">
        <v>156</v>
      </c>
      <c r="W28" s="857" t="s">
        <v>157</v>
      </c>
      <c r="X28" s="857" t="s">
        <v>311</v>
      </c>
      <c r="Y28" s="857" t="s">
        <v>159</v>
      </c>
      <c r="Z28" s="857" t="s">
        <v>160</v>
      </c>
      <c r="AA28" s="857" t="s">
        <v>162</v>
      </c>
      <c r="AB28" s="857" t="s">
        <v>163</v>
      </c>
      <c r="AC28" s="857" t="s">
        <v>164</v>
      </c>
      <c r="AD28" s="857" t="s">
        <v>312</v>
      </c>
      <c r="AE28" s="857" t="s">
        <v>165</v>
      </c>
      <c r="AF28" s="857" t="s">
        <v>166</v>
      </c>
      <c r="AG28" s="857" t="s">
        <v>167</v>
      </c>
      <c r="AH28" s="857" t="s">
        <v>168</v>
      </c>
      <c r="AI28" s="857" t="s">
        <v>169</v>
      </c>
      <c r="AJ28" s="859" t="s">
        <v>170</v>
      </c>
    </row>
    <row r="29" s="307" customFormat="true" ht="17.1" customHeight="true" x14ac:dyDescent="0.2">
      <c r="A29" s="1850" t="s">
        <v>173</v>
      </c>
      <c r="B29" s="860" t="s">
        <v>49</v>
      </c>
      <c r="C29" s="861">
        <v>2.4764242871589275</v>
      </c>
      <c r="D29" s="1512">
        <v>3.0879478292236469</v>
      </c>
      <c r="E29" s="1512">
        <v>5.8889809907175028</v>
      </c>
      <c r="F29" s="1512">
        <v>11.626942396013982</v>
      </c>
      <c r="G29" s="1513">
        <v>37.506097352992427</v>
      </c>
      <c r="H29" s="1512">
        <v>32.887172004907242</v>
      </c>
      <c r="I29" s="1512">
        <v>47.117512488939894</v>
      </c>
      <c r="J29" s="1512">
        <v>51.642382410729439</v>
      </c>
      <c r="K29" s="1512">
        <v>58.931589758396086</v>
      </c>
      <c r="L29" s="1513">
        <v>68.881552034346143</v>
      </c>
      <c r="M29" s="1512">
        <v>2.4151018739189385</v>
      </c>
      <c r="N29" s="1512">
        <v>2.2021494290174539</v>
      </c>
      <c r="O29" s="1512">
        <v>4.0983091459908358</v>
      </c>
      <c r="P29" s="1512">
        <v>4.8487326677643399</v>
      </c>
      <c r="Q29" s="1513">
        <v>9.7206636293125666</v>
      </c>
      <c r="R29" s="1512">
        <v>3.3478507392817711</v>
      </c>
      <c r="S29" s="1512">
        <v>3.8840375177333679</v>
      </c>
      <c r="T29" s="1512">
        <v>6.0582467739380554</v>
      </c>
      <c r="U29" s="1512">
        <v>2.9263818599844571</v>
      </c>
      <c r="V29" s="1512">
        <v>8.0656917155988417</v>
      </c>
      <c r="W29" s="1512">
        <v>8.291143288891023</v>
      </c>
      <c r="X29" s="1512">
        <v>3.2284739700908283</v>
      </c>
      <c r="Y29" s="1512">
        <v>12.08896085785131</v>
      </c>
      <c r="Z29" s="1512">
        <v>15.152818292068481</v>
      </c>
      <c r="AA29" s="1512">
        <v>0.76457513320860382</v>
      </c>
      <c r="AB29" s="1512">
        <v>3.4635017760889628</v>
      </c>
      <c r="AC29" s="1512">
        <v>68.992025083214088</v>
      </c>
      <c r="AD29" s="1512">
        <v>15.442924567864472</v>
      </c>
      <c r="AE29" s="1512">
        <v>1.5964619885462099</v>
      </c>
      <c r="AF29" s="1512">
        <v>4.6937033879238754</v>
      </c>
      <c r="AG29" s="1512">
        <v>5.5181645407176658</v>
      </c>
      <c r="AH29" s="1512">
        <v>4.1093391949028808</v>
      </c>
      <c r="AI29" s="1512">
        <v>2.6431769902774938</v>
      </c>
      <c r="AJ29" s="1514">
        <v>8.0677526487566826</v>
      </c>
    </row>
    <row r="30" s="307" customFormat="true" ht="17.1" customHeight="true" x14ac:dyDescent="0.2">
      <c r="A30" s="1822"/>
      <c r="B30" s="862" t="s">
        <v>48</v>
      </c>
      <c r="C30" s="863">
        <v>97.52357571284108</v>
      </c>
      <c r="D30" s="1515">
        <v>96.91205217077632</v>
      </c>
      <c r="E30" s="1515">
        <v>94.111019009282401</v>
      </c>
      <c r="F30" s="1515">
        <v>88.373057603986155</v>
      </c>
      <c r="G30" s="1516">
        <v>62.493902647007417</v>
      </c>
      <c r="H30" s="1515">
        <v>67.1128279950928</v>
      </c>
      <c r="I30" s="1515">
        <v>52.88248751106007</v>
      </c>
      <c r="J30" s="1515">
        <v>48.357617589270561</v>
      </c>
      <c r="K30" s="1515">
        <v>41.068410241603956</v>
      </c>
      <c r="L30" s="1516">
        <v>31.118447965653846</v>
      </c>
      <c r="M30" s="1515">
        <v>97.584898126081086</v>
      </c>
      <c r="N30" s="1515">
        <v>97.797850570982533</v>
      </c>
      <c r="O30" s="1515">
        <v>95.901690854009104</v>
      </c>
      <c r="P30" s="1515">
        <v>95.151267332235761</v>
      </c>
      <c r="Q30" s="1516">
        <v>90.279336370687489</v>
      </c>
      <c r="R30" s="1515">
        <v>96.65214926071819</v>
      </c>
      <c r="S30" s="1515">
        <v>96.115962482266639</v>
      </c>
      <c r="T30" s="1515">
        <v>93.941753226061934</v>
      </c>
      <c r="U30" s="1515">
        <v>97.073618140015554</v>
      </c>
      <c r="V30" s="1515">
        <v>91.934308284401283</v>
      </c>
      <c r="W30" s="1515">
        <v>91.708856711109107</v>
      </c>
      <c r="X30" s="1515">
        <v>96.771526029909197</v>
      </c>
      <c r="Y30" s="1515">
        <v>87.911039142148638</v>
      </c>
      <c r="Z30" s="1515">
        <v>84.847181707931455</v>
      </c>
      <c r="AA30" s="1515">
        <v>99.235424866791405</v>
      </c>
      <c r="AB30" s="1515">
        <v>96.536498223911039</v>
      </c>
      <c r="AC30" s="1515">
        <v>31.007974916785852</v>
      </c>
      <c r="AD30" s="1515">
        <v>84.557075432135562</v>
      </c>
      <c r="AE30" s="1515">
        <v>98.403538011453819</v>
      </c>
      <c r="AF30" s="1515">
        <v>95.30629661207621</v>
      </c>
      <c r="AG30" s="1515">
        <v>94.481835459282323</v>
      </c>
      <c r="AH30" s="1515">
        <v>95.890660805097184</v>
      </c>
      <c r="AI30" s="1515">
        <v>97.356823009722561</v>
      </c>
      <c r="AJ30" s="1517">
        <v>91.932247351243362</v>
      </c>
    </row>
    <row r="31" s="307" customFormat="true" ht="17.1" customHeight="true" x14ac:dyDescent="0.2">
      <c r="A31" s="1822" t="s">
        <v>57</v>
      </c>
      <c r="B31" s="862" t="s">
        <v>49</v>
      </c>
      <c r="C31" s="863">
        <v>2.9015971653038974</v>
      </c>
      <c r="D31" s="1515">
        <v>3.4759789876360982</v>
      </c>
      <c r="E31" s="1515">
        <v>6.1875328500001725</v>
      </c>
      <c r="F31" s="1515">
        <v>12.861802101942803</v>
      </c>
      <c r="G31" s="1516">
        <v>38.68445747169288</v>
      </c>
      <c r="H31" s="1515">
        <v>34.498480791202859</v>
      </c>
      <c r="I31" s="1515">
        <v>49.33723829982749</v>
      </c>
      <c r="J31" s="1515">
        <v>53.715371690642755</v>
      </c>
      <c r="K31" s="1515">
        <v>60.501583397181157</v>
      </c>
      <c r="L31" s="1516">
        <v>69.696345769713474</v>
      </c>
      <c r="M31" s="1515">
        <v>2.8467236256944277</v>
      </c>
      <c r="N31" s="1515">
        <v>2.6240103291116901</v>
      </c>
      <c r="O31" s="1515">
        <v>4.1921835696388072</v>
      </c>
      <c r="P31" s="1515">
        <v>5.4746403436507229</v>
      </c>
      <c r="Q31" s="1516">
        <v>10.778592880829668</v>
      </c>
      <c r="R31" s="1515">
        <v>3.3941195765216765</v>
      </c>
      <c r="S31" s="1515">
        <v>4.5784030028286331</v>
      </c>
      <c r="T31" s="1515">
        <v>7.8215782703007264</v>
      </c>
      <c r="U31" s="1515">
        <v>3.0911939204989403</v>
      </c>
      <c r="V31" s="1515">
        <v>8.1454220047601744</v>
      </c>
      <c r="W31" s="1515">
        <v>8.3926528632688324</v>
      </c>
      <c r="X31" s="1515">
        <v>3.6269618720287102</v>
      </c>
      <c r="Y31" s="1515">
        <v>13.062913389961295</v>
      </c>
      <c r="Z31" s="1515">
        <v>15.152818292068481</v>
      </c>
      <c r="AA31" s="1515">
        <v>1.5609072311536318</v>
      </c>
      <c r="AB31" s="1515">
        <v>3.6655056108964468</v>
      </c>
      <c r="AC31" s="1515">
        <v>69.131089096033477</v>
      </c>
      <c r="AD31" s="1515">
        <v>15.712646262019907</v>
      </c>
      <c r="AE31" s="1515">
        <v>1.6878232166171749</v>
      </c>
      <c r="AF31" s="1515">
        <v>4.8368079159933783</v>
      </c>
      <c r="AG31" s="1515">
        <v>6.8778218345752666</v>
      </c>
      <c r="AH31" s="1515">
        <v>5.4833140561210616</v>
      </c>
      <c r="AI31" s="1515">
        <v>2.7106730701855151</v>
      </c>
      <c r="AJ31" s="1517">
        <v>9.9118057445615513</v>
      </c>
    </row>
    <row r="32" s="307" customFormat="true" ht="17.1" customHeight="true" x14ac:dyDescent="0.2">
      <c r="A32" s="1822"/>
      <c r="B32" s="862" t="s">
        <v>48</v>
      </c>
      <c r="C32" s="863">
        <v>97.098402834696145</v>
      </c>
      <c r="D32" s="1515">
        <v>96.52402101236386</v>
      </c>
      <c r="E32" s="1515">
        <v>93.812467149999733</v>
      </c>
      <c r="F32" s="1515">
        <v>87.138197898057342</v>
      </c>
      <c r="G32" s="1516">
        <v>61.315542528306977</v>
      </c>
      <c r="H32" s="1515">
        <v>65.50151920879722</v>
      </c>
      <c r="I32" s="1515">
        <v>50.662761700172453</v>
      </c>
      <c r="J32" s="1515">
        <v>46.284628309357181</v>
      </c>
      <c r="K32" s="1515">
        <v>39.498416602818892</v>
      </c>
      <c r="L32" s="1516">
        <v>30.303654230286515</v>
      </c>
      <c r="M32" s="1515">
        <v>97.153276374305591</v>
      </c>
      <c r="N32" s="1515">
        <v>97.375989670888288</v>
      </c>
      <c r="O32" s="1515">
        <v>95.807816430361143</v>
      </c>
      <c r="P32" s="1515">
        <v>94.52535965634938</v>
      </c>
      <c r="Q32" s="1516">
        <v>89.221407119170408</v>
      </c>
      <c r="R32" s="1515">
        <v>96.605880423478283</v>
      </c>
      <c r="S32" s="1515">
        <v>95.421596997171378</v>
      </c>
      <c r="T32" s="1515">
        <v>92.178421729699267</v>
      </c>
      <c r="U32" s="1515">
        <v>96.908806079501076</v>
      </c>
      <c r="V32" s="1515">
        <v>91.854577995239922</v>
      </c>
      <c r="W32" s="1515">
        <v>91.607347136731292</v>
      </c>
      <c r="X32" s="1515">
        <v>96.373038127971313</v>
      </c>
      <c r="Y32" s="1515">
        <v>86.937086610038676</v>
      </c>
      <c r="Z32" s="1515">
        <v>84.847181707931455</v>
      </c>
      <c r="AA32" s="1515">
        <v>98.439092768846379</v>
      </c>
      <c r="AB32" s="1515">
        <v>96.334494389103554</v>
      </c>
      <c r="AC32" s="1515">
        <v>30.868910903966469</v>
      </c>
      <c r="AD32" s="1515">
        <v>84.287353737980155</v>
      </c>
      <c r="AE32" s="1515">
        <v>98.312176783382839</v>
      </c>
      <c r="AF32" s="1515">
        <v>95.163192084006724</v>
      </c>
      <c r="AG32" s="1515">
        <v>93.122178165424714</v>
      </c>
      <c r="AH32" s="1515">
        <v>94.516685943878983</v>
      </c>
      <c r="AI32" s="1515">
        <v>97.28932692981455</v>
      </c>
      <c r="AJ32" s="1517">
        <v>90.088194255438466</v>
      </c>
    </row>
    <row r="33" s="307" customFormat="true" ht="17.1" customHeight="true" x14ac:dyDescent="0.2">
      <c r="A33" s="1822" t="s">
        <v>55</v>
      </c>
      <c r="B33" s="862" t="s">
        <v>49</v>
      </c>
      <c r="C33" s="438">
        <v>65.377994752781092</v>
      </c>
      <c r="D33" s="438">
        <v>75.142843411232064</v>
      </c>
      <c r="E33" s="438">
        <v>81.843368490591004</v>
      </c>
      <c r="F33" s="438">
        <v>81.271128437408422</v>
      </c>
      <c r="G33" s="438">
        <v>73.382438625222164</v>
      </c>
      <c r="H33" s="438">
        <v>79.744360733695345</v>
      </c>
      <c r="I33" s="438">
        <v>77.056012050907242</v>
      </c>
      <c r="J33" s="438">
        <v>73.580726023195254</v>
      </c>
      <c r="K33" s="438">
        <v>73.371073078624462</v>
      </c>
      <c r="L33" s="438">
        <v>77.029067145154457</v>
      </c>
      <c r="M33" s="438">
        <v>64.44634047782742</v>
      </c>
      <c r="N33" s="438">
        <v>72.67250028574874</v>
      </c>
      <c r="O33" s="438">
        <v>80.91363390319367</v>
      </c>
      <c r="P33" s="438">
        <v>82.429638687130378</v>
      </c>
      <c r="Q33" s="438">
        <v>75.852640739312733</v>
      </c>
      <c r="R33" s="438">
        <v>86.837291528851537</v>
      </c>
      <c r="S33" s="438">
        <v>75.920160272645518</v>
      </c>
      <c r="T33" s="438">
        <v>64.236295832114806</v>
      </c>
      <c r="U33" s="438">
        <v>66.206150263606148</v>
      </c>
      <c r="V33" s="438">
        <v>79.278660582683244</v>
      </c>
      <c r="W33" s="438">
        <v>75.742346189941841</v>
      </c>
      <c r="X33" s="438">
        <v>93.425978546781138</v>
      </c>
      <c r="Y33" s="438">
        <v>67.150802779955271</v>
      </c>
      <c r="Z33" s="438">
        <v>66.809222574652267</v>
      </c>
      <c r="AA33" s="438">
        <v>42.370830549189229</v>
      </c>
      <c r="AB33" s="438">
        <v>75.479613047788249</v>
      </c>
      <c r="AC33" s="438">
        <v>79.717593093426927</v>
      </c>
      <c r="AD33" s="438">
        <v>70.40383089938652</v>
      </c>
      <c r="AE33" s="438">
        <v>80.323297348135853</v>
      </c>
      <c r="AF33" s="438">
        <v>80.495210671586321</v>
      </c>
      <c r="AG33" s="438">
        <v>87.894739204707236</v>
      </c>
      <c r="AH33" s="438">
        <v>69.120214805305807</v>
      </c>
      <c r="AI33" s="438">
        <v>90.629692146463753</v>
      </c>
      <c r="AJ33" s="438">
        <v>81.760437426517413</v>
      </c>
      <c r="AK33" s="1518"/>
    </row>
    <row r="34" s="307" customFormat="true" ht="17.1" customHeight="true" x14ac:dyDescent="0.2">
      <c r="A34" s="1822"/>
      <c r="B34" s="862" t="s">
        <v>48</v>
      </c>
      <c r="C34" s="438">
        <v>34.622005247219121</v>
      </c>
      <c r="D34" s="438">
        <v>24.857156588767918</v>
      </c>
      <c r="E34" s="438">
        <v>18.156631509409021</v>
      </c>
      <c r="F34" s="438">
        <v>18.728871562591667</v>
      </c>
      <c r="G34" s="438">
        <v>26.617561374777853</v>
      </c>
      <c r="H34" s="438">
        <v>20.255639266304684</v>
      </c>
      <c r="I34" s="438">
        <v>22.943987949092804</v>
      </c>
      <c r="J34" s="438">
        <v>26.419273976804735</v>
      </c>
      <c r="K34" s="438">
        <v>26.628926921375669</v>
      </c>
      <c r="L34" s="438">
        <v>22.970932854845579</v>
      </c>
      <c r="M34" s="438">
        <v>35.553659522172701</v>
      </c>
      <c r="N34" s="438">
        <v>27.327499714251179</v>
      </c>
      <c r="O34" s="438">
        <v>19.086366096806373</v>
      </c>
      <c r="P34" s="438">
        <v>17.570361312869714</v>
      </c>
      <c r="Q34" s="438">
        <v>24.147359260687338</v>
      </c>
      <c r="R34" s="438">
        <v>13.16270847114842</v>
      </c>
      <c r="S34" s="438">
        <v>24.079839727354514</v>
      </c>
      <c r="T34" s="438">
        <v>35.763704167885244</v>
      </c>
      <c r="U34" s="438">
        <v>33.793849736393753</v>
      </c>
      <c r="V34" s="438">
        <v>20.721339417316837</v>
      </c>
      <c r="W34" s="438">
        <v>24.257653810058262</v>
      </c>
      <c r="X34" s="438">
        <v>6.5740214532188288</v>
      </c>
      <c r="Y34" s="438">
        <v>32.849197220044637</v>
      </c>
      <c r="Z34" s="438">
        <v>33.190777425347747</v>
      </c>
      <c r="AA34" s="438">
        <v>57.629169450810892</v>
      </c>
      <c r="AB34" s="438">
        <v>24.52038695221168</v>
      </c>
      <c r="AC34" s="438">
        <v>20.282406906573033</v>
      </c>
      <c r="AD34" s="438">
        <v>29.596169100613601</v>
      </c>
      <c r="AE34" s="438">
        <v>19.67670265186435</v>
      </c>
      <c r="AF34" s="438">
        <v>19.504789328413882</v>
      </c>
      <c r="AG34" s="438">
        <v>12.105260795292756</v>
      </c>
      <c r="AH34" s="438">
        <v>30.879785194694374</v>
      </c>
      <c r="AI34" s="438">
        <v>9.3703078535362359</v>
      </c>
      <c r="AJ34" s="438">
        <v>18.239562573482541</v>
      </c>
      <c r="AK34" s="1518"/>
    </row>
    <row r="35" s="307" customFormat="true" ht="17.1" customHeight="true" x14ac:dyDescent="0.2">
      <c r="A35" s="1822" t="s">
        <v>174</v>
      </c>
      <c r="B35" s="862" t="s">
        <v>49</v>
      </c>
      <c r="C35" s="438">
        <v>78.039021293522865</v>
      </c>
      <c r="D35" s="438">
        <v>84.410234773497038</v>
      </c>
      <c r="E35" s="438">
        <v>88.412369968305441</v>
      </c>
      <c r="F35" s="438">
        <v>84.486959850705944</v>
      </c>
      <c r="G35" s="438">
        <v>73.890658944134543</v>
      </c>
      <c r="H35" s="438">
        <v>81.632841804329701</v>
      </c>
      <c r="I35" s="438">
        <v>77.323629426725404</v>
      </c>
      <c r="J35" s="438">
        <v>73.384805572610674</v>
      </c>
      <c r="K35" s="438">
        <v>73.295597862971306</v>
      </c>
      <c r="L35" s="438">
        <v>77.219610485329753</v>
      </c>
      <c r="M35" s="438">
        <v>77.526564696615196</v>
      </c>
      <c r="N35" s="438">
        <v>82.406561888364536</v>
      </c>
      <c r="O35" s="438">
        <v>88.873023858481176</v>
      </c>
      <c r="P35" s="438">
        <v>87.507025558094469</v>
      </c>
      <c r="Q35" s="438">
        <v>77.876892202721336</v>
      </c>
      <c r="R35" s="438">
        <v>90.78723393803088</v>
      </c>
      <c r="S35" s="438">
        <v>79.366985937384143</v>
      </c>
      <c r="T35" s="438">
        <v>67.897816293954719</v>
      </c>
      <c r="U35" s="438">
        <v>72.527876778633626</v>
      </c>
      <c r="V35" s="438">
        <v>88.702875037916698</v>
      </c>
      <c r="W35" s="438">
        <v>80.853328585362178</v>
      </c>
      <c r="X35" s="438">
        <v>95.866743766816356</v>
      </c>
      <c r="Y35" s="438">
        <v>80.528508780975187</v>
      </c>
      <c r="Z35" s="438">
        <v>73.705225014679982</v>
      </c>
      <c r="AA35" s="438">
        <v>53.855764440028317</v>
      </c>
      <c r="AB35" s="438">
        <v>80.722018076820518</v>
      </c>
      <c r="AC35" s="438">
        <v>81.739041440042215</v>
      </c>
      <c r="AD35" s="438">
        <v>71.388818084034781</v>
      </c>
      <c r="AE35" s="438">
        <v>89.508581154620131</v>
      </c>
      <c r="AF35" s="438">
        <v>84.619755572662953</v>
      </c>
      <c r="AG35" s="438">
        <v>95.013692923244918</v>
      </c>
      <c r="AH35" s="438">
        <v>77.097039270768391</v>
      </c>
      <c r="AI35" s="438">
        <v>91.859102017057225</v>
      </c>
      <c r="AJ35" s="438">
        <v>88.859129078942217</v>
      </c>
      <c r="AK35" s="1518"/>
    </row>
    <row r="36" s="307" customFormat="true" ht="17.1" customHeight="true" x14ac:dyDescent="0.2">
      <c r="A36" s="1822"/>
      <c r="B36" s="862" t="s">
        <v>48</v>
      </c>
      <c r="C36" s="438">
        <v>21.960978706477231</v>
      </c>
      <c r="D36" s="438">
        <v>15.589765226502889</v>
      </c>
      <c r="E36" s="438">
        <v>11.58763003169463</v>
      </c>
      <c r="F36" s="438">
        <v>15.513040149294177</v>
      </c>
      <c r="G36" s="438">
        <v>26.109341055865386</v>
      </c>
      <c r="H36" s="438">
        <v>18.367158195670289</v>
      </c>
      <c r="I36" s="438">
        <v>22.676370573274646</v>
      </c>
      <c r="J36" s="438">
        <v>26.615194427389323</v>
      </c>
      <c r="K36" s="438">
        <v>26.704402137028822</v>
      </c>
      <c r="L36" s="438">
        <v>22.780389514670276</v>
      </c>
      <c r="M36" s="438">
        <v>22.473435303384871</v>
      </c>
      <c r="N36" s="438">
        <v>17.593438111635209</v>
      </c>
      <c r="O36" s="438">
        <v>11.126976141518913</v>
      </c>
      <c r="P36" s="438">
        <v>12.492974441905465</v>
      </c>
      <c r="Q36" s="438">
        <v>22.123107797278834</v>
      </c>
      <c r="R36" s="438">
        <v>9.2127660619691376</v>
      </c>
      <c r="S36" s="438">
        <v>20.633014062615874</v>
      </c>
      <c r="T36" s="438">
        <v>32.102183706045359</v>
      </c>
      <c r="U36" s="438">
        <v>27.472123221366378</v>
      </c>
      <c r="V36" s="438">
        <v>11.297124962083259</v>
      </c>
      <c r="W36" s="438">
        <v>19.146671414637872</v>
      </c>
      <c r="X36" s="438">
        <v>4.1332562331836398</v>
      </c>
      <c r="Y36" s="438">
        <v>19.471491219024657</v>
      </c>
      <c r="Z36" s="438">
        <v>26.294774985320117</v>
      </c>
      <c r="AA36" s="438">
        <v>46.144235559971506</v>
      </c>
      <c r="AB36" s="438">
        <v>19.277981923179535</v>
      </c>
      <c r="AC36" s="438">
        <v>18.26095855995769</v>
      </c>
      <c r="AD36" s="438">
        <v>28.611181915965318</v>
      </c>
      <c r="AE36" s="438">
        <v>10.491418845379924</v>
      </c>
      <c r="AF36" s="438">
        <v>15.380244427337114</v>
      </c>
      <c r="AG36" s="438">
        <v>4.9863070767550228</v>
      </c>
      <c r="AH36" s="438">
        <v>22.902960729231651</v>
      </c>
      <c r="AI36" s="438">
        <v>8.1408979829427608</v>
      </c>
      <c r="AJ36" s="438">
        <v>11.14087092105777</v>
      </c>
      <c r="AK36" s="1518"/>
    </row>
    <row r="37" s="307" customFormat="true" ht="17.1" customHeight="true" x14ac:dyDescent="0.2">
      <c r="A37" s="1822" t="s">
        <v>56</v>
      </c>
      <c r="B37" s="862" t="s">
        <v>49</v>
      </c>
      <c r="C37" s="438">
        <v>0.98357629349147213</v>
      </c>
      <c r="D37" s="438">
        <v>0.69526670760341358</v>
      </c>
      <c r="E37" s="438">
        <v>0.41389416744884339</v>
      </c>
      <c r="F37" s="438">
        <v>0.57791385882305046</v>
      </c>
      <c r="G37" s="438">
        <v>0.18333244767541845</v>
      </c>
      <c r="H37" s="438">
        <v>0</v>
      </c>
      <c r="I37" s="438">
        <v>0.89614187314521787</v>
      </c>
      <c r="J37" s="438">
        <v>7.7103132678683808E-2</v>
      </c>
      <c r="K37" s="438">
        <v>0.12385147155386361</v>
      </c>
      <c r="L37" s="438">
        <v>0.11495748775408637</v>
      </c>
      <c r="M37" s="438">
        <v>1.0497423518297955</v>
      </c>
      <c r="N37" s="438">
        <v>0.83922970992593648</v>
      </c>
      <c r="O37" s="438">
        <v>0.48195837055714219</v>
      </c>
      <c r="P37" s="438">
        <v>0.46189378115037966</v>
      </c>
      <c r="Q37" s="438">
        <v>0.32925651232703357</v>
      </c>
      <c r="R37" s="438">
        <v>0.91189044765760929</v>
      </c>
      <c r="S37" s="438">
        <v>1.3191164827634088</v>
      </c>
      <c r="T37" s="438">
        <v>0.11608909177930489</v>
      </c>
      <c r="U37" s="438">
        <v>0.13724745825916113</v>
      </c>
      <c r="V37" s="438">
        <v>0.37423633647843502</v>
      </c>
      <c r="W37" s="438">
        <v>0.43750607622168514</v>
      </c>
      <c r="X37" s="438">
        <v>7.0055705207602195E-2</v>
      </c>
      <c r="Y37" s="438">
        <v>0</v>
      </c>
      <c r="Z37" s="438">
        <v>0.84249033743999058</v>
      </c>
      <c r="AA37" s="438">
        <v>4.7211422286876585</v>
      </c>
      <c r="AB37" s="438">
        <v>1.5741019924623421</v>
      </c>
      <c r="AC37" s="438">
        <v>0.3297709695929274</v>
      </c>
      <c r="AD37" s="438">
        <v>0</v>
      </c>
      <c r="AE37" s="438">
        <v>1.0919924319977301</v>
      </c>
      <c r="AF37" s="438">
        <v>0.17280038778217552</v>
      </c>
      <c r="AG37" s="438">
        <v>1.094935845049563</v>
      </c>
      <c r="AH37" s="438">
        <v>0.29540584004371362</v>
      </c>
      <c r="AI37" s="438">
        <v>0.26367976788456299</v>
      </c>
      <c r="AJ37" s="438">
        <v>1.1032357818028822</v>
      </c>
      <c r="AK37" s="1518"/>
    </row>
    <row r="38" s="307" customFormat="true" ht="17.1" customHeight="true" x14ac:dyDescent="0.2">
      <c r="A38" s="1822"/>
      <c r="B38" s="862" t="s">
        <v>48</v>
      </c>
      <c r="C38" s="438">
        <v>99.016423706508562</v>
      </c>
      <c r="D38" s="438">
        <v>99.30473329239662</v>
      </c>
      <c r="E38" s="438">
        <v>99.586105832551169</v>
      </c>
      <c r="F38" s="438">
        <v>99.422086141176962</v>
      </c>
      <c r="G38" s="438">
        <v>99.816667552324574</v>
      </c>
      <c r="H38" s="438">
        <v>100</v>
      </c>
      <c r="I38" s="438">
        <v>99.103858126854774</v>
      </c>
      <c r="J38" s="438">
        <v>99.922896867321327</v>
      </c>
      <c r="K38" s="438">
        <v>99.876148528446137</v>
      </c>
      <c r="L38" s="438">
        <v>99.885042512245917</v>
      </c>
      <c r="M38" s="438">
        <v>98.950257648170236</v>
      </c>
      <c r="N38" s="438">
        <v>99.160770290074083</v>
      </c>
      <c r="O38" s="438">
        <v>99.518041629442806</v>
      </c>
      <c r="P38" s="438">
        <v>99.53810621884962</v>
      </c>
      <c r="Q38" s="438">
        <v>99.670743487672965</v>
      </c>
      <c r="R38" s="438">
        <v>99.088109552342388</v>
      </c>
      <c r="S38" s="438">
        <v>98.680883517236623</v>
      </c>
      <c r="T38" s="438">
        <v>99.883910908220699</v>
      </c>
      <c r="U38" s="438">
        <v>99.862752541740846</v>
      </c>
      <c r="V38" s="438">
        <v>99.625763663521553</v>
      </c>
      <c r="W38" s="438">
        <v>99.56249392377832</v>
      </c>
      <c r="X38" s="438">
        <v>99.929944294792392</v>
      </c>
      <c r="Y38" s="438">
        <v>100</v>
      </c>
      <c r="Z38" s="438">
        <v>99.157509662560003</v>
      </c>
      <c r="AA38" s="438">
        <v>95.278857771312403</v>
      </c>
      <c r="AB38" s="438">
        <v>98.425898007537612</v>
      </c>
      <c r="AC38" s="438">
        <v>99.670229030407071</v>
      </c>
      <c r="AD38" s="438">
        <v>100</v>
      </c>
      <c r="AE38" s="438">
        <v>98.90800756800229</v>
      </c>
      <c r="AF38" s="438">
        <v>99.827199612217825</v>
      </c>
      <c r="AG38" s="438">
        <v>98.905064154950466</v>
      </c>
      <c r="AH38" s="438">
        <v>99.704594159956272</v>
      </c>
      <c r="AI38" s="438">
        <v>99.736320232115446</v>
      </c>
      <c r="AJ38" s="438">
        <v>98.896764218197148</v>
      </c>
      <c r="AK38" s="1518"/>
    </row>
    <row r="39" s="307" customFormat="true" ht="17.1" customHeight="true" x14ac:dyDescent="0.2">
      <c r="A39" s="1822" t="s">
        <v>53</v>
      </c>
      <c r="B39" s="862" t="s">
        <v>49</v>
      </c>
      <c r="C39" s="438" t="s">
        <v>35</v>
      </c>
      <c r="D39" s="438" t="s">
        <v>35</v>
      </c>
      <c r="E39" s="438" t="s">
        <v>35</v>
      </c>
      <c r="F39" s="438" t="s">
        <v>35</v>
      </c>
      <c r="G39" s="438" t="s">
        <v>35</v>
      </c>
      <c r="H39" s="438" t="s">
        <v>35</v>
      </c>
      <c r="I39" s="438" t="s">
        <v>35</v>
      </c>
      <c r="J39" s="438" t="s">
        <v>35</v>
      </c>
      <c r="K39" s="438" t="s">
        <v>35</v>
      </c>
      <c r="L39" s="438" t="s">
        <v>35</v>
      </c>
      <c r="M39" s="438" t="s">
        <v>35</v>
      </c>
      <c r="N39" s="438" t="s">
        <v>35</v>
      </c>
      <c r="O39" s="438" t="s">
        <v>35</v>
      </c>
      <c r="P39" s="438" t="s">
        <v>35</v>
      </c>
      <c r="Q39" s="438" t="s">
        <v>35</v>
      </c>
      <c r="R39" s="438" t="s">
        <v>35</v>
      </c>
      <c r="S39" s="438" t="s">
        <v>35</v>
      </c>
      <c r="T39" s="438" t="s">
        <v>35</v>
      </c>
      <c r="U39" s="438" t="s">
        <v>35</v>
      </c>
      <c r="V39" s="438" t="s">
        <v>35</v>
      </c>
      <c r="W39" s="438" t="s">
        <v>35</v>
      </c>
      <c r="X39" s="438" t="s">
        <v>35</v>
      </c>
      <c r="Y39" s="438" t="s">
        <v>35</v>
      </c>
      <c r="Z39" s="438" t="s">
        <v>35</v>
      </c>
      <c r="AA39" s="438" t="s">
        <v>35</v>
      </c>
      <c r="AB39" s="438" t="s">
        <v>35</v>
      </c>
      <c r="AC39" s="438" t="s">
        <v>35</v>
      </c>
      <c r="AD39" s="438" t="s">
        <v>35</v>
      </c>
      <c r="AE39" s="438" t="s">
        <v>35</v>
      </c>
      <c r="AF39" s="438" t="s">
        <v>35</v>
      </c>
      <c r="AG39" s="438" t="s">
        <v>35</v>
      </c>
      <c r="AH39" s="438" t="s">
        <v>35</v>
      </c>
      <c r="AI39" s="438" t="s">
        <v>35</v>
      </c>
      <c r="AJ39" s="438" t="s">
        <v>35</v>
      </c>
    </row>
    <row r="40" s="307" customFormat="true" ht="17.1" customHeight="true" x14ac:dyDescent="0.2">
      <c r="A40" s="1822"/>
      <c r="B40" s="862" t="s">
        <v>48</v>
      </c>
      <c r="C40" s="438" t="s">
        <v>35</v>
      </c>
      <c r="D40" s="438" t="s">
        <v>35</v>
      </c>
      <c r="E40" s="438" t="s">
        <v>35</v>
      </c>
      <c r="F40" s="438" t="s">
        <v>35</v>
      </c>
      <c r="G40" s="438" t="s">
        <v>35</v>
      </c>
      <c r="H40" s="438" t="s">
        <v>35</v>
      </c>
      <c r="I40" s="438" t="s">
        <v>35</v>
      </c>
      <c r="J40" s="438" t="s">
        <v>35</v>
      </c>
      <c r="K40" s="438" t="s">
        <v>35</v>
      </c>
      <c r="L40" s="438" t="s">
        <v>35</v>
      </c>
      <c r="M40" s="438" t="s">
        <v>35</v>
      </c>
      <c r="N40" s="438" t="s">
        <v>35</v>
      </c>
      <c r="O40" s="438" t="s">
        <v>35</v>
      </c>
      <c r="P40" s="438" t="s">
        <v>35</v>
      </c>
      <c r="Q40" s="438" t="s">
        <v>35</v>
      </c>
      <c r="R40" s="438" t="s">
        <v>35</v>
      </c>
      <c r="S40" s="438" t="s">
        <v>35</v>
      </c>
      <c r="T40" s="438" t="s">
        <v>35</v>
      </c>
      <c r="U40" s="438" t="s">
        <v>35</v>
      </c>
      <c r="V40" s="438" t="s">
        <v>35</v>
      </c>
      <c r="W40" s="438" t="s">
        <v>35</v>
      </c>
      <c r="X40" s="438" t="s">
        <v>35</v>
      </c>
      <c r="Y40" s="438" t="s">
        <v>35</v>
      </c>
      <c r="Z40" s="438" t="s">
        <v>35</v>
      </c>
      <c r="AA40" s="438" t="s">
        <v>35</v>
      </c>
      <c r="AB40" s="438" t="s">
        <v>35</v>
      </c>
      <c r="AC40" s="438" t="s">
        <v>35</v>
      </c>
      <c r="AD40" s="438" t="s">
        <v>35</v>
      </c>
      <c r="AE40" s="438" t="s">
        <v>35</v>
      </c>
      <c r="AF40" s="438" t="s">
        <v>35</v>
      </c>
      <c r="AG40" s="438" t="s">
        <v>35</v>
      </c>
      <c r="AH40" s="438" t="s">
        <v>35</v>
      </c>
      <c r="AI40" s="438" t="s">
        <v>35</v>
      </c>
      <c r="AJ40" s="438" t="s">
        <v>35</v>
      </c>
    </row>
    <row r="41" s="307" customFormat="true" ht="17.1" customHeight="true" x14ac:dyDescent="0.2">
      <c r="A41" s="1822" t="s">
        <v>52</v>
      </c>
      <c r="B41" s="862" t="s">
        <v>49</v>
      </c>
      <c r="C41" s="438" t="s">
        <v>35</v>
      </c>
      <c r="D41" s="438" t="s">
        <v>35</v>
      </c>
      <c r="E41" s="438" t="s">
        <v>35</v>
      </c>
      <c r="F41" s="438" t="s">
        <v>35</v>
      </c>
      <c r="G41" s="438" t="s">
        <v>35</v>
      </c>
      <c r="H41" s="438" t="s">
        <v>35</v>
      </c>
      <c r="I41" s="438" t="s">
        <v>35</v>
      </c>
      <c r="J41" s="438" t="s">
        <v>35</v>
      </c>
      <c r="K41" s="438" t="s">
        <v>35</v>
      </c>
      <c r="L41" s="438" t="s">
        <v>35</v>
      </c>
      <c r="M41" s="438" t="s">
        <v>35</v>
      </c>
      <c r="N41" s="438" t="s">
        <v>35</v>
      </c>
      <c r="O41" s="438" t="s">
        <v>35</v>
      </c>
      <c r="P41" s="438" t="s">
        <v>35</v>
      </c>
      <c r="Q41" s="438" t="s">
        <v>35</v>
      </c>
      <c r="R41" s="438" t="s">
        <v>35</v>
      </c>
      <c r="S41" s="438" t="s">
        <v>35</v>
      </c>
      <c r="T41" s="438" t="s">
        <v>35</v>
      </c>
      <c r="U41" s="438" t="s">
        <v>35</v>
      </c>
      <c r="V41" s="438" t="s">
        <v>35</v>
      </c>
      <c r="W41" s="438" t="s">
        <v>35</v>
      </c>
      <c r="X41" s="438" t="s">
        <v>35</v>
      </c>
      <c r="Y41" s="438" t="s">
        <v>35</v>
      </c>
      <c r="Z41" s="438" t="s">
        <v>35</v>
      </c>
      <c r="AA41" s="438" t="s">
        <v>35</v>
      </c>
      <c r="AB41" s="438" t="s">
        <v>35</v>
      </c>
      <c r="AC41" s="438" t="s">
        <v>35</v>
      </c>
      <c r="AD41" s="438" t="s">
        <v>35</v>
      </c>
      <c r="AE41" s="438" t="s">
        <v>35</v>
      </c>
      <c r="AF41" s="438" t="s">
        <v>35</v>
      </c>
      <c r="AG41" s="438" t="s">
        <v>35</v>
      </c>
      <c r="AH41" s="438" t="s">
        <v>35</v>
      </c>
      <c r="AI41" s="438" t="s">
        <v>35</v>
      </c>
      <c r="AJ41" s="438" t="s">
        <v>35</v>
      </c>
    </row>
    <row r="42" s="307" customFormat="true" ht="17.1" customHeight="true" x14ac:dyDescent="0.2">
      <c r="A42" s="1822"/>
      <c r="B42" s="862" t="s">
        <v>48</v>
      </c>
      <c r="C42" s="438" t="s">
        <v>35</v>
      </c>
      <c r="D42" s="438" t="s">
        <v>35</v>
      </c>
      <c r="E42" s="438" t="s">
        <v>35</v>
      </c>
      <c r="F42" s="438" t="s">
        <v>35</v>
      </c>
      <c r="G42" s="438" t="s">
        <v>35</v>
      </c>
      <c r="H42" s="438" t="s">
        <v>35</v>
      </c>
      <c r="I42" s="438" t="s">
        <v>35</v>
      </c>
      <c r="J42" s="438" t="s">
        <v>35</v>
      </c>
      <c r="K42" s="438" t="s">
        <v>35</v>
      </c>
      <c r="L42" s="438" t="s">
        <v>35</v>
      </c>
      <c r="M42" s="438" t="s">
        <v>35</v>
      </c>
      <c r="N42" s="438" t="s">
        <v>35</v>
      </c>
      <c r="O42" s="438" t="s">
        <v>35</v>
      </c>
      <c r="P42" s="438" t="s">
        <v>35</v>
      </c>
      <c r="Q42" s="438" t="s">
        <v>35</v>
      </c>
      <c r="R42" s="438" t="s">
        <v>35</v>
      </c>
      <c r="S42" s="438" t="s">
        <v>35</v>
      </c>
      <c r="T42" s="438" t="s">
        <v>35</v>
      </c>
      <c r="U42" s="438" t="s">
        <v>35</v>
      </c>
      <c r="V42" s="438" t="s">
        <v>35</v>
      </c>
      <c r="W42" s="438" t="s">
        <v>35</v>
      </c>
      <c r="X42" s="438" t="s">
        <v>35</v>
      </c>
      <c r="Y42" s="438" t="s">
        <v>35</v>
      </c>
      <c r="Z42" s="438" t="s">
        <v>35</v>
      </c>
      <c r="AA42" s="438" t="s">
        <v>35</v>
      </c>
      <c r="AB42" s="438" t="s">
        <v>35</v>
      </c>
      <c r="AC42" s="438" t="s">
        <v>35</v>
      </c>
      <c r="AD42" s="438" t="s">
        <v>35</v>
      </c>
      <c r="AE42" s="438" t="s">
        <v>35</v>
      </c>
      <c r="AF42" s="438" t="s">
        <v>35</v>
      </c>
      <c r="AG42" s="438" t="s">
        <v>35</v>
      </c>
      <c r="AH42" s="438" t="s">
        <v>35</v>
      </c>
      <c r="AI42" s="438" t="s">
        <v>35</v>
      </c>
      <c r="AJ42" s="438" t="s">
        <v>35</v>
      </c>
    </row>
    <row r="43" s="307" customFormat="true" ht="17.1" customHeight="true" x14ac:dyDescent="0.2">
      <c r="A43" s="1822" t="s">
        <v>175</v>
      </c>
      <c r="B43" s="862" t="s">
        <v>49</v>
      </c>
      <c r="C43" s="438" t="s">
        <v>35</v>
      </c>
      <c r="D43" s="438" t="s">
        <v>35</v>
      </c>
      <c r="E43" s="438" t="s">
        <v>35</v>
      </c>
      <c r="F43" s="438" t="s">
        <v>35</v>
      </c>
      <c r="G43" s="438" t="s">
        <v>35</v>
      </c>
      <c r="H43" s="438" t="s">
        <v>35</v>
      </c>
      <c r="I43" s="438" t="s">
        <v>35</v>
      </c>
      <c r="J43" s="438" t="s">
        <v>35</v>
      </c>
      <c r="K43" s="438" t="s">
        <v>35</v>
      </c>
      <c r="L43" s="438" t="s">
        <v>35</v>
      </c>
      <c r="M43" s="438" t="s">
        <v>35</v>
      </c>
      <c r="N43" s="438" t="s">
        <v>35</v>
      </c>
      <c r="O43" s="438" t="s">
        <v>35</v>
      </c>
      <c r="P43" s="438" t="s">
        <v>35</v>
      </c>
      <c r="Q43" s="438" t="s">
        <v>35</v>
      </c>
      <c r="R43" s="438" t="s">
        <v>35</v>
      </c>
      <c r="S43" s="438" t="s">
        <v>35</v>
      </c>
      <c r="T43" s="438" t="s">
        <v>35</v>
      </c>
      <c r="U43" s="438" t="s">
        <v>35</v>
      </c>
      <c r="V43" s="438" t="s">
        <v>35</v>
      </c>
      <c r="W43" s="438" t="s">
        <v>35</v>
      </c>
      <c r="X43" s="438" t="s">
        <v>35</v>
      </c>
      <c r="Y43" s="438" t="s">
        <v>35</v>
      </c>
      <c r="Z43" s="438" t="s">
        <v>35</v>
      </c>
      <c r="AA43" s="438" t="s">
        <v>35</v>
      </c>
      <c r="AB43" s="438" t="s">
        <v>35</v>
      </c>
      <c r="AC43" s="438" t="s">
        <v>35</v>
      </c>
      <c r="AD43" s="438" t="s">
        <v>35</v>
      </c>
      <c r="AE43" s="438" t="s">
        <v>35</v>
      </c>
      <c r="AF43" s="438" t="s">
        <v>35</v>
      </c>
      <c r="AG43" s="438" t="s">
        <v>35</v>
      </c>
      <c r="AH43" s="438" t="s">
        <v>35</v>
      </c>
      <c r="AI43" s="438" t="s">
        <v>35</v>
      </c>
      <c r="AJ43" s="438" t="s">
        <v>35</v>
      </c>
    </row>
    <row r="44" s="307" customFormat="true" ht="17.1" customHeight="true" x14ac:dyDescent="0.2">
      <c r="A44" s="1822"/>
      <c r="B44" s="862" t="s">
        <v>48</v>
      </c>
      <c r="C44" s="438" t="s">
        <v>35</v>
      </c>
      <c r="D44" s="438" t="s">
        <v>35</v>
      </c>
      <c r="E44" s="438" t="s">
        <v>35</v>
      </c>
      <c r="F44" s="438" t="s">
        <v>35</v>
      </c>
      <c r="G44" s="438" t="s">
        <v>35</v>
      </c>
      <c r="H44" s="438" t="s">
        <v>35</v>
      </c>
      <c r="I44" s="438" t="s">
        <v>35</v>
      </c>
      <c r="J44" s="438" t="s">
        <v>35</v>
      </c>
      <c r="K44" s="438" t="s">
        <v>35</v>
      </c>
      <c r="L44" s="438" t="s">
        <v>35</v>
      </c>
      <c r="M44" s="438" t="s">
        <v>35</v>
      </c>
      <c r="N44" s="438" t="s">
        <v>35</v>
      </c>
      <c r="O44" s="438" t="s">
        <v>35</v>
      </c>
      <c r="P44" s="438" t="s">
        <v>35</v>
      </c>
      <c r="Q44" s="438" t="s">
        <v>35</v>
      </c>
      <c r="R44" s="438" t="s">
        <v>35</v>
      </c>
      <c r="S44" s="438" t="s">
        <v>35</v>
      </c>
      <c r="T44" s="438" t="s">
        <v>35</v>
      </c>
      <c r="U44" s="438" t="s">
        <v>35</v>
      </c>
      <c r="V44" s="438" t="s">
        <v>35</v>
      </c>
      <c r="W44" s="438" t="s">
        <v>35</v>
      </c>
      <c r="X44" s="438" t="s">
        <v>35</v>
      </c>
      <c r="Y44" s="438" t="s">
        <v>35</v>
      </c>
      <c r="Z44" s="438" t="s">
        <v>35</v>
      </c>
      <c r="AA44" s="438" t="s">
        <v>35</v>
      </c>
      <c r="AB44" s="438" t="s">
        <v>35</v>
      </c>
      <c r="AC44" s="438" t="s">
        <v>35</v>
      </c>
      <c r="AD44" s="438" t="s">
        <v>35</v>
      </c>
      <c r="AE44" s="438" t="s">
        <v>35</v>
      </c>
      <c r="AF44" s="438" t="s">
        <v>35</v>
      </c>
      <c r="AG44" s="438" t="s">
        <v>35</v>
      </c>
      <c r="AH44" s="438" t="s">
        <v>35</v>
      </c>
      <c r="AI44" s="438" t="s">
        <v>35</v>
      </c>
      <c r="AJ44" s="438" t="s">
        <v>35</v>
      </c>
    </row>
    <row r="45" s="307" customFormat="true" ht="17.1" customHeight="true" x14ac:dyDescent="0.2">
      <c r="A45" s="1822" t="s">
        <v>176</v>
      </c>
      <c r="B45" s="862" t="s">
        <v>49</v>
      </c>
      <c r="C45" s="438" t="s">
        <v>35</v>
      </c>
      <c r="D45" s="438" t="s">
        <v>35</v>
      </c>
      <c r="E45" s="438" t="s">
        <v>35</v>
      </c>
      <c r="F45" s="438" t="s">
        <v>35</v>
      </c>
      <c r="G45" s="438" t="s">
        <v>35</v>
      </c>
      <c r="H45" s="438" t="s">
        <v>35</v>
      </c>
      <c r="I45" s="438" t="s">
        <v>35</v>
      </c>
      <c r="J45" s="438" t="s">
        <v>35</v>
      </c>
      <c r="K45" s="438" t="s">
        <v>35</v>
      </c>
      <c r="L45" s="438" t="s">
        <v>35</v>
      </c>
      <c r="M45" s="438" t="s">
        <v>35</v>
      </c>
      <c r="N45" s="438" t="s">
        <v>35</v>
      </c>
      <c r="O45" s="438" t="s">
        <v>35</v>
      </c>
      <c r="P45" s="438" t="s">
        <v>35</v>
      </c>
      <c r="Q45" s="438" t="s">
        <v>35</v>
      </c>
      <c r="R45" s="438" t="s">
        <v>35</v>
      </c>
      <c r="S45" s="438" t="s">
        <v>35</v>
      </c>
      <c r="T45" s="438" t="s">
        <v>35</v>
      </c>
      <c r="U45" s="438" t="s">
        <v>35</v>
      </c>
      <c r="V45" s="438" t="s">
        <v>35</v>
      </c>
      <c r="W45" s="438" t="s">
        <v>35</v>
      </c>
      <c r="X45" s="438" t="s">
        <v>35</v>
      </c>
      <c r="Y45" s="438" t="s">
        <v>35</v>
      </c>
      <c r="Z45" s="438" t="s">
        <v>35</v>
      </c>
      <c r="AA45" s="438" t="s">
        <v>35</v>
      </c>
      <c r="AB45" s="438" t="s">
        <v>35</v>
      </c>
      <c r="AC45" s="438" t="s">
        <v>35</v>
      </c>
      <c r="AD45" s="438" t="s">
        <v>35</v>
      </c>
      <c r="AE45" s="438" t="s">
        <v>35</v>
      </c>
      <c r="AF45" s="438" t="s">
        <v>35</v>
      </c>
      <c r="AG45" s="438" t="s">
        <v>35</v>
      </c>
      <c r="AH45" s="438" t="s">
        <v>35</v>
      </c>
      <c r="AI45" s="438" t="s">
        <v>35</v>
      </c>
      <c r="AJ45" s="438" t="s">
        <v>35</v>
      </c>
    </row>
    <row r="46" s="307" customFormat="true" ht="17.1" customHeight="true" x14ac:dyDescent="0.2">
      <c r="A46" s="1823"/>
      <c r="B46" s="864" t="s">
        <v>48</v>
      </c>
      <c r="C46" s="440" t="s">
        <v>35</v>
      </c>
      <c r="D46" s="440" t="s">
        <v>35</v>
      </c>
      <c r="E46" s="440" t="s">
        <v>35</v>
      </c>
      <c r="F46" s="440" t="s">
        <v>35</v>
      </c>
      <c r="G46" s="440" t="s">
        <v>35</v>
      </c>
      <c r="H46" s="440" t="s">
        <v>35</v>
      </c>
      <c r="I46" s="440" t="s">
        <v>35</v>
      </c>
      <c r="J46" s="440" t="s">
        <v>35</v>
      </c>
      <c r="K46" s="440" t="s">
        <v>35</v>
      </c>
      <c r="L46" s="440" t="s">
        <v>35</v>
      </c>
      <c r="M46" s="440" t="s">
        <v>35</v>
      </c>
      <c r="N46" s="440" t="s">
        <v>35</v>
      </c>
      <c r="O46" s="440" t="s">
        <v>35</v>
      </c>
      <c r="P46" s="440" t="s">
        <v>35</v>
      </c>
      <c r="Q46" s="440" t="s">
        <v>35</v>
      </c>
      <c r="R46" s="440" t="s">
        <v>35</v>
      </c>
      <c r="S46" s="440" t="s">
        <v>35</v>
      </c>
      <c r="T46" s="440" t="s">
        <v>35</v>
      </c>
      <c r="U46" s="440" t="s">
        <v>35</v>
      </c>
      <c r="V46" s="440" t="s">
        <v>35</v>
      </c>
      <c r="W46" s="440" t="s">
        <v>35</v>
      </c>
      <c r="X46" s="440" t="s">
        <v>35</v>
      </c>
      <c r="Y46" s="440" t="s">
        <v>35</v>
      </c>
      <c r="Z46" s="440" t="s">
        <v>35</v>
      </c>
      <c r="AA46" s="440" t="s">
        <v>35</v>
      </c>
      <c r="AB46" s="440" t="s">
        <v>35</v>
      </c>
      <c r="AC46" s="440" t="s">
        <v>35</v>
      </c>
      <c r="AD46" s="440" t="s">
        <v>35</v>
      </c>
      <c r="AE46" s="440" t="s">
        <v>35</v>
      </c>
      <c r="AF46" s="440" t="s">
        <v>35</v>
      </c>
      <c r="AG46" s="440" t="s">
        <v>35</v>
      </c>
      <c r="AH46" s="440" t="s">
        <v>35</v>
      </c>
      <c r="AI46" s="440" t="s">
        <v>35</v>
      </c>
      <c r="AJ46" s="440" t="s">
        <v>35</v>
      </c>
    </row>
    <row r="47" s="307" customFormat="true" ht="20.1" customHeight="true" x14ac:dyDescent="0.2">
      <c r="A47" s="1845" t="s">
        <v>375</v>
      </c>
      <c r="B47" s="1845"/>
      <c r="C47" s="1847" t="s">
        <v>150</v>
      </c>
      <c r="D47" s="1848"/>
      <c r="E47" s="1848"/>
      <c r="F47" s="1848"/>
      <c r="G47" s="1849"/>
      <c r="H47" s="1849" t="s">
        <v>38</v>
      </c>
      <c r="I47" s="1848"/>
      <c r="J47" s="1848"/>
      <c r="K47" s="1848"/>
      <c r="L47" s="1849"/>
      <c r="M47" s="1849" t="s">
        <v>37</v>
      </c>
      <c r="N47" s="1848"/>
      <c r="O47" s="1848"/>
      <c r="P47" s="1848"/>
      <c r="Q47" s="1849"/>
      <c r="R47" s="1849" t="s">
        <v>151</v>
      </c>
      <c r="S47" s="1848"/>
      <c r="T47" s="1848"/>
      <c r="U47" s="1848"/>
      <c r="V47" s="1848"/>
      <c r="W47" s="1848"/>
      <c r="X47" s="1848"/>
      <c r="Y47" s="1848"/>
      <c r="Z47" s="1848"/>
      <c r="AA47" s="1848"/>
      <c r="AB47" s="1848"/>
      <c r="AC47" s="1848"/>
      <c r="AD47" s="1848"/>
      <c r="AE47" s="1848"/>
      <c r="AF47" s="1848"/>
      <c r="AG47" s="1848"/>
      <c r="AH47" s="1848"/>
      <c r="AI47" s="1848"/>
      <c r="AJ47" s="1849"/>
    </row>
    <row r="48" s="433" customFormat="true" ht="45" customHeight="true" x14ac:dyDescent="0.2">
      <c r="A48" s="1851"/>
      <c r="B48" s="1851"/>
      <c r="C48" s="865" t="s">
        <v>0</v>
      </c>
      <c r="D48" s="866" t="s">
        <v>1</v>
      </c>
      <c r="E48" s="866" t="s">
        <v>2</v>
      </c>
      <c r="F48" s="866" t="s">
        <v>3</v>
      </c>
      <c r="G48" s="867" t="s">
        <v>4</v>
      </c>
      <c r="H48" s="866" t="s">
        <v>0</v>
      </c>
      <c r="I48" s="866" t="s">
        <v>1</v>
      </c>
      <c r="J48" s="866" t="s">
        <v>2</v>
      </c>
      <c r="K48" s="866" t="s">
        <v>3</v>
      </c>
      <c r="L48" s="867" t="s">
        <v>4</v>
      </c>
      <c r="M48" s="866" t="s">
        <v>0</v>
      </c>
      <c r="N48" s="866" t="s">
        <v>1</v>
      </c>
      <c r="O48" s="866" t="s">
        <v>2</v>
      </c>
      <c r="P48" s="866" t="s">
        <v>3</v>
      </c>
      <c r="Q48" s="867" t="s">
        <v>4</v>
      </c>
      <c r="R48" s="866" t="s">
        <v>152</v>
      </c>
      <c r="S48" s="866" t="s">
        <v>310</v>
      </c>
      <c r="T48" s="866" t="s">
        <v>154</v>
      </c>
      <c r="U48" s="866" t="s">
        <v>155</v>
      </c>
      <c r="V48" s="866" t="s">
        <v>156</v>
      </c>
      <c r="W48" s="866" t="s">
        <v>157</v>
      </c>
      <c r="X48" s="866" t="s">
        <v>311</v>
      </c>
      <c r="Y48" s="866" t="s">
        <v>159</v>
      </c>
      <c r="Z48" s="866" t="s">
        <v>160</v>
      </c>
      <c r="AA48" s="866" t="s">
        <v>162</v>
      </c>
      <c r="AB48" s="866" t="s">
        <v>163</v>
      </c>
      <c r="AC48" s="866" t="s">
        <v>164</v>
      </c>
      <c r="AD48" s="866" t="s">
        <v>312</v>
      </c>
      <c r="AE48" s="866" t="s">
        <v>165</v>
      </c>
      <c r="AF48" s="866" t="s">
        <v>166</v>
      </c>
      <c r="AG48" s="866" t="s">
        <v>167</v>
      </c>
      <c r="AH48" s="866" t="s">
        <v>168</v>
      </c>
      <c r="AI48" s="866" t="s">
        <v>169</v>
      </c>
      <c r="AJ48" s="868" t="s">
        <v>170</v>
      </c>
    </row>
    <row r="49" s="307" customFormat="true" ht="17.1" customHeight="true" x14ac:dyDescent="0.2">
      <c r="A49" s="1850" t="s">
        <v>314</v>
      </c>
      <c r="B49" s="869" t="s">
        <v>178</v>
      </c>
      <c r="C49" s="870">
        <v>1.7835510394033038</v>
      </c>
      <c r="D49" s="1519">
        <v>1.9262548134621527</v>
      </c>
      <c r="E49" s="1519">
        <v>4.4620194960256727</v>
      </c>
      <c r="F49" s="1519">
        <v>8.7417204028895181</v>
      </c>
      <c r="G49" s="1520">
        <v>35.091951900678957</v>
      </c>
      <c r="H49" s="1519">
        <v>28.531597038160733</v>
      </c>
      <c r="I49" s="1519">
        <v>42.318064666669585</v>
      </c>
      <c r="J49" s="1519">
        <v>48.315686922027531</v>
      </c>
      <c r="K49" s="1519">
        <v>56.805173688862133</v>
      </c>
      <c r="L49" s="1520">
        <v>67.523378404304182</v>
      </c>
      <c r="M49" s="1519">
        <v>1.6872614813192861</v>
      </c>
      <c r="N49" s="1519">
        <v>1.514281655345824</v>
      </c>
      <c r="O49" s="1519">
        <v>2.4668431837350564</v>
      </c>
      <c r="P49" s="1519">
        <v>3.2549227401589893</v>
      </c>
      <c r="Q49" s="1520">
        <v>7.1561787672352688</v>
      </c>
      <c r="R49" s="1519">
        <v>3.0638058661955907</v>
      </c>
      <c r="S49" s="1519">
        <v>2.1321824812819217</v>
      </c>
      <c r="T49" s="1519">
        <v>5.5974240635931132</v>
      </c>
      <c r="U49" s="1519">
        <v>2.7555316242003522</v>
      </c>
      <c r="V49" s="1519">
        <v>3.9223955112943347</v>
      </c>
      <c r="W49" s="1519">
        <v>5.7462597398951782</v>
      </c>
      <c r="X49" s="1519">
        <v>3.1344005599192739</v>
      </c>
      <c r="Y49" s="1519">
        <v>6.6364556316085066</v>
      </c>
      <c r="Z49" s="1519">
        <v>12.907173502987938</v>
      </c>
      <c r="AA49" s="1519">
        <v>0.75081495017227085</v>
      </c>
      <c r="AB49" s="1519">
        <v>2.9165319798059359</v>
      </c>
      <c r="AC49" s="1519">
        <v>68.562534428873988</v>
      </c>
      <c r="AD49" s="1519">
        <v>14.012805302566939</v>
      </c>
      <c r="AE49" s="1519">
        <v>1.2269002971569927</v>
      </c>
      <c r="AF49" s="1519">
        <v>2.9538247194481499</v>
      </c>
      <c r="AG49" s="1519">
        <v>5.1975784858769485</v>
      </c>
      <c r="AH49" s="1519">
        <v>1.8012121724204606</v>
      </c>
      <c r="AI49" s="1519">
        <v>1.6802726192316109</v>
      </c>
      <c r="AJ49" s="1521">
        <v>4.687251575338184</v>
      </c>
    </row>
    <row r="50" s="307" customFormat="true" ht="17.1" customHeight="true" x14ac:dyDescent="0.2">
      <c r="A50" s="1822"/>
      <c r="B50" s="871" t="s">
        <v>179</v>
      </c>
      <c r="C50" s="872">
        <v>0.69743540342971044</v>
      </c>
      <c r="D50" s="1522">
        <v>1.1645051318313393</v>
      </c>
      <c r="E50" s="1522">
        <v>1.4294705794127109</v>
      </c>
      <c r="F50" s="1522">
        <v>2.8890063435296263</v>
      </c>
      <c r="G50" s="1523">
        <v>2.4281297626270524</v>
      </c>
      <c r="H50" s="1522">
        <v>4.3555749667465182</v>
      </c>
      <c r="I50" s="1522">
        <v>4.8333717581023938</v>
      </c>
      <c r="J50" s="1522">
        <v>3.3266954887018958</v>
      </c>
      <c r="K50" s="1522">
        <v>2.1264160695339482</v>
      </c>
      <c r="L50" s="1523">
        <v>1.3581736300419665</v>
      </c>
      <c r="M50" s="1522">
        <v>0.73312467857364794</v>
      </c>
      <c r="N50" s="1522">
        <v>0.68971136610971207</v>
      </c>
      <c r="O50" s="1522">
        <v>1.6324675128271855</v>
      </c>
      <c r="P50" s="1522">
        <v>1.5974845986379609</v>
      </c>
      <c r="Q50" s="1523">
        <v>2.5687897308933616</v>
      </c>
      <c r="R50" s="1522">
        <v>0.28404487308618137</v>
      </c>
      <c r="S50" s="1522">
        <v>1.7518550364514465</v>
      </c>
      <c r="T50" s="1522">
        <v>0.46082271034494232</v>
      </c>
      <c r="U50" s="1522">
        <v>0.17321090233236824</v>
      </c>
      <c r="V50" s="1522">
        <v>4.1461879314680772</v>
      </c>
      <c r="W50" s="1522">
        <v>2.5448835489958435</v>
      </c>
      <c r="X50" s="1522">
        <v>0.10034615180747172</v>
      </c>
      <c r="Y50" s="1522">
        <v>5.4525052262427982</v>
      </c>
      <c r="Z50" s="1522">
        <v>2.4476237187047478</v>
      </c>
      <c r="AA50" s="1522">
        <v>1.5242191595593991E-2</v>
      </c>
      <c r="AB50" s="1522">
        <v>0.54696979628302711</v>
      </c>
      <c r="AC50" s="1522">
        <v>0.42949065434008288</v>
      </c>
      <c r="AD50" s="1522">
        <v>1.43948441848796</v>
      </c>
      <c r="AE50" s="1522">
        <v>0.36956169138921691</v>
      </c>
      <c r="AF50" s="1522">
        <v>1.7398786684757277</v>
      </c>
      <c r="AG50" s="1522">
        <v>0.32058605484071867</v>
      </c>
      <c r="AH50" s="1522">
        <v>2.320037897722393</v>
      </c>
      <c r="AI50" s="1522">
        <v>0.96290437104588289</v>
      </c>
      <c r="AJ50" s="1524">
        <v>3.3805010734185013</v>
      </c>
    </row>
    <row r="51" s="307" customFormat="true" ht="17.1" customHeight="true" x14ac:dyDescent="0.2">
      <c r="A51" s="1822"/>
      <c r="B51" s="871" t="s">
        <v>180</v>
      </c>
      <c r="C51" s="872">
        <v>0.42595614653260272</v>
      </c>
      <c r="D51" s="1522">
        <v>0.38838452858465605</v>
      </c>
      <c r="E51" s="1522">
        <v>0.29867906157958701</v>
      </c>
      <c r="F51" s="1522">
        <v>1.2352616294672123</v>
      </c>
      <c r="G51" s="1523">
        <v>1.1787994753577156</v>
      </c>
      <c r="H51" s="1522">
        <v>1.6113087862956121</v>
      </c>
      <c r="I51" s="1522">
        <v>2.2213239817586077</v>
      </c>
      <c r="J51" s="1522">
        <v>2.072989279913346</v>
      </c>
      <c r="K51" s="1522">
        <v>1.5699936387850773</v>
      </c>
      <c r="L51" s="1523">
        <v>0.81479373536732735</v>
      </c>
      <c r="M51" s="1522">
        <v>0.43256614786644004</v>
      </c>
      <c r="N51" s="1522">
        <v>0.4222140730238696</v>
      </c>
      <c r="O51" s="1522">
        <v>9.3897364812070658E-2</v>
      </c>
      <c r="P51" s="1522">
        <v>0.62638202763214312</v>
      </c>
      <c r="Q51" s="1523">
        <v>1.0583977634230877</v>
      </c>
      <c r="R51" s="1522">
        <v>4.6268837239904596E-2</v>
      </c>
      <c r="S51" s="1522">
        <v>0.69436548509526452</v>
      </c>
      <c r="T51" s="1522">
        <v>1.7633314963626718</v>
      </c>
      <c r="U51" s="1522">
        <v>0.16494501183000618</v>
      </c>
      <c r="V51" s="1522">
        <v>7.975887421653434E-2</v>
      </c>
      <c r="W51" s="1522">
        <v>0.10150957437781075</v>
      </c>
      <c r="X51" s="1522">
        <v>0.39926214130826349</v>
      </c>
      <c r="Y51" s="1522">
        <v>0.97395253210998178</v>
      </c>
      <c r="Z51" s="1522">
        <v>0</v>
      </c>
      <c r="AA51" s="1522">
        <v>0.79787566238220275</v>
      </c>
      <c r="AB51" s="1522">
        <v>0.20200383480748277</v>
      </c>
      <c r="AC51" s="1522">
        <v>0.13906401281938685</v>
      </c>
      <c r="AD51" s="1522">
        <v>0.2698852632367611</v>
      </c>
      <c r="AE51" s="1522">
        <v>9.1361228070965028E-2</v>
      </c>
      <c r="AF51" s="1522">
        <v>0.14310452806950089</v>
      </c>
      <c r="AG51" s="1522">
        <v>1.3596572938575959</v>
      </c>
      <c r="AH51" s="1522">
        <v>1.3779573125025937</v>
      </c>
      <c r="AI51" s="1522">
        <v>6.7496079908021325E-2</v>
      </c>
      <c r="AJ51" s="1524">
        <v>1.8440530958048706</v>
      </c>
    </row>
    <row r="52" s="307" customFormat="true" ht="17.1" customHeight="true" x14ac:dyDescent="0.2">
      <c r="A52" s="1822"/>
      <c r="B52" s="871" t="s">
        <v>181</v>
      </c>
      <c r="C52" s="872">
        <v>27.319808489321527</v>
      </c>
      <c r="D52" s="1522">
        <v>25.957467083681156</v>
      </c>
      <c r="E52" s="1522">
        <v>24.804903773890004</v>
      </c>
      <c r="F52" s="1522">
        <v>19.333456986515632</v>
      </c>
      <c r="G52" s="1523">
        <v>9.237171296790498</v>
      </c>
      <c r="H52" s="1522">
        <v>13.740985448923462</v>
      </c>
      <c r="I52" s="1522">
        <v>7.2448186873457141</v>
      </c>
      <c r="J52" s="1522">
        <v>5.1414762125803595</v>
      </c>
      <c r="K52" s="1522">
        <v>2.9378211353163137</v>
      </c>
      <c r="L52" s="1523">
        <v>1.8172365537509974</v>
      </c>
      <c r="M52" s="1522">
        <v>27.187478956053951</v>
      </c>
      <c r="N52" s="1522">
        <v>26.861569660449774</v>
      </c>
      <c r="O52" s="1522">
        <v>24.872880949578292</v>
      </c>
      <c r="P52" s="1522">
        <v>24.06336503294456</v>
      </c>
      <c r="Q52" s="1523">
        <v>17.882832855213511</v>
      </c>
      <c r="R52" s="1522">
        <v>0.93539947863228545</v>
      </c>
      <c r="S52" s="1522">
        <v>2.9647528025520056</v>
      </c>
      <c r="T52" s="1522">
        <v>39.204793958097042</v>
      </c>
      <c r="U52" s="1522">
        <v>32.84859579107011</v>
      </c>
      <c r="V52" s="1522">
        <v>3.4393226047846506</v>
      </c>
      <c r="W52" s="1522">
        <v>16.630966160886977</v>
      </c>
      <c r="X52" s="1522">
        <v>3.3321494117549801</v>
      </c>
      <c r="Y52" s="1522">
        <v>12.873709980449078</v>
      </c>
      <c r="Z52" s="1522">
        <v>12.964767423197404</v>
      </c>
      <c r="AA52" s="1522">
        <v>9.3303264230551015</v>
      </c>
      <c r="AB52" s="1522">
        <v>12.513749938126761</v>
      </c>
      <c r="AC52" s="1522">
        <v>1.3759089651279877</v>
      </c>
      <c r="AD52" s="1522">
        <v>2.7633518585796764</v>
      </c>
      <c r="AE52" s="1522">
        <v>5.4949639869560336</v>
      </c>
      <c r="AF52" s="1522">
        <v>75.618506091816258</v>
      </c>
      <c r="AG52" s="1522">
        <v>3.28384605050391</v>
      </c>
      <c r="AH52" s="1522">
        <v>36.361519634145743</v>
      </c>
      <c r="AI52" s="1522">
        <v>80.587494889042262</v>
      </c>
      <c r="AJ52" s="1524">
        <v>13.460854173842677</v>
      </c>
    </row>
    <row r="53" s="307" customFormat="true" ht="17.1" customHeight="true" x14ac:dyDescent="0.2">
      <c r="A53" s="1822"/>
      <c r="B53" s="871" t="s">
        <v>182</v>
      </c>
      <c r="C53" s="872">
        <v>2.0792987009467261</v>
      </c>
      <c r="D53" s="1522">
        <v>2.0812323063029394</v>
      </c>
      <c r="E53" s="1522">
        <v>3.253988965587852</v>
      </c>
      <c r="F53" s="1522">
        <v>3.064410540731886</v>
      </c>
      <c r="G53" s="1523">
        <v>2.4106045823973963</v>
      </c>
      <c r="H53" s="1522">
        <v>2.4120160984520878</v>
      </c>
      <c r="I53" s="1522">
        <v>1.8716828992242733</v>
      </c>
      <c r="J53" s="1522">
        <v>0.63039778803613755</v>
      </c>
      <c r="K53" s="1522">
        <v>0.71133489112692738</v>
      </c>
      <c r="L53" s="1523">
        <v>0.24994896964834087</v>
      </c>
      <c r="M53" s="1522">
        <v>2.1639085500272772</v>
      </c>
      <c r="N53" s="1522">
        <v>1.9404892005579453</v>
      </c>
      <c r="O53" s="1522">
        <v>3.1019659400222612</v>
      </c>
      <c r="P53" s="1522">
        <v>3.4284466840374388</v>
      </c>
      <c r="Q53" s="1523">
        <v>3.5710991323621126</v>
      </c>
      <c r="R53" s="1522">
        <v>0</v>
      </c>
      <c r="S53" s="1522">
        <v>9.8986600957229096E-2</v>
      </c>
      <c r="T53" s="1522">
        <v>6.0066586842116658</v>
      </c>
      <c r="U53" s="1522">
        <v>2.74567388914183</v>
      </c>
      <c r="V53" s="1522">
        <v>1.9986721800673604</v>
      </c>
      <c r="W53" s="1522">
        <v>10.228064733470021</v>
      </c>
      <c r="X53" s="1522">
        <v>1.046717673827666</v>
      </c>
      <c r="Y53" s="1522">
        <v>0.57514727524856557</v>
      </c>
      <c r="Z53" s="1522">
        <v>2.1317296274842668</v>
      </c>
      <c r="AA53" s="1522">
        <v>15.235464208594443</v>
      </c>
      <c r="AB53" s="1522">
        <v>2.6921442997431884</v>
      </c>
      <c r="AC53" s="1522">
        <v>1.1699458853584015</v>
      </c>
      <c r="AD53" s="1522">
        <v>6.6467181400022248</v>
      </c>
      <c r="AE53" s="1522">
        <v>1.416206192802093</v>
      </c>
      <c r="AF53" s="1522">
        <v>0</v>
      </c>
      <c r="AG53" s="1522">
        <v>0.98907185804819431</v>
      </c>
      <c r="AH53" s="1522">
        <v>2.3833726146876582</v>
      </c>
      <c r="AI53" s="1522">
        <v>0.21087440186603798</v>
      </c>
      <c r="AJ53" s="1524">
        <v>0.67654223732456575</v>
      </c>
    </row>
    <row r="54" s="307" customFormat="true" ht="17.1" customHeight="true" x14ac:dyDescent="0.2">
      <c r="A54" s="1822"/>
      <c r="B54" s="871" t="s">
        <v>183</v>
      </c>
      <c r="C54" s="872">
        <v>13.602122657709945</v>
      </c>
      <c r="D54" s="1522">
        <v>10.732850495721873</v>
      </c>
      <c r="E54" s="1522">
        <v>7.9321606202796628</v>
      </c>
      <c r="F54" s="1522">
        <v>6.9923649129562104</v>
      </c>
      <c r="G54" s="1523">
        <v>1.7422889820582828</v>
      </c>
      <c r="H54" s="1522">
        <v>2.6125653683137999</v>
      </c>
      <c r="I54" s="1522">
        <v>1.5742445494373518</v>
      </c>
      <c r="J54" s="1522">
        <v>1.0454537891233477</v>
      </c>
      <c r="K54" s="1522">
        <v>0.14528728012737233</v>
      </c>
      <c r="L54" s="1523">
        <v>0</v>
      </c>
      <c r="M54" s="1522">
        <v>14.201724330367869</v>
      </c>
      <c r="N54" s="1522">
        <v>11.144059756755393</v>
      </c>
      <c r="O54" s="1522">
        <v>9.2870578213865365</v>
      </c>
      <c r="P54" s="1522">
        <v>8.6827907045385988</v>
      </c>
      <c r="Q54" s="1523">
        <v>4.3702810749316336</v>
      </c>
      <c r="R54" s="1522">
        <v>0</v>
      </c>
      <c r="S54" s="1522">
        <v>0.83980097496474138</v>
      </c>
      <c r="T54" s="1522">
        <v>21.363206358273477</v>
      </c>
      <c r="U54" s="1522">
        <v>25.361861493790229</v>
      </c>
      <c r="V54" s="1522">
        <v>2.983950401240778</v>
      </c>
      <c r="W54" s="1522">
        <v>36.286402484116195</v>
      </c>
      <c r="X54" s="1522">
        <v>1.5732649052083096</v>
      </c>
      <c r="Y54" s="1522">
        <v>0.75647826885429181</v>
      </c>
      <c r="Z54" s="1522">
        <v>10.788360389181697</v>
      </c>
      <c r="AA54" s="1522">
        <v>9.4748714559422087</v>
      </c>
      <c r="AB54" s="1522">
        <v>7.4118121244198987</v>
      </c>
      <c r="AC54" s="1522">
        <v>0.37757254444243893</v>
      </c>
      <c r="AD54" s="1522">
        <v>12.012784097422735</v>
      </c>
      <c r="AE54" s="1522">
        <v>4.3746638971196292</v>
      </c>
      <c r="AF54" s="1522">
        <v>2.4001140498650675</v>
      </c>
      <c r="AG54" s="1522">
        <v>5.7743889849799306</v>
      </c>
      <c r="AH54" s="1522">
        <v>9.4005495792283931</v>
      </c>
      <c r="AI54" s="1522">
        <v>0.24524347756518494</v>
      </c>
      <c r="AJ54" s="1524">
        <v>4.4445852426327264</v>
      </c>
    </row>
    <row r="55" s="307" customFormat="true" ht="17.1" customHeight="true" x14ac:dyDescent="0.2">
      <c r="A55" s="1822"/>
      <c r="B55" s="871" t="s">
        <v>184</v>
      </c>
      <c r="C55" s="872">
        <v>9.7109283291687762E-2</v>
      </c>
      <c r="D55" s="1522">
        <v>0.38295827911440561</v>
      </c>
      <c r="E55" s="1522">
        <v>0.16177939830085691</v>
      </c>
      <c r="F55" s="1522">
        <v>0.14599158940206192</v>
      </c>
      <c r="G55" s="1523">
        <v>0.19595901248183339</v>
      </c>
      <c r="H55" s="1522">
        <v>0</v>
      </c>
      <c r="I55" s="1522">
        <v>0</v>
      </c>
      <c r="J55" s="1522">
        <v>0.22820507532112927</v>
      </c>
      <c r="K55" s="1522">
        <v>0.40581946069618541</v>
      </c>
      <c r="L55" s="1523">
        <v>3.3960580576588538E-2</v>
      </c>
      <c r="M55" s="1522">
        <v>9.977841594634726E-2</v>
      </c>
      <c r="N55" s="1522">
        <v>0.31463953718332432</v>
      </c>
      <c r="O55" s="1522">
        <v>0.24758302597512202</v>
      </c>
      <c r="P55" s="1522">
        <v>0.12015237014306653</v>
      </c>
      <c r="Q55" s="1523">
        <v>0.26074115042620499</v>
      </c>
      <c r="R55" s="1522">
        <v>0</v>
      </c>
      <c r="S55" s="1522">
        <v>0</v>
      </c>
      <c r="T55" s="1522">
        <v>0.32488505702442255</v>
      </c>
      <c r="U55" s="1522">
        <v>0</v>
      </c>
      <c r="V55" s="1522">
        <v>0</v>
      </c>
      <c r="W55" s="1522">
        <v>0.74984006291754846</v>
      </c>
      <c r="X55" s="1522">
        <v>0</v>
      </c>
      <c r="Y55" s="1522">
        <v>0</v>
      </c>
      <c r="Z55" s="1522">
        <v>0.58267158915100148</v>
      </c>
      <c r="AA55" s="1522">
        <v>0.77509429962405574</v>
      </c>
      <c r="AB55" s="1522">
        <v>0.40165110814167559</v>
      </c>
      <c r="AC55" s="1522">
        <v>0</v>
      </c>
      <c r="AD55" s="1522">
        <v>0.59550609108482877</v>
      </c>
      <c r="AE55" s="1522">
        <v>0.39489492617996108</v>
      </c>
      <c r="AF55" s="1522">
        <v>0</v>
      </c>
      <c r="AG55" s="1522">
        <v>0.13515327275178585</v>
      </c>
      <c r="AH55" s="1522">
        <v>0.29214514747207865</v>
      </c>
      <c r="AI55" s="1522">
        <v>0</v>
      </c>
      <c r="AJ55" s="1524">
        <v>0.48026799281874433</v>
      </c>
    </row>
    <row r="56" s="307" customFormat="true" ht="17.1" customHeight="true" x14ac:dyDescent="0.2">
      <c r="A56" s="1822"/>
      <c r="B56" s="871" t="s">
        <v>185</v>
      </c>
      <c r="C56" s="872">
        <v>1.3253712776943321</v>
      </c>
      <c r="D56" s="1522">
        <v>1.1593285915605627</v>
      </c>
      <c r="E56" s="1522">
        <v>0.42357612492613256</v>
      </c>
      <c r="F56" s="1522">
        <v>0.27998386711721157</v>
      </c>
      <c r="G56" s="1523">
        <v>8.5238108827836015E-2</v>
      </c>
      <c r="H56" s="1522">
        <v>0.1996024986593371</v>
      </c>
      <c r="I56" s="1522">
        <v>0</v>
      </c>
      <c r="J56" s="1522">
        <v>0</v>
      </c>
      <c r="K56" s="1522">
        <v>0</v>
      </c>
      <c r="L56" s="1523">
        <v>0</v>
      </c>
      <c r="M56" s="1522">
        <v>1.41520428033809</v>
      </c>
      <c r="N56" s="1522">
        <v>1.1389575065629007</v>
      </c>
      <c r="O56" s="1522">
        <v>0.57670340902360118</v>
      </c>
      <c r="P56" s="1522">
        <v>0.60072617196343203</v>
      </c>
      <c r="Q56" s="1523">
        <v>0.11871329215844928</v>
      </c>
      <c r="R56" s="1522">
        <v>0.20784843621864391</v>
      </c>
      <c r="S56" s="1522">
        <v>0</v>
      </c>
      <c r="T56" s="1522">
        <v>0.46440757048999382</v>
      </c>
      <c r="U56" s="1522">
        <v>4.3416030953688081</v>
      </c>
      <c r="V56" s="1522">
        <v>0.24141291448170227</v>
      </c>
      <c r="W56" s="1522">
        <v>2.3512381810912926</v>
      </c>
      <c r="X56" s="1522">
        <v>2.1635792536250986</v>
      </c>
      <c r="Y56" s="1522">
        <v>0</v>
      </c>
      <c r="Z56" s="1522">
        <v>2.7194226151057941</v>
      </c>
      <c r="AA56" s="1522">
        <v>2.3911430985365802</v>
      </c>
      <c r="AB56" s="1522">
        <v>0.66416333441370756</v>
      </c>
      <c r="AC56" s="1522">
        <v>0</v>
      </c>
      <c r="AD56" s="1522">
        <v>0.18650252655345781</v>
      </c>
      <c r="AE56" s="1522">
        <v>0</v>
      </c>
      <c r="AF56" s="1522">
        <v>0</v>
      </c>
      <c r="AG56" s="1522">
        <v>0.10303029293201701</v>
      </c>
      <c r="AH56" s="1522">
        <v>0.83137100408681375</v>
      </c>
      <c r="AI56" s="1522">
        <v>0</v>
      </c>
      <c r="AJ56" s="1524">
        <v>0</v>
      </c>
    </row>
    <row r="57" s="307" customFormat="true" ht="17.1" customHeight="true" x14ac:dyDescent="0.2">
      <c r="A57" s="1822"/>
      <c r="B57" s="871" t="s">
        <v>186</v>
      </c>
      <c r="C57" s="872">
        <v>13.553881003204825</v>
      </c>
      <c r="D57" s="1522">
        <v>8.6350962428392233</v>
      </c>
      <c r="E57" s="1522">
        <v>6.6472822087966623</v>
      </c>
      <c r="F57" s="1522">
        <v>4.1162117857455938</v>
      </c>
      <c r="G57" s="1523">
        <v>1.6324281520294268</v>
      </c>
      <c r="H57" s="1522">
        <v>2.3377201057714045</v>
      </c>
      <c r="I57" s="1522">
        <v>0.25157170059548595</v>
      </c>
      <c r="J57" s="1522">
        <v>2.3694491201564881E-2</v>
      </c>
      <c r="K57" s="1522">
        <v>6.9567957387596788E-2</v>
      </c>
      <c r="L57" s="1523">
        <v>0.16480859504007864</v>
      </c>
      <c r="M57" s="1522">
        <v>13.888294775676147</v>
      </c>
      <c r="N57" s="1522">
        <v>9.3093028053779108</v>
      </c>
      <c r="O57" s="1522">
        <v>7.8856640383567083</v>
      </c>
      <c r="P57" s="1522">
        <v>5.3304222264056111</v>
      </c>
      <c r="Q57" s="1523">
        <v>4.1242388532955285</v>
      </c>
      <c r="R57" s="1522">
        <v>7.3535834244172644</v>
      </c>
      <c r="S57" s="1522">
        <v>5.0629723514513678</v>
      </c>
      <c r="T57" s="1522">
        <v>3.4016912130591348</v>
      </c>
      <c r="U57" s="1522">
        <v>8.7473272159018158</v>
      </c>
      <c r="V57" s="1522">
        <v>10.049818845732762</v>
      </c>
      <c r="W57" s="1522">
        <v>2.4744983336444486</v>
      </c>
      <c r="X57" s="1522">
        <v>1.749571649022406</v>
      </c>
      <c r="Y57" s="1522">
        <v>17.233070242203507</v>
      </c>
      <c r="Z57" s="1522">
        <v>12.776355566720307</v>
      </c>
      <c r="AA57" s="1522">
        <v>18.336754090259479</v>
      </c>
      <c r="AB57" s="1522">
        <v>5.4599712698856875</v>
      </c>
      <c r="AC57" s="1522">
        <v>2.8432673817733032</v>
      </c>
      <c r="AD57" s="1522">
        <v>0.31870868128802726</v>
      </c>
      <c r="AE57" s="1522">
        <v>8.0922197843729151</v>
      </c>
      <c r="AF57" s="1522">
        <v>5.4862011370995321</v>
      </c>
      <c r="AG57" s="1522">
        <v>9.7077298648006689</v>
      </c>
      <c r="AH57" s="1522">
        <v>10.832236730806079</v>
      </c>
      <c r="AI57" s="1522">
        <v>1.6739840147636926</v>
      </c>
      <c r="AJ57" s="1524">
        <v>6.9306579335370921</v>
      </c>
    </row>
    <row r="58" s="307" customFormat="true" ht="17.1" customHeight="true" x14ac:dyDescent="0.2">
      <c r="A58" s="1822"/>
      <c r="B58" s="871" t="s">
        <v>187</v>
      </c>
      <c r="C58" s="872">
        <v>36.111657326948688</v>
      </c>
      <c r="D58" s="1522">
        <v>42.698953410132084</v>
      </c>
      <c r="E58" s="1522">
        <v>45.099709455665987</v>
      </c>
      <c r="F58" s="1522">
        <v>42.016832621051286</v>
      </c>
      <c r="G58" s="1523">
        <v>18.239993457919436</v>
      </c>
      <c r="H58" s="1522">
        <v>30.59036147644354</v>
      </c>
      <c r="I58" s="1522">
        <v>15.186584565707687</v>
      </c>
      <c r="J58" s="1522">
        <v>10.553140718705196</v>
      </c>
      <c r="K58" s="1522">
        <v>5.2516763916937821</v>
      </c>
      <c r="L58" s="1523">
        <v>2.1115047940213585</v>
      </c>
      <c r="M58" s="1522">
        <v>35.292742443556094</v>
      </c>
      <c r="N58" s="1522">
        <v>41.959255349647322</v>
      </c>
      <c r="O58" s="1522">
        <v>45.325849378098304</v>
      </c>
      <c r="P58" s="1522">
        <v>45.175543405905024</v>
      </c>
      <c r="Q58" s="1523">
        <v>39.016897630302374</v>
      </c>
      <c r="R58" s="1522">
        <v>71.293343867523191</v>
      </c>
      <c r="S58" s="1522">
        <v>68.068084822951349</v>
      </c>
      <c r="T58" s="1522">
        <v>12.451636940094613</v>
      </c>
      <c r="U58" s="1522">
        <v>15.960822565618773</v>
      </c>
      <c r="V58" s="1522">
        <v>65.94965973565165</v>
      </c>
      <c r="W58" s="1522">
        <v>21.290140194393352</v>
      </c>
      <c r="X58" s="1522">
        <v>83.159971390249197</v>
      </c>
      <c r="Y58" s="1522">
        <v>40.052299199749264</v>
      </c>
      <c r="Z58" s="1522">
        <v>34.301382662004443</v>
      </c>
      <c r="AA58" s="1522">
        <v>21.081596485145024</v>
      </c>
      <c r="AB58" s="1522">
        <v>58.624399977044071</v>
      </c>
      <c r="AC58" s="1522">
        <v>7.3685449572913857</v>
      </c>
      <c r="AD58" s="1522">
        <v>35.103859147729381</v>
      </c>
      <c r="AE58" s="1522">
        <v>73.952674250364993</v>
      </c>
      <c r="AF58" s="1522">
        <v>6.4209381766510214</v>
      </c>
      <c r="AG58" s="1522">
        <v>69.428370698112758</v>
      </c>
      <c r="AH58" s="1522">
        <v>21.773809527739367</v>
      </c>
      <c r="AI58" s="1522">
        <v>11.613347037812733</v>
      </c>
      <c r="AJ58" s="1524">
        <v>58.177428509164741</v>
      </c>
    </row>
    <row r="59" s="307" customFormat="true" ht="17.1" customHeight="true" x14ac:dyDescent="0.2">
      <c r="A59" s="1822"/>
      <c r="B59" s="871" t="s">
        <v>316</v>
      </c>
      <c r="C59" s="872">
        <v>0.17989534368355353</v>
      </c>
      <c r="D59" s="1522">
        <v>0.48475952853103799</v>
      </c>
      <c r="E59" s="1522">
        <v>0.28378126300352957</v>
      </c>
      <c r="F59" s="1522">
        <v>0.44129774725586757</v>
      </c>
      <c r="G59" s="1523">
        <v>0.15312074406490284</v>
      </c>
      <c r="H59" s="1522">
        <v>0.68363687551191965</v>
      </c>
      <c r="I59" s="1522">
        <v>1.3775604994084202E-2</v>
      </c>
      <c r="J59" s="1522">
        <v>4.8650377386142453E-2</v>
      </c>
      <c r="K59" s="1522">
        <v>0</v>
      </c>
      <c r="L59" s="1523">
        <v>0</v>
      </c>
      <c r="M59" s="1522">
        <v>0.16185327123918225</v>
      </c>
      <c r="N59" s="1522">
        <v>0.58844993730450634</v>
      </c>
      <c r="O59" s="1522">
        <v>0.24363794247884771</v>
      </c>
      <c r="P59" s="1522">
        <v>0.34952113433150622</v>
      </c>
      <c r="Q59" s="1523">
        <v>0.34901680512480504</v>
      </c>
      <c r="R59" s="1522">
        <v>0.7692025102947081</v>
      </c>
      <c r="S59" s="1522">
        <v>0.19833021106765264</v>
      </c>
      <c r="T59" s="1522">
        <v>0.29416197247343756</v>
      </c>
      <c r="U59" s="1522">
        <v>0.83318049053426968</v>
      </c>
      <c r="V59" s="1522">
        <v>7.0222471065685993E-2</v>
      </c>
      <c r="W59" s="1522">
        <v>0</v>
      </c>
      <c r="X59" s="1522">
        <v>0</v>
      </c>
      <c r="Y59" s="1522">
        <v>0.18558813658926329</v>
      </c>
      <c r="Z59" s="1522">
        <v>0.38292999447475318</v>
      </c>
      <c r="AA59" s="1522">
        <v>0</v>
      </c>
      <c r="AB59" s="1522">
        <v>1.082688485939489</v>
      </c>
      <c r="AC59" s="1522">
        <v>0.47587480562712342</v>
      </c>
      <c r="AD59" s="1522">
        <v>0.53483852277159405</v>
      </c>
      <c r="AE59" s="1522">
        <v>0</v>
      </c>
      <c r="AF59" s="1522">
        <v>7.1552264034750443E-2</v>
      </c>
      <c r="AG59" s="1522">
        <v>0.42213148111289006</v>
      </c>
      <c r="AH59" s="1522">
        <v>0.70474374873540124</v>
      </c>
      <c r="AI59" s="1522">
        <v>0</v>
      </c>
      <c r="AJ59" s="1524">
        <v>0.33415408203750524</v>
      </c>
    </row>
    <row r="60" s="307" customFormat="true" ht="17.1" customHeight="true" x14ac:dyDescent="0.2">
      <c r="A60" s="1822"/>
      <c r="B60" s="871" t="s">
        <v>317</v>
      </c>
      <c r="C60" s="872">
        <v>0.47253894103719224</v>
      </c>
      <c r="D60" s="1522">
        <v>0.65553812031291969</v>
      </c>
      <c r="E60" s="1522">
        <v>0.59849609529234482</v>
      </c>
      <c r="F60" s="1522">
        <v>0.43083655027699125</v>
      </c>
      <c r="G60" s="1523">
        <v>0.42589511859464807</v>
      </c>
      <c r="H60" s="1522">
        <v>1.8374161636254205</v>
      </c>
      <c r="I60" s="1522">
        <v>0.66321861583985264</v>
      </c>
      <c r="J60" s="1522">
        <v>2.0168088957020443E-2</v>
      </c>
      <c r="K60" s="1522">
        <v>5.308971658018051E-2</v>
      </c>
      <c r="L60" s="1523">
        <v>0</v>
      </c>
      <c r="M60" s="1522">
        <v>0.52820232144005541</v>
      </c>
      <c r="N60" s="1522">
        <v>0.67587171332608253</v>
      </c>
      <c r="O60" s="1522">
        <v>0.35828053527291254</v>
      </c>
      <c r="P60" s="1522">
        <v>0.51982711716780061</v>
      </c>
      <c r="Q60" s="1523">
        <v>0.50304934280937219</v>
      </c>
      <c r="R60" s="1522">
        <v>0</v>
      </c>
      <c r="S60" s="1522">
        <v>0.87795213363332703</v>
      </c>
      <c r="T60" s="1522">
        <v>0.47393392523196654</v>
      </c>
      <c r="U60" s="1522">
        <v>1.0572765487466875</v>
      </c>
      <c r="V60" s="1522">
        <v>0.83652154340409013</v>
      </c>
      <c r="W60" s="1522">
        <v>0.16581889250306092</v>
      </c>
      <c r="X60" s="1522">
        <v>0</v>
      </c>
      <c r="Y60" s="1522">
        <v>0.16588171682379896</v>
      </c>
      <c r="Z60" s="1522">
        <v>0.8301928023980667</v>
      </c>
      <c r="AA60" s="1522">
        <v>0.1183689479526244</v>
      </c>
      <c r="AB60" s="1522">
        <v>2.6695944900951267</v>
      </c>
      <c r="AC60" s="1522">
        <v>0.66598494412409015</v>
      </c>
      <c r="AD60" s="1522">
        <v>0.90070270298926025</v>
      </c>
      <c r="AE60" s="1522">
        <v>0</v>
      </c>
      <c r="AF60" s="1522">
        <v>0</v>
      </c>
      <c r="AG60" s="1522">
        <v>0.14330564453002928</v>
      </c>
      <c r="AH60" s="1522">
        <v>0.75669552683513019</v>
      </c>
      <c r="AI60" s="1522">
        <v>0</v>
      </c>
      <c r="AJ60" s="1524">
        <v>1.0783059922686582</v>
      </c>
    </row>
    <row r="61" s="307" customFormat="true" ht="17.1" customHeight="true" x14ac:dyDescent="0.2">
      <c r="A61" s="1822"/>
      <c r="B61" s="871" t="s">
        <v>189</v>
      </c>
      <c r="C61" s="872">
        <v>2.3451627577527887</v>
      </c>
      <c r="D61" s="1522">
        <v>3.6550312705990859</v>
      </c>
      <c r="E61" s="1522">
        <v>4.5964641851988768</v>
      </c>
      <c r="F61" s="1522">
        <v>10.296642010603044</v>
      </c>
      <c r="G61" s="1523">
        <v>27.087031866417359</v>
      </c>
      <c r="H61" s="1522">
        <v>10.977752253951666</v>
      </c>
      <c r="I61" s="1522">
        <v>23.756138497199963</v>
      </c>
      <c r="J61" s="1522">
        <v>28.550306886087608</v>
      </c>
      <c r="K61" s="1522">
        <v>29.708625923145554</v>
      </c>
      <c r="L61" s="1523">
        <v>25.630819794737096</v>
      </c>
      <c r="M61" s="1522">
        <v>2.2004828118287363</v>
      </c>
      <c r="N61" s="1522">
        <v>3.3489699634246368</v>
      </c>
      <c r="O61" s="1522">
        <v>3.9071688984331789</v>
      </c>
      <c r="P61" s="1522">
        <v>6.2504157861341501</v>
      </c>
      <c r="Q61" s="1523">
        <v>19.019763601824451</v>
      </c>
      <c r="R61" s="1522">
        <v>16.04650270639225</v>
      </c>
      <c r="S61" s="1522">
        <v>17.310717099593703</v>
      </c>
      <c r="T61" s="1522">
        <v>8.1930460507435718</v>
      </c>
      <c r="U61" s="1522">
        <v>4.8760684587519618</v>
      </c>
      <c r="V61" s="1522">
        <v>6.0373622020976381</v>
      </c>
      <c r="W61" s="1522">
        <v>1.4028825241701901</v>
      </c>
      <c r="X61" s="1522">
        <v>3.3407368632772729</v>
      </c>
      <c r="Y61" s="1522">
        <v>15.094911790120829</v>
      </c>
      <c r="Z61" s="1522">
        <v>7.1673901085897533</v>
      </c>
      <c r="AA61" s="1522">
        <v>21.655498486091464</v>
      </c>
      <c r="AB61" s="1522">
        <v>4.8143193612939239</v>
      </c>
      <c r="AC61" s="1522">
        <v>16.59181142022171</v>
      </c>
      <c r="AD61" s="1522">
        <v>24.791878193175606</v>
      </c>
      <c r="AE61" s="1522">
        <v>4.5362391928902195</v>
      </c>
      <c r="AF61" s="1522">
        <v>5.1658803645402172</v>
      </c>
      <c r="AG61" s="1522">
        <v>3.1080453746229502</v>
      </c>
      <c r="AH61" s="1522">
        <v>11.076228842091384</v>
      </c>
      <c r="AI61" s="1522">
        <v>2.9583831087646648</v>
      </c>
      <c r="AJ61" s="1524">
        <v>4.5053980918116183</v>
      </c>
    </row>
    <row r="62" s="307" customFormat="true" ht="17.1" customHeight="true" x14ac:dyDescent="0.2">
      <c r="A62" s="1822"/>
      <c r="B62" s="871" t="s">
        <v>46</v>
      </c>
      <c r="C62" s="872">
        <v>6.2116290431607568E-3</v>
      </c>
      <c r="D62" s="1522">
        <v>7.7640197326363916E-2</v>
      </c>
      <c r="E62" s="1522">
        <v>7.6887720400572639E-3</v>
      </c>
      <c r="F62" s="1522">
        <v>1.5983012458079981E-2</v>
      </c>
      <c r="G62" s="1523">
        <v>9.1387539754596195E-2</v>
      </c>
      <c r="H62" s="1522">
        <v>0.10946291914456022</v>
      </c>
      <c r="I62" s="1522">
        <v>6.5204473124977846E-2</v>
      </c>
      <c r="J62" s="1522">
        <v>4.3134881958687053E-2</v>
      </c>
      <c r="K62" s="1522">
        <v>0.21519384674497485</v>
      </c>
      <c r="L62" s="1523">
        <v>0.29537494251207835</v>
      </c>
      <c r="M62" s="1522">
        <v>7.3775357669236749E-3</v>
      </c>
      <c r="N62" s="1522">
        <v>9.2227474930555706E-2</v>
      </c>
      <c r="O62" s="1522">
        <v>0</v>
      </c>
      <c r="P62" s="1522">
        <v>0</v>
      </c>
      <c r="Q62" s="1523">
        <v>0</v>
      </c>
      <c r="R62" s="1522">
        <v>0</v>
      </c>
      <c r="S62" s="1522">
        <v>0</v>
      </c>
      <c r="T62" s="1522">
        <v>0</v>
      </c>
      <c r="U62" s="1522">
        <v>0.13390291271277791</v>
      </c>
      <c r="V62" s="1522">
        <v>0.24471478449475276</v>
      </c>
      <c r="W62" s="1522">
        <v>2.7495569538394105E-2</v>
      </c>
      <c r="X62" s="1522">
        <v>0</v>
      </c>
      <c r="Y62" s="1522">
        <v>0</v>
      </c>
      <c r="Z62" s="1522">
        <v>0</v>
      </c>
      <c r="AA62" s="1522">
        <v>3.6949700649104911E-2</v>
      </c>
      <c r="AB62" s="1522">
        <v>0</v>
      </c>
      <c r="AC62" s="1522">
        <v>0</v>
      </c>
      <c r="AD62" s="1522">
        <v>0.42297505411170061</v>
      </c>
      <c r="AE62" s="1522">
        <v>5.0314552697143314E-2</v>
      </c>
      <c r="AF62" s="1522">
        <v>0</v>
      </c>
      <c r="AG62" s="1522">
        <v>2.7104643029456695E-2</v>
      </c>
      <c r="AH62" s="1522">
        <v>8.8120261526769258E-2</v>
      </c>
      <c r="AI62" s="1522">
        <v>0</v>
      </c>
      <c r="AJ62" s="1524">
        <v>0</v>
      </c>
    </row>
    <row r="63" s="307" customFormat="true" ht="17.1" customHeight="true" x14ac:dyDescent="0.2">
      <c r="A63" s="1822" t="s">
        <v>56</v>
      </c>
      <c r="B63" s="871" t="s">
        <v>49</v>
      </c>
      <c r="C63" s="872">
        <v>0.9827004569559965</v>
      </c>
      <c r="D63" s="1522">
        <v>0.69463412185884388</v>
      </c>
      <c r="E63" s="1522">
        <v>0.41389416744884339</v>
      </c>
      <c r="F63" s="1522">
        <v>0.57784816703906283</v>
      </c>
      <c r="G63" s="1523">
        <v>0.1833202059684077</v>
      </c>
      <c r="H63" s="1522">
        <v>0</v>
      </c>
      <c r="I63" s="1522">
        <v>0.89549712800686987</v>
      </c>
      <c r="J63" s="1522">
        <v>7.7103132678683808E-2</v>
      </c>
      <c r="K63" s="1522">
        <v>0.12385147155386361</v>
      </c>
      <c r="L63" s="1523">
        <v>0.11495748775408637</v>
      </c>
      <c r="M63" s="1522">
        <v>1.0486325289687048</v>
      </c>
      <c r="N63" s="1522">
        <v>0.83852771244592117</v>
      </c>
      <c r="O63" s="1522">
        <v>0.48184061766716696</v>
      </c>
      <c r="P63" s="1522">
        <v>0.46189378115037966</v>
      </c>
      <c r="Q63" s="1523">
        <v>0.32923040084881483</v>
      </c>
      <c r="R63" s="1522">
        <v>0.91189044765760929</v>
      </c>
      <c r="S63" s="1522">
        <v>1.3191164827634088</v>
      </c>
      <c r="T63" s="1522">
        <v>0.11608909177930489</v>
      </c>
      <c r="U63" s="1522">
        <v>0.13724745825916113</v>
      </c>
      <c r="V63" s="1522">
        <v>0.37410221264028326</v>
      </c>
      <c r="W63" s="1522">
        <v>0.43750607622168514</v>
      </c>
      <c r="X63" s="1522">
        <v>7.0055705207602195E-2</v>
      </c>
      <c r="Y63" s="1522">
        <v>0</v>
      </c>
      <c r="Z63" s="1522">
        <v>0.83351865768367428</v>
      </c>
      <c r="AA63" s="1522">
        <v>4.7120087413654783</v>
      </c>
      <c r="AB63" s="1522">
        <v>1.5741019924623421</v>
      </c>
      <c r="AC63" s="1522">
        <v>0.3297709695929274</v>
      </c>
      <c r="AD63" s="1522">
        <v>0</v>
      </c>
      <c r="AE63" s="1522">
        <v>1.0919924319977301</v>
      </c>
      <c r="AF63" s="1522">
        <v>0.17280038778217552</v>
      </c>
      <c r="AG63" s="1522">
        <v>1.094935845049563</v>
      </c>
      <c r="AH63" s="1522">
        <v>0.29540584004371362</v>
      </c>
      <c r="AI63" s="1522">
        <v>0.26367976788456299</v>
      </c>
      <c r="AJ63" s="1524">
        <v>1.1032357818028822</v>
      </c>
      <c r="AK63" s="1518"/>
    </row>
    <row r="64" s="307" customFormat="true" ht="17.1" customHeight="true" x14ac:dyDescent="0.2">
      <c r="A64" s="1822"/>
      <c r="B64" s="871" t="s">
        <v>48</v>
      </c>
      <c r="C64" s="872">
        <v>98.928253422141026</v>
      </c>
      <c r="D64" s="1522">
        <v>99.214381262072024</v>
      </c>
      <c r="E64" s="1522">
        <v>99.586105832551169</v>
      </c>
      <c r="F64" s="1522">
        <v>99.410784778341196</v>
      </c>
      <c r="G64" s="1523">
        <v>99.81000246704123</v>
      </c>
      <c r="H64" s="1522">
        <v>100</v>
      </c>
      <c r="I64" s="1522">
        <v>99.03255610132328</v>
      </c>
      <c r="J64" s="1522">
        <v>99.922896867321327</v>
      </c>
      <c r="K64" s="1522">
        <v>99.876148528446137</v>
      </c>
      <c r="L64" s="1523">
        <v>99.885042512245917</v>
      </c>
      <c r="M64" s="1522">
        <v>98.845644113375414</v>
      </c>
      <c r="N64" s="1522">
        <v>99.077824452913305</v>
      </c>
      <c r="O64" s="1522">
        <v>99.493727212010867</v>
      </c>
      <c r="P64" s="1522">
        <v>99.53810621884962</v>
      </c>
      <c r="Q64" s="1523">
        <v>99.662839162776763</v>
      </c>
      <c r="R64" s="1522">
        <v>99.088109552342388</v>
      </c>
      <c r="S64" s="1522">
        <v>98.680883517236623</v>
      </c>
      <c r="T64" s="1522">
        <v>99.883910908220699</v>
      </c>
      <c r="U64" s="1522">
        <v>99.862752541740846</v>
      </c>
      <c r="V64" s="1522">
        <v>99.590058445992199</v>
      </c>
      <c r="W64" s="1522">
        <v>99.56249392377832</v>
      </c>
      <c r="X64" s="1522">
        <v>99.929944294792392</v>
      </c>
      <c r="Y64" s="1522">
        <v>100</v>
      </c>
      <c r="Z64" s="1522">
        <v>98.101581324165622</v>
      </c>
      <c r="AA64" s="1522">
        <v>95.094531987980091</v>
      </c>
      <c r="AB64" s="1522">
        <v>98.425898007537612</v>
      </c>
      <c r="AC64" s="1522">
        <v>99.670229030407071</v>
      </c>
      <c r="AD64" s="1522">
        <v>99.939393103808669</v>
      </c>
      <c r="AE64" s="1522">
        <v>98.90800756800229</v>
      </c>
      <c r="AF64" s="1522">
        <v>99.827199612217825</v>
      </c>
      <c r="AG64" s="1522">
        <v>98.905064154950466</v>
      </c>
      <c r="AH64" s="1522">
        <v>99.704594159956272</v>
      </c>
      <c r="AI64" s="1522">
        <v>99.736320232115446</v>
      </c>
      <c r="AJ64" s="1524">
        <v>98.896764218197148</v>
      </c>
      <c r="AK64" s="1518"/>
    </row>
    <row r="65" s="307" customFormat="true" ht="17.1" customHeight="true" x14ac:dyDescent="0.2">
      <c r="A65" s="1822"/>
      <c r="B65" s="871" t="s">
        <v>191</v>
      </c>
      <c r="C65" s="872">
        <v>8.904612090301238E-2</v>
      </c>
      <c r="D65" s="1522">
        <v>9.0984616069150481E-2</v>
      </c>
      <c r="E65" s="1522">
        <v>0</v>
      </c>
      <c r="F65" s="1522">
        <v>1.1367054619762396E-2</v>
      </c>
      <c r="G65" s="1523">
        <v>6.6773269903743718E-3</v>
      </c>
      <c r="H65" s="1522">
        <v>0</v>
      </c>
      <c r="I65" s="1522">
        <v>7.1946770669842369E-2</v>
      </c>
      <c r="J65" s="1522">
        <v>0</v>
      </c>
      <c r="K65" s="1522">
        <v>0</v>
      </c>
      <c r="L65" s="1523">
        <v>0</v>
      </c>
      <c r="M65" s="1522">
        <v>0.10572335765590618</v>
      </c>
      <c r="N65" s="1522">
        <v>8.3647834640771856E-2</v>
      </c>
      <c r="O65" s="1522">
        <v>2.4432170321920663E-2</v>
      </c>
      <c r="P65" s="1522">
        <v>0</v>
      </c>
      <c r="Q65" s="1523">
        <v>7.9304363744165801E-3</v>
      </c>
      <c r="R65" s="1522">
        <v>0</v>
      </c>
      <c r="S65" s="1522">
        <v>0</v>
      </c>
      <c r="T65" s="1522">
        <v>0</v>
      </c>
      <c r="U65" s="1522">
        <v>0</v>
      </c>
      <c r="V65" s="1522">
        <v>3.583934136750648E-2</v>
      </c>
      <c r="W65" s="1522">
        <v>0</v>
      </c>
      <c r="X65" s="1522">
        <v>0</v>
      </c>
      <c r="Y65" s="1522">
        <v>0</v>
      </c>
      <c r="Z65" s="1522">
        <v>1.0649000181507196</v>
      </c>
      <c r="AA65" s="1522">
        <v>0.19345927065449628</v>
      </c>
      <c r="AB65" s="1522">
        <v>0</v>
      </c>
      <c r="AC65" s="1522">
        <v>0</v>
      </c>
      <c r="AD65" s="1522">
        <v>6.0606896191323555E-2</v>
      </c>
      <c r="AE65" s="1522">
        <v>0</v>
      </c>
      <c r="AF65" s="1522">
        <v>0</v>
      </c>
      <c r="AG65" s="1522">
        <v>0</v>
      </c>
      <c r="AH65" s="1522">
        <v>0</v>
      </c>
      <c r="AI65" s="1522">
        <v>0</v>
      </c>
      <c r="AJ65" s="1524">
        <v>0</v>
      </c>
      <c r="AK65" s="1518"/>
    </row>
    <row r="66" s="307" customFormat="true" ht="17.1" customHeight="true" x14ac:dyDescent="0.2">
      <c r="A66" s="1822" t="s">
        <v>55</v>
      </c>
      <c r="B66" s="871" t="s">
        <v>49</v>
      </c>
      <c r="C66" s="872">
        <v>65.377994752781092</v>
      </c>
      <c r="D66" s="1522">
        <v>75.142843411232064</v>
      </c>
      <c r="E66" s="1522">
        <v>81.843368490591004</v>
      </c>
      <c r="F66" s="1522">
        <v>81.271128437408422</v>
      </c>
      <c r="G66" s="1523">
        <v>73.382438625222164</v>
      </c>
      <c r="H66" s="1522">
        <v>79.744360733695345</v>
      </c>
      <c r="I66" s="1522">
        <v>77.056012050907242</v>
      </c>
      <c r="J66" s="1522">
        <v>73.580726023195254</v>
      </c>
      <c r="K66" s="1522">
        <v>73.371073078624462</v>
      </c>
      <c r="L66" s="1523">
        <v>77.029067145154457</v>
      </c>
      <c r="M66" s="1522">
        <v>64.44634047782742</v>
      </c>
      <c r="N66" s="1522">
        <v>72.67250028574874</v>
      </c>
      <c r="O66" s="1522">
        <v>80.91363390319367</v>
      </c>
      <c r="P66" s="1522">
        <v>82.429638687130378</v>
      </c>
      <c r="Q66" s="1523">
        <v>75.852640739312733</v>
      </c>
      <c r="R66" s="1522">
        <v>86.837291528851537</v>
      </c>
      <c r="S66" s="1522">
        <v>75.920160272645518</v>
      </c>
      <c r="T66" s="1522">
        <v>64.236295832114806</v>
      </c>
      <c r="U66" s="1522">
        <v>66.206150263606148</v>
      </c>
      <c r="V66" s="1522">
        <v>79.278660582683244</v>
      </c>
      <c r="W66" s="1522">
        <v>75.742346189941841</v>
      </c>
      <c r="X66" s="1522">
        <v>93.425978546781138</v>
      </c>
      <c r="Y66" s="1522">
        <v>67.150802779955271</v>
      </c>
      <c r="Z66" s="1522">
        <v>66.809222574652267</v>
      </c>
      <c r="AA66" s="1522">
        <v>42.370830549189229</v>
      </c>
      <c r="AB66" s="1522">
        <v>75.479613047788249</v>
      </c>
      <c r="AC66" s="1522">
        <v>79.717593093426927</v>
      </c>
      <c r="AD66" s="1522">
        <v>70.40383089938652</v>
      </c>
      <c r="AE66" s="1522">
        <v>80.323297348135853</v>
      </c>
      <c r="AF66" s="1522">
        <v>80.495210671586321</v>
      </c>
      <c r="AG66" s="1522">
        <v>87.894739204707236</v>
      </c>
      <c r="AH66" s="1522">
        <v>69.120214805305807</v>
      </c>
      <c r="AI66" s="1522">
        <v>90.629692146463753</v>
      </c>
      <c r="AJ66" s="1524">
        <v>81.760437426517413</v>
      </c>
      <c r="AK66" s="1518"/>
    </row>
    <row r="67" s="307" customFormat="true" ht="17.1" customHeight="true" x14ac:dyDescent="0.2">
      <c r="A67" s="1822"/>
      <c r="B67" s="871" t="s">
        <v>48</v>
      </c>
      <c r="C67" s="872">
        <v>34.622005247219121</v>
      </c>
      <c r="D67" s="1522">
        <v>24.857156588767918</v>
      </c>
      <c r="E67" s="1522">
        <v>18.156631509409021</v>
      </c>
      <c r="F67" s="1522">
        <v>18.728871562591667</v>
      </c>
      <c r="G67" s="1523">
        <v>26.617561374777853</v>
      </c>
      <c r="H67" s="1522">
        <v>20.255639266304684</v>
      </c>
      <c r="I67" s="1522">
        <v>22.943987949092804</v>
      </c>
      <c r="J67" s="1522">
        <v>26.419273976804735</v>
      </c>
      <c r="K67" s="1522">
        <v>26.628926921375669</v>
      </c>
      <c r="L67" s="1523">
        <v>22.970932854845579</v>
      </c>
      <c r="M67" s="1522">
        <v>35.553659522172701</v>
      </c>
      <c r="N67" s="1522">
        <v>27.327499714251179</v>
      </c>
      <c r="O67" s="1522">
        <v>19.086366096806373</v>
      </c>
      <c r="P67" s="1522">
        <v>17.570361312869714</v>
      </c>
      <c r="Q67" s="1523">
        <v>24.147359260687338</v>
      </c>
      <c r="R67" s="1522">
        <v>13.16270847114842</v>
      </c>
      <c r="S67" s="1522">
        <v>24.079839727354514</v>
      </c>
      <c r="T67" s="1522">
        <v>35.763704167885244</v>
      </c>
      <c r="U67" s="1522">
        <v>33.793849736393753</v>
      </c>
      <c r="V67" s="1522">
        <v>20.721339417316837</v>
      </c>
      <c r="W67" s="1522">
        <v>24.257653810058262</v>
      </c>
      <c r="X67" s="1522">
        <v>6.5740214532188288</v>
      </c>
      <c r="Y67" s="1522">
        <v>32.849197220044637</v>
      </c>
      <c r="Z67" s="1522">
        <v>33.190777425347747</v>
      </c>
      <c r="AA67" s="1522">
        <v>57.629169450810892</v>
      </c>
      <c r="AB67" s="1522">
        <v>24.52038695221168</v>
      </c>
      <c r="AC67" s="1522">
        <v>20.282406906573033</v>
      </c>
      <c r="AD67" s="1522">
        <v>29.596169100613601</v>
      </c>
      <c r="AE67" s="1522">
        <v>19.67670265186435</v>
      </c>
      <c r="AF67" s="1522">
        <v>19.504789328413882</v>
      </c>
      <c r="AG67" s="1522">
        <v>12.105260795292756</v>
      </c>
      <c r="AH67" s="1522">
        <v>30.879785194694374</v>
      </c>
      <c r="AI67" s="1522">
        <v>9.3703078535362359</v>
      </c>
      <c r="AJ67" s="1524">
        <v>18.239562573482541</v>
      </c>
      <c r="AK67" s="1518"/>
    </row>
    <row r="68" s="307" customFormat="true" ht="17.1" customHeight="true" x14ac:dyDescent="0.2">
      <c r="A68" s="1822" t="s">
        <v>54</v>
      </c>
      <c r="B68" s="871" t="s">
        <v>49</v>
      </c>
      <c r="C68" s="872">
        <v>0.11538261999797782</v>
      </c>
      <c r="D68" s="1522">
        <v>6.5375358909426223E-2</v>
      </c>
      <c r="E68" s="1522">
        <v>0.16550439937176628</v>
      </c>
      <c r="F68" s="1522">
        <v>0.21294244630913028</v>
      </c>
      <c r="G68" s="1523">
        <v>0.1833202059684077</v>
      </c>
      <c r="H68" s="1522">
        <v>0</v>
      </c>
      <c r="I68" s="1522">
        <v>0.89549712800686987</v>
      </c>
      <c r="J68" s="1522">
        <v>7.7103132678683808E-2</v>
      </c>
      <c r="K68" s="1522">
        <v>0.12385147155386361</v>
      </c>
      <c r="L68" s="1523">
        <v>0.11495748775408637</v>
      </c>
      <c r="M68" s="1522">
        <v>0.11372011712984739</v>
      </c>
      <c r="N68" s="1522">
        <v>8.7577220950081885E-2</v>
      </c>
      <c r="O68" s="1522">
        <v>0.20985162416142566</v>
      </c>
      <c r="P68" s="1522">
        <v>8.4882304253449059E-2</v>
      </c>
      <c r="Q68" s="1523">
        <v>0.1584609102850599</v>
      </c>
      <c r="R68" s="1522">
        <v>0.55425612422973214</v>
      </c>
      <c r="S68" s="1522">
        <v>0</v>
      </c>
      <c r="T68" s="1522">
        <v>0</v>
      </c>
      <c r="U68" s="1522">
        <v>0.13724745825916113</v>
      </c>
      <c r="V68" s="1522">
        <v>0.10088349835788485</v>
      </c>
      <c r="W68" s="1522">
        <v>0.27488416441626012</v>
      </c>
      <c r="X68" s="1522">
        <v>0</v>
      </c>
      <c r="Y68" s="1522">
        <v>0</v>
      </c>
      <c r="Z68" s="1522">
        <v>0.21135401845250573</v>
      </c>
      <c r="AA68" s="1522">
        <v>0.60171065952168612</v>
      </c>
      <c r="AB68" s="1522">
        <v>3.0013555669246045E-2</v>
      </c>
      <c r="AC68" s="1522">
        <v>0.3297709695929274</v>
      </c>
      <c r="AD68" s="1522">
        <v>0</v>
      </c>
      <c r="AE68" s="1522">
        <v>0.20388478344957228</v>
      </c>
      <c r="AF68" s="1522">
        <v>0.17280038778217552</v>
      </c>
      <c r="AG68" s="1522">
        <v>0</v>
      </c>
      <c r="AH68" s="1522">
        <v>0.13952109042237645</v>
      </c>
      <c r="AI68" s="1522">
        <v>0.19439715674433511</v>
      </c>
      <c r="AJ68" s="1524">
        <v>0.25988799290335168</v>
      </c>
      <c r="AK68" s="1518"/>
    </row>
    <row r="69" s="307" customFormat="true" ht="17.1" customHeight="true" x14ac:dyDescent="0.2">
      <c r="A69" s="1822"/>
      <c r="B69" s="871" t="s">
        <v>48</v>
      </c>
      <c r="C69" s="872">
        <v>71.265530390954822</v>
      </c>
      <c r="D69" s="1522">
        <v>79.257471800857417</v>
      </c>
      <c r="E69" s="1522">
        <v>84.787592390599002</v>
      </c>
      <c r="F69" s="1522">
        <v>88.353687208289543</v>
      </c>
      <c r="G69" s="1523">
        <v>96.229389116472746</v>
      </c>
      <c r="H69" s="1522">
        <v>94.740649108110972</v>
      </c>
      <c r="I69" s="1522">
        <v>97.142895906508471</v>
      </c>
      <c r="J69" s="1522">
        <v>98.81061370503771</v>
      </c>
      <c r="K69" s="1522">
        <v>99.446099444186203</v>
      </c>
      <c r="L69" s="1523">
        <v>99.424858974693748</v>
      </c>
      <c r="M69" s="1522">
        <v>70.21978799056842</v>
      </c>
      <c r="N69" s="1522">
        <v>78.162366055254253</v>
      </c>
      <c r="O69" s="1522">
        <v>82.020627506562633</v>
      </c>
      <c r="P69" s="1522">
        <v>85.23651673272299</v>
      </c>
      <c r="Q69" s="1523">
        <v>91.187852469137255</v>
      </c>
      <c r="R69" s="1522">
        <v>91.884312015134299</v>
      </c>
      <c r="S69" s="1522">
        <v>94.097226673583947</v>
      </c>
      <c r="T69" s="1522">
        <v>74.770694858177393</v>
      </c>
      <c r="U69" s="1522">
        <v>61.228554989416985</v>
      </c>
      <c r="V69" s="1522">
        <v>86.348225656343701</v>
      </c>
      <c r="W69" s="1522">
        <v>58.585481267193693</v>
      </c>
      <c r="X69" s="1522">
        <v>94.330305763396552</v>
      </c>
      <c r="Y69" s="1522">
        <v>82.010451488942209</v>
      </c>
      <c r="Z69" s="1522">
        <v>72.534839718235688</v>
      </c>
      <c r="AA69" s="1522">
        <v>69.023613262995596</v>
      </c>
      <c r="AB69" s="1522">
        <v>86.434039715611391</v>
      </c>
      <c r="AC69" s="1522">
        <v>96.449389104191354</v>
      </c>
      <c r="AD69" s="1522">
        <v>87.006265864904663</v>
      </c>
      <c r="AE69" s="1522">
        <v>87.278916982360911</v>
      </c>
      <c r="AF69" s="1522">
        <v>91.94088442525333</v>
      </c>
      <c r="AG69" s="1522">
        <v>84.38774621425793</v>
      </c>
      <c r="AH69" s="1522">
        <v>78.480322566864345</v>
      </c>
      <c r="AI69" s="1522">
        <v>97.886375350926784</v>
      </c>
      <c r="AJ69" s="1524">
        <v>88.364868830926795</v>
      </c>
      <c r="AK69" s="1518"/>
    </row>
    <row r="70" s="307" customFormat="true" ht="17.1" customHeight="true" x14ac:dyDescent="0.2">
      <c r="A70" s="1822"/>
      <c r="B70" s="871" t="s">
        <v>191</v>
      </c>
      <c r="C70" s="872">
        <v>28.619086989047343</v>
      </c>
      <c r="D70" s="1522">
        <v>20.677152840233152</v>
      </c>
      <c r="E70" s="1522">
        <v>15.046903210029141</v>
      </c>
      <c r="F70" s="1522">
        <v>11.433370345401347</v>
      </c>
      <c r="G70" s="1523">
        <v>3.5872906775588964</v>
      </c>
      <c r="H70" s="1522">
        <v>5.2593508918891008</v>
      </c>
      <c r="I70" s="1522">
        <v>1.9616069654846486</v>
      </c>
      <c r="J70" s="1522">
        <v>1.1122831622835998</v>
      </c>
      <c r="K70" s="1522">
        <v>0.43004908425994404</v>
      </c>
      <c r="L70" s="1523">
        <v>0.46018353755215696</v>
      </c>
      <c r="M70" s="1522">
        <v>29.666491892301817</v>
      </c>
      <c r="N70" s="1522">
        <v>21.750056723795641</v>
      </c>
      <c r="O70" s="1522">
        <v>17.769520869275937</v>
      </c>
      <c r="P70" s="1522">
        <v>14.678600963023666</v>
      </c>
      <c r="Q70" s="1523">
        <v>8.6536866205777141</v>
      </c>
      <c r="R70" s="1522">
        <v>7.5614318606359099</v>
      </c>
      <c r="S70" s="1522">
        <v>5.9027733264161091</v>
      </c>
      <c r="T70" s="1522">
        <v>25.2293051418226</v>
      </c>
      <c r="U70" s="1522">
        <v>38.634197552323855</v>
      </c>
      <c r="V70" s="1522">
        <v>13.550890845298513</v>
      </c>
      <c r="W70" s="1522">
        <v>41.139634568390342</v>
      </c>
      <c r="X70" s="1522">
        <v>5.669694236603438</v>
      </c>
      <c r="Y70" s="1522">
        <v>17.989548511057798</v>
      </c>
      <c r="Z70" s="1522">
        <v>27.253806263311791</v>
      </c>
      <c r="AA70" s="1522">
        <v>30.374676077482881</v>
      </c>
      <c r="AB70" s="1522">
        <v>13.535946728719296</v>
      </c>
      <c r="AC70" s="1522">
        <v>3.2208399262157421</v>
      </c>
      <c r="AD70" s="1522">
        <v>12.993734135095385</v>
      </c>
      <c r="AE70" s="1522">
        <v>12.517198234189694</v>
      </c>
      <c r="AF70" s="1522">
        <v>7.8863151869645982</v>
      </c>
      <c r="AG70" s="1522">
        <v>15.612253785742078</v>
      </c>
      <c r="AH70" s="1522">
        <v>21.380156342713484</v>
      </c>
      <c r="AI70" s="1522">
        <v>1.9192274923288775</v>
      </c>
      <c r="AJ70" s="1524">
        <v>11.375243176169821</v>
      </c>
      <c r="AK70" s="1518"/>
    </row>
    <row r="71" s="307" customFormat="true" ht="17.1" customHeight="true" x14ac:dyDescent="0.2">
      <c r="A71" s="1822" t="s">
        <v>174</v>
      </c>
      <c r="B71" s="871" t="s">
        <v>49</v>
      </c>
      <c r="C71" s="872">
        <v>55.704965904128493</v>
      </c>
      <c r="D71" s="1522">
        <v>66.956601516581401</v>
      </c>
      <c r="E71" s="1522">
        <v>75.109046233481564</v>
      </c>
      <c r="F71" s="1522">
        <v>74.827252837404188</v>
      </c>
      <c r="G71" s="1523">
        <v>71.239986224244802</v>
      </c>
      <c r="H71" s="1522">
        <v>77.339484210819336</v>
      </c>
      <c r="I71" s="1522">
        <v>75.806843725925205</v>
      </c>
      <c r="J71" s="1522">
        <v>72.568558736551964</v>
      </c>
      <c r="K71" s="1522">
        <v>72.980390815558749</v>
      </c>
      <c r="L71" s="1523">
        <v>76.864258550114371</v>
      </c>
      <c r="M71" s="1522">
        <v>54.5271526665138</v>
      </c>
      <c r="N71" s="1522">
        <v>64.483087933515463</v>
      </c>
      <c r="O71" s="1522">
        <v>73.080713336791774</v>
      </c>
      <c r="P71" s="1522">
        <v>74.662218461810753</v>
      </c>
      <c r="Q71" s="1523">
        <v>71.137670001652722</v>
      </c>
      <c r="R71" s="1522">
        <v>83.922419105650519</v>
      </c>
      <c r="S71" s="1522">
        <v>74.682132661491835</v>
      </c>
      <c r="T71" s="1522">
        <v>50.76766903651874</v>
      </c>
      <c r="U71" s="1522">
        <v>44.507313583470292</v>
      </c>
      <c r="V71" s="1522">
        <v>76.682845264887163</v>
      </c>
      <c r="W71" s="1522">
        <v>47.590564668964525</v>
      </c>
      <c r="X71" s="1522">
        <v>90.431392520649766</v>
      </c>
      <c r="Y71" s="1522">
        <v>66.041793628590227</v>
      </c>
      <c r="Z71" s="1522">
        <v>53.617745783241055</v>
      </c>
      <c r="AA71" s="1522">
        <v>37.497250442317622</v>
      </c>
      <c r="AB71" s="1522">
        <v>69.795528711594869</v>
      </c>
      <c r="AC71" s="1522">
        <v>79.10635775803533</v>
      </c>
      <c r="AD71" s="1522">
        <v>62.112744860008441</v>
      </c>
      <c r="AE71" s="1522">
        <v>78.304614614885921</v>
      </c>
      <c r="AF71" s="1522">
        <v>77.946374937763807</v>
      </c>
      <c r="AG71" s="1522">
        <v>80.179914052862273</v>
      </c>
      <c r="AH71" s="1522">
        <v>60.613571739075056</v>
      </c>
      <c r="AI71" s="1522">
        <v>90.096116876939419</v>
      </c>
      <c r="AJ71" s="1524">
        <v>78.751187061985874</v>
      </c>
      <c r="AK71" s="1518"/>
    </row>
    <row r="72" s="307" customFormat="true" ht="17.1" customHeight="true" x14ac:dyDescent="0.2">
      <c r="A72" s="1822"/>
      <c r="B72" s="871" t="s">
        <v>48</v>
      </c>
      <c r="C72" s="872">
        <v>15.675947106824381</v>
      </c>
      <c r="D72" s="1522">
        <v>12.366245643185362</v>
      </c>
      <c r="E72" s="1522">
        <v>9.8440505564892575</v>
      </c>
      <c r="F72" s="1522">
        <v>13.739376817194573</v>
      </c>
      <c r="G72" s="1523">
        <v>25.172723098196286</v>
      </c>
      <c r="H72" s="1522">
        <v>17.401164897291633</v>
      </c>
      <c r="I72" s="1522">
        <v>22.231549308590175</v>
      </c>
      <c r="J72" s="1522">
        <v>26.319158101164426</v>
      </c>
      <c r="K72" s="1522">
        <v>26.589560100181437</v>
      </c>
      <c r="L72" s="1523">
        <v>22.675557912333502</v>
      </c>
      <c r="M72" s="1522">
        <v>15.806355441184525</v>
      </c>
      <c r="N72" s="1522">
        <v>13.766855342688666</v>
      </c>
      <c r="O72" s="1522">
        <v>9.1497657939323549</v>
      </c>
      <c r="P72" s="1522">
        <v>10.659180575165644</v>
      </c>
      <c r="Q72" s="1523">
        <v>20.208643377769732</v>
      </c>
      <c r="R72" s="1522">
        <v>8.5161490337135461</v>
      </c>
      <c r="S72" s="1522">
        <v>19.415094012092108</v>
      </c>
      <c r="T72" s="1522">
        <v>24.003025821658717</v>
      </c>
      <c r="U72" s="1522">
        <v>16.858488864205857</v>
      </c>
      <c r="V72" s="1522">
        <v>9.7662638898143985</v>
      </c>
      <c r="W72" s="1522">
        <v>11.269800762645453</v>
      </c>
      <c r="X72" s="1522">
        <v>3.8989132427467736</v>
      </c>
      <c r="Y72" s="1522">
        <v>15.968657860351856</v>
      </c>
      <c r="Z72" s="1522">
        <v>19.128447953447193</v>
      </c>
      <c r="AA72" s="1522">
        <v>32.128073480199589</v>
      </c>
      <c r="AB72" s="1522">
        <v>16.668524559685803</v>
      </c>
      <c r="AC72" s="1522">
        <v>17.672802315748871</v>
      </c>
      <c r="AD72" s="1522">
        <v>24.893521004896304</v>
      </c>
      <c r="AE72" s="1522">
        <v>9.1781871509246002</v>
      </c>
      <c r="AF72" s="1522">
        <v>14.167309875271769</v>
      </c>
      <c r="AG72" s="1522">
        <v>4.2078321613956113</v>
      </c>
      <c r="AH72" s="1522">
        <v>18.006271918211702</v>
      </c>
      <c r="AI72" s="1522">
        <v>7.9846556307316767</v>
      </c>
      <c r="AJ72" s="1524">
        <v>9.8735697618442551</v>
      </c>
      <c r="AK72" s="1518"/>
    </row>
    <row r="73" s="307" customFormat="true" ht="17.1" customHeight="true" x14ac:dyDescent="0.2">
      <c r="A73" s="873"/>
      <c r="B73" s="871" t="s">
        <v>191</v>
      </c>
      <c r="C73" s="872">
        <v>28.619086989047343</v>
      </c>
      <c r="D73" s="1522">
        <v>20.677152840233152</v>
      </c>
      <c r="E73" s="1522">
        <v>15.046903210029141</v>
      </c>
      <c r="F73" s="1522">
        <v>11.433370345401347</v>
      </c>
      <c r="G73" s="1523">
        <v>3.5872906775588964</v>
      </c>
      <c r="H73" s="1522">
        <v>5.2593508918891008</v>
      </c>
      <c r="I73" s="1522">
        <v>1.9616069654846486</v>
      </c>
      <c r="J73" s="1522">
        <v>1.1122831622835998</v>
      </c>
      <c r="K73" s="1522">
        <v>0.43004908425994404</v>
      </c>
      <c r="L73" s="1523">
        <v>0.46018353755215696</v>
      </c>
      <c r="M73" s="1522">
        <v>29.666491892301817</v>
      </c>
      <c r="N73" s="1522">
        <v>21.750056723795641</v>
      </c>
      <c r="O73" s="1522">
        <v>17.769520869275937</v>
      </c>
      <c r="P73" s="1522">
        <v>14.678600963023666</v>
      </c>
      <c r="Q73" s="1523">
        <v>8.6536866205777141</v>
      </c>
      <c r="R73" s="1522">
        <v>7.5614318606359099</v>
      </c>
      <c r="S73" s="1522">
        <v>5.9027733264161091</v>
      </c>
      <c r="T73" s="1522">
        <v>25.2293051418226</v>
      </c>
      <c r="U73" s="1522">
        <v>38.634197552323855</v>
      </c>
      <c r="V73" s="1522">
        <v>13.550890845298513</v>
      </c>
      <c r="W73" s="1522">
        <v>41.139634568390342</v>
      </c>
      <c r="X73" s="1522">
        <v>5.669694236603438</v>
      </c>
      <c r="Y73" s="1522">
        <v>17.989548511057798</v>
      </c>
      <c r="Z73" s="1522">
        <v>27.253806263311791</v>
      </c>
      <c r="AA73" s="1522">
        <v>30.374676077482881</v>
      </c>
      <c r="AB73" s="1522">
        <v>13.535946728719296</v>
      </c>
      <c r="AC73" s="1522">
        <v>3.2208399262157421</v>
      </c>
      <c r="AD73" s="1522">
        <v>12.993734135095385</v>
      </c>
      <c r="AE73" s="1522">
        <v>12.517198234189694</v>
      </c>
      <c r="AF73" s="1522">
        <v>7.8863151869645982</v>
      </c>
      <c r="AG73" s="1522">
        <v>15.612253785742078</v>
      </c>
      <c r="AH73" s="1522">
        <v>21.380156342713484</v>
      </c>
      <c r="AI73" s="1522">
        <v>1.9192274923288775</v>
      </c>
      <c r="AJ73" s="1524">
        <v>11.375243176169821</v>
      </c>
      <c r="AK73" s="1518"/>
    </row>
    <row r="74" s="307" customFormat="true" ht="17.1" customHeight="true" x14ac:dyDescent="0.2">
      <c r="A74" s="873" t="s">
        <v>53</v>
      </c>
      <c r="B74" s="871" t="s">
        <v>191</v>
      </c>
      <c r="C74" s="872">
        <v>100</v>
      </c>
      <c r="D74" s="1522">
        <v>100</v>
      </c>
      <c r="E74" s="1522">
        <v>100</v>
      </c>
      <c r="F74" s="1522">
        <v>100</v>
      </c>
      <c r="G74" s="1523">
        <v>100</v>
      </c>
      <c r="H74" s="1522">
        <v>100</v>
      </c>
      <c r="I74" s="1522">
        <v>100</v>
      </c>
      <c r="J74" s="1522">
        <v>100</v>
      </c>
      <c r="K74" s="1522">
        <v>100</v>
      </c>
      <c r="L74" s="1523">
        <v>100</v>
      </c>
      <c r="M74" s="1522">
        <v>100</v>
      </c>
      <c r="N74" s="1522">
        <v>100</v>
      </c>
      <c r="O74" s="1522">
        <v>100</v>
      </c>
      <c r="P74" s="1522">
        <v>100</v>
      </c>
      <c r="Q74" s="1523">
        <v>100</v>
      </c>
      <c r="R74" s="1522">
        <v>100</v>
      </c>
      <c r="S74" s="1522">
        <v>100</v>
      </c>
      <c r="T74" s="1522">
        <v>100</v>
      </c>
      <c r="U74" s="1522">
        <v>100</v>
      </c>
      <c r="V74" s="1522">
        <v>100</v>
      </c>
      <c r="W74" s="1522">
        <v>100</v>
      </c>
      <c r="X74" s="1522">
        <v>100</v>
      </c>
      <c r="Y74" s="1522">
        <v>100</v>
      </c>
      <c r="Z74" s="1522">
        <v>100</v>
      </c>
      <c r="AA74" s="1522">
        <v>100</v>
      </c>
      <c r="AB74" s="1522">
        <v>100</v>
      </c>
      <c r="AC74" s="1522">
        <v>100</v>
      </c>
      <c r="AD74" s="1522">
        <v>100</v>
      </c>
      <c r="AE74" s="1522">
        <v>100</v>
      </c>
      <c r="AF74" s="1522">
        <v>100</v>
      </c>
      <c r="AG74" s="1522">
        <v>100</v>
      </c>
      <c r="AH74" s="1522">
        <v>100</v>
      </c>
      <c r="AI74" s="1522">
        <v>100</v>
      </c>
      <c r="AJ74" s="1524">
        <v>100</v>
      </c>
    </row>
    <row r="75" s="307" customFormat="true" ht="17.1" customHeight="true" x14ac:dyDescent="0.2">
      <c r="A75" s="873" t="s">
        <v>52</v>
      </c>
      <c r="B75" s="871" t="s">
        <v>191</v>
      </c>
      <c r="C75" s="872">
        <v>100</v>
      </c>
      <c r="D75" s="1522">
        <v>100</v>
      </c>
      <c r="E75" s="1522">
        <v>100</v>
      </c>
      <c r="F75" s="1522">
        <v>100</v>
      </c>
      <c r="G75" s="1523">
        <v>100</v>
      </c>
      <c r="H75" s="1522">
        <v>100</v>
      </c>
      <c r="I75" s="1522">
        <v>100</v>
      </c>
      <c r="J75" s="1522">
        <v>100</v>
      </c>
      <c r="K75" s="1522">
        <v>100</v>
      </c>
      <c r="L75" s="1523">
        <v>100</v>
      </c>
      <c r="M75" s="1522">
        <v>100</v>
      </c>
      <c r="N75" s="1522">
        <v>100</v>
      </c>
      <c r="O75" s="1522">
        <v>100</v>
      </c>
      <c r="P75" s="1522">
        <v>100</v>
      </c>
      <c r="Q75" s="1523">
        <v>100</v>
      </c>
      <c r="R75" s="1522">
        <v>100</v>
      </c>
      <c r="S75" s="1522">
        <v>100</v>
      </c>
      <c r="T75" s="1522">
        <v>100</v>
      </c>
      <c r="U75" s="1522">
        <v>100</v>
      </c>
      <c r="V75" s="1522">
        <v>100</v>
      </c>
      <c r="W75" s="1522">
        <v>100</v>
      </c>
      <c r="X75" s="1522">
        <v>100</v>
      </c>
      <c r="Y75" s="1522">
        <v>100</v>
      </c>
      <c r="Z75" s="1522">
        <v>100</v>
      </c>
      <c r="AA75" s="1522">
        <v>100</v>
      </c>
      <c r="AB75" s="1522">
        <v>100</v>
      </c>
      <c r="AC75" s="1522">
        <v>100</v>
      </c>
      <c r="AD75" s="1522">
        <v>100</v>
      </c>
      <c r="AE75" s="1522">
        <v>100</v>
      </c>
      <c r="AF75" s="1522">
        <v>100</v>
      </c>
      <c r="AG75" s="1522">
        <v>100</v>
      </c>
      <c r="AH75" s="1522">
        <v>100</v>
      </c>
      <c r="AI75" s="1522">
        <v>100</v>
      </c>
      <c r="AJ75" s="1524">
        <v>100</v>
      </c>
    </row>
    <row r="76" s="307" customFormat="true" ht="17.1" customHeight="true" x14ac:dyDescent="0.2">
      <c r="A76" s="873" t="s">
        <v>175</v>
      </c>
      <c r="B76" s="871" t="s">
        <v>191</v>
      </c>
      <c r="C76" s="872">
        <v>100</v>
      </c>
      <c r="D76" s="1522">
        <v>100</v>
      </c>
      <c r="E76" s="1522">
        <v>100</v>
      </c>
      <c r="F76" s="1522">
        <v>100</v>
      </c>
      <c r="G76" s="1523">
        <v>100</v>
      </c>
      <c r="H76" s="1522">
        <v>100</v>
      </c>
      <c r="I76" s="1522">
        <v>100</v>
      </c>
      <c r="J76" s="1522">
        <v>100</v>
      </c>
      <c r="K76" s="1522">
        <v>100</v>
      </c>
      <c r="L76" s="1523">
        <v>100</v>
      </c>
      <c r="M76" s="1522">
        <v>100</v>
      </c>
      <c r="N76" s="1522">
        <v>100</v>
      </c>
      <c r="O76" s="1522">
        <v>100</v>
      </c>
      <c r="P76" s="1522">
        <v>100</v>
      </c>
      <c r="Q76" s="1523">
        <v>100</v>
      </c>
      <c r="R76" s="1522">
        <v>100</v>
      </c>
      <c r="S76" s="1522">
        <v>100</v>
      </c>
      <c r="T76" s="1522">
        <v>100</v>
      </c>
      <c r="U76" s="1522">
        <v>100</v>
      </c>
      <c r="V76" s="1522">
        <v>100</v>
      </c>
      <c r="W76" s="1522">
        <v>100</v>
      </c>
      <c r="X76" s="1522">
        <v>100</v>
      </c>
      <c r="Y76" s="1522">
        <v>100</v>
      </c>
      <c r="Z76" s="1522">
        <v>100</v>
      </c>
      <c r="AA76" s="1522">
        <v>100</v>
      </c>
      <c r="AB76" s="1522">
        <v>100</v>
      </c>
      <c r="AC76" s="1522">
        <v>100</v>
      </c>
      <c r="AD76" s="1522">
        <v>100</v>
      </c>
      <c r="AE76" s="1522">
        <v>100</v>
      </c>
      <c r="AF76" s="1522">
        <v>100</v>
      </c>
      <c r="AG76" s="1522">
        <v>100</v>
      </c>
      <c r="AH76" s="1522">
        <v>100</v>
      </c>
      <c r="AI76" s="1522">
        <v>100</v>
      </c>
      <c r="AJ76" s="1524">
        <v>100</v>
      </c>
    </row>
    <row r="77" s="307" customFormat="true" ht="17.1" customHeight="true" x14ac:dyDescent="0.2">
      <c r="A77" s="874" t="s">
        <v>176</v>
      </c>
      <c r="B77" s="875" t="s">
        <v>191</v>
      </c>
      <c r="C77" s="876">
        <v>100</v>
      </c>
      <c r="D77" s="1525">
        <v>100</v>
      </c>
      <c r="E77" s="1525">
        <v>100</v>
      </c>
      <c r="F77" s="1525">
        <v>100</v>
      </c>
      <c r="G77" s="1526">
        <v>100</v>
      </c>
      <c r="H77" s="1525">
        <v>100</v>
      </c>
      <c r="I77" s="1525">
        <v>100</v>
      </c>
      <c r="J77" s="1525">
        <v>100</v>
      </c>
      <c r="K77" s="1525">
        <v>100</v>
      </c>
      <c r="L77" s="1526">
        <v>100</v>
      </c>
      <c r="M77" s="1525">
        <v>100</v>
      </c>
      <c r="N77" s="1525">
        <v>100</v>
      </c>
      <c r="O77" s="1525">
        <v>100</v>
      </c>
      <c r="P77" s="1525">
        <v>100</v>
      </c>
      <c r="Q77" s="1526">
        <v>100</v>
      </c>
      <c r="R77" s="1525">
        <v>100</v>
      </c>
      <c r="S77" s="1525">
        <v>100</v>
      </c>
      <c r="T77" s="1525">
        <v>100</v>
      </c>
      <c r="U77" s="1525">
        <v>100</v>
      </c>
      <c r="V77" s="1525">
        <v>100</v>
      </c>
      <c r="W77" s="1525">
        <v>100</v>
      </c>
      <c r="X77" s="1525">
        <v>100</v>
      </c>
      <c r="Y77" s="1525">
        <v>100</v>
      </c>
      <c r="Z77" s="1525">
        <v>100</v>
      </c>
      <c r="AA77" s="1525">
        <v>100</v>
      </c>
      <c r="AB77" s="1525">
        <v>100</v>
      </c>
      <c r="AC77" s="1525">
        <v>100</v>
      </c>
      <c r="AD77" s="1525">
        <v>100</v>
      </c>
      <c r="AE77" s="1525">
        <v>100</v>
      </c>
      <c r="AF77" s="1525">
        <v>100</v>
      </c>
      <c r="AG77" s="1525">
        <v>100</v>
      </c>
      <c r="AH77" s="1525">
        <v>100</v>
      </c>
      <c r="AI77" s="1525">
        <v>100</v>
      </c>
      <c r="AJ77" s="1527">
        <v>100</v>
      </c>
    </row>
    <row r="78" s="307" customFormat="true" ht="15" customHeight="true" x14ac:dyDescent="0.2">
      <c r="A78" s="453"/>
      <c r="B78" s="454"/>
      <c r="C78" s="455"/>
      <c r="D78" s="456"/>
      <c r="E78" s="456"/>
      <c r="F78" s="456"/>
      <c r="G78" s="457"/>
      <c r="H78" s="456"/>
      <c r="I78" s="456"/>
      <c r="J78" s="456"/>
      <c r="K78" s="456"/>
      <c r="L78" s="457"/>
      <c r="M78" s="456"/>
      <c r="N78" s="456"/>
      <c r="O78" s="456"/>
      <c r="P78" s="456"/>
      <c r="Q78" s="457"/>
      <c r="R78" s="456"/>
      <c r="S78" s="456"/>
      <c r="T78" s="456"/>
      <c r="U78" s="456"/>
      <c r="V78" s="456"/>
      <c r="W78" s="456"/>
      <c r="X78" s="456"/>
      <c r="Y78" s="456"/>
      <c r="Z78" s="456"/>
      <c r="AA78" s="456"/>
      <c r="AB78" s="458"/>
    </row>
    <row r="79" s="307" customFormat="true" ht="15" customHeight="true" x14ac:dyDescent="0.2">
      <c r="A79" s="453"/>
      <c r="B79" s="454"/>
      <c r="C79" s="455"/>
      <c r="D79" s="456"/>
      <c r="E79" s="456"/>
      <c r="F79" s="456"/>
      <c r="G79" s="457"/>
      <c r="H79" s="456"/>
      <c r="I79" s="456"/>
      <c r="J79" s="456"/>
      <c r="K79" s="456"/>
      <c r="L79" s="457"/>
      <c r="M79" s="456"/>
      <c r="N79" s="456"/>
      <c r="O79" s="456"/>
      <c r="P79" s="456"/>
      <c r="Q79" s="457"/>
      <c r="R79" s="456"/>
      <c r="S79" s="456"/>
      <c r="T79" s="456"/>
      <c r="U79" s="456"/>
      <c r="V79" s="456"/>
      <c r="W79" s="456"/>
      <c r="X79" s="456"/>
      <c r="Y79" s="456"/>
      <c r="Z79" s="456"/>
      <c r="AA79" s="456"/>
      <c r="AB79" s="458"/>
    </row>
    <row r="80" s="307" customFormat="true" ht="15" customHeight="true" x14ac:dyDescent="0.2">
      <c r="A80" s="453"/>
      <c r="B80" s="454"/>
      <c r="C80" s="455"/>
      <c r="D80" s="456"/>
      <c r="E80" s="456"/>
      <c r="F80" s="456"/>
      <c r="G80" s="457"/>
      <c r="H80" s="456"/>
      <c r="I80" s="456"/>
      <c r="J80" s="456"/>
      <c r="K80" s="456"/>
      <c r="L80" s="457"/>
      <c r="M80" s="456"/>
      <c r="N80" s="456"/>
      <c r="O80" s="456"/>
      <c r="P80" s="456"/>
      <c r="Q80" s="457"/>
      <c r="R80" s="456"/>
      <c r="S80" s="456"/>
      <c r="T80" s="456"/>
      <c r="U80" s="456"/>
      <c r="V80" s="456"/>
      <c r="W80" s="456"/>
      <c r="X80" s="456"/>
      <c r="Y80" s="456"/>
      <c r="Z80" s="456"/>
      <c r="AA80" s="456"/>
      <c r="AB80" s="458"/>
    </row>
    <row r="81" s="307" customFormat="true" ht="15" customHeight="true" x14ac:dyDescent="0.2">
      <c r="A81" s="459"/>
      <c r="B81" s="460"/>
      <c r="C81" s="461"/>
      <c r="D81" s="462"/>
      <c r="E81" s="462"/>
      <c r="F81" s="462"/>
      <c r="G81" s="463"/>
      <c r="H81" s="462"/>
      <c r="I81" s="462"/>
      <c r="J81" s="462"/>
      <c r="K81" s="462"/>
      <c r="L81" s="463"/>
      <c r="M81" s="462"/>
      <c r="N81" s="462"/>
      <c r="O81" s="462"/>
      <c r="P81" s="462"/>
      <c r="Q81" s="463"/>
      <c r="R81" s="462"/>
      <c r="S81" s="462"/>
      <c r="T81" s="462"/>
      <c r="U81" s="462"/>
      <c r="V81" s="462"/>
      <c r="W81" s="462"/>
      <c r="X81" s="462"/>
      <c r="Y81" s="462"/>
      <c r="Z81" s="462"/>
      <c r="AA81" s="462"/>
      <c r="AB81" s="464"/>
    </row>
    <row r="82" s="307" customFormat="true" ht="15" customHeight="true" x14ac:dyDescent="0.2">
      <c r="B82" s="406"/>
    </row>
    <row r="83" s="307" customFormat="true" ht="15" customHeight="true" x14ac:dyDescent="0.2">
      <c r="B83" s="406"/>
    </row>
    <row r="84" s="307" customFormat="true" ht="15" customHeight="true" x14ac:dyDescent="0.2">
      <c r="A84" s="465"/>
      <c r="B84" s="466"/>
      <c r="C84" s="467"/>
      <c r="D84" s="466"/>
      <c r="E84" s="466"/>
      <c r="F84" s="466"/>
      <c r="G84" s="466"/>
      <c r="H84" s="467"/>
      <c r="I84" s="466"/>
      <c r="J84" s="466"/>
      <c r="K84" s="466"/>
      <c r="L84" s="466"/>
      <c r="M84" s="467"/>
      <c r="N84" s="466"/>
      <c r="O84" s="466"/>
      <c r="P84" s="466"/>
      <c r="Q84" s="466"/>
      <c r="R84" s="467"/>
      <c r="S84" s="466"/>
      <c r="T84" s="466"/>
      <c r="U84" s="466"/>
      <c r="V84" s="466"/>
      <c r="W84" s="466"/>
      <c r="X84" s="466"/>
      <c r="Y84" s="466"/>
      <c r="Z84" s="466"/>
      <c r="AA84" s="466"/>
      <c r="AB84" s="466"/>
    </row>
    <row r="85" s="307" customFormat="true" ht="15" customHeight="true" x14ac:dyDescent="0.2">
      <c r="A85" s="466"/>
      <c r="B85" s="466"/>
      <c r="C85" s="467"/>
      <c r="D85" s="467"/>
      <c r="E85" s="467"/>
      <c r="F85" s="467"/>
      <c r="G85" s="467"/>
      <c r="H85" s="467"/>
      <c r="I85" s="467"/>
      <c r="J85" s="467"/>
      <c r="K85" s="467"/>
      <c r="L85" s="467"/>
      <c r="M85" s="467"/>
      <c r="N85" s="467"/>
      <c r="O85" s="467"/>
      <c r="P85" s="467"/>
      <c r="Q85" s="467"/>
      <c r="R85" s="467"/>
      <c r="S85" s="467"/>
      <c r="T85" s="467"/>
      <c r="U85" s="467"/>
      <c r="V85" s="467"/>
      <c r="W85" s="467"/>
      <c r="X85" s="467"/>
      <c r="Y85" s="467"/>
      <c r="Z85" s="467"/>
      <c r="AA85" s="467"/>
      <c r="AB85" s="467"/>
    </row>
    <row r="86" s="307" customFormat="true" ht="15" customHeight="true" x14ac:dyDescent="0.2">
      <c r="A86" s="468"/>
      <c r="B86" s="469"/>
      <c r="C86" s="470"/>
      <c r="D86" s="470"/>
      <c r="E86" s="470"/>
      <c r="F86" s="470"/>
      <c r="G86" s="470"/>
      <c r="H86" s="470"/>
      <c r="I86" s="470"/>
      <c r="J86" s="470"/>
      <c r="K86" s="470"/>
      <c r="L86" s="470"/>
      <c r="M86" s="470"/>
      <c r="N86" s="470"/>
      <c r="O86" s="470"/>
      <c r="P86" s="470"/>
      <c r="Q86" s="470"/>
      <c r="R86" s="470"/>
      <c r="S86" s="470"/>
      <c r="T86" s="470"/>
      <c r="U86" s="470"/>
      <c r="V86" s="470"/>
      <c r="W86" s="470"/>
      <c r="X86" s="470"/>
      <c r="Y86" s="470"/>
      <c r="Z86" s="470"/>
      <c r="AA86" s="470"/>
      <c r="AB86" s="470"/>
    </row>
    <row r="87" s="257" customFormat="true" ht="15" customHeight="true" x14ac:dyDescent="0.2">
      <c r="A87" s="471"/>
      <c r="B87" s="258"/>
      <c r="C87" s="350"/>
      <c r="D87" s="350"/>
      <c r="E87" s="350"/>
      <c r="F87" s="350"/>
      <c r="G87" s="350"/>
      <c r="H87" s="350"/>
      <c r="I87" s="350"/>
      <c r="J87" s="350"/>
      <c r="K87" s="350"/>
      <c r="L87" s="350"/>
      <c r="M87" s="350"/>
      <c r="N87" s="350"/>
      <c r="O87" s="350"/>
      <c r="P87" s="350"/>
      <c r="Q87" s="350"/>
      <c r="R87" s="350"/>
      <c r="S87" s="350"/>
      <c r="T87" s="350"/>
      <c r="U87" s="350"/>
      <c r="V87" s="350"/>
      <c r="W87" s="350"/>
      <c r="X87" s="350"/>
      <c r="Y87" s="350"/>
      <c r="Z87" s="350"/>
      <c r="AA87" s="350"/>
      <c r="AB87" s="350"/>
    </row>
    <row r="88" s="257" customFormat="true" ht="15" customHeight="true" x14ac:dyDescent="0.2">
      <c r="A88" s="472"/>
      <c r="B88" s="258"/>
      <c r="C88" s="350"/>
      <c r="D88" s="350"/>
      <c r="E88" s="350"/>
      <c r="F88" s="350"/>
      <c r="G88" s="350"/>
      <c r="H88" s="350"/>
      <c r="I88" s="350"/>
      <c r="J88" s="350"/>
      <c r="K88" s="350"/>
      <c r="L88" s="350"/>
      <c r="M88" s="350"/>
      <c r="N88" s="350"/>
      <c r="O88" s="350"/>
      <c r="P88" s="350"/>
      <c r="Q88" s="350"/>
      <c r="R88" s="350"/>
      <c r="S88" s="350"/>
      <c r="T88" s="350"/>
      <c r="U88" s="350"/>
      <c r="V88" s="350"/>
      <c r="W88" s="350"/>
      <c r="X88" s="350"/>
      <c r="Y88" s="350"/>
      <c r="Z88" s="350"/>
      <c r="AA88" s="350"/>
      <c r="AB88" s="350"/>
    </row>
    <row r="89" s="257" customFormat="true" ht="15" customHeight="true" x14ac:dyDescent="0.2">
      <c r="A89" s="471"/>
      <c r="B89" s="258"/>
      <c r="C89" s="350"/>
      <c r="D89" s="350"/>
      <c r="E89" s="350"/>
      <c r="F89" s="350"/>
      <c r="G89" s="350"/>
      <c r="H89" s="350"/>
      <c r="I89" s="350"/>
      <c r="J89" s="350"/>
      <c r="K89" s="350"/>
      <c r="L89" s="350"/>
      <c r="M89" s="350"/>
      <c r="N89" s="350"/>
      <c r="O89" s="350"/>
      <c r="P89" s="350"/>
      <c r="Q89" s="350"/>
      <c r="R89" s="350"/>
      <c r="S89" s="350"/>
      <c r="T89" s="350"/>
      <c r="U89" s="350"/>
      <c r="V89" s="350"/>
      <c r="W89" s="350"/>
      <c r="X89" s="350"/>
      <c r="Y89" s="350"/>
      <c r="Z89" s="350"/>
      <c r="AA89" s="350"/>
      <c r="AB89" s="350"/>
    </row>
    <row r="90" s="257" customFormat="true" ht="15" customHeight="true" x14ac:dyDescent="0.2">
      <c r="A90" s="471"/>
      <c r="B90" s="258"/>
      <c r="C90" s="350"/>
      <c r="D90" s="350"/>
      <c r="E90" s="350"/>
      <c r="F90" s="350"/>
      <c r="G90" s="350"/>
      <c r="H90" s="350"/>
      <c r="I90" s="350"/>
      <c r="J90" s="350"/>
      <c r="K90" s="350"/>
      <c r="L90" s="350"/>
      <c r="M90" s="350"/>
      <c r="N90" s="350"/>
      <c r="O90" s="350"/>
      <c r="P90" s="350"/>
      <c r="Q90" s="350"/>
      <c r="R90" s="350"/>
      <c r="S90" s="350"/>
      <c r="T90" s="350"/>
      <c r="U90" s="350"/>
      <c r="V90" s="350"/>
      <c r="W90" s="350"/>
      <c r="X90" s="350"/>
      <c r="Y90" s="350"/>
      <c r="Z90" s="350"/>
      <c r="AA90" s="350"/>
      <c r="AB90" s="350"/>
    </row>
    <row r="91" s="257" customFormat="true" ht="15" customHeight="true" x14ac:dyDescent="0.2">
      <c r="A91" s="471"/>
      <c r="B91" s="258"/>
      <c r="C91" s="350"/>
      <c r="D91" s="350"/>
      <c r="E91" s="350"/>
      <c r="F91" s="350"/>
      <c r="G91" s="350"/>
      <c r="H91" s="350"/>
      <c r="I91" s="350"/>
      <c r="J91" s="350"/>
      <c r="K91" s="350"/>
      <c r="L91" s="350"/>
      <c r="M91" s="350"/>
      <c r="N91" s="350"/>
      <c r="O91" s="350"/>
      <c r="P91" s="350"/>
      <c r="Q91" s="350"/>
      <c r="R91" s="350"/>
      <c r="S91" s="350"/>
      <c r="T91" s="350"/>
      <c r="U91" s="350"/>
      <c r="V91" s="350"/>
      <c r="W91" s="350"/>
      <c r="X91" s="350"/>
      <c r="Y91" s="350"/>
      <c r="Z91" s="350"/>
      <c r="AA91" s="350"/>
      <c r="AB91" s="350"/>
    </row>
    <row r="92" s="257" customFormat="true" ht="15" customHeight="true" x14ac:dyDescent="0.2">
      <c r="A92" s="472"/>
      <c r="B92" s="258"/>
      <c r="C92" s="350"/>
      <c r="D92" s="350"/>
      <c r="E92" s="350"/>
      <c r="F92" s="350"/>
      <c r="G92" s="350"/>
      <c r="H92" s="350"/>
      <c r="I92" s="350"/>
      <c r="J92" s="350"/>
      <c r="K92" s="350"/>
      <c r="L92" s="350"/>
      <c r="M92" s="350"/>
      <c r="N92" s="350"/>
      <c r="O92" s="350"/>
      <c r="P92" s="350"/>
      <c r="Q92" s="350"/>
      <c r="R92" s="350"/>
      <c r="S92" s="350"/>
      <c r="T92" s="350"/>
      <c r="U92" s="350"/>
      <c r="V92" s="350"/>
      <c r="W92" s="350"/>
      <c r="X92" s="350"/>
      <c r="Y92" s="350"/>
      <c r="Z92" s="350"/>
      <c r="AA92" s="350"/>
      <c r="AB92" s="350"/>
    </row>
    <row r="93" s="257" customFormat="true" ht="15" customHeight="true" x14ac:dyDescent="0.2">
      <c r="A93" s="471"/>
      <c r="B93" s="258"/>
      <c r="C93" s="350"/>
      <c r="D93" s="350"/>
      <c r="E93" s="350"/>
      <c r="F93" s="350"/>
      <c r="G93" s="350"/>
      <c r="H93" s="350"/>
      <c r="I93" s="350"/>
      <c r="J93" s="350"/>
      <c r="K93" s="350"/>
      <c r="L93" s="350"/>
      <c r="M93" s="350"/>
      <c r="N93" s="350"/>
      <c r="O93" s="350"/>
      <c r="P93" s="350"/>
      <c r="Q93" s="350"/>
      <c r="R93" s="350"/>
      <c r="S93" s="350"/>
      <c r="T93" s="350"/>
      <c r="U93" s="350"/>
      <c r="V93" s="350"/>
      <c r="W93" s="350"/>
      <c r="X93" s="350"/>
      <c r="Y93" s="350"/>
      <c r="Z93" s="350"/>
      <c r="AA93" s="350"/>
      <c r="AB93" s="350"/>
    </row>
    <row r="94" s="257" customFormat="true" ht="15" customHeight="true" x14ac:dyDescent="0.2">
      <c r="A94" s="471"/>
      <c r="B94" s="258"/>
      <c r="C94" s="350"/>
      <c r="D94" s="350"/>
      <c r="E94" s="350"/>
      <c r="F94" s="350"/>
      <c r="G94" s="350"/>
      <c r="H94" s="350"/>
      <c r="I94" s="350"/>
      <c r="J94" s="350"/>
      <c r="K94" s="350"/>
      <c r="L94" s="350"/>
      <c r="M94" s="350"/>
      <c r="N94" s="350"/>
      <c r="O94" s="350"/>
      <c r="P94" s="350"/>
      <c r="Q94" s="350"/>
      <c r="R94" s="350"/>
      <c r="S94" s="350"/>
      <c r="T94" s="350"/>
      <c r="U94" s="350"/>
      <c r="V94" s="350"/>
      <c r="W94" s="350"/>
      <c r="X94" s="350"/>
      <c r="Y94" s="350"/>
      <c r="Z94" s="350"/>
      <c r="AA94" s="350"/>
      <c r="AB94" s="350"/>
    </row>
    <row r="95" s="257" customFormat="true" ht="15" customHeight="true" x14ac:dyDescent="0.2">
      <c r="A95" s="471"/>
      <c r="B95" s="258"/>
      <c r="C95" s="350"/>
      <c r="D95" s="350"/>
      <c r="E95" s="350"/>
      <c r="F95" s="350"/>
      <c r="G95" s="350"/>
      <c r="H95" s="350"/>
      <c r="I95" s="350"/>
      <c r="J95" s="350"/>
      <c r="K95" s="350"/>
      <c r="L95" s="350"/>
      <c r="M95" s="350"/>
      <c r="N95" s="350"/>
      <c r="O95" s="350"/>
      <c r="P95" s="350"/>
      <c r="Q95" s="350"/>
      <c r="R95" s="350"/>
      <c r="S95" s="350"/>
      <c r="T95" s="350"/>
      <c r="U95" s="350"/>
      <c r="V95" s="350"/>
      <c r="W95" s="350"/>
      <c r="X95" s="350"/>
      <c r="Y95" s="350"/>
      <c r="Z95" s="350"/>
      <c r="AA95" s="350"/>
      <c r="AB95" s="350"/>
    </row>
    <row r="96" s="257" customFormat="true" ht="15" customHeight="true" x14ac:dyDescent="0.2">
      <c r="A96" s="472"/>
      <c r="B96" s="258"/>
      <c r="C96" s="350"/>
      <c r="D96" s="350"/>
      <c r="E96" s="350"/>
      <c r="F96" s="350"/>
      <c r="G96" s="350"/>
      <c r="H96" s="350"/>
      <c r="I96" s="350"/>
      <c r="J96" s="350"/>
      <c r="K96" s="350"/>
      <c r="L96" s="350"/>
      <c r="M96" s="350"/>
      <c r="N96" s="350"/>
      <c r="O96" s="350"/>
      <c r="P96" s="350"/>
      <c r="Q96" s="350"/>
      <c r="R96" s="350"/>
      <c r="S96" s="350"/>
      <c r="T96" s="350"/>
      <c r="U96" s="350"/>
      <c r="V96" s="350"/>
      <c r="W96" s="350"/>
      <c r="X96" s="350"/>
      <c r="Y96" s="350"/>
      <c r="Z96" s="350"/>
      <c r="AA96" s="350"/>
      <c r="AB96" s="350"/>
    </row>
    <row r="97" s="257" customFormat="true" ht="15" customHeight="true" x14ac:dyDescent="0.2">
      <c r="A97" s="471"/>
      <c r="B97" s="258"/>
      <c r="C97" s="350"/>
      <c r="D97" s="350"/>
      <c r="E97" s="350"/>
      <c r="F97" s="350"/>
      <c r="G97" s="350"/>
      <c r="H97" s="350"/>
      <c r="I97" s="350"/>
      <c r="J97" s="350"/>
      <c r="K97" s="350"/>
      <c r="L97" s="350"/>
      <c r="M97" s="350"/>
      <c r="N97" s="350"/>
      <c r="O97" s="350"/>
      <c r="P97" s="350"/>
      <c r="Q97" s="350"/>
      <c r="R97" s="350"/>
      <c r="S97" s="350"/>
      <c r="T97" s="350"/>
      <c r="U97" s="350"/>
      <c r="V97" s="350"/>
      <c r="W97" s="350"/>
      <c r="X97" s="350"/>
      <c r="Y97" s="350"/>
      <c r="Z97" s="350"/>
      <c r="AA97" s="350"/>
      <c r="AB97" s="350"/>
    </row>
    <row r="98" s="257" customFormat="true" ht="15" customHeight="true" x14ac:dyDescent="0.2">
      <c r="A98" s="471"/>
      <c r="B98" s="258"/>
      <c r="C98" s="350"/>
      <c r="D98" s="350"/>
      <c r="E98" s="350"/>
      <c r="F98" s="350"/>
      <c r="G98" s="350"/>
      <c r="H98" s="350"/>
      <c r="I98" s="350"/>
      <c r="J98" s="350"/>
      <c r="K98" s="350"/>
      <c r="L98" s="350"/>
      <c r="M98" s="350"/>
      <c r="N98" s="350"/>
      <c r="O98" s="350"/>
      <c r="P98" s="350"/>
      <c r="Q98" s="350"/>
      <c r="R98" s="350"/>
      <c r="S98" s="350"/>
      <c r="T98" s="350"/>
      <c r="U98" s="350"/>
      <c r="V98" s="350"/>
      <c r="W98" s="350"/>
      <c r="X98" s="350"/>
      <c r="Y98" s="350"/>
      <c r="Z98" s="350"/>
      <c r="AA98" s="350"/>
      <c r="AB98" s="350"/>
    </row>
    <row r="99" s="257" customFormat="true" ht="15" customHeight="true" x14ac:dyDescent="0.2">
      <c r="A99" s="471"/>
      <c r="B99" s="258"/>
      <c r="C99" s="350"/>
      <c r="D99" s="350"/>
      <c r="E99" s="350"/>
      <c r="F99" s="350"/>
      <c r="G99" s="350"/>
      <c r="H99" s="350"/>
      <c r="I99" s="350"/>
      <c r="J99" s="350"/>
      <c r="K99" s="350"/>
      <c r="L99" s="350"/>
      <c r="M99" s="350"/>
      <c r="N99" s="350"/>
      <c r="O99" s="350"/>
      <c r="P99" s="350"/>
      <c r="Q99" s="350"/>
      <c r="R99" s="350"/>
      <c r="S99" s="350"/>
      <c r="T99" s="350"/>
      <c r="U99" s="350"/>
      <c r="V99" s="350"/>
      <c r="W99" s="350"/>
      <c r="X99" s="350"/>
      <c r="Y99" s="350"/>
      <c r="Z99" s="350"/>
      <c r="AA99" s="350"/>
      <c r="AB99" s="350"/>
    </row>
    <row r="100" s="257" customFormat="true" ht="15" customHeight="true" x14ac:dyDescent="0.2">
      <c r="A100" s="471"/>
      <c r="B100" s="258"/>
      <c r="C100" s="350"/>
      <c r="D100" s="350"/>
      <c r="E100" s="350"/>
      <c r="F100" s="350"/>
      <c r="G100" s="350"/>
      <c r="H100" s="350"/>
      <c r="I100" s="350"/>
      <c r="J100" s="350"/>
      <c r="K100" s="350"/>
      <c r="L100" s="350"/>
      <c r="M100" s="350"/>
      <c r="N100" s="350"/>
      <c r="O100" s="350"/>
      <c r="P100" s="350"/>
      <c r="Q100" s="350"/>
      <c r="R100" s="350"/>
      <c r="S100" s="350"/>
      <c r="T100" s="350"/>
      <c r="U100" s="350"/>
      <c r="V100" s="350"/>
      <c r="W100" s="350"/>
      <c r="X100" s="350"/>
      <c r="Y100" s="350"/>
      <c r="Z100" s="350"/>
      <c r="AA100" s="350"/>
      <c r="AB100" s="350"/>
    </row>
    <row r="101" s="257" customFormat="true" ht="15" customHeight="true" x14ac:dyDescent="0.2">
      <c r="A101" s="471"/>
      <c r="B101" s="258"/>
      <c r="C101" s="350"/>
      <c r="D101" s="350"/>
      <c r="E101" s="350"/>
      <c r="F101" s="350"/>
      <c r="G101" s="350"/>
      <c r="H101" s="350"/>
      <c r="I101" s="350"/>
      <c r="J101" s="350"/>
      <c r="K101" s="350"/>
      <c r="L101" s="350"/>
      <c r="M101" s="350"/>
      <c r="N101" s="350"/>
      <c r="O101" s="350"/>
      <c r="P101" s="350"/>
      <c r="Q101" s="350"/>
      <c r="R101" s="350"/>
      <c r="S101" s="350"/>
      <c r="T101" s="350"/>
      <c r="U101" s="350"/>
      <c r="V101" s="350"/>
      <c r="W101" s="350"/>
      <c r="X101" s="350"/>
      <c r="Y101" s="350"/>
      <c r="Z101" s="350"/>
      <c r="AA101" s="350"/>
      <c r="AB101" s="350"/>
    </row>
    <row r="102" s="257" customFormat="true" ht="15" customHeight="true" x14ac:dyDescent="0.2">
      <c r="A102" s="471"/>
      <c r="B102" s="258"/>
      <c r="C102" s="350"/>
      <c r="D102" s="350"/>
      <c r="E102" s="350"/>
      <c r="F102" s="350"/>
      <c r="G102" s="350"/>
      <c r="H102" s="350"/>
      <c r="I102" s="350"/>
      <c r="J102" s="350"/>
      <c r="K102" s="350"/>
      <c r="L102" s="350"/>
      <c r="M102" s="350"/>
      <c r="N102" s="350"/>
      <c r="O102" s="350"/>
      <c r="P102" s="350"/>
      <c r="Q102" s="350"/>
      <c r="R102" s="350"/>
      <c r="S102" s="350"/>
      <c r="T102" s="350"/>
      <c r="U102" s="350"/>
      <c r="V102" s="350"/>
      <c r="W102" s="350"/>
      <c r="X102" s="350"/>
      <c r="Y102" s="350"/>
      <c r="Z102" s="350"/>
      <c r="AA102" s="350"/>
      <c r="AB102" s="350"/>
    </row>
    <row r="103" s="257" customFormat="true" ht="15" customHeight="true" x14ac:dyDescent="0.2">
      <c r="A103" s="471"/>
      <c r="B103" s="258"/>
      <c r="C103" s="350"/>
      <c r="D103" s="350"/>
      <c r="E103" s="350"/>
      <c r="F103" s="350"/>
      <c r="G103" s="350"/>
      <c r="H103" s="350"/>
      <c r="I103" s="350"/>
      <c r="J103" s="350"/>
      <c r="K103" s="350"/>
      <c r="L103" s="350"/>
      <c r="M103" s="350"/>
      <c r="N103" s="350"/>
      <c r="O103" s="350"/>
      <c r="P103" s="350"/>
      <c r="Q103" s="350"/>
      <c r="R103" s="350"/>
      <c r="S103" s="350"/>
      <c r="T103" s="350"/>
      <c r="U103" s="350"/>
      <c r="V103" s="350"/>
      <c r="W103" s="350"/>
      <c r="X103" s="350"/>
      <c r="Y103" s="350"/>
      <c r="Z103" s="350"/>
      <c r="AA103" s="350"/>
      <c r="AB103" s="350"/>
    </row>
    <row r="104" s="257" customFormat="true" ht="15" customHeight="true" x14ac:dyDescent="0.2">
      <c r="A104" s="471"/>
      <c r="B104" s="258"/>
      <c r="C104" s="350"/>
      <c r="D104" s="350"/>
      <c r="E104" s="350"/>
      <c r="F104" s="350"/>
      <c r="G104" s="350"/>
      <c r="H104" s="350"/>
      <c r="I104" s="350"/>
      <c r="J104" s="350"/>
      <c r="K104" s="350"/>
      <c r="L104" s="350"/>
      <c r="M104" s="350"/>
      <c r="N104" s="350"/>
      <c r="O104" s="350"/>
      <c r="P104" s="350"/>
      <c r="Q104" s="350"/>
      <c r="R104" s="350"/>
      <c r="S104" s="350"/>
      <c r="T104" s="350"/>
      <c r="U104" s="350"/>
      <c r="V104" s="350"/>
      <c r="W104" s="350"/>
      <c r="X104" s="350"/>
      <c r="Y104" s="350"/>
      <c r="Z104" s="350"/>
      <c r="AA104" s="350"/>
      <c r="AB104" s="350"/>
    </row>
    <row r="105" s="257" customFormat="true" ht="15" customHeight="true" x14ac:dyDescent="0.2">
      <c r="A105" s="473"/>
      <c r="B105" s="471"/>
      <c r="C105" s="474"/>
      <c r="D105" s="475"/>
      <c r="E105" s="475"/>
      <c r="F105" s="475"/>
      <c r="G105" s="475"/>
      <c r="H105" s="474"/>
      <c r="I105" s="475"/>
      <c r="J105" s="475"/>
      <c r="K105" s="475"/>
      <c r="L105" s="475"/>
      <c r="M105" s="474"/>
      <c r="N105" s="475"/>
      <c r="O105" s="475"/>
      <c r="P105" s="475"/>
      <c r="Q105" s="475"/>
      <c r="R105" s="474"/>
      <c r="S105" s="475"/>
      <c r="T105" s="475"/>
      <c r="U105" s="475"/>
    </row>
    <row r="106" s="257" customFormat="true" ht="15" customHeight="true" x14ac:dyDescent="0.2">
      <c r="A106" s="475"/>
      <c r="B106" s="475"/>
      <c r="C106" s="474"/>
      <c r="D106" s="474"/>
      <c r="E106" s="474"/>
      <c r="F106" s="474"/>
      <c r="G106" s="474"/>
      <c r="H106" s="474"/>
      <c r="I106" s="474"/>
      <c r="J106" s="474"/>
      <c r="K106" s="474"/>
      <c r="L106" s="474"/>
      <c r="M106" s="474"/>
      <c r="N106" s="474"/>
      <c r="O106" s="474"/>
      <c r="P106" s="474"/>
      <c r="Q106" s="474"/>
      <c r="R106" s="474"/>
      <c r="S106" s="474"/>
      <c r="T106" s="474"/>
      <c r="U106" s="474"/>
    </row>
    <row r="107" s="257" customFormat="true" ht="17.25" customHeight="true" x14ac:dyDescent="0.2">
      <c r="A107" s="472"/>
      <c r="B107" s="472"/>
      <c r="C107" s="259"/>
      <c r="D107" s="259"/>
      <c r="E107" s="259"/>
      <c r="F107" s="259"/>
      <c r="G107" s="259"/>
      <c r="H107" s="259"/>
      <c r="I107" s="259"/>
      <c r="J107" s="259"/>
      <c r="K107" s="259"/>
      <c r="L107" s="259"/>
      <c r="M107" s="259"/>
      <c r="N107" s="259"/>
      <c r="O107" s="259"/>
      <c r="P107" s="259"/>
      <c r="Q107" s="259"/>
      <c r="R107" s="259"/>
      <c r="S107" s="259"/>
      <c r="T107" s="259"/>
      <c r="U107" s="259"/>
    </row>
    <row r="108" s="257" customFormat="true" ht="22.5" customHeight="true" x14ac:dyDescent="0.35">
      <c r="A108" s="1856" t="str">
        <f>A1026</f>
        <v>Cambodia</v>
      </c>
      <c r="B108" s="1857"/>
      <c r="C108" s="259"/>
      <c r="D108" s="259"/>
      <c r="E108" s="259"/>
      <c r="F108" s="259"/>
      <c r="G108" s="259"/>
      <c r="H108" s="259"/>
      <c r="I108" s="259"/>
      <c r="J108" s="259"/>
      <c r="K108" s="259"/>
      <c r="L108" s="259"/>
      <c r="M108" s="259"/>
      <c r="N108" s="259"/>
      <c r="O108" s="259"/>
      <c r="P108" s="259"/>
      <c r="Q108" s="259"/>
      <c r="R108" s="259"/>
      <c r="S108" s="259"/>
      <c r="T108" s="259"/>
      <c r="U108" s="259"/>
    </row>
    <row r="109" s="257" customFormat="true" ht="22.5" customHeight="true" x14ac:dyDescent="0.3">
      <c r="A109" s="476" t="s">
        <v>192</v>
      </c>
      <c r="B109" s="397"/>
      <c r="C109" s="259"/>
      <c r="D109" s="259"/>
      <c r="E109" s="259"/>
      <c r="F109" s="259"/>
      <c r="G109" s="259"/>
      <c r="H109" s="259"/>
      <c r="I109" s="259"/>
      <c r="J109" s="259"/>
      <c r="K109" s="259"/>
      <c r="L109" s="259"/>
      <c r="M109" s="259"/>
      <c r="N109" s="259"/>
      <c r="O109" s="259"/>
      <c r="P109" s="259"/>
      <c r="Q109" s="259"/>
      <c r="R109" s="259"/>
      <c r="S109" s="259"/>
      <c r="T109" s="259"/>
      <c r="U109" s="259"/>
    </row>
    <row r="110" s="257" customFormat="true" ht="22.5" customHeight="true" x14ac:dyDescent="0.35">
      <c r="A110" s="398" t="str">
        <f>A1034</f>
        <v>2014</v>
      </c>
      <c r="B110" s="514"/>
      <c r="C110" s="259"/>
      <c r="D110" s="259"/>
      <c r="E110" s="259"/>
      <c r="F110" s="259"/>
      <c r="G110" s="259"/>
      <c r="H110" s="259"/>
      <c r="I110" s="259"/>
      <c r="J110" s="259"/>
      <c r="K110" s="259"/>
      <c r="L110" s="259"/>
      <c r="M110" s="259"/>
      <c r="N110" s="259"/>
      <c r="O110" s="259"/>
      <c r="P110" s="259"/>
      <c r="Q110" s="259"/>
      <c r="R110" s="259"/>
      <c r="S110" s="259"/>
      <c r="T110" s="259"/>
      <c r="U110" s="259"/>
    </row>
    <row r="111" s="257" customFormat="true" ht="15" customHeight="true" x14ac:dyDescent="0.35">
      <c r="A111" s="399"/>
      <c r="B111" s="397"/>
      <c r="C111" s="259"/>
      <c r="D111" s="259"/>
      <c r="E111" s="259"/>
      <c r="F111" s="259"/>
      <c r="G111" s="259"/>
      <c r="H111" s="259"/>
      <c r="I111" s="259"/>
      <c r="J111" s="259"/>
      <c r="K111" s="259"/>
      <c r="L111" s="259"/>
      <c r="M111" s="259"/>
      <c r="N111" s="259"/>
      <c r="O111" s="259"/>
      <c r="P111" s="259"/>
      <c r="Q111" s="259"/>
      <c r="R111" s="259"/>
      <c r="S111" s="259"/>
      <c r="T111" s="259"/>
      <c r="U111" s="259"/>
    </row>
    <row r="112" s="257" customFormat="true" ht="15" customHeight="true" x14ac:dyDescent="0.25">
      <c r="A112" s="400" t="s">
        <v>147</v>
      </c>
      <c r="B112" s="397"/>
      <c r="C112" s="259"/>
      <c r="D112" s="259"/>
      <c r="E112" s="259"/>
      <c r="F112" s="259"/>
      <c r="G112" s="259"/>
      <c r="H112" s="259"/>
      <c r="I112" s="259"/>
      <c r="J112" s="259"/>
      <c r="K112" s="259"/>
      <c r="L112" s="259"/>
      <c r="M112" s="259"/>
      <c r="N112" s="259"/>
      <c r="O112" s="259"/>
      <c r="P112" s="259"/>
      <c r="Q112" s="259"/>
      <c r="R112" s="259"/>
      <c r="S112" s="259"/>
      <c r="T112" s="259"/>
      <c r="U112" s="259"/>
    </row>
    <row r="113" s="257" customFormat="true" ht="15" customHeight="true" x14ac:dyDescent="0.25">
      <c r="A113" s="1852" t="s">
        <v>40</v>
      </c>
      <c r="B113" s="1853"/>
      <c r="C113" s="259"/>
      <c r="D113" s="259"/>
      <c r="E113" s="259"/>
      <c r="F113" s="259"/>
      <c r="G113" s="259"/>
      <c r="H113" s="259"/>
      <c r="I113" s="259"/>
      <c r="J113" s="259"/>
      <c r="K113" s="259"/>
      <c r="L113" s="259"/>
      <c r="M113" s="259"/>
      <c r="N113" s="259"/>
      <c r="O113" s="259"/>
      <c r="P113" s="259"/>
      <c r="Q113" s="259"/>
      <c r="R113" s="259"/>
      <c r="S113" s="259"/>
      <c r="T113" s="259"/>
      <c r="U113" s="259"/>
    </row>
    <row r="114" s="257" customFormat="true" ht="15" customHeight="true" x14ac:dyDescent="0.2">
      <c r="A114" s="1854" t="s">
        <v>39</v>
      </c>
      <c r="B114" s="1855"/>
      <c r="C114" s="259"/>
      <c r="D114" s="259"/>
      <c r="E114" s="259"/>
      <c r="F114" s="259"/>
      <c r="G114" s="259"/>
      <c r="H114" s="259"/>
      <c r="I114" s="259"/>
      <c r="J114" s="259"/>
      <c r="K114" s="259"/>
      <c r="L114" s="259"/>
      <c r="M114" s="259"/>
      <c r="N114" s="259"/>
      <c r="O114" s="259"/>
      <c r="P114" s="259"/>
      <c r="Q114" s="259"/>
      <c r="R114" s="259"/>
      <c r="S114" s="259"/>
      <c r="T114" s="259"/>
      <c r="U114" s="259"/>
    </row>
    <row r="115" s="257" customFormat="true" ht="15" customHeight="true" x14ac:dyDescent="0.2">
      <c r="A115" s="401" t="s">
        <v>148</v>
      </c>
      <c r="B115" s="397" t="str">
        <f>A1025</f>
        <v>DHS14</v>
      </c>
      <c r="C115" s="259"/>
      <c r="D115" s="259"/>
      <c r="E115" s="259"/>
      <c r="F115" s="259"/>
      <c r="G115" s="259"/>
      <c r="H115" s="259"/>
      <c r="I115" s="259"/>
      <c r="J115" s="259"/>
      <c r="K115" s="259"/>
      <c r="L115" s="259"/>
      <c r="M115" s="259"/>
      <c r="N115" s="259"/>
      <c r="O115" s="259"/>
      <c r="P115" s="259"/>
      <c r="Q115" s="259"/>
      <c r="R115" s="259"/>
      <c r="S115" s="259"/>
      <c r="T115" s="259"/>
      <c r="U115" s="259"/>
    </row>
    <row r="116" s="257" customFormat="true" ht="15" customHeight="true" x14ac:dyDescent="0.2">
      <c r="A116" s="402" t="str">
        <f>B1030</f>
        <v/>
      </c>
      <c r="B116" s="397"/>
      <c r="C116" s="259"/>
      <c r="D116" s="259"/>
      <c r="E116" s="259"/>
      <c r="F116" s="259"/>
      <c r="G116" s="259"/>
      <c r="H116" s="259"/>
      <c r="I116" s="259"/>
      <c r="J116" s="259"/>
      <c r="K116" s="259"/>
      <c r="L116" s="259"/>
      <c r="M116" s="259"/>
      <c r="N116" s="259"/>
      <c r="O116" s="259"/>
      <c r="P116" s="259"/>
      <c r="Q116" s="259"/>
      <c r="R116" s="259"/>
      <c r="S116" s="259"/>
      <c r="T116" s="259"/>
      <c r="U116" s="259"/>
    </row>
    <row r="117" s="257" customFormat="true" ht="15" customHeight="true" x14ac:dyDescent="0.2">
      <c r="A117" s="402" t="str">
        <f>B1029</f>
        <v/>
      </c>
      <c r="B117" s="403"/>
      <c r="C117" s="259"/>
      <c r="D117" s="259"/>
      <c r="E117" s="259"/>
      <c r="F117" s="259"/>
      <c r="G117" s="259"/>
      <c r="H117" s="259"/>
      <c r="I117" s="259"/>
      <c r="J117" s="259"/>
      <c r="K117" s="259"/>
      <c r="L117" s="259"/>
      <c r="M117" s="259"/>
      <c r="N117" s="259"/>
      <c r="O117" s="259"/>
      <c r="P117" s="259"/>
      <c r="Q117" s="259"/>
      <c r="R117" s="259"/>
      <c r="S117" s="259"/>
      <c r="T117" s="259"/>
      <c r="U117" s="259"/>
    </row>
    <row r="118" s="257" customFormat="true" ht="15" customHeight="true" x14ac:dyDescent="0.2">
      <c r="A118" s="401"/>
      <c r="B118" s="397"/>
      <c r="C118" s="259"/>
      <c r="D118" s="259"/>
      <c r="E118" s="259"/>
      <c r="F118" s="259"/>
      <c r="G118" s="259"/>
      <c r="H118" s="259"/>
      <c r="I118" s="259"/>
      <c r="J118" s="259"/>
      <c r="K118" s="259"/>
      <c r="L118" s="259"/>
      <c r="M118" s="259"/>
      <c r="N118" s="259"/>
      <c r="O118" s="259"/>
      <c r="P118" s="259"/>
      <c r="Q118" s="259"/>
      <c r="R118" s="259"/>
      <c r="S118" s="259"/>
      <c r="T118" s="259"/>
      <c r="U118" s="259"/>
    </row>
    <row r="119" s="257" customFormat="true" ht="15" customHeight="true" x14ac:dyDescent="0.2">
      <c r="A119" s="404"/>
      <c r="B119" s="405"/>
      <c r="C119" s="259"/>
      <c r="D119" s="259"/>
      <c r="E119" s="259"/>
      <c r="F119" s="259"/>
      <c r="G119" s="259"/>
      <c r="H119" s="259"/>
      <c r="I119" s="259"/>
      <c r="J119" s="259"/>
      <c r="K119" s="259"/>
      <c r="L119" s="259"/>
      <c r="M119" s="259"/>
      <c r="N119" s="259"/>
      <c r="O119" s="259"/>
      <c r="P119" s="259"/>
      <c r="Q119" s="259"/>
      <c r="R119" s="259"/>
      <c r="S119" s="259"/>
      <c r="T119" s="259"/>
      <c r="U119" s="259"/>
    </row>
    <row r="120" s="307" customFormat="true" ht="20.1" customHeight="true" x14ac:dyDescent="0.2">
      <c r="A120" s="1845" t="s">
        <v>374</v>
      </c>
      <c r="B120" s="1845"/>
      <c r="C120" s="1847" t="s">
        <v>150</v>
      </c>
      <c r="D120" s="1848"/>
      <c r="E120" s="1848"/>
      <c r="F120" s="1848"/>
      <c r="G120" s="1849"/>
      <c r="H120" s="1849" t="s">
        <v>38</v>
      </c>
      <c r="I120" s="1848"/>
      <c r="J120" s="1848"/>
      <c r="K120" s="1848"/>
      <c r="L120" s="1849"/>
      <c r="M120" s="1849" t="s">
        <v>37</v>
      </c>
      <c r="N120" s="1848"/>
      <c r="O120" s="1848"/>
      <c r="P120" s="1848"/>
      <c r="Q120" s="1849"/>
      <c r="R120" s="1849" t="s">
        <v>151</v>
      </c>
      <c r="S120" s="1848"/>
      <c r="T120" s="1848"/>
      <c r="U120" s="1848"/>
      <c r="V120" s="1848"/>
      <c r="W120" s="1848"/>
      <c r="X120" s="1848"/>
      <c r="Y120" s="1848"/>
      <c r="Z120" s="1848"/>
      <c r="AA120" s="1848"/>
      <c r="AB120" s="1848"/>
      <c r="AC120" s="1848"/>
      <c r="AD120" s="1848"/>
      <c r="AE120" s="1848"/>
      <c r="AF120" s="1848"/>
      <c r="AG120" s="1848"/>
      <c r="AH120" s="1848"/>
      <c r="AI120" s="1848"/>
      <c r="AJ120" s="1849"/>
    </row>
    <row r="121" s="433" customFormat="true" ht="45" customHeight="true" x14ac:dyDescent="0.2">
      <c r="A121" s="1851"/>
      <c r="B121" s="1851"/>
      <c r="C121" s="877" t="s">
        <v>0</v>
      </c>
      <c r="D121" s="878" t="s">
        <v>1</v>
      </c>
      <c r="E121" s="878" t="s">
        <v>2</v>
      </c>
      <c r="F121" s="878" t="s">
        <v>3</v>
      </c>
      <c r="G121" s="879" t="s">
        <v>4</v>
      </c>
      <c r="H121" s="878" t="s">
        <v>0</v>
      </c>
      <c r="I121" s="878" t="s">
        <v>1</v>
      </c>
      <c r="J121" s="878" t="s">
        <v>2</v>
      </c>
      <c r="K121" s="878" t="s">
        <v>3</v>
      </c>
      <c r="L121" s="879" t="s">
        <v>4</v>
      </c>
      <c r="M121" s="878" t="s">
        <v>0</v>
      </c>
      <c r="N121" s="878" t="s">
        <v>1</v>
      </c>
      <c r="O121" s="878" t="s">
        <v>2</v>
      </c>
      <c r="P121" s="878" t="s">
        <v>3</v>
      </c>
      <c r="Q121" s="879" t="s">
        <v>4</v>
      </c>
      <c r="R121" s="878" t="s">
        <v>152</v>
      </c>
      <c r="S121" s="878" t="s">
        <v>310</v>
      </c>
      <c r="T121" s="878" t="s">
        <v>154</v>
      </c>
      <c r="U121" s="878" t="s">
        <v>155</v>
      </c>
      <c r="V121" s="878" t="s">
        <v>156</v>
      </c>
      <c r="W121" s="878" t="s">
        <v>157</v>
      </c>
      <c r="X121" s="878" t="s">
        <v>311</v>
      </c>
      <c r="Y121" s="878" t="s">
        <v>159</v>
      </c>
      <c r="Z121" s="878" t="s">
        <v>160</v>
      </c>
      <c r="AA121" s="878" t="s">
        <v>162</v>
      </c>
      <c r="AB121" s="878" t="s">
        <v>163</v>
      </c>
      <c r="AC121" s="878" t="s">
        <v>164</v>
      </c>
      <c r="AD121" s="878" t="s">
        <v>312</v>
      </c>
      <c r="AE121" s="878" t="s">
        <v>165</v>
      </c>
      <c r="AF121" s="878" t="s">
        <v>166</v>
      </c>
      <c r="AG121" s="878" t="s">
        <v>167</v>
      </c>
      <c r="AH121" s="878" t="s">
        <v>168</v>
      </c>
      <c r="AI121" s="878" t="s">
        <v>169</v>
      </c>
      <c r="AJ121" s="880" t="s">
        <v>170</v>
      </c>
    </row>
    <row r="122" s="307" customFormat="true" ht="17.1" customHeight="true" x14ac:dyDescent="0.2">
      <c r="A122" s="1850" t="s">
        <v>18</v>
      </c>
      <c r="B122" s="881" t="s">
        <v>14</v>
      </c>
      <c r="C122" s="882">
        <v>18.469872299245939</v>
      </c>
      <c r="D122" s="883">
        <v>33.915147504933884</v>
      </c>
      <c r="E122" s="883">
        <v>55.04652728424405</v>
      </c>
      <c r="F122" s="883">
        <v>79.41502441722848</v>
      </c>
      <c r="G122" s="884">
        <v>96.888261716080592</v>
      </c>
      <c r="H122" s="883">
        <v>70.657194924893048</v>
      </c>
      <c r="I122" s="883">
        <v>93.706946184779341</v>
      </c>
      <c r="J122" s="883">
        <v>98.575138805966972</v>
      </c>
      <c r="K122" s="883">
        <v>99.959731818408855</v>
      </c>
      <c r="L122" s="884">
        <v>99.911084257216771</v>
      </c>
      <c r="M122" s="883">
        <v>17.544578083700273</v>
      </c>
      <c r="N122" s="883">
        <v>29.109460905548616</v>
      </c>
      <c r="O122" s="883">
        <v>47.419750717045247</v>
      </c>
      <c r="P122" s="883">
        <v>67.33640926993975</v>
      </c>
      <c r="Q122" s="884">
        <v>88.740546250921398</v>
      </c>
      <c r="R122" s="883">
        <v>66.923362608585933</v>
      </c>
      <c r="S122" s="883">
        <v>73.605914436414452</v>
      </c>
      <c r="T122" s="883">
        <v>46.915063584596858</v>
      </c>
      <c r="U122" s="883">
        <v>44.575326462264201</v>
      </c>
      <c r="V122" s="883">
        <v>43.108132311777609</v>
      </c>
      <c r="W122" s="883">
        <v>53.814856357553268</v>
      </c>
      <c r="X122" s="883">
        <v>45.548708179730667</v>
      </c>
      <c r="Y122" s="883">
        <v>64.657543482198477</v>
      </c>
      <c r="Z122" s="883">
        <v>32.567402819615424</v>
      </c>
      <c r="AA122" s="883">
        <v>33.967086560888262</v>
      </c>
      <c r="AB122" s="883">
        <v>40.280422010403711</v>
      </c>
      <c r="AC122" s="883">
        <v>95.399010686874732</v>
      </c>
      <c r="AD122" s="883">
        <v>68.781245930720274</v>
      </c>
      <c r="AE122" s="883">
        <v>30.372115045115766</v>
      </c>
      <c r="AF122" s="883">
        <v>57.707851822166312</v>
      </c>
      <c r="AG122" s="883">
        <v>44.086263831456854</v>
      </c>
      <c r="AH122" s="883">
        <v>46.814852668240604</v>
      </c>
      <c r="AI122" s="883">
        <v>58.698328650846399</v>
      </c>
      <c r="AJ122" s="885">
        <v>58.190278994944237</v>
      </c>
    </row>
    <row r="123" s="307" customFormat="true" ht="17.1" customHeight="true" x14ac:dyDescent="0.2">
      <c r="A123" s="1822"/>
      <c r="B123" s="886" t="s">
        <v>51</v>
      </c>
      <c r="C123" s="887">
        <v>81.530127700754093</v>
      </c>
      <c r="D123" s="888">
        <v>66.084852495065988</v>
      </c>
      <c r="E123" s="888">
        <v>44.953472715755822</v>
      </c>
      <c r="F123" s="888">
        <v>20.584975582771644</v>
      </c>
      <c r="G123" s="889">
        <v>3.11173828391951</v>
      </c>
      <c r="H123" s="888">
        <v>29.342805075107027</v>
      </c>
      <c r="I123" s="888">
        <v>6.2930538152206612</v>
      </c>
      <c r="J123" s="888">
        <v>1.4248611940330356</v>
      </c>
      <c r="K123" s="888">
        <v>4.0268181591153439E-2</v>
      </c>
      <c r="L123" s="889">
        <v>8.8915742783226795E-2</v>
      </c>
      <c r="M123" s="888">
        <v>82.455421916299628</v>
      </c>
      <c r="N123" s="888">
        <v>70.890539094451185</v>
      </c>
      <c r="O123" s="888">
        <v>52.580249282954775</v>
      </c>
      <c r="P123" s="888">
        <v>32.663590730060378</v>
      </c>
      <c r="Q123" s="889">
        <v>11.259453749078601</v>
      </c>
      <c r="R123" s="888">
        <v>33.076637391414096</v>
      </c>
      <c r="S123" s="888">
        <v>26.394085563585545</v>
      </c>
      <c r="T123" s="888">
        <v>53.084936415403192</v>
      </c>
      <c r="U123" s="888">
        <v>55.424673537735757</v>
      </c>
      <c r="V123" s="888">
        <v>56.891867688222334</v>
      </c>
      <c r="W123" s="888">
        <v>46.185143642447017</v>
      </c>
      <c r="X123" s="888">
        <v>54.451291820269233</v>
      </c>
      <c r="Y123" s="888">
        <v>35.342456517801466</v>
      </c>
      <c r="Z123" s="888">
        <v>67.432597180384576</v>
      </c>
      <c r="AA123" s="888">
        <v>66.032913439111866</v>
      </c>
      <c r="AB123" s="888">
        <v>59.719577989596232</v>
      </c>
      <c r="AC123" s="888">
        <v>4.6009893131252593</v>
      </c>
      <c r="AD123" s="888">
        <v>31.218754069279825</v>
      </c>
      <c r="AE123" s="888">
        <v>69.627884954884351</v>
      </c>
      <c r="AF123" s="888">
        <v>42.292148177834008</v>
      </c>
      <c r="AG123" s="888">
        <v>55.913736168543103</v>
      </c>
      <c r="AH123" s="888">
        <v>53.185147331759616</v>
      </c>
      <c r="AI123" s="888">
        <v>41.301671349153672</v>
      </c>
      <c r="AJ123" s="890">
        <v>41.809721005055664</v>
      </c>
    </row>
    <row r="124" s="307" customFormat="true" ht="17.1" customHeight="true" x14ac:dyDescent="0.2">
      <c r="A124" s="1822" t="s">
        <v>50</v>
      </c>
      <c r="B124" s="886" t="s">
        <v>15</v>
      </c>
      <c r="C124" s="485">
        <f>C122*C129/100</f>
        <v>13.70729302749546</v>
      </c>
      <c r="D124" s="485">
        <f>D122*D129/100</f>
        <v>25.439213331118498</v>
      </c>
      <c r="E124" s="485">
        <f t="shared" ref="E124:AJ124" si="3">E122*E129/100</f>
        <v>44.672046406591427</v>
      </c>
      <c r="F124" s="485">
        <f t="shared" si="3"/>
        <v>66.581457018266804</v>
      </c>
      <c r="G124" s="485">
        <f t="shared" si="3"/>
        <v>90.548138015747739</v>
      </c>
      <c r="H124" s="485">
        <f t="shared" si="3"/>
        <v>53.679589951129152</v>
      </c>
      <c r="I124" s="485">
        <f t="shared" si="3"/>
        <v>84.147322693023341</v>
      </c>
      <c r="J124" s="485">
        <f t="shared" si="3"/>
        <v>91.942668862479792</v>
      </c>
      <c r="K124" s="485">
        <f t="shared" si="3"/>
        <v>97.416780480676039</v>
      </c>
      <c r="L124" s="485">
        <f t="shared" si="3"/>
        <v>98.620379231911755</v>
      </c>
      <c r="M124" s="485">
        <f t="shared" si="3"/>
        <v>13.241261200668275</v>
      </c>
      <c r="N124" s="485">
        <f t="shared" si="3"/>
        <v>22.000871242196109</v>
      </c>
      <c r="O124" s="485">
        <f t="shared" si="3"/>
        <v>38.088592207583325</v>
      </c>
      <c r="P124" s="485">
        <f t="shared" si="3"/>
        <v>54.87107384663225</v>
      </c>
      <c r="Q124" s="485">
        <f t="shared" si="3"/>
        <v>78.076797977850745</v>
      </c>
      <c r="R124" s="485">
        <f t="shared" si="3"/>
        <v>57.939692592685375</v>
      </c>
      <c r="S124" s="485">
        <f t="shared" si="3"/>
        <v>58.170763006811057</v>
      </c>
      <c r="T124" s="485">
        <f t="shared" si="3"/>
        <v>37.793360121727325</v>
      </c>
      <c r="U124" s="485">
        <f t="shared" si="3"/>
        <v>38.065612424563476</v>
      </c>
      <c r="V124" s="485">
        <f t="shared" si="3"/>
        <v>37.553474134154179</v>
      </c>
      <c r="W124" s="485">
        <f t="shared" si="3"/>
        <v>40.962411732510773</v>
      </c>
      <c r="X124" s="485">
        <f t="shared" si="3"/>
        <v>40.887660698179126</v>
      </c>
      <c r="Y124" s="485">
        <f t="shared" si="3"/>
        <v>52.002547616873962</v>
      </c>
      <c r="Z124" s="485">
        <f t="shared" si="3"/>
        <v>25.922843519015458</v>
      </c>
      <c r="AA124" s="485">
        <f t="shared" si="3"/>
        <v>30.866644094585173</v>
      </c>
      <c r="AB124" s="485">
        <f t="shared" si="3"/>
        <v>34.743662471486033</v>
      </c>
      <c r="AC124" s="485">
        <f t="shared" si="3"/>
        <v>87.223858403383289</v>
      </c>
      <c r="AD124" s="485">
        <f t="shared" si="3"/>
        <v>64.499281983589157</v>
      </c>
      <c r="AE124" s="485">
        <f t="shared" si="3"/>
        <v>24.70881301233106</v>
      </c>
      <c r="AF124" s="485">
        <f t="shared" si="3"/>
        <v>52.092144244794042</v>
      </c>
      <c r="AG124" s="485">
        <f t="shared" si="3"/>
        <v>40.001902405216818</v>
      </c>
      <c r="AH124" s="485">
        <f t="shared" si="3"/>
        <v>38.659428863940548</v>
      </c>
      <c r="AI124" s="485">
        <f t="shared" si="3"/>
        <v>47.336346920668973</v>
      </c>
      <c r="AJ124" s="485">
        <f t="shared" si="3"/>
        <v>49.715690842585012</v>
      </c>
    </row>
    <row r="125" s="307" customFormat="true" ht="17.1" customHeight="true" x14ac:dyDescent="0.2">
      <c r="A125" s="1822"/>
      <c r="B125" s="886" t="s">
        <v>16</v>
      </c>
      <c r="C125" s="485">
        <f>C122*C128/100</f>
        <v>4.7625792717504929</v>
      </c>
      <c r="D125" s="485">
        <f>D122*D128/100</f>
        <v>8.4759341738154017</v>
      </c>
      <c r="E125" s="485">
        <f t="shared" ref="E125:AJ125" si="4">E122*E128/100</f>
        <v>10.374480877652656</v>
      </c>
      <c r="F125" s="485">
        <f t="shared" si="4"/>
        <v>12.833567398961758</v>
      </c>
      <c r="G125" s="485">
        <f t="shared" si="4"/>
        <v>6.3401237003328479</v>
      </c>
      <c r="H125" s="485">
        <f t="shared" si="4"/>
        <v>16.977604973763938</v>
      </c>
      <c r="I125" s="485">
        <f t="shared" si="4"/>
        <v>9.5596234917559837</v>
      </c>
      <c r="J125" s="485">
        <f t="shared" si="4"/>
        <v>6.6324699434871555</v>
      </c>
      <c r="K125" s="485">
        <f t="shared" si="4"/>
        <v>2.5429513377328274</v>
      </c>
      <c r="L125" s="485">
        <f t="shared" si="4"/>
        <v>1.2907050253049952</v>
      </c>
      <c r="M125" s="485">
        <f t="shared" si="4"/>
        <v>4.3033168830320108</v>
      </c>
      <c r="N125" s="485">
        <f t="shared" si="4"/>
        <v>7.1085896633525136</v>
      </c>
      <c r="O125" s="485">
        <f t="shared" si="4"/>
        <v>9.3311585094618987</v>
      </c>
      <c r="P125" s="485">
        <f t="shared" si="4"/>
        <v>12.465335423307577</v>
      </c>
      <c r="Q125" s="485">
        <f t="shared" si="4"/>
        <v>10.663748273070803</v>
      </c>
      <c r="R125" s="485">
        <f t="shared" si="4"/>
        <v>8.9836700159005929</v>
      </c>
      <c r="S125" s="485">
        <f t="shared" si="4"/>
        <v>15.435151429603417</v>
      </c>
      <c r="T125" s="485">
        <f t="shared" si="4"/>
        <v>9.1217034628695828</v>
      </c>
      <c r="U125" s="485">
        <f t="shared" si="4"/>
        <v>6.5097140377006939</v>
      </c>
      <c r="V125" s="485">
        <f t="shared" si="4"/>
        <v>5.5546581776234412</v>
      </c>
      <c r="W125" s="485">
        <f t="shared" si="4"/>
        <v>12.852444625042537</v>
      </c>
      <c r="X125" s="485">
        <f t="shared" si="4"/>
        <v>4.6610474815515541</v>
      </c>
      <c r="Y125" s="485">
        <f t="shared" si="4"/>
        <v>12.654995865324462</v>
      </c>
      <c r="Z125" s="485">
        <f t="shared" si="4"/>
        <v>6.6445593005999752</v>
      </c>
      <c r="AA125" s="485">
        <f t="shared" si="4"/>
        <v>3.1004424663031096</v>
      </c>
      <c r="AB125" s="485">
        <f t="shared" si="4"/>
        <v>5.5367595389176882</v>
      </c>
      <c r="AC125" s="485">
        <f t="shared" si="4"/>
        <v>8.1751522834914532</v>
      </c>
      <c r="AD125" s="485">
        <f t="shared" si="4"/>
        <v>4.281963947131155</v>
      </c>
      <c r="AE125" s="485">
        <f t="shared" si="4"/>
        <v>5.663302032784701</v>
      </c>
      <c r="AF125" s="485">
        <f t="shared" si="4"/>
        <v>5.6157075773723717</v>
      </c>
      <c r="AG125" s="485">
        <f t="shared" si="4"/>
        <v>4.0843614262399965</v>
      </c>
      <c r="AH125" s="485">
        <f t="shared" si="4"/>
        <v>8.1554238043000389</v>
      </c>
      <c r="AI125" s="485">
        <f t="shared" si="4"/>
        <v>11.361981730177497</v>
      </c>
      <c r="AJ125" s="485">
        <f t="shared" si="4"/>
        <v>8.474588152359221</v>
      </c>
    </row>
    <row r="126" s="307" customFormat="true" ht="17.1" customHeight="true" x14ac:dyDescent="0.2">
      <c r="A126" s="1822"/>
      <c r="B126" s="886" t="s">
        <v>171</v>
      </c>
      <c r="C126" s="485">
        <f>100-C124-C125-C127</f>
        <v>1.1113531330902617</v>
      </c>
      <c r="D126" s="485">
        <f>100-D124-D125-D127</f>
        <v>0.93331332216378371</v>
      </c>
      <c r="E126" s="485">
        <f t="shared" ref="E126:AJ126" si="5">100-E124-E125-E127</f>
        <v>0.93815544470617596</v>
      </c>
      <c r="F126" s="485">
        <f t="shared" si="5"/>
        <v>0.58815021429321845</v>
      </c>
      <c r="G126" s="485">
        <f t="shared" si="5"/>
        <v>0.61313248964333544</v>
      </c>
      <c r="H126" s="485">
        <f t="shared" si="5"/>
        <v>2.1882480021059187</v>
      </c>
      <c r="I126" s="485">
        <f t="shared" si="5"/>
        <v>2.5669478904106158</v>
      </c>
      <c r="J126" s="485">
        <f t="shared" si="5"/>
        <v>1.1175652644909246</v>
      </c>
      <c r="K126" s="485">
        <f t="shared" si="5"/>
        <v>-1.9560741915114477E-14</v>
      </c>
      <c r="L126" s="485">
        <f t="shared" si="5"/>
        <v>8.891574278324943E-2</v>
      </c>
      <c r="M126" s="485">
        <f t="shared" si="5"/>
        <v>1.1540068772733605</v>
      </c>
      <c r="N126" s="485">
        <f t="shared" si="5"/>
        <v>1.0137259885158016</v>
      </c>
      <c r="O126" s="485">
        <f t="shared" si="5"/>
        <v>0.51233552173444252</v>
      </c>
      <c r="P126" s="485">
        <f t="shared" si="5"/>
        <v>0.77919867462610171</v>
      </c>
      <c r="Q126" s="485">
        <f t="shared" si="5"/>
        <v>0.39132763283548044</v>
      </c>
      <c r="R126" s="485">
        <f t="shared" si="5"/>
        <v>-6.3948846218409017E-14</v>
      </c>
      <c r="S126" s="485">
        <f t="shared" si="5"/>
        <v>0.26998817210329662</v>
      </c>
      <c r="T126" s="485">
        <f t="shared" si="5"/>
        <v>0.36589575515540673</v>
      </c>
      <c r="U126" s="485">
        <f t="shared" si="5"/>
        <v>0.21687790189159983</v>
      </c>
      <c r="V126" s="485">
        <f t="shared" si="5"/>
        <v>5.3153526107600158E-2</v>
      </c>
      <c r="W126" s="485">
        <f t="shared" si="5"/>
        <v>1.0545107277209809E-2</v>
      </c>
      <c r="X126" s="485">
        <f t="shared" si="5"/>
        <v>1.7461786758539048</v>
      </c>
      <c r="Y126" s="485">
        <f t="shared" si="5"/>
        <v>0.16584924651139232</v>
      </c>
      <c r="Z126" s="485">
        <f t="shared" si="5"/>
        <v>0.50419683911921709</v>
      </c>
      <c r="AA126" s="485">
        <f t="shared" si="5"/>
        <v>0.10337245821794738</v>
      </c>
      <c r="AB126" s="485">
        <f t="shared" si="5"/>
        <v>0</v>
      </c>
      <c r="AC126" s="485">
        <f t="shared" si="5"/>
        <v>0.35468223344343919</v>
      </c>
      <c r="AD126" s="485">
        <f t="shared" si="5"/>
        <v>8.9297538816515534</v>
      </c>
      <c r="AE126" s="485">
        <f t="shared" si="5"/>
        <v>0.4272312190447991</v>
      </c>
      <c r="AF126" s="485">
        <f t="shared" si="5"/>
        <v>1.0760584118934062</v>
      </c>
      <c r="AG126" s="485">
        <f t="shared" si="5"/>
        <v>2.8562344021948718</v>
      </c>
      <c r="AH126" s="485">
        <f t="shared" si="5"/>
        <v>1.0644523813712965</v>
      </c>
      <c r="AI126" s="485">
        <f t="shared" si="5"/>
        <v>2.9626191276133937</v>
      </c>
      <c r="AJ126" s="485">
        <f t="shared" si="5"/>
        <v>0.73860294205417176</v>
      </c>
    </row>
    <row r="127" s="307" customFormat="true" ht="17.1" customHeight="true" x14ac:dyDescent="0.2">
      <c r="A127" s="1822"/>
      <c r="B127" s="886" t="s">
        <v>19</v>
      </c>
      <c r="C127" s="887">
        <v>80.418774567663775</v>
      </c>
      <c r="D127" s="888">
        <v>65.151539172902318</v>
      </c>
      <c r="E127" s="888">
        <v>44.015317271049739</v>
      </c>
      <c r="F127" s="888">
        <v>19.99682536847822</v>
      </c>
      <c r="G127" s="889">
        <v>2.4986057942760778</v>
      </c>
      <c r="H127" s="888">
        <v>27.154557073000991</v>
      </c>
      <c r="I127" s="888">
        <v>3.7261059248100596</v>
      </c>
      <c r="J127" s="888">
        <v>0.30729592954212814</v>
      </c>
      <c r="K127" s="888">
        <v>4.0268181591153439E-2</v>
      </c>
      <c r="L127" s="889">
        <v>0</v>
      </c>
      <c r="M127" s="888">
        <v>81.301415039026352</v>
      </c>
      <c r="N127" s="888">
        <v>69.876813105935568</v>
      </c>
      <c r="O127" s="888">
        <v>52.067913761220332</v>
      </c>
      <c r="P127" s="888">
        <v>31.88439205543407</v>
      </c>
      <c r="Q127" s="889">
        <v>10.868126116242971</v>
      </c>
      <c r="R127" s="888">
        <v>33.076637391414096</v>
      </c>
      <c r="S127" s="888">
        <v>26.124097391482231</v>
      </c>
      <c r="T127" s="888">
        <v>52.719040660247686</v>
      </c>
      <c r="U127" s="888">
        <v>55.207795635844228</v>
      </c>
      <c r="V127" s="888">
        <v>56.838714162114776</v>
      </c>
      <c r="W127" s="888">
        <v>46.17459853516948</v>
      </c>
      <c r="X127" s="888">
        <v>52.705113144415414</v>
      </c>
      <c r="Y127" s="888">
        <v>35.176607271290187</v>
      </c>
      <c r="Z127" s="888">
        <v>66.928400341265345</v>
      </c>
      <c r="AA127" s="888">
        <v>65.929540980893776</v>
      </c>
      <c r="AB127" s="888">
        <v>59.719577989596232</v>
      </c>
      <c r="AC127" s="888">
        <v>4.2463070796818183</v>
      </c>
      <c r="AD127" s="888">
        <v>22.289000187628137</v>
      </c>
      <c r="AE127" s="888">
        <v>69.200653735839438</v>
      </c>
      <c r="AF127" s="888">
        <v>41.216089765940183</v>
      </c>
      <c r="AG127" s="888">
        <v>53.057501766348317</v>
      </c>
      <c r="AH127" s="888">
        <v>52.120694950388113</v>
      </c>
      <c r="AI127" s="888">
        <v>38.339052221540136</v>
      </c>
      <c r="AJ127" s="890">
        <v>41.071118063001592</v>
      </c>
    </row>
    <row r="128" s="307" customFormat="true" ht="17.1" customHeight="true" x14ac:dyDescent="0.2">
      <c r="A128" s="1822" t="s">
        <v>193</v>
      </c>
      <c r="B128" s="886" t="s">
        <v>49</v>
      </c>
      <c r="C128" s="887">
        <v>25.785664321809804</v>
      </c>
      <c r="D128" s="888">
        <v>24.991588707029344</v>
      </c>
      <c r="E128" s="888">
        <v>18.846749085699617</v>
      </c>
      <c r="F128" s="888">
        <v>16.160125232143876</v>
      </c>
      <c r="G128" s="889">
        <v>6.5437480124391323</v>
      </c>
      <c r="H128" s="888">
        <v>24.028133287502762</v>
      </c>
      <c r="I128" s="888">
        <v>10.201616722100306</v>
      </c>
      <c r="J128" s="888">
        <v>6.7283394411874546</v>
      </c>
      <c r="K128" s="888">
        <v>2.5439757505076765</v>
      </c>
      <c r="L128" s="889">
        <v>1.2918536866061134</v>
      </c>
      <c r="M128" s="888">
        <v>24.527901796794943</v>
      </c>
      <c r="N128" s="888">
        <v>24.420203748938306</v>
      </c>
      <c r="O128" s="888">
        <v>19.677789040143079</v>
      </c>
      <c r="P128" s="888">
        <v>18.512028720355808</v>
      </c>
      <c r="Q128" s="889">
        <v>12.016771051778466</v>
      </c>
      <c r="R128" s="888">
        <v>13.423817431953175</v>
      </c>
      <c r="S128" s="888">
        <v>20.96998800678891</v>
      </c>
      <c r="T128" s="888">
        <v>19.443016306311513</v>
      </c>
      <c r="U128" s="888">
        <v>14.603850502837199</v>
      </c>
      <c r="V128" s="888">
        <v>12.885406719664003</v>
      </c>
      <c r="W128" s="888">
        <v>23.882707294894811</v>
      </c>
      <c r="X128" s="888">
        <v>10.233105762647591</v>
      </c>
      <c r="Y128" s="888">
        <v>19.572342504488496</v>
      </c>
      <c r="Z128" s="888">
        <v>20.402484463998896</v>
      </c>
      <c r="AA128" s="888">
        <v>9.1277845120609928</v>
      </c>
      <c r="AB128" s="888">
        <v>13.74553508274477</v>
      </c>
      <c r="AC128" s="888">
        <v>8.56943088259532</v>
      </c>
      <c r="AD128" s="888">
        <v>6.2254817998559551</v>
      </c>
      <c r="AE128" s="888">
        <v>18.646386741167813</v>
      </c>
      <c r="AF128" s="888">
        <v>9.7312712222902533</v>
      </c>
      <c r="AG128" s="888">
        <v>9.2644762138489121</v>
      </c>
      <c r="AH128" s="888">
        <v>17.420590559356206</v>
      </c>
      <c r="AI128" s="888">
        <v>19.356567710405606</v>
      </c>
      <c r="AJ128" s="890">
        <v>14.563580547698562</v>
      </c>
    </row>
    <row r="129" s="307" customFormat="true" ht="17.1" customHeight="true" x14ac:dyDescent="0.2">
      <c r="A129" s="1823"/>
      <c r="B129" s="891" t="s">
        <v>48</v>
      </c>
      <c r="C129" s="892">
        <v>74.214335678190267</v>
      </c>
      <c r="D129" s="893">
        <v>75.008411292970706</v>
      </c>
      <c r="E129" s="893">
        <v>81.153250914300443</v>
      </c>
      <c r="F129" s="893">
        <v>83.83987476785623</v>
      </c>
      <c r="G129" s="894">
        <v>93.456251987560861</v>
      </c>
      <c r="H129" s="893">
        <v>75.971866712497302</v>
      </c>
      <c r="I129" s="893">
        <v>89.798383277899688</v>
      </c>
      <c r="J129" s="893">
        <v>93.271660558812513</v>
      </c>
      <c r="K129" s="893">
        <v>97.456024249492344</v>
      </c>
      <c r="L129" s="894">
        <v>98.708146313393868</v>
      </c>
      <c r="M129" s="893">
        <v>75.472098203205135</v>
      </c>
      <c r="N129" s="893">
        <v>75.579796251061708</v>
      </c>
      <c r="O129" s="893">
        <v>80.322210959856875</v>
      </c>
      <c r="P129" s="893">
        <v>81.487971279644313</v>
      </c>
      <c r="Q129" s="894">
        <v>87.983228948221708</v>
      </c>
      <c r="R129" s="893">
        <v>86.576182568046875</v>
      </c>
      <c r="S129" s="893">
        <v>79.030011993211119</v>
      </c>
      <c r="T129" s="893">
        <v>80.556983693688593</v>
      </c>
      <c r="U129" s="893">
        <v>85.396149497162739</v>
      </c>
      <c r="V129" s="893">
        <v>87.114593280336024</v>
      </c>
      <c r="W129" s="893">
        <v>76.117292705105271</v>
      </c>
      <c r="X129" s="893">
        <v>89.766894237352432</v>
      </c>
      <c r="Y129" s="893">
        <v>80.427657495511426</v>
      </c>
      <c r="Z129" s="893">
        <v>79.59751553600114</v>
      </c>
      <c r="AA129" s="893">
        <v>90.872215487939059</v>
      </c>
      <c r="AB129" s="893">
        <v>86.254464917255262</v>
      </c>
      <c r="AC129" s="893">
        <v>91.430569117404701</v>
      </c>
      <c r="AD129" s="893">
        <v>93.774518200144101</v>
      </c>
      <c r="AE129" s="893">
        <v>81.353613258832169</v>
      </c>
      <c r="AF129" s="893">
        <v>90.268728777709924</v>
      </c>
      <c r="AG129" s="893">
        <v>90.735523786151006</v>
      </c>
      <c r="AH129" s="893">
        <v>82.579409440643758</v>
      </c>
      <c r="AI129" s="893">
        <v>80.643432289594514</v>
      </c>
      <c r="AJ129" s="895">
        <v>85.436419452301422</v>
      </c>
    </row>
    <row r="130" s="257" customFormat="true" ht="15" customHeight="true" x14ac:dyDescent="0.2">
      <c r="A130" s="1858" t="s">
        <v>47</v>
      </c>
      <c r="B130" s="419" t="s">
        <v>42</v>
      </c>
      <c r="C130" s="420"/>
      <c r="D130" s="420"/>
      <c r="E130" s="420"/>
      <c r="F130" s="420"/>
      <c r="G130" s="420"/>
      <c r="H130" s="420"/>
      <c r="I130" s="420"/>
      <c r="J130" s="420"/>
      <c r="K130" s="420"/>
      <c r="L130" s="420"/>
      <c r="M130" s="420"/>
      <c r="N130" s="420"/>
      <c r="O130" s="420"/>
      <c r="P130" s="420"/>
      <c r="Q130" s="420"/>
      <c r="R130" s="420"/>
      <c r="S130" s="420"/>
      <c r="T130" s="420"/>
      <c r="U130" s="420"/>
      <c r="V130" s="420"/>
      <c r="W130" s="420"/>
      <c r="X130" s="420"/>
      <c r="Y130" s="420"/>
      <c r="Z130" s="420"/>
      <c r="AA130" s="420"/>
      <c r="AB130" s="421"/>
      <c r="AC130" s="421"/>
      <c r="AD130" s="421"/>
      <c r="AE130" s="421"/>
      <c r="AF130" s="421"/>
      <c r="AG130" s="421"/>
      <c r="AH130" s="421"/>
      <c r="AI130" s="421"/>
      <c r="AJ130" s="421"/>
    </row>
    <row r="131" s="257" customFormat="true" ht="15" customHeight="true" x14ac:dyDescent="0.2">
      <c r="A131" s="1859"/>
      <c r="B131" s="422" t="s">
        <v>46</v>
      </c>
      <c r="C131" s="423"/>
      <c r="D131" s="423"/>
      <c r="E131" s="423"/>
      <c r="F131" s="423"/>
      <c r="G131" s="423"/>
      <c r="H131" s="423"/>
      <c r="I131" s="423"/>
      <c r="J131" s="423"/>
      <c r="K131" s="423"/>
      <c r="L131" s="423"/>
      <c r="M131" s="423"/>
      <c r="N131" s="423"/>
      <c r="O131" s="423"/>
      <c r="P131" s="423"/>
      <c r="Q131" s="423"/>
      <c r="R131" s="423"/>
      <c r="S131" s="423"/>
      <c r="T131" s="423"/>
      <c r="U131" s="423"/>
      <c r="V131" s="423"/>
      <c r="W131" s="423"/>
      <c r="X131" s="423"/>
      <c r="Y131" s="423"/>
      <c r="Z131" s="423"/>
      <c r="AA131" s="423"/>
      <c r="AB131" s="424"/>
      <c r="AC131" s="424"/>
      <c r="AD131" s="424"/>
      <c r="AE131" s="424"/>
      <c r="AF131" s="424"/>
      <c r="AG131" s="424"/>
      <c r="AH131" s="424"/>
      <c r="AI131" s="424"/>
      <c r="AJ131" s="424"/>
    </row>
    <row r="132" s="257" customFormat="true" ht="15" customHeight="true" x14ac:dyDescent="0.2">
      <c r="A132" s="1860"/>
      <c r="B132" s="425" t="s">
        <v>46</v>
      </c>
      <c r="C132" s="426"/>
      <c r="D132" s="427"/>
      <c r="E132" s="427"/>
      <c r="F132" s="427"/>
      <c r="G132" s="427"/>
      <c r="H132" s="427"/>
      <c r="I132" s="427"/>
      <c r="J132" s="427"/>
      <c r="K132" s="427"/>
      <c r="L132" s="427"/>
      <c r="M132" s="427"/>
      <c r="N132" s="427"/>
      <c r="O132" s="427"/>
      <c r="P132" s="427"/>
      <c r="Q132" s="427"/>
      <c r="R132" s="427"/>
      <c r="S132" s="427"/>
      <c r="T132" s="427"/>
      <c r="U132" s="427"/>
      <c r="V132" s="427"/>
      <c r="W132" s="427"/>
      <c r="X132" s="427"/>
      <c r="Y132" s="427"/>
      <c r="Z132" s="427"/>
      <c r="AA132" s="427"/>
      <c r="AB132" s="428"/>
      <c r="AC132" s="428"/>
      <c r="AD132" s="428"/>
      <c r="AE132" s="428"/>
      <c r="AF132" s="428"/>
      <c r="AG132" s="428"/>
      <c r="AH132" s="428"/>
      <c r="AI132" s="428"/>
      <c r="AJ132" s="428"/>
    </row>
    <row r="133" s="307" customFormat="true" ht="20.1" customHeight="true" x14ac:dyDescent="0.2">
      <c r="A133" s="1845" t="s">
        <v>375</v>
      </c>
      <c r="B133" s="1845"/>
      <c r="C133" s="1847" t="s">
        <v>150</v>
      </c>
      <c r="D133" s="1848"/>
      <c r="E133" s="1848"/>
      <c r="F133" s="1848"/>
      <c r="G133" s="1849"/>
      <c r="H133" s="1849" t="s">
        <v>38</v>
      </c>
      <c r="I133" s="1848"/>
      <c r="J133" s="1848"/>
      <c r="K133" s="1848"/>
      <c r="L133" s="1849"/>
      <c r="M133" s="1849" t="s">
        <v>37</v>
      </c>
      <c r="N133" s="1848"/>
      <c r="O133" s="1848"/>
      <c r="P133" s="1848"/>
      <c r="Q133" s="1849"/>
      <c r="R133" s="1849" t="s">
        <v>151</v>
      </c>
      <c r="S133" s="1848"/>
      <c r="T133" s="1848"/>
      <c r="U133" s="1848"/>
      <c r="V133" s="1848"/>
      <c r="W133" s="1848"/>
      <c r="X133" s="1848"/>
      <c r="Y133" s="1848"/>
      <c r="Z133" s="1848"/>
      <c r="AA133" s="1848"/>
      <c r="AB133" s="1848"/>
      <c r="AC133" s="1848"/>
      <c r="AD133" s="1848"/>
      <c r="AE133" s="1848"/>
      <c r="AF133" s="1848"/>
      <c r="AG133" s="1848"/>
      <c r="AH133" s="1848"/>
      <c r="AI133" s="1848"/>
      <c r="AJ133" s="1849"/>
    </row>
    <row r="134" s="433" customFormat="true" ht="45" customHeight="true" x14ac:dyDescent="0.2">
      <c r="A134" s="1851"/>
      <c r="B134" s="1851"/>
      <c r="C134" s="896" t="s">
        <v>0</v>
      </c>
      <c r="D134" s="897" t="s">
        <v>1</v>
      </c>
      <c r="E134" s="897" t="s">
        <v>2</v>
      </c>
      <c r="F134" s="897" t="s">
        <v>3</v>
      </c>
      <c r="G134" s="898" t="s">
        <v>4</v>
      </c>
      <c r="H134" s="897" t="s">
        <v>0</v>
      </c>
      <c r="I134" s="897" t="s">
        <v>1</v>
      </c>
      <c r="J134" s="897" t="s">
        <v>2</v>
      </c>
      <c r="K134" s="897" t="s">
        <v>3</v>
      </c>
      <c r="L134" s="898" t="s">
        <v>4</v>
      </c>
      <c r="M134" s="897" t="s">
        <v>0</v>
      </c>
      <c r="N134" s="897" t="s">
        <v>1</v>
      </c>
      <c r="O134" s="897" t="s">
        <v>2</v>
      </c>
      <c r="P134" s="897" t="s">
        <v>3</v>
      </c>
      <c r="Q134" s="898" t="s">
        <v>4</v>
      </c>
      <c r="R134" s="897" t="s">
        <v>152</v>
      </c>
      <c r="S134" s="897" t="s">
        <v>310</v>
      </c>
      <c r="T134" s="897" t="s">
        <v>154</v>
      </c>
      <c r="U134" s="897" t="s">
        <v>155</v>
      </c>
      <c r="V134" s="897" t="s">
        <v>156</v>
      </c>
      <c r="W134" s="897" t="s">
        <v>157</v>
      </c>
      <c r="X134" s="897" t="s">
        <v>311</v>
      </c>
      <c r="Y134" s="897" t="s">
        <v>159</v>
      </c>
      <c r="Z134" s="897" t="s">
        <v>160</v>
      </c>
      <c r="AA134" s="897" t="s">
        <v>162</v>
      </c>
      <c r="AB134" s="897" t="s">
        <v>163</v>
      </c>
      <c r="AC134" s="897" t="s">
        <v>164</v>
      </c>
      <c r="AD134" s="897" t="s">
        <v>312</v>
      </c>
      <c r="AE134" s="897" t="s">
        <v>165</v>
      </c>
      <c r="AF134" s="897" t="s">
        <v>166</v>
      </c>
      <c r="AG134" s="897" t="s">
        <v>167</v>
      </c>
      <c r="AH134" s="897" t="s">
        <v>168</v>
      </c>
      <c r="AI134" s="897" t="s">
        <v>169</v>
      </c>
      <c r="AJ134" s="899" t="s">
        <v>170</v>
      </c>
    </row>
    <row r="135" s="307" customFormat="true" ht="17.1" customHeight="true" x14ac:dyDescent="0.2">
      <c r="A135" s="1850" t="s">
        <v>45</v>
      </c>
      <c r="B135" s="900" t="s">
        <v>44</v>
      </c>
      <c r="C135" s="901">
        <v>9.9549961868143799E-2</v>
      </c>
      <c r="D135" s="902">
        <v>0.9754575581679964</v>
      </c>
      <c r="E135" s="902">
        <v>1.2533496902388985</v>
      </c>
      <c r="F135" s="902">
        <v>3.4557754698256136</v>
      </c>
      <c r="G135" s="903">
        <v>30.483867701388569</v>
      </c>
      <c r="H135" s="902">
        <v>10.413331695503745</v>
      </c>
      <c r="I135" s="902">
        <v>23.169719744824313</v>
      </c>
      <c r="J135" s="902">
        <v>38.750528337204635</v>
      </c>
      <c r="K135" s="902">
        <v>57.757631643549125</v>
      </c>
      <c r="L135" s="903">
        <v>74.003285423041874</v>
      </c>
      <c r="M135" s="902">
        <v>0.1181944380786782</v>
      </c>
      <c r="N135" s="902">
        <v>0.82740134413457589</v>
      </c>
      <c r="O135" s="902">
        <v>0.48764209404493158</v>
      </c>
      <c r="P135" s="902">
        <v>0.9573907640674425</v>
      </c>
      <c r="Q135" s="903">
        <v>2.4029997402502645</v>
      </c>
      <c r="R135" s="902">
        <v>8.1330347293574494</v>
      </c>
      <c r="S135" s="902">
        <v>2.8901419100645134</v>
      </c>
      <c r="T135" s="902">
        <v>2.2767938013254754</v>
      </c>
      <c r="U135" s="902">
        <v>0.49568023973522002</v>
      </c>
      <c r="V135" s="902">
        <v>0.77507892001262224</v>
      </c>
      <c r="W135" s="902">
        <v>0.34009070710862505</v>
      </c>
      <c r="X135" s="902">
        <v>2.1572661452483337</v>
      </c>
      <c r="Y135" s="902">
        <v>3.4175248728801217</v>
      </c>
      <c r="Z135" s="902">
        <v>0.19209565626922956</v>
      </c>
      <c r="AA135" s="902">
        <v>0</v>
      </c>
      <c r="AB135" s="902">
        <v>0.27113697545543614</v>
      </c>
      <c r="AC135" s="902">
        <v>57.629522600895335</v>
      </c>
      <c r="AD135" s="902">
        <v>3.7901682526748437</v>
      </c>
      <c r="AE135" s="902">
        <v>0.9899382390703827</v>
      </c>
      <c r="AF135" s="902">
        <v>0.20059098185050386</v>
      </c>
      <c r="AG135" s="902">
        <v>1.0041413159984305</v>
      </c>
      <c r="AH135" s="902">
        <v>4.0581576000516844</v>
      </c>
      <c r="AI135" s="902">
        <v>2.3114602064015672</v>
      </c>
      <c r="AJ135" s="904">
        <v>0.17398605534034597</v>
      </c>
    </row>
    <row r="136" s="307" customFormat="true" ht="17.1" customHeight="true" x14ac:dyDescent="0.2">
      <c r="A136" s="1822"/>
      <c r="B136" s="905" t="s">
        <v>43</v>
      </c>
      <c r="C136" s="906">
        <v>16.751970407883025</v>
      </c>
      <c r="D136" s="907">
        <v>30.899952448125038</v>
      </c>
      <c r="E136" s="907">
        <v>51.180247411400757</v>
      </c>
      <c r="F136" s="907">
        <v>73.736664150399065</v>
      </c>
      <c r="G136" s="908">
        <v>65.60970055850521</v>
      </c>
      <c r="H136" s="907">
        <v>58.885656244272489</v>
      </c>
      <c r="I136" s="907">
        <v>69.538130787590234</v>
      </c>
      <c r="J136" s="907">
        <v>59.631224575695875</v>
      </c>
      <c r="K136" s="907">
        <v>41.456722753557742</v>
      </c>
      <c r="L136" s="908">
        <v>25.477243701471675</v>
      </c>
      <c r="M136" s="907">
        <v>15.941512928484922</v>
      </c>
      <c r="N136" s="907">
        <v>26.311286042126365</v>
      </c>
      <c r="O136" s="907">
        <v>44.056200592231193</v>
      </c>
      <c r="P136" s="907">
        <v>64.125142586403186</v>
      </c>
      <c r="Q136" s="908">
        <v>84.591628001171799</v>
      </c>
      <c r="R136" s="907">
        <v>57.848648383308479</v>
      </c>
      <c r="S136" s="907">
        <v>70.349823106498619</v>
      </c>
      <c r="T136" s="907">
        <v>42.467858649108649</v>
      </c>
      <c r="U136" s="907">
        <v>43.147560774555913</v>
      </c>
      <c r="V136" s="907">
        <v>41.39630467613182</v>
      </c>
      <c r="W136" s="907">
        <v>48.444760517452885</v>
      </c>
      <c r="X136" s="907">
        <v>40.691625721081095</v>
      </c>
      <c r="Y136" s="907">
        <v>60.606842286935979</v>
      </c>
      <c r="Z136" s="907">
        <v>31.439908693251095</v>
      </c>
      <c r="AA136" s="907">
        <v>28.907558847129199</v>
      </c>
      <c r="AB136" s="907">
        <v>39.235944956937196</v>
      </c>
      <c r="AC136" s="907">
        <v>37.554224755240355</v>
      </c>
      <c r="AD136" s="907">
        <v>62.605864458257777</v>
      </c>
      <c r="AE136" s="907">
        <v>28.596839988164842</v>
      </c>
      <c r="AF136" s="907">
        <v>54.137982131896102</v>
      </c>
      <c r="AG136" s="907">
        <v>41.767620058557895</v>
      </c>
      <c r="AH136" s="907">
        <v>42.005615168717696</v>
      </c>
      <c r="AI136" s="907">
        <v>45.11066128271208</v>
      </c>
      <c r="AJ136" s="909">
        <v>57.895952027747512</v>
      </c>
    </row>
    <row r="137" s="307" customFormat="true" ht="17.1" customHeight="true" x14ac:dyDescent="0.2">
      <c r="A137" s="1822"/>
      <c r="B137" s="905" t="s">
        <v>42</v>
      </c>
      <c r="C137" s="906">
        <v>1.618351929494773</v>
      </c>
      <c r="D137" s="907">
        <v>2.0397374986408163</v>
      </c>
      <c r="E137" s="907">
        <v>2.6129301826043712</v>
      </c>
      <c r="F137" s="907">
        <v>2.2225847970038379</v>
      </c>
      <c r="G137" s="908">
        <v>0.79469345618665355</v>
      </c>
      <c r="H137" s="907">
        <v>1.3582069851168506</v>
      </c>
      <c r="I137" s="907">
        <v>0.99909565236476794</v>
      </c>
      <c r="J137" s="907">
        <v>0.19338589306644557</v>
      </c>
      <c r="K137" s="907">
        <v>0.74537742130204643</v>
      </c>
      <c r="L137" s="908">
        <v>0.43055513270322321</v>
      </c>
      <c r="M137" s="907">
        <v>1.4848707171366882</v>
      </c>
      <c r="N137" s="907">
        <v>1.9707735192876754</v>
      </c>
      <c r="O137" s="907">
        <v>2.8759080307691351</v>
      </c>
      <c r="P137" s="907">
        <v>2.2538759194691513</v>
      </c>
      <c r="Q137" s="908">
        <v>1.745918509499423</v>
      </c>
      <c r="R137" s="907">
        <v>0.94167949592002564</v>
      </c>
      <c r="S137" s="907">
        <v>0.36594941985136265</v>
      </c>
      <c r="T137" s="907">
        <v>2.1704111341627801</v>
      </c>
      <c r="U137" s="907">
        <v>0.9320854479730486</v>
      </c>
      <c r="V137" s="907">
        <v>0.93674871563315454</v>
      </c>
      <c r="W137" s="907">
        <v>5.0300051329917626</v>
      </c>
      <c r="X137" s="907">
        <v>2.6998163134012585</v>
      </c>
      <c r="Y137" s="907">
        <v>0.63317632238232779</v>
      </c>
      <c r="Z137" s="907">
        <v>0.93539847009511623</v>
      </c>
      <c r="AA137" s="907">
        <v>5.0595277137590795</v>
      </c>
      <c r="AB137" s="907">
        <v>0.77334007801107252</v>
      </c>
      <c r="AC137" s="907">
        <v>0.2152633307388947</v>
      </c>
      <c r="AD137" s="907">
        <v>2.3852132197876545</v>
      </c>
      <c r="AE137" s="907">
        <v>0.78533681788053245</v>
      </c>
      <c r="AF137" s="907">
        <v>3.3692787084197935</v>
      </c>
      <c r="AG137" s="907">
        <v>1.3145024569004964</v>
      </c>
      <c r="AH137" s="907">
        <v>0.75107989947119325</v>
      </c>
      <c r="AI137" s="907">
        <v>11.276207161732785</v>
      </c>
      <c r="AJ137" s="909">
        <v>0.12034091185636232</v>
      </c>
    </row>
    <row r="138" s="307" customFormat="true" ht="17.1" customHeight="true" x14ac:dyDescent="0.2">
      <c r="A138" s="1822"/>
      <c r="B138" s="905" t="s">
        <v>41</v>
      </c>
      <c r="C138" s="906">
        <v>1.1113531330902682</v>
      </c>
      <c r="D138" s="907">
        <v>0.93331332216367391</v>
      </c>
      <c r="E138" s="907">
        <v>0.93815544470607737</v>
      </c>
      <c r="F138" s="907">
        <v>0.58815021429341774</v>
      </c>
      <c r="G138" s="908">
        <v>0.61313248964343259</v>
      </c>
      <c r="H138" s="907">
        <v>2.1882480021060546</v>
      </c>
      <c r="I138" s="907">
        <v>2.5669478904106038</v>
      </c>
      <c r="J138" s="907">
        <v>1.1175652644909073</v>
      </c>
      <c r="K138" s="907">
        <v>0</v>
      </c>
      <c r="L138" s="908">
        <v>8.8915742783226795E-2</v>
      </c>
      <c r="M138" s="907">
        <v>1.154006877273287</v>
      </c>
      <c r="N138" s="907">
        <v>1.0137259885156296</v>
      </c>
      <c r="O138" s="907">
        <v>0.51233552173444674</v>
      </c>
      <c r="P138" s="907">
        <v>0.77919867462630221</v>
      </c>
      <c r="Q138" s="908">
        <v>0.39132763283562988</v>
      </c>
      <c r="R138" s="907">
        <v>0</v>
      </c>
      <c r="S138" s="907">
        <v>0.26998817210330706</v>
      </c>
      <c r="T138" s="907">
        <v>0.36589575515550538</v>
      </c>
      <c r="U138" s="907">
        <v>0.21687790189154121</v>
      </c>
      <c r="V138" s="907">
        <v>5.3153526107555332E-2</v>
      </c>
      <c r="W138" s="907">
        <v>1.0545107277534644E-2</v>
      </c>
      <c r="X138" s="907">
        <v>1.7461786758538229</v>
      </c>
      <c r="Y138" s="907">
        <v>0.16584924651127281</v>
      </c>
      <c r="Z138" s="907">
        <v>0.5041968391192333</v>
      </c>
      <c r="AA138" s="907">
        <v>0.1033724582180796</v>
      </c>
      <c r="AB138" s="907">
        <v>0</v>
      </c>
      <c r="AC138" s="907">
        <v>0.3546822334434398</v>
      </c>
      <c r="AD138" s="907">
        <v>8.9297538816516777</v>
      </c>
      <c r="AE138" s="907">
        <v>0.42723121904490213</v>
      </c>
      <c r="AF138" s="907">
        <v>1.0760584118938212</v>
      </c>
      <c r="AG138" s="907">
        <v>2.8562344021947745</v>
      </c>
      <c r="AH138" s="907">
        <v>1.0644523813715108</v>
      </c>
      <c r="AI138" s="907">
        <v>2.962619127613539</v>
      </c>
      <c r="AJ138" s="909">
        <v>0.73860294205407273</v>
      </c>
    </row>
    <row r="139" s="307" customFormat="true" ht="17.1" customHeight="true" x14ac:dyDescent="0.2">
      <c r="A139" s="1822"/>
      <c r="B139" s="905" t="s">
        <v>19</v>
      </c>
      <c r="C139" s="906">
        <v>80.418774567663775</v>
      </c>
      <c r="D139" s="907">
        <v>65.151539172902318</v>
      </c>
      <c r="E139" s="907">
        <v>44.015317271049739</v>
      </c>
      <c r="F139" s="907">
        <v>19.99682536847822</v>
      </c>
      <c r="G139" s="908">
        <v>2.4986057942760778</v>
      </c>
      <c r="H139" s="907">
        <v>27.154557073000991</v>
      </c>
      <c r="I139" s="907">
        <v>3.7261059248100596</v>
      </c>
      <c r="J139" s="907">
        <v>0.30729592954212814</v>
      </c>
      <c r="K139" s="907">
        <v>4.0268181591153439E-2</v>
      </c>
      <c r="L139" s="908">
        <v>0</v>
      </c>
      <c r="M139" s="907">
        <v>81.301415039026352</v>
      </c>
      <c r="N139" s="907">
        <v>69.876813105935568</v>
      </c>
      <c r="O139" s="907">
        <v>52.067913761220332</v>
      </c>
      <c r="P139" s="907">
        <v>31.88439205543407</v>
      </c>
      <c r="Q139" s="908">
        <v>10.868126116242971</v>
      </c>
      <c r="R139" s="907">
        <v>33.076637391414096</v>
      </c>
      <c r="S139" s="907">
        <v>26.124097391482231</v>
      </c>
      <c r="T139" s="907">
        <v>52.719040660247686</v>
      </c>
      <c r="U139" s="907">
        <v>55.207795635844228</v>
      </c>
      <c r="V139" s="907">
        <v>56.838714162114776</v>
      </c>
      <c r="W139" s="907">
        <v>46.17459853516948</v>
      </c>
      <c r="X139" s="907">
        <v>52.705113144415414</v>
      </c>
      <c r="Y139" s="907">
        <v>35.176607271290187</v>
      </c>
      <c r="Z139" s="907">
        <v>66.928400341265345</v>
      </c>
      <c r="AA139" s="907">
        <v>65.929540980893776</v>
      </c>
      <c r="AB139" s="907">
        <v>59.719577989596232</v>
      </c>
      <c r="AC139" s="907">
        <v>4.2463070796818183</v>
      </c>
      <c r="AD139" s="907">
        <v>22.289000187628137</v>
      </c>
      <c r="AE139" s="907">
        <v>69.200653735839438</v>
      </c>
      <c r="AF139" s="907">
        <v>41.216089765940183</v>
      </c>
      <c r="AG139" s="907">
        <v>53.057501766348317</v>
      </c>
      <c r="AH139" s="907">
        <v>52.120694950388113</v>
      </c>
      <c r="AI139" s="907">
        <v>38.339052221540136</v>
      </c>
      <c r="AJ139" s="909">
        <v>41.071118063001592</v>
      </c>
    </row>
    <row r="140" s="307" customFormat="true" ht="17.1" customHeight="true" x14ac:dyDescent="0.2">
      <c r="A140" s="1822" t="s">
        <v>62</v>
      </c>
      <c r="B140" s="905" t="s">
        <v>194</v>
      </c>
      <c r="C140" s="906">
        <v>9.9566750043897631E-2</v>
      </c>
      <c r="D140" s="907">
        <v>0.97560567394078312</v>
      </c>
      <c r="E140" s="907">
        <v>1.253430161950535</v>
      </c>
      <c r="F140" s="907">
        <v>3.4557754698256136</v>
      </c>
      <c r="G140" s="908">
        <v>30.48789402278485</v>
      </c>
      <c r="H140" s="907">
        <v>10.41756541279538</v>
      </c>
      <c r="I140" s="907">
        <v>23.169719744824313</v>
      </c>
      <c r="J140" s="907">
        <v>38.782956455494158</v>
      </c>
      <c r="K140" s="907">
        <v>57.757631643549125</v>
      </c>
      <c r="L140" s="908">
        <v>74.003285423041874</v>
      </c>
      <c r="M140" s="907">
        <v>0.11821810431019754</v>
      </c>
      <c r="N140" s="907">
        <v>0.8275505985292636</v>
      </c>
      <c r="O140" s="907">
        <v>0.48764209404493158</v>
      </c>
      <c r="P140" s="907">
        <v>0.9573907640674425</v>
      </c>
      <c r="Q140" s="908">
        <v>2.4029997402502645</v>
      </c>
      <c r="R140" s="907">
        <v>8.1330347293574494</v>
      </c>
      <c r="S140" s="907">
        <v>2.8901419100645134</v>
      </c>
      <c r="T140" s="907">
        <v>2.2767938013254754</v>
      </c>
      <c r="U140" s="907">
        <v>0.49568023973522002</v>
      </c>
      <c r="V140" s="907">
        <v>0.77549112088802519</v>
      </c>
      <c r="W140" s="907">
        <v>0.34009070710862505</v>
      </c>
      <c r="X140" s="907">
        <v>2.1572661452483337</v>
      </c>
      <c r="Y140" s="907">
        <v>3.4175248728801217</v>
      </c>
      <c r="Z140" s="907">
        <v>0.19254328570047841</v>
      </c>
      <c r="AA140" s="907">
        <v>0</v>
      </c>
      <c r="AB140" s="907">
        <v>0.27113697545543614</v>
      </c>
      <c r="AC140" s="907">
        <v>57.629522600895335</v>
      </c>
      <c r="AD140" s="907">
        <v>3.7901682526748437</v>
      </c>
      <c r="AE140" s="907">
        <v>0.9899382390703827</v>
      </c>
      <c r="AF140" s="907">
        <v>0.20059098185050386</v>
      </c>
      <c r="AG140" s="907">
        <v>1.0041413159984305</v>
      </c>
      <c r="AH140" s="907">
        <v>4.0581576000516844</v>
      </c>
      <c r="AI140" s="907">
        <v>2.3114602064015672</v>
      </c>
      <c r="AJ140" s="909">
        <v>0.17398605534034597</v>
      </c>
    </row>
    <row r="141" s="307" customFormat="true" ht="17.1" customHeight="true" x14ac:dyDescent="0.2">
      <c r="A141" s="1822"/>
      <c r="B141" s="905" t="s">
        <v>195</v>
      </c>
      <c r="C141" s="906">
        <v>16.754795471983027</v>
      </c>
      <c r="D141" s="907">
        <v>30.904644369672628</v>
      </c>
      <c r="E141" s="907">
        <v>51.183533455306353</v>
      </c>
      <c r="F141" s="907">
        <v>73.736664150399065</v>
      </c>
      <c r="G141" s="908">
        <v>65.618366313905753</v>
      </c>
      <c r="H141" s="907">
        <v>58.909597210368702</v>
      </c>
      <c r="I141" s="907">
        <v>69.538130787590234</v>
      </c>
      <c r="J141" s="907">
        <v>59.681126563804597</v>
      </c>
      <c r="K141" s="907">
        <v>41.456722753557742</v>
      </c>
      <c r="L141" s="908">
        <v>25.477243701471675</v>
      </c>
      <c r="M141" s="907">
        <v>15.944704919088428</v>
      </c>
      <c r="N141" s="907">
        <v>26.316032318041326</v>
      </c>
      <c r="O141" s="907">
        <v>44.056200592231193</v>
      </c>
      <c r="P141" s="907">
        <v>64.125142586403186</v>
      </c>
      <c r="Q141" s="908">
        <v>84.591628001171799</v>
      </c>
      <c r="R141" s="907">
        <v>57.848648383308479</v>
      </c>
      <c r="S141" s="907">
        <v>70.349823106498619</v>
      </c>
      <c r="T141" s="907">
        <v>42.467858649108649</v>
      </c>
      <c r="U141" s="907">
        <v>43.147560774555913</v>
      </c>
      <c r="V141" s="907">
        <v>41.418319973652324</v>
      </c>
      <c r="W141" s="907">
        <v>48.444760517452885</v>
      </c>
      <c r="X141" s="907">
        <v>40.691625721081095</v>
      </c>
      <c r="Y141" s="907">
        <v>60.606842286935979</v>
      </c>
      <c r="Z141" s="907">
        <v>31.51317129960151</v>
      </c>
      <c r="AA141" s="907">
        <v>28.907558847129199</v>
      </c>
      <c r="AB141" s="907">
        <v>39.235944956937196</v>
      </c>
      <c r="AC141" s="907">
        <v>37.554224755240355</v>
      </c>
      <c r="AD141" s="907">
        <v>62.605864458257777</v>
      </c>
      <c r="AE141" s="907">
        <v>28.596839988164842</v>
      </c>
      <c r="AF141" s="907">
        <v>54.137982131896102</v>
      </c>
      <c r="AG141" s="907">
        <v>41.767620058557895</v>
      </c>
      <c r="AH141" s="907">
        <v>42.005615168717696</v>
      </c>
      <c r="AI141" s="907">
        <v>45.11066128271208</v>
      </c>
      <c r="AJ141" s="909">
        <v>57.895952027747512</v>
      </c>
    </row>
    <row r="142" s="307" customFormat="true" ht="17.1" customHeight="true" x14ac:dyDescent="0.2">
      <c r="A142" s="1822"/>
      <c r="B142" s="905" t="s">
        <v>196</v>
      </c>
      <c r="C142" s="906">
        <v>0.60390118929535219</v>
      </c>
      <c r="D142" s="907">
        <v>1.2833883024693189</v>
      </c>
      <c r="E142" s="907">
        <v>1.324113243662298</v>
      </c>
      <c r="F142" s="907">
        <v>0.99585872708260348</v>
      </c>
      <c r="G142" s="908">
        <v>0.6690632495082518</v>
      </c>
      <c r="H142" s="907">
        <v>0.79447317109491433</v>
      </c>
      <c r="I142" s="907">
        <v>0.57177606462346431</v>
      </c>
      <c r="J142" s="907">
        <v>0.19354772674678442</v>
      </c>
      <c r="K142" s="907">
        <v>0.58150039602688053</v>
      </c>
      <c r="L142" s="908">
        <v>0.43055513270322321</v>
      </c>
      <c r="M142" s="907">
        <v>0.52753265724872356</v>
      </c>
      <c r="N142" s="907">
        <v>1.0223413316442809</v>
      </c>
      <c r="O142" s="907">
        <v>1.5090488996285563</v>
      </c>
      <c r="P142" s="907">
        <v>1.130141239376417</v>
      </c>
      <c r="Q142" s="908">
        <v>1.1193891585039057</v>
      </c>
      <c r="R142" s="907">
        <v>0</v>
      </c>
      <c r="S142" s="907">
        <v>0.23564852822933954</v>
      </c>
      <c r="T142" s="907">
        <v>0.25045847409494665</v>
      </c>
      <c r="U142" s="907">
        <v>0.85862315327412397</v>
      </c>
      <c r="V142" s="907">
        <v>0.21103404961946634</v>
      </c>
      <c r="W142" s="907">
        <v>0.22003239870316194</v>
      </c>
      <c r="X142" s="907">
        <v>0.29192088858958271</v>
      </c>
      <c r="Y142" s="907">
        <v>0.41607306348376194</v>
      </c>
      <c r="Z142" s="907">
        <v>0.46859074089515196</v>
      </c>
      <c r="AA142" s="907">
        <v>4.1237578904679557</v>
      </c>
      <c r="AB142" s="907">
        <v>0.15025708407755306</v>
      </c>
      <c r="AC142" s="907">
        <v>0.14244858567534482</v>
      </c>
      <c r="AD142" s="907">
        <v>0.76519021542150323</v>
      </c>
      <c r="AE142" s="907">
        <v>0.12923290315952743</v>
      </c>
      <c r="AF142" s="907">
        <v>2.9450129655408901</v>
      </c>
      <c r="AG142" s="907">
        <v>1.3145024569004964</v>
      </c>
      <c r="AH142" s="907">
        <v>0.75107989947119325</v>
      </c>
      <c r="AI142" s="907">
        <v>10.382990440933254</v>
      </c>
      <c r="AJ142" s="909">
        <v>0</v>
      </c>
    </row>
    <row r="143" s="307" customFormat="true" ht="17.1" customHeight="true" x14ac:dyDescent="0.2">
      <c r="A143" s="1822"/>
      <c r="B143" s="905" t="s">
        <v>197</v>
      </c>
      <c r="C143" s="906">
        <v>5.256133017930701E-2</v>
      </c>
      <c r="D143" s="907">
        <v>3.5954721296623936E-2</v>
      </c>
      <c r="E143" s="907">
        <v>0.32458093600988353</v>
      </c>
      <c r="F143" s="907">
        <v>0.40564854749480345</v>
      </c>
      <c r="G143" s="908">
        <v>0.43963478304700027</v>
      </c>
      <c r="H143" s="907">
        <v>1.5392624115731641</v>
      </c>
      <c r="I143" s="907">
        <v>2.1129151770100223</v>
      </c>
      <c r="J143" s="907">
        <v>0.79439410581990322</v>
      </c>
      <c r="K143" s="907">
        <v>0</v>
      </c>
      <c r="L143" s="908">
        <v>0</v>
      </c>
      <c r="M143" s="907">
        <v>5.3759215271902173E-2</v>
      </c>
      <c r="N143" s="907">
        <v>2.5489627396383177E-2</v>
      </c>
      <c r="O143" s="907">
        <v>0.10065839269192622</v>
      </c>
      <c r="P143" s="907">
        <v>0.24752972348297173</v>
      </c>
      <c r="Q143" s="908">
        <v>0.23296067620702282</v>
      </c>
      <c r="R143" s="907">
        <v>0</v>
      </c>
      <c r="S143" s="907">
        <v>0</v>
      </c>
      <c r="T143" s="907">
        <v>0</v>
      </c>
      <c r="U143" s="907">
        <v>0.21687790189154121</v>
      </c>
      <c r="V143" s="907">
        <v>0</v>
      </c>
      <c r="W143" s="907">
        <v>1.0545107277534644E-2</v>
      </c>
      <c r="X143" s="907">
        <v>0</v>
      </c>
      <c r="Y143" s="907">
        <v>0.16584924651127281</v>
      </c>
      <c r="Z143" s="907">
        <v>0</v>
      </c>
      <c r="AA143" s="907">
        <v>0.1033724582180796</v>
      </c>
      <c r="AB143" s="907">
        <v>0</v>
      </c>
      <c r="AC143" s="907">
        <v>0.3546822334434398</v>
      </c>
      <c r="AD143" s="907">
        <v>6.1998976881987158</v>
      </c>
      <c r="AE143" s="907">
        <v>0.20388478344957228</v>
      </c>
      <c r="AF143" s="907">
        <v>0.21282366781855</v>
      </c>
      <c r="AG143" s="907">
        <v>0</v>
      </c>
      <c r="AH143" s="907">
        <v>0.13357234043176311</v>
      </c>
      <c r="AI143" s="907">
        <v>0.81214540106763855</v>
      </c>
      <c r="AJ143" s="909">
        <v>0</v>
      </c>
    </row>
    <row r="144" s="307" customFormat="true" ht="17.1" customHeight="true" x14ac:dyDescent="0.2">
      <c r="A144" s="1822"/>
      <c r="B144" s="905" t="s">
        <v>198</v>
      </c>
      <c r="C144" s="906">
        <v>0</v>
      </c>
      <c r="D144" s="907">
        <v>1.0632251067280885E-2</v>
      </c>
      <c r="E144" s="907">
        <v>0</v>
      </c>
      <c r="F144" s="907">
        <v>7.1856205445616286E-2</v>
      </c>
      <c r="G144" s="908">
        <v>8.6411645667424888E-2</v>
      </c>
      <c r="H144" s="907">
        <v>3.6892262923050791E-2</v>
      </c>
      <c r="I144" s="907">
        <v>0.33365930126776855</v>
      </c>
      <c r="J144" s="907">
        <v>0</v>
      </c>
      <c r="K144" s="907">
        <v>0.16387702527516582</v>
      </c>
      <c r="L144" s="908">
        <v>0</v>
      </c>
      <c r="M144" s="907">
        <v>0</v>
      </c>
      <c r="N144" s="907">
        <v>1.263115888499684E-2</v>
      </c>
      <c r="O144" s="907">
        <v>0</v>
      </c>
      <c r="P144" s="907">
        <v>1.9267859563480698E-2</v>
      </c>
      <c r="Q144" s="908">
        <v>6.8371374347222499E-2</v>
      </c>
      <c r="R144" s="907">
        <v>0</v>
      </c>
      <c r="S144" s="907">
        <v>0</v>
      </c>
      <c r="T144" s="907">
        <v>0</v>
      </c>
      <c r="U144" s="907">
        <v>5.2299753106246405E-2</v>
      </c>
      <c r="V144" s="907">
        <v>0</v>
      </c>
      <c r="W144" s="907">
        <v>0</v>
      </c>
      <c r="X144" s="907">
        <v>0</v>
      </c>
      <c r="Y144" s="907">
        <v>0</v>
      </c>
      <c r="Z144" s="907">
        <v>0</v>
      </c>
      <c r="AA144" s="907">
        <v>0</v>
      </c>
      <c r="AB144" s="907">
        <v>0</v>
      </c>
      <c r="AC144" s="907">
        <v>5.5270772971735979E-2</v>
      </c>
      <c r="AD144" s="907">
        <v>1.2135857074082199</v>
      </c>
      <c r="AE144" s="907">
        <v>0</v>
      </c>
      <c r="AF144" s="907">
        <v>0</v>
      </c>
      <c r="AG144" s="907">
        <v>0</v>
      </c>
      <c r="AH144" s="907">
        <v>0</v>
      </c>
      <c r="AI144" s="907">
        <v>0</v>
      </c>
      <c r="AJ144" s="909">
        <v>0</v>
      </c>
    </row>
    <row r="145" s="307" customFormat="true" ht="17.1" customHeight="true" x14ac:dyDescent="0.2">
      <c r="A145" s="1822"/>
      <c r="B145" s="905" t="s">
        <v>199</v>
      </c>
      <c r="C145" s="906">
        <v>0.10327125466192519</v>
      </c>
      <c r="D145" s="907">
        <v>3.3868993410739338E-2</v>
      </c>
      <c r="E145" s="907">
        <v>0</v>
      </c>
      <c r="F145" s="907">
        <v>0.10555072237351652</v>
      </c>
      <c r="G145" s="908">
        <v>0</v>
      </c>
      <c r="H145" s="907">
        <v>0</v>
      </c>
      <c r="I145" s="907">
        <v>0</v>
      </c>
      <c r="J145" s="907">
        <v>0</v>
      </c>
      <c r="K145" s="907">
        <v>0</v>
      </c>
      <c r="L145" s="908">
        <v>0</v>
      </c>
      <c r="M145" s="907">
        <v>6.411022796925959E-3</v>
      </c>
      <c r="N145" s="907">
        <v>0.15646095902909046</v>
      </c>
      <c r="O145" s="907">
        <v>0</v>
      </c>
      <c r="P145" s="907">
        <v>0.12537528983919846</v>
      </c>
      <c r="Q145" s="908">
        <v>0</v>
      </c>
      <c r="R145" s="907">
        <v>9.8642231227172777E-2</v>
      </c>
      <c r="S145" s="907">
        <v>0</v>
      </c>
      <c r="T145" s="907">
        <v>0.15029734435101863</v>
      </c>
      <c r="U145" s="907">
        <v>0</v>
      </c>
      <c r="V145" s="907">
        <v>0.12059088549683791</v>
      </c>
      <c r="W145" s="907">
        <v>0</v>
      </c>
      <c r="X145" s="907">
        <v>0.31525067343420987</v>
      </c>
      <c r="Y145" s="907">
        <v>0</v>
      </c>
      <c r="Z145" s="907">
        <v>0</v>
      </c>
      <c r="AA145" s="907">
        <v>0.1522452508390017</v>
      </c>
      <c r="AB145" s="907">
        <v>0</v>
      </c>
      <c r="AC145" s="907">
        <v>0</v>
      </c>
      <c r="AD145" s="907">
        <v>0</v>
      </c>
      <c r="AE145" s="907">
        <v>0</v>
      </c>
      <c r="AF145" s="907">
        <v>0</v>
      </c>
      <c r="AG145" s="907">
        <v>0</v>
      </c>
      <c r="AH145" s="907">
        <v>0</v>
      </c>
      <c r="AI145" s="907">
        <v>0</v>
      </c>
      <c r="AJ145" s="909">
        <v>0</v>
      </c>
    </row>
    <row r="146" s="307" customFormat="true" ht="17.1" customHeight="true" x14ac:dyDescent="0.2">
      <c r="A146" s="1822"/>
      <c r="B146" s="905" t="s">
        <v>200</v>
      </c>
      <c r="C146" s="906">
        <v>0.55002863949296332</v>
      </c>
      <c r="D146" s="907">
        <v>0.32828950580664706</v>
      </c>
      <c r="E146" s="907">
        <v>0.91866446174135763</v>
      </c>
      <c r="F146" s="907">
        <v>0.94494007204597685</v>
      </c>
      <c r="G146" s="908">
        <v>3.9323524439419763E-2</v>
      </c>
      <c r="H146" s="907">
        <v>0.41721832947328424</v>
      </c>
      <c r="I146" s="907">
        <v>5.5933148651363604E-2</v>
      </c>
      <c r="J146" s="907">
        <v>0</v>
      </c>
      <c r="K146" s="907">
        <v>0</v>
      </c>
      <c r="L146" s="908">
        <v>0</v>
      </c>
      <c r="M146" s="907">
        <v>0.52839435035921234</v>
      </c>
      <c r="N146" s="907">
        <v>0.36950091839233795</v>
      </c>
      <c r="O146" s="907">
        <v>1.0927188442375309</v>
      </c>
      <c r="P146" s="907">
        <v>0.66516159285738075</v>
      </c>
      <c r="Q146" s="908">
        <v>0.55815797664829525</v>
      </c>
      <c r="R146" s="907">
        <v>0.84303726469285278</v>
      </c>
      <c r="S146" s="907">
        <v>0.13030089162202316</v>
      </c>
      <c r="T146" s="907">
        <v>1.7696553157168151</v>
      </c>
      <c r="U146" s="907">
        <v>2.1162541592678188E-2</v>
      </c>
      <c r="V146" s="907">
        <v>0.30229973790981823</v>
      </c>
      <c r="W146" s="907">
        <v>1.9815931896418202</v>
      </c>
      <c r="X146" s="907">
        <v>0.96676973699128721</v>
      </c>
      <c r="Y146" s="907">
        <v>0.21710325889856585</v>
      </c>
      <c r="Z146" s="907">
        <v>0.27790551951066567</v>
      </c>
      <c r="AA146" s="907">
        <v>0.2813094655345692</v>
      </c>
      <c r="AB146" s="907">
        <v>0.6230829939335194</v>
      </c>
      <c r="AC146" s="907">
        <v>1.754397209181387E-2</v>
      </c>
      <c r="AD146" s="907">
        <v>0.12194109455460828</v>
      </c>
      <c r="AE146" s="907">
        <v>0.48920123257427106</v>
      </c>
      <c r="AF146" s="907">
        <v>0.30148392206516417</v>
      </c>
      <c r="AG146" s="907">
        <v>0</v>
      </c>
      <c r="AH146" s="907">
        <v>0</v>
      </c>
      <c r="AI146" s="907">
        <v>0.89321672079953252</v>
      </c>
      <c r="AJ146" s="909">
        <v>0.12034091185636232</v>
      </c>
    </row>
    <row r="147" s="307" customFormat="true" ht="17.1" customHeight="true" x14ac:dyDescent="0.2">
      <c r="A147" s="1822"/>
      <c r="B147" s="905" t="s">
        <v>201</v>
      </c>
      <c r="C147" s="906">
        <v>0.29273755952708552</v>
      </c>
      <c r="D147" s="907">
        <v>2.2006487992394182E-2</v>
      </c>
      <c r="E147" s="907">
        <v>0.29959985365797315</v>
      </c>
      <c r="F147" s="907">
        <v>3.1248947969908882E-2</v>
      </c>
      <c r="G147" s="908">
        <v>0</v>
      </c>
      <c r="H147" s="907">
        <v>0</v>
      </c>
      <c r="I147" s="907">
        <v>0</v>
      </c>
      <c r="J147" s="907">
        <v>0</v>
      </c>
      <c r="K147" s="907">
        <v>0</v>
      </c>
      <c r="L147" s="908">
        <v>0</v>
      </c>
      <c r="M147" s="907">
        <v>0.32208918251677288</v>
      </c>
      <c r="N147" s="907">
        <v>3.18701334880582E-2</v>
      </c>
      <c r="O147" s="907">
        <v>0.12852858391700225</v>
      </c>
      <c r="P147" s="907">
        <v>0.24699456145820645</v>
      </c>
      <c r="Q147" s="908">
        <v>3.7109764570380156E-2</v>
      </c>
      <c r="R147" s="907">
        <v>0</v>
      </c>
      <c r="S147" s="907">
        <v>0.26998817210330706</v>
      </c>
      <c r="T147" s="907">
        <v>0.36589575515550538</v>
      </c>
      <c r="U147" s="907">
        <v>0</v>
      </c>
      <c r="V147" s="907">
        <v>0</v>
      </c>
      <c r="W147" s="907">
        <v>0</v>
      </c>
      <c r="X147" s="907">
        <v>0.14230045850233286</v>
      </c>
      <c r="Y147" s="907">
        <v>0</v>
      </c>
      <c r="Z147" s="907">
        <v>0</v>
      </c>
      <c r="AA147" s="907">
        <v>0</v>
      </c>
      <c r="AB147" s="907">
        <v>0</v>
      </c>
      <c r="AC147" s="907">
        <v>0</v>
      </c>
      <c r="AD147" s="907">
        <v>0</v>
      </c>
      <c r="AE147" s="907">
        <v>5.8806883020346118E-2</v>
      </c>
      <c r="AF147" s="907">
        <v>0</v>
      </c>
      <c r="AG147" s="907">
        <v>0</v>
      </c>
      <c r="AH147" s="907">
        <v>0.17162814504238405</v>
      </c>
      <c r="AI147" s="907">
        <v>0.20438723742017684</v>
      </c>
      <c r="AJ147" s="909">
        <v>0.54620509332061362</v>
      </c>
    </row>
    <row r="148" s="307" customFormat="true" ht="17.1" customHeight="true" x14ac:dyDescent="0.2">
      <c r="A148" s="1822"/>
      <c r="B148" s="905" t="s">
        <v>319</v>
      </c>
      <c r="C148" s="906">
        <v>80.432336446503442</v>
      </c>
      <c r="D148" s="907">
        <v>65.16143193603898</v>
      </c>
      <c r="E148" s="907">
        <v>44.018143288358885</v>
      </c>
      <c r="F148" s="907">
        <v>19.99682536847822</v>
      </c>
      <c r="G148" s="908">
        <v>2.4989358111252824</v>
      </c>
      <c r="H148" s="907">
        <v>27.165597220495403</v>
      </c>
      <c r="I148" s="907">
        <v>3.7261059248100596</v>
      </c>
      <c r="J148" s="907">
        <v>0.30755308806823561</v>
      </c>
      <c r="K148" s="907">
        <v>4.0268181591153439E-2</v>
      </c>
      <c r="L148" s="908">
        <v>0</v>
      </c>
      <c r="M148" s="907">
        <v>81.317694130855372</v>
      </c>
      <c r="N148" s="907">
        <v>69.889418139172193</v>
      </c>
      <c r="O148" s="907">
        <v>52.067913761220332</v>
      </c>
      <c r="P148" s="907">
        <v>31.88439205543407</v>
      </c>
      <c r="Q148" s="908">
        <v>10.868126116242971</v>
      </c>
      <c r="R148" s="907">
        <v>33.076637391414096</v>
      </c>
      <c r="S148" s="907">
        <v>26.124097391482231</v>
      </c>
      <c r="T148" s="907">
        <v>52.719040660247686</v>
      </c>
      <c r="U148" s="907">
        <v>55.207795635844228</v>
      </c>
      <c r="V148" s="907">
        <v>56.868942010053182</v>
      </c>
      <c r="W148" s="907">
        <v>46.17459853516948</v>
      </c>
      <c r="X148" s="907">
        <v>52.705113144415414</v>
      </c>
      <c r="Y148" s="907">
        <v>35.176607271290187</v>
      </c>
      <c r="Z148" s="907">
        <v>67.084359733377624</v>
      </c>
      <c r="AA148" s="907">
        <v>65.929540980893776</v>
      </c>
      <c r="AB148" s="907">
        <v>59.719577989596232</v>
      </c>
      <c r="AC148" s="907">
        <v>4.2463070796818183</v>
      </c>
      <c r="AD148" s="907">
        <v>22.289000187628137</v>
      </c>
      <c r="AE148" s="907">
        <v>69.200653735839438</v>
      </c>
      <c r="AF148" s="907">
        <v>41.216089765940183</v>
      </c>
      <c r="AG148" s="907">
        <v>53.057501766348317</v>
      </c>
      <c r="AH148" s="907">
        <v>52.120694950388113</v>
      </c>
      <c r="AI148" s="907">
        <v>38.339052221540136</v>
      </c>
      <c r="AJ148" s="909">
        <v>41.071118063001592</v>
      </c>
    </row>
    <row r="149" s="307" customFormat="true" ht="17.1" customHeight="true" x14ac:dyDescent="0.2">
      <c r="A149" s="1822"/>
      <c r="B149" s="905" t="s">
        <v>203</v>
      </c>
      <c r="C149" s="906">
        <v>0.36142376605488652</v>
      </c>
      <c r="D149" s="907">
        <v>0.3838681644321047</v>
      </c>
      <c r="E149" s="907">
        <v>0.37032024120609958</v>
      </c>
      <c r="F149" s="907">
        <v>0.10437907005612314</v>
      </c>
      <c r="G149" s="908">
        <v>0</v>
      </c>
      <c r="H149" s="907">
        <v>0.11017542379937727</v>
      </c>
      <c r="I149" s="907">
        <v>3.7727137822171374E-2</v>
      </c>
      <c r="J149" s="907">
        <v>0</v>
      </c>
      <c r="K149" s="907">
        <v>0</v>
      </c>
      <c r="L149" s="908">
        <v>0</v>
      </c>
      <c r="M149" s="907">
        <v>0.42283000439532392</v>
      </c>
      <c r="N149" s="907">
        <v>0.41019465790071025</v>
      </c>
      <c r="O149" s="907">
        <v>0.2741402869030477</v>
      </c>
      <c r="P149" s="907">
        <v>0.31392993783267392</v>
      </c>
      <c r="Q149" s="908">
        <v>0</v>
      </c>
      <c r="R149" s="907">
        <v>0</v>
      </c>
      <c r="S149" s="907">
        <v>0</v>
      </c>
      <c r="T149" s="907">
        <v>0</v>
      </c>
      <c r="U149" s="907">
        <v>0</v>
      </c>
      <c r="V149" s="907">
        <v>0.30332222238027412</v>
      </c>
      <c r="W149" s="907">
        <v>2.828379544646781</v>
      </c>
      <c r="X149" s="907">
        <v>1.1258750143861787</v>
      </c>
      <c r="Y149" s="907">
        <v>0</v>
      </c>
      <c r="Z149" s="907">
        <v>0.19108191480752837</v>
      </c>
      <c r="AA149" s="907">
        <v>0.50221510691755122</v>
      </c>
      <c r="AB149" s="907">
        <v>0</v>
      </c>
      <c r="AC149" s="907">
        <v>0</v>
      </c>
      <c r="AD149" s="907">
        <v>0.2844962024033233</v>
      </c>
      <c r="AE149" s="907">
        <v>0.1669026821467339</v>
      </c>
      <c r="AF149" s="907">
        <v>0.12278182081374014</v>
      </c>
      <c r="AG149" s="907">
        <v>0</v>
      </c>
      <c r="AH149" s="907">
        <v>0</v>
      </c>
      <c r="AI149" s="907">
        <v>0</v>
      </c>
      <c r="AJ149" s="909">
        <v>0</v>
      </c>
    </row>
    <row r="150" s="307" customFormat="true" ht="17.1" customHeight="true" x14ac:dyDescent="0.2">
      <c r="A150" s="1822"/>
      <c r="B150" s="905" t="s">
        <v>204</v>
      </c>
      <c r="C150" s="906">
        <v>2.3083745197823743E-2</v>
      </c>
      <c r="D150" s="907">
        <v>0.30940421666191475</v>
      </c>
      <c r="E150" s="907">
        <v>0.11155494701552342</v>
      </c>
      <c r="F150" s="907">
        <v>8.7376278958400874E-3</v>
      </c>
      <c r="G150" s="908">
        <v>0</v>
      </c>
      <c r="H150" s="907">
        <v>0</v>
      </c>
      <c r="I150" s="907">
        <v>5.5304045898352909E-2</v>
      </c>
      <c r="J150" s="907">
        <v>0</v>
      </c>
      <c r="K150" s="907">
        <v>0</v>
      </c>
      <c r="L150" s="908">
        <v>0</v>
      </c>
      <c r="M150" s="907">
        <v>2.7407910737904034E-2</v>
      </c>
      <c r="N150" s="907">
        <v>0.29671887255161344</v>
      </c>
      <c r="O150" s="907">
        <v>0.15935392252118397</v>
      </c>
      <c r="P150" s="907">
        <v>4.3918045062824297E-2</v>
      </c>
      <c r="Q150" s="908">
        <v>0</v>
      </c>
      <c r="R150" s="907">
        <v>0</v>
      </c>
      <c r="S150" s="907">
        <v>0</v>
      </c>
      <c r="T150" s="907">
        <v>0</v>
      </c>
      <c r="U150" s="907">
        <v>0</v>
      </c>
      <c r="V150" s="907">
        <v>0</v>
      </c>
      <c r="W150" s="907">
        <v>0</v>
      </c>
      <c r="X150" s="907">
        <v>1.6038782173514898</v>
      </c>
      <c r="Y150" s="907">
        <v>0</v>
      </c>
      <c r="Z150" s="907">
        <v>0</v>
      </c>
      <c r="AA150" s="907">
        <v>0</v>
      </c>
      <c r="AB150" s="907">
        <v>0</v>
      </c>
      <c r="AC150" s="907">
        <v>0</v>
      </c>
      <c r="AD150" s="907">
        <v>7.929965579060573E-2</v>
      </c>
      <c r="AE150" s="907">
        <v>0</v>
      </c>
      <c r="AF150" s="907">
        <v>0</v>
      </c>
      <c r="AG150" s="907">
        <v>0</v>
      </c>
      <c r="AH150" s="907">
        <v>0</v>
      </c>
      <c r="AI150" s="907">
        <v>0.17268789616284683</v>
      </c>
      <c r="AJ150" s="909">
        <v>0.19239784873345916</v>
      </c>
    </row>
    <row r="151" s="307" customFormat="true" ht="17.1" customHeight="true" x14ac:dyDescent="0.2">
      <c r="A151" s="1822"/>
      <c r="B151" s="905" t="s">
        <v>205</v>
      </c>
      <c r="C151" s="906">
        <v>0.72629384706028621</v>
      </c>
      <c r="D151" s="907">
        <v>0.55090537721043886</v>
      </c>
      <c r="E151" s="907">
        <v>0.19605941109095271</v>
      </c>
      <c r="F151" s="907">
        <v>0.14251509093286535</v>
      </c>
      <c r="G151" s="908">
        <v>0.16037064952196636</v>
      </c>
      <c r="H151" s="907">
        <v>0.60921855747685161</v>
      </c>
      <c r="I151" s="907">
        <v>0.39872866750222852</v>
      </c>
      <c r="J151" s="907">
        <v>0.240422060066287</v>
      </c>
      <c r="K151" s="907">
        <v>0</v>
      </c>
      <c r="L151" s="908">
        <v>8.8915742783226795E-2</v>
      </c>
      <c r="M151" s="907">
        <v>0.73095850241915195</v>
      </c>
      <c r="N151" s="907">
        <v>0.64179128496957727</v>
      </c>
      <c r="O151" s="907">
        <v>0.12379462260433427</v>
      </c>
      <c r="P151" s="907">
        <v>0.2407563446223</v>
      </c>
      <c r="Q151" s="908">
        <v>0.12125719205822688</v>
      </c>
      <c r="R151" s="907">
        <v>0</v>
      </c>
      <c r="S151" s="907">
        <v>0</v>
      </c>
      <c r="T151" s="907">
        <v>0</v>
      </c>
      <c r="U151" s="907">
        <v>0</v>
      </c>
      <c r="V151" s="907">
        <v>0</v>
      </c>
      <c r="W151" s="907">
        <v>0</v>
      </c>
      <c r="X151" s="907">
        <v>0</v>
      </c>
      <c r="Y151" s="907">
        <v>0</v>
      </c>
      <c r="Z151" s="907">
        <v>0.27234750610707703</v>
      </c>
      <c r="AA151" s="907">
        <v>0</v>
      </c>
      <c r="AB151" s="907">
        <v>0</v>
      </c>
      <c r="AC151" s="907">
        <v>0</v>
      </c>
      <c r="AD151" s="907">
        <v>2.6505565376623572</v>
      </c>
      <c r="AE151" s="907">
        <v>0.16453955257498379</v>
      </c>
      <c r="AF151" s="907">
        <v>0.86323474407527101</v>
      </c>
      <c r="AG151" s="907">
        <v>2.8562344021947745</v>
      </c>
      <c r="AH151" s="907">
        <v>0.75925189589736364</v>
      </c>
      <c r="AI151" s="907">
        <v>1.7733985929628766</v>
      </c>
      <c r="AJ151" s="909">
        <v>0</v>
      </c>
    </row>
    <row r="152" s="307" customFormat="true" ht="17.1" customHeight="true" x14ac:dyDescent="0.2">
      <c r="A152" s="1822" t="s">
        <v>193</v>
      </c>
      <c r="B152" s="905" t="s">
        <v>49</v>
      </c>
      <c r="C152" s="906">
        <v>4.762579271750492</v>
      </c>
      <c r="D152" s="907">
        <v>8.4759341738154017</v>
      </c>
      <c r="E152" s="907">
        <v>10.374480877652656</v>
      </c>
      <c r="F152" s="907">
        <v>12.83356739896176</v>
      </c>
      <c r="G152" s="908">
        <v>6.3401237003328488</v>
      </c>
      <c r="H152" s="907">
        <v>16.977604973763938</v>
      </c>
      <c r="I152" s="907">
        <v>9.5596234917559819</v>
      </c>
      <c r="J152" s="907">
        <v>6.6324699434871555</v>
      </c>
      <c r="K152" s="907">
        <v>2.5429513377328279</v>
      </c>
      <c r="L152" s="908">
        <v>1.290705025304995</v>
      </c>
      <c r="M152" s="907">
        <v>4.3033168830320117</v>
      </c>
      <c r="N152" s="907">
        <v>7.1085896633525127</v>
      </c>
      <c r="O152" s="907">
        <v>9.3311585094618987</v>
      </c>
      <c r="P152" s="907">
        <v>12.465335423307575</v>
      </c>
      <c r="Q152" s="908">
        <v>10.663748273070803</v>
      </c>
      <c r="R152" s="907">
        <v>8.9836700159005911</v>
      </c>
      <c r="S152" s="907">
        <v>15.435151429603417</v>
      </c>
      <c r="T152" s="907">
        <v>9.1217034628695828</v>
      </c>
      <c r="U152" s="907">
        <v>6.5097140377006939</v>
      </c>
      <c r="V152" s="907">
        <v>5.5546581776234412</v>
      </c>
      <c r="W152" s="907">
        <v>12.852444625042539</v>
      </c>
      <c r="X152" s="907">
        <v>4.6610474815515532</v>
      </c>
      <c r="Y152" s="907">
        <v>12.654995865324464</v>
      </c>
      <c r="Z152" s="907">
        <v>6.6445593005999752</v>
      </c>
      <c r="AA152" s="907">
        <v>3.1004424663031096</v>
      </c>
      <c r="AB152" s="907">
        <v>5.5367595389176874</v>
      </c>
      <c r="AC152" s="907">
        <v>8.1751522834914532</v>
      </c>
      <c r="AD152" s="907">
        <v>4.281963947131155</v>
      </c>
      <c r="AE152" s="907">
        <v>5.663302032784701</v>
      </c>
      <c r="AF152" s="907">
        <v>5.6157075773723726</v>
      </c>
      <c r="AG152" s="907">
        <v>4.0843614262399957</v>
      </c>
      <c r="AH152" s="907">
        <v>8.1554238043000407</v>
      </c>
      <c r="AI152" s="907">
        <v>11.361981730177497</v>
      </c>
      <c r="AJ152" s="909">
        <v>8.4745881523592228</v>
      </c>
    </row>
    <row r="153" s="307" customFormat="true" ht="17.1" customHeight="true" x14ac:dyDescent="0.2">
      <c r="A153" s="1822"/>
      <c r="B153" s="905" t="s">
        <v>48</v>
      </c>
      <c r="C153" s="906">
        <v>13.70729302749546</v>
      </c>
      <c r="D153" s="907">
        <v>25.439213331118498</v>
      </c>
      <c r="E153" s="907">
        <v>44.672046406591427</v>
      </c>
      <c r="F153" s="907">
        <v>66.581457018266804</v>
      </c>
      <c r="G153" s="908">
        <v>90.548138015747739</v>
      </c>
      <c r="H153" s="907">
        <v>53.679589951129159</v>
      </c>
      <c r="I153" s="907">
        <v>84.147322693023341</v>
      </c>
      <c r="J153" s="907">
        <v>91.942668862479792</v>
      </c>
      <c r="K153" s="907">
        <v>97.416780480676053</v>
      </c>
      <c r="L153" s="908">
        <v>98.620379231911741</v>
      </c>
      <c r="M153" s="907">
        <v>13.241261200668278</v>
      </c>
      <c r="N153" s="907">
        <v>22.000871242196105</v>
      </c>
      <c r="O153" s="907">
        <v>38.088592207583332</v>
      </c>
      <c r="P153" s="907">
        <v>54.871073846632243</v>
      </c>
      <c r="Q153" s="908">
        <v>78.076797977850759</v>
      </c>
      <c r="R153" s="907">
        <v>57.939692592685375</v>
      </c>
      <c r="S153" s="907">
        <v>58.170763006811065</v>
      </c>
      <c r="T153" s="907">
        <v>37.793360121727318</v>
      </c>
      <c r="U153" s="907">
        <v>38.065612424563476</v>
      </c>
      <c r="V153" s="907">
        <v>37.553474134154179</v>
      </c>
      <c r="W153" s="907">
        <v>40.962411732510773</v>
      </c>
      <c r="X153" s="907">
        <v>40.887660698179126</v>
      </c>
      <c r="Y153" s="907">
        <v>52.002547616873962</v>
      </c>
      <c r="Z153" s="907">
        <v>25.922843519015466</v>
      </c>
      <c r="AA153" s="907">
        <v>30.866644094585173</v>
      </c>
      <c r="AB153" s="907">
        <v>34.743662471486033</v>
      </c>
      <c r="AC153" s="907">
        <v>87.223858403383289</v>
      </c>
      <c r="AD153" s="907">
        <v>64.499281983589157</v>
      </c>
      <c r="AE153" s="907">
        <v>24.708813012331063</v>
      </c>
      <c r="AF153" s="907">
        <v>52.092144244794049</v>
      </c>
      <c r="AG153" s="907">
        <v>40.001902405216825</v>
      </c>
      <c r="AH153" s="907">
        <v>38.659428863940548</v>
      </c>
      <c r="AI153" s="907">
        <v>47.336346920668973</v>
      </c>
      <c r="AJ153" s="909">
        <v>49.715690842585012</v>
      </c>
    </row>
    <row r="154" s="307" customFormat="true" ht="17.1" customHeight="true" x14ac:dyDescent="0.2">
      <c r="A154" s="1822"/>
      <c r="B154" s="905" t="s">
        <v>191</v>
      </c>
      <c r="C154" s="906">
        <v>81.530127700754093</v>
      </c>
      <c r="D154" s="907">
        <v>66.084852495065988</v>
      </c>
      <c r="E154" s="907">
        <v>44.953472715755822</v>
      </c>
      <c r="F154" s="907">
        <v>20.584975582771644</v>
      </c>
      <c r="G154" s="908">
        <v>3.11173828391951</v>
      </c>
      <c r="H154" s="907">
        <v>29.342805075107027</v>
      </c>
      <c r="I154" s="907">
        <v>6.2930538152206612</v>
      </c>
      <c r="J154" s="907">
        <v>1.4248611940330356</v>
      </c>
      <c r="K154" s="907">
        <v>4.0268181591153439E-2</v>
      </c>
      <c r="L154" s="908">
        <v>8.8915742783226795E-2</v>
      </c>
      <c r="M154" s="907">
        <v>82.455421916299628</v>
      </c>
      <c r="N154" s="907">
        <v>70.890539094451185</v>
      </c>
      <c r="O154" s="907">
        <v>52.580249282954775</v>
      </c>
      <c r="P154" s="907">
        <v>32.663590730060378</v>
      </c>
      <c r="Q154" s="908">
        <v>11.259453749078601</v>
      </c>
      <c r="R154" s="907">
        <v>33.076637391414096</v>
      </c>
      <c r="S154" s="907">
        <v>26.394085563585545</v>
      </c>
      <c r="T154" s="907">
        <v>53.084936415403192</v>
      </c>
      <c r="U154" s="907">
        <v>55.424673537735757</v>
      </c>
      <c r="V154" s="907">
        <v>56.891867688222334</v>
      </c>
      <c r="W154" s="907">
        <v>46.185143642447017</v>
      </c>
      <c r="X154" s="907">
        <v>54.451291820269233</v>
      </c>
      <c r="Y154" s="907">
        <v>35.342456517801466</v>
      </c>
      <c r="Z154" s="907">
        <v>67.432597180384576</v>
      </c>
      <c r="AA154" s="907">
        <v>66.032913439111866</v>
      </c>
      <c r="AB154" s="907">
        <v>59.719577989596232</v>
      </c>
      <c r="AC154" s="907">
        <v>4.6009893131252593</v>
      </c>
      <c r="AD154" s="907">
        <v>31.218754069279825</v>
      </c>
      <c r="AE154" s="907">
        <v>69.627884954884351</v>
      </c>
      <c r="AF154" s="907">
        <v>42.292148177834008</v>
      </c>
      <c r="AG154" s="907">
        <v>55.913736168543103</v>
      </c>
      <c r="AH154" s="907">
        <v>53.185147331759616</v>
      </c>
      <c r="AI154" s="907">
        <v>41.301671349153672</v>
      </c>
      <c r="AJ154" s="909">
        <v>41.809721005055664</v>
      </c>
    </row>
    <row r="155" s="307" customFormat="true" ht="17.1" customHeight="true" x14ac:dyDescent="0.2">
      <c r="A155" s="1822" t="s">
        <v>206</v>
      </c>
      <c r="B155" s="905" t="s">
        <v>49</v>
      </c>
      <c r="C155" s="906">
        <v>25.435701444607378</v>
      </c>
      <c r="D155" s="907">
        <v>24.653094636409289</v>
      </c>
      <c r="E155" s="907">
        <v>18.655672853055417</v>
      </c>
      <c r="F155" s="907">
        <v>16.138409407093441</v>
      </c>
      <c r="G155" s="908">
        <v>6.5283597627521228</v>
      </c>
      <c r="H155" s="907">
        <v>23.851074527759888</v>
      </c>
      <c r="I155" s="907">
        <v>9.9296113277498836</v>
      </c>
      <c r="J155" s="907">
        <v>6.6529140776436888</v>
      </c>
      <c r="K155" s="907">
        <v>2.5439757505076765</v>
      </c>
      <c r="L155" s="908">
        <v>1.290705025304995</v>
      </c>
      <c r="M155" s="907">
        <v>24.224847359912971</v>
      </c>
      <c r="N155" s="907">
        <v>24.086191022596719</v>
      </c>
      <c r="O155" s="907">
        <v>19.568286454767161</v>
      </c>
      <c r="P155" s="907">
        <v>18.387637009328323</v>
      </c>
      <c r="Q155" s="908">
        <v>12.014771511421038</v>
      </c>
      <c r="R155" s="907">
        <v>13.423817431953175</v>
      </c>
      <c r="S155" s="907">
        <v>20.893350720054382</v>
      </c>
      <c r="T155" s="907">
        <v>19.292551568851806</v>
      </c>
      <c r="U155" s="907">
        <v>14.533140599148521</v>
      </c>
      <c r="V155" s="907">
        <v>12.869538221096729</v>
      </c>
      <c r="W155" s="907">
        <v>23.878028357002133</v>
      </c>
      <c r="X155" s="907">
        <v>9.8552883650702423</v>
      </c>
      <c r="Y155" s="907">
        <v>19.522267090040273</v>
      </c>
      <c r="Z155" s="907">
        <v>20.221064119397429</v>
      </c>
      <c r="AA155" s="907">
        <v>9.1000900943671326</v>
      </c>
      <c r="AB155" s="907">
        <v>13.74553508274477</v>
      </c>
      <c r="AC155" s="907">
        <v>8.5376887660034573</v>
      </c>
      <c r="AD155" s="907">
        <v>6.7928234566056718</v>
      </c>
      <c r="AE155" s="907">
        <v>19.049712178669079</v>
      </c>
      <c r="AF155" s="907">
        <v>9.970876717220758</v>
      </c>
      <c r="AG155" s="907">
        <v>8.8005221206325928</v>
      </c>
      <c r="AH155" s="907">
        <v>17.391756084834586</v>
      </c>
      <c r="AI155" s="907">
        <v>20.304814682709825</v>
      </c>
      <c r="AJ155" s="909">
        <v>14.381043511769869</v>
      </c>
    </row>
    <row r="156" s="307" customFormat="true" ht="17.1" customHeight="true" x14ac:dyDescent="0.2">
      <c r="A156" s="1822"/>
      <c r="B156" s="905" t="s">
        <v>48</v>
      </c>
      <c r="C156" s="906">
        <v>74.564298555392725</v>
      </c>
      <c r="D156" s="907">
        <v>75.303339794625359</v>
      </c>
      <c r="E156" s="907">
        <v>81.344327146944607</v>
      </c>
      <c r="F156" s="907">
        <v>83.861590592906651</v>
      </c>
      <c r="G156" s="908">
        <v>93.471640237247854</v>
      </c>
      <c r="H156" s="907">
        <v>76.14892547224018</v>
      </c>
      <c r="I156" s="907">
        <v>90.070388672250118</v>
      </c>
      <c r="J156" s="907">
        <v>93.347085922356271</v>
      </c>
      <c r="K156" s="907">
        <v>97.456024249492344</v>
      </c>
      <c r="L156" s="908">
        <v>98.709294974694984</v>
      </c>
      <c r="M156" s="907">
        <v>75.7751526400871</v>
      </c>
      <c r="N156" s="907">
        <v>75.85393588991937</v>
      </c>
      <c r="O156" s="907">
        <v>80.431713545232824</v>
      </c>
      <c r="P156" s="907">
        <v>81.612362990671755</v>
      </c>
      <c r="Q156" s="908">
        <v>87.985228488579111</v>
      </c>
      <c r="R156" s="907">
        <v>86.576182568046875</v>
      </c>
      <c r="S156" s="907">
        <v>79.106649279945657</v>
      </c>
      <c r="T156" s="907">
        <v>80.707448431148265</v>
      </c>
      <c r="U156" s="907">
        <v>85.466859400851419</v>
      </c>
      <c r="V156" s="907">
        <v>87.130461778903296</v>
      </c>
      <c r="W156" s="907">
        <v>76.121971642997948</v>
      </c>
      <c r="X156" s="907">
        <v>90.144711634929777</v>
      </c>
      <c r="Y156" s="907">
        <v>80.477732909959656</v>
      </c>
      <c r="Z156" s="907">
        <v>79.472296446444474</v>
      </c>
      <c r="AA156" s="907">
        <v>90.89990990563291</v>
      </c>
      <c r="AB156" s="907">
        <v>86.254464917255262</v>
      </c>
      <c r="AC156" s="907">
        <v>91.462311233996559</v>
      </c>
      <c r="AD156" s="907">
        <v>93.207176543394354</v>
      </c>
      <c r="AE156" s="907">
        <v>80.950287821330932</v>
      </c>
      <c r="AF156" s="907">
        <v>90.029123282779395</v>
      </c>
      <c r="AG156" s="907">
        <v>91.199477879367379</v>
      </c>
      <c r="AH156" s="907">
        <v>82.608243915165417</v>
      </c>
      <c r="AI156" s="907">
        <v>79.695185317290253</v>
      </c>
      <c r="AJ156" s="909">
        <v>85.618956488230111</v>
      </c>
    </row>
    <row r="157" s="307" customFormat="true" ht="17.1" customHeight="true" x14ac:dyDescent="0.2">
      <c r="A157" s="1823"/>
      <c r="B157" s="910" t="s">
        <v>191</v>
      </c>
      <c r="C157" s="911">
        <v>0</v>
      </c>
      <c r="D157" s="912">
        <v>4.3565568965390954E-2</v>
      </c>
      <c r="E157" s="912">
        <v>0</v>
      </c>
      <c r="F157" s="912">
        <v>0</v>
      </c>
      <c r="G157" s="913">
        <v>0</v>
      </c>
      <c r="H157" s="912">
        <v>0</v>
      </c>
      <c r="I157" s="912">
        <v>0</v>
      </c>
      <c r="J157" s="912">
        <v>0</v>
      </c>
      <c r="K157" s="912">
        <v>0</v>
      </c>
      <c r="L157" s="913">
        <v>0</v>
      </c>
      <c r="M157" s="912">
        <v>0</v>
      </c>
      <c r="N157" s="912">
        <v>5.9873087483938672E-2</v>
      </c>
      <c r="O157" s="912">
        <v>0</v>
      </c>
      <c r="P157" s="912">
        <v>0</v>
      </c>
      <c r="Q157" s="913">
        <v>0</v>
      </c>
      <c r="R157" s="912">
        <v>0</v>
      </c>
      <c r="S157" s="912">
        <v>0</v>
      </c>
      <c r="T157" s="912">
        <v>0</v>
      </c>
      <c r="U157" s="912">
        <v>0</v>
      </c>
      <c r="V157" s="912">
        <v>0</v>
      </c>
      <c r="W157" s="912">
        <v>0</v>
      </c>
      <c r="X157" s="912">
        <v>0</v>
      </c>
      <c r="Y157" s="912">
        <v>0</v>
      </c>
      <c r="Z157" s="912">
        <v>0.30663943415815775</v>
      </c>
      <c r="AA157" s="912">
        <v>0</v>
      </c>
      <c r="AB157" s="912">
        <v>0</v>
      </c>
      <c r="AC157" s="912">
        <v>0</v>
      </c>
      <c r="AD157" s="912">
        <v>0</v>
      </c>
      <c r="AE157" s="912">
        <v>0</v>
      </c>
      <c r="AF157" s="912">
        <v>0</v>
      </c>
      <c r="AG157" s="912">
        <v>0</v>
      </c>
      <c r="AH157" s="912">
        <v>0</v>
      </c>
      <c r="AI157" s="912">
        <v>0</v>
      </c>
      <c r="AJ157" s="914">
        <v>0</v>
      </c>
    </row>
    <row r="158" s="307" customFormat="true" ht="15" customHeight="true" x14ac:dyDescent="0.2">
      <c r="A158" s="738"/>
      <c r="B158" s="739"/>
      <c r="C158" s="740"/>
      <c r="D158" s="741"/>
      <c r="E158" s="741"/>
      <c r="F158" s="741"/>
      <c r="G158" s="742"/>
      <c r="H158" s="741"/>
      <c r="I158" s="741"/>
      <c r="J158" s="741"/>
      <c r="K158" s="741"/>
      <c r="L158" s="742"/>
      <c r="M158" s="741"/>
      <c r="N158" s="741"/>
      <c r="O158" s="741"/>
      <c r="P158" s="741"/>
      <c r="Q158" s="742"/>
      <c r="R158" s="741"/>
      <c r="S158" s="741"/>
      <c r="T158" s="741"/>
      <c r="U158" s="741"/>
      <c r="V158" s="741"/>
      <c r="W158" s="741"/>
      <c r="X158" s="741"/>
      <c r="Y158" s="741"/>
      <c r="Z158" s="741"/>
      <c r="AA158" s="741"/>
      <c r="AB158" s="743"/>
    </row>
    <row r="159" s="307" customFormat="true" ht="20.1" customHeight="true" x14ac:dyDescent="0.2">
      <c r="A159" s="1845" t="s">
        <v>376</v>
      </c>
      <c r="B159" s="1845"/>
      <c r="C159" s="1847" t="s">
        <v>150</v>
      </c>
      <c r="D159" s="1848"/>
      <c r="E159" s="1848"/>
      <c r="F159" s="1848"/>
      <c r="G159" s="1849"/>
      <c r="H159" s="1849" t="s">
        <v>38</v>
      </c>
      <c r="I159" s="1848"/>
      <c r="J159" s="1848"/>
      <c r="K159" s="1848"/>
      <c r="L159" s="1849"/>
      <c r="M159" s="1849" t="s">
        <v>37</v>
      </c>
      <c r="N159" s="1848"/>
      <c r="O159" s="1848"/>
      <c r="P159" s="1848"/>
      <c r="Q159" s="1849"/>
      <c r="R159" s="1849" t="s">
        <v>151</v>
      </c>
      <c r="S159" s="1848"/>
      <c r="T159" s="1848"/>
      <c r="U159" s="1848"/>
      <c r="V159" s="1848"/>
      <c r="W159" s="1848"/>
      <c r="X159" s="1848"/>
      <c r="Y159" s="1848"/>
      <c r="Z159" s="1848"/>
      <c r="AA159" s="1848"/>
      <c r="AB159" s="1848"/>
      <c r="AC159" s="1848"/>
      <c r="AD159" s="1848"/>
      <c r="AE159" s="1848"/>
      <c r="AF159" s="1848"/>
      <c r="AG159" s="1848"/>
      <c r="AH159" s="1848"/>
      <c r="AI159" s="1848"/>
      <c r="AJ159" s="1849"/>
    </row>
    <row r="160" s="433" customFormat="true" ht="45" customHeight="true" x14ac:dyDescent="0.2">
      <c r="A160" s="1851"/>
      <c r="B160" s="1851"/>
      <c r="C160" s="896" t="s">
        <v>0</v>
      </c>
      <c r="D160" s="897" t="s">
        <v>1</v>
      </c>
      <c r="E160" s="897" t="s">
        <v>2</v>
      </c>
      <c r="F160" s="897" t="s">
        <v>3</v>
      </c>
      <c r="G160" s="898" t="s">
        <v>4</v>
      </c>
      <c r="H160" s="897" t="s">
        <v>0</v>
      </c>
      <c r="I160" s="897" t="s">
        <v>1</v>
      </c>
      <c r="J160" s="897" t="s">
        <v>2</v>
      </c>
      <c r="K160" s="897" t="s">
        <v>3</v>
      </c>
      <c r="L160" s="898" t="s">
        <v>4</v>
      </c>
      <c r="M160" s="897" t="s">
        <v>0</v>
      </c>
      <c r="N160" s="897" t="s">
        <v>1</v>
      </c>
      <c r="O160" s="897" t="s">
        <v>2</v>
      </c>
      <c r="P160" s="897" t="s">
        <v>3</v>
      </c>
      <c r="Q160" s="898" t="s">
        <v>4</v>
      </c>
      <c r="R160" s="897" t="s">
        <v>152</v>
      </c>
      <c r="S160" s="897" t="s">
        <v>310</v>
      </c>
      <c r="T160" s="897" t="s">
        <v>154</v>
      </c>
      <c r="U160" s="897" t="s">
        <v>155</v>
      </c>
      <c r="V160" s="897" t="s">
        <v>156</v>
      </c>
      <c r="W160" s="897" t="s">
        <v>157</v>
      </c>
      <c r="X160" s="897" t="s">
        <v>311</v>
      </c>
      <c r="Y160" s="897" t="s">
        <v>159</v>
      </c>
      <c r="Z160" s="897" t="s">
        <v>160</v>
      </c>
      <c r="AA160" s="897" t="s">
        <v>162</v>
      </c>
      <c r="AB160" s="897" t="s">
        <v>163</v>
      </c>
      <c r="AC160" s="897" t="s">
        <v>164</v>
      </c>
      <c r="AD160" s="897" t="s">
        <v>312</v>
      </c>
      <c r="AE160" s="897" t="s">
        <v>165</v>
      </c>
      <c r="AF160" s="897" t="s">
        <v>166</v>
      </c>
      <c r="AG160" s="897" t="s">
        <v>167</v>
      </c>
      <c r="AH160" s="897" t="s">
        <v>168</v>
      </c>
      <c r="AI160" s="897" t="s">
        <v>169</v>
      </c>
      <c r="AJ160" s="899" t="s">
        <v>170</v>
      </c>
    </row>
    <row r="161" s="307" customFormat="true" ht="17.1" customHeight="true" x14ac:dyDescent="0.2">
      <c r="A161" s="1850" t="s">
        <v>18</v>
      </c>
      <c r="B161" s="900" t="s">
        <v>14</v>
      </c>
      <c r="C161" s="915">
        <v>2727.4861419999979</v>
      </c>
      <c r="D161" s="916">
        <v>5010.2879719999964</v>
      </c>
      <c r="E161" s="916">
        <v>8129.3121589999964</v>
      </c>
      <c r="F161" s="916">
        <v>11729.256999999991</v>
      </c>
      <c r="G161" s="917">
        <v>14311.351067000021</v>
      </c>
      <c r="H161" s="916">
        <v>1648.4195100000004</v>
      </c>
      <c r="I161" s="916">
        <v>2186.6347960000003</v>
      </c>
      <c r="J161" s="916">
        <v>2299.7310310000007</v>
      </c>
      <c r="K161" s="916">
        <v>2335.9710479999981</v>
      </c>
      <c r="L161" s="917">
        <v>2326.9205569999995</v>
      </c>
      <c r="M161" s="916">
        <v>2182.1552549999983</v>
      </c>
      <c r="N161" s="916">
        <v>3619.9082369999987</v>
      </c>
      <c r="O161" s="916">
        <v>5898.578375000001</v>
      </c>
      <c r="P161" s="916">
        <v>8372.7291449999902</v>
      </c>
      <c r="Q161" s="917">
        <v>11036.646385999982</v>
      </c>
      <c r="R161" s="916">
        <v>2121.4327850000009</v>
      </c>
      <c r="S161" s="916">
        <v>4229.0358760000008</v>
      </c>
      <c r="T161" s="916">
        <v>4510.6961809999957</v>
      </c>
      <c r="U161" s="916">
        <v>1164.3505249999998</v>
      </c>
      <c r="V161" s="916">
        <v>2019.3656409999992</v>
      </c>
      <c r="W161" s="916">
        <v>1969.5986019999991</v>
      </c>
      <c r="X161" s="916">
        <v>1477.3146149999991</v>
      </c>
      <c r="Y161" s="916">
        <v>3697.8103660000024</v>
      </c>
      <c r="Z161" s="916">
        <v>720.27093199999956</v>
      </c>
      <c r="AA161" s="916">
        <v>533.60376699999972</v>
      </c>
      <c r="AB161" s="916">
        <v>484.92499999999939</v>
      </c>
      <c r="AC161" s="916">
        <v>6610.1113920000053</v>
      </c>
      <c r="AD161" s="916">
        <v>1119.3350689999988</v>
      </c>
      <c r="AE161" s="916">
        <v>552.69591600000024</v>
      </c>
      <c r="AF161" s="916">
        <v>2894.1374519999963</v>
      </c>
      <c r="AG161" s="916">
        <v>1254.151582000002</v>
      </c>
      <c r="AH161" s="916">
        <v>2268.5735919999997</v>
      </c>
      <c r="AI161" s="916">
        <v>1615.8596899999995</v>
      </c>
      <c r="AJ161" s="918">
        <v>2664.425357000001</v>
      </c>
    </row>
    <row r="162" s="307" customFormat="true" ht="17.1" customHeight="true" x14ac:dyDescent="0.2">
      <c r="A162" s="1822"/>
      <c r="B162" s="905" t="s">
        <v>51</v>
      </c>
      <c r="C162" s="919">
        <v>12039.730965999999</v>
      </c>
      <c r="D162" s="920">
        <v>9762.7215550000165</v>
      </c>
      <c r="E162" s="920">
        <v>6638.7623409999997</v>
      </c>
      <c r="F162" s="920">
        <v>3040.3122170000015</v>
      </c>
      <c r="G162" s="921">
        <v>459.63441000000006</v>
      </c>
      <c r="H162" s="920">
        <v>684.56230699999969</v>
      </c>
      <c r="I162" s="920">
        <v>146.84728299999992</v>
      </c>
      <c r="J162" s="920">
        <v>33.241622</v>
      </c>
      <c r="K162" s="920">
        <v>0.94103199999999998</v>
      </c>
      <c r="L162" s="921">
        <v>2.07084</v>
      </c>
      <c r="M162" s="920">
        <v>10255.620361999989</v>
      </c>
      <c r="N162" s="920">
        <v>8815.595975000002</v>
      </c>
      <c r="O162" s="920">
        <v>6540.4966640000057</v>
      </c>
      <c r="P162" s="920">
        <v>4061.4490890000015</v>
      </c>
      <c r="Q162" s="921">
        <v>1400.3363149999993</v>
      </c>
      <c r="R162" s="920">
        <v>1048.5107179999998</v>
      </c>
      <c r="S162" s="920">
        <v>1516.4750769999994</v>
      </c>
      <c r="T162" s="920">
        <v>5103.9048370000073</v>
      </c>
      <c r="U162" s="920">
        <v>1447.7459359999993</v>
      </c>
      <c r="V162" s="920">
        <v>2665.0535920000011</v>
      </c>
      <c r="W162" s="920">
        <v>1690.3546810000003</v>
      </c>
      <c r="X162" s="920">
        <v>1766.0586309999999</v>
      </c>
      <c r="Y162" s="920">
        <v>2021.2599339999997</v>
      </c>
      <c r="Z162" s="920">
        <v>1491.3605449999982</v>
      </c>
      <c r="AA162" s="920">
        <v>1037.339817</v>
      </c>
      <c r="AB162" s="920">
        <v>718.94769000000031</v>
      </c>
      <c r="AC162" s="920">
        <v>318.79839900000002</v>
      </c>
      <c r="AD162" s="920">
        <v>508.04904400000004</v>
      </c>
      <c r="AE162" s="920">
        <v>1267.051951999998</v>
      </c>
      <c r="AF162" s="920">
        <v>2121.0162240000013</v>
      </c>
      <c r="AG162" s="920">
        <v>1590.6156380000002</v>
      </c>
      <c r="AH162" s="920">
        <v>2577.2679789999979</v>
      </c>
      <c r="AI162" s="920">
        <v>1136.9609219999998</v>
      </c>
      <c r="AJ162" s="922">
        <v>1914.3898730000003</v>
      </c>
    </row>
    <row r="163" s="307" customFormat="true" ht="17.1" customHeight="true" x14ac:dyDescent="0.2">
      <c r="A163" s="1822" t="s">
        <v>50</v>
      </c>
      <c r="B163" s="905" t="s">
        <v>15</v>
      </c>
      <c r="C163" s="919">
        <v>2024.1857209999996</v>
      </c>
      <c r="D163" s="920">
        <v>3758.1374089999981</v>
      </c>
      <c r="E163" s="920">
        <v>6597.2010940000018</v>
      </c>
      <c r="F163" s="920">
        <v>9833.794380000003</v>
      </c>
      <c r="G163" s="921">
        <v>13374.852316000019</v>
      </c>
      <c r="H163" s="920">
        <v>1252.3350730000016</v>
      </c>
      <c r="I163" s="920">
        <v>1963.5626950000001</v>
      </c>
      <c r="J163" s="920">
        <v>2144.9973210000003</v>
      </c>
      <c r="K163" s="920">
        <v>2276.5445109999987</v>
      </c>
      <c r="L163" s="921">
        <v>2296.8601479999988</v>
      </c>
      <c r="M163" s="920">
        <v>1646.9183570000002</v>
      </c>
      <c r="N163" s="920">
        <v>2735.919269999999</v>
      </c>
      <c r="O163" s="920">
        <v>4737.8685659999983</v>
      </c>
      <c r="P163" s="920">
        <v>6822.7671210000008</v>
      </c>
      <c r="Q163" s="921">
        <v>9710.3978580000021</v>
      </c>
      <c r="R163" s="920">
        <v>1836.6555210000022</v>
      </c>
      <c r="S163" s="920">
        <v>3342.2075600000016</v>
      </c>
      <c r="T163" s="920">
        <v>3633.6807870000002</v>
      </c>
      <c r="U163" s="920">
        <v>994.31051499999899</v>
      </c>
      <c r="V163" s="920">
        <v>1759.162165</v>
      </c>
      <c r="W163" s="920">
        <v>1499.2051330000006</v>
      </c>
      <c r="X163" s="920">
        <v>1326.1394479999994</v>
      </c>
      <c r="Y163" s="920">
        <v>2974.0622559999997</v>
      </c>
      <c r="Z163" s="920">
        <v>573.31776699999989</v>
      </c>
      <c r="AA163" s="920">
        <v>484.89756499999999</v>
      </c>
      <c r="AB163" s="920">
        <v>418.26946399999957</v>
      </c>
      <c r="AC163" s="920">
        <v>6043.6624650000067</v>
      </c>
      <c r="AD163" s="920">
        <v>1049.6510679999994</v>
      </c>
      <c r="AE163" s="920">
        <v>449.63809800000013</v>
      </c>
      <c r="AF163" s="920">
        <v>2612.5010870000015</v>
      </c>
      <c r="AG163" s="920">
        <v>1137.961007000001</v>
      </c>
      <c r="AH163" s="920">
        <v>1873.3746749999991</v>
      </c>
      <c r="AI163" s="920">
        <v>1303.0847150000013</v>
      </c>
      <c r="AJ163" s="922">
        <v>2276.3896240000004</v>
      </c>
    </row>
    <row r="164" s="307" customFormat="true" ht="17.1" customHeight="true" x14ac:dyDescent="0.2">
      <c r="A164" s="1822"/>
      <c r="B164" s="905" t="s">
        <v>16</v>
      </c>
      <c r="C164" s="919">
        <v>703.30042100000014</v>
      </c>
      <c r="D164" s="920">
        <v>1252.1505630000006</v>
      </c>
      <c r="E164" s="920">
        <v>1532.1110649999998</v>
      </c>
      <c r="F164" s="920">
        <v>1895.4626200000002</v>
      </c>
      <c r="G164" s="921">
        <v>936.49875100000042</v>
      </c>
      <c r="H164" s="920">
        <v>396.08443700000004</v>
      </c>
      <c r="I164" s="920">
        <v>223.07210099999992</v>
      </c>
      <c r="J164" s="920">
        <v>154.73370999999995</v>
      </c>
      <c r="K164" s="920">
        <v>59.426536999999989</v>
      </c>
      <c r="L164" s="921">
        <v>30.060409</v>
      </c>
      <c r="M164" s="920">
        <v>535.23689799999988</v>
      </c>
      <c r="N164" s="920">
        <v>883.98896700000023</v>
      </c>
      <c r="O164" s="920">
        <v>1160.709809</v>
      </c>
      <c r="P164" s="920">
        <v>1549.9620239999995</v>
      </c>
      <c r="Q164" s="921">
        <v>1326.2485280000001</v>
      </c>
      <c r="R164" s="920">
        <v>284.77726399999983</v>
      </c>
      <c r="S164" s="920">
        <v>886.82831600000043</v>
      </c>
      <c r="T164" s="920">
        <v>877.0153939999999</v>
      </c>
      <c r="U164" s="920">
        <v>170.04001000000002</v>
      </c>
      <c r="V164" s="920">
        <v>260.20347599999997</v>
      </c>
      <c r="W164" s="920">
        <v>470.39346900000004</v>
      </c>
      <c r="X164" s="920">
        <v>151.17516699999999</v>
      </c>
      <c r="Y164" s="920">
        <v>723.74811000000011</v>
      </c>
      <c r="Z164" s="920">
        <v>146.95316499999996</v>
      </c>
      <c r="AA164" s="920">
        <v>48.706201999999998</v>
      </c>
      <c r="AB164" s="920">
        <v>66.655535999999984</v>
      </c>
      <c r="AC164" s="920">
        <v>566.44892699999991</v>
      </c>
      <c r="AD164" s="920">
        <v>69.684001000000023</v>
      </c>
      <c r="AE164" s="920">
        <v>103.05781800000004</v>
      </c>
      <c r="AF164" s="920">
        <v>281.63636500000007</v>
      </c>
      <c r="AG164" s="920">
        <v>116.19057500000001</v>
      </c>
      <c r="AH164" s="920">
        <v>395.19891699999999</v>
      </c>
      <c r="AI164" s="920">
        <v>312.77497500000004</v>
      </c>
      <c r="AJ164" s="922">
        <v>388.03573300000011</v>
      </c>
    </row>
    <row r="165" s="307" customFormat="true" ht="17.1" customHeight="true" x14ac:dyDescent="0.2">
      <c r="A165" s="1822"/>
      <c r="B165" s="905" t="s">
        <v>171</v>
      </c>
      <c r="C165" s="919">
        <v>164.11592999999999</v>
      </c>
      <c r="D165" s="920">
        <v>137.87846600000003</v>
      </c>
      <c r="E165" s="920">
        <v>138.54749499999997</v>
      </c>
      <c r="F165" s="920">
        <v>86.867252999999991</v>
      </c>
      <c r="G165" s="921">
        <v>90.565710999999993</v>
      </c>
      <c r="H165" s="920">
        <v>51.051428000000001</v>
      </c>
      <c r="I165" s="920">
        <v>59.899269000000004</v>
      </c>
      <c r="J165" s="920">
        <v>26.072491999999997</v>
      </c>
      <c r="K165" s="920">
        <v>0</v>
      </c>
      <c r="L165" s="921">
        <v>2.07084</v>
      </c>
      <c r="M165" s="920">
        <v>143.53278599999999</v>
      </c>
      <c r="N165" s="920">
        <v>126.061938</v>
      </c>
      <c r="O165" s="920">
        <v>63.729799999999997</v>
      </c>
      <c r="P165" s="920">
        <v>96.88695199999998</v>
      </c>
      <c r="Q165" s="921">
        <v>48.669350000000009</v>
      </c>
      <c r="R165" s="920">
        <v>0</v>
      </c>
      <c r="S165" s="920">
        <v>15.5122</v>
      </c>
      <c r="T165" s="920">
        <v>35.179417000000001</v>
      </c>
      <c r="U165" s="920">
        <v>5.6650600000000004</v>
      </c>
      <c r="V165" s="920">
        <v>2.4899339999999999</v>
      </c>
      <c r="W165" s="920">
        <v>0.38594600000000001</v>
      </c>
      <c r="X165" s="920">
        <v>56.635091999999993</v>
      </c>
      <c r="Y165" s="920">
        <v>9.4850349999999999</v>
      </c>
      <c r="Z165" s="920">
        <v>11.150976000000002</v>
      </c>
      <c r="AA165" s="920">
        <v>1.623923</v>
      </c>
      <c r="AB165" s="920">
        <v>0</v>
      </c>
      <c r="AC165" s="920">
        <v>24.575612</v>
      </c>
      <c r="AD165" s="920">
        <v>145.32139599999999</v>
      </c>
      <c r="AE165" s="920">
        <v>7.7745310000000005</v>
      </c>
      <c r="AF165" s="920">
        <v>53.965982999999994</v>
      </c>
      <c r="AG165" s="920">
        <v>81.253219999999999</v>
      </c>
      <c r="AH165" s="920">
        <v>51.581675999999995</v>
      </c>
      <c r="AI165" s="920">
        <v>81.555589999999995</v>
      </c>
      <c r="AJ165" s="922">
        <v>33.819263999999997</v>
      </c>
    </row>
    <row r="166" s="307" customFormat="true" ht="17.1" customHeight="true" x14ac:dyDescent="0.2">
      <c r="A166" s="1822"/>
      <c r="B166" s="905" t="s">
        <v>19</v>
      </c>
      <c r="C166" s="919">
        <v>11875.615035999992</v>
      </c>
      <c r="D166" s="920">
        <v>9624.8430890000163</v>
      </c>
      <c r="E166" s="920">
        <v>6500.2148459999999</v>
      </c>
      <c r="F166" s="920">
        <v>2953.4449640000007</v>
      </c>
      <c r="G166" s="921">
        <v>369.06869900000009</v>
      </c>
      <c r="H166" s="920">
        <v>633.51087900000005</v>
      </c>
      <c r="I166" s="920">
        <v>86.948013999999972</v>
      </c>
      <c r="J166" s="920">
        <v>7.1691299999999991</v>
      </c>
      <c r="K166" s="920">
        <v>0.94103199999999998</v>
      </c>
      <c r="L166" s="921">
        <v>0</v>
      </c>
      <c r="M166" s="920">
        <v>10112.087575999991</v>
      </c>
      <c r="N166" s="920">
        <v>8689.5340370000031</v>
      </c>
      <c r="O166" s="920">
        <v>6476.7668640000056</v>
      </c>
      <c r="P166" s="920">
        <v>3964.5621370000008</v>
      </c>
      <c r="Q166" s="921">
        <v>1351.6669649999994</v>
      </c>
      <c r="R166" s="920">
        <v>1048.5107179999998</v>
      </c>
      <c r="S166" s="920">
        <v>1500.962876999999</v>
      </c>
      <c r="T166" s="920">
        <v>5068.725420000007</v>
      </c>
      <c r="U166" s="920">
        <v>1442.0808759999995</v>
      </c>
      <c r="V166" s="920">
        <v>2662.5636580000014</v>
      </c>
      <c r="W166" s="920">
        <v>1689.9687350000002</v>
      </c>
      <c r="X166" s="920">
        <v>1709.4235390000003</v>
      </c>
      <c r="Y166" s="920">
        <v>2011.7748989999996</v>
      </c>
      <c r="Z166" s="920">
        <v>1480.2095689999983</v>
      </c>
      <c r="AA166" s="920">
        <v>1035.7158939999999</v>
      </c>
      <c r="AB166" s="920">
        <v>718.94769000000031</v>
      </c>
      <c r="AC166" s="920">
        <v>294.22278699999998</v>
      </c>
      <c r="AD166" s="920">
        <v>362.72764799999987</v>
      </c>
      <c r="AE166" s="920">
        <v>1259.2774209999977</v>
      </c>
      <c r="AF166" s="920">
        <v>2067.0502410000013</v>
      </c>
      <c r="AG166" s="920">
        <v>1509.3624179999995</v>
      </c>
      <c r="AH166" s="920">
        <v>2525.6863029999981</v>
      </c>
      <c r="AI166" s="920">
        <v>1055.4053319999998</v>
      </c>
      <c r="AJ166" s="922">
        <v>1880.5706090000001</v>
      </c>
    </row>
    <row r="167" s="307" customFormat="true" ht="17.1" customHeight="true" x14ac:dyDescent="0.2">
      <c r="A167" s="1822" t="s">
        <v>62</v>
      </c>
      <c r="B167" s="905" t="s">
        <v>194</v>
      </c>
      <c r="C167" s="919">
        <v>14.700759</v>
      </c>
      <c r="D167" s="920">
        <v>144.10443799999999</v>
      </c>
      <c r="E167" s="920">
        <v>185.09561599999998</v>
      </c>
      <c r="F167" s="920">
        <v>510.40314999999998</v>
      </c>
      <c r="G167" s="921">
        <v>4502.7676710000005</v>
      </c>
      <c r="H167" s="920">
        <v>242.94113500000003</v>
      </c>
      <c r="I167" s="920">
        <v>540.66125799999998</v>
      </c>
      <c r="J167" s="920">
        <v>904.03922900000009</v>
      </c>
      <c r="K167" s="920">
        <v>1349.7450710000007</v>
      </c>
      <c r="L167" s="921">
        <v>1723.5301510000002</v>
      </c>
      <c r="M167" s="920">
        <v>14.700759</v>
      </c>
      <c r="N167" s="920">
        <v>102.89152900000001</v>
      </c>
      <c r="O167" s="920">
        <v>60.658166000000008</v>
      </c>
      <c r="P167" s="920">
        <v>119.043674</v>
      </c>
      <c r="Q167" s="921">
        <v>298.86066199999988</v>
      </c>
      <c r="R167" s="920">
        <v>257.81260600000007</v>
      </c>
      <c r="S167" s="920">
        <v>166.05342000000002</v>
      </c>
      <c r="T167" s="920">
        <v>218.90464</v>
      </c>
      <c r="U167" s="920">
        <v>12.947645999999999</v>
      </c>
      <c r="V167" s="920">
        <v>36.307945999999987</v>
      </c>
      <c r="W167" s="920">
        <v>12.447160999999999</v>
      </c>
      <c r="X167" s="920">
        <v>69.968192999999999</v>
      </c>
      <c r="Y167" s="920">
        <v>195.45065</v>
      </c>
      <c r="Z167" s="920">
        <v>4.2484479999999998</v>
      </c>
      <c r="AA167" s="920">
        <v>0</v>
      </c>
      <c r="AB167" s="920">
        <v>3.2641439999999999</v>
      </c>
      <c r="AC167" s="920">
        <v>3993.0976339999984</v>
      </c>
      <c r="AD167" s="920">
        <v>61.680596000000001</v>
      </c>
      <c r="AE167" s="920">
        <v>18.014379999999992</v>
      </c>
      <c r="AF167" s="920">
        <v>10.059946</v>
      </c>
      <c r="AG167" s="920">
        <v>28.565482999999997</v>
      </c>
      <c r="AH167" s="920">
        <v>196.65188799999993</v>
      </c>
      <c r="AI167" s="920">
        <v>63.630353000000021</v>
      </c>
      <c r="AJ167" s="922">
        <v>7.9664999999999999</v>
      </c>
    </row>
    <row r="168" s="307" customFormat="true" ht="17.1" customHeight="true" x14ac:dyDescent="0.2">
      <c r="A168" s="1822"/>
      <c r="B168" s="905" t="s">
        <v>195</v>
      </c>
      <c r="C168" s="919">
        <v>2473.7998399999979</v>
      </c>
      <c r="D168" s="920">
        <v>4564.8529189999917</v>
      </c>
      <c r="E168" s="920">
        <v>7558.337066999994</v>
      </c>
      <c r="F168" s="920">
        <v>10890.587649999996</v>
      </c>
      <c r="G168" s="921">
        <v>9691.1993409999959</v>
      </c>
      <c r="H168" s="920">
        <v>1373.7916530000014</v>
      </c>
      <c r="I168" s="920">
        <v>1622.6598199999999</v>
      </c>
      <c r="J168" s="920">
        <v>1391.1801620000006</v>
      </c>
      <c r="K168" s="920">
        <v>968.80716199999858</v>
      </c>
      <c r="L168" s="921">
        <v>593.36281399999962</v>
      </c>
      <c r="M168" s="920">
        <v>1982.7696080000003</v>
      </c>
      <c r="N168" s="920">
        <v>3271.9410839999987</v>
      </c>
      <c r="O168" s="920">
        <v>5480.1838510000016</v>
      </c>
      <c r="P168" s="920">
        <v>7973.4345219999941</v>
      </c>
      <c r="Q168" s="921">
        <v>10520.646140999992</v>
      </c>
      <c r="R168" s="920">
        <v>1833.7694710000014</v>
      </c>
      <c r="S168" s="920">
        <v>4041.9567920000031</v>
      </c>
      <c r="T168" s="920">
        <v>4083.11517</v>
      </c>
      <c r="U168" s="920">
        <v>1127.0559079999991</v>
      </c>
      <c r="V168" s="920">
        <v>1939.1764579999985</v>
      </c>
      <c r="W168" s="920">
        <v>1773.0556029999993</v>
      </c>
      <c r="X168" s="920">
        <v>1319.7813019999996</v>
      </c>
      <c r="Y168" s="920">
        <v>3466.1479170000002</v>
      </c>
      <c r="Z168" s="920">
        <v>695.3349169999999</v>
      </c>
      <c r="AA168" s="920">
        <v>454.12144099999989</v>
      </c>
      <c r="AB168" s="920">
        <v>472.3508259999993</v>
      </c>
      <c r="AC168" s="920">
        <v>2602.0983559999972</v>
      </c>
      <c r="AD168" s="920">
        <v>1018.837891999999</v>
      </c>
      <c r="AE168" s="920">
        <v>520.39038600000003</v>
      </c>
      <c r="AF168" s="920">
        <v>2715.1030010000004</v>
      </c>
      <c r="AG168" s="920">
        <v>1188.1915640000013</v>
      </c>
      <c r="AH168" s="920">
        <v>2035.5255619999987</v>
      </c>
      <c r="AI168" s="920">
        <v>1241.8155820000004</v>
      </c>
      <c r="AJ168" s="922">
        <v>2650.9486689999999</v>
      </c>
    </row>
    <row r="169" s="307" customFormat="true" ht="17.1" customHeight="true" x14ac:dyDescent="0.2">
      <c r="A169" s="1822"/>
      <c r="B169" s="905" t="s">
        <v>196</v>
      </c>
      <c r="C169" s="919">
        <v>89.164362999999994</v>
      </c>
      <c r="D169" s="920">
        <v>189.56629199999992</v>
      </c>
      <c r="E169" s="920">
        <v>195.53347600000004</v>
      </c>
      <c r="F169" s="920">
        <v>147.08404399999998</v>
      </c>
      <c r="G169" s="921">
        <v>98.814184000000012</v>
      </c>
      <c r="H169" s="920">
        <v>18.527381999999999</v>
      </c>
      <c r="I169" s="920">
        <v>13.342291999999999</v>
      </c>
      <c r="J169" s="920">
        <v>4.5116399999999999</v>
      </c>
      <c r="K169" s="920">
        <v>13.589153</v>
      </c>
      <c r="L169" s="921">
        <v>10.027592000000002</v>
      </c>
      <c r="M169" s="920">
        <v>65.60019299999999</v>
      </c>
      <c r="N169" s="920">
        <v>127.11036999999997</v>
      </c>
      <c r="O169" s="920">
        <v>187.71172499999997</v>
      </c>
      <c r="P169" s="920">
        <v>140.52377600000003</v>
      </c>
      <c r="Q169" s="921">
        <v>139.21823600000002</v>
      </c>
      <c r="R169" s="920">
        <v>0</v>
      </c>
      <c r="S169" s="920">
        <v>13.539211999999999</v>
      </c>
      <c r="T169" s="920">
        <v>24.080583000000001</v>
      </c>
      <c r="U169" s="920">
        <v>22.428065</v>
      </c>
      <c r="V169" s="920">
        <v>9.8804649999999992</v>
      </c>
      <c r="W169" s="920">
        <v>8.0530830000000009</v>
      </c>
      <c r="X169" s="920">
        <v>9.4680839999999993</v>
      </c>
      <c r="Y169" s="920">
        <v>23.795510999999998</v>
      </c>
      <c r="Z169" s="920">
        <v>10.339407</v>
      </c>
      <c r="AA169" s="920">
        <v>64.781910000000011</v>
      </c>
      <c r="AB169" s="920">
        <v>1.8089040000000001</v>
      </c>
      <c r="AC169" s="920">
        <v>9.8701340000000002</v>
      </c>
      <c r="AD169" s="920">
        <v>12.452584</v>
      </c>
      <c r="AE169" s="920">
        <v>2.3517130000000002</v>
      </c>
      <c r="AF169" s="920">
        <v>147.69692600000002</v>
      </c>
      <c r="AG169" s="920">
        <v>37.394534999999998</v>
      </c>
      <c r="AH169" s="920">
        <v>36.396141999999998</v>
      </c>
      <c r="AI169" s="920">
        <v>285.82510100000002</v>
      </c>
      <c r="AJ169" s="922">
        <v>0</v>
      </c>
    </row>
    <row r="170" s="307" customFormat="true" ht="17.1" customHeight="true" x14ac:dyDescent="0.2">
      <c r="A170" s="1822"/>
      <c r="B170" s="905" t="s">
        <v>197</v>
      </c>
      <c r="C170" s="919">
        <v>7.7605370000000002</v>
      </c>
      <c r="D170" s="920">
        <v>5.3107879999999996</v>
      </c>
      <c r="E170" s="920">
        <v>47.931277000000009</v>
      </c>
      <c r="F170" s="920">
        <v>59.912542999999999</v>
      </c>
      <c r="G170" s="921">
        <v>64.929813999999993</v>
      </c>
      <c r="H170" s="920">
        <v>35.896118000000001</v>
      </c>
      <c r="I170" s="920">
        <v>49.304497000000005</v>
      </c>
      <c r="J170" s="920">
        <v>18.517501000000003</v>
      </c>
      <c r="K170" s="920">
        <v>0</v>
      </c>
      <c r="L170" s="921">
        <v>0</v>
      </c>
      <c r="M170" s="920">
        <v>6.6851120000000002</v>
      </c>
      <c r="N170" s="920">
        <v>3.1691919999999998</v>
      </c>
      <c r="O170" s="920">
        <v>12.520972999999998</v>
      </c>
      <c r="P170" s="920">
        <v>30.778286999999999</v>
      </c>
      <c r="Q170" s="921">
        <v>28.973279000000005</v>
      </c>
      <c r="R170" s="920">
        <v>0</v>
      </c>
      <c r="S170" s="920">
        <v>0</v>
      </c>
      <c r="T170" s="920">
        <v>0</v>
      </c>
      <c r="U170" s="920">
        <v>5.6650600000000004</v>
      </c>
      <c r="V170" s="920">
        <v>0</v>
      </c>
      <c r="W170" s="920">
        <v>0.38594600000000001</v>
      </c>
      <c r="X170" s="920">
        <v>0</v>
      </c>
      <c r="Y170" s="920">
        <v>9.4850349999999999</v>
      </c>
      <c r="Z170" s="920">
        <v>0</v>
      </c>
      <c r="AA170" s="920">
        <v>1.623923</v>
      </c>
      <c r="AB170" s="920">
        <v>0</v>
      </c>
      <c r="AC170" s="920">
        <v>24.575612</v>
      </c>
      <c r="AD170" s="920">
        <v>100.89615000000001</v>
      </c>
      <c r="AE170" s="920">
        <v>3.7101890000000002</v>
      </c>
      <c r="AF170" s="920">
        <v>10.673434</v>
      </c>
      <c r="AG170" s="920">
        <v>0</v>
      </c>
      <c r="AH170" s="920">
        <v>6.4727040000000002</v>
      </c>
      <c r="AI170" s="920">
        <v>22.356905999999999</v>
      </c>
      <c r="AJ170" s="922">
        <v>0</v>
      </c>
    </row>
    <row r="171" s="307" customFormat="true" ht="17.1" customHeight="true" x14ac:dyDescent="0.2">
      <c r="A171" s="1822"/>
      <c r="B171" s="905" t="s">
        <v>198</v>
      </c>
      <c r="C171" s="919">
        <v>0</v>
      </c>
      <c r="D171" s="920">
        <v>1.570465</v>
      </c>
      <c r="E171" s="920">
        <v>0</v>
      </c>
      <c r="F171" s="920">
        <v>10.612852</v>
      </c>
      <c r="G171" s="921">
        <v>12.762165999999999</v>
      </c>
      <c r="H171" s="920">
        <v>0.86033999999999999</v>
      </c>
      <c r="I171" s="920">
        <v>7.7858799999999997</v>
      </c>
      <c r="J171" s="920">
        <v>0</v>
      </c>
      <c r="K171" s="920">
        <v>3.8296619999999999</v>
      </c>
      <c r="L171" s="921">
        <v>0</v>
      </c>
      <c r="M171" s="920">
        <v>0</v>
      </c>
      <c r="N171" s="920">
        <v>1.570465</v>
      </c>
      <c r="O171" s="920">
        <v>0</v>
      </c>
      <c r="P171" s="920">
        <v>2.3957999999999999</v>
      </c>
      <c r="Q171" s="921">
        <v>8.5033360000000009</v>
      </c>
      <c r="R171" s="920">
        <v>0</v>
      </c>
      <c r="S171" s="920">
        <v>0</v>
      </c>
      <c r="T171" s="920">
        <v>0</v>
      </c>
      <c r="U171" s="920">
        <v>1.36612</v>
      </c>
      <c r="V171" s="920">
        <v>0</v>
      </c>
      <c r="W171" s="920">
        <v>0</v>
      </c>
      <c r="X171" s="920">
        <v>0</v>
      </c>
      <c r="Y171" s="920">
        <v>0</v>
      </c>
      <c r="Z171" s="920">
        <v>0</v>
      </c>
      <c r="AA171" s="920">
        <v>0</v>
      </c>
      <c r="AB171" s="920">
        <v>0</v>
      </c>
      <c r="AC171" s="920">
        <v>3.8296619999999999</v>
      </c>
      <c r="AD171" s="920">
        <v>19.749701000000002</v>
      </c>
      <c r="AE171" s="920">
        <v>0</v>
      </c>
      <c r="AF171" s="920">
        <v>0</v>
      </c>
      <c r="AG171" s="920">
        <v>0</v>
      </c>
      <c r="AH171" s="920">
        <v>0</v>
      </c>
      <c r="AI171" s="920">
        <v>0</v>
      </c>
      <c r="AJ171" s="922">
        <v>0</v>
      </c>
    </row>
    <row r="172" s="307" customFormat="true" ht="17.1" customHeight="true" x14ac:dyDescent="0.2">
      <c r="A172" s="1822"/>
      <c r="B172" s="905" t="s">
        <v>199</v>
      </c>
      <c r="C172" s="919">
        <v>15.247719</v>
      </c>
      <c r="D172" s="920">
        <v>5.0027100000000004</v>
      </c>
      <c r="E172" s="920">
        <v>0</v>
      </c>
      <c r="F172" s="920">
        <v>15.589387</v>
      </c>
      <c r="G172" s="921">
        <v>0</v>
      </c>
      <c r="H172" s="920">
        <v>0</v>
      </c>
      <c r="I172" s="920">
        <v>0</v>
      </c>
      <c r="J172" s="920">
        <v>0</v>
      </c>
      <c r="K172" s="920">
        <v>0</v>
      </c>
      <c r="L172" s="921">
        <v>0</v>
      </c>
      <c r="M172" s="920">
        <v>0.79722899999999997</v>
      </c>
      <c r="N172" s="920">
        <v>19.453199999999999</v>
      </c>
      <c r="O172" s="920">
        <v>0</v>
      </c>
      <c r="P172" s="920">
        <v>15.589387</v>
      </c>
      <c r="Q172" s="921">
        <v>0</v>
      </c>
      <c r="R172" s="920">
        <v>3.126903</v>
      </c>
      <c r="S172" s="920">
        <v>0</v>
      </c>
      <c r="T172" s="920">
        <v>14.45049</v>
      </c>
      <c r="U172" s="920">
        <v>0</v>
      </c>
      <c r="V172" s="920">
        <v>5.6459799999999998</v>
      </c>
      <c r="W172" s="920">
        <v>0</v>
      </c>
      <c r="X172" s="920">
        <v>10.224755999999999</v>
      </c>
      <c r="Y172" s="920">
        <v>0</v>
      </c>
      <c r="Z172" s="920">
        <v>0</v>
      </c>
      <c r="AA172" s="920">
        <v>2.3916870000000001</v>
      </c>
      <c r="AB172" s="920">
        <v>0</v>
      </c>
      <c r="AC172" s="920">
        <v>0</v>
      </c>
      <c r="AD172" s="920">
        <v>0</v>
      </c>
      <c r="AE172" s="920">
        <v>0</v>
      </c>
      <c r="AF172" s="920">
        <v>0</v>
      </c>
      <c r="AG172" s="920">
        <v>0</v>
      </c>
      <c r="AH172" s="920">
        <v>0</v>
      </c>
      <c r="AI172" s="920">
        <v>0</v>
      </c>
      <c r="AJ172" s="922">
        <v>0</v>
      </c>
    </row>
    <row r="173" s="307" customFormat="true" ht="17.1" customHeight="true" x14ac:dyDescent="0.2">
      <c r="A173" s="1822"/>
      <c r="B173" s="905" t="s">
        <v>200</v>
      </c>
      <c r="C173" s="919">
        <v>81.210228000000001</v>
      </c>
      <c r="D173" s="920">
        <v>48.49087699999999</v>
      </c>
      <c r="E173" s="920">
        <v>135.66034200000001</v>
      </c>
      <c r="F173" s="920">
        <v>139.56357799999995</v>
      </c>
      <c r="G173" s="921">
        <v>5.8077050000000003</v>
      </c>
      <c r="H173" s="920">
        <v>9.729671999999999</v>
      </c>
      <c r="I173" s="920">
        <v>1.3051900000000001</v>
      </c>
      <c r="J173" s="920">
        <v>0</v>
      </c>
      <c r="K173" s="920">
        <v>0</v>
      </c>
      <c r="L173" s="921">
        <v>0</v>
      </c>
      <c r="M173" s="920">
        <v>65.707346999999999</v>
      </c>
      <c r="N173" s="920">
        <v>45.941014999999993</v>
      </c>
      <c r="O173" s="920">
        <v>135.92411700000002</v>
      </c>
      <c r="P173" s="920">
        <v>82.707377999999991</v>
      </c>
      <c r="Q173" s="921">
        <v>69.418010999999993</v>
      </c>
      <c r="R173" s="920">
        <v>26.723804999999999</v>
      </c>
      <c r="S173" s="920">
        <v>7.4864519999999999</v>
      </c>
      <c r="T173" s="920">
        <v>170.14529799999997</v>
      </c>
      <c r="U173" s="920">
        <v>0.552786</v>
      </c>
      <c r="V173" s="920">
        <v>14.153459999999999</v>
      </c>
      <c r="W173" s="920">
        <v>72.525385</v>
      </c>
      <c r="X173" s="920">
        <v>31.355950999999997</v>
      </c>
      <c r="Y173" s="920">
        <v>12.416288</v>
      </c>
      <c r="Z173" s="920">
        <v>6.1319569999999999</v>
      </c>
      <c r="AA173" s="920">
        <v>4.4192130000000001</v>
      </c>
      <c r="AB173" s="920">
        <v>7.5011259999999993</v>
      </c>
      <c r="AC173" s="920">
        <v>1.215606</v>
      </c>
      <c r="AD173" s="920">
        <v>1.98445</v>
      </c>
      <c r="AE173" s="920">
        <v>8.9022290000000002</v>
      </c>
      <c r="AF173" s="920">
        <v>15.119882</v>
      </c>
      <c r="AG173" s="920">
        <v>0</v>
      </c>
      <c r="AH173" s="920">
        <v>0</v>
      </c>
      <c r="AI173" s="920">
        <v>24.588653999999998</v>
      </c>
      <c r="AJ173" s="922">
        <v>5.5101880000000003</v>
      </c>
    </row>
    <row r="174" s="307" customFormat="true" ht="17.1" customHeight="true" x14ac:dyDescent="0.2">
      <c r="A174" s="1822"/>
      <c r="B174" s="905" t="s">
        <v>201</v>
      </c>
      <c r="C174" s="919">
        <v>43.221902</v>
      </c>
      <c r="D174" s="920">
        <v>3.2505269999999999</v>
      </c>
      <c r="E174" s="920">
        <v>44.242289</v>
      </c>
      <c r="F174" s="920">
        <v>4.615335</v>
      </c>
      <c r="G174" s="921">
        <v>0</v>
      </c>
      <c r="H174" s="920">
        <v>0</v>
      </c>
      <c r="I174" s="920">
        <v>0</v>
      </c>
      <c r="J174" s="920">
        <v>0</v>
      </c>
      <c r="K174" s="920">
        <v>0</v>
      </c>
      <c r="L174" s="921">
        <v>0</v>
      </c>
      <c r="M174" s="920">
        <v>40.052709999999998</v>
      </c>
      <c r="N174" s="920">
        <v>3.9624969999999999</v>
      </c>
      <c r="O174" s="920">
        <v>15.987767</v>
      </c>
      <c r="P174" s="920">
        <v>30.711744000000003</v>
      </c>
      <c r="Q174" s="921">
        <v>4.615335</v>
      </c>
      <c r="R174" s="920">
        <v>0</v>
      </c>
      <c r="S174" s="920">
        <v>15.5122</v>
      </c>
      <c r="T174" s="920">
        <v>35.179417000000001</v>
      </c>
      <c r="U174" s="920">
        <v>0</v>
      </c>
      <c r="V174" s="920">
        <v>0</v>
      </c>
      <c r="W174" s="920">
        <v>0</v>
      </c>
      <c r="X174" s="920">
        <v>4.615335</v>
      </c>
      <c r="Y174" s="920">
        <v>0</v>
      </c>
      <c r="Z174" s="920">
        <v>0</v>
      </c>
      <c r="AA174" s="920">
        <v>0</v>
      </c>
      <c r="AB174" s="920">
        <v>0</v>
      </c>
      <c r="AC174" s="920">
        <v>0</v>
      </c>
      <c r="AD174" s="920">
        <v>0</v>
      </c>
      <c r="AE174" s="920">
        <v>1.0701370000000001</v>
      </c>
      <c r="AF174" s="920">
        <v>0</v>
      </c>
      <c r="AG174" s="920">
        <v>0</v>
      </c>
      <c r="AH174" s="920">
        <v>8.3168279999999992</v>
      </c>
      <c r="AI174" s="920">
        <v>5.6264139999999996</v>
      </c>
      <c r="AJ174" s="922">
        <v>25.009722</v>
      </c>
    </row>
    <row r="175" s="307" customFormat="true" ht="17.1" customHeight="true" x14ac:dyDescent="0.2">
      <c r="A175" s="1822"/>
      <c r="B175" s="905" t="s">
        <v>319</v>
      </c>
      <c r="C175" s="919">
        <v>11875.615035999992</v>
      </c>
      <c r="D175" s="920">
        <v>9624.8430890000163</v>
      </c>
      <c r="E175" s="920">
        <v>6500.2148459999999</v>
      </c>
      <c r="F175" s="920">
        <v>2953.4449640000007</v>
      </c>
      <c r="G175" s="921">
        <v>369.06869900000009</v>
      </c>
      <c r="H175" s="920">
        <v>633.51087900000005</v>
      </c>
      <c r="I175" s="920">
        <v>86.948013999999972</v>
      </c>
      <c r="J175" s="920">
        <v>7.1691299999999991</v>
      </c>
      <c r="K175" s="920">
        <v>0.94103199999999998</v>
      </c>
      <c r="L175" s="921">
        <v>0</v>
      </c>
      <c r="M175" s="920">
        <v>10112.087575999991</v>
      </c>
      <c r="N175" s="920">
        <v>8689.5340370000031</v>
      </c>
      <c r="O175" s="920">
        <v>6476.7668640000056</v>
      </c>
      <c r="P175" s="920">
        <v>3964.5621370000008</v>
      </c>
      <c r="Q175" s="921">
        <v>1351.6669649999994</v>
      </c>
      <c r="R175" s="920">
        <v>1048.5107179999998</v>
      </c>
      <c r="S175" s="920">
        <v>1500.962876999999</v>
      </c>
      <c r="T175" s="920">
        <v>5068.725420000007</v>
      </c>
      <c r="U175" s="920">
        <v>1442.0808759999995</v>
      </c>
      <c r="V175" s="920">
        <v>2662.5636580000014</v>
      </c>
      <c r="W175" s="920">
        <v>1689.9687350000002</v>
      </c>
      <c r="X175" s="920">
        <v>1709.4235390000003</v>
      </c>
      <c r="Y175" s="920">
        <v>2011.7748989999996</v>
      </c>
      <c r="Z175" s="920">
        <v>1480.2095689999983</v>
      </c>
      <c r="AA175" s="920">
        <v>1035.7158939999999</v>
      </c>
      <c r="AB175" s="920">
        <v>718.94769000000031</v>
      </c>
      <c r="AC175" s="920">
        <v>294.22278699999998</v>
      </c>
      <c r="AD175" s="920">
        <v>362.72764799999987</v>
      </c>
      <c r="AE175" s="920">
        <v>1259.2774209999977</v>
      </c>
      <c r="AF175" s="920">
        <v>2067.0502410000013</v>
      </c>
      <c r="AG175" s="920">
        <v>1509.3624179999995</v>
      </c>
      <c r="AH175" s="920">
        <v>2525.6863029999981</v>
      </c>
      <c r="AI175" s="920">
        <v>1055.4053319999998</v>
      </c>
      <c r="AJ175" s="922">
        <v>1880.5706090000001</v>
      </c>
    </row>
    <row r="176" s="307" customFormat="true" ht="17.1" customHeight="true" x14ac:dyDescent="0.2">
      <c r="A176" s="1822"/>
      <c r="B176" s="905" t="s">
        <v>203</v>
      </c>
      <c r="C176" s="919">
        <v>53.363232999999987</v>
      </c>
      <c r="D176" s="920">
        <v>56.700270999999994</v>
      </c>
      <c r="E176" s="920">
        <v>54.685657999999997</v>
      </c>
      <c r="F176" s="920">
        <v>15.416339000000001</v>
      </c>
      <c r="G176" s="921">
        <v>0</v>
      </c>
      <c r="H176" s="920">
        <v>2.5693280000000001</v>
      </c>
      <c r="I176" s="920">
        <v>0.88035600000000003</v>
      </c>
      <c r="J176" s="920">
        <v>0</v>
      </c>
      <c r="K176" s="920">
        <v>0</v>
      </c>
      <c r="L176" s="921">
        <v>0</v>
      </c>
      <c r="M176" s="920">
        <v>52.580118999999989</v>
      </c>
      <c r="N176" s="920">
        <v>51.000574</v>
      </c>
      <c r="O176" s="920">
        <v>34.100515999999999</v>
      </c>
      <c r="P176" s="920">
        <v>39.034607999999999</v>
      </c>
      <c r="Q176" s="921">
        <v>0</v>
      </c>
      <c r="R176" s="920">
        <v>0</v>
      </c>
      <c r="S176" s="920">
        <v>0</v>
      </c>
      <c r="T176" s="920">
        <v>0</v>
      </c>
      <c r="U176" s="920">
        <v>0</v>
      </c>
      <c r="V176" s="920">
        <v>14.201331999999999</v>
      </c>
      <c r="W176" s="920">
        <v>103.51736999999999</v>
      </c>
      <c r="X176" s="920">
        <v>36.516328999999999</v>
      </c>
      <c r="Y176" s="920">
        <v>0</v>
      </c>
      <c r="Z176" s="920">
        <v>4.2162030000000001</v>
      </c>
      <c r="AA176" s="920">
        <v>7.8895160000000004</v>
      </c>
      <c r="AB176" s="920">
        <v>0</v>
      </c>
      <c r="AC176" s="920">
        <v>0</v>
      </c>
      <c r="AD176" s="920">
        <v>4.6298459999999997</v>
      </c>
      <c r="AE176" s="920">
        <v>3.0372080000000001</v>
      </c>
      <c r="AF176" s="920">
        <v>6.1576969999999998</v>
      </c>
      <c r="AG176" s="920">
        <v>0</v>
      </c>
      <c r="AH176" s="920">
        <v>0</v>
      </c>
      <c r="AI176" s="920">
        <v>0</v>
      </c>
      <c r="AJ176" s="922">
        <v>0</v>
      </c>
    </row>
    <row r="177" s="307" customFormat="true" ht="17.1" customHeight="true" x14ac:dyDescent="0.2">
      <c r="A177" s="1822"/>
      <c r="B177" s="905" t="s">
        <v>204</v>
      </c>
      <c r="C177" s="919">
        <v>3.4082520000000001</v>
      </c>
      <c r="D177" s="920">
        <v>45.701374999999999</v>
      </c>
      <c r="E177" s="920">
        <v>16.473460000000003</v>
      </c>
      <c r="F177" s="920">
        <v>1.29051</v>
      </c>
      <c r="G177" s="921">
        <v>0</v>
      </c>
      <c r="H177" s="920">
        <v>0</v>
      </c>
      <c r="I177" s="920">
        <v>1.29051</v>
      </c>
      <c r="J177" s="920">
        <v>0</v>
      </c>
      <c r="K177" s="920">
        <v>0</v>
      </c>
      <c r="L177" s="921">
        <v>0</v>
      </c>
      <c r="M177" s="920">
        <v>3.4082520000000001</v>
      </c>
      <c r="N177" s="920">
        <v>36.891832999999998</v>
      </c>
      <c r="O177" s="920">
        <v>19.822153999999998</v>
      </c>
      <c r="P177" s="920">
        <v>5.4608480000000004</v>
      </c>
      <c r="Q177" s="921">
        <v>0</v>
      </c>
      <c r="R177" s="920">
        <v>0</v>
      </c>
      <c r="S177" s="920">
        <v>0</v>
      </c>
      <c r="T177" s="920">
        <v>0</v>
      </c>
      <c r="U177" s="920">
        <v>0</v>
      </c>
      <c r="V177" s="920">
        <v>0</v>
      </c>
      <c r="W177" s="920">
        <v>0</v>
      </c>
      <c r="X177" s="920">
        <v>52.019756999999991</v>
      </c>
      <c r="Y177" s="920">
        <v>0</v>
      </c>
      <c r="Z177" s="920">
        <v>0</v>
      </c>
      <c r="AA177" s="920">
        <v>0</v>
      </c>
      <c r="AB177" s="920">
        <v>0</v>
      </c>
      <c r="AC177" s="920">
        <v>0</v>
      </c>
      <c r="AD177" s="920">
        <v>1.29051</v>
      </c>
      <c r="AE177" s="920">
        <v>0</v>
      </c>
      <c r="AF177" s="920">
        <v>0</v>
      </c>
      <c r="AG177" s="920">
        <v>0</v>
      </c>
      <c r="AH177" s="920">
        <v>0</v>
      </c>
      <c r="AI177" s="920">
        <v>4.7537880000000001</v>
      </c>
      <c r="AJ177" s="922">
        <v>8.8095420000000004</v>
      </c>
    </row>
    <row r="178" s="307" customFormat="true" ht="17.1" customHeight="true" x14ac:dyDescent="0.2">
      <c r="A178" s="1822"/>
      <c r="B178" s="905" t="s">
        <v>205</v>
      </c>
      <c r="C178" s="919">
        <v>107.23530500000001</v>
      </c>
      <c r="D178" s="920">
        <v>81.372947999999994</v>
      </c>
      <c r="E178" s="920">
        <v>28.952341000000001</v>
      </c>
      <c r="F178" s="920">
        <v>21.048864999999999</v>
      </c>
      <c r="G178" s="921">
        <v>23.685197000000002</v>
      </c>
      <c r="H178" s="920">
        <v>14.207182</v>
      </c>
      <c r="I178" s="920">
        <v>9.3042619999999996</v>
      </c>
      <c r="J178" s="920">
        <v>5.6042909999999999</v>
      </c>
      <c r="K178" s="920">
        <v>0</v>
      </c>
      <c r="L178" s="921">
        <v>2.07084</v>
      </c>
      <c r="M178" s="920">
        <v>90.896778000000012</v>
      </c>
      <c r="N178" s="920">
        <v>79.795587999999995</v>
      </c>
      <c r="O178" s="920">
        <v>15.398906</v>
      </c>
      <c r="P178" s="920">
        <v>29.936073000000004</v>
      </c>
      <c r="Q178" s="921">
        <v>15.080736</v>
      </c>
      <c r="R178" s="920">
        <v>0</v>
      </c>
      <c r="S178" s="920">
        <v>0</v>
      </c>
      <c r="T178" s="920">
        <v>0</v>
      </c>
      <c r="U178" s="920">
        <v>0</v>
      </c>
      <c r="V178" s="920">
        <v>0</v>
      </c>
      <c r="W178" s="920">
        <v>0</v>
      </c>
      <c r="X178" s="920">
        <v>0</v>
      </c>
      <c r="Y178" s="920">
        <v>0</v>
      </c>
      <c r="Z178" s="920">
        <v>6.0093200000000007</v>
      </c>
      <c r="AA178" s="920">
        <v>0</v>
      </c>
      <c r="AB178" s="920">
        <v>0</v>
      </c>
      <c r="AC178" s="920">
        <v>0</v>
      </c>
      <c r="AD178" s="920">
        <v>43.13473599999999</v>
      </c>
      <c r="AE178" s="920">
        <v>2.994205</v>
      </c>
      <c r="AF178" s="920">
        <v>43.292548999999994</v>
      </c>
      <c r="AG178" s="920">
        <v>81.253219999999999</v>
      </c>
      <c r="AH178" s="920">
        <v>36.792143999999993</v>
      </c>
      <c r="AI178" s="920">
        <v>48.818482000000003</v>
      </c>
      <c r="AJ178" s="922">
        <v>0</v>
      </c>
    </row>
    <row r="179" s="307" customFormat="true" ht="17.1" customHeight="true" x14ac:dyDescent="0.2">
      <c r="A179" s="1823"/>
      <c r="B179" s="910" t="s">
        <v>208</v>
      </c>
      <c r="C179" s="923">
        <v>14764.727173999991</v>
      </c>
      <c r="D179" s="924">
        <v>14770.766699000029</v>
      </c>
      <c r="E179" s="924">
        <v>14767.126372000015</v>
      </c>
      <c r="F179" s="924">
        <v>14769.569216999973</v>
      </c>
      <c r="G179" s="925">
        <v>14769.034777000004</v>
      </c>
      <c r="H179" s="924">
        <v>2332.0336889999985</v>
      </c>
      <c r="I179" s="924">
        <v>2333.4820790000003</v>
      </c>
      <c r="J179" s="924">
        <v>2331.0219530000013</v>
      </c>
      <c r="K179" s="924">
        <v>2336.9120799999978</v>
      </c>
      <c r="L179" s="925">
        <v>2328.9913969999998</v>
      </c>
      <c r="M179" s="924">
        <v>12435.285683</v>
      </c>
      <c r="N179" s="924">
        <v>12433.261384000023</v>
      </c>
      <c r="O179" s="924">
        <v>12439.075039000003</v>
      </c>
      <c r="P179" s="924">
        <v>12434.178233999977</v>
      </c>
      <c r="Q179" s="925">
        <v>12436.982700999981</v>
      </c>
      <c r="R179" s="924">
        <v>3169.9435029999995</v>
      </c>
      <c r="S179" s="924">
        <v>5745.510953</v>
      </c>
      <c r="T179" s="924">
        <v>9614.6010179999976</v>
      </c>
      <c r="U179" s="924">
        <v>2612.0964610000001</v>
      </c>
      <c r="V179" s="924">
        <v>4681.9292990000031</v>
      </c>
      <c r="W179" s="924">
        <v>3659.9532829999889</v>
      </c>
      <c r="X179" s="924">
        <v>3243.3732460000024</v>
      </c>
      <c r="Y179" s="924">
        <v>5719.0703000000058</v>
      </c>
      <c r="Z179" s="924">
        <v>2206.4898209999974</v>
      </c>
      <c r="AA179" s="924">
        <v>1570.9435839999978</v>
      </c>
      <c r="AB179" s="924">
        <v>1203.8726900000004</v>
      </c>
      <c r="AC179" s="924">
        <v>6928.9097910000064</v>
      </c>
      <c r="AD179" s="924">
        <v>1627.3841129999973</v>
      </c>
      <c r="AE179" s="924">
        <v>1819.7478679999961</v>
      </c>
      <c r="AF179" s="924">
        <v>5015.1536759999817</v>
      </c>
      <c r="AG179" s="924">
        <v>2844.7672200000034</v>
      </c>
      <c r="AH179" s="924">
        <v>4845.8415709999872</v>
      </c>
      <c r="AI179" s="924">
        <v>2752.8206119999973</v>
      </c>
      <c r="AJ179" s="926">
        <v>4578.8152300000056</v>
      </c>
    </row>
    <row r="180" s="307" customFormat="true" ht="15" customHeight="true" x14ac:dyDescent="0.2">
      <c r="A180" s="927"/>
      <c r="B180" s="928"/>
      <c r="C180" s="929"/>
      <c r="D180" s="930"/>
      <c r="E180" s="930"/>
      <c r="F180" s="930"/>
      <c r="G180" s="931"/>
      <c r="H180" s="930"/>
      <c r="I180" s="930"/>
      <c r="J180" s="930"/>
      <c r="K180" s="930"/>
      <c r="L180" s="931"/>
      <c r="M180" s="930"/>
      <c r="N180" s="930"/>
      <c r="O180" s="930"/>
      <c r="P180" s="930"/>
      <c r="Q180" s="931"/>
      <c r="R180" s="930"/>
      <c r="S180" s="930"/>
      <c r="T180" s="930"/>
      <c r="U180" s="930"/>
      <c r="V180" s="930"/>
      <c r="W180" s="930"/>
      <c r="X180" s="930"/>
      <c r="Y180" s="930"/>
      <c r="Z180" s="930"/>
      <c r="AA180" s="930"/>
      <c r="AB180" s="932"/>
    </row>
    <row r="181" s="307" customFormat="true" ht="15" customHeight="true" x14ac:dyDescent="0.2">
      <c r="B181" s="406"/>
    </row>
    <row r="182" s="257" customFormat="true" ht="15" customHeight="true" x14ac:dyDescent="0.2">
      <c r="B182" s="511"/>
    </row>
    <row r="183" s="257" customFormat="true" ht="15" customHeight="true" x14ac:dyDescent="0.2">
      <c r="B183" s="511"/>
    </row>
    <row r="184" s="257" customFormat="true" ht="15" customHeight="true" x14ac:dyDescent="0.2">
      <c r="B184" s="511"/>
    </row>
    <row r="185" s="257" customFormat="true" ht="15" customHeight="true" x14ac:dyDescent="0.2">
      <c r="B185" s="511"/>
    </row>
    <row r="186" s="257" customFormat="true" ht="15" customHeight="true" x14ac:dyDescent="0.2">
      <c r="B186" s="511"/>
    </row>
    <row r="187" s="257" customFormat="true" ht="15" customHeight="true" x14ac:dyDescent="0.2">
      <c r="B187" s="511"/>
    </row>
    <row r="188" s="257" customFormat="true" ht="15" customHeight="true" x14ac:dyDescent="0.2">
      <c r="B188" s="511"/>
    </row>
    <row r="189" s="257" customFormat="true" ht="15" customHeight="true" x14ac:dyDescent="0.2">
      <c r="B189" s="511"/>
    </row>
    <row r="190" s="257" customFormat="true" ht="15" customHeight="true" x14ac:dyDescent="0.2">
      <c r="B190" s="511"/>
    </row>
    <row r="191" s="257" customFormat="true" ht="15" customHeight="true" x14ac:dyDescent="0.2">
      <c r="B191" s="511"/>
    </row>
    <row r="192" s="257" customFormat="true" ht="15" customHeight="true" x14ac:dyDescent="0.2">
      <c r="B192" s="511"/>
    </row>
    <row r="193" s="257" customFormat="true" ht="15" customHeight="true" x14ac:dyDescent="0.2">
      <c r="A193" s="471"/>
      <c r="B193" s="258"/>
      <c r="C193" s="512"/>
      <c r="D193" s="512"/>
      <c r="E193" s="512"/>
      <c r="F193" s="512"/>
      <c r="G193" s="512"/>
      <c r="H193" s="512"/>
      <c r="I193" s="512"/>
      <c r="J193" s="512"/>
      <c r="K193" s="512"/>
      <c r="L193" s="512"/>
      <c r="M193" s="512"/>
      <c r="N193" s="512"/>
      <c r="O193" s="512"/>
      <c r="P193" s="512"/>
      <c r="Q193" s="512"/>
      <c r="R193" s="512"/>
      <c r="S193" s="512"/>
      <c r="T193" s="512"/>
      <c r="U193" s="512"/>
      <c r="V193" s="512"/>
      <c r="W193" s="512"/>
      <c r="X193" s="512"/>
      <c r="Y193" s="512"/>
      <c r="Z193" s="512"/>
      <c r="AA193" s="512"/>
      <c r="AB193" s="512"/>
    </row>
    <row r="194" s="257" customFormat="true" ht="15" customHeight="true" x14ac:dyDescent="0.2">
      <c r="A194" s="471"/>
      <c r="B194" s="258"/>
      <c r="C194" s="512"/>
      <c r="D194" s="512"/>
      <c r="E194" s="512"/>
      <c r="F194" s="512"/>
      <c r="G194" s="512"/>
      <c r="H194" s="512"/>
      <c r="I194" s="512"/>
      <c r="J194" s="512"/>
      <c r="K194" s="512"/>
      <c r="L194" s="512"/>
      <c r="M194" s="512"/>
      <c r="N194" s="512"/>
      <c r="O194" s="512"/>
      <c r="P194" s="512"/>
      <c r="Q194" s="512"/>
      <c r="R194" s="512"/>
      <c r="S194" s="512"/>
      <c r="T194" s="512"/>
      <c r="U194" s="512"/>
      <c r="V194" s="512"/>
      <c r="W194" s="512"/>
      <c r="X194" s="512"/>
      <c r="Y194" s="512"/>
      <c r="Z194" s="512"/>
      <c r="AA194" s="512"/>
      <c r="AB194" s="512"/>
    </row>
    <row r="195" s="257" customFormat="true" ht="15" customHeight="true" x14ac:dyDescent="0.2">
      <c r="A195" s="471"/>
      <c r="B195" s="258"/>
      <c r="C195" s="512"/>
      <c r="D195" s="512"/>
      <c r="E195" s="512"/>
      <c r="F195" s="512"/>
      <c r="G195" s="512"/>
      <c r="H195" s="512"/>
      <c r="I195" s="512"/>
      <c r="J195" s="512"/>
      <c r="K195" s="512"/>
      <c r="L195" s="512"/>
      <c r="M195" s="512"/>
      <c r="N195" s="512"/>
      <c r="O195" s="512"/>
      <c r="P195" s="512"/>
      <c r="Q195" s="512"/>
      <c r="R195" s="512"/>
      <c r="S195" s="512"/>
      <c r="T195" s="512"/>
      <c r="U195" s="512"/>
      <c r="V195" s="512"/>
      <c r="W195" s="512"/>
      <c r="X195" s="512"/>
      <c r="Y195" s="512"/>
      <c r="Z195" s="512"/>
      <c r="AA195" s="512"/>
      <c r="AB195" s="512"/>
    </row>
    <row r="196" s="257" customFormat="true" ht="15" customHeight="true" x14ac:dyDescent="0.2">
      <c r="A196" s="471"/>
      <c r="B196" s="258"/>
      <c r="C196" s="512"/>
      <c r="D196" s="512"/>
      <c r="E196" s="512"/>
      <c r="F196" s="512"/>
      <c r="G196" s="512"/>
      <c r="H196" s="512"/>
      <c r="I196" s="512"/>
      <c r="J196" s="512"/>
      <c r="K196" s="512"/>
      <c r="L196" s="512"/>
      <c r="M196" s="512"/>
      <c r="N196" s="512"/>
      <c r="O196" s="512"/>
      <c r="P196" s="512"/>
      <c r="Q196" s="512"/>
      <c r="R196" s="512"/>
      <c r="S196" s="512"/>
      <c r="T196" s="512"/>
      <c r="U196" s="512"/>
      <c r="V196" s="512"/>
      <c r="W196" s="512"/>
      <c r="X196" s="512"/>
      <c r="Y196" s="512"/>
      <c r="Z196" s="512"/>
      <c r="AA196" s="512"/>
      <c r="AB196" s="512"/>
    </row>
    <row r="197" s="257" customFormat="true" ht="15" customHeight="true" x14ac:dyDescent="0.2">
      <c r="A197" s="471"/>
      <c r="B197" s="258"/>
      <c r="C197" s="512"/>
      <c r="D197" s="512"/>
      <c r="E197" s="512"/>
      <c r="F197" s="512"/>
      <c r="G197" s="512"/>
      <c r="H197" s="512"/>
      <c r="I197" s="512"/>
      <c r="J197" s="512"/>
      <c r="K197" s="512"/>
      <c r="L197" s="512"/>
      <c r="M197" s="512"/>
      <c r="N197" s="512"/>
      <c r="O197" s="512"/>
      <c r="P197" s="512"/>
      <c r="Q197" s="512"/>
      <c r="R197" s="512"/>
      <c r="S197" s="512"/>
      <c r="T197" s="512"/>
      <c r="U197" s="512"/>
      <c r="V197" s="512"/>
      <c r="W197" s="512"/>
      <c r="X197" s="512"/>
      <c r="Y197" s="512"/>
      <c r="Z197" s="512"/>
      <c r="AA197" s="512"/>
      <c r="AB197" s="512"/>
    </row>
    <row r="198" s="257" customFormat="true" ht="15" customHeight="true" x14ac:dyDescent="0.2">
      <c r="A198" s="471"/>
      <c r="B198" s="258"/>
      <c r="C198" s="512"/>
      <c r="D198" s="512"/>
      <c r="E198" s="512"/>
      <c r="F198" s="512"/>
      <c r="G198" s="512"/>
      <c r="H198" s="512"/>
      <c r="I198" s="512"/>
      <c r="J198" s="512"/>
      <c r="K198" s="512"/>
      <c r="L198" s="512"/>
      <c r="M198" s="512"/>
      <c r="N198" s="512"/>
      <c r="O198" s="512"/>
      <c r="P198" s="512"/>
      <c r="Q198" s="512"/>
      <c r="R198" s="512"/>
      <c r="S198" s="512"/>
      <c r="T198" s="512"/>
      <c r="U198" s="512"/>
      <c r="V198" s="512"/>
      <c r="W198" s="512"/>
      <c r="X198" s="512"/>
      <c r="Y198" s="512"/>
      <c r="Z198" s="512"/>
      <c r="AA198" s="512"/>
      <c r="AB198" s="512"/>
    </row>
    <row r="199" s="257" customFormat="true" ht="15" customHeight="true" x14ac:dyDescent="0.2">
      <c r="A199" s="475"/>
      <c r="B199" s="258"/>
      <c r="C199" s="513"/>
      <c r="D199" s="513"/>
      <c r="E199" s="513"/>
      <c r="F199" s="513"/>
      <c r="G199" s="513"/>
      <c r="H199" s="513"/>
      <c r="I199" s="513"/>
      <c r="J199" s="513"/>
      <c r="K199" s="513"/>
      <c r="L199" s="513"/>
      <c r="M199" s="513"/>
      <c r="N199" s="513"/>
      <c r="O199" s="513"/>
      <c r="P199" s="513"/>
      <c r="Q199" s="513"/>
      <c r="R199" s="513"/>
      <c r="S199" s="513"/>
      <c r="T199" s="513"/>
      <c r="U199" s="513"/>
    </row>
    <row r="200" s="257" customFormat="true" ht="15" customHeight="true" x14ac:dyDescent="0.2">
      <c r="A200" s="472"/>
      <c r="B200" s="258"/>
      <c r="C200" s="513"/>
      <c r="D200" s="513"/>
      <c r="E200" s="513"/>
      <c r="F200" s="513"/>
      <c r="G200" s="513"/>
      <c r="H200" s="513"/>
      <c r="I200" s="513"/>
      <c r="J200" s="513"/>
      <c r="K200" s="513"/>
      <c r="L200" s="513"/>
      <c r="M200" s="513"/>
      <c r="N200" s="513"/>
      <c r="O200" s="513"/>
      <c r="P200" s="513"/>
      <c r="Q200" s="513"/>
      <c r="R200" s="513"/>
      <c r="S200" s="513"/>
      <c r="T200" s="513"/>
      <c r="U200" s="513"/>
    </row>
    <row r="201" s="257" customFormat="true" ht="15" customHeight="true" x14ac:dyDescent="0.2">
      <c r="A201" s="475"/>
      <c r="B201" s="258"/>
      <c r="C201" s="513"/>
      <c r="D201" s="513"/>
      <c r="E201" s="513"/>
      <c r="F201" s="513"/>
      <c r="G201" s="513"/>
      <c r="H201" s="513"/>
      <c r="I201" s="513"/>
      <c r="J201" s="513"/>
      <c r="K201" s="513"/>
      <c r="L201" s="513"/>
      <c r="M201" s="513"/>
      <c r="N201" s="513"/>
      <c r="O201" s="513"/>
      <c r="P201" s="513"/>
      <c r="Q201" s="513"/>
      <c r="R201" s="513"/>
      <c r="S201" s="513"/>
      <c r="T201" s="513"/>
      <c r="U201" s="513"/>
    </row>
    <row r="202" s="257" customFormat="true" ht="15" customHeight="true" x14ac:dyDescent="0.2">
      <c r="A202" s="475"/>
      <c r="B202" s="258"/>
      <c r="C202" s="513"/>
      <c r="D202" s="513"/>
      <c r="E202" s="513"/>
      <c r="F202" s="513"/>
      <c r="G202" s="513"/>
      <c r="H202" s="513"/>
      <c r="I202" s="513"/>
      <c r="J202" s="513"/>
      <c r="K202" s="513"/>
      <c r="L202" s="513"/>
      <c r="M202" s="513"/>
      <c r="N202" s="513"/>
      <c r="O202" s="513"/>
      <c r="P202" s="513"/>
      <c r="Q202" s="513"/>
      <c r="R202" s="513"/>
      <c r="S202" s="513"/>
      <c r="T202" s="513"/>
      <c r="U202" s="513"/>
    </row>
    <row r="203" s="257" customFormat="true" ht="15" customHeight="true" x14ac:dyDescent="0.2">
      <c r="A203" s="475"/>
      <c r="B203" s="258"/>
      <c r="C203" s="513"/>
      <c r="D203" s="513"/>
      <c r="E203" s="513"/>
      <c r="F203" s="513"/>
      <c r="G203" s="513"/>
      <c r="H203" s="513"/>
      <c r="I203" s="513"/>
      <c r="J203" s="513"/>
      <c r="K203" s="513"/>
      <c r="L203" s="513"/>
      <c r="M203" s="513"/>
      <c r="N203" s="513"/>
      <c r="O203" s="513"/>
      <c r="P203" s="513"/>
      <c r="Q203" s="513"/>
      <c r="R203" s="513"/>
      <c r="S203" s="513"/>
      <c r="T203" s="513"/>
      <c r="U203" s="513"/>
    </row>
    <row r="204" s="257" customFormat="true" ht="15" customHeight="true" x14ac:dyDescent="0.2">
      <c r="A204" s="475"/>
      <c r="B204" s="258"/>
      <c r="C204" s="513"/>
      <c r="D204" s="513"/>
      <c r="E204" s="513"/>
      <c r="F204" s="513"/>
      <c r="G204" s="513"/>
      <c r="H204" s="513"/>
      <c r="I204" s="513"/>
      <c r="J204" s="513"/>
      <c r="K204" s="513"/>
      <c r="L204" s="513"/>
      <c r="M204" s="513"/>
      <c r="N204" s="513"/>
      <c r="O204" s="513"/>
      <c r="P204" s="513"/>
      <c r="Q204" s="513"/>
      <c r="R204" s="513"/>
      <c r="S204" s="513"/>
      <c r="T204" s="513"/>
      <c r="U204" s="513"/>
    </row>
    <row r="205" s="257" customFormat="true" ht="15" customHeight="true" x14ac:dyDescent="0.2">
      <c r="A205" s="475"/>
      <c r="B205" s="258"/>
      <c r="C205" s="513"/>
      <c r="D205" s="513"/>
      <c r="E205" s="513"/>
      <c r="F205" s="513"/>
      <c r="G205" s="513"/>
      <c r="H205" s="513"/>
      <c r="I205" s="513"/>
      <c r="J205" s="513"/>
      <c r="K205" s="513"/>
      <c r="L205" s="513"/>
      <c r="M205" s="513"/>
      <c r="N205" s="513"/>
      <c r="O205" s="513"/>
      <c r="P205" s="513"/>
      <c r="Q205" s="513"/>
      <c r="R205" s="513"/>
      <c r="S205" s="513"/>
      <c r="T205" s="513"/>
      <c r="U205" s="513"/>
    </row>
    <row r="206" s="257" customFormat="true" ht="15" customHeight="true" x14ac:dyDescent="0.2">
      <c r="B206" s="511"/>
    </row>
    <row r="207" s="257" customFormat="true" ht="17.25" customHeight="true" x14ac:dyDescent="0.2"/>
    <row r="208" s="257" customFormat="true" ht="22.5" customHeight="true" x14ac:dyDescent="0.35">
      <c r="A208" s="1856" t="str">
        <f>A1026</f>
        <v>Cambodia</v>
      </c>
      <c r="B208" s="1857"/>
    </row>
    <row r="209" s="257" customFormat="true" ht="22.5" customHeight="true" x14ac:dyDescent="0.3">
      <c r="A209" s="476" t="s">
        <v>209</v>
      </c>
      <c r="B209" s="397"/>
    </row>
    <row r="210" s="257" customFormat="true" ht="22.5" customHeight="true" x14ac:dyDescent="0.35">
      <c r="A210" s="398" t="str">
        <f>A1034</f>
        <v>2014</v>
      </c>
      <c r="B210" s="514"/>
    </row>
    <row r="211" s="257" customFormat="true" ht="15" customHeight="true" x14ac:dyDescent="0.35">
      <c r="A211" s="399"/>
      <c r="B211" s="397"/>
    </row>
    <row r="212" s="257" customFormat="true" ht="15" customHeight="true" x14ac:dyDescent="0.25">
      <c r="A212" s="400" t="s">
        <v>147</v>
      </c>
      <c r="B212" s="397"/>
    </row>
    <row r="213" s="257" customFormat="true" ht="15" customHeight="true" x14ac:dyDescent="0.25">
      <c r="A213" s="1852" t="s">
        <v>40</v>
      </c>
      <c r="B213" s="1853"/>
    </row>
    <row r="214" s="257" customFormat="true" ht="15" customHeight="true" x14ac:dyDescent="0.2">
      <c r="A214" s="1854" t="s">
        <v>39</v>
      </c>
      <c r="B214" s="1855"/>
    </row>
    <row r="215" s="257" customFormat="true" ht="15" customHeight="true" x14ac:dyDescent="0.2">
      <c r="A215" s="401" t="s">
        <v>148</v>
      </c>
      <c r="B215" s="397" t="str">
        <f>A1025</f>
        <v>DHS14</v>
      </c>
    </row>
    <row r="216" s="257" customFormat="true" ht="15" customHeight="true" x14ac:dyDescent="0.2">
      <c r="A216" s="401"/>
      <c r="B216" s="397"/>
    </row>
    <row r="217" s="257" customFormat="true" ht="15" customHeight="true" x14ac:dyDescent="0.2">
      <c r="A217" s="401"/>
      <c r="B217" s="403"/>
    </row>
    <row r="218" s="257" customFormat="true" ht="15" customHeight="true" x14ac:dyDescent="0.2">
      <c r="A218" s="401"/>
      <c r="B218" s="397"/>
    </row>
    <row r="219" s="257" customFormat="true" ht="15" customHeight="true" x14ac:dyDescent="0.2">
      <c r="A219" s="404"/>
      <c r="B219" s="405"/>
    </row>
    <row r="220" s="307" customFormat="true" ht="20.1" customHeight="true" x14ac:dyDescent="0.2">
      <c r="A220" s="1845" t="s">
        <v>374</v>
      </c>
      <c r="B220" s="1845"/>
      <c r="C220" s="1847" t="s">
        <v>150</v>
      </c>
      <c r="D220" s="1848"/>
      <c r="E220" s="1848"/>
      <c r="F220" s="1848"/>
      <c r="G220" s="1849"/>
      <c r="H220" s="1849" t="s">
        <v>38</v>
      </c>
      <c r="I220" s="1848"/>
      <c r="J220" s="1848"/>
      <c r="K220" s="1848"/>
      <c r="L220" s="1849"/>
      <c r="M220" s="1849" t="s">
        <v>37</v>
      </c>
      <c r="N220" s="1848"/>
      <c r="O220" s="1848"/>
      <c r="P220" s="1848"/>
      <c r="Q220" s="1849"/>
      <c r="R220" s="1849" t="s">
        <v>151</v>
      </c>
      <c r="S220" s="1848"/>
      <c r="T220" s="1848"/>
      <c r="U220" s="1848"/>
      <c r="V220" s="1848"/>
      <c r="W220" s="1848"/>
      <c r="X220" s="1848"/>
      <c r="Y220" s="1848"/>
      <c r="Z220" s="1848"/>
      <c r="AA220" s="1848"/>
      <c r="AB220" s="1848"/>
      <c r="AC220" s="1848"/>
      <c r="AD220" s="1848"/>
      <c r="AE220" s="1848"/>
      <c r="AF220" s="1848"/>
      <c r="AG220" s="1848"/>
      <c r="AH220" s="1848"/>
      <c r="AI220" s="1848"/>
      <c r="AJ220" s="1849"/>
    </row>
    <row r="221" s="433" customFormat="true" ht="45" customHeight="true" x14ac:dyDescent="0.2">
      <c r="A221" s="1851"/>
      <c r="B221" s="1851"/>
      <c r="C221" s="933" t="s">
        <v>0</v>
      </c>
      <c r="D221" s="934" t="s">
        <v>1</v>
      </c>
      <c r="E221" s="934" t="s">
        <v>2</v>
      </c>
      <c r="F221" s="934" t="s">
        <v>3</v>
      </c>
      <c r="G221" s="935" t="s">
        <v>4</v>
      </c>
      <c r="H221" s="934" t="s">
        <v>0</v>
      </c>
      <c r="I221" s="934" t="s">
        <v>1</v>
      </c>
      <c r="J221" s="934" t="s">
        <v>2</v>
      </c>
      <c r="K221" s="934" t="s">
        <v>3</v>
      </c>
      <c r="L221" s="935" t="s">
        <v>4</v>
      </c>
      <c r="M221" s="934" t="s">
        <v>0</v>
      </c>
      <c r="N221" s="934" t="s">
        <v>1</v>
      </c>
      <c r="O221" s="934" t="s">
        <v>2</v>
      </c>
      <c r="P221" s="934" t="s">
        <v>3</v>
      </c>
      <c r="Q221" s="935" t="s">
        <v>4</v>
      </c>
      <c r="R221" s="934" t="s">
        <v>152</v>
      </c>
      <c r="S221" s="934" t="s">
        <v>310</v>
      </c>
      <c r="T221" s="934" t="s">
        <v>154</v>
      </c>
      <c r="U221" s="934" t="s">
        <v>155</v>
      </c>
      <c r="V221" s="934" t="s">
        <v>156</v>
      </c>
      <c r="W221" s="934" t="s">
        <v>157</v>
      </c>
      <c r="X221" s="934" t="s">
        <v>311</v>
      </c>
      <c r="Y221" s="934" t="s">
        <v>159</v>
      </c>
      <c r="Z221" s="934" t="s">
        <v>160</v>
      </c>
      <c r="AA221" s="934" t="s">
        <v>162</v>
      </c>
      <c r="AB221" s="934" t="s">
        <v>163</v>
      </c>
      <c r="AC221" s="934" t="s">
        <v>164</v>
      </c>
      <c r="AD221" s="934" t="s">
        <v>312</v>
      </c>
      <c r="AE221" s="934" t="s">
        <v>165</v>
      </c>
      <c r="AF221" s="934" t="s">
        <v>166</v>
      </c>
      <c r="AG221" s="934" t="s">
        <v>167</v>
      </c>
      <c r="AH221" s="934" t="s">
        <v>168</v>
      </c>
      <c r="AI221" s="934" t="s">
        <v>169</v>
      </c>
      <c r="AJ221" s="936" t="s">
        <v>170</v>
      </c>
    </row>
    <row r="222" s="307" customFormat="true" ht="17.1" customHeight="true" x14ac:dyDescent="0.2">
      <c r="A222" s="1850" t="s">
        <v>36</v>
      </c>
      <c r="B222" s="937" t="s">
        <v>15</v>
      </c>
      <c r="C222" s="938">
        <v>48.804321027550778</v>
      </c>
      <c r="D222" s="939">
        <v>58.837875742452439</v>
      </c>
      <c r="E222" s="939">
        <v>66.548567030311034</v>
      </c>
      <c r="F222" s="939">
        <v>77.306610194547105</v>
      </c>
      <c r="G222" s="940">
        <v>90.415893119645858</v>
      </c>
      <c r="H222" s="939">
        <v>78.74678014012126</v>
      </c>
      <c r="I222" s="939">
        <v>90.147712893577321</v>
      </c>
      <c r="J222" s="939">
        <v>94.87512223541502</v>
      </c>
      <c r="K222" s="939">
        <v>96.348054608883729</v>
      </c>
      <c r="L222" s="940">
        <v>99.035992875331345</v>
      </c>
      <c r="M222" s="939">
        <v>47.278694343739275</v>
      </c>
      <c r="N222" s="939">
        <v>56.85885197511179</v>
      </c>
      <c r="O222" s="939">
        <v>63.585580546393949</v>
      </c>
      <c r="P222" s="939">
        <v>71.36335373691513</v>
      </c>
      <c r="Q222" s="940">
        <v>80.834627430909407</v>
      </c>
      <c r="R222" s="939">
        <v>93.206450152938203</v>
      </c>
      <c r="S222" s="939">
        <v>58.517183615227218</v>
      </c>
      <c r="T222" s="939">
        <v>73.518611503136171</v>
      </c>
      <c r="U222" s="939">
        <v>73.248541752631937</v>
      </c>
      <c r="V222" s="939">
        <v>69.103869043172566</v>
      </c>
      <c r="W222" s="939">
        <v>83.21603672229179</v>
      </c>
      <c r="X222" s="939">
        <v>64.167037704315433</v>
      </c>
      <c r="Y222" s="939">
        <v>54.542837181071171</v>
      </c>
      <c r="Z222" s="939">
        <v>61.393330359079478</v>
      </c>
      <c r="AA222" s="939">
        <v>29.691397231779128</v>
      </c>
      <c r="AB222" s="939">
        <v>80.72175788828126</v>
      </c>
      <c r="AC222" s="939">
        <v>97.472604792351831</v>
      </c>
      <c r="AD222" s="939">
        <v>97.579409514611626</v>
      </c>
      <c r="AE222" s="939">
        <v>84.100900894694874</v>
      </c>
      <c r="AF222" s="939">
        <v>56.451188316697184</v>
      </c>
      <c r="AG222" s="939">
        <v>60.604331837035154</v>
      </c>
      <c r="AH222" s="939">
        <v>60.145026402833778</v>
      </c>
      <c r="AI222" s="939">
        <v>73.323837819331189</v>
      </c>
      <c r="AJ222" s="941">
        <v>33.979978349362433</v>
      </c>
    </row>
    <row r="223" s="307" customFormat="true" ht="17.1" customHeight="true" x14ac:dyDescent="0.2">
      <c r="A223" s="1822"/>
      <c r="B223" s="942" t="s">
        <v>16</v>
      </c>
      <c r="C223" s="943">
        <v>24.271525953320385</v>
      </c>
      <c r="D223" s="944">
        <v>21.529832050724735</v>
      </c>
      <c r="E223" s="944">
        <v>19.780173676551762</v>
      </c>
      <c r="F223" s="944">
        <v>12.8458138292633</v>
      </c>
      <c r="G223" s="945">
        <v>5.4887649719590232</v>
      </c>
      <c r="H223" s="944">
        <v>13.856326895779636</v>
      </c>
      <c r="I223" s="944">
        <v>7.2138589584599941</v>
      </c>
      <c r="J223" s="944">
        <v>3.2750631134697756</v>
      </c>
      <c r="K223" s="944">
        <v>1.778991274673887</v>
      </c>
      <c r="L223" s="945">
        <v>0.80069059181672864</v>
      </c>
      <c r="M223" s="944">
        <v>24.416880518385181</v>
      </c>
      <c r="N223" s="944">
        <v>22.04334021226547</v>
      </c>
      <c r="O223" s="944">
        <v>20.892989347913485</v>
      </c>
      <c r="P223" s="944">
        <v>17.118640008949949</v>
      </c>
      <c r="Q223" s="945">
        <v>10.134052489263821</v>
      </c>
      <c r="R223" s="944">
        <v>5.2837949269911668</v>
      </c>
      <c r="S223" s="944">
        <v>38.524793201277532</v>
      </c>
      <c r="T223" s="944">
        <v>8.3704788944784525</v>
      </c>
      <c r="U223" s="944">
        <v>10.74306540739116</v>
      </c>
      <c r="V223" s="944">
        <v>29.874327760138936</v>
      </c>
      <c r="W223" s="944">
        <v>14.053870943904109</v>
      </c>
      <c r="X223" s="944">
        <v>25.960073356621287</v>
      </c>
      <c r="Y223" s="944">
        <v>35.400962373202482</v>
      </c>
      <c r="Z223" s="944">
        <v>25.442559072421851</v>
      </c>
      <c r="AA223" s="944">
        <v>9.828764509055679</v>
      </c>
      <c r="AB223" s="944">
        <v>9.8355488472821531</v>
      </c>
      <c r="AC223" s="944">
        <v>1.3182457811565398</v>
      </c>
      <c r="AD223" s="944">
        <v>2.2169003440431192</v>
      </c>
      <c r="AE223" s="944">
        <v>11.818757190597822</v>
      </c>
      <c r="AF223" s="944">
        <v>4.267043884302602</v>
      </c>
      <c r="AG223" s="944">
        <v>36.191409503094555</v>
      </c>
      <c r="AH223" s="944">
        <v>3.2087026167980883</v>
      </c>
      <c r="AI223" s="944">
        <v>20.163443072911729</v>
      </c>
      <c r="AJ223" s="946">
        <v>21.824038188599395</v>
      </c>
    </row>
    <row r="224" s="307" customFormat="true" ht="17.1" customHeight="true" x14ac:dyDescent="0.2">
      <c r="A224" s="1822"/>
      <c r="B224" s="942" t="s">
        <v>20</v>
      </c>
      <c r="C224" s="943">
        <v>26.924153019128923</v>
      </c>
      <c r="D224" s="944">
        <v>19.632292206822608</v>
      </c>
      <c r="E224" s="944">
        <v>13.671259293137112</v>
      </c>
      <c r="F224" s="944">
        <v>9.8475759761897095</v>
      </c>
      <c r="G224" s="945">
        <v>4.0953419083951452</v>
      </c>
      <c r="H224" s="944">
        <v>7.3968929640990542</v>
      </c>
      <c r="I224" s="944">
        <v>2.6384281479626477</v>
      </c>
      <c r="J224" s="944">
        <v>1.849814651115238</v>
      </c>
      <c r="K224" s="944">
        <v>1.8729541164424144</v>
      </c>
      <c r="L224" s="945">
        <v>0.16331653285192449</v>
      </c>
      <c r="M224" s="944">
        <v>28.304425137875601</v>
      </c>
      <c r="N224" s="944">
        <v>21.097807812622538</v>
      </c>
      <c r="O224" s="944">
        <v>15.521430105692636</v>
      </c>
      <c r="P224" s="944">
        <v>11.518006254135077</v>
      </c>
      <c r="Q224" s="945">
        <v>9.0313200798268252</v>
      </c>
      <c r="R224" s="944">
        <v>1.509754920070574</v>
      </c>
      <c r="S224" s="944">
        <v>2.9580231834952699</v>
      </c>
      <c r="T224" s="944">
        <v>18.110909602385348</v>
      </c>
      <c r="U224" s="944">
        <v>16.008392839976864</v>
      </c>
      <c r="V224" s="944">
        <v>1.021803196688519</v>
      </c>
      <c r="W224" s="944">
        <v>2.7300923338042593</v>
      </c>
      <c r="X224" s="944">
        <v>9.8728889390631736</v>
      </c>
      <c r="Y224" s="944">
        <v>10.056200445726281</v>
      </c>
      <c r="Z224" s="944">
        <v>13.164110568498677</v>
      </c>
      <c r="AA224" s="944">
        <v>60.479838259165298</v>
      </c>
      <c r="AB224" s="944">
        <v>9.4426932644364996</v>
      </c>
      <c r="AC224" s="944">
        <v>1.2091494264916447</v>
      </c>
      <c r="AD224" s="944">
        <v>0.20369014134526001</v>
      </c>
      <c r="AE224" s="944">
        <v>4.0803419147075015</v>
      </c>
      <c r="AF224" s="944">
        <v>39.281767799000541</v>
      </c>
      <c r="AG224" s="944">
        <v>3.2042586598702405</v>
      </c>
      <c r="AH224" s="944">
        <v>36.646270980368385</v>
      </c>
      <c r="AI224" s="944">
        <v>6.5127191077571087</v>
      </c>
      <c r="AJ224" s="946">
        <v>44.195983462038022</v>
      </c>
    </row>
    <row r="225" s="307" customFormat="true" ht="17.1" customHeight="true" x14ac:dyDescent="0.2">
      <c r="A225" s="1822" t="s">
        <v>377</v>
      </c>
      <c r="B225" s="942" t="s">
        <v>323</v>
      </c>
      <c r="C225" s="943">
        <v>72.811844949276605</v>
      </c>
      <c r="D225" s="944">
        <v>80.25604458137569</v>
      </c>
      <c r="E225" s="944">
        <v>85.986010606866856</v>
      </c>
      <c r="F225" s="944">
        <v>90.152424023810369</v>
      </c>
      <c r="G225" s="945">
        <v>95.899180119409209</v>
      </c>
      <c r="H225" s="944">
        <v>92.538254189059572</v>
      </c>
      <c r="I225" s="944">
        <v>97.361571852037372</v>
      </c>
      <c r="J225" s="944">
        <v>98.114690031045171</v>
      </c>
      <c r="K225" s="944">
        <v>98.127045883557599</v>
      </c>
      <c r="L225" s="945">
        <v>99.836683467148049</v>
      </c>
      <c r="M225" s="944">
        <v>71.397467082960134</v>
      </c>
      <c r="N225" s="944">
        <v>78.888291980420021</v>
      </c>
      <c r="O225" s="944">
        <v>84.002862119883432</v>
      </c>
      <c r="P225" s="944">
        <v>88.432755965592207</v>
      </c>
      <c r="Q225" s="945">
        <v>90.968679920173187</v>
      </c>
      <c r="R225" s="944">
        <v>98.490245079929394</v>
      </c>
      <c r="S225" s="944">
        <v>97.041976816504786</v>
      </c>
      <c r="T225" s="944">
        <v>81.889090397614623</v>
      </c>
      <c r="U225" s="944">
        <v>83.798698810763355</v>
      </c>
      <c r="V225" s="944">
        <v>98.811188960038123</v>
      </c>
      <c r="W225" s="944">
        <v>97.269907666195792</v>
      </c>
      <c r="X225" s="944">
        <v>89.950532353870159</v>
      </c>
      <c r="Y225" s="944">
        <v>89.943799554273738</v>
      </c>
      <c r="Z225" s="944">
        <v>86.835889431501229</v>
      </c>
      <c r="AA225" s="944">
        <v>39.203166636441154</v>
      </c>
      <c r="AB225" s="944">
        <v>90.329049079101509</v>
      </c>
      <c r="AC225" s="944">
        <v>98.790850573508365</v>
      </c>
      <c r="AD225" s="944">
        <v>99.796309858654737</v>
      </c>
      <c r="AE225" s="944">
        <v>95.919658085292539</v>
      </c>
      <c r="AF225" s="944">
        <v>59.82464857174611</v>
      </c>
      <c r="AG225" s="944">
        <v>96.79574134012978</v>
      </c>
      <c r="AH225" s="944">
        <v>63.25811523316942</v>
      </c>
      <c r="AI225" s="944">
        <v>93.487280892242921</v>
      </c>
      <c r="AJ225" s="946">
        <v>55.604931605855569</v>
      </c>
    </row>
    <row r="226" s="307" customFormat="true" ht="17.1" customHeight="true" x14ac:dyDescent="0.2">
      <c r="A226" s="1822"/>
      <c r="B226" s="942" t="s">
        <v>378</v>
      </c>
      <c r="C226" s="943">
        <v>26.702994228098415</v>
      </c>
      <c r="D226" s="944">
        <v>19.54504014041845</v>
      </c>
      <c r="E226" s="944">
        <v>13.512088898251411</v>
      </c>
      <c r="F226" s="944">
        <v>9.6807093693313782</v>
      </c>
      <c r="G226" s="945">
        <v>3.8672887322885563</v>
      </c>
      <c r="H226" s="944">
        <v>7.3158160837907689</v>
      </c>
      <c r="I226" s="944">
        <v>2.4958338666546913</v>
      </c>
      <c r="J226" s="944">
        <v>1.6803989943726092</v>
      </c>
      <c r="K226" s="944">
        <v>1.2440750017433273</v>
      </c>
      <c r="L226" s="945">
        <v>0.16331653285192449</v>
      </c>
      <c r="M226" s="944">
        <v>28.048065509654535</v>
      </c>
      <c r="N226" s="944">
        <v>21.094091009745323</v>
      </c>
      <c r="O226" s="944">
        <v>15.313288078316251</v>
      </c>
      <c r="P226" s="944">
        <v>11.387869599038927</v>
      </c>
      <c r="Q226" s="945">
        <v>8.7936370524344714</v>
      </c>
      <c r="R226" s="944">
        <v>1.509754920070574</v>
      </c>
      <c r="S226" s="944">
        <v>2.8697784992282829</v>
      </c>
      <c r="T226" s="944">
        <v>18.110909602385348</v>
      </c>
      <c r="U226" s="944">
        <v>15.97162544450153</v>
      </c>
      <c r="V226" s="944">
        <v>1.020079088211701</v>
      </c>
      <c r="W226" s="944">
        <v>2.7300923338042593</v>
      </c>
      <c r="X226" s="944">
        <v>9.4646676998580599</v>
      </c>
      <c r="Y226" s="944">
        <v>9.3076151380758443</v>
      </c>
      <c r="Z226" s="944">
        <v>13.164110568498677</v>
      </c>
      <c r="AA226" s="944">
        <v>59.419958457273324</v>
      </c>
      <c r="AB226" s="944">
        <v>9.2718122877262026</v>
      </c>
      <c r="AC226" s="944">
        <v>0.99704748775534935</v>
      </c>
      <c r="AD226" s="944">
        <v>0.20369014134526001</v>
      </c>
      <c r="AE226" s="944">
        <v>3.5139842241046186</v>
      </c>
      <c r="AF226" s="944">
        <v>38.703662288333987</v>
      </c>
      <c r="AG226" s="944">
        <v>3.2042586598702405</v>
      </c>
      <c r="AH226" s="944">
        <v>36.590964232330315</v>
      </c>
      <c r="AI226" s="944">
        <v>6.5127191077571087</v>
      </c>
      <c r="AJ226" s="946">
        <v>43.936861806935113</v>
      </c>
    </row>
    <row r="227" s="307" customFormat="true" ht="17.1" customHeight="true" x14ac:dyDescent="0.2">
      <c r="A227" s="1822"/>
      <c r="B227" s="942" t="s">
        <v>379</v>
      </c>
      <c r="C227" s="943">
        <v>0.36127125788039188</v>
      </c>
      <c r="D227" s="944">
        <v>0.13894039642014749</v>
      </c>
      <c r="E227" s="944">
        <v>0.39700579110702572</v>
      </c>
      <c r="F227" s="944">
        <v>0</v>
      </c>
      <c r="G227" s="945">
        <v>5.7118937752239701E-3</v>
      </c>
      <c r="H227" s="944">
        <v>7.0033121908382248E-2</v>
      </c>
      <c r="I227" s="944">
        <v>0</v>
      </c>
      <c r="J227" s="944">
        <v>3.6164290177815459E-2</v>
      </c>
      <c r="K227" s="944">
        <v>0</v>
      </c>
      <c r="L227" s="945">
        <v>0</v>
      </c>
      <c r="M227" s="944">
        <v>0.41579662306590076</v>
      </c>
      <c r="N227" s="944">
        <v>1.7617009834518447E-2</v>
      </c>
      <c r="O227" s="944">
        <v>0.56311059126492002</v>
      </c>
      <c r="P227" s="944">
        <v>5.5647231926272002E-2</v>
      </c>
      <c r="Q227" s="945">
        <v>0</v>
      </c>
      <c r="R227" s="944">
        <v>0</v>
      </c>
      <c r="S227" s="944">
        <v>0</v>
      </c>
      <c r="T227" s="944">
        <v>0</v>
      </c>
      <c r="U227" s="944">
        <v>0.22967574473506397</v>
      </c>
      <c r="V227" s="944">
        <v>0.16873195175014333</v>
      </c>
      <c r="W227" s="944">
        <v>0</v>
      </c>
      <c r="X227" s="944">
        <v>0.19592185413247978</v>
      </c>
      <c r="Y227" s="944">
        <v>0</v>
      </c>
      <c r="Z227" s="944">
        <v>0</v>
      </c>
      <c r="AA227" s="944">
        <v>0.80210983566422067</v>
      </c>
      <c r="AB227" s="944">
        <v>0.25205879535318632</v>
      </c>
      <c r="AC227" s="944">
        <v>0</v>
      </c>
      <c r="AD227" s="944">
        <v>0</v>
      </c>
      <c r="AE227" s="944">
        <v>0</v>
      </c>
      <c r="AF227" s="944">
        <v>1.4716891399201915</v>
      </c>
      <c r="AG227" s="944">
        <v>0</v>
      </c>
      <c r="AH227" s="944">
        <v>0.15092053450048748</v>
      </c>
      <c r="AI227" s="944">
        <v>0</v>
      </c>
      <c r="AJ227" s="946">
        <v>0.35675735270933784</v>
      </c>
    </row>
    <row r="228" s="307" customFormat="true" ht="17.1" customHeight="true" x14ac:dyDescent="0.2">
      <c r="A228" s="1823"/>
      <c r="B228" s="947" t="s">
        <v>380</v>
      </c>
      <c r="C228" s="948">
        <v>0.12388956474465894</v>
      </c>
      <c r="D228" s="949">
        <v>5.9974881785642677E-2</v>
      </c>
      <c r="E228" s="949">
        <v>0.10489470377468629</v>
      </c>
      <c r="F228" s="949">
        <v>0.16686660685832813</v>
      </c>
      <c r="G228" s="950">
        <v>0.22781925452704838</v>
      </c>
      <c r="H228" s="949">
        <v>7.5896605241308701E-2</v>
      </c>
      <c r="I228" s="949">
        <v>0.14259428130795598</v>
      </c>
      <c r="J228" s="949">
        <v>0.16874668440444848</v>
      </c>
      <c r="K228" s="949">
        <v>0.62887911469908675</v>
      </c>
      <c r="L228" s="950">
        <v>0</v>
      </c>
      <c r="M228" s="949">
        <v>0.13867078431955285</v>
      </c>
      <c r="N228" s="949">
        <v>0</v>
      </c>
      <c r="O228" s="949">
        <v>0.12073921053544338</v>
      </c>
      <c r="P228" s="949">
        <v>0.12372720344262703</v>
      </c>
      <c r="Q228" s="950">
        <v>0.23768302739235309</v>
      </c>
      <c r="R228" s="949">
        <v>0</v>
      </c>
      <c r="S228" s="949">
        <v>8.8244684266986909E-2</v>
      </c>
      <c r="T228" s="949">
        <v>0</v>
      </c>
      <c r="U228" s="949">
        <v>0</v>
      </c>
      <c r="V228" s="949">
        <v>0</v>
      </c>
      <c r="W228" s="949">
        <v>0</v>
      </c>
      <c r="X228" s="949">
        <v>0.38887809213926011</v>
      </c>
      <c r="Y228" s="949">
        <v>0.74858530765044029</v>
      </c>
      <c r="Z228" s="949">
        <v>0</v>
      </c>
      <c r="AA228" s="949">
        <v>0.57476507062140381</v>
      </c>
      <c r="AB228" s="949">
        <v>0.1470798378190637</v>
      </c>
      <c r="AC228" s="949">
        <v>0.21210193873629529</v>
      </c>
      <c r="AD228" s="949">
        <v>0</v>
      </c>
      <c r="AE228" s="949">
        <v>0.56635769060288421</v>
      </c>
      <c r="AF228" s="949">
        <v>0</v>
      </c>
      <c r="AG228" s="949">
        <v>0</v>
      </c>
      <c r="AH228" s="949">
        <v>0</v>
      </c>
      <c r="AI228" s="949">
        <v>0</v>
      </c>
      <c r="AJ228" s="951">
        <v>0.10144923449990347</v>
      </c>
    </row>
    <row r="229" s="307" customFormat="true" ht="15" customHeight="true" x14ac:dyDescent="0.2">
      <c r="A229" s="558"/>
      <c r="B229" s="775"/>
      <c r="C229" s="776"/>
      <c r="D229" s="777"/>
      <c r="E229" s="777"/>
      <c r="F229" s="777"/>
      <c r="G229" s="778"/>
      <c r="H229" s="777"/>
      <c r="I229" s="777"/>
      <c r="J229" s="777"/>
      <c r="K229" s="777"/>
      <c r="L229" s="778"/>
      <c r="M229" s="777"/>
      <c r="N229" s="777"/>
      <c r="O229" s="777"/>
      <c r="P229" s="777"/>
      <c r="Q229" s="778"/>
      <c r="R229" s="777"/>
      <c r="S229" s="777"/>
      <c r="T229" s="777"/>
      <c r="U229" s="777"/>
      <c r="V229" s="777"/>
      <c r="W229" s="777"/>
      <c r="X229" s="777"/>
      <c r="Y229" s="777"/>
      <c r="Z229" s="777"/>
      <c r="AA229" s="777"/>
      <c r="AB229" s="779"/>
    </row>
    <row r="230" s="307" customFormat="true" ht="20.1" customHeight="true" x14ac:dyDescent="0.2">
      <c r="A230" s="1845" t="s">
        <v>376</v>
      </c>
      <c r="B230" s="1845"/>
      <c r="C230" s="1847" t="s">
        <v>150</v>
      </c>
      <c r="D230" s="1848"/>
      <c r="E230" s="1848"/>
      <c r="F230" s="1848"/>
      <c r="G230" s="1849"/>
      <c r="H230" s="1849" t="s">
        <v>38</v>
      </c>
      <c r="I230" s="1848"/>
      <c r="J230" s="1848"/>
      <c r="K230" s="1848"/>
      <c r="L230" s="1849"/>
      <c r="M230" s="1849" t="s">
        <v>37</v>
      </c>
      <c r="N230" s="1848"/>
      <c r="O230" s="1848"/>
      <c r="P230" s="1848"/>
      <c r="Q230" s="1849"/>
      <c r="R230" s="1849" t="s">
        <v>151</v>
      </c>
      <c r="S230" s="1848"/>
      <c r="T230" s="1848"/>
      <c r="U230" s="1848"/>
      <c r="V230" s="1848"/>
      <c r="W230" s="1848"/>
      <c r="X230" s="1848"/>
      <c r="Y230" s="1848"/>
      <c r="Z230" s="1848"/>
      <c r="AA230" s="1848"/>
      <c r="AB230" s="1848"/>
      <c r="AC230" s="1848"/>
      <c r="AD230" s="1848"/>
      <c r="AE230" s="1848"/>
      <c r="AF230" s="1848"/>
      <c r="AG230" s="1848"/>
      <c r="AH230" s="1848"/>
      <c r="AI230" s="1848"/>
      <c r="AJ230" s="1849"/>
    </row>
    <row r="231" s="433" customFormat="true" ht="45" customHeight="true" x14ac:dyDescent="0.2">
      <c r="A231" s="1851"/>
      <c r="B231" s="1851"/>
      <c r="C231" s="933" t="s">
        <v>0</v>
      </c>
      <c r="D231" s="934" t="s">
        <v>1</v>
      </c>
      <c r="E231" s="934" t="s">
        <v>2</v>
      </c>
      <c r="F231" s="934" t="s">
        <v>3</v>
      </c>
      <c r="G231" s="935" t="s">
        <v>4</v>
      </c>
      <c r="H231" s="934" t="s">
        <v>0</v>
      </c>
      <c r="I231" s="934" t="s">
        <v>1</v>
      </c>
      <c r="J231" s="934" t="s">
        <v>2</v>
      </c>
      <c r="K231" s="934" t="s">
        <v>3</v>
      </c>
      <c r="L231" s="935" t="s">
        <v>4</v>
      </c>
      <c r="M231" s="934" t="s">
        <v>0</v>
      </c>
      <c r="N231" s="934" t="s">
        <v>1</v>
      </c>
      <c r="O231" s="934" t="s">
        <v>2</v>
      </c>
      <c r="P231" s="934" t="s">
        <v>3</v>
      </c>
      <c r="Q231" s="935" t="s">
        <v>4</v>
      </c>
      <c r="R231" s="934" t="s">
        <v>152</v>
      </c>
      <c r="S231" s="934" t="s">
        <v>310</v>
      </c>
      <c r="T231" s="934" t="s">
        <v>154</v>
      </c>
      <c r="U231" s="934" t="s">
        <v>155</v>
      </c>
      <c r="V231" s="934" t="s">
        <v>156</v>
      </c>
      <c r="W231" s="934" t="s">
        <v>157</v>
      </c>
      <c r="X231" s="934" t="s">
        <v>311</v>
      </c>
      <c r="Y231" s="934" t="s">
        <v>159</v>
      </c>
      <c r="Z231" s="934" t="s">
        <v>160</v>
      </c>
      <c r="AA231" s="934" t="s">
        <v>162</v>
      </c>
      <c r="AB231" s="934" t="s">
        <v>163</v>
      </c>
      <c r="AC231" s="934" t="s">
        <v>164</v>
      </c>
      <c r="AD231" s="934" t="s">
        <v>312</v>
      </c>
      <c r="AE231" s="934" t="s">
        <v>165</v>
      </c>
      <c r="AF231" s="934" t="s">
        <v>166</v>
      </c>
      <c r="AG231" s="934" t="s">
        <v>167</v>
      </c>
      <c r="AH231" s="934" t="s">
        <v>168</v>
      </c>
      <c r="AI231" s="934" t="s">
        <v>169</v>
      </c>
      <c r="AJ231" s="936" t="s">
        <v>170</v>
      </c>
    </row>
    <row r="232" s="307" customFormat="true" ht="17.1" customHeight="true" x14ac:dyDescent="0.2">
      <c r="A232" s="1850" t="s">
        <v>36</v>
      </c>
      <c r="B232" s="937" t="s">
        <v>15</v>
      </c>
      <c r="C232" s="952">
        <v>7181.0030800000059</v>
      </c>
      <c r="D232" s="953">
        <v>8680.0481160000054</v>
      </c>
      <c r="E232" s="953">
        <v>9788.9244589999998</v>
      </c>
      <c r="F232" s="953">
        <v>11417.85330199999</v>
      </c>
      <c r="G232" s="954">
        <v>13354.555600000009</v>
      </c>
      <c r="H232" s="953">
        <v>1835.8614499999981</v>
      </c>
      <c r="I232" s="953">
        <v>2103.5807249999993</v>
      </c>
      <c r="J232" s="953">
        <v>2212.6101920000019</v>
      </c>
      <c r="K232" s="953">
        <v>2251.5693269999983</v>
      </c>
      <c r="L232" s="954">
        <v>2306.5397539999999</v>
      </c>
      <c r="M232" s="953">
        <v>5855.9673380000077</v>
      </c>
      <c r="N232" s="953">
        <v>7069.4392890000026</v>
      </c>
      <c r="O232" s="953">
        <v>7864.9190820000094</v>
      </c>
      <c r="P232" s="953">
        <v>8868.5087699999967</v>
      </c>
      <c r="Q232" s="954">
        <v>10053.388629999989</v>
      </c>
      <c r="R232" s="953">
        <v>2954.5918109999975</v>
      </c>
      <c r="S232" s="953">
        <v>3362.111194000001</v>
      </c>
      <c r="T232" s="953">
        <v>7068.5211699999927</v>
      </c>
      <c r="U232" s="953">
        <v>1908.9281289999985</v>
      </c>
      <c r="V232" s="953">
        <v>3231.652885000005</v>
      </c>
      <c r="W232" s="953">
        <v>3045.6680679999945</v>
      </c>
      <c r="X232" s="953">
        <v>2077.0990539999989</v>
      </c>
      <c r="Y232" s="953">
        <v>3119.3432020000014</v>
      </c>
      <c r="Z232" s="953">
        <v>1357.7942189999974</v>
      </c>
      <c r="AA232" s="953">
        <v>462.69377800000024</v>
      </c>
      <c r="AB232" s="953">
        <v>969.33772299999941</v>
      </c>
      <c r="AC232" s="953">
        <v>6753.7888570000068</v>
      </c>
      <c r="AD232" s="953">
        <v>1587.9918079999975</v>
      </c>
      <c r="AE232" s="953">
        <v>1530.4243509999997</v>
      </c>
      <c r="AF232" s="953">
        <v>2789.4486509999979</v>
      </c>
      <c r="AG232" s="953">
        <v>1724.052166000002</v>
      </c>
      <c r="AH232" s="953">
        <v>2910.1340639999999</v>
      </c>
      <c r="AI232" s="953">
        <v>2018.4737209999982</v>
      </c>
      <c r="AJ232" s="955">
        <v>1550.329706</v>
      </c>
    </row>
    <row r="233" s="307" customFormat="true" ht="17.1" customHeight="true" x14ac:dyDescent="0.2">
      <c r="A233" s="1822"/>
      <c r="B233" s="942" t="s">
        <v>16</v>
      </c>
      <c r="C233" s="956">
        <v>3571.2801439999998</v>
      </c>
      <c r="D233" s="957">
        <v>3176.1849959999995</v>
      </c>
      <c r="E233" s="957">
        <v>2909.5536470000011</v>
      </c>
      <c r="F233" s="957">
        <v>1897.2713649999978</v>
      </c>
      <c r="G233" s="958">
        <v>810.69836799999939</v>
      </c>
      <c r="H233" s="957">
        <v>323.03919399999995</v>
      </c>
      <c r="I233" s="957">
        <v>168.33410600000005</v>
      </c>
      <c r="J233" s="957">
        <v>76.378695000000022</v>
      </c>
      <c r="K233" s="957">
        <v>41.573462000000006</v>
      </c>
      <c r="L233" s="958">
        <v>18.648014999999997</v>
      </c>
      <c r="M233" s="957">
        <v>3024.2894139999989</v>
      </c>
      <c r="N233" s="957">
        <v>2740.7175830000001</v>
      </c>
      <c r="O233" s="957">
        <v>2584.2599719999989</v>
      </c>
      <c r="P233" s="957">
        <v>2127.3777240000004</v>
      </c>
      <c r="Q233" s="958">
        <v>1260.3703549999993</v>
      </c>
      <c r="R233" s="957">
        <v>167.49331400000005</v>
      </c>
      <c r="S233" s="957">
        <v>2213.4462130000002</v>
      </c>
      <c r="T233" s="957">
        <v>804.78814900000032</v>
      </c>
      <c r="U233" s="957">
        <v>279.97471700000006</v>
      </c>
      <c r="V233" s="957">
        <v>1397.0774549999987</v>
      </c>
      <c r="W233" s="957">
        <v>514.36511099999996</v>
      </c>
      <c r="X233" s="957">
        <v>840.33244700000012</v>
      </c>
      <c r="Y233" s="957">
        <v>2024.6059250000003</v>
      </c>
      <c r="Z233" s="957">
        <v>562.69564500000024</v>
      </c>
      <c r="AA233" s="957">
        <v>153.16585300000003</v>
      </c>
      <c r="AB233" s="957">
        <v>118.10903000000003</v>
      </c>
      <c r="AC233" s="957">
        <v>91.340061000000006</v>
      </c>
      <c r="AD233" s="957">
        <v>36.077484000000005</v>
      </c>
      <c r="AE233" s="957">
        <v>215.07158200000009</v>
      </c>
      <c r="AF233" s="957">
        <v>210.84941100000003</v>
      </c>
      <c r="AG233" s="957">
        <v>1029.5613539999999</v>
      </c>
      <c r="AH233" s="957">
        <v>155.25398100000004</v>
      </c>
      <c r="AI233" s="957">
        <v>555.06341699999973</v>
      </c>
      <c r="AJ233" s="959">
        <v>995.71737099999973</v>
      </c>
    </row>
    <row r="234" s="307" customFormat="true" ht="17.1" customHeight="true" x14ac:dyDescent="0.2">
      <c r="A234" s="1822"/>
      <c r="B234" s="942" t="s">
        <v>20</v>
      </c>
      <c r="C234" s="956">
        <v>3961.5841729999993</v>
      </c>
      <c r="D234" s="957">
        <v>2896.2507369999976</v>
      </c>
      <c r="E234" s="957">
        <v>2010.9662829999997</v>
      </c>
      <c r="F234" s="957">
        <v>1454.4445499999999</v>
      </c>
      <c r="G234" s="958">
        <v>604.8878060000003</v>
      </c>
      <c r="H234" s="957">
        <v>172.44731299999998</v>
      </c>
      <c r="I234" s="957">
        <v>61.567247999999992</v>
      </c>
      <c r="J234" s="957">
        <v>43.140062999999991</v>
      </c>
      <c r="K234" s="957">
        <v>43.769291000000003</v>
      </c>
      <c r="L234" s="958">
        <v>3.8036279999999998</v>
      </c>
      <c r="M234" s="957">
        <v>3505.8030139999992</v>
      </c>
      <c r="N234" s="957">
        <v>2623.156575999998</v>
      </c>
      <c r="O234" s="957">
        <v>1919.850236</v>
      </c>
      <c r="P234" s="957">
        <v>1431.3724639999989</v>
      </c>
      <c r="Q234" s="958">
        <v>1123.223716</v>
      </c>
      <c r="R234" s="957">
        <v>47.858377999999995</v>
      </c>
      <c r="S234" s="957">
        <v>169.95354600000002</v>
      </c>
      <c r="T234" s="957">
        <v>1741.2916990000008</v>
      </c>
      <c r="U234" s="957">
        <v>417.19426300000003</v>
      </c>
      <c r="V234" s="957">
        <v>47.784780999999995</v>
      </c>
      <c r="W234" s="957">
        <v>99.920103999999995</v>
      </c>
      <c r="X234" s="957">
        <v>319.58726800000017</v>
      </c>
      <c r="Y234" s="957">
        <v>575.12117299999989</v>
      </c>
      <c r="Z234" s="957">
        <v>291.14161300000006</v>
      </c>
      <c r="AA234" s="957">
        <v>942.4832599999994</v>
      </c>
      <c r="AB234" s="957">
        <v>113.39147</v>
      </c>
      <c r="AC234" s="957">
        <v>83.780873</v>
      </c>
      <c r="AD234" s="957">
        <v>3.3148210000000002</v>
      </c>
      <c r="AE234" s="957">
        <v>74.251934999999989</v>
      </c>
      <c r="AF234" s="957">
        <v>1941.0481420000006</v>
      </c>
      <c r="AG234" s="957">
        <v>91.153700000000001</v>
      </c>
      <c r="AH234" s="957">
        <v>1773.1401559999986</v>
      </c>
      <c r="AI234" s="957">
        <v>179.28347400000001</v>
      </c>
      <c r="AJ234" s="959">
        <v>2016.4328930000004</v>
      </c>
    </row>
    <row r="235" s="307" customFormat="true" ht="17.1" customHeight="true" x14ac:dyDescent="0.2">
      <c r="A235" s="1822" t="s">
        <v>377</v>
      </c>
      <c r="B235" s="942" t="s">
        <v>323</v>
      </c>
      <c r="C235" s="956">
        <v>10752.283224000003</v>
      </c>
      <c r="D235" s="957">
        <v>11856.233112000022</v>
      </c>
      <c r="E235" s="957">
        <v>12698.478106000013</v>
      </c>
      <c r="F235" s="957">
        <v>13315.124666999985</v>
      </c>
      <c r="G235" s="958">
        <v>14165.253968000012</v>
      </c>
      <c r="H235" s="957">
        <v>2158.9006439999994</v>
      </c>
      <c r="I235" s="957">
        <v>2271.914831000001</v>
      </c>
      <c r="J235" s="957">
        <v>2288.9888870000018</v>
      </c>
      <c r="K235" s="957">
        <v>2293.1427889999982</v>
      </c>
      <c r="L235" s="958">
        <v>2325.1877689999992</v>
      </c>
      <c r="M235" s="957">
        <v>8880.2567520000157</v>
      </c>
      <c r="N235" s="957">
        <v>9810.1568720000105</v>
      </c>
      <c r="O235" s="957">
        <v>10449.179054000007</v>
      </c>
      <c r="P235" s="957">
        <v>10995.886493999984</v>
      </c>
      <c r="Q235" s="958">
        <v>11313.758984999982</v>
      </c>
      <c r="R235" s="957">
        <v>3122.0851249999987</v>
      </c>
      <c r="S235" s="957">
        <v>5575.557407000003</v>
      </c>
      <c r="T235" s="957">
        <v>7873.3093189999945</v>
      </c>
      <c r="U235" s="957">
        <v>2188.902845999999</v>
      </c>
      <c r="V235" s="957">
        <v>4628.7303400000019</v>
      </c>
      <c r="W235" s="957">
        <v>3560.0331789999905</v>
      </c>
      <c r="X235" s="957">
        <v>2917.4315010000009</v>
      </c>
      <c r="Y235" s="957">
        <v>5143.9491270000071</v>
      </c>
      <c r="Z235" s="957">
        <v>1920.4898639999954</v>
      </c>
      <c r="AA235" s="957">
        <v>615.85963100000004</v>
      </c>
      <c r="AB235" s="957">
        <v>1087.4467529999999</v>
      </c>
      <c r="AC235" s="957">
        <v>6845.1289180000067</v>
      </c>
      <c r="AD235" s="957">
        <v>1624.0692919999974</v>
      </c>
      <c r="AE235" s="957">
        <v>1745.4959329999967</v>
      </c>
      <c r="AF235" s="957">
        <v>3000.2980619999958</v>
      </c>
      <c r="AG235" s="957">
        <v>2753.613520000004</v>
      </c>
      <c r="AH235" s="957">
        <v>3065.3880449999992</v>
      </c>
      <c r="AI235" s="957">
        <v>2573.5371379999979</v>
      </c>
      <c r="AJ235" s="959">
        <v>2546.0470770000015</v>
      </c>
    </row>
    <row r="236" s="307" customFormat="true" ht="17.1" customHeight="true" x14ac:dyDescent="0.2">
      <c r="A236" s="1822"/>
      <c r="B236" s="942" t="s">
        <v>378</v>
      </c>
      <c r="C236" s="956">
        <v>3943.2891319999994</v>
      </c>
      <c r="D236" s="957">
        <v>2887.3906419999976</v>
      </c>
      <c r="E236" s="957">
        <v>1995.4753549999998</v>
      </c>
      <c r="F236" s="957">
        <v>1429.7990709999995</v>
      </c>
      <c r="G236" s="958">
        <v>571.23665700000026</v>
      </c>
      <c r="H236" s="957">
        <v>170.676659</v>
      </c>
      <c r="I236" s="957">
        <v>58.23983599999999</v>
      </c>
      <c r="J236" s="957">
        <v>39.203248999999992</v>
      </c>
      <c r="K236" s="957">
        <v>29.072938999999998</v>
      </c>
      <c r="L236" s="958">
        <v>3.8036279999999998</v>
      </c>
      <c r="M236" s="957">
        <v>3488.5554529999986</v>
      </c>
      <c r="N236" s="957">
        <v>2623.156575999998</v>
      </c>
      <c r="O236" s="957">
        <v>1904.8313949999999</v>
      </c>
      <c r="P236" s="957">
        <v>1415.9880029999988</v>
      </c>
      <c r="Q236" s="958">
        <v>1093.6631189999998</v>
      </c>
      <c r="R236" s="957">
        <v>47.858377999999995</v>
      </c>
      <c r="S236" s="957">
        <v>164.88343800000001</v>
      </c>
      <c r="T236" s="957">
        <v>1741.2916990000008</v>
      </c>
      <c r="U236" s="957">
        <v>417.19426300000003</v>
      </c>
      <c r="V236" s="957">
        <v>47.784780999999995</v>
      </c>
      <c r="W236" s="957">
        <v>99.920103999999995</v>
      </c>
      <c r="X236" s="957">
        <v>306.97450000000009</v>
      </c>
      <c r="Y236" s="957">
        <v>532.30905300000006</v>
      </c>
      <c r="Z236" s="957">
        <v>291.14161300000006</v>
      </c>
      <c r="AA236" s="957">
        <v>933.45402499999943</v>
      </c>
      <c r="AB236" s="957">
        <v>111.620816</v>
      </c>
      <c r="AC236" s="957">
        <v>69.084520999999995</v>
      </c>
      <c r="AD236" s="957">
        <v>3.3148210000000002</v>
      </c>
      <c r="AE236" s="957">
        <v>63.945653</v>
      </c>
      <c r="AF236" s="957">
        <v>1941.0481420000006</v>
      </c>
      <c r="AG236" s="957">
        <v>91.153700000000001</v>
      </c>
      <c r="AH236" s="957">
        <v>1773.1401559999986</v>
      </c>
      <c r="AI236" s="957">
        <v>179.28347400000001</v>
      </c>
      <c r="AJ236" s="959">
        <v>2011.7877200000005</v>
      </c>
    </row>
    <row r="237" s="307" customFormat="true" ht="17.1" customHeight="true" x14ac:dyDescent="0.2">
      <c r="A237" s="1822"/>
      <c r="B237" s="942" t="s">
        <v>379</v>
      </c>
      <c r="C237" s="956">
        <v>53.349710999999999</v>
      </c>
      <c r="D237" s="957">
        <v>20.525677999999999</v>
      </c>
      <c r="E237" s="957">
        <v>58.630110999999992</v>
      </c>
      <c r="F237" s="957">
        <v>0</v>
      </c>
      <c r="G237" s="958">
        <v>0.84370299999999998</v>
      </c>
      <c r="H237" s="957">
        <v>1.6338600000000001</v>
      </c>
      <c r="I237" s="957">
        <v>0</v>
      </c>
      <c r="J237" s="957">
        <v>0.84370299999999998</v>
      </c>
      <c r="K237" s="957">
        <v>0</v>
      </c>
      <c r="L237" s="958">
        <v>0</v>
      </c>
      <c r="M237" s="957">
        <v>51.715851000000001</v>
      </c>
      <c r="N237" s="957">
        <v>2.1907640000000002</v>
      </c>
      <c r="O237" s="957">
        <v>70.045749000000001</v>
      </c>
      <c r="P237" s="957">
        <v>6.919276</v>
      </c>
      <c r="Q237" s="958">
        <v>0</v>
      </c>
      <c r="R237" s="957">
        <v>0</v>
      </c>
      <c r="S237" s="957">
        <v>0</v>
      </c>
      <c r="T237" s="957">
        <v>0</v>
      </c>
      <c r="U237" s="957">
        <v>5.999352</v>
      </c>
      <c r="V237" s="957">
        <v>7.9041119999999996</v>
      </c>
      <c r="W237" s="957">
        <v>0</v>
      </c>
      <c r="X237" s="957">
        <v>6.3544770000000002</v>
      </c>
      <c r="Y237" s="957">
        <v>0</v>
      </c>
      <c r="Z237" s="957">
        <v>0</v>
      </c>
      <c r="AA237" s="957">
        <v>12.600693</v>
      </c>
      <c r="AB237" s="957">
        <v>3.0344670000000002</v>
      </c>
      <c r="AC237" s="957">
        <v>0</v>
      </c>
      <c r="AD237" s="957">
        <v>0</v>
      </c>
      <c r="AE237" s="957">
        <v>0</v>
      </c>
      <c r="AF237" s="957">
        <v>73.807472000000004</v>
      </c>
      <c r="AG237" s="957">
        <v>0</v>
      </c>
      <c r="AH237" s="957">
        <v>7.3133699999999999</v>
      </c>
      <c r="AI237" s="957">
        <v>0</v>
      </c>
      <c r="AJ237" s="959">
        <v>16.335259999999998</v>
      </c>
    </row>
    <row r="238" s="307" customFormat="true" ht="17.1" customHeight="true" x14ac:dyDescent="0.2">
      <c r="A238" s="1822"/>
      <c r="B238" s="942" t="s">
        <v>380</v>
      </c>
      <c r="C238" s="956">
        <v>18.295041000000001</v>
      </c>
      <c r="D238" s="957">
        <v>8.8600949999999994</v>
      </c>
      <c r="E238" s="957">
        <v>15.490928</v>
      </c>
      <c r="F238" s="957">
        <v>24.645478999999998</v>
      </c>
      <c r="G238" s="958">
        <v>33.651148999999997</v>
      </c>
      <c r="H238" s="957">
        <v>1.770654</v>
      </c>
      <c r="I238" s="957">
        <v>3.3274119999999998</v>
      </c>
      <c r="J238" s="957">
        <v>3.936814</v>
      </c>
      <c r="K238" s="957">
        <v>14.696351999999999</v>
      </c>
      <c r="L238" s="958">
        <v>0</v>
      </c>
      <c r="M238" s="957">
        <v>17.247561000000001</v>
      </c>
      <c r="N238" s="957">
        <v>0</v>
      </c>
      <c r="O238" s="957">
        <v>15.018841</v>
      </c>
      <c r="P238" s="957">
        <v>15.384461</v>
      </c>
      <c r="Q238" s="958">
        <v>29.560596999999998</v>
      </c>
      <c r="R238" s="957">
        <v>0</v>
      </c>
      <c r="S238" s="957">
        <v>5.0701080000000003</v>
      </c>
      <c r="T238" s="957">
        <v>0</v>
      </c>
      <c r="U238" s="957">
        <v>0</v>
      </c>
      <c r="V238" s="957">
        <v>0</v>
      </c>
      <c r="W238" s="957">
        <v>0</v>
      </c>
      <c r="X238" s="957">
        <v>12.612768000000001</v>
      </c>
      <c r="Y238" s="957">
        <v>42.81212</v>
      </c>
      <c r="Z238" s="957">
        <v>0</v>
      </c>
      <c r="AA238" s="957">
        <v>9.0292349999999999</v>
      </c>
      <c r="AB238" s="957">
        <v>1.770654</v>
      </c>
      <c r="AC238" s="957">
        <v>14.696351999999999</v>
      </c>
      <c r="AD238" s="957">
        <v>0</v>
      </c>
      <c r="AE238" s="957">
        <v>10.306281999999999</v>
      </c>
      <c r="AF238" s="957">
        <v>0</v>
      </c>
      <c r="AG238" s="957">
        <v>0</v>
      </c>
      <c r="AH238" s="957">
        <v>0</v>
      </c>
      <c r="AI238" s="957">
        <v>0</v>
      </c>
      <c r="AJ238" s="959">
        <v>4.6451729999999998</v>
      </c>
    </row>
    <row r="239" s="307" customFormat="true" ht="17.1" customHeight="true" x14ac:dyDescent="0.2">
      <c r="A239" s="1823"/>
      <c r="B239" s="947" t="s">
        <v>208</v>
      </c>
      <c r="C239" s="960">
        <v>14767.217107999992</v>
      </c>
      <c r="D239" s="961">
        <v>14773.009527000031</v>
      </c>
      <c r="E239" s="961">
        <v>14768.074500000015</v>
      </c>
      <c r="F239" s="961">
        <v>14769.569216999973</v>
      </c>
      <c r="G239" s="962">
        <v>14770.985477000006</v>
      </c>
      <c r="H239" s="961">
        <v>2332.9818169999985</v>
      </c>
      <c r="I239" s="961">
        <v>2333.4820790000003</v>
      </c>
      <c r="J239" s="961">
        <v>2332.9726530000007</v>
      </c>
      <c r="K239" s="961">
        <v>2336.9120799999978</v>
      </c>
      <c r="L239" s="962">
        <v>2328.9913969999998</v>
      </c>
      <c r="M239" s="961">
        <v>12437.775616999999</v>
      </c>
      <c r="N239" s="961">
        <v>12435.504212000025</v>
      </c>
      <c r="O239" s="961">
        <v>12439.075039000003</v>
      </c>
      <c r="P239" s="961">
        <v>12434.178233999977</v>
      </c>
      <c r="Q239" s="962">
        <v>12436.982700999981</v>
      </c>
      <c r="R239" s="961">
        <v>3169.9435029999995</v>
      </c>
      <c r="S239" s="961">
        <v>5745.510953</v>
      </c>
      <c r="T239" s="961">
        <v>9614.6010179999976</v>
      </c>
      <c r="U239" s="961">
        <v>2612.0964610000001</v>
      </c>
      <c r="V239" s="961">
        <v>4684.4192330000033</v>
      </c>
      <c r="W239" s="961">
        <v>3659.9532829999889</v>
      </c>
      <c r="X239" s="961">
        <v>3243.3732460000024</v>
      </c>
      <c r="Y239" s="961">
        <v>5719.0703000000058</v>
      </c>
      <c r="Z239" s="961">
        <v>2211.6314769999976</v>
      </c>
      <c r="AA239" s="961">
        <v>1570.9435839999978</v>
      </c>
      <c r="AB239" s="961">
        <v>1203.8726900000004</v>
      </c>
      <c r="AC239" s="961">
        <v>6928.9097910000064</v>
      </c>
      <c r="AD239" s="961">
        <v>1627.3841129999973</v>
      </c>
      <c r="AE239" s="961">
        <v>1819.7478679999961</v>
      </c>
      <c r="AF239" s="961">
        <v>5015.1536759999817</v>
      </c>
      <c r="AG239" s="961">
        <v>2844.7672200000034</v>
      </c>
      <c r="AH239" s="961">
        <v>4845.8415709999872</v>
      </c>
      <c r="AI239" s="961">
        <v>2752.8206119999973</v>
      </c>
      <c r="AJ239" s="963">
        <v>4578.8152300000056</v>
      </c>
    </row>
    <row r="240" s="307" customFormat="true" ht="15" customHeight="true" x14ac:dyDescent="0.2">
      <c r="A240" s="525"/>
      <c r="B240" s="557"/>
      <c r="C240" s="553"/>
      <c r="D240" s="554"/>
      <c r="E240" s="554"/>
      <c r="F240" s="554"/>
      <c r="G240" s="555"/>
      <c r="H240" s="554"/>
      <c r="I240" s="554"/>
      <c r="J240" s="554"/>
      <c r="K240" s="554"/>
      <c r="L240" s="555"/>
      <c r="M240" s="554"/>
      <c r="N240" s="554"/>
      <c r="O240" s="554"/>
      <c r="P240" s="554"/>
      <c r="Q240" s="555"/>
      <c r="R240" s="554"/>
      <c r="S240" s="554"/>
      <c r="T240" s="554"/>
      <c r="U240" s="554"/>
      <c r="V240" s="554"/>
      <c r="W240" s="554"/>
      <c r="X240" s="554"/>
      <c r="Y240" s="554"/>
      <c r="Z240" s="554"/>
      <c r="AA240" s="554"/>
      <c r="AB240" s="556"/>
    </row>
    <row r="241" s="307" customFormat="true" ht="15" customHeight="true" x14ac:dyDescent="0.2">
      <c r="A241" s="558"/>
      <c r="B241" s="559"/>
      <c r="C241" s="560"/>
      <c r="D241" s="561"/>
      <c r="E241" s="561"/>
      <c r="F241" s="561"/>
      <c r="G241" s="562"/>
      <c r="H241" s="561"/>
      <c r="I241" s="561"/>
      <c r="J241" s="561"/>
      <c r="K241" s="561"/>
      <c r="L241" s="562"/>
      <c r="M241" s="561"/>
      <c r="N241" s="561"/>
      <c r="O241" s="561"/>
      <c r="P241" s="561"/>
      <c r="Q241" s="562"/>
      <c r="R241" s="561"/>
      <c r="S241" s="561"/>
      <c r="T241" s="561"/>
      <c r="U241" s="561"/>
      <c r="V241" s="561"/>
      <c r="W241" s="561"/>
      <c r="X241" s="561"/>
      <c r="Y241" s="561"/>
      <c r="Z241" s="561"/>
      <c r="AA241" s="561"/>
      <c r="AB241" s="563"/>
    </row>
    <row r="242" s="307" customFormat="true" ht="15" customHeight="true" x14ac:dyDescent="0.2">
      <c r="B242" s="406"/>
    </row>
    <row r="243" s="307" customFormat="true" ht="15" customHeight="true" x14ac:dyDescent="0.2">
      <c r="B243" s="406"/>
    </row>
    <row r="244" s="307" customFormat="true" ht="15" customHeight="true" x14ac:dyDescent="0.2">
      <c r="B244" s="406"/>
    </row>
    <row r="245" s="307" customFormat="true" ht="15" customHeight="true" x14ac:dyDescent="0.2">
      <c r="B245" s="406"/>
    </row>
    <row r="246" s="307" customFormat="true" ht="15" customHeight="true" x14ac:dyDescent="0.2">
      <c r="B246" s="406"/>
    </row>
    <row r="247" s="307" customFormat="true" ht="15" customHeight="true" x14ac:dyDescent="0.2">
      <c r="B247" s="406"/>
    </row>
    <row r="248" s="307" customFormat="true" ht="15" customHeight="true" x14ac:dyDescent="0.2">
      <c r="B248" s="406"/>
    </row>
    <row r="249" s="307" customFormat="true" ht="15" customHeight="true" x14ac:dyDescent="0.2">
      <c r="B249" s="406"/>
    </row>
    <row r="250" s="307" customFormat="true" ht="15" customHeight="true" x14ac:dyDescent="0.2">
      <c r="B250" s="406"/>
    </row>
    <row r="251" s="307" customFormat="true" ht="15" customHeight="true" x14ac:dyDescent="0.2">
      <c r="B251" s="406"/>
    </row>
    <row r="252" s="307" customFormat="true" ht="15" customHeight="true" x14ac:dyDescent="0.2">
      <c r="B252" s="406"/>
    </row>
    <row r="253" s="307" customFormat="true" ht="15" customHeight="true" x14ac:dyDescent="0.2">
      <c r="B253" s="406"/>
    </row>
    <row r="254" s="307" customFormat="true" ht="15" customHeight="true" x14ac:dyDescent="0.2">
      <c r="B254" s="406"/>
    </row>
    <row r="255" s="307" customFormat="true" ht="15" customHeight="true" x14ac:dyDescent="0.2">
      <c r="B255" s="406"/>
    </row>
    <row r="256" s="307" customFormat="true" ht="15" customHeight="true" x14ac:dyDescent="0.2">
      <c r="B256" s="406"/>
    </row>
    <row r="257" s="307" customFormat="true" ht="15" customHeight="true" x14ac:dyDescent="0.2">
      <c r="B257" s="406"/>
    </row>
    <row r="258" s="307" customFormat="true" ht="15" customHeight="true" x14ac:dyDescent="0.2">
      <c r="B258" s="406"/>
    </row>
    <row r="259" s="307" customFormat="true" ht="15" customHeight="true" x14ac:dyDescent="0.2">
      <c r="B259" s="406"/>
    </row>
    <row r="260" s="307" customFormat="true" ht="15" customHeight="true" x14ac:dyDescent="0.2">
      <c r="B260" s="406"/>
    </row>
    <row r="261" s="307" customFormat="true" ht="15" customHeight="true" x14ac:dyDescent="0.2">
      <c r="B261" s="406"/>
    </row>
    <row r="262" s="307" customFormat="true" ht="15" customHeight="true" x14ac:dyDescent="0.2">
      <c r="B262" s="406"/>
    </row>
    <row r="263" s="307" customFormat="true" ht="15" customHeight="true" x14ac:dyDescent="0.2">
      <c r="B263" s="406"/>
    </row>
    <row r="264" s="307" customFormat="true" ht="15" customHeight="true" x14ac:dyDescent="0.2">
      <c r="B264" s="406"/>
    </row>
    <row r="265" s="307" customFormat="true" ht="15" customHeight="true" x14ac:dyDescent="0.2">
      <c r="B265" s="406"/>
    </row>
    <row r="266" s="307" customFormat="true" ht="15" customHeight="true" x14ac:dyDescent="0.2">
      <c r="B266" s="406"/>
    </row>
    <row r="267" s="307" customFormat="true" ht="15" customHeight="true" x14ac:dyDescent="0.2">
      <c r="B267" s="406"/>
    </row>
    <row r="268" s="307" customFormat="true" ht="15" customHeight="true" x14ac:dyDescent="0.2">
      <c r="B268" s="406"/>
    </row>
    <row r="269" s="307" customFormat="true" ht="15" customHeight="true" x14ac:dyDescent="0.2">
      <c r="B269" s="406"/>
    </row>
    <row r="270" s="307" customFormat="true" ht="15" customHeight="true" x14ac:dyDescent="0.2">
      <c r="B270" s="406"/>
    </row>
    <row r="271" s="307" customFormat="true" ht="15" customHeight="true" x14ac:dyDescent="0.2">
      <c r="B271" s="406"/>
    </row>
    <row r="272" s="307" customFormat="true" ht="15" customHeight="true" x14ac:dyDescent="0.2">
      <c r="B272" s="406"/>
    </row>
    <row r="273" s="307" customFormat="true" ht="15" customHeight="true" x14ac:dyDescent="0.2">
      <c r="B273" s="406"/>
    </row>
    <row r="274" s="307" customFormat="true" ht="15" customHeight="true" x14ac:dyDescent="0.2">
      <c r="B274" s="406"/>
    </row>
    <row r="275" s="307" customFormat="true" ht="15" customHeight="true" x14ac:dyDescent="0.2">
      <c r="B275" s="406"/>
    </row>
    <row r="276" s="307" customFormat="true" ht="15" customHeight="true" x14ac:dyDescent="0.2">
      <c r="B276" s="406"/>
    </row>
    <row r="277" s="307" customFormat="true" ht="15" customHeight="true" x14ac:dyDescent="0.2">
      <c r="B277" s="406"/>
    </row>
    <row r="278" s="307" customFormat="true" ht="15" customHeight="true" x14ac:dyDescent="0.2">
      <c r="B278" s="406"/>
    </row>
    <row r="279" s="307" customFormat="true" ht="15" customHeight="true" x14ac:dyDescent="0.2">
      <c r="B279" s="406"/>
    </row>
    <row r="280" s="307" customFormat="true" ht="15" customHeight="true" x14ac:dyDescent="0.2">
      <c r="B280" s="406"/>
    </row>
    <row r="281" s="307" customFormat="true" ht="15" customHeight="true" x14ac:dyDescent="0.2">
      <c r="B281" s="406"/>
    </row>
    <row r="282" s="307" customFormat="true" ht="15" customHeight="true" x14ac:dyDescent="0.2">
      <c r="B282" s="406"/>
    </row>
    <row r="283" s="307" customFormat="true" ht="15" customHeight="true" x14ac:dyDescent="0.2">
      <c r="B283" s="406"/>
    </row>
    <row r="284" s="307" customFormat="true" ht="15" customHeight="true" x14ac:dyDescent="0.2">
      <c r="B284" s="406"/>
    </row>
    <row r="285" s="307" customFormat="true" ht="15" customHeight="true" x14ac:dyDescent="0.2">
      <c r="B285" s="406"/>
    </row>
    <row r="286" s="307" customFormat="true" ht="15" customHeight="true" x14ac:dyDescent="0.2">
      <c r="B286" s="406"/>
    </row>
    <row r="287" s="307" customFormat="true" ht="15" customHeight="true" x14ac:dyDescent="0.2">
      <c r="B287" s="406"/>
    </row>
    <row r="288" s="307" customFormat="true" ht="15" customHeight="true" x14ac:dyDescent="0.2">
      <c r="B288" s="406"/>
    </row>
    <row r="289" s="307" customFormat="true" ht="15" customHeight="true" x14ac:dyDescent="0.2">
      <c r="A289" s="573"/>
      <c r="B289" s="574"/>
      <c r="C289" s="575"/>
    </row>
    <row r="290" s="307" customFormat="true" ht="15" customHeight="true" x14ac:dyDescent="0.2">
      <c r="A290" s="576"/>
      <c r="B290" s="577"/>
      <c r="C290" s="578"/>
    </row>
    <row r="291" s="307" customFormat="true" ht="15" customHeight="true" x14ac:dyDescent="0.2">
      <c r="A291" s="579"/>
      <c r="B291" s="580"/>
      <c r="C291" s="581"/>
    </row>
    <row r="292" s="307" customFormat="true" ht="15" customHeight="true" x14ac:dyDescent="0.2">
      <c r="A292" s="582"/>
      <c r="B292" s="583"/>
      <c r="C292" s="584"/>
    </row>
    <row r="293" s="307" customFormat="true" ht="15" customHeight="true" x14ac:dyDescent="0.2">
      <c r="A293" s="585"/>
      <c r="B293" s="586"/>
      <c r="C293" s="587"/>
    </row>
    <row r="294" s="307" customFormat="true" ht="15" customHeight="true" x14ac:dyDescent="0.2">
      <c r="A294" s="588"/>
      <c r="B294" s="589"/>
      <c r="C294" s="590"/>
    </row>
    <row r="295" s="307" customFormat="true" ht="15" customHeight="true" x14ac:dyDescent="0.2">
      <c r="A295" s="588"/>
      <c r="B295" s="589"/>
      <c r="C295" s="590"/>
    </row>
    <row r="296" s="307" customFormat="true" ht="15" customHeight="true" x14ac:dyDescent="0.2">
      <c r="A296" s="588"/>
      <c r="B296" s="591"/>
      <c r="C296" s="590"/>
    </row>
    <row r="297" s="307" customFormat="true" ht="15" customHeight="true" x14ac:dyDescent="0.2">
      <c r="A297" s="592"/>
      <c r="B297" s="593"/>
      <c r="C297" s="594"/>
    </row>
    <row r="298" s="307" customFormat="true" ht="15" customHeight="true" x14ac:dyDescent="0.2">
      <c r="B298" s="406"/>
    </row>
    <row r="299" s="307" customFormat="true" ht="15" customHeight="true" x14ac:dyDescent="0.2">
      <c r="A299" s="595"/>
      <c r="B299" s="596"/>
      <c r="C299" s="597"/>
      <c r="D299" s="598"/>
    </row>
    <row r="300" s="307" customFormat="true" ht="15" customHeight="true" x14ac:dyDescent="0.2">
      <c r="A300" s="599"/>
      <c r="B300" s="600"/>
      <c r="C300" s="601"/>
      <c r="D300" s="602"/>
    </row>
    <row r="301" s="307" customFormat="true" ht="15" customHeight="true" x14ac:dyDescent="0.2">
      <c r="A301" s="603"/>
      <c r="B301" s="604"/>
      <c r="C301" s="605"/>
      <c r="D301" s="606"/>
    </row>
    <row r="302" s="307" customFormat="true" ht="15" customHeight="true" x14ac:dyDescent="0.2">
      <c r="A302" s="607"/>
      <c r="B302" s="608"/>
      <c r="C302" s="609"/>
      <c r="D302" s="610"/>
    </row>
    <row r="303" s="307" customFormat="true" ht="15" customHeight="true" x14ac:dyDescent="0.2">
      <c r="A303" s="611"/>
      <c r="B303" s="612"/>
      <c r="C303" s="613"/>
      <c r="D303" s="614"/>
    </row>
    <row r="304" s="307" customFormat="true" ht="15" customHeight="true" x14ac:dyDescent="0.2">
      <c r="A304" s="615"/>
      <c r="B304" s="616"/>
      <c r="C304" s="617"/>
      <c r="D304" s="618"/>
    </row>
    <row r="305" s="307" customFormat="true" ht="15" customHeight="true" x14ac:dyDescent="0.2">
      <c r="A305" s="619"/>
      <c r="B305" s="620"/>
      <c r="C305" s="621"/>
      <c r="D305" s="622"/>
    </row>
    <row r="306" s="307" customFormat="true" ht="15" customHeight="true" x14ac:dyDescent="0.2">
      <c r="B306" s="406"/>
    </row>
    <row r="307" s="307" customFormat="true" ht="15" customHeight="true" x14ac:dyDescent="0.2">
      <c r="B307" s="406"/>
    </row>
    <row r="308" s="307" customFormat="true" ht="15" customHeight="true" x14ac:dyDescent="0.2">
      <c r="B308" s="406"/>
    </row>
    <row r="309" s="307" customFormat="true" ht="15" customHeight="true" x14ac:dyDescent="0.2">
      <c r="B309" s="406"/>
    </row>
    <row r="310" s="307" customFormat="true" ht="15" customHeight="true" x14ac:dyDescent="0.2">
      <c r="B310" s="406"/>
    </row>
    <row r="311" s="307" customFormat="true" ht="15" customHeight="true" x14ac:dyDescent="0.2">
      <c r="B311" s="406"/>
    </row>
    <row r="312" s="307" customFormat="true" ht="15" customHeight="true" x14ac:dyDescent="0.2">
      <c r="B312" s="406"/>
    </row>
    <row r="313" s="307" customFormat="true" ht="15" customHeight="true" x14ac:dyDescent="0.2">
      <c r="B313" s="406"/>
    </row>
    <row r="314" s="307" customFormat="true" ht="15" customHeight="true" x14ac:dyDescent="0.2">
      <c r="B314" s="406"/>
    </row>
    <row r="315" s="307" customFormat="true" ht="15" customHeight="true" x14ac:dyDescent="0.2">
      <c r="B315" s="406"/>
    </row>
    <row r="316" s="307" customFormat="true" ht="15" customHeight="true" x14ac:dyDescent="0.2">
      <c r="B316" s="406"/>
    </row>
    <row r="317" s="307" customFormat="true" ht="15" customHeight="true" x14ac:dyDescent="0.2">
      <c r="B317" s="406"/>
    </row>
    <row r="318" s="307" customFormat="true" ht="15" customHeight="true" x14ac:dyDescent="0.2">
      <c r="B318" s="406"/>
    </row>
    <row r="319" s="307" customFormat="true" ht="15" customHeight="true" x14ac:dyDescent="0.2">
      <c r="B319" s="406"/>
    </row>
    <row r="320" s="307" customFormat="true" ht="15" customHeight="true" x14ac:dyDescent="0.2">
      <c r="B320" s="406"/>
    </row>
    <row r="321" s="307" customFormat="true" ht="15" customHeight="true" x14ac:dyDescent="0.2">
      <c r="B321" s="406"/>
    </row>
    <row r="322" s="307" customFormat="true" ht="15" customHeight="true" x14ac:dyDescent="0.2">
      <c r="B322" s="406"/>
    </row>
    <row r="323" s="307" customFormat="true" ht="15" customHeight="true" x14ac:dyDescent="0.2">
      <c r="B323" s="406"/>
    </row>
    <row r="324" s="307" customFormat="true" ht="15" customHeight="true" x14ac:dyDescent="0.2">
      <c r="B324" s="406"/>
    </row>
    <row r="325" s="307" customFormat="true" ht="15" customHeight="true" x14ac:dyDescent="0.2">
      <c r="B325" s="406"/>
    </row>
    <row r="326" s="307" customFormat="true" ht="15" customHeight="true" x14ac:dyDescent="0.2">
      <c r="B326" s="406"/>
    </row>
    <row r="327" s="307" customFormat="true" ht="15" customHeight="true" x14ac:dyDescent="0.2">
      <c r="B327" s="406"/>
    </row>
    <row r="328" s="307" customFormat="true" ht="15" customHeight="true" x14ac:dyDescent="0.2">
      <c r="B328" s="406"/>
    </row>
    <row r="329" s="307" customFormat="true" ht="15" customHeight="true" x14ac:dyDescent="0.2">
      <c r="B329" s="406"/>
    </row>
    <row r="330" s="307" customFormat="true" ht="15" customHeight="true" x14ac:dyDescent="0.2">
      <c r="B330" s="406"/>
    </row>
    <row r="331" s="307" customFormat="true" ht="15" customHeight="true" x14ac:dyDescent="0.2">
      <c r="B331" s="406"/>
    </row>
    <row r="332" s="307" customFormat="true" ht="15" customHeight="true" x14ac:dyDescent="0.2">
      <c r="B332" s="406"/>
    </row>
    <row r="333" s="307" customFormat="true" ht="15" customHeight="true" x14ac:dyDescent="0.2">
      <c r="B333" s="406"/>
    </row>
    <row r="334" s="307" customFormat="true" ht="15" customHeight="true" x14ac:dyDescent="0.2">
      <c r="B334" s="406"/>
    </row>
    <row r="335" s="307" customFormat="true" ht="15" customHeight="true" x14ac:dyDescent="0.2">
      <c r="B335" s="406"/>
    </row>
    <row r="336" s="307" customFormat="true" ht="15" customHeight="true" x14ac:dyDescent="0.2">
      <c r="B336" s="406"/>
    </row>
    <row r="337" s="307" customFormat="true" ht="15" customHeight="true" x14ac:dyDescent="0.2">
      <c r="B337" s="406"/>
    </row>
    <row r="338" s="307" customFormat="true" ht="15" customHeight="true" x14ac:dyDescent="0.2">
      <c r="B338" s="406"/>
    </row>
    <row r="339" s="307" customFormat="true" ht="15" customHeight="true" x14ac:dyDescent="0.2">
      <c r="B339" s="406"/>
    </row>
    <row r="340" s="307" customFormat="true" ht="15" customHeight="true" x14ac:dyDescent="0.2">
      <c r="B340" s="406"/>
    </row>
    <row r="341" s="307" customFormat="true" ht="15" customHeight="true" x14ac:dyDescent="0.2">
      <c r="B341" s="406"/>
    </row>
    <row r="342" s="307" customFormat="true" ht="15" customHeight="true" x14ac:dyDescent="0.2">
      <c r="B342" s="406"/>
    </row>
    <row r="343" s="307" customFormat="true" ht="15" customHeight="true" x14ac:dyDescent="0.2">
      <c r="B343" s="406"/>
    </row>
    <row r="344" s="307" customFormat="true" ht="15" customHeight="true" x14ac:dyDescent="0.2">
      <c r="B344" s="406"/>
    </row>
    <row r="345" s="307" customFormat="true" ht="15" customHeight="true" x14ac:dyDescent="0.2">
      <c r="B345" s="406"/>
    </row>
    <row r="346" s="307" customFormat="true" ht="15" customHeight="true" x14ac:dyDescent="0.2">
      <c r="B346" s="406"/>
    </row>
    <row r="347" s="307" customFormat="true" ht="15" customHeight="true" x14ac:dyDescent="0.2">
      <c r="B347" s="406"/>
    </row>
    <row r="348" s="307" customFormat="true" ht="15" customHeight="true" x14ac:dyDescent="0.2">
      <c r="B348" s="406"/>
    </row>
    <row r="349" s="307" customFormat="true" ht="15" customHeight="true" x14ac:dyDescent="0.2">
      <c r="B349" s="406"/>
    </row>
    <row r="350" s="307" customFormat="true" ht="15" customHeight="true" x14ac:dyDescent="0.2">
      <c r="B350" s="406"/>
    </row>
    <row r="351" s="307" customFormat="true" ht="15" customHeight="true" x14ac:dyDescent="0.2">
      <c r="B351" s="406"/>
    </row>
    <row r="352" s="307" customFormat="true" ht="15" customHeight="true" x14ac:dyDescent="0.2">
      <c r="B352" s="406"/>
    </row>
    <row r="353" s="307" customFormat="true" ht="15" customHeight="true" x14ac:dyDescent="0.2">
      <c r="B353" s="406"/>
    </row>
    <row r="354" s="307" customFormat="true" ht="15" customHeight="true" x14ac:dyDescent="0.2">
      <c r="B354" s="406"/>
    </row>
    <row r="355" s="307" customFormat="true" ht="15" customHeight="true" x14ac:dyDescent="0.2">
      <c r="B355" s="406"/>
    </row>
    <row r="356" s="307" customFormat="true" ht="15" customHeight="true" x14ac:dyDescent="0.2">
      <c r="B356" s="406"/>
    </row>
    <row r="357" s="257" customFormat="true" ht="15" customHeight="true" x14ac:dyDescent="0.2">
      <c r="B357" s="511"/>
    </row>
    <row r="358" s="257" customFormat="true" ht="15" customHeight="true" x14ac:dyDescent="0.2">
      <c r="B358" s="511"/>
    </row>
    <row r="359" s="257" customFormat="true" ht="15" customHeight="true" x14ac:dyDescent="0.2">
      <c r="B359" s="511"/>
    </row>
    <row r="360" s="257" customFormat="true" ht="15" customHeight="true" x14ac:dyDescent="0.2">
      <c r="B360" s="511"/>
    </row>
    <row r="361" s="257" customFormat="true" ht="15" customHeight="true" x14ac:dyDescent="0.2">
      <c r="B361" s="511"/>
    </row>
    <row r="362" s="257" customFormat="true" ht="15" customHeight="true" x14ac:dyDescent="0.2">
      <c r="B362" s="511"/>
    </row>
    <row r="363" s="257" customFormat="true" ht="15" customHeight="true" x14ac:dyDescent="0.2">
      <c r="B363" s="511"/>
    </row>
    <row r="364" s="257" customFormat="true" ht="15" customHeight="true" x14ac:dyDescent="0.2">
      <c r="B364" s="511"/>
    </row>
    <row r="365" s="257" customFormat="true" ht="15" customHeight="true" x14ac:dyDescent="0.2">
      <c r="B365" s="511"/>
    </row>
    <row r="366" s="257" customFormat="true" ht="15" customHeight="true" x14ac:dyDescent="0.2">
      <c r="B366" s="511"/>
    </row>
    <row r="367" s="257" customFormat="true" ht="15" customHeight="true" x14ac:dyDescent="0.2">
      <c r="B367" s="511"/>
    </row>
    <row r="368" s="257" customFormat="true" ht="15" customHeight="true" x14ac:dyDescent="0.2">
      <c r="B368" s="511"/>
    </row>
    <row r="369" s="257" customFormat="true" ht="15" customHeight="true" x14ac:dyDescent="0.2">
      <c r="B369" s="511"/>
    </row>
    <row r="370" s="257" customFormat="true" ht="15" customHeight="true" x14ac:dyDescent="0.2">
      <c r="B370" s="511"/>
    </row>
    <row r="371" s="257" customFormat="true" ht="15" customHeight="true" x14ac:dyDescent="0.2">
      <c r="B371" s="511"/>
    </row>
    <row r="372" s="257" customFormat="true" ht="15" customHeight="true" x14ac:dyDescent="0.2">
      <c r="B372" s="511"/>
    </row>
    <row r="373" s="257" customFormat="true" ht="15" customHeight="true" x14ac:dyDescent="0.2">
      <c r="B373" s="511"/>
    </row>
    <row r="374" s="257" customFormat="true" ht="15" customHeight="true" x14ac:dyDescent="0.2">
      <c r="B374" s="511"/>
    </row>
    <row r="375" s="257" customFormat="true" ht="15" customHeight="true" x14ac:dyDescent="0.2">
      <c r="B375" s="511"/>
    </row>
    <row r="376" s="257" customFormat="true" ht="15" customHeight="true" x14ac:dyDescent="0.2">
      <c r="B376" s="511"/>
    </row>
    <row r="377" s="257" customFormat="true" ht="15" customHeight="true" x14ac:dyDescent="0.2">
      <c r="B377" s="511"/>
    </row>
    <row r="378" s="257" customFormat="true" ht="15" customHeight="true" x14ac:dyDescent="0.2">
      <c r="B378" s="511"/>
    </row>
    <row r="379" s="257" customFormat="true" ht="15" customHeight="true" x14ac:dyDescent="0.2">
      <c r="B379" s="511"/>
    </row>
    <row r="380" s="257" customFormat="true" ht="15" customHeight="true" x14ac:dyDescent="0.2">
      <c r="B380" s="511"/>
    </row>
    <row r="381" s="257" customFormat="true" ht="15" customHeight="true" x14ac:dyDescent="0.2">
      <c r="B381" s="511"/>
    </row>
    <row r="382" s="257" customFormat="true" ht="15" customHeight="true" x14ac:dyDescent="0.2">
      <c r="B382" s="511"/>
    </row>
    <row r="383" s="257" customFormat="true" ht="15" customHeight="true" x14ac:dyDescent="0.2">
      <c r="B383" s="511"/>
    </row>
    <row r="384" s="257" customFormat="true" ht="15" customHeight="true" x14ac:dyDescent="0.2">
      <c r="B384" s="511"/>
    </row>
    <row r="385" s="257" customFormat="true" ht="15" customHeight="true" x14ac:dyDescent="0.2">
      <c r="B385" s="511"/>
    </row>
    <row r="386" s="257" customFormat="true" ht="15" customHeight="true" x14ac:dyDescent="0.2">
      <c r="B386" s="511"/>
    </row>
    <row r="387" s="257" customFormat="true" ht="15" customHeight="true" x14ac:dyDescent="0.2">
      <c r="B387" s="511"/>
    </row>
    <row r="388" s="257" customFormat="true" ht="15" customHeight="true" x14ac:dyDescent="0.2">
      <c r="B388" s="511"/>
    </row>
    <row r="389" s="257" customFormat="true" ht="15" customHeight="true" x14ac:dyDescent="0.2">
      <c r="B389" s="511"/>
    </row>
    <row r="390" s="307" customFormat="true" ht="15" customHeight="true" x14ac:dyDescent="0.2">
      <c r="B390" s="406"/>
    </row>
    <row r="391" s="307" customFormat="true" ht="15" customHeight="true" x14ac:dyDescent="0.2">
      <c r="B391" s="406"/>
    </row>
    <row r="392" s="307" customFormat="true" ht="15" customHeight="true" x14ac:dyDescent="0.2"/>
    <row r="393" s="307" customFormat="true" ht="15" customHeight="true" x14ac:dyDescent="0.2"/>
    <row r="394" s="307" customFormat="true" ht="15" customHeight="true" x14ac:dyDescent="0.2"/>
    <row r="395" s="307" customFormat="true" ht="15" customHeight="true" x14ac:dyDescent="0.2"/>
    <row r="396" s="307" customFormat="true" ht="15" customHeight="true" x14ac:dyDescent="0.2"/>
    <row r="397" s="307" customFormat="true" ht="15" customHeight="true" x14ac:dyDescent="0.2"/>
    <row r="398" s="307" customFormat="true" ht="15" customHeight="true" x14ac:dyDescent="0.2"/>
    <row r="399" s="623" customFormat="true" ht="15" customHeight="true" x14ac:dyDescent="0.25">
      <c r="C399" s="1827" t="s">
        <v>223</v>
      </c>
      <c r="D399" s="1828"/>
      <c r="E399" s="1828"/>
      <c r="F399" s="1828"/>
      <c r="H399" s="1827" t="s">
        <v>224</v>
      </c>
      <c r="I399" s="1828"/>
      <c r="J399" s="1828"/>
      <c r="K399" s="1828"/>
      <c r="M399" s="1827" t="s">
        <v>225</v>
      </c>
      <c r="N399" s="1828"/>
      <c r="O399" s="1828"/>
      <c r="P399" s="1828"/>
    </row>
    <row r="400" s="623" customFormat="true" ht="24" customHeight="true" x14ac:dyDescent="0.2">
      <c r="C400" s="1820" t="s">
        <v>226</v>
      </c>
      <c r="D400" s="1718"/>
      <c r="E400" s="1718"/>
      <c r="H400" s="1820" t="s">
        <v>226</v>
      </c>
      <c r="I400" s="1718"/>
      <c r="J400" s="1718"/>
      <c r="M400" s="1820" t="s">
        <v>226</v>
      </c>
      <c r="N400" s="1718"/>
      <c r="O400" s="1718"/>
    </row>
    <row r="401" s="623" customFormat="true" ht="15.95" customHeight="true" x14ac:dyDescent="0.2">
      <c r="C401" s="1829"/>
      <c r="D401" s="1718"/>
      <c r="E401" s="973" t="s">
        <v>227</v>
      </c>
      <c r="H401" s="1829"/>
      <c r="I401" s="1718"/>
      <c r="J401" s="974" t="s">
        <v>227</v>
      </c>
      <c r="M401" s="1829"/>
      <c r="N401" s="1718"/>
      <c r="O401" s="975" t="s">
        <v>227</v>
      </c>
    </row>
    <row r="402" s="623" customFormat="true" ht="15.95" customHeight="true" x14ac:dyDescent="0.2">
      <c r="B402" s="1830" t="s">
        <v>228</v>
      </c>
      <c r="C402" s="1718"/>
      <c r="D402" s="1718"/>
      <c r="E402" s="976" t="s">
        <v>229</v>
      </c>
      <c r="H402" s="1718"/>
      <c r="I402" s="1718"/>
      <c r="J402" s="977" t="s">
        <v>229</v>
      </c>
      <c r="M402" s="1718"/>
      <c r="N402" s="1718"/>
      <c r="O402" s="978" t="s">
        <v>229</v>
      </c>
    </row>
    <row r="403" s="623" customFormat="true" ht="17.1" customHeight="true" x14ac:dyDescent="0.2">
      <c r="B403" s="1718"/>
      <c r="C403" s="1846" t="s">
        <v>329</v>
      </c>
      <c r="D403" s="1718"/>
      <c r="E403" s="979">
        <v>-0.72922932660532747</v>
      </c>
      <c r="H403" s="1846" t="s">
        <v>333</v>
      </c>
      <c r="I403" s="1718"/>
      <c r="J403" s="980">
        <v>0.68554303962823704</v>
      </c>
      <c r="M403" s="1846" t="s">
        <v>330</v>
      </c>
      <c r="N403" s="1718"/>
      <c r="O403" s="981">
        <v>0.60234480698803683</v>
      </c>
    </row>
    <row r="404" s="623" customFormat="true" ht="17.1" customHeight="true" x14ac:dyDescent="0.2">
      <c r="B404" s="1718"/>
      <c r="C404" s="1846" t="s">
        <v>335</v>
      </c>
      <c r="D404" s="1718"/>
      <c r="E404" s="982">
        <v>0.67061092164515868</v>
      </c>
      <c r="H404" s="1846" t="s">
        <v>330</v>
      </c>
      <c r="I404" s="1718"/>
      <c r="J404" s="983">
        <v>0.61799315484579687</v>
      </c>
      <c r="M404" s="1846" t="s">
        <v>329</v>
      </c>
      <c r="N404" s="1718"/>
      <c r="O404" s="984">
        <v>-0.5913686613632666</v>
      </c>
    </row>
    <row r="405" s="623" customFormat="true" ht="17.1" customHeight="true" x14ac:dyDescent="0.2">
      <c r="B405" s="1718"/>
      <c r="C405" s="1846" t="s">
        <v>333</v>
      </c>
      <c r="D405" s="1718"/>
      <c r="E405" s="982">
        <v>0.66259746502849282</v>
      </c>
      <c r="H405" s="1846" t="s">
        <v>335</v>
      </c>
      <c r="I405" s="1718"/>
      <c r="J405" s="983">
        <v>0.60674774571351042</v>
      </c>
      <c r="M405" s="1846" t="s">
        <v>332</v>
      </c>
      <c r="N405" s="1718"/>
      <c r="O405" s="984">
        <v>0.58177321336919496</v>
      </c>
    </row>
    <row r="406" s="623" customFormat="true" ht="17.1" customHeight="true" x14ac:dyDescent="0.2">
      <c r="B406" s="1718"/>
      <c r="C406" s="1846" t="s">
        <v>331</v>
      </c>
      <c r="D406" s="1718"/>
      <c r="E406" s="982">
        <v>0.64346344949040979</v>
      </c>
      <c r="H406" s="1846" t="s">
        <v>329</v>
      </c>
      <c r="I406" s="1718"/>
      <c r="J406" s="983">
        <v>-0.60605431477738281</v>
      </c>
      <c r="M406" s="1846" t="s">
        <v>331</v>
      </c>
      <c r="N406" s="1718"/>
      <c r="O406" s="984">
        <v>0.57243287265262821</v>
      </c>
    </row>
    <row r="407" s="623" customFormat="true" ht="17.1" customHeight="true" x14ac:dyDescent="0.2">
      <c r="B407" s="1718"/>
      <c r="C407" s="1846" t="s">
        <v>330</v>
      </c>
      <c r="D407" s="1718"/>
      <c r="E407" s="982">
        <v>0.63087494583676718</v>
      </c>
      <c r="H407" s="1846" t="s">
        <v>336</v>
      </c>
      <c r="I407" s="1718"/>
      <c r="J407" s="983">
        <v>0.57938073537669188</v>
      </c>
      <c r="M407" s="1846" t="s">
        <v>383</v>
      </c>
      <c r="N407" s="1718"/>
      <c r="O407" s="984">
        <v>-0.50865021441559344</v>
      </c>
    </row>
    <row r="408" s="623" customFormat="true" ht="17.1" customHeight="true" x14ac:dyDescent="0.2">
      <c r="B408" s="1718"/>
      <c r="C408" s="1846" t="s">
        <v>336</v>
      </c>
      <c r="D408" s="1718"/>
      <c r="E408" s="982">
        <v>0.60028682352816232</v>
      </c>
      <c r="H408" s="1846" t="s">
        <v>341</v>
      </c>
      <c r="I408" s="1718"/>
      <c r="J408" s="983">
        <v>0.55145351913755847</v>
      </c>
      <c r="M408" s="1846" t="s">
        <v>339</v>
      </c>
      <c r="N408" s="1718"/>
      <c r="O408" s="984">
        <v>0.48504577963066109</v>
      </c>
    </row>
    <row r="409" s="623" customFormat="true" ht="17.1" customHeight="true" x14ac:dyDescent="0.2">
      <c r="B409" s="1718"/>
      <c r="C409" s="1846" t="s">
        <v>332</v>
      </c>
      <c r="D409" s="1718"/>
      <c r="E409" s="982">
        <v>0.58203410302230307</v>
      </c>
      <c r="H409" s="1846" t="s">
        <v>338</v>
      </c>
      <c r="I409" s="1718"/>
      <c r="J409" s="983">
        <v>0.53017172982271721</v>
      </c>
      <c r="M409" s="1846" t="s">
        <v>335</v>
      </c>
      <c r="N409" s="1718"/>
      <c r="O409" s="984">
        <v>0.4811076753329121</v>
      </c>
    </row>
    <row r="410" s="623" customFormat="true" ht="17.1" customHeight="true" x14ac:dyDescent="0.2">
      <c r="B410" s="1718"/>
      <c r="C410" s="1846" t="s">
        <v>341</v>
      </c>
      <c r="D410" s="1718"/>
      <c r="E410" s="982">
        <v>0.55508977005480331</v>
      </c>
      <c r="H410" s="1846" t="s">
        <v>332</v>
      </c>
      <c r="I410" s="1718"/>
      <c r="J410" s="983">
        <v>0.49815927303081176</v>
      </c>
      <c r="M410" s="1846" t="s">
        <v>336</v>
      </c>
      <c r="N410" s="1718"/>
      <c r="O410" s="984">
        <v>0.43369981532820101</v>
      </c>
    </row>
    <row r="411" s="623" customFormat="true" ht="17.1" customHeight="true" x14ac:dyDescent="0.2">
      <c r="B411" s="1718"/>
      <c r="C411" s="1846" t="s">
        <v>344</v>
      </c>
      <c r="D411" s="1718"/>
      <c r="E411" s="982">
        <v>0.47481725878885384</v>
      </c>
      <c r="H411" s="1846" t="s">
        <v>339</v>
      </c>
      <c r="I411" s="1718"/>
      <c r="J411" s="983">
        <v>0.47702081870036861</v>
      </c>
      <c r="M411" s="1846" t="s">
        <v>334</v>
      </c>
      <c r="N411" s="1718"/>
      <c r="O411" s="984">
        <v>0.4129005356192702</v>
      </c>
    </row>
    <row r="412" s="623" customFormat="true" ht="17.1" customHeight="true" x14ac:dyDescent="0.2">
      <c r="B412" s="1718"/>
      <c r="C412" s="1846" t="s">
        <v>339</v>
      </c>
      <c r="D412" s="1718"/>
      <c r="E412" s="982">
        <v>0.43740672017071985</v>
      </c>
      <c r="H412" s="1846" t="s">
        <v>344</v>
      </c>
      <c r="I412" s="1718"/>
      <c r="J412" s="983">
        <v>0.47437922783719805</v>
      </c>
      <c r="M412" s="1846" t="s">
        <v>337</v>
      </c>
      <c r="N412" s="1718"/>
      <c r="O412" s="984">
        <v>0.39123935385456304</v>
      </c>
    </row>
    <row r="413" s="623" customFormat="true" ht="17.1" customHeight="true" x14ac:dyDescent="0.2">
      <c r="B413" s="1718"/>
      <c r="C413" s="1846" t="s">
        <v>334</v>
      </c>
      <c r="D413" s="1718"/>
      <c r="E413" s="982">
        <v>0.41483426889051839</v>
      </c>
      <c r="H413" s="1846" t="s">
        <v>331</v>
      </c>
      <c r="I413" s="1718"/>
      <c r="J413" s="983">
        <v>0.45707709573755168</v>
      </c>
      <c r="M413" s="1846" t="s">
        <v>333</v>
      </c>
      <c r="N413" s="1718"/>
      <c r="O413" s="984">
        <v>0.39100586094352496</v>
      </c>
    </row>
    <row r="414" s="623" customFormat="true" ht="17.1" customHeight="true" x14ac:dyDescent="0.2">
      <c r="B414" s="1718"/>
      <c r="C414" s="1846" t="s">
        <v>383</v>
      </c>
      <c r="D414" s="1718"/>
      <c r="E414" s="982">
        <v>-0.40944260540996974</v>
      </c>
      <c r="H414" s="1846" t="s">
        <v>349</v>
      </c>
      <c r="I414" s="1718"/>
      <c r="J414" s="983">
        <v>-0.43073995303716262</v>
      </c>
      <c r="M414" s="1846" t="s">
        <v>341</v>
      </c>
      <c r="N414" s="1718"/>
      <c r="O414" s="984">
        <v>0.3718531642148214</v>
      </c>
    </row>
    <row r="415" s="623" customFormat="true" ht="17.1" customHeight="true" x14ac:dyDescent="0.2">
      <c r="B415" s="1718"/>
      <c r="C415" s="1846" t="s">
        <v>384</v>
      </c>
      <c r="D415" s="1718"/>
      <c r="E415" s="982">
        <v>0.38912115603128844</v>
      </c>
      <c r="H415" s="1846" t="s">
        <v>334</v>
      </c>
      <c r="I415" s="1718"/>
      <c r="J415" s="983">
        <v>0.4039822634479609</v>
      </c>
      <c r="M415" s="1846" t="s">
        <v>342</v>
      </c>
      <c r="N415" s="1718"/>
      <c r="O415" s="984">
        <v>-0.3458260024463421</v>
      </c>
    </row>
    <row r="416" s="623" customFormat="true" ht="17.1" customHeight="true" x14ac:dyDescent="0.2">
      <c r="B416" s="1718"/>
      <c r="C416" s="1846" t="s">
        <v>346</v>
      </c>
      <c r="D416" s="1718"/>
      <c r="E416" s="982">
        <v>0.36546502530134156</v>
      </c>
      <c r="H416" s="1846" t="s">
        <v>345</v>
      </c>
      <c r="I416" s="1718"/>
      <c r="J416" s="983">
        <v>-0.39912434864240631</v>
      </c>
      <c r="M416" s="1846" t="s">
        <v>344</v>
      </c>
      <c r="N416" s="1718"/>
      <c r="O416" s="984">
        <v>0.32962457708893406</v>
      </c>
    </row>
    <row r="417" s="623" customFormat="true" ht="17.1" customHeight="true" x14ac:dyDescent="0.2">
      <c r="B417" s="1718"/>
      <c r="C417" s="1846" t="s">
        <v>360</v>
      </c>
      <c r="D417" s="1718"/>
      <c r="E417" s="982">
        <v>-0.36482454921761398</v>
      </c>
      <c r="H417" s="1846" t="s">
        <v>346</v>
      </c>
      <c r="I417" s="1718"/>
      <c r="J417" s="983">
        <v>0.37319199333816699</v>
      </c>
      <c r="M417" s="1846" t="s">
        <v>343</v>
      </c>
      <c r="N417" s="1718"/>
      <c r="O417" s="984">
        <v>0.30928092028623988</v>
      </c>
    </row>
    <row r="418" s="623" customFormat="true" ht="17.1" customHeight="true" x14ac:dyDescent="0.2">
      <c r="B418" s="1718"/>
      <c r="C418" s="1846" t="s">
        <v>345</v>
      </c>
      <c r="D418" s="1718"/>
      <c r="E418" s="982">
        <v>-0.3541258934343301</v>
      </c>
      <c r="H418" s="1846" t="s">
        <v>385</v>
      </c>
      <c r="I418" s="1718"/>
      <c r="J418" s="983">
        <v>-0.36588678015146414</v>
      </c>
      <c r="M418" s="1846" t="s">
        <v>350</v>
      </c>
      <c r="N418" s="1718"/>
      <c r="O418" s="984">
        <v>-0.29712130511947027</v>
      </c>
    </row>
    <row r="419" s="623" customFormat="true" ht="17.1" customHeight="true" x14ac:dyDescent="0.2">
      <c r="B419" s="1718"/>
      <c r="C419" s="1846" t="s">
        <v>338</v>
      </c>
      <c r="D419" s="1718"/>
      <c r="E419" s="982">
        <v>0.34716840428901469</v>
      </c>
      <c r="H419" s="1846" t="s">
        <v>354</v>
      </c>
      <c r="I419" s="1718"/>
      <c r="J419" s="983">
        <v>-0.36483208166859521</v>
      </c>
      <c r="M419" s="1846" t="s">
        <v>345</v>
      </c>
      <c r="N419" s="1718"/>
      <c r="O419" s="984">
        <v>-0.27875867740140847</v>
      </c>
    </row>
    <row r="420" s="623" customFormat="true" ht="17.1" customHeight="true" x14ac:dyDescent="0.2">
      <c r="B420" s="1718"/>
      <c r="C420" s="1846" t="s">
        <v>337</v>
      </c>
      <c r="D420" s="1718"/>
      <c r="E420" s="982">
        <v>0.3454756843547333</v>
      </c>
      <c r="H420" s="1846" t="s">
        <v>384</v>
      </c>
      <c r="I420" s="1718"/>
      <c r="J420" s="983">
        <v>0.36285932239131263</v>
      </c>
      <c r="M420" s="1846" t="s">
        <v>384</v>
      </c>
      <c r="N420" s="1718"/>
      <c r="O420" s="984">
        <v>0.25201170860929067</v>
      </c>
    </row>
    <row r="421" s="623" customFormat="true" ht="17.1" customHeight="true" x14ac:dyDescent="0.2">
      <c r="B421" s="1718"/>
      <c r="C421" s="1846" t="s">
        <v>349</v>
      </c>
      <c r="D421" s="1718"/>
      <c r="E421" s="982">
        <v>-0.34536706586795335</v>
      </c>
      <c r="H421" s="1846" t="s">
        <v>352</v>
      </c>
      <c r="I421" s="1718"/>
      <c r="J421" s="983">
        <v>0.36065376321858789</v>
      </c>
      <c r="M421" s="1846" t="s">
        <v>347</v>
      </c>
      <c r="N421" s="1718"/>
      <c r="O421" s="984">
        <v>0.25179784940243866</v>
      </c>
    </row>
    <row r="422" s="623" customFormat="true" ht="17.1" customHeight="true" x14ac:dyDescent="0.2">
      <c r="B422" s="1718"/>
      <c r="C422" s="1846" t="s">
        <v>356</v>
      </c>
      <c r="D422" s="1718"/>
      <c r="E422" s="982">
        <v>0.3190129841654859</v>
      </c>
      <c r="H422" s="1846" t="s">
        <v>337</v>
      </c>
      <c r="I422" s="1718"/>
      <c r="J422" s="983">
        <v>0.35375754826918254</v>
      </c>
      <c r="M422" s="1846" t="s">
        <v>338</v>
      </c>
      <c r="N422" s="1718"/>
      <c r="O422" s="984">
        <v>0.23900151534390152</v>
      </c>
    </row>
    <row r="423" s="623" customFormat="true" ht="17.1" customHeight="true" x14ac:dyDescent="0.2">
      <c r="B423" s="1718"/>
      <c r="C423" s="1846" t="s">
        <v>352</v>
      </c>
      <c r="D423" s="1718"/>
      <c r="E423" s="982">
        <v>0.29913669192429787</v>
      </c>
      <c r="H423" s="1846" t="s">
        <v>383</v>
      </c>
      <c r="I423" s="1718"/>
      <c r="J423" s="983">
        <v>-0.33080558805689209</v>
      </c>
      <c r="M423" s="1846" t="s">
        <v>348</v>
      </c>
      <c r="N423" s="1718"/>
      <c r="O423" s="984">
        <v>0.2352415054494699</v>
      </c>
    </row>
    <row r="424" s="623" customFormat="true" ht="17.1" customHeight="true" x14ac:dyDescent="0.2">
      <c r="B424" s="1718"/>
      <c r="C424" s="1846" t="s">
        <v>347</v>
      </c>
      <c r="D424" s="1718"/>
      <c r="E424" s="982">
        <v>0.29353842438806332</v>
      </c>
      <c r="H424" s="1846" t="s">
        <v>348</v>
      </c>
      <c r="I424" s="1718"/>
      <c r="J424" s="983">
        <v>0.28248944209721005</v>
      </c>
      <c r="M424" s="1846" t="s">
        <v>356</v>
      </c>
      <c r="N424" s="1718"/>
      <c r="O424" s="984">
        <v>0.23172341910832089</v>
      </c>
    </row>
    <row r="425" s="623" customFormat="true" ht="17.1" customHeight="true" x14ac:dyDescent="0.2">
      <c r="B425" s="1718"/>
      <c r="C425" s="1846" t="s">
        <v>350</v>
      </c>
      <c r="D425" s="1718"/>
      <c r="E425" s="982">
        <v>-0.28524315442298737</v>
      </c>
      <c r="H425" s="1846" t="s">
        <v>350</v>
      </c>
      <c r="I425" s="1718"/>
      <c r="J425" s="983">
        <v>-0.28058745306526045</v>
      </c>
      <c r="M425" s="1846" t="s">
        <v>360</v>
      </c>
      <c r="N425" s="1718"/>
      <c r="O425" s="984">
        <v>-0.22496197214636188</v>
      </c>
    </row>
    <row r="426" s="623" customFormat="true" ht="17.1" customHeight="true" x14ac:dyDescent="0.2">
      <c r="B426" s="1718"/>
      <c r="C426" s="1846" t="s">
        <v>342</v>
      </c>
      <c r="D426" s="1718"/>
      <c r="E426" s="982">
        <v>-0.27298679770932116</v>
      </c>
      <c r="H426" s="1846" t="s">
        <v>386</v>
      </c>
      <c r="I426" s="1718"/>
      <c r="J426" s="983">
        <v>-0.27781560582155973</v>
      </c>
      <c r="M426" s="1846" t="s">
        <v>385</v>
      </c>
      <c r="N426" s="1718"/>
      <c r="O426" s="984">
        <v>0.22425353775127455</v>
      </c>
    </row>
    <row r="427" s="623" customFormat="true" ht="17.1" customHeight="true" x14ac:dyDescent="0.2">
      <c r="B427" s="1718"/>
      <c r="C427" s="1846" t="s">
        <v>340</v>
      </c>
      <c r="D427" s="1718"/>
      <c r="E427" s="982">
        <v>0.26501792576281608</v>
      </c>
      <c r="H427" s="1846" t="s">
        <v>351</v>
      </c>
      <c r="I427" s="1718"/>
      <c r="J427" s="983">
        <v>0.26548884542062384</v>
      </c>
      <c r="M427" s="1846" t="s">
        <v>340</v>
      </c>
      <c r="N427" s="1718"/>
      <c r="O427" s="984">
        <v>0.22065329519813243</v>
      </c>
    </row>
    <row r="428" s="623" customFormat="true" ht="17.1" customHeight="true" x14ac:dyDescent="0.2">
      <c r="B428" s="1718"/>
      <c r="C428" s="1846" t="s">
        <v>348</v>
      </c>
      <c r="D428" s="1718"/>
      <c r="E428" s="982">
        <v>0.2452562803451809</v>
      </c>
      <c r="H428" s="1846" t="s">
        <v>347</v>
      </c>
      <c r="I428" s="1718"/>
      <c r="J428" s="983">
        <v>0.26452067159500925</v>
      </c>
      <c r="M428" s="1846" t="s">
        <v>351</v>
      </c>
      <c r="N428" s="1718"/>
      <c r="O428" s="984">
        <v>0.21257393117793311</v>
      </c>
    </row>
    <row r="429" s="623" customFormat="true" ht="17.1" customHeight="true" x14ac:dyDescent="0.2">
      <c r="B429" s="1718"/>
      <c r="C429" s="1846" t="s">
        <v>351</v>
      </c>
      <c r="D429" s="1718"/>
      <c r="E429" s="982">
        <v>0.2199044965416449</v>
      </c>
      <c r="H429" s="1846" t="s">
        <v>340</v>
      </c>
      <c r="I429" s="1718"/>
      <c r="J429" s="983">
        <v>0.25704392181587737</v>
      </c>
      <c r="M429" s="1846" t="s">
        <v>355</v>
      </c>
      <c r="N429" s="1718"/>
      <c r="O429" s="984">
        <v>0.20521063998730443</v>
      </c>
    </row>
    <row r="430" s="623" customFormat="true" ht="17.1" customHeight="true" x14ac:dyDescent="0.2">
      <c r="B430" s="1718"/>
      <c r="C430" s="1846" t="s">
        <v>343</v>
      </c>
      <c r="D430" s="1718"/>
      <c r="E430" s="982">
        <v>0.19825586277036417</v>
      </c>
      <c r="H430" s="1846" t="s">
        <v>358</v>
      </c>
      <c r="I430" s="1718"/>
      <c r="J430" s="983">
        <v>-0.25014396209076495</v>
      </c>
      <c r="M430" s="1846" t="s">
        <v>353</v>
      </c>
      <c r="N430" s="1718"/>
      <c r="O430" s="984">
        <v>0.19969325087580594</v>
      </c>
    </row>
    <row r="431" s="623" customFormat="true" ht="17.1" customHeight="true" x14ac:dyDescent="0.2">
      <c r="B431" s="1718"/>
      <c r="C431" s="1846" t="s">
        <v>357</v>
      </c>
      <c r="D431" s="1718"/>
      <c r="E431" s="982">
        <v>-0.18362414884812717</v>
      </c>
      <c r="H431" s="1846" t="s">
        <v>356</v>
      </c>
      <c r="I431" s="1718"/>
      <c r="J431" s="983">
        <v>0.22643545492731101</v>
      </c>
      <c r="M431" s="1846" t="s">
        <v>346</v>
      </c>
      <c r="N431" s="1718"/>
      <c r="O431" s="984">
        <v>0.18138359291309014</v>
      </c>
    </row>
    <row r="432" s="623" customFormat="true" ht="17.1" customHeight="true" x14ac:dyDescent="0.2">
      <c r="B432" s="1718"/>
      <c r="C432" s="1846" t="s">
        <v>362</v>
      </c>
      <c r="D432" s="1718"/>
      <c r="E432" s="982">
        <v>0.14690769000039691</v>
      </c>
      <c r="H432" s="1846" t="s">
        <v>342</v>
      </c>
      <c r="I432" s="1718"/>
      <c r="J432" s="983">
        <v>-0.19999345245641464</v>
      </c>
      <c r="M432" s="1846" t="s">
        <v>361</v>
      </c>
      <c r="N432" s="1718"/>
      <c r="O432" s="984">
        <v>0.1809083660023057</v>
      </c>
    </row>
    <row r="433" s="623" customFormat="true" ht="17.1" customHeight="true" x14ac:dyDescent="0.2">
      <c r="B433" s="1718"/>
      <c r="C433" s="1846" t="s">
        <v>385</v>
      </c>
      <c r="D433" s="1718"/>
      <c r="E433" s="982">
        <v>-0.1425424702258789</v>
      </c>
      <c r="H433" s="1846" t="s">
        <v>267</v>
      </c>
      <c r="I433" s="1718"/>
      <c r="J433" s="983">
        <v>-0.15880205396228778</v>
      </c>
      <c r="M433" s="1846" t="s">
        <v>366</v>
      </c>
      <c r="N433" s="1718"/>
      <c r="O433" s="984">
        <v>0.16314867883821257</v>
      </c>
    </row>
    <row r="434" s="623" customFormat="true" ht="17.1" customHeight="true" x14ac:dyDescent="0.2">
      <c r="B434" s="1718"/>
      <c r="C434" s="1846" t="s">
        <v>366</v>
      </c>
      <c r="D434" s="1718"/>
      <c r="E434" s="982">
        <v>0.1390075843640495</v>
      </c>
      <c r="H434" s="1846" t="s">
        <v>269</v>
      </c>
      <c r="I434" s="1718"/>
      <c r="J434" s="983">
        <v>-0.12948906092241</v>
      </c>
      <c r="M434" s="1846" t="s">
        <v>352</v>
      </c>
      <c r="N434" s="1718"/>
      <c r="O434" s="984">
        <v>0.16042914773681169</v>
      </c>
    </row>
    <row r="435" s="623" customFormat="true" ht="17.1" customHeight="true" x14ac:dyDescent="0.2">
      <c r="B435" s="1718"/>
      <c r="C435" s="1846" t="s">
        <v>358</v>
      </c>
      <c r="D435" s="1718"/>
      <c r="E435" s="982">
        <v>-0.13494781080667931</v>
      </c>
      <c r="H435" s="1846" t="s">
        <v>355</v>
      </c>
      <c r="I435" s="1718"/>
      <c r="J435" s="983">
        <v>-0.10916795190256694</v>
      </c>
      <c r="M435" s="1846" t="s">
        <v>354</v>
      </c>
      <c r="N435" s="1718"/>
      <c r="O435" s="984">
        <v>-0.15186984681950197</v>
      </c>
    </row>
    <row r="436" s="623" customFormat="true" ht="17.1" customHeight="true" x14ac:dyDescent="0.2">
      <c r="B436" s="1718"/>
      <c r="C436" s="1846" t="s">
        <v>355</v>
      </c>
      <c r="D436" s="1718"/>
      <c r="E436" s="982">
        <v>0.13414588291935539</v>
      </c>
      <c r="H436" s="1846" t="s">
        <v>357</v>
      </c>
      <c r="I436" s="1718"/>
      <c r="J436" s="983">
        <v>-9.675691930773761E-2</v>
      </c>
      <c r="M436" s="1846" t="s">
        <v>362</v>
      </c>
      <c r="N436" s="1718"/>
      <c r="O436" s="984">
        <v>0.14280270936627154</v>
      </c>
    </row>
    <row r="437" s="623" customFormat="true" ht="17.1" customHeight="true" x14ac:dyDescent="0.2">
      <c r="B437" s="1718"/>
      <c r="C437" s="1846" t="s">
        <v>386</v>
      </c>
      <c r="D437" s="1718"/>
      <c r="E437" s="982">
        <v>-0.11968631014574975</v>
      </c>
      <c r="H437" s="1846" t="s">
        <v>343</v>
      </c>
      <c r="I437" s="1718"/>
      <c r="J437" s="983">
        <v>-9.6316228050867286E-2</v>
      </c>
      <c r="M437" s="1846" t="s">
        <v>267</v>
      </c>
      <c r="N437" s="1718"/>
      <c r="O437" s="984">
        <v>0.13890910128226552</v>
      </c>
    </row>
    <row r="438" s="623" customFormat="true" ht="17.1" customHeight="true" x14ac:dyDescent="0.2">
      <c r="B438" s="1718"/>
      <c r="C438" s="1846" t="s">
        <v>365</v>
      </c>
      <c r="D438" s="1718"/>
      <c r="E438" s="982">
        <v>-0.1061781359498248</v>
      </c>
      <c r="H438" s="1846" t="s">
        <v>365</v>
      </c>
      <c r="I438" s="1718"/>
      <c r="J438" s="983">
        <v>-9.1588866158831939E-2</v>
      </c>
      <c r="M438" s="1846" t="s">
        <v>268</v>
      </c>
      <c r="N438" s="1718"/>
      <c r="O438" s="984">
        <v>0.13226518708479371</v>
      </c>
    </row>
    <row r="439" s="623" customFormat="true" ht="17.1" customHeight="true" x14ac:dyDescent="0.2">
      <c r="B439" s="1718"/>
      <c r="C439" s="1846" t="s">
        <v>354</v>
      </c>
      <c r="D439" s="1718"/>
      <c r="E439" s="982">
        <v>-9.23750886898764E-2</v>
      </c>
      <c r="H439" s="1846" t="s">
        <v>363</v>
      </c>
      <c r="I439" s="1718"/>
      <c r="J439" s="983">
        <v>8.4980407221494109E-2</v>
      </c>
      <c r="M439" s="1846" t="s">
        <v>363</v>
      </c>
      <c r="N439" s="1718"/>
      <c r="O439" s="984">
        <v>0.11937999275793371</v>
      </c>
    </row>
    <row r="440" s="623" customFormat="true" ht="17.1" customHeight="true" x14ac:dyDescent="0.2">
      <c r="B440" s="1718"/>
      <c r="C440" s="1846" t="s">
        <v>368</v>
      </c>
      <c r="D440" s="1718"/>
      <c r="E440" s="982">
        <v>-7.8341285788252002E-2</v>
      </c>
      <c r="H440" s="1846" t="s">
        <v>368</v>
      </c>
      <c r="I440" s="1718"/>
      <c r="J440" s="983">
        <v>-7.36389805053001E-2</v>
      </c>
      <c r="M440" s="1846" t="s">
        <v>358</v>
      </c>
      <c r="N440" s="1718"/>
      <c r="O440" s="984">
        <v>-0.11726604319628142</v>
      </c>
    </row>
    <row r="441" s="623" customFormat="true" ht="17.1" customHeight="true" x14ac:dyDescent="0.2">
      <c r="B441" s="1718"/>
      <c r="C441" s="1846" t="s">
        <v>387</v>
      </c>
      <c r="D441" s="1718"/>
      <c r="E441" s="982">
        <v>7.4766099696866498E-2</v>
      </c>
      <c r="H441" s="1846" t="s">
        <v>362</v>
      </c>
      <c r="I441" s="1718"/>
      <c r="J441" s="983">
        <v>6.7892522382705281E-2</v>
      </c>
      <c r="M441" s="1846" t="s">
        <v>365</v>
      </c>
      <c r="N441" s="1718"/>
      <c r="O441" s="984">
        <v>-7.8721578730289316E-2</v>
      </c>
    </row>
    <row r="442" s="623" customFormat="true" ht="17.1" customHeight="true" x14ac:dyDescent="0.2">
      <c r="B442" s="1718"/>
      <c r="C442" s="1846" t="s">
        <v>353</v>
      </c>
      <c r="D442" s="1718"/>
      <c r="E442" s="982">
        <v>6.7874660099225576E-2</v>
      </c>
      <c r="H442" s="1846" t="s">
        <v>388</v>
      </c>
      <c r="I442" s="1718"/>
      <c r="J442" s="983">
        <v>-6.7731815750457627E-2</v>
      </c>
      <c r="M442" s="1846" t="s">
        <v>349</v>
      </c>
      <c r="N442" s="1718"/>
      <c r="O442" s="984">
        <v>-7.1804944272012686E-2</v>
      </c>
    </row>
    <row r="443" s="623" customFormat="true" ht="17.1" customHeight="true" x14ac:dyDescent="0.2">
      <c r="B443" s="1718"/>
      <c r="C443" s="1846" t="s">
        <v>363</v>
      </c>
      <c r="D443" s="1718"/>
      <c r="E443" s="982">
        <v>5.6431416532764025E-2</v>
      </c>
      <c r="H443" s="1846" t="s">
        <v>366</v>
      </c>
      <c r="I443" s="1718"/>
      <c r="J443" s="983">
        <v>6.2016745178455485E-2</v>
      </c>
      <c r="M443" s="1846" t="s">
        <v>387</v>
      </c>
      <c r="N443" s="1718"/>
      <c r="O443" s="984">
        <v>6.9804234701519322E-2</v>
      </c>
    </row>
    <row r="444" s="623" customFormat="true" ht="17.1" customHeight="true" x14ac:dyDescent="0.2">
      <c r="B444" s="1718"/>
      <c r="C444" s="1846" t="s">
        <v>388</v>
      </c>
      <c r="D444" s="1718"/>
      <c r="E444" s="982">
        <v>-4.1112600192805548E-2</v>
      </c>
      <c r="H444" s="1846" t="s">
        <v>271</v>
      </c>
      <c r="I444" s="1718"/>
      <c r="J444" s="983">
        <v>-6.0509222563483914E-2</v>
      </c>
      <c r="M444" s="1846" t="s">
        <v>386</v>
      </c>
      <c r="N444" s="1718"/>
      <c r="O444" s="984">
        <v>-6.9744437693638459E-2</v>
      </c>
    </row>
    <row r="445" s="623" customFormat="true" ht="17.1" customHeight="true" x14ac:dyDescent="0.2">
      <c r="B445" s="1718"/>
      <c r="C445" s="1846" t="s">
        <v>389</v>
      </c>
      <c r="D445" s="1718"/>
      <c r="E445" s="982">
        <v>-4.0539543615312396E-2</v>
      </c>
      <c r="H445" s="1846" t="s">
        <v>360</v>
      </c>
      <c r="I445" s="1718"/>
      <c r="J445" s="983">
        <v>-5.5883954694979768E-2</v>
      </c>
      <c r="M445" s="1846" t="s">
        <v>389</v>
      </c>
      <c r="N445" s="1718"/>
      <c r="O445" s="984">
        <v>-5.1452812272307732E-2</v>
      </c>
    </row>
    <row r="446" s="623" customFormat="true" ht="17.1" customHeight="true" x14ac:dyDescent="0.2">
      <c r="C446" s="1846" t="s">
        <v>361</v>
      </c>
      <c r="D446" s="1718"/>
      <c r="E446" s="982">
        <v>-2.9940166845242824E-2</v>
      </c>
      <c r="H446" s="1846" t="s">
        <v>390</v>
      </c>
      <c r="I446" s="1718"/>
      <c r="J446" s="983">
        <v>-5.3728288042221836E-2</v>
      </c>
      <c r="M446" s="1846" t="s">
        <v>388</v>
      </c>
      <c r="N446" s="1718"/>
      <c r="O446" s="984">
        <v>-4.4920105130709327E-2</v>
      </c>
    </row>
    <row r="447" s="623" customFormat="true" ht="17.1" customHeight="true" x14ac:dyDescent="0.2">
      <c r="C447" s="1846" t="s">
        <v>390</v>
      </c>
      <c r="D447" s="1718"/>
      <c r="E447" s="982">
        <v>-2.2716129436215444E-2</v>
      </c>
      <c r="H447" s="1846" t="s">
        <v>391</v>
      </c>
      <c r="I447" s="1718"/>
      <c r="J447" s="983">
        <v>-5.3165162063713474E-2</v>
      </c>
      <c r="M447" s="1846" t="s">
        <v>271</v>
      </c>
      <c r="N447" s="1718"/>
      <c r="O447" s="984">
        <v>-4.3425955460640611E-2</v>
      </c>
    </row>
    <row r="448" s="623" customFormat="true" ht="17.1" customHeight="true" x14ac:dyDescent="0.2">
      <c r="C448" s="1846" t="s">
        <v>392</v>
      </c>
      <c r="D448" s="1718"/>
      <c r="E448" s="982">
        <v>-1.1897919636382811E-2</v>
      </c>
      <c r="H448" s="1846" t="s">
        <v>392</v>
      </c>
      <c r="I448" s="1718"/>
      <c r="J448" s="983">
        <v>-4.1163264392543114E-2</v>
      </c>
      <c r="M448" s="1846" t="s">
        <v>357</v>
      </c>
      <c r="N448" s="1718"/>
      <c r="O448" s="984">
        <v>-3.7513753700960203E-2</v>
      </c>
    </row>
    <row r="449" s="623" customFormat="true" ht="17.1" customHeight="true" x14ac:dyDescent="0.2">
      <c r="C449" s="1846" t="s">
        <v>370</v>
      </c>
      <c r="D449" s="1718"/>
      <c r="E449" s="982">
        <v>1.0136969259615772E-2</v>
      </c>
      <c r="H449" s="1846" t="s">
        <v>387</v>
      </c>
      <c r="I449" s="1718"/>
      <c r="J449" s="983">
        <v>4.0062998188441896E-2</v>
      </c>
      <c r="M449" s="1846" t="s">
        <v>269</v>
      </c>
      <c r="N449" s="1718"/>
      <c r="O449" s="984">
        <v>3.3069352208617182E-2</v>
      </c>
    </row>
    <row r="450" s="623" customFormat="true" ht="17.1" customHeight="true" x14ac:dyDescent="0.2">
      <c r="C450" s="1846" t="s">
        <v>393</v>
      </c>
      <c r="D450" s="1718"/>
      <c r="E450" s="982">
        <v>5.4620249385772873E-3</v>
      </c>
      <c r="H450" s="1846" t="s">
        <v>286</v>
      </c>
      <c r="I450" s="1718"/>
      <c r="J450" s="983">
        <v>-3.6484824219322039E-2</v>
      </c>
      <c r="M450" s="1846" t="s">
        <v>391</v>
      </c>
      <c r="N450" s="1718"/>
      <c r="O450" s="984">
        <v>-2.5026105975755133E-2</v>
      </c>
    </row>
    <row r="451" s="623" customFormat="true" ht="17.1" customHeight="true" x14ac:dyDescent="0.2">
      <c r="C451" s="1846" t="s">
        <v>394</v>
      </c>
      <c r="D451" s="1718"/>
      <c r="E451" s="982">
        <v>3.1977519196077276E-3</v>
      </c>
      <c r="H451" s="1846" t="s">
        <v>389</v>
      </c>
      <c r="I451" s="1718"/>
      <c r="J451" s="983">
        <v>-3.5962770940232126E-2</v>
      </c>
      <c r="M451" s="1846" t="s">
        <v>368</v>
      </c>
      <c r="N451" s="1718"/>
      <c r="O451" s="984">
        <v>-2.3998220211349123E-2</v>
      </c>
    </row>
    <row r="452" s="623" customFormat="true" ht="17.1" customHeight="true" x14ac:dyDescent="0.2">
      <c r="C452" s="1846" t="s">
        <v>395</v>
      </c>
      <c r="D452" s="1718"/>
      <c r="E452" s="985">
        <v>1.4748660940061013E-3</v>
      </c>
      <c r="H452" s="1846" t="s">
        <v>361</v>
      </c>
      <c r="I452" s="1718"/>
      <c r="J452" s="983">
        <v>3.0058485091643855E-2</v>
      </c>
      <c r="M452" s="1846" t="s">
        <v>370</v>
      </c>
      <c r="N452" s="1718"/>
      <c r="O452" s="984">
        <v>2.2602671134260045E-2</v>
      </c>
    </row>
    <row r="453" s="623" customFormat="true" ht="17.1" customHeight="true" x14ac:dyDescent="0.2">
      <c r="C453" s="1829"/>
      <c r="D453" s="1844"/>
      <c r="E453" s="637"/>
      <c r="H453" s="1846" t="s">
        <v>268</v>
      </c>
      <c r="I453" s="1718"/>
      <c r="J453" s="983">
        <v>-2.6553996670651968E-2</v>
      </c>
      <c r="M453" s="1846" t="s">
        <v>394</v>
      </c>
      <c r="N453" s="1718"/>
      <c r="O453" s="984">
        <v>-2.0085354110692403E-2</v>
      </c>
    </row>
    <row r="454" s="623" customFormat="true" ht="17.1" customHeight="true" x14ac:dyDescent="0.2">
      <c r="C454" s="1829"/>
      <c r="D454" s="1844"/>
      <c r="E454" s="637"/>
      <c r="H454" s="1846" t="s">
        <v>394</v>
      </c>
      <c r="I454" s="1718"/>
      <c r="J454" s="983">
        <v>-1.4226326251639412E-2</v>
      </c>
      <c r="M454" s="1846" t="s">
        <v>396</v>
      </c>
      <c r="N454" s="1718"/>
      <c r="O454" s="984">
        <v>-1.8331475516133837E-2</v>
      </c>
    </row>
    <row r="455" s="623" customFormat="true" ht="17.1" customHeight="true" x14ac:dyDescent="0.2">
      <c r="C455" s="1829"/>
      <c r="D455" s="1718"/>
      <c r="H455" s="1846" t="s">
        <v>370</v>
      </c>
      <c r="I455" s="1718"/>
      <c r="J455" s="983">
        <v>1.4131875508120508E-2</v>
      </c>
      <c r="M455" s="1846" t="s">
        <v>288</v>
      </c>
      <c r="N455" s="1718"/>
      <c r="O455" s="984">
        <v>1.2773373502639082E-2</v>
      </c>
    </row>
    <row r="456" s="623" customFormat="true" ht="17.1" customHeight="true" x14ac:dyDescent="0.2">
      <c r="C456" s="1820" t="s">
        <v>301</v>
      </c>
      <c r="D456" s="1718"/>
      <c r="E456" s="1718"/>
      <c r="H456" s="1846" t="s">
        <v>395</v>
      </c>
      <c r="I456" s="1718"/>
      <c r="J456" s="983">
        <v>-1.3582872774276002E-2</v>
      </c>
      <c r="M456" s="1846" t="s">
        <v>392</v>
      </c>
      <c r="N456" s="1718"/>
      <c r="O456" s="984">
        <v>-9.8139887771615843E-3</v>
      </c>
    </row>
    <row r="457" s="623" customFormat="true" ht="17.1" customHeight="true" x14ac:dyDescent="0.2">
      <c r="C457" s="1829"/>
      <c r="D457" s="1718"/>
      <c r="E457" s="986" t="s">
        <v>302</v>
      </c>
      <c r="H457" s="1846" t="s">
        <v>393</v>
      </c>
      <c r="I457" s="1718"/>
      <c r="J457" s="983">
        <v>9.7260935262388076E-3</v>
      </c>
      <c r="M457" s="1846" t="s">
        <v>390</v>
      </c>
      <c r="N457" s="1718"/>
      <c r="O457" s="984">
        <v>-8.6320456328346992E-3</v>
      </c>
    </row>
    <row r="458" s="623" customFormat="true" ht="17.1" customHeight="true" x14ac:dyDescent="0.2">
      <c r="C458" s="1846" t="s">
        <v>331</v>
      </c>
      <c r="D458" s="1718"/>
      <c r="E458" s="979">
        <v>0.41404521083009715</v>
      </c>
      <c r="H458" s="1846" t="s">
        <v>396</v>
      </c>
      <c r="I458" s="1718"/>
      <c r="J458" s="983">
        <v>-9.6727230672874649E-3</v>
      </c>
      <c r="M458" s="1846" t="s">
        <v>393</v>
      </c>
      <c r="N458" s="1718"/>
      <c r="O458" s="984">
        <v>-6.0346165664115822E-3</v>
      </c>
    </row>
    <row r="459" s="623" customFormat="true" ht="17.1" customHeight="true" x14ac:dyDescent="0.2">
      <c r="C459" s="1846" t="s">
        <v>348</v>
      </c>
      <c r="D459" s="1718"/>
      <c r="E459" s="982">
        <v>6.015064304875397E-2</v>
      </c>
      <c r="H459" s="1846" t="s">
        <v>353</v>
      </c>
      <c r="I459" s="1718"/>
      <c r="J459" s="983">
        <v>6.5839148892978504E-3</v>
      </c>
      <c r="M459" s="1846" t="s">
        <v>286</v>
      </c>
      <c r="N459" s="1718"/>
      <c r="O459" s="987">
        <v>5.8469174653025847E-3</v>
      </c>
    </row>
    <row r="460" s="623" customFormat="true" ht="12.95" customHeight="true" x14ac:dyDescent="0.2">
      <c r="C460" s="1846" t="s">
        <v>332</v>
      </c>
      <c r="D460" s="1718"/>
      <c r="E460" s="982">
        <v>0.33876369708097692</v>
      </c>
      <c r="H460" s="1846" t="s">
        <v>288</v>
      </c>
      <c r="I460" s="1718"/>
      <c r="J460" s="988">
        <v>-5.3076500978924716E-3</v>
      </c>
      <c r="M460" s="1829"/>
      <c r="N460" s="1844"/>
      <c r="O460" s="637"/>
    </row>
    <row r="461" s="623" customFormat="true" ht="17.1" customHeight="true" x14ac:dyDescent="0.2">
      <c r="C461" s="1846" t="s">
        <v>333</v>
      </c>
      <c r="D461" s="1718"/>
      <c r="E461" s="982">
        <v>0.43903540066218477</v>
      </c>
      <c r="H461" s="1829"/>
      <c r="I461" s="1844"/>
      <c r="J461" s="637"/>
      <c r="M461" s="1829"/>
      <c r="N461" s="1844"/>
      <c r="O461" s="637"/>
    </row>
    <row r="462" s="623" customFormat="true" ht="17.1" customHeight="true" x14ac:dyDescent="0.2">
      <c r="C462" s="1846" t="s">
        <v>353</v>
      </c>
      <c r="D462" s="1718"/>
      <c r="E462" s="982">
        <v>4.6069694835854042E-3</v>
      </c>
      <c r="H462" s="1829"/>
      <c r="I462" s="1844"/>
      <c r="J462" s="637"/>
      <c r="M462" s="1829"/>
      <c r="N462" s="1718"/>
    </row>
    <row r="463" s="623" customFormat="true" ht="21" customHeight="true" x14ac:dyDescent="0.2">
      <c r="C463" s="1846" t="s">
        <v>339</v>
      </c>
      <c r="D463" s="1718"/>
      <c r="E463" s="982">
        <v>0.19132463885050643</v>
      </c>
      <c r="H463" s="1829"/>
      <c r="I463" s="1718"/>
      <c r="M463" s="1820" t="s">
        <v>301</v>
      </c>
      <c r="N463" s="1718"/>
      <c r="O463" s="1718"/>
    </row>
    <row r="464" s="623" customFormat="true" ht="15.95" customHeight="true" x14ac:dyDescent="0.2">
      <c r="C464" s="1846" t="s">
        <v>338</v>
      </c>
      <c r="D464" s="1718"/>
      <c r="E464" s="982">
        <v>0.12052590093658075</v>
      </c>
      <c r="H464" s="1820" t="s">
        <v>301</v>
      </c>
      <c r="I464" s="1718"/>
      <c r="J464" s="1718"/>
      <c r="M464" s="1829"/>
      <c r="N464" s="1718"/>
      <c r="O464" s="989" t="s">
        <v>302</v>
      </c>
    </row>
    <row r="465" s="623" customFormat="true" ht="17.1" customHeight="true" x14ac:dyDescent="0.2">
      <c r="C465" s="1846" t="s">
        <v>340</v>
      </c>
      <c r="D465" s="1718"/>
      <c r="E465" s="982">
        <v>7.0234500975625488E-2</v>
      </c>
      <c r="H465" s="1829"/>
      <c r="I465" s="1718"/>
      <c r="J465" s="990" t="s">
        <v>302</v>
      </c>
      <c r="M465" s="1846" t="s">
        <v>331</v>
      </c>
      <c r="N465" s="1718"/>
      <c r="O465" s="981">
        <v>0.32767939369334009</v>
      </c>
    </row>
    <row r="466" s="623" customFormat="true" ht="17.1" customHeight="true" x14ac:dyDescent="0.2">
      <c r="C466" s="1846" t="s">
        <v>352</v>
      </c>
      <c r="D466" s="1718"/>
      <c r="E466" s="982">
        <v>8.94827604554123E-2</v>
      </c>
      <c r="H466" s="1846" t="s">
        <v>331</v>
      </c>
      <c r="I466" s="1718"/>
      <c r="J466" s="980">
        <v>0.20891947144787498</v>
      </c>
      <c r="M466" s="1846" t="s">
        <v>348</v>
      </c>
      <c r="N466" s="1718"/>
      <c r="O466" s="984">
        <v>5.5338565886132972E-2</v>
      </c>
    </row>
    <row r="467" s="623" customFormat="true" ht="17.1" customHeight="true" x14ac:dyDescent="0.2">
      <c r="C467" s="1846" t="s">
        <v>337</v>
      </c>
      <c r="D467" s="1718"/>
      <c r="E467" s="982">
        <v>0.11935344848037131</v>
      </c>
      <c r="H467" s="1846" t="s">
        <v>348</v>
      </c>
      <c r="I467" s="1718"/>
      <c r="J467" s="983">
        <v>7.9800284896392987E-2</v>
      </c>
      <c r="M467" s="1846" t="s">
        <v>332</v>
      </c>
      <c r="N467" s="1718"/>
      <c r="O467" s="984">
        <v>0.33846007179391885</v>
      </c>
    </row>
    <row r="468" s="623" customFormat="true" ht="17.1" customHeight="true" x14ac:dyDescent="0.2">
      <c r="C468" s="1846" t="s">
        <v>344</v>
      </c>
      <c r="D468" s="1718"/>
      <c r="E468" s="982">
        <v>0.22545142924376138</v>
      </c>
      <c r="H468" s="1846" t="s">
        <v>332</v>
      </c>
      <c r="I468" s="1718"/>
      <c r="J468" s="983">
        <v>0.24816266130658685</v>
      </c>
      <c r="M468" s="1846" t="s">
        <v>333</v>
      </c>
      <c r="N468" s="1718"/>
      <c r="O468" s="984">
        <v>0.15288558329218718</v>
      </c>
    </row>
    <row r="469" s="623" customFormat="true" ht="17.1" customHeight="true" x14ac:dyDescent="0.2">
      <c r="C469" s="1846" t="s">
        <v>357</v>
      </c>
      <c r="D469" s="1718"/>
      <c r="E469" s="982">
        <v>3.3717828040199162E-2</v>
      </c>
      <c r="H469" s="1846" t="s">
        <v>333</v>
      </c>
      <c r="I469" s="1718"/>
      <c r="J469" s="983">
        <v>0.46996925918272259</v>
      </c>
      <c r="M469" s="1846" t="s">
        <v>353</v>
      </c>
      <c r="N469" s="1718"/>
      <c r="O469" s="984">
        <v>3.9877394445347575E-2</v>
      </c>
    </row>
    <row r="470" s="623" customFormat="true" ht="17.1" customHeight="true" x14ac:dyDescent="0.2">
      <c r="C470" s="1846" t="s">
        <v>368</v>
      </c>
      <c r="D470" s="1718"/>
      <c r="E470" s="982">
        <v>6.1373570589565753E-3</v>
      </c>
      <c r="H470" s="1846" t="s">
        <v>353</v>
      </c>
      <c r="I470" s="1718"/>
      <c r="J470" s="991">
        <v>4.3347935269517923E-5</v>
      </c>
      <c r="M470" s="1846" t="s">
        <v>339</v>
      </c>
      <c r="N470" s="1718"/>
      <c r="O470" s="984">
        <v>0.23526940833751583</v>
      </c>
    </row>
    <row r="471" s="623" customFormat="true" ht="17.1" customHeight="true" x14ac:dyDescent="0.2">
      <c r="C471" s="1846" t="s">
        <v>341</v>
      </c>
      <c r="D471" s="1718"/>
      <c r="E471" s="982">
        <v>0.30812465281949442</v>
      </c>
      <c r="H471" s="1846" t="s">
        <v>339</v>
      </c>
      <c r="I471" s="1718"/>
      <c r="J471" s="983">
        <v>0.22754886147356995</v>
      </c>
      <c r="M471" s="1846" t="s">
        <v>338</v>
      </c>
      <c r="N471" s="1718"/>
      <c r="O471" s="984">
        <v>5.7121724336681189E-2</v>
      </c>
    </row>
    <row r="472" s="623" customFormat="true" ht="17.1" customHeight="true" x14ac:dyDescent="0.2">
      <c r="C472" s="1846" t="s">
        <v>330</v>
      </c>
      <c r="D472" s="1718"/>
      <c r="E472" s="982">
        <v>0.39800319728454392</v>
      </c>
      <c r="H472" s="1846" t="s">
        <v>338</v>
      </c>
      <c r="I472" s="1718"/>
      <c r="J472" s="983">
        <v>0.28108206310321227</v>
      </c>
      <c r="M472" s="1846" t="s">
        <v>340</v>
      </c>
      <c r="N472" s="1718"/>
      <c r="O472" s="984">
        <v>4.8687876681794168E-2</v>
      </c>
    </row>
    <row r="473" s="623" customFormat="true" ht="17.1" customHeight="true" x14ac:dyDescent="0.2">
      <c r="C473" s="1846" t="s">
        <v>347</v>
      </c>
      <c r="D473" s="1718"/>
      <c r="E473" s="982">
        <v>8.6164806592226764E-2</v>
      </c>
      <c r="H473" s="1846" t="s">
        <v>340</v>
      </c>
      <c r="I473" s="1718"/>
      <c r="J473" s="983">
        <v>6.6071577742486884E-2</v>
      </c>
      <c r="M473" s="1846" t="s">
        <v>352</v>
      </c>
      <c r="N473" s="1718"/>
      <c r="O473" s="984">
        <v>2.5737511443559753E-2</v>
      </c>
    </row>
    <row r="474" s="623" customFormat="true" ht="17.1" customHeight="true" x14ac:dyDescent="0.2">
      <c r="C474" s="1846" t="s">
        <v>334</v>
      </c>
      <c r="D474" s="1718"/>
      <c r="E474" s="982">
        <v>0.17208747064593091</v>
      </c>
      <c r="H474" s="1846" t="s">
        <v>352</v>
      </c>
      <c r="I474" s="1718"/>
      <c r="J474" s="983">
        <v>0.13007113692372926</v>
      </c>
      <c r="M474" s="1846" t="s">
        <v>337</v>
      </c>
      <c r="N474" s="1718"/>
      <c r="O474" s="984">
        <v>0.15306823200453598</v>
      </c>
    </row>
    <row r="475" s="623" customFormat="true" ht="17.1" customHeight="true" x14ac:dyDescent="0.2">
      <c r="C475" s="1846" t="s">
        <v>360</v>
      </c>
      <c r="D475" s="1718"/>
      <c r="E475" s="982">
        <v>0.13309695171183525</v>
      </c>
      <c r="H475" s="1846" t="s">
        <v>337</v>
      </c>
      <c r="I475" s="1718"/>
      <c r="J475" s="983">
        <v>0.12514440295742302</v>
      </c>
      <c r="M475" s="1846" t="s">
        <v>344</v>
      </c>
      <c r="N475" s="1718"/>
      <c r="O475" s="984">
        <v>0.10865236182105863</v>
      </c>
    </row>
    <row r="476" s="623" customFormat="true" ht="17.1" customHeight="true" x14ac:dyDescent="0.2">
      <c r="C476" s="1846" t="s">
        <v>366</v>
      </c>
      <c r="D476" s="1718"/>
      <c r="E476" s="982">
        <v>1.932310851072834E-2</v>
      </c>
      <c r="H476" s="1846" t="s">
        <v>344</v>
      </c>
      <c r="I476" s="1718"/>
      <c r="J476" s="983">
        <v>0.22503565180341625</v>
      </c>
      <c r="M476" s="1846" t="s">
        <v>357</v>
      </c>
      <c r="N476" s="1718"/>
      <c r="O476" s="984">
        <v>1.4072817167363053E-3</v>
      </c>
    </row>
    <row r="477" s="623" customFormat="true" ht="17.1" customHeight="true" x14ac:dyDescent="0.2">
      <c r="C477" s="1846" t="s">
        <v>365</v>
      </c>
      <c r="D477" s="1718"/>
      <c r="E477" s="982">
        <v>1.1273796553779476E-2</v>
      </c>
      <c r="H477" s="1846" t="s">
        <v>357</v>
      </c>
      <c r="I477" s="1718"/>
      <c r="J477" s="983">
        <v>9.3619014339240466E-3</v>
      </c>
      <c r="M477" s="1846" t="s">
        <v>368</v>
      </c>
      <c r="N477" s="1718"/>
      <c r="O477" s="984">
        <v>5.7591457331240554E-4</v>
      </c>
    </row>
    <row r="478" s="623" customFormat="true" ht="17.1" customHeight="true" x14ac:dyDescent="0.2">
      <c r="C478" s="1846" t="s">
        <v>370</v>
      </c>
      <c r="D478" s="1718"/>
      <c r="E478" s="982">
        <v>1.0275814577039514E-4</v>
      </c>
      <c r="H478" s="1846" t="s">
        <v>368</v>
      </c>
      <c r="I478" s="1718"/>
      <c r="J478" s="983">
        <v>5.4226994498599683E-3</v>
      </c>
      <c r="M478" s="1846" t="s">
        <v>341</v>
      </c>
      <c r="N478" s="1718"/>
      <c r="O478" s="984">
        <v>0.13827477573657493</v>
      </c>
    </row>
    <row r="479" s="623" customFormat="true" ht="17.1" customHeight="true" x14ac:dyDescent="0.2">
      <c r="C479" s="1846" t="s">
        <v>358</v>
      </c>
      <c r="D479" s="1718"/>
      <c r="E479" s="982">
        <v>1.8210911641515313E-2</v>
      </c>
      <c r="H479" s="1846" t="s">
        <v>341</v>
      </c>
      <c r="I479" s="1718"/>
      <c r="J479" s="983">
        <v>0.30410098376919759</v>
      </c>
      <c r="M479" s="1846" t="s">
        <v>330</v>
      </c>
      <c r="N479" s="1718"/>
      <c r="O479" s="984">
        <v>0.36281926650545532</v>
      </c>
    </row>
    <row r="480" s="623" customFormat="true" ht="17.1" customHeight="true" x14ac:dyDescent="0.2">
      <c r="C480" s="1846" t="s">
        <v>349</v>
      </c>
      <c r="D480" s="1718"/>
      <c r="E480" s="982">
        <v>0.11927841018623923</v>
      </c>
      <c r="H480" s="1846" t="s">
        <v>330</v>
      </c>
      <c r="I480" s="1718"/>
      <c r="J480" s="983">
        <v>0.38191553943626105</v>
      </c>
      <c r="M480" s="1846" t="s">
        <v>347</v>
      </c>
      <c r="N480" s="1718"/>
      <c r="O480" s="984">
        <v>6.3402156963693182E-2</v>
      </c>
    </row>
    <row r="481" s="623" customFormat="true" ht="17.1" customHeight="true" x14ac:dyDescent="0.2">
      <c r="C481" s="1846" t="s">
        <v>350</v>
      </c>
      <c r="D481" s="1718"/>
      <c r="E481" s="982">
        <v>8.136365714517621E-2</v>
      </c>
      <c r="H481" s="1846" t="s">
        <v>347</v>
      </c>
      <c r="I481" s="1718"/>
      <c r="J481" s="983">
        <v>6.9971185701074731E-2</v>
      </c>
      <c r="M481" s="1846" t="s">
        <v>334</v>
      </c>
      <c r="N481" s="1718"/>
      <c r="O481" s="984">
        <v>0.17048685231468022</v>
      </c>
    </row>
    <row r="482" s="623" customFormat="true" ht="17.1" customHeight="true" x14ac:dyDescent="0.2">
      <c r="C482" s="1846" t="s">
        <v>356</v>
      </c>
      <c r="D482" s="1718"/>
      <c r="E482" s="982">
        <v>0.10176928406616856</v>
      </c>
      <c r="H482" s="1846" t="s">
        <v>334</v>
      </c>
      <c r="I482" s="1718"/>
      <c r="J482" s="983">
        <v>0.16320166918053769</v>
      </c>
      <c r="M482" s="1846" t="s">
        <v>360</v>
      </c>
      <c r="N482" s="1718"/>
      <c r="O482" s="984">
        <v>5.0607888911980495E-2</v>
      </c>
    </row>
    <row r="483" s="623" customFormat="true" ht="17.1" customHeight="true" x14ac:dyDescent="0.2">
      <c r="C483" s="1846" t="s">
        <v>336</v>
      </c>
      <c r="D483" s="1718"/>
      <c r="E483" s="982">
        <v>0.36034427050153106</v>
      </c>
      <c r="H483" s="1846" t="s">
        <v>360</v>
      </c>
      <c r="I483" s="1718"/>
      <c r="J483" s="983">
        <v>3.1230163923505511E-3</v>
      </c>
      <c r="M483" s="1846" t="s">
        <v>366</v>
      </c>
      <c r="N483" s="1718"/>
      <c r="O483" s="984">
        <v>2.6617491406654231E-2</v>
      </c>
    </row>
    <row r="484" s="623" customFormat="true" ht="17.1" customHeight="true" x14ac:dyDescent="0.2">
      <c r="C484" s="1846" t="s">
        <v>355</v>
      </c>
      <c r="D484" s="1718"/>
      <c r="E484" s="982">
        <v>1.7995117904213404E-2</v>
      </c>
      <c r="H484" s="1846" t="s">
        <v>366</v>
      </c>
      <c r="I484" s="1718"/>
      <c r="J484" s="983">
        <v>3.8460766825294816E-3</v>
      </c>
      <c r="M484" s="1846" t="s">
        <v>365</v>
      </c>
      <c r="N484" s="1718"/>
      <c r="O484" s="984">
        <v>6.1970869577891389E-3</v>
      </c>
    </row>
    <row r="485" s="623" customFormat="true" ht="17.1" customHeight="true" x14ac:dyDescent="0.2">
      <c r="C485" s="1846" t="s">
        <v>389</v>
      </c>
      <c r="D485" s="1718"/>
      <c r="E485" s="982">
        <v>1.643454596537816E-3</v>
      </c>
      <c r="H485" s="1846" t="s">
        <v>365</v>
      </c>
      <c r="I485" s="1718"/>
      <c r="J485" s="983">
        <v>8.3885204042604307E-3</v>
      </c>
      <c r="M485" s="1846" t="s">
        <v>370</v>
      </c>
      <c r="N485" s="1718"/>
      <c r="O485" s="984">
        <v>5.1088074240351227E-4</v>
      </c>
    </row>
    <row r="486" s="623" customFormat="true" ht="17.1" customHeight="true" x14ac:dyDescent="0.2">
      <c r="C486" s="1846" t="s">
        <v>393</v>
      </c>
      <c r="D486" s="1718"/>
      <c r="E486" s="992">
        <v>2.9833716429640219E-5</v>
      </c>
      <c r="H486" s="1846" t="s">
        <v>370</v>
      </c>
      <c r="I486" s="1718"/>
      <c r="J486" s="983">
        <v>1.9970990537701626E-4</v>
      </c>
      <c r="M486" s="1846" t="s">
        <v>358</v>
      </c>
      <c r="N486" s="1718"/>
      <c r="O486" s="984">
        <v>1.375132488691214E-2</v>
      </c>
    </row>
    <row r="487" s="623" customFormat="true" ht="17.1" customHeight="true" x14ac:dyDescent="0.2">
      <c r="C487" s="1846" t="s">
        <v>383</v>
      </c>
      <c r="D487" s="1718"/>
      <c r="E487" s="982">
        <v>0.16764324712490419</v>
      </c>
      <c r="H487" s="1846" t="s">
        <v>358</v>
      </c>
      <c r="I487" s="1718"/>
      <c r="J487" s="983">
        <v>6.2572001770466054E-2</v>
      </c>
      <c r="M487" s="1846" t="s">
        <v>349</v>
      </c>
      <c r="N487" s="1718"/>
      <c r="O487" s="984">
        <v>5.1559500219068473E-3</v>
      </c>
    </row>
    <row r="488" s="623" customFormat="true" ht="17.1" customHeight="true" x14ac:dyDescent="0.2">
      <c r="C488" s="1846" t="s">
        <v>390</v>
      </c>
      <c r="D488" s="1718"/>
      <c r="E488" s="982">
        <v>5.1602253656289382E-4</v>
      </c>
      <c r="H488" s="1846" t="s">
        <v>349</v>
      </c>
      <c r="I488" s="1718"/>
      <c r="J488" s="983">
        <v>0.18553690714245705</v>
      </c>
      <c r="M488" s="1846" t="s">
        <v>350</v>
      </c>
      <c r="N488" s="1718"/>
      <c r="O488" s="984">
        <v>8.8281069955897351E-2</v>
      </c>
    </row>
    <row r="489" s="623" customFormat="true" ht="17.1" customHeight="true" x14ac:dyDescent="0.2">
      <c r="C489" s="1846" t="s">
        <v>386</v>
      </c>
      <c r="D489" s="1718"/>
      <c r="E489" s="982">
        <v>1.4324812836304599E-2</v>
      </c>
      <c r="H489" s="1846" t="s">
        <v>350</v>
      </c>
      <c r="I489" s="1718"/>
      <c r="J489" s="983">
        <v>7.8729318817649732E-2</v>
      </c>
      <c r="M489" s="1846" t="s">
        <v>356</v>
      </c>
      <c r="N489" s="1718"/>
      <c r="O489" s="984">
        <v>5.369574296325054E-2</v>
      </c>
    </row>
    <row r="490" s="623" customFormat="true" ht="17.1" customHeight="true" x14ac:dyDescent="0.2">
      <c r="C490" s="1846" t="s">
        <v>384</v>
      </c>
      <c r="D490" s="1718"/>
      <c r="E490" s="982">
        <v>0.15141527407112632</v>
      </c>
      <c r="H490" s="1846" t="s">
        <v>356</v>
      </c>
      <c r="I490" s="1718"/>
      <c r="J490" s="983">
        <v>5.12730152481383E-2</v>
      </c>
      <c r="M490" s="1846" t="s">
        <v>336</v>
      </c>
      <c r="N490" s="1718"/>
      <c r="O490" s="984">
        <v>0.18809552981571567</v>
      </c>
    </row>
    <row r="491" s="623" customFormat="true" ht="17.1" customHeight="true" x14ac:dyDescent="0.2">
      <c r="C491" s="1846" t="s">
        <v>387</v>
      </c>
      <c r="D491" s="1718"/>
      <c r="E491" s="982">
        <v>5.5899696638817805E-3</v>
      </c>
      <c r="H491" s="1846" t="s">
        <v>336</v>
      </c>
      <c r="I491" s="1718"/>
      <c r="J491" s="983">
        <v>0.33568203652563627</v>
      </c>
      <c r="M491" s="1846" t="s">
        <v>355</v>
      </c>
      <c r="N491" s="1718"/>
      <c r="O491" s="984">
        <v>4.2111406763999069E-2</v>
      </c>
    </row>
    <row r="492" s="623" customFormat="true" ht="17.1" customHeight="true" x14ac:dyDescent="0.2">
      <c r="C492" s="1846" t="s">
        <v>385</v>
      </c>
      <c r="D492" s="1718"/>
      <c r="E492" s="982">
        <v>2.0318355818095574E-2</v>
      </c>
      <c r="H492" s="1846" t="s">
        <v>355</v>
      </c>
      <c r="I492" s="1718"/>
      <c r="J492" s="983">
        <v>1.1917641722601168E-2</v>
      </c>
      <c r="M492" s="1846" t="s">
        <v>389</v>
      </c>
      <c r="N492" s="1718"/>
      <c r="O492" s="984">
        <v>2.6473918907293412E-3</v>
      </c>
    </row>
    <row r="493" s="623" customFormat="true" ht="17.1" customHeight="true" x14ac:dyDescent="0.2">
      <c r="C493" s="1846" t="s">
        <v>388</v>
      </c>
      <c r="D493" s="1718"/>
      <c r="E493" s="982">
        <v>1.6902458946134748E-3</v>
      </c>
      <c r="H493" s="1846" t="s">
        <v>389</v>
      </c>
      <c r="I493" s="1718"/>
      <c r="J493" s="983">
        <v>1.2933208936996043E-3</v>
      </c>
      <c r="M493" s="1846" t="s">
        <v>393</v>
      </c>
      <c r="N493" s="1718"/>
      <c r="O493" s="993">
        <v>3.6416597103609116E-5</v>
      </c>
    </row>
    <row r="494" s="623" customFormat="true" ht="17.1" customHeight="true" x14ac:dyDescent="0.2">
      <c r="C494" s="1846" t="s">
        <v>342</v>
      </c>
      <c r="D494" s="1718"/>
      <c r="E494" s="982">
        <v>7.4521791723589831E-2</v>
      </c>
      <c r="H494" s="1846" t="s">
        <v>393</v>
      </c>
      <c r="I494" s="1718"/>
      <c r="J494" s="991">
        <v>9.459689528114444E-5</v>
      </c>
      <c r="M494" s="1846" t="s">
        <v>383</v>
      </c>
      <c r="N494" s="1718"/>
      <c r="O494" s="984">
        <v>0.25872504062502916</v>
      </c>
    </row>
    <row r="495" s="623" customFormat="true" ht="17.1" customHeight="true" x14ac:dyDescent="0.2">
      <c r="C495" s="1846" t="s">
        <v>392</v>
      </c>
      <c r="D495" s="1718"/>
      <c r="E495" s="982">
        <v>1.4156049167382369E-4</v>
      </c>
      <c r="H495" s="1846" t="s">
        <v>383</v>
      </c>
      <c r="I495" s="1718"/>
      <c r="J495" s="983">
        <v>0.10943233708966618</v>
      </c>
      <c r="M495" s="1846" t="s">
        <v>390</v>
      </c>
      <c r="N495" s="1718"/>
      <c r="O495" s="993">
        <v>7.4512211807340609E-5</v>
      </c>
    </row>
    <row r="496" s="623" customFormat="true" ht="17.1" customHeight="true" x14ac:dyDescent="0.2">
      <c r="C496" s="1846" t="s">
        <v>354</v>
      </c>
      <c r="D496" s="1718"/>
      <c r="E496" s="982">
        <v>8.5331570104625314E-3</v>
      </c>
      <c r="H496" s="1846" t="s">
        <v>390</v>
      </c>
      <c r="I496" s="1718"/>
      <c r="J496" s="983">
        <v>2.8867289359479579E-3</v>
      </c>
      <c r="M496" s="1846" t="s">
        <v>386</v>
      </c>
      <c r="N496" s="1718"/>
      <c r="O496" s="984">
        <v>4.8642865892018173E-3</v>
      </c>
    </row>
    <row r="497" s="623" customFormat="true" ht="17.1" customHeight="true" x14ac:dyDescent="0.2">
      <c r="C497" s="1846" t="s">
        <v>363</v>
      </c>
      <c r="D497" s="1718"/>
      <c r="E497" s="982">
        <v>3.1845047718943131E-3</v>
      </c>
      <c r="H497" s="1846" t="s">
        <v>386</v>
      </c>
      <c r="I497" s="1718"/>
      <c r="J497" s="983">
        <v>7.7181510838000247E-2</v>
      </c>
      <c r="M497" s="1846" t="s">
        <v>384</v>
      </c>
      <c r="N497" s="1718"/>
      <c r="O497" s="984">
        <v>6.3509901276174036E-2</v>
      </c>
    </row>
    <row r="498" s="623" customFormat="true" ht="17.1" customHeight="true" x14ac:dyDescent="0.2">
      <c r="C498" s="1846" t="s">
        <v>351</v>
      </c>
      <c r="D498" s="1718"/>
      <c r="E498" s="982">
        <v>4.8357987599234313E-2</v>
      </c>
      <c r="H498" s="1846" t="s">
        <v>384</v>
      </c>
      <c r="I498" s="1718"/>
      <c r="J498" s="983">
        <v>0.13166688784628255</v>
      </c>
      <c r="M498" s="1846" t="s">
        <v>387</v>
      </c>
      <c r="N498" s="1718"/>
      <c r="O498" s="984">
        <v>4.8726311822647941E-3</v>
      </c>
    </row>
    <row r="499" s="623" customFormat="true" ht="17.1" customHeight="true" x14ac:dyDescent="0.2">
      <c r="C499" s="1846" t="s">
        <v>361</v>
      </c>
      <c r="D499" s="1718"/>
      <c r="E499" s="982">
        <v>8.9641359072097765E-4</v>
      </c>
      <c r="H499" s="1846" t="s">
        <v>387</v>
      </c>
      <c r="I499" s="1718"/>
      <c r="J499" s="983">
        <v>1.6050438238470986E-3</v>
      </c>
      <c r="M499" s="1846" t="s">
        <v>385</v>
      </c>
      <c r="N499" s="1718"/>
      <c r="O499" s="984">
        <v>5.0289649193962317E-2</v>
      </c>
    </row>
    <row r="500" s="623" customFormat="true" ht="17.1" customHeight="true" x14ac:dyDescent="0.2">
      <c r="C500" s="1846" t="s">
        <v>346</v>
      </c>
      <c r="D500" s="1718"/>
      <c r="E500" s="982">
        <v>0.13356468471851024</v>
      </c>
      <c r="H500" s="1846" t="s">
        <v>385</v>
      </c>
      <c r="I500" s="1718"/>
      <c r="J500" s="983">
        <v>0.13387313588960587</v>
      </c>
      <c r="M500" s="1846" t="s">
        <v>388</v>
      </c>
      <c r="N500" s="1718"/>
      <c r="O500" s="984">
        <v>2.0178158449539784E-3</v>
      </c>
    </row>
    <row r="501" s="623" customFormat="true" ht="17.1" customHeight="true" x14ac:dyDescent="0.2">
      <c r="C501" s="1846" t="s">
        <v>362</v>
      </c>
      <c r="D501" s="1718"/>
      <c r="E501" s="982">
        <v>2.158186938125272E-2</v>
      </c>
      <c r="H501" s="1846" t="s">
        <v>388</v>
      </c>
      <c r="I501" s="1718"/>
      <c r="J501" s="983">
        <v>4.5875988648539402E-3</v>
      </c>
      <c r="M501" s="1846" t="s">
        <v>342</v>
      </c>
      <c r="N501" s="1718"/>
      <c r="O501" s="984">
        <v>0.11959562396801741</v>
      </c>
    </row>
    <row r="502" s="623" customFormat="true" ht="17.1" customHeight="true" x14ac:dyDescent="0.2">
      <c r="C502" s="1846" t="s">
        <v>335</v>
      </c>
      <c r="D502" s="1718"/>
      <c r="E502" s="982">
        <v>0.44971900822976912</v>
      </c>
      <c r="H502" s="1846" t="s">
        <v>342</v>
      </c>
      <c r="I502" s="1718"/>
      <c r="J502" s="983">
        <v>3.9997381025436186E-2</v>
      </c>
      <c r="M502" s="1846" t="s">
        <v>392</v>
      </c>
      <c r="N502" s="1718"/>
      <c r="O502" s="993">
        <v>9.6314375718253533E-5</v>
      </c>
    </row>
    <row r="503" s="623" customFormat="true" ht="17.1" customHeight="true" x14ac:dyDescent="0.2">
      <c r="C503" s="1846" t="s">
        <v>343</v>
      </c>
      <c r="D503" s="1718"/>
      <c r="E503" s="982">
        <v>3.9305387122821465E-2</v>
      </c>
      <c r="H503" s="1846" t="s">
        <v>392</v>
      </c>
      <c r="I503" s="1718"/>
      <c r="J503" s="983">
        <v>1.6944143354504079E-3</v>
      </c>
      <c r="M503" s="1846" t="s">
        <v>354</v>
      </c>
      <c r="N503" s="1718"/>
      <c r="O503" s="984">
        <v>2.3064450372978992E-2</v>
      </c>
    </row>
    <row r="504" s="623" customFormat="true" ht="17.1" customHeight="true" x14ac:dyDescent="0.2">
      <c r="C504" s="1846" t="s">
        <v>329</v>
      </c>
      <c r="D504" s="1718"/>
      <c r="E504" s="982">
        <v>0.53177541078125934</v>
      </c>
      <c r="H504" s="1846" t="s">
        <v>354</v>
      </c>
      <c r="I504" s="1718"/>
      <c r="J504" s="983">
        <v>0.13310244781464053</v>
      </c>
      <c r="M504" s="1846" t="s">
        <v>363</v>
      </c>
      <c r="N504" s="1718"/>
      <c r="O504" s="984">
        <v>1.4251582670884303E-2</v>
      </c>
    </row>
    <row r="505" s="623" customFormat="true" ht="17.1" customHeight="true" x14ac:dyDescent="0.2">
      <c r="C505" s="1846" t="s">
        <v>394</v>
      </c>
      <c r="D505" s="1718"/>
      <c r="E505" s="992">
        <v>1.0225617339354906E-5</v>
      </c>
      <c r="H505" s="1846" t="s">
        <v>363</v>
      </c>
      <c r="I505" s="1718"/>
      <c r="J505" s="983">
        <v>7.2216696115309682E-3</v>
      </c>
      <c r="M505" s="1846" t="s">
        <v>351</v>
      </c>
      <c r="N505" s="1718"/>
      <c r="O505" s="984">
        <v>4.5187676216440639E-2</v>
      </c>
    </row>
    <row r="506" s="623" customFormat="true" ht="17.1" customHeight="true" x14ac:dyDescent="0.2">
      <c r="C506" s="1846" t="s">
        <v>395</v>
      </c>
      <c r="D506" s="1718"/>
      <c r="E506" s="992">
        <v>2.1752299952488142E-6</v>
      </c>
      <c r="H506" s="1846" t="s">
        <v>351</v>
      </c>
      <c r="I506" s="1718"/>
      <c r="J506" s="983">
        <v>7.0484327042775907E-2</v>
      </c>
      <c r="M506" s="1846" t="s">
        <v>361</v>
      </c>
      <c r="N506" s="1718"/>
      <c r="O506" s="984">
        <v>3.2727836889624197E-2</v>
      </c>
    </row>
    <row r="507" s="623" customFormat="true" ht="17.1" customHeight="true" x14ac:dyDescent="0.2">
      <c r="C507" s="1846" t="s">
        <v>345</v>
      </c>
      <c r="D507" s="1718"/>
      <c r="E507" s="985">
        <v>0.12540514840066252</v>
      </c>
      <c r="H507" s="1846" t="s">
        <v>361</v>
      </c>
      <c r="I507" s="1718"/>
      <c r="J507" s="983">
        <v>9.0351252600457592E-4</v>
      </c>
      <c r="M507" s="1846" t="s">
        <v>346</v>
      </c>
      <c r="N507" s="1718"/>
      <c r="O507" s="984">
        <v>3.2900007778061603E-2</v>
      </c>
    </row>
    <row r="508" s="623" customFormat="true" ht="17.1" customHeight="true" x14ac:dyDescent="0.2">
      <c r="C508" s="1829"/>
      <c r="D508" s="1844"/>
      <c r="E508" s="637"/>
      <c r="H508" s="1846" t="s">
        <v>346</v>
      </c>
      <c r="I508" s="1718"/>
      <c r="J508" s="983">
        <v>0.13927226389171449</v>
      </c>
      <c r="M508" s="1846" t="s">
        <v>362</v>
      </c>
      <c r="N508" s="1718"/>
      <c r="O508" s="984">
        <v>2.0392613802347817E-2</v>
      </c>
    </row>
    <row r="509" s="623" customFormat="true" ht="17.1" customHeight="true" x14ac:dyDescent="0.2">
      <c r="C509" s="1829"/>
      <c r="D509" s="1718"/>
      <c r="H509" s="1846" t="s">
        <v>362</v>
      </c>
      <c r="I509" s="1718"/>
      <c r="J509" s="983">
        <v>4.6093945954861371E-3</v>
      </c>
      <c r="M509" s="1846" t="s">
        <v>335</v>
      </c>
      <c r="N509" s="1718"/>
      <c r="O509" s="984">
        <v>0.23146459526423876</v>
      </c>
    </row>
    <row r="510" s="623" customFormat="true" ht="17.1" customHeight="true" x14ac:dyDescent="0.2">
      <c r="C510" s="1820" t="s">
        <v>303</v>
      </c>
      <c r="D510" s="1718"/>
      <c r="E510" s="1718"/>
      <c r="F510" s="1718"/>
      <c r="G510" s="1718"/>
      <c r="H510" s="1846" t="s">
        <v>335</v>
      </c>
      <c r="I510" s="1718"/>
      <c r="J510" s="983">
        <v>0.3681428269284267</v>
      </c>
      <c r="M510" s="1846" t="s">
        <v>343</v>
      </c>
      <c r="N510" s="1718"/>
      <c r="O510" s="984">
        <v>9.5654687653103462E-2</v>
      </c>
    </row>
    <row r="511" s="623" customFormat="true" ht="17.1" customHeight="true" x14ac:dyDescent="0.2">
      <c r="C511" s="1845" t="s">
        <v>227</v>
      </c>
      <c r="D511" s="1718"/>
      <c r="E511" s="1847" t="s">
        <v>304</v>
      </c>
      <c r="F511" s="1848"/>
      <c r="G511" s="1849"/>
      <c r="H511" s="1846" t="s">
        <v>343</v>
      </c>
      <c r="I511" s="1718"/>
      <c r="J511" s="983">
        <v>9.2768157859466748E-3</v>
      </c>
      <c r="M511" s="1846" t="s">
        <v>329</v>
      </c>
      <c r="N511" s="1718"/>
      <c r="O511" s="984">
        <v>0.34971689364258191</v>
      </c>
    </row>
    <row r="512" s="623" customFormat="true" ht="17.1" customHeight="true" x14ac:dyDescent="0.2">
      <c r="C512" s="1718"/>
      <c r="D512" s="1718"/>
      <c r="E512" s="994" t="s">
        <v>208</v>
      </c>
      <c r="F512" s="995" t="s">
        <v>305</v>
      </c>
      <c r="G512" s="996" t="s">
        <v>306</v>
      </c>
      <c r="H512" s="1846" t="s">
        <v>329</v>
      </c>
      <c r="I512" s="1718"/>
      <c r="J512" s="983">
        <v>0.36730183246028303</v>
      </c>
      <c r="M512" s="1846" t="s">
        <v>394</v>
      </c>
      <c r="N512" s="1718"/>
      <c r="O512" s="984">
        <v>4.0342144975190819E-4</v>
      </c>
    </row>
    <row r="513" s="623" customFormat="true" ht="17.1" customHeight="true" x14ac:dyDescent="0.2">
      <c r="C513" s="1843" t="s">
        <v>229</v>
      </c>
      <c r="D513" s="1844"/>
      <c r="E513" s="997">
        <v>5.7401387197838067</v>
      </c>
      <c r="F513" s="998">
        <v>11.480277439567613</v>
      </c>
      <c r="G513" s="999">
        <v>11.480277439567613</v>
      </c>
      <c r="H513" s="1846" t="s">
        <v>394</v>
      </c>
      <c r="I513" s="1718"/>
      <c r="J513" s="983">
        <v>2.0238835861808468E-4</v>
      </c>
      <c r="M513" s="1846" t="s">
        <v>345</v>
      </c>
      <c r="N513" s="1718"/>
      <c r="O513" s="984">
        <v>7.7706400226582525E-2</v>
      </c>
    </row>
    <row r="514" s="623" customFormat="true" ht="17.1" customHeight="true" x14ac:dyDescent="0.2">
      <c r="C514" s="1829"/>
      <c r="D514" s="1844"/>
      <c r="E514" s="637"/>
      <c r="F514" s="637"/>
      <c r="G514" s="637"/>
      <c r="H514" s="1846" t="s">
        <v>395</v>
      </c>
      <c r="I514" s="1718"/>
      <c r="J514" s="983">
        <v>1.8449443280216826E-4</v>
      </c>
      <c r="M514" s="1846" t="s">
        <v>269</v>
      </c>
      <c r="N514" s="1718"/>
      <c r="O514" s="984">
        <v>1.093582055497574E-3</v>
      </c>
    </row>
    <row r="515" s="623" customFormat="true" ht="17.1" customHeight="true" x14ac:dyDescent="0.2">
      <c r="C515" s="1829"/>
      <c r="D515" s="1718"/>
      <c r="H515" s="1846" t="s">
        <v>345</v>
      </c>
      <c r="I515" s="1718"/>
      <c r="J515" s="983">
        <v>0.1593002456792251</v>
      </c>
      <c r="M515" s="1846" t="s">
        <v>286</v>
      </c>
      <c r="N515" s="1718"/>
      <c r="O515" s="993">
        <v>3.4186443846060404E-5</v>
      </c>
    </row>
    <row r="516" s="623" customFormat="true" ht="17.1" customHeight="true" x14ac:dyDescent="0.2">
      <c r="C516" s="1820" t="s">
        <v>307</v>
      </c>
      <c r="D516" s="1718"/>
      <c r="E516" s="1718"/>
      <c r="H516" s="1846" t="s">
        <v>269</v>
      </c>
      <c r="I516" s="1718"/>
      <c r="J516" s="983">
        <v>1.6767416898567609E-2</v>
      </c>
      <c r="M516" s="1846" t="s">
        <v>288</v>
      </c>
      <c r="N516" s="1718"/>
      <c r="O516" s="984">
        <v>1.6315907063792223E-4</v>
      </c>
    </row>
    <row r="517" s="623" customFormat="true" ht="17.1" customHeight="true" x14ac:dyDescent="0.2">
      <c r="C517" s="1829"/>
      <c r="D517" s="1718"/>
      <c r="E517" s="973" t="s">
        <v>227</v>
      </c>
      <c r="H517" s="1846" t="s">
        <v>286</v>
      </c>
      <c r="I517" s="1718"/>
      <c r="J517" s="983">
        <v>1.331142398314828E-3</v>
      </c>
      <c r="M517" s="1846" t="s">
        <v>267</v>
      </c>
      <c r="N517" s="1718"/>
      <c r="O517" s="984">
        <v>1.92957384190467E-2</v>
      </c>
    </row>
    <row r="518" s="623" customFormat="true" ht="17.1" customHeight="true" x14ac:dyDescent="0.2">
      <c r="C518" s="1718"/>
      <c r="D518" s="1718"/>
      <c r="E518" s="976" t="s">
        <v>229</v>
      </c>
      <c r="H518" s="1846" t="s">
        <v>288</v>
      </c>
      <c r="I518" s="1718"/>
      <c r="J518" s="991">
        <v>2.8171149561657962E-5</v>
      </c>
      <c r="M518" s="1846" t="s">
        <v>271</v>
      </c>
      <c r="N518" s="1718"/>
      <c r="O518" s="984">
        <v>1.8858136076695421E-3</v>
      </c>
    </row>
    <row r="519" s="623" customFormat="true" ht="17.1" customHeight="true" x14ac:dyDescent="0.2">
      <c r="C519" s="1846" t="s">
        <v>331</v>
      </c>
      <c r="D519" s="1718"/>
      <c r="E519" s="979">
        <v>0.11209893713416126</v>
      </c>
      <c r="H519" s="1846" t="s">
        <v>267</v>
      </c>
      <c r="I519" s="1718"/>
      <c r="J519" s="983">
        <v>2.5218092342641357E-2</v>
      </c>
      <c r="M519" s="1846" t="s">
        <v>268</v>
      </c>
      <c r="N519" s="1718"/>
      <c r="O519" s="984">
        <v>1.7494079714575481E-2</v>
      </c>
    </row>
    <row r="520" s="623" customFormat="true" ht="17.1" customHeight="true" x14ac:dyDescent="0.2">
      <c r="C520" s="1846" t="s">
        <v>348</v>
      </c>
      <c r="D520" s="1718"/>
      <c r="E520" s="982">
        <v>4.2726542391717345E-2</v>
      </c>
      <c r="H520" s="1846" t="s">
        <v>271</v>
      </c>
      <c r="I520" s="1718"/>
      <c r="J520" s="983">
        <v>3.6613660152372308E-3</v>
      </c>
      <c r="M520" s="1846" t="s">
        <v>396</v>
      </c>
      <c r="N520" s="1718"/>
      <c r="O520" s="984">
        <v>3.3604299459861434E-4</v>
      </c>
    </row>
    <row r="521" s="623" customFormat="true" ht="17.1" customHeight="true" x14ac:dyDescent="0.2">
      <c r="C521" s="1846" t="s">
        <v>332</v>
      </c>
      <c r="D521" s="1718"/>
      <c r="E521" s="982">
        <v>0.10139721902822316</v>
      </c>
      <c r="H521" s="1846" t="s">
        <v>268</v>
      </c>
      <c r="I521" s="1718"/>
      <c r="J521" s="983">
        <v>7.0511473918499583E-4</v>
      </c>
      <c r="M521" s="1846" t="s">
        <v>391</v>
      </c>
      <c r="N521" s="1718"/>
      <c r="O521" s="987">
        <v>6.263059803097268E-4</v>
      </c>
    </row>
    <row r="522" s="623" customFormat="true" ht="12.95" customHeight="true" x14ac:dyDescent="0.2">
      <c r="C522" s="1846" t="s">
        <v>333</v>
      </c>
      <c r="D522" s="1718"/>
      <c r="E522" s="982">
        <v>0.11543230876020512</v>
      </c>
      <c r="H522" s="1846" t="s">
        <v>396</v>
      </c>
      <c r="I522" s="1718"/>
      <c r="J522" s="991">
        <v>9.3561571536435021E-5</v>
      </c>
      <c r="M522" s="1829"/>
      <c r="N522" s="1844"/>
      <c r="O522" s="637"/>
    </row>
    <row r="523" s="623" customFormat="true" ht="17.1" customHeight="true" x14ac:dyDescent="0.2">
      <c r="C523" s="1846" t="s">
        <v>353</v>
      </c>
      <c r="D523" s="1718"/>
      <c r="E523" s="982">
        <v>1.1824567909010738E-2</v>
      </c>
      <c r="H523" s="1846" t="s">
        <v>391</v>
      </c>
      <c r="I523" s="1718"/>
      <c r="J523" s="988">
        <v>2.8265344572609183E-3</v>
      </c>
      <c r="M523" s="1829"/>
      <c r="N523" s="1718"/>
    </row>
    <row r="524" s="623" customFormat="true" ht="21" customHeight="true" x14ac:dyDescent="0.2">
      <c r="C524" s="1846" t="s">
        <v>339</v>
      </c>
      <c r="D524" s="1718"/>
      <c r="E524" s="982">
        <v>7.6201419778091029E-2</v>
      </c>
      <c r="H524" s="1829"/>
      <c r="I524" s="1844"/>
      <c r="J524" s="637"/>
      <c r="M524" s="1820" t="s">
        <v>303</v>
      </c>
      <c r="N524" s="1718"/>
      <c r="O524" s="1718"/>
      <c r="P524" s="1718"/>
      <c r="Q524" s="1718"/>
    </row>
    <row r="525" s="623" customFormat="true" ht="15.95" customHeight="true" x14ac:dyDescent="0.2">
      <c r="C525" s="1846" t="s">
        <v>338</v>
      </c>
      <c r="D525" s="1718"/>
      <c r="E525" s="982">
        <v>6.0480838745668897E-2</v>
      </c>
      <c r="H525" s="1829"/>
      <c r="I525" s="1718"/>
      <c r="M525" s="1845" t="s">
        <v>227</v>
      </c>
      <c r="N525" s="1718"/>
      <c r="O525" s="1847" t="s">
        <v>304</v>
      </c>
      <c r="P525" s="1848"/>
      <c r="Q525" s="1849"/>
    </row>
    <row r="526" s="623" customFormat="true" ht="15.95" customHeight="true" x14ac:dyDescent="0.2">
      <c r="C526" s="1846" t="s">
        <v>340</v>
      </c>
      <c r="D526" s="1718"/>
      <c r="E526" s="982">
        <v>4.6169254559896351E-2</v>
      </c>
      <c r="H526" s="1820" t="s">
        <v>303</v>
      </c>
      <c r="I526" s="1718"/>
      <c r="J526" s="1718"/>
      <c r="K526" s="1718"/>
      <c r="L526" s="1718"/>
      <c r="M526" s="1718"/>
      <c r="N526" s="1718"/>
      <c r="O526" s="1000" t="s">
        <v>208</v>
      </c>
      <c r="P526" s="1001" t="s">
        <v>305</v>
      </c>
      <c r="Q526" s="1002" t="s">
        <v>306</v>
      </c>
    </row>
    <row r="527" s="623" customFormat="true" ht="17.1" customHeight="true" x14ac:dyDescent="0.2">
      <c r="C527" s="1846" t="s">
        <v>352</v>
      </c>
      <c r="D527" s="1718"/>
      <c r="E527" s="982">
        <v>5.2113146829239766E-2</v>
      </c>
      <c r="H527" s="1845" t="s">
        <v>227</v>
      </c>
      <c r="I527" s="1718"/>
      <c r="J527" s="1847" t="s">
        <v>304</v>
      </c>
      <c r="K527" s="1848"/>
      <c r="L527" s="1849"/>
      <c r="M527" s="1843" t="s">
        <v>229</v>
      </c>
      <c r="N527" s="1844"/>
      <c r="O527" s="1003">
        <v>4.2258974019807738</v>
      </c>
      <c r="P527" s="1004">
        <v>7.4138550911943391</v>
      </c>
      <c r="Q527" s="1005">
        <v>7.4138550911943391</v>
      </c>
    </row>
    <row r="528" s="623" customFormat="true" ht="12.95" customHeight="true" x14ac:dyDescent="0.2">
      <c r="C528" s="1846" t="s">
        <v>337</v>
      </c>
      <c r="D528" s="1718"/>
      <c r="E528" s="982">
        <v>6.0185946929126675E-2</v>
      </c>
      <c r="H528" s="1718"/>
      <c r="I528" s="1718"/>
      <c r="J528" s="1006" t="s">
        <v>208</v>
      </c>
      <c r="K528" s="1007" t="s">
        <v>305</v>
      </c>
      <c r="L528" s="1008" t="s">
        <v>306</v>
      </c>
      <c r="M528" s="1829"/>
      <c r="N528" s="1844"/>
      <c r="O528" s="637"/>
      <c r="P528" s="637"/>
      <c r="Q528" s="637"/>
    </row>
    <row r="529" s="623" customFormat="true" ht="17.1" customHeight="true" x14ac:dyDescent="0.2">
      <c r="C529" s="1846" t="s">
        <v>344</v>
      </c>
      <c r="D529" s="1718"/>
      <c r="E529" s="982">
        <v>8.2718777710434344E-2</v>
      </c>
      <c r="H529" s="1843" t="s">
        <v>229</v>
      </c>
      <c r="I529" s="1844"/>
      <c r="J529" s="1009">
        <v>5.5520375174928374</v>
      </c>
      <c r="K529" s="1010">
        <v>9.5724784784359258</v>
      </c>
      <c r="L529" s="1011">
        <v>9.5724784784359258</v>
      </c>
      <c r="M529" s="1829"/>
      <c r="N529" s="1718"/>
    </row>
    <row r="530" s="623" customFormat="true" ht="21" customHeight="true" x14ac:dyDescent="0.2">
      <c r="C530" s="1846" t="s">
        <v>357</v>
      </c>
      <c r="D530" s="1718"/>
      <c r="E530" s="982">
        <v>-3.1989496737291935E-2</v>
      </c>
      <c r="H530" s="1829"/>
      <c r="I530" s="1844"/>
      <c r="J530" s="637"/>
      <c r="K530" s="637"/>
      <c r="L530" s="637"/>
      <c r="M530" s="1820" t="s">
        <v>307</v>
      </c>
      <c r="N530" s="1718"/>
      <c r="O530" s="1718"/>
    </row>
    <row r="531" s="623" customFormat="true" ht="15.95" customHeight="true" x14ac:dyDescent="0.2">
      <c r="C531" s="1846" t="s">
        <v>368</v>
      </c>
      <c r="D531" s="1718"/>
      <c r="E531" s="982">
        <v>-1.3647977795073672E-2</v>
      </c>
      <c r="H531" s="1829"/>
      <c r="I531" s="1718"/>
      <c r="M531" s="1829"/>
      <c r="N531" s="1718"/>
      <c r="O531" s="975" t="s">
        <v>227</v>
      </c>
    </row>
    <row r="532" s="623" customFormat="true" ht="15.95" customHeight="true" x14ac:dyDescent="0.2">
      <c r="C532" s="1846" t="s">
        <v>341</v>
      </c>
      <c r="D532" s="1718"/>
      <c r="E532" s="982">
        <v>9.6703197806290983E-2</v>
      </c>
      <c r="H532" s="1820" t="s">
        <v>307</v>
      </c>
      <c r="I532" s="1718"/>
      <c r="J532" s="1718"/>
      <c r="M532" s="1718"/>
      <c r="N532" s="1718"/>
      <c r="O532" s="978" t="s">
        <v>229</v>
      </c>
    </row>
    <row r="533" s="623" customFormat="true" ht="17.1" customHeight="true" x14ac:dyDescent="0.2">
      <c r="C533" s="1846" t="s">
        <v>330</v>
      </c>
      <c r="D533" s="1718"/>
      <c r="E533" s="982">
        <v>0.10990587103102765</v>
      </c>
      <c r="H533" s="1829"/>
      <c r="I533" s="1718"/>
      <c r="J533" s="974" t="s">
        <v>227</v>
      </c>
      <c r="M533" s="1846" t="s">
        <v>331</v>
      </c>
      <c r="N533" s="1718"/>
      <c r="O533" s="981">
        <v>0.13545829872356011</v>
      </c>
    </row>
    <row r="534" s="623" customFormat="true" ht="17.1" customHeight="true" x14ac:dyDescent="0.2">
      <c r="C534" s="1846" t="s">
        <v>347</v>
      </c>
      <c r="D534" s="1718"/>
      <c r="E534" s="982">
        <v>5.1137862465999606E-2</v>
      </c>
      <c r="H534" s="1718"/>
      <c r="I534" s="1718"/>
      <c r="J534" s="977" t="s">
        <v>229</v>
      </c>
      <c r="M534" s="1846" t="s">
        <v>348</v>
      </c>
      <c r="N534" s="1718"/>
      <c r="O534" s="984">
        <v>5.5666639076283983E-2</v>
      </c>
    </row>
    <row r="535" s="623" customFormat="true" ht="17.1" customHeight="true" x14ac:dyDescent="0.2">
      <c r="C535" s="1846" t="s">
        <v>334</v>
      </c>
      <c r="D535" s="1718"/>
      <c r="E535" s="982">
        <v>7.2269032011502074E-2</v>
      </c>
      <c r="H535" s="1846" t="s">
        <v>331</v>
      </c>
      <c r="I535" s="1718"/>
      <c r="J535" s="980">
        <v>8.2326009919319945E-2</v>
      </c>
      <c r="M535" s="1846" t="s">
        <v>332</v>
      </c>
      <c r="N535" s="1718"/>
      <c r="O535" s="984">
        <v>0.13766856078817832</v>
      </c>
    </row>
    <row r="536" s="623" customFormat="true" ht="17.1" customHeight="true" x14ac:dyDescent="0.2">
      <c r="C536" s="1846" t="s">
        <v>360</v>
      </c>
      <c r="D536" s="1718"/>
      <c r="E536" s="982">
        <v>-6.3556747846566772E-2</v>
      </c>
      <c r="H536" s="1846" t="s">
        <v>348</v>
      </c>
      <c r="I536" s="1718"/>
      <c r="J536" s="983">
        <v>5.0880319379537506E-2</v>
      </c>
      <c r="M536" s="1846" t="s">
        <v>333</v>
      </c>
      <c r="N536" s="1718"/>
      <c r="O536" s="984">
        <v>9.2526113094996504E-2</v>
      </c>
    </row>
    <row r="537" s="623" customFormat="true" ht="17.1" customHeight="true" x14ac:dyDescent="0.2">
      <c r="C537" s="1846" t="s">
        <v>366</v>
      </c>
      <c r="D537" s="1718"/>
      <c r="E537" s="982">
        <v>2.4216763940730166E-2</v>
      </c>
      <c r="H537" s="1846" t="s">
        <v>332</v>
      </c>
      <c r="I537" s="1718"/>
      <c r="J537" s="983">
        <v>8.9725487528003647E-2</v>
      </c>
      <c r="M537" s="1846" t="s">
        <v>353</v>
      </c>
      <c r="N537" s="1718"/>
      <c r="O537" s="984">
        <v>4.725463774444813E-2</v>
      </c>
    </row>
    <row r="538" s="623" customFormat="true" ht="17.1" customHeight="true" x14ac:dyDescent="0.2">
      <c r="C538" s="1846" t="s">
        <v>365</v>
      </c>
      <c r="D538" s="1718"/>
      <c r="E538" s="982">
        <v>-1.8497486059679033E-2</v>
      </c>
      <c r="H538" s="1846" t="s">
        <v>333</v>
      </c>
      <c r="I538" s="1718"/>
      <c r="J538" s="983">
        <v>0.12347593788195643</v>
      </c>
      <c r="M538" s="1846" t="s">
        <v>339</v>
      </c>
      <c r="N538" s="1718"/>
      <c r="O538" s="984">
        <v>0.11477935536326773</v>
      </c>
    </row>
    <row r="539" s="623" customFormat="true" ht="17.1" customHeight="true" x14ac:dyDescent="0.2">
      <c r="C539" s="1846" t="s">
        <v>370</v>
      </c>
      <c r="D539" s="1718"/>
      <c r="E539" s="982">
        <v>1.7659798402916587E-3</v>
      </c>
      <c r="H539" s="1846" t="s">
        <v>353</v>
      </c>
      <c r="I539" s="1718"/>
      <c r="J539" s="983">
        <v>1.185855619410689E-3</v>
      </c>
      <c r="M539" s="1846" t="s">
        <v>338</v>
      </c>
      <c r="N539" s="1718"/>
      <c r="O539" s="984">
        <v>5.6556393260251921E-2</v>
      </c>
    </row>
    <row r="540" s="623" customFormat="true" ht="17.1" customHeight="true" x14ac:dyDescent="0.2">
      <c r="C540" s="1846" t="s">
        <v>358</v>
      </c>
      <c r="D540" s="1718"/>
      <c r="E540" s="982">
        <v>-2.3509503410008518E-2</v>
      </c>
      <c r="H540" s="1846" t="s">
        <v>339</v>
      </c>
      <c r="I540" s="1718"/>
      <c r="J540" s="983">
        <v>8.5918154767041177E-2</v>
      </c>
      <c r="M540" s="1846" t="s">
        <v>340</v>
      </c>
      <c r="N540" s="1718"/>
      <c r="O540" s="984">
        <v>5.2214541482882959E-2</v>
      </c>
    </row>
    <row r="541" s="623" customFormat="true" ht="17.1" customHeight="true" x14ac:dyDescent="0.2">
      <c r="C541" s="1846" t="s">
        <v>349</v>
      </c>
      <c r="D541" s="1718"/>
      <c r="E541" s="982">
        <v>-6.016702430511315E-2</v>
      </c>
      <c r="H541" s="1846" t="s">
        <v>338</v>
      </c>
      <c r="I541" s="1718"/>
      <c r="J541" s="983">
        <v>9.5491380984422766E-2</v>
      </c>
      <c r="M541" s="1846" t="s">
        <v>352</v>
      </c>
      <c r="N541" s="1718"/>
      <c r="O541" s="984">
        <v>3.7963332394585568E-2</v>
      </c>
    </row>
    <row r="542" s="623" customFormat="true" ht="17.1" customHeight="true" x14ac:dyDescent="0.2">
      <c r="C542" s="1846" t="s">
        <v>350</v>
      </c>
      <c r="D542" s="1718"/>
      <c r="E542" s="982">
        <v>-4.9692728407394769E-2</v>
      </c>
      <c r="H542" s="1846" t="s">
        <v>340</v>
      </c>
      <c r="I542" s="1718"/>
      <c r="J542" s="983">
        <v>4.6297223497861396E-2</v>
      </c>
      <c r="M542" s="1846" t="s">
        <v>337</v>
      </c>
      <c r="N542" s="1718"/>
      <c r="O542" s="984">
        <v>9.2581365953461225E-2</v>
      </c>
    </row>
    <row r="543" s="623" customFormat="true" ht="17.1" customHeight="true" x14ac:dyDescent="0.2">
      <c r="C543" s="1846" t="s">
        <v>356</v>
      </c>
      <c r="D543" s="1718"/>
      <c r="E543" s="982">
        <v>5.5575831828938979E-2</v>
      </c>
      <c r="H543" s="1846" t="s">
        <v>352</v>
      </c>
      <c r="I543" s="1718"/>
      <c r="J543" s="983">
        <v>6.4958812342725353E-2</v>
      </c>
      <c r="M543" s="1846" t="s">
        <v>344</v>
      </c>
      <c r="N543" s="1718"/>
      <c r="O543" s="984">
        <v>7.8001083730625254E-2</v>
      </c>
    </row>
    <row r="544" s="623" customFormat="true" ht="17.1" customHeight="true" x14ac:dyDescent="0.2">
      <c r="C544" s="1846" t="s">
        <v>336</v>
      </c>
      <c r="D544" s="1718"/>
      <c r="E544" s="982">
        <v>0.10457705864480767</v>
      </c>
      <c r="H544" s="1846" t="s">
        <v>337</v>
      </c>
      <c r="I544" s="1718"/>
      <c r="J544" s="983">
        <v>6.3716707092593777E-2</v>
      </c>
      <c r="M544" s="1846" t="s">
        <v>357</v>
      </c>
      <c r="N544" s="1718"/>
      <c r="O544" s="984">
        <v>-8.877109435590334E-3</v>
      </c>
    </row>
    <row r="545" s="623" customFormat="true" ht="17.1" customHeight="true" x14ac:dyDescent="0.2">
      <c r="C545" s="1846" t="s">
        <v>355</v>
      </c>
      <c r="D545" s="1718"/>
      <c r="E545" s="982">
        <v>2.3369798095124746E-2</v>
      </c>
      <c r="H545" s="1846" t="s">
        <v>344</v>
      </c>
      <c r="I545" s="1718"/>
      <c r="J545" s="983">
        <v>8.5442367120641516E-2</v>
      </c>
      <c r="M545" s="1846" t="s">
        <v>368</v>
      </c>
      <c r="N545" s="1718"/>
      <c r="O545" s="984">
        <v>-5.6788459180529592E-3</v>
      </c>
    </row>
    <row r="546" s="623" customFormat="true" ht="17.1" customHeight="true" x14ac:dyDescent="0.2">
      <c r="C546" s="1846" t="s">
        <v>389</v>
      </c>
      <c r="D546" s="1718"/>
      <c r="E546" s="982">
        <v>-7.0624675803722141E-3</v>
      </c>
      <c r="H546" s="1846" t="s">
        <v>357</v>
      </c>
      <c r="I546" s="1718"/>
      <c r="J546" s="983">
        <v>-1.7427281246368571E-2</v>
      </c>
      <c r="M546" s="1846" t="s">
        <v>341</v>
      </c>
      <c r="N546" s="1718"/>
      <c r="O546" s="984">
        <v>8.7993893093695416E-2</v>
      </c>
    </row>
    <row r="547" s="623" customFormat="true" ht="17.1" customHeight="true" x14ac:dyDescent="0.2">
      <c r="C547" s="1846" t="s">
        <v>393</v>
      </c>
      <c r="D547" s="1718"/>
      <c r="E547" s="982">
        <v>9.515492926594301E-4</v>
      </c>
      <c r="H547" s="1846" t="s">
        <v>368</v>
      </c>
      <c r="I547" s="1718"/>
      <c r="J547" s="983">
        <v>-1.326341550706121E-2</v>
      </c>
      <c r="M547" s="1846" t="s">
        <v>330</v>
      </c>
      <c r="N547" s="1718"/>
      <c r="O547" s="984">
        <v>0.14253654305608654</v>
      </c>
    </row>
    <row r="548" s="623" customFormat="true" ht="17.1" customHeight="true" x14ac:dyDescent="0.2">
      <c r="C548" s="1846" t="s">
        <v>383</v>
      </c>
      <c r="D548" s="1718"/>
      <c r="E548" s="982">
        <v>-7.1329740516339085E-2</v>
      </c>
      <c r="H548" s="1846" t="s">
        <v>341</v>
      </c>
      <c r="I548" s="1718"/>
      <c r="J548" s="983">
        <v>9.9324530390886359E-2</v>
      </c>
      <c r="M548" s="1846" t="s">
        <v>347</v>
      </c>
      <c r="N548" s="1718"/>
      <c r="O548" s="984">
        <v>5.9584468208909974E-2</v>
      </c>
    </row>
    <row r="549" s="623" customFormat="true" ht="17.1" customHeight="true" x14ac:dyDescent="0.2">
      <c r="C549" s="1846" t="s">
        <v>390</v>
      </c>
      <c r="D549" s="1718"/>
      <c r="E549" s="982">
        <v>-3.9574181993063421E-3</v>
      </c>
      <c r="H549" s="1846" t="s">
        <v>330</v>
      </c>
      <c r="I549" s="1718"/>
      <c r="J549" s="983">
        <v>0.11130925410692603</v>
      </c>
      <c r="M549" s="1846" t="s">
        <v>334</v>
      </c>
      <c r="N549" s="1718"/>
      <c r="O549" s="984">
        <v>9.7707184141700737E-2</v>
      </c>
    </row>
    <row r="550" s="623" customFormat="true" ht="17.1" customHeight="true" x14ac:dyDescent="0.2">
      <c r="C550" s="1846" t="s">
        <v>386</v>
      </c>
      <c r="D550" s="1718"/>
      <c r="E550" s="982">
        <v>-2.0850769639632952E-2</v>
      </c>
      <c r="H550" s="1846" t="s">
        <v>347</v>
      </c>
      <c r="I550" s="1718"/>
      <c r="J550" s="983">
        <v>4.7643891231207006E-2</v>
      </c>
      <c r="M550" s="1846" t="s">
        <v>360</v>
      </c>
      <c r="N550" s="1718"/>
      <c r="O550" s="984">
        <v>-5.3234130114213636E-2</v>
      </c>
    </row>
    <row r="551" s="623" customFormat="true" ht="17.1" customHeight="true" x14ac:dyDescent="0.2">
      <c r="C551" s="1846" t="s">
        <v>384</v>
      </c>
      <c r="D551" s="1718"/>
      <c r="E551" s="982">
        <v>6.7789503882572391E-2</v>
      </c>
      <c r="H551" s="1846" t="s">
        <v>334</v>
      </c>
      <c r="I551" s="1718"/>
      <c r="J551" s="983">
        <v>7.2762884287999083E-2</v>
      </c>
      <c r="M551" s="1846" t="s">
        <v>366</v>
      </c>
      <c r="N551" s="1718"/>
      <c r="O551" s="984">
        <v>3.860687170534266E-2</v>
      </c>
    </row>
    <row r="552" s="623" customFormat="true" ht="17.1" customHeight="true" x14ac:dyDescent="0.2">
      <c r="C552" s="1846" t="s">
        <v>387</v>
      </c>
      <c r="D552" s="1718"/>
      <c r="E552" s="982">
        <v>1.3025138127616968E-2</v>
      </c>
      <c r="H552" s="1846" t="s">
        <v>360</v>
      </c>
      <c r="I552" s="1718"/>
      <c r="J552" s="983">
        <v>-1.0065485782274683E-2</v>
      </c>
      <c r="M552" s="1846" t="s">
        <v>365</v>
      </c>
      <c r="N552" s="1718"/>
      <c r="O552" s="984">
        <v>-1.8628369608166714E-2</v>
      </c>
    </row>
    <row r="553" s="623" customFormat="true" ht="17.1" customHeight="true" x14ac:dyDescent="0.2">
      <c r="C553" s="1846" t="s">
        <v>385</v>
      </c>
      <c r="D553" s="1718"/>
      <c r="E553" s="982">
        <v>-2.4832582831943749E-2</v>
      </c>
      <c r="H553" s="1846" t="s">
        <v>366</v>
      </c>
      <c r="I553" s="1718"/>
      <c r="J553" s="983">
        <v>1.1170087554894752E-2</v>
      </c>
      <c r="M553" s="1846" t="s">
        <v>370</v>
      </c>
      <c r="N553" s="1718"/>
      <c r="O553" s="984">
        <v>5.3486085875311742E-3</v>
      </c>
    </row>
    <row r="554" s="623" customFormat="true" ht="17.1" customHeight="true" x14ac:dyDescent="0.2">
      <c r="C554" s="1846" t="s">
        <v>388</v>
      </c>
      <c r="D554" s="1718"/>
      <c r="E554" s="982">
        <v>-7.1623008083599058E-3</v>
      </c>
      <c r="H554" s="1846" t="s">
        <v>365</v>
      </c>
      <c r="I554" s="1718"/>
      <c r="J554" s="983">
        <v>-1.6496442228688544E-2</v>
      </c>
      <c r="M554" s="1846" t="s">
        <v>358</v>
      </c>
      <c r="N554" s="1718"/>
      <c r="O554" s="984">
        <v>-2.7749382448640655E-2</v>
      </c>
    </row>
    <row r="555" s="623" customFormat="true" ht="17.1" customHeight="true" x14ac:dyDescent="0.2">
      <c r="C555" s="1846" t="s">
        <v>342</v>
      </c>
      <c r="D555" s="1718"/>
      <c r="E555" s="982">
        <v>-4.7557526226404995E-2</v>
      </c>
      <c r="H555" s="1846" t="s">
        <v>370</v>
      </c>
      <c r="I555" s="1718"/>
      <c r="J555" s="983">
        <v>2.5453494259711192E-3</v>
      </c>
      <c r="M555" s="1846" t="s">
        <v>349</v>
      </c>
      <c r="N555" s="1718"/>
      <c r="O555" s="984">
        <v>-1.6991644008762751E-2</v>
      </c>
    </row>
    <row r="556" s="623" customFormat="true" ht="17.1" customHeight="true" x14ac:dyDescent="0.2">
      <c r="C556" s="1846" t="s">
        <v>392</v>
      </c>
      <c r="D556" s="1718"/>
      <c r="E556" s="982">
        <v>-2.0727582062391218E-3</v>
      </c>
      <c r="H556" s="1846" t="s">
        <v>358</v>
      </c>
      <c r="I556" s="1718"/>
      <c r="J556" s="983">
        <v>-4.5054443760985934E-2</v>
      </c>
      <c r="M556" s="1846" t="s">
        <v>350</v>
      </c>
      <c r="N556" s="1718"/>
      <c r="O556" s="984">
        <v>-7.0309635293133901E-2</v>
      </c>
    </row>
    <row r="557" s="623" customFormat="true" ht="17.1" customHeight="true" x14ac:dyDescent="0.2">
      <c r="C557" s="1846" t="s">
        <v>354</v>
      </c>
      <c r="D557" s="1718"/>
      <c r="E557" s="982">
        <v>-1.6092832107262308E-2</v>
      </c>
      <c r="H557" s="1846" t="s">
        <v>349</v>
      </c>
      <c r="I557" s="1718"/>
      <c r="J557" s="983">
        <v>-7.7582320306739241E-2</v>
      </c>
      <c r="M557" s="1846" t="s">
        <v>356</v>
      </c>
      <c r="N557" s="1718"/>
      <c r="O557" s="984">
        <v>5.4834132745321E-2</v>
      </c>
    </row>
    <row r="558" s="623" customFormat="true" ht="17.1" customHeight="true" x14ac:dyDescent="0.2">
      <c r="C558" s="1846" t="s">
        <v>363</v>
      </c>
      <c r="D558" s="1718"/>
      <c r="E558" s="982">
        <v>9.8310196473595738E-3</v>
      </c>
      <c r="H558" s="1846" t="s">
        <v>350</v>
      </c>
      <c r="I558" s="1718"/>
      <c r="J558" s="983">
        <v>-5.0537744419271662E-2</v>
      </c>
      <c r="M558" s="1846" t="s">
        <v>336</v>
      </c>
      <c r="N558" s="1718"/>
      <c r="O558" s="984">
        <v>0.10262904516444628</v>
      </c>
    </row>
    <row r="559" s="623" customFormat="true" ht="17.1" customHeight="true" x14ac:dyDescent="0.2">
      <c r="C559" s="1846" t="s">
        <v>351</v>
      </c>
      <c r="D559" s="1718"/>
      <c r="E559" s="982">
        <v>3.8309962054353851E-2</v>
      </c>
      <c r="H559" s="1846" t="s">
        <v>356</v>
      </c>
      <c r="I559" s="1718"/>
      <c r="J559" s="983">
        <v>4.07842083584413E-2</v>
      </c>
      <c r="M559" s="1846" t="s">
        <v>355</v>
      </c>
      <c r="N559" s="1718"/>
      <c r="O559" s="984">
        <v>4.8560251342381754E-2</v>
      </c>
    </row>
    <row r="560" s="623" customFormat="true" ht="17.1" customHeight="true" x14ac:dyDescent="0.2">
      <c r="C560" s="1846" t="s">
        <v>361</v>
      </c>
      <c r="D560" s="1718"/>
      <c r="E560" s="982">
        <v>-5.2159308871842867E-3</v>
      </c>
      <c r="H560" s="1846" t="s">
        <v>336</v>
      </c>
      <c r="I560" s="1718"/>
      <c r="J560" s="983">
        <v>0.10435461459891683</v>
      </c>
      <c r="M560" s="1846" t="s">
        <v>389</v>
      </c>
      <c r="N560" s="1718"/>
      <c r="O560" s="984">
        <v>-1.2175594288728031E-2</v>
      </c>
    </row>
    <row r="561" s="623" customFormat="true" ht="17.1" customHeight="true" x14ac:dyDescent="0.2">
      <c r="C561" s="1846" t="s">
        <v>346</v>
      </c>
      <c r="D561" s="1718"/>
      <c r="E561" s="982">
        <v>6.3668326349281379E-2</v>
      </c>
      <c r="H561" s="1846" t="s">
        <v>355</v>
      </c>
      <c r="I561" s="1718"/>
      <c r="J561" s="983">
        <v>-1.9662682674353487E-2</v>
      </c>
      <c r="M561" s="1846" t="s">
        <v>393</v>
      </c>
      <c r="N561" s="1718"/>
      <c r="O561" s="984">
        <v>-1.4280083003394785E-3</v>
      </c>
    </row>
    <row r="562" s="623" customFormat="true" ht="17.1" customHeight="true" x14ac:dyDescent="0.2">
      <c r="C562" s="1846" t="s">
        <v>362</v>
      </c>
      <c r="D562" s="1718"/>
      <c r="E562" s="982">
        <v>2.5593055703352404E-2</v>
      </c>
      <c r="H562" s="1846" t="s">
        <v>389</v>
      </c>
      <c r="I562" s="1718"/>
      <c r="J562" s="983">
        <v>-6.4774005627526868E-3</v>
      </c>
      <c r="M562" s="1846" t="s">
        <v>383</v>
      </c>
      <c r="N562" s="1718"/>
      <c r="O562" s="984">
        <v>-0.12036501742261362</v>
      </c>
    </row>
    <row r="563" s="623" customFormat="true" ht="17.1" customHeight="true" x14ac:dyDescent="0.2">
      <c r="C563" s="1846" t="s">
        <v>335</v>
      </c>
      <c r="D563" s="1718"/>
      <c r="E563" s="982">
        <v>0.1168283476031423</v>
      </c>
      <c r="H563" s="1846" t="s">
        <v>393</v>
      </c>
      <c r="I563" s="1718"/>
      <c r="J563" s="983">
        <v>1.7518061604581651E-3</v>
      </c>
      <c r="M563" s="1846" t="s">
        <v>390</v>
      </c>
      <c r="N563" s="1718"/>
      <c r="O563" s="984">
        <v>-2.0426538582760351E-3</v>
      </c>
    </row>
    <row r="564" s="623" customFormat="true" ht="17.1" customHeight="true" x14ac:dyDescent="0.2">
      <c r="C564" s="1846" t="s">
        <v>343</v>
      </c>
      <c r="D564" s="1718"/>
      <c r="E564" s="982">
        <v>3.4538514215181053E-2</v>
      </c>
      <c r="H564" s="1846" t="s">
        <v>383</v>
      </c>
      <c r="I564" s="1718"/>
      <c r="J564" s="983">
        <v>-5.9582736430476388E-2</v>
      </c>
      <c r="M564" s="1846" t="s">
        <v>386</v>
      </c>
      <c r="N564" s="1718"/>
      <c r="O564" s="984">
        <v>-1.6504053709620981E-2</v>
      </c>
    </row>
    <row r="565" s="623" customFormat="true" ht="17.1" customHeight="true" x14ac:dyDescent="0.2">
      <c r="C565" s="1846" t="s">
        <v>329</v>
      </c>
      <c r="D565" s="1718"/>
      <c r="E565" s="982">
        <v>-0.1270403664796437</v>
      </c>
      <c r="H565" s="1846" t="s">
        <v>390</v>
      </c>
      <c r="I565" s="1718"/>
      <c r="J565" s="983">
        <v>-9.6772199166413799E-3</v>
      </c>
      <c r="M565" s="1846" t="s">
        <v>384</v>
      </c>
      <c r="N565" s="1718"/>
      <c r="O565" s="984">
        <v>5.9635075023630982E-2</v>
      </c>
    </row>
    <row r="566" s="623" customFormat="true" ht="17.1" customHeight="true" x14ac:dyDescent="0.2">
      <c r="C566" s="1846" t="s">
        <v>394</v>
      </c>
      <c r="D566" s="1718"/>
      <c r="E566" s="982">
        <v>5.5708617434391315E-4</v>
      </c>
      <c r="H566" s="1846" t="s">
        <v>386</v>
      </c>
      <c r="I566" s="1718"/>
      <c r="J566" s="983">
        <v>-5.0038495767768955E-2</v>
      </c>
      <c r="M566" s="1846" t="s">
        <v>387</v>
      </c>
      <c r="N566" s="1718"/>
      <c r="O566" s="984">
        <v>1.6518203842052697E-2</v>
      </c>
    </row>
    <row r="567" s="623" customFormat="true" ht="17.1" customHeight="true" x14ac:dyDescent="0.2">
      <c r="C567" s="1846" t="s">
        <v>395</v>
      </c>
      <c r="D567" s="1718"/>
      <c r="E567" s="982">
        <v>2.5693910304342782E-4</v>
      </c>
      <c r="H567" s="1846" t="s">
        <v>384</v>
      </c>
      <c r="I567" s="1718"/>
      <c r="J567" s="983">
        <v>6.5356064552526835E-2</v>
      </c>
      <c r="M567" s="1846" t="s">
        <v>385</v>
      </c>
      <c r="N567" s="1718"/>
      <c r="O567" s="984">
        <v>5.3066488941771718E-2</v>
      </c>
    </row>
    <row r="568" s="623" customFormat="true" ht="17.1" customHeight="true" x14ac:dyDescent="0.2">
      <c r="C568" s="1846" t="s">
        <v>345</v>
      </c>
      <c r="D568" s="1718"/>
      <c r="E568" s="985">
        <v>-6.1692915576031189E-2</v>
      </c>
      <c r="H568" s="1846" t="s">
        <v>387</v>
      </c>
      <c r="I568" s="1718"/>
      <c r="J568" s="983">
        <v>7.2159091256525521E-3</v>
      </c>
      <c r="M568" s="1846" t="s">
        <v>388</v>
      </c>
      <c r="N568" s="1718"/>
      <c r="O568" s="984">
        <v>-1.0629719763109785E-2</v>
      </c>
    </row>
    <row r="569" s="623" customFormat="true" ht="17.1" customHeight="true" x14ac:dyDescent="0.2">
      <c r="C569" s="1829"/>
      <c r="D569" s="1844"/>
      <c r="E569" s="637"/>
      <c r="H569" s="1846" t="s">
        <v>385</v>
      </c>
      <c r="I569" s="1718"/>
      <c r="J569" s="983">
        <v>-6.5901352251072257E-2</v>
      </c>
      <c r="M569" s="1846" t="s">
        <v>342</v>
      </c>
      <c r="N569" s="1718"/>
      <c r="O569" s="984">
        <v>-8.1834926300919097E-2</v>
      </c>
    </row>
    <row r="570" s="623" customFormat="true" ht="17.1" customHeight="true" x14ac:dyDescent="0.2">
      <c r="C570" s="1829"/>
      <c r="D570" s="1718"/>
      <c r="H570" s="1846" t="s">
        <v>388</v>
      </c>
      <c r="I570" s="1718"/>
      <c r="J570" s="983">
        <v>-1.2199452099711973E-2</v>
      </c>
      <c r="M570" s="1846" t="s">
        <v>392</v>
      </c>
      <c r="N570" s="1718"/>
      <c r="O570" s="984">
        <v>-2.3223443078768421E-3</v>
      </c>
    </row>
    <row r="571" s="623" customFormat="true" ht="17.1" customHeight="true" x14ac:dyDescent="0.2">
      <c r="C571" s="1820" t="s">
        <v>308</v>
      </c>
      <c r="D571" s="1718"/>
      <c r="E571" s="1718"/>
      <c r="H571" s="1846" t="s">
        <v>342</v>
      </c>
      <c r="I571" s="1718"/>
      <c r="J571" s="983">
        <v>-3.602163202721418E-2</v>
      </c>
      <c r="M571" s="1846" t="s">
        <v>354</v>
      </c>
      <c r="N571" s="1718"/>
      <c r="O571" s="984">
        <v>-3.5937892564149129E-2</v>
      </c>
    </row>
    <row r="572" s="623" customFormat="true" ht="17.1" customHeight="true" x14ac:dyDescent="0.2">
      <c r="C572" s="1845" t="s">
        <v>227</v>
      </c>
      <c r="D572" s="1718"/>
      <c r="E572" s="1012" t="s">
        <v>229</v>
      </c>
      <c r="H572" s="1846" t="s">
        <v>392</v>
      </c>
      <c r="I572" s="1718"/>
      <c r="J572" s="983">
        <v>-7.4140825350782992E-3</v>
      </c>
      <c r="M572" s="1846" t="s">
        <v>363</v>
      </c>
      <c r="N572" s="1718"/>
      <c r="O572" s="984">
        <v>2.8249619288432701E-2</v>
      </c>
    </row>
    <row r="573" s="623" customFormat="true" ht="17.1" customHeight="true" x14ac:dyDescent="0.2">
      <c r="C573" s="1843" t="s">
        <v>229</v>
      </c>
      <c r="D573" s="1844"/>
      <c r="E573" s="1013">
        <v>1</v>
      </c>
      <c r="H573" s="1846" t="s">
        <v>354</v>
      </c>
      <c r="I573" s="1718"/>
      <c r="J573" s="983">
        <v>-6.5711386228770374E-2</v>
      </c>
      <c r="M573" s="1846" t="s">
        <v>351</v>
      </c>
      <c r="N573" s="1718"/>
      <c r="O573" s="984">
        <v>5.0302672061630013E-2</v>
      </c>
    </row>
    <row r="574" s="623" customFormat="true" ht="17.1" customHeight="true" x14ac:dyDescent="0.2">
      <c r="C574" s="1829"/>
      <c r="D574" s="1844"/>
      <c r="E574" s="637"/>
      <c r="H574" s="1846" t="s">
        <v>363</v>
      </c>
      <c r="I574" s="1718"/>
      <c r="J574" s="983">
        <v>1.5306165881218536E-2</v>
      </c>
      <c r="M574" s="1846" t="s">
        <v>361</v>
      </c>
      <c r="N574" s="1718"/>
      <c r="O574" s="984">
        <v>4.2809455316522797E-2</v>
      </c>
    </row>
    <row r="575" s="623" customFormat="true" ht="17.1" customHeight="true" x14ac:dyDescent="0.2">
      <c r="C575" s="1829"/>
      <c r="D575" s="1718"/>
      <c r="H575" s="1846" t="s">
        <v>351</v>
      </c>
      <c r="I575" s="1718"/>
      <c r="J575" s="983">
        <v>4.7818272946489757E-2</v>
      </c>
      <c r="M575" s="1846" t="s">
        <v>346</v>
      </c>
      <c r="N575" s="1718"/>
      <c r="O575" s="984">
        <v>4.2921911172777535E-2</v>
      </c>
    </row>
    <row r="576" s="623" customFormat="true" ht="17.1" customHeight="true" x14ac:dyDescent="0.2">
      <c r="C576" s="1829"/>
      <c r="D576" s="1718"/>
      <c r="H576" s="1846" t="s">
        <v>361</v>
      </c>
      <c r="I576" s="1718"/>
      <c r="J576" s="983">
        <v>5.4139556868876369E-3</v>
      </c>
      <c r="M576" s="1846" t="s">
        <v>362</v>
      </c>
      <c r="N576" s="1718"/>
      <c r="O576" s="984">
        <v>3.3792280262018831E-2</v>
      </c>
    </row>
    <row r="577" s="623" customFormat="true" ht="17.1" customHeight="true" x14ac:dyDescent="0.2">
      <c r="C577" s="1829"/>
      <c r="D577" s="1718"/>
      <c r="H577" s="1846" t="s">
        <v>346</v>
      </c>
      <c r="I577" s="1718"/>
      <c r="J577" s="983">
        <v>6.7217123832889969E-2</v>
      </c>
      <c r="M577" s="1846" t="s">
        <v>335</v>
      </c>
      <c r="N577" s="1718"/>
      <c r="O577" s="984">
        <v>0.11384745760921836</v>
      </c>
    </row>
    <row r="578" s="623" customFormat="true" ht="17.1" customHeight="true" x14ac:dyDescent="0.2">
      <c r="C578" s="1829"/>
      <c r="D578" s="1718"/>
      <c r="H578" s="1846" t="s">
        <v>362</v>
      </c>
      <c r="I578" s="1718"/>
      <c r="J578" s="983">
        <v>1.2228397623178145E-2</v>
      </c>
      <c r="M578" s="1846" t="s">
        <v>343</v>
      </c>
      <c r="N578" s="1718"/>
      <c r="O578" s="984">
        <v>7.3187039548398156E-2</v>
      </c>
    </row>
    <row r="579" s="623" customFormat="true" ht="17.1" customHeight="true" x14ac:dyDescent="0.2">
      <c r="C579" s="1829"/>
      <c r="D579" s="1718"/>
      <c r="H579" s="1846" t="s">
        <v>335</v>
      </c>
      <c r="I579" s="1718"/>
      <c r="J579" s="983">
        <v>0.10928379784931691</v>
      </c>
      <c r="M579" s="1846" t="s">
        <v>329</v>
      </c>
      <c r="N579" s="1718"/>
      <c r="O579" s="984">
        <v>-0.13993919045125866</v>
      </c>
    </row>
    <row r="580" s="623" customFormat="true" ht="17.1" customHeight="true" x14ac:dyDescent="0.2">
      <c r="C580" s="1829"/>
      <c r="D580" s="1718"/>
      <c r="H580" s="1846" t="s">
        <v>343</v>
      </c>
      <c r="I580" s="1718"/>
      <c r="J580" s="983">
        <v>-1.7347906556359392E-2</v>
      </c>
      <c r="M580" s="1846" t="s">
        <v>394</v>
      </c>
      <c r="N580" s="1718"/>
      <c r="O580" s="984">
        <v>-4.7529204332499748E-3</v>
      </c>
    </row>
    <row r="581" s="623" customFormat="true" ht="17.1" customHeight="true" x14ac:dyDescent="0.2">
      <c r="C581" s="1829"/>
      <c r="D581" s="1718"/>
      <c r="H581" s="1846" t="s">
        <v>329</v>
      </c>
      <c r="I581" s="1718"/>
      <c r="J581" s="983">
        <v>-0.10915890119039795</v>
      </c>
      <c r="M581" s="1846" t="s">
        <v>345</v>
      </c>
      <c r="N581" s="1718"/>
      <c r="O581" s="984">
        <v>-6.5964374163638706E-2</v>
      </c>
    </row>
    <row r="582" s="623" customFormat="true" ht="17.1" customHeight="true" x14ac:dyDescent="0.2">
      <c r="C582" s="1829"/>
      <c r="D582" s="1718"/>
      <c r="H582" s="1846" t="s">
        <v>394</v>
      </c>
      <c r="I582" s="1718"/>
      <c r="J582" s="983">
        <v>-2.5623613325407918E-3</v>
      </c>
      <c r="M582" s="1846" t="s">
        <v>269</v>
      </c>
      <c r="N582" s="1718"/>
      <c r="O582" s="984">
        <v>7.8254034736188419E-3</v>
      </c>
    </row>
    <row r="583" s="623" customFormat="true" ht="17.1" customHeight="true" x14ac:dyDescent="0.2">
      <c r="C583" s="1829"/>
      <c r="D583" s="1718"/>
      <c r="H583" s="1846" t="s">
        <v>395</v>
      </c>
      <c r="I583" s="1718"/>
      <c r="J583" s="983">
        <v>-2.4464663164613654E-3</v>
      </c>
      <c r="M583" s="1846" t="s">
        <v>286</v>
      </c>
      <c r="N583" s="1718"/>
      <c r="O583" s="984">
        <v>1.3835919117586722E-3</v>
      </c>
    </row>
    <row r="584" s="623" customFormat="true" ht="17.1" customHeight="true" x14ac:dyDescent="0.2">
      <c r="C584" s="1829"/>
      <c r="D584" s="1718"/>
      <c r="H584" s="1846" t="s">
        <v>345</v>
      </c>
      <c r="I584" s="1718"/>
      <c r="J584" s="983">
        <v>-7.1887905545465605E-2</v>
      </c>
      <c r="M584" s="1846" t="s">
        <v>288</v>
      </c>
      <c r="N584" s="1718"/>
      <c r="O584" s="984">
        <v>3.0226416516056244E-3</v>
      </c>
    </row>
    <row r="585" s="623" customFormat="true" ht="17.1" customHeight="true" x14ac:dyDescent="0.2">
      <c r="C585" s="1829"/>
      <c r="D585" s="1718"/>
      <c r="H585" s="1846" t="s">
        <v>269</v>
      </c>
      <c r="I585" s="1718"/>
      <c r="J585" s="983">
        <v>-2.3322800055732347E-2</v>
      </c>
      <c r="M585" s="1846" t="s">
        <v>267</v>
      </c>
      <c r="N585" s="1718"/>
      <c r="O585" s="984">
        <v>3.2870911919715723E-2</v>
      </c>
    </row>
    <row r="586" s="623" customFormat="true" ht="17.1" customHeight="true" x14ac:dyDescent="0.2">
      <c r="C586" s="1829"/>
      <c r="D586" s="1718"/>
      <c r="H586" s="1846" t="s">
        <v>286</v>
      </c>
      <c r="I586" s="1718"/>
      <c r="J586" s="983">
        <v>-6.5714296966418355E-3</v>
      </c>
      <c r="M586" s="1846" t="s">
        <v>271</v>
      </c>
      <c r="N586" s="1718"/>
      <c r="O586" s="984">
        <v>-1.0276149970012496E-2</v>
      </c>
    </row>
    <row r="587" s="623" customFormat="true" ht="17.1" customHeight="true" x14ac:dyDescent="0.2">
      <c r="C587" s="1829"/>
      <c r="D587" s="1718"/>
      <c r="H587" s="1846" t="s">
        <v>288</v>
      </c>
      <c r="I587" s="1718"/>
      <c r="J587" s="983">
        <v>-9.559823904592915E-4</v>
      </c>
      <c r="M587" s="1846" t="s">
        <v>268</v>
      </c>
      <c r="N587" s="1718"/>
      <c r="O587" s="984">
        <v>3.1298721786950631E-2</v>
      </c>
    </row>
    <row r="588" s="623" customFormat="true" ht="17.1" customHeight="true" x14ac:dyDescent="0.2">
      <c r="C588" s="1829"/>
      <c r="D588" s="1718"/>
      <c r="H588" s="1846" t="s">
        <v>267</v>
      </c>
      <c r="I588" s="1718"/>
      <c r="J588" s="983">
        <v>-2.8602482144969167E-2</v>
      </c>
      <c r="M588" s="1846" t="s">
        <v>396</v>
      </c>
      <c r="N588" s="1718"/>
      <c r="O588" s="984">
        <v>-4.3378893930414546E-3</v>
      </c>
    </row>
    <row r="589" s="623" customFormat="true" ht="17.1" customHeight="true" x14ac:dyDescent="0.2">
      <c r="C589" s="1829"/>
      <c r="D589" s="1718"/>
      <c r="H589" s="1846" t="s">
        <v>271</v>
      </c>
      <c r="I589" s="1718"/>
      <c r="J589" s="983">
        <v>-1.0898561541206659E-2</v>
      </c>
      <c r="M589" s="1846" t="s">
        <v>391</v>
      </c>
      <c r="N589" s="1718"/>
      <c r="O589" s="987">
        <v>-5.9220808257258754E-3</v>
      </c>
    </row>
    <row r="590" s="623" customFormat="true" ht="12.95" customHeight="true" x14ac:dyDescent="0.2">
      <c r="C590" s="1829"/>
      <c r="D590" s="1718"/>
      <c r="H590" s="1846" t="s">
        <v>268</v>
      </c>
      <c r="I590" s="1718"/>
      <c r="J590" s="983">
        <v>-4.7827480608674099E-3</v>
      </c>
      <c r="M590" s="1829"/>
      <c r="N590" s="1844"/>
      <c r="O590" s="637"/>
    </row>
    <row r="591" s="623" customFormat="true" ht="17.1" customHeight="true" x14ac:dyDescent="0.2">
      <c r="C591" s="1829"/>
      <c r="D591" s="1718"/>
      <c r="H591" s="1846" t="s">
        <v>396</v>
      </c>
      <c r="I591" s="1718"/>
      <c r="J591" s="983">
        <v>-1.7421933905906726E-3</v>
      </c>
      <c r="M591" s="1829"/>
      <c r="N591" s="1718"/>
    </row>
    <row r="592" s="623" customFormat="true" ht="36" customHeight="true" x14ac:dyDescent="0.2">
      <c r="C592" s="1829"/>
      <c r="D592" s="1718"/>
      <c r="H592" s="1846" t="s">
        <v>391</v>
      </c>
      <c r="I592" s="1718"/>
      <c r="J592" s="988">
        <v>-9.5757930122420277E-3</v>
      </c>
      <c r="M592" s="1820" t="s">
        <v>308</v>
      </c>
      <c r="N592" s="1718"/>
      <c r="O592" s="1718"/>
    </row>
    <row r="593" s="623" customFormat="true" ht="15.95" customHeight="true" x14ac:dyDescent="0.2">
      <c r="C593" s="1829"/>
      <c r="D593" s="1718"/>
      <c r="H593" s="1829"/>
      <c r="I593" s="1844"/>
      <c r="J593" s="637"/>
      <c r="M593" s="1845" t="s">
        <v>227</v>
      </c>
      <c r="N593" s="1718"/>
      <c r="O593" s="1014" t="s">
        <v>229</v>
      </c>
    </row>
    <row r="594" s="623" customFormat="true" ht="17.1" customHeight="true" x14ac:dyDescent="0.2">
      <c r="C594" s="1829"/>
      <c r="D594" s="1718"/>
      <c r="H594" s="1829"/>
      <c r="I594" s="1718"/>
      <c r="M594" s="1843" t="s">
        <v>229</v>
      </c>
      <c r="N594" s="1844"/>
      <c r="O594" s="1015">
        <v>1</v>
      </c>
    </row>
    <row r="595" s="623" customFormat="true" ht="39.95" customHeight="true" x14ac:dyDescent="0.2">
      <c r="C595" s="1829"/>
      <c r="D595" s="1718"/>
      <c r="H595" s="1820" t="s">
        <v>308</v>
      </c>
      <c r="I595" s="1718"/>
      <c r="J595" s="1718"/>
      <c r="M595" s="1829"/>
      <c r="N595" s="1844"/>
      <c r="O595" s="637"/>
    </row>
    <row r="596" s="623" customFormat="true" ht="15.95" customHeight="true" x14ac:dyDescent="0.2">
      <c r="C596" s="1829"/>
      <c r="D596" s="1718"/>
      <c r="H596" s="1845" t="s">
        <v>227</v>
      </c>
      <c r="I596" s="1718"/>
      <c r="J596" s="1016" t="s">
        <v>229</v>
      </c>
      <c r="M596" s="1829"/>
      <c r="N596" s="1718"/>
    </row>
    <row r="597" s="623" customFormat="true" ht="17.1" customHeight="true" x14ac:dyDescent="0.2">
      <c r="C597" s="1829"/>
      <c r="D597" s="1718"/>
      <c r="H597" s="1843" t="s">
        <v>229</v>
      </c>
      <c r="I597" s="1844"/>
      <c r="J597" s="1017">
        <v>1</v>
      </c>
      <c r="M597" s="1829"/>
      <c r="N597" s="1718"/>
    </row>
    <row r="598" s="623" customFormat="true" ht="39.95" customHeight="true" x14ac:dyDescent="0.2">
      <c r="C598" s="1829"/>
      <c r="D598" s="1718"/>
      <c r="H598" s="1829"/>
      <c r="I598" s="1844"/>
      <c r="J598" s="637"/>
      <c r="M598" s="1829"/>
      <c r="N598" s="1718"/>
    </row>
    <row r="599" s="623" customFormat="true" ht="15" customHeight="true" x14ac:dyDescent="0.2">
      <c r="C599" s="1829"/>
      <c r="D599" s="1718"/>
      <c r="H599" s="1829"/>
      <c r="I599" s="1718"/>
      <c r="M599" s="1829"/>
      <c r="N599" s="1718"/>
    </row>
    <row r="600" s="623" customFormat="true" ht="15" customHeight="true" x14ac:dyDescent="0.2">
      <c r="C600" s="1829"/>
      <c r="D600" s="1718"/>
      <c r="H600" s="1829"/>
      <c r="I600" s="1718"/>
      <c r="M600" s="1829"/>
      <c r="N600" s="1718"/>
    </row>
    <row r="601" s="623" customFormat="true" ht="15" customHeight="true" x14ac:dyDescent="0.2">
      <c r="C601" s="1829"/>
      <c r="D601" s="1718"/>
      <c r="H601" s="1829"/>
      <c r="I601" s="1718"/>
      <c r="M601" s="1829"/>
      <c r="N601" s="1718"/>
    </row>
    <row r="602" s="623" customFormat="true" ht="15" customHeight="true" x14ac:dyDescent="0.2">
      <c r="C602" s="1829"/>
      <c r="D602" s="1718"/>
      <c r="H602" s="1829"/>
      <c r="I602" s="1718"/>
      <c r="M602" s="1829"/>
      <c r="N602" s="1718"/>
    </row>
    <row r="603" s="623" customFormat="true" ht="15" customHeight="true" x14ac:dyDescent="0.2">
      <c r="C603" s="1829"/>
      <c r="D603" s="1718"/>
      <c r="H603" s="1829"/>
      <c r="I603" s="1718"/>
      <c r="M603" s="1829"/>
      <c r="N603" s="1718"/>
    </row>
    <row r="604" s="623" customFormat="true" ht="15" customHeight="true" x14ac:dyDescent="0.2">
      <c r="C604" s="1829"/>
      <c r="D604" s="1718"/>
      <c r="H604" s="1829"/>
      <c r="I604" s="1718"/>
      <c r="M604" s="1829"/>
      <c r="N604" s="1718"/>
    </row>
    <row r="605" s="623" customFormat="true" ht="15" customHeight="true" x14ac:dyDescent="0.2">
      <c r="C605" s="1829"/>
      <c r="D605" s="1718"/>
      <c r="H605" s="1829"/>
      <c r="I605" s="1718"/>
      <c r="M605" s="1829"/>
      <c r="N605" s="1718"/>
    </row>
    <row r="606" s="623" customFormat="true" ht="15" customHeight="true" x14ac:dyDescent="0.2">
      <c r="C606" s="1829"/>
      <c r="D606" s="1718"/>
      <c r="H606" s="1829"/>
      <c r="I606" s="1718"/>
      <c r="M606" s="1829"/>
      <c r="N606" s="1718"/>
    </row>
    <row r="607" s="623" customFormat="true" ht="15" customHeight="true" x14ac:dyDescent="0.2">
      <c r="C607" s="1829"/>
      <c r="D607" s="1718"/>
      <c r="H607" s="1829"/>
      <c r="I607" s="1718"/>
      <c r="M607" s="1829"/>
      <c r="N607" s="1718"/>
    </row>
    <row r="608" s="623" customFormat="true" ht="15" customHeight="true" x14ac:dyDescent="0.2">
      <c r="C608" s="1829"/>
      <c r="D608" s="1718"/>
      <c r="H608" s="1829"/>
      <c r="I608" s="1718"/>
      <c r="M608" s="1829"/>
      <c r="N608" s="1718"/>
    </row>
    <row r="609" s="623" customFormat="true" ht="15" customHeight="true" x14ac:dyDescent="0.2">
      <c r="C609" s="1829"/>
      <c r="D609" s="1718"/>
      <c r="H609" s="1829"/>
      <c r="I609" s="1718"/>
      <c r="M609" s="1829"/>
      <c r="N609" s="1718"/>
    </row>
    <row r="610" s="623" customFormat="true" ht="15" customHeight="true" x14ac:dyDescent="0.2">
      <c r="C610" s="1829"/>
      <c r="D610" s="1718"/>
      <c r="H610" s="1829"/>
      <c r="I610" s="1718"/>
      <c r="M610" s="1829"/>
      <c r="N610" s="1718"/>
    </row>
    <row r="611" s="623" customFormat="true" ht="15" customHeight="true" x14ac:dyDescent="0.2">
      <c r="C611" s="1829"/>
      <c r="D611" s="1718"/>
      <c r="H611" s="1829"/>
      <c r="I611" s="1718"/>
      <c r="M611" s="1829"/>
      <c r="N611" s="1718"/>
    </row>
    <row r="612" s="623" customFormat="true" ht="15" customHeight="true" x14ac:dyDescent="0.2">
      <c r="C612" s="1829"/>
      <c r="D612" s="1718"/>
      <c r="H612" s="1829"/>
      <c r="I612" s="1718"/>
      <c r="M612" s="1829"/>
      <c r="N612" s="1718"/>
    </row>
    <row r="613" s="623" customFormat="true" ht="15" customHeight="true" x14ac:dyDescent="0.2">
      <c r="C613" s="1829"/>
      <c r="D613" s="1718"/>
      <c r="H613" s="1829"/>
      <c r="I613" s="1718"/>
      <c r="M613" s="1829"/>
      <c r="N613" s="1718"/>
    </row>
    <row r="614" s="623" customFormat="true" ht="15" customHeight="true" x14ac:dyDescent="0.2">
      <c r="C614" s="1829"/>
      <c r="D614" s="1718"/>
      <c r="H614" s="1829"/>
      <c r="I614" s="1718"/>
      <c r="M614" s="1829"/>
      <c r="N614" s="1718"/>
    </row>
    <row r="615" s="623" customFormat="true" ht="15" customHeight="true" x14ac:dyDescent="0.2">
      <c r="C615" s="1829"/>
      <c r="D615" s="1718"/>
      <c r="H615" s="1829"/>
      <c r="I615" s="1718"/>
      <c r="M615" s="1829"/>
      <c r="N615" s="1718"/>
    </row>
    <row r="616" s="623" customFormat="true" ht="15" customHeight="true" x14ac:dyDescent="0.2">
      <c r="C616" s="1829"/>
      <c r="D616" s="1718"/>
      <c r="H616" s="1829"/>
      <c r="I616" s="1718"/>
      <c r="M616" s="1829"/>
      <c r="N616" s="1718"/>
    </row>
    <row r="617" s="623" customFormat="true" ht="15" customHeight="true" x14ac:dyDescent="0.2">
      <c r="C617" s="1829"/>
      <c r="D617" s="1718"/>
      <c r="H617" s="1829"/>
      <c r="I617" s="1718"/>
      <c r="M617" s="1829"/>
      <c r="N617" s="1718"/>
    </row>
    <row r="618" s="623" customFormat="true" ht="15" customHeight="true" x14ac:dyDescent="0.2">
      <c r="C618" s="1829"/>
      <c r="D618" s="1718"/>
      <c r="H618" s="1829"/>
      <c r="I618" s="1718"/>
      <c r="M618" s="1829"/>
      <c r="N618" s="1718"/>
    </row>
    <row r="619" s="623" customFormat="true" ht="15" customHeight="true" x14ac:dyDescent="0.2">
      <c r="C619" s="1829"/>
      <c r="D619" s="1718"/>
      <c r="H619" s="1829"/>
      <c r="I619" s="1718"/>
      <c r="M619" s="1829"/>
      <c r="N619" s="1718"/>
    </row>
    <row r="620" s="623" customFormat="true" ht="15" customHeight="true" x14ac:dyDescent="0.2">
      <c r="C620" s="1829"/>
      <c r="D620" s="1718"/>
      <c r="H620" s="1829"/>
      <c r="I620" s="1718"/>
      <c r="M620" s="1829"/>
      <c r="N620" s="1718"/>
    </row>
    <row r="621" s="623" customFormat="true" ht="15" customHeight="true" x14ac:dyDescent="0.2">
      <c r="C621" s="1829"/>
      <c r="D621" s="1718"/>
      <c r="H621" s="1829"/>
      <c r="I621" s="1718"/>
      <c r="M621" s="1829"/>
      <c r="N621" s="1718"/>
    </row>
    <row r="622" s="623" customFormat="true" ht="15" customHeight="true" x14ac:dyDescent="0.2">
      <c r="C622" s="1829"/>
      <c r="D622" s="1718"/>
      <c r="H622" s="1829"/>
      <c r="I622" s="1718"/>
      <c r="M622" s="1829"/>
      <c r="N622" s="1718"/>
    </row>
    <row r="623" s="623" customFormat="true" ht="15" customHeight="true" x14ac:dyDescent="0.2">
      <c r="C623" s="1829"/>
      <c r="D623" s="1718"/>
      <c r="H623" s="1829"/>
      <c r="I623" s="1718"/>
      <c r="M623" s="1829"/>
      <c r="N623" s="1718"/>
    </row>
    <row r="624" s="623" customFormat="true" ht="15" customHeight="true" x14ac:dyDescent="0.2">
      <c r="C624" s="1829"/>
      <c r="D624" s="1718"/>
      <c r="H624" s="1829"/>
      <c r="I624" s="1718"/>
      <c r="M624" s="1829"/>
      <c r="N624" s="1718"/>
    </row>
    <row r="625" s="623" customFormat="true" ht="15" customHeight="true" x14ac:dyDescent="0.2">
      <c r="C625" s="1829"/>
      <c r="D625" s="1718"/>
      <c r="H625" s="1829"/>
      <c r="I625" s="1718"/>
      <c r="M625" s="1829"/>
      <c r="N625" s="1718"/>
    </row>
    <row r="626" s="623" customFormat="true" ht="15" customHeight="true" x14ac:dyDescent="0.2">
      <c r="C626" s="1829"/>
      <c r="D626" s="1718"/>
      <c r="H626" s="1829"/>
      <c r="I626" s="1718"/>
      <c r="M626" s="1829"/>
      <c r="N626" s="1718"/>
    </row>
    <row r="627" s="623" customFormat="true" ht="15" customHeight="true" x14ac:dyDescent="0.2">
      <c r="C627" s="1829"/>
      <c r="D627" s="1718"/>
      <c r="H627" s="1829"/>
      <c r="I627" s="1718"/>
      <c r="M627" s="1829"/>
      <c r="N627" s="1718"/>
    </row>
    <row r="628" s="623" customFormat="true" ht="15" customHeight="true" x14ac:dyDescent="0.2">
      <c r="C628" s="1829"/>
      <c r="D628" s="1718"/>
      <c r="H628" s="1829"/>
      <c r="I628" s="1718"/>
      <c r="M628" s="1829"/>
      <c r="N628" s="1718"/>
    </row>
    <row r="629" s="623" customFormat="true" ht="15" customHeight="true" x14ac:dyDescent="0.2">
      <c r="C629" s="1829"/>
      <c r="D629" s="1718"/>
      <c r="H629" s="1829"/>
      <c r="I629" s="1718"/>
      <c r="M629" s="1829"/>
      <c r="N629" s="1718"/>
    </row>
    <row r="630" s="623" customFormat="true" ht="15" customHeight="true" x14ac:dyDescent="0.2">
      <c r="C630" s="1829"/>
      <c r="D630" s="1718"/>
      <c r="H630" s="1829"/>
      <c r="I630" s="1718"/>
      <c r="M630" s="1829"/>
      <c r="N630" s="1718"/>
    </row>
    <row r="631" s="623" customFormat="true" ht="15" customHeight="true" x14ac:dyDescent="0.2">
      <c r="C631" s="1829"/>
      <c r="D631" s="1718"/>
      <c r="H631" s="1829"/>
      <c r="I631" s="1718"/>
      <c r="M631" s="1829"/>
      <c r="N631" s="1718"/>
    </row>
    <row r="632" s="623" customFormat="true" ht="15" customHeight="true" x14ac:dyDescent="0.2">
      <c r="C632" s="1829"/>
      <c r="D632" s="1718"/>
      <c r="H632" s="1829"/>
      <c r="I632" s="1718"/>
      <c r="M632" s="1829"/>
      <c r="N632" s="1718"/>
    </row>
    <row r="633" s="623" customFormat="true" ht="15" customHeight="true" x14ac:dyDescent="0.2">
      <c r="C633" s="1829"/>
      <c r="D633" s="1718"/>
      <c r="H633" s="1829"/>
      <c r="I633" s="1718"/>
      <c r="M633" s="1829"/>
      <c r="N633" s="1718"/>
    </row>
    <row r="634" s="623" customFormat="true" ht="15" customHeight="true" x14ac:dyDescent="0.2">
      <c r="C634" s="1829"/>
      <c r="D634" s="1718"/>
      <c r="H634" s="1829"/>
      <c r="I634" s="1718"/>
      <c r="M634" s="1829"/>
      <c r="N634" s="1718"/>
    </row>
    <row r="635" s="623" customFormat="true" ht="15" customHeight="true" x14ac:dyDescent="0.2">
      <c r="C635" s="1829"/>
      <c r="D635" s="1718"/>
      <c r="H635" s="1829"/>
      <c r="I635" s="1718"/>
      <c r="M635" s="1829"/>
      <c r="N635" s="1718"/>
    </row>
    <row r="636" s="623" customFormat="true" ht="15" customHeight="true" x14ac:dyDescent="0.2">
      <c r="C636" s="1829"/>
      <c r="D636" s="1718"/>
      <c r="H636" s="1829"/>
      <c r="I636" s="1718"/>
      <c r="M636" s="1829"/>
      <c r="N636" s="1718"/>
    </row>
    <row r="637" s="623" customFormat="true" ht="15" customHeight="true" x14ac:dyDescent="0.2">
      <c r="C637" s="1829"/>
      <c r="D637" s="1718"/>
      <c r="H637" s="1829"/>
      <c r="I637" s="1718"/>
      <c r="M637" s="1829"/>
      <c r="N637" s="1718"/>
    </row>
    <row r="638" s="623" customFormat="true" ht="15" customHeight="true" x14ac:dyDescent="0.2">
      <c r="C638" s="1829"/>
      <c r="D638" s="1718"/>
      <c r="H638" s="1829"/>
      <c r="I638" s="1718"/>
      <c r="M638" s="1829"/>
      <c r="N638" s="1718"/>
    </row>
    <row r="639" s="623" customFormat="true" ht="15" customHeight="true" x14ac:dyDescent="0.2">
      <c r="C639" s="1829"/>
      <c r="D639" s="1718"/>
      <c r="H639" s="1829"/>
      <c r="I639" s="1718"/>
      <c r="M639" s="1829"/>
      <c r="N639" s="1718"/>
    </row>
    <row r="640" s="623" customFormat="true" ht="15" customHeight="true" x14ac:dyDescent="0.2">
      <c r="C640" s="1829"/>
      <c r="D640" s="1718"/>
      <c r="H640" s="1829"/>
      <c r="I640" s="1718"/>
      <c r="M640" s="1829"/>
      <c r="N640" s="1718"/>
    </row>
    <row r="641" s="623" customFormat="true" ht="15" customHeight="true" x14ac:dyDescent="0.2">
      <c r="C641" s="1829"/>
      <c r="D641" s="1718"/>
      <c r="H641" s="1829"/>
      <c r="I641" s="1718"/>
      <c r="M641" s="1829"/>
      <c r="N641" s="1718"/>
    </row>
    <row r="642" s="623" customFormat="true" ht="15" customHeight="true" x14ac:dyDescent="0.2">
      <c r="C642" s="1829"/>
      <c r="D642" s="1718"/>
      <c r="H642" s="1829"/>
      <c r="I642" s="1718"/>
      <c r="M642" s="1829"/>
      <c r="N642" s="1718"/>
    </row>
    <row r="643" s="623" customFormat="true" ht="15" customHeight="true" x14ac:dyDescent="0.2">
      <c r="C643" s="1829"/>
      <c r="D643" s="1718"/>
      <c r="H643" s="1829"/>
      <c r="I643" s="1718"/>
      <c r="M643" s="1829"/>
      <c r="N643" s="1718"/>
    </row>
    <row r="644" s="623" customFormat="true" ht="15" customHeight="true" x14ac:dyDescent="0.2">
      <c r="C644" s="1829"/>
      <c r="D644" s="1718"/>
      <c r="H644" s="1829"/>
      <c r="I644" s="1718"/>
      <c r="M644" s="1829"/>
      <c r="N644" s="1718"/>
    </row>
    <row r="645" s="623" customFormat="true" ht="15" customHeight="true" x14ac:dyDescent="0.2">
      <c r="C645" s="1829"/>
      <c r="D645" s="1718"/>
      <c r="H645" s="1829"/>
      <c r="I645" s="1718"/>
      <c r="M645" s="1829"/>
      <c r="N645" s="1718"/>
    </row>
    <row r="646" s="623" customFormat="true" ht="15" customHeight="true" x14ac:dyDescent="0.2">
      <c r="C646" s="1829"/>
      <c r="D646" s="1718"/>
      <c r="H646" s="1829"/>
      <c r="I646" s="1718"/>
      <c r="M646" s="1829"/>
      <c r="N646" s="1718"/>
    </row>
    <row r="647" s="623" customFormat="true" ht="15" customHeight="true" x14ac:dyDescent="0.2">
      <c r="C647" s="1829"/>
      <c r="D647" s="1718"/>
      <c r="H647" s="1829"/>
      <c r="I647" s="1718"/>
      <c r="M647" s="1829"/>
      <c r="N647" s="1718"/>
    </row>
    <row r="648" s="623" customFormat="true" ht="15" customHeight="true" x14ac:dyDescent="0.2">
      <c r="C648" s="1829"/>
      <c r="D648" s="1718"/>
      <c r="H648" s="1829"/>
      <c r="I648" s="1718"/>
      <c r="M648" s="1829"/>
      <c r="N648" s="1718"/>
    </row>
    <row r="649" s="623" customFormat="true" ht="15" customHeight="true" x14ac:dyDescent="0.2">
      <c r="C649" s="1829"/>
      <c r="D649" s="1718"/>
      <c r="H649" s="1829"/>
      <c r="I649" s="1718"/>
      <c r="M649" s="1829"/>
      <c r="N649" s="1718"/>
    </row>
    <row r="650" s="623" customFormat="true" ht="15" customHeight="true" x14ac:dyDescent="0.2">
      <c r="C650" s="1829"/>
      <c r="D650" s="1718"/>
      <c r="H650" s="1829"/>
      <c r="I650" s="1718"/>
      <c r="M650" s="1829"/>
      <c r="N650" s="1718"/>
    </row>
    <row r="651" s="623" customFormat="true" ht="15" customHeight="true" x14ac:dyDescent="0.2">
      <c r="C651" s="1829"/>
      <c r="D651" s="1718"/>
      <c r="H651" s="1829"/>
      <c r="I651" s="1718"/>
      <c r="M651" s="1829"/>
      <c r="N651" s="1718"/>
    </row>
    <row r="652" s="623" customFormat="true" ht="15" customHeight="true" x14ac:dyDescent="0.2">
      <c r="C652" s="1829"/>
      <c r="D652" s="1718"/>
      <c r="H652" s="1829"/>
      <c r="I652" s="1718"/>
      <c r="M652" s="1829"/>
      <c r="N652" s="1718"/>
    </row>
    <row r="653" s="623" customFormat="true" ht="15" customHeight="true" x14ac:dyDescent="0.2">
      <c r="C653" s="1829"/>
      <c r="D653" s="1718"/>
      <c r="H653" s="1829"/>
      <c r="I653" s="1718"/>
      <c r="M653" s="1829"/>
      <c r="N653" s="1718"/>
    </row>
    <row r="654" s="623" customFormat="true" ht="15" customHeight="true" x14ac:dyDescent="0.2">
      <c r="C654" s="1829"/>
      <c r="D654" s="1718"/>
      <c r="H654" s="1829"/>
      <c r="I654" s="1718"/>
      <c r="M654" s="1829"/>
      <c r="N654" s="1718"/>
    </row>
    <row r="655" s="623" customFormat="true" ht="15" customHeight="true" x14ac:dyDescent="0.2">
      <c r="C655" s="1829"/>
      <c r="D655" s="1718"/>
      <c r="H655" s="1829"/>
      <c r="I655" s="1718"/>
      <c r="M655" s="1829"/>
      <c r="N655" s="1718"/>
    </row>
    <row r="656" s="623" customFormat="true" ht="15" customHeight="true" x14ac:dyDescent="0.2">
      <c r="C656" s="1829"/>
      <c r="D656" s="1718"/>
      <c r="H656" s="1829"/>
      <c r="I656" s="1718"/>
      <c r="M656" s="1829"/>
      <c r="N656" s="1718"/>
    </row>
    <row r="657" s="623" customFormat="true" ht="15" customHeight="true" x14ac:dyDescent="0.2">
      <c r="C657" s="1829"/>
      <c r="D657" s="1718"/>
      <c r="H657" s="1829"/>
      <c r="I657" s="1718"/>
      <c r="M657" s="1829"/>
      <c r="N657" s="1718"/>
    </row>
    <row r="658" s="623" customFormat="true" ht="15" customHeight="true" x14ac:dyDescent="0.2">
      <c r="C658" s="1829"/>
      <c r="D658" s="1718"/>
      <c r="H658" s="1829"/>
      <c r="I658" s="1718"/>
      <c r="M658" s="1829"/>
      <c r="N658" s="1718"/>
    </row>
    <row r="659" s="623" customFormat="true" ht="15" customHeight="true" x14ac:dyDescent="0.2">
      <c r="C659" s="1829"/>
      <c r="D659" s="1718"/>
      <c r="H659" s="1829"/>
      <c r="I659" s="1718"/>
      <c r="M659" s="1829"/>
      <c r="N659" s="1718"/>
    </row>
    <row r="660" s="623" customFormat="true" ht="15" customHeight="true" x14ac:dyDescent="0.2">
      <c r="C660" s="1829"/>
      <c r="D660" s="1718"/>
      <c r="H660" s="1829"/>
      <c r="I660" s="1718"/>
      <c r="M660" s="1829"/>
      <c r="N660" s="1718"/>
    </row>
    <row r="661" s="623" customFormat="true" ht="15" customHeight="true" x14ac:dyDescent="0.2">
      <c r="C661" s="1829"/>
      <c r="D661" s="1718"/>
      <c r="H661" s="1829"/>
      <c r="I661" s="1718"/>
      <c r="M661" s="1829"/>
      <c r="N661" s="1718"/>
    </row>
    <row r="662" s="623" customFormat="true" ht="15" customHeight="true" x14ac:dyDescent="0.2">
      <c r="C662" s="1829"/>
      <c r="D662" s="1718"/>
      <c r="H662" s="1829"/>
      <c r="I662" s="1718"/>
      <c r="M662" s="1829"/>
      <c r="N662" s="1718"/>
    </row>
    <row r="663" s="623" customFormat="true" ht="15" customHeight="true" x14ac:dyDescent="0.2">
      <c r="C663" s="1829"/>
      <c r="D663" s="1718"/>
      <c r="H663" s="1829"/>
      <c r="I663" s="1718"/>
      <c r="M663" s="1829"/>
      <c r="N663" s="1718"/>
    </row>
    <row r="664" s="623" customFormat="true" ht="15" customHeight="true" x14ac:dyDescent="0.2">
      <c r="C664" s="1829"/>
      <c r="D664" s="1718"/>
      <c r="H664" s="1829"/>
      <c r="I664" s="1718"/>
      <c r="M664" s="1829"/>
      <c r="N664" s="1718"/>
    </row>
    <row r="665" s="623" customFormat="true" ht="15" customHeight="true" x14ac:dyDescent="0.2">
      <c r="C665" s="1829"/>
      <c r="D665" s="1718"/>
      <c r="H665" s="1829"/>
      <c r="I665" s="1718"/>
      <c r="M665" s="1829"/>
      <c r="N665" s="1718"/>
    </row>
    <row r="666" s="623" customFormat="true" ht="15" customHeight="true" x14ac:dyDescent="0.2">
      <c r="C666" s="1829"/>
      <c r="D666" s="1718"/>
      <c r="H666" s="1829"/>
      <c r="I666" s="1718"/>
      <c r="M666" s="1829"/>
      <c r="N666" s="1718"/>
    </row>
    <row r="667" s="623" customFormat="true" ht="15" customHeight="true" x14ac:dyDescent="0.2">
      <c r="C667" s="1829"/>
      <c r="D667" s="1718"/>
      <c r="H667" s="1829"/>
      <c r="I667" s="1718"/>
      <c r="M667" s="1829"/>
      <c r="N667" s="1718"/>
    </row>
    <row r="668" s="623" customFormat="true" ht="15" customHeight="true" x14ac:dyDescent="0.2">
      <c r="C668" s="1829"/>
      <c r="D668" s="1718"/>
      <c r="H668" s="1829"/>
      <c r="I668" s="1718"/>
      <c r="M668" s="1829"/>
      <c r="N668" s="1718"/>
    </row>
    <row r="669" s="623" customFormat="true" ht="15" customHeight="true" x14ac:dyDescent="0.2">
      <c r="C669" s="1829"/>
      <c r="D669" s="1718"/>
      <c r="H669" s="1829"/>
      <c r="I669" s="1718"/>
      <c r="M669" s="1829"/>
      <c r="N669" s="1718"/>
    </row>
    <row r="670" s="623" customFormat="true" ht="15" customHeight="true" x14ac:dyDescent="0.2">
      <c r="C670" s="1829"/>
      <c r="D670" s="1718"/>
      <c r="H670" s="1829"/>
      <c r="I670" s="1718"/>
      <c r="M670" s="1829"/>
      <c r="N670" s="1718"/>
    </row>
    <row r="671" s="623" customFormat="true" ht="15" customHeight="true" x14ac:dyDescent="0.2">
      <c r="C671" s="1829"/>
      <c r="D671" s="1718"/>
      <c r="H671" s="1829"/>
      <c r="I671" s="1718"/>
      <c r="M671" s="1829"/>
      <c r="N671" s="1718"/>
    </row>
    <row r="672" s="623" customFormat="true" ht="15" customHeight="true" x14ac:dyDescent="0.2">
      <c r="C672" s="1829"/>
      <c r="D672" s="1718"/>
      <c r="H672" s="1829"/>
      <c r="I672" s="1718"/>
      <c r="M672" s="1829"/>
      <c r="N672" s="1718"/>
    </row>
    <row r="673" s="623" customFormat="true" ht="15" customHeight="true" x14ac:dyDescent="0.2">
      <c r="C673" s="1829"/>
      <c r="D673" s="1718"/>
      <c r="H673" s="1829"/>
      <c r="I673" s="1718"/>
      <c r="M673" s="1829"/>
      <c r="N673" s="1718"/>
    </row>
    <row r="674" s="623" customFormat="true" ht="15" customHeight="true" x14ac:dyDescent="0.2">
      <c r="C674" s="1829"/>
      <c r="D674" s="1718"/>
      <c r="H674" s="1829"/>
      <c r="I674" s="1718"/>
      <c r="M674" s="1829"/>
      <c r="N674" s="1718"/>
    </row>
    <row r="675" s="623" customFormat="true" ht="15" customHeight="true" x14ac:dyDescent="0.2">
      <c r="C675" s="1829"/>
      <c r="D675" s="1718"/>
      <c r="H675" s="1829"/>
      <c r="I675" s="1718"/>
      <c r="M675" s="1829"/>
      <c r="N675" s="1718"/>
    </row>
    <row r="676" s="623" customFormat="true" ht="15" customHeight="true" x14ac:dyDescent="0.2">
      <c r="C676" s="1829"/>
      <c r="D676" s="1718"/>
      <c r="H676" s="1829"/>
      <c r="I676" s="1718"/>
      <c r="M676" s="1829"/>
      <c r="N676" s="1718"/>
    </row>
    <row r="677" s="623" customFormat="true" ht="15" customHeight="true" x14ac:dyDescent="0.2">
      <c r="C677" s="1829"/>
      <c r="D677" s="1718"/>
      <c r="H677" s="1829"/>
      <c r="I677" s="1718"/>
      <c r="M677" s="1829"/>
      <c r="N677" s="1718"/>
    </row>
    <row r="678" s="623" customFormat="true" ht="15" customHeight="true" x14ac:dyDescent="0.2">
      <c r="C678" s="1829"/>
      <c r="D678" s="1718"/>
      <c r="H678" s="1829"/>
      <c r="I678" s="1718"/>
      <c r="M678" s="1829"/>
      <c r="N678" s="1718"/>
    </row>
    <row r="679" s="623" customFormat="true" ht="15" customHeight="true" x14ac:dyDescent="0.2">
      <c r="C679" s="1829"/>
      <c r="D679" s="1718"/>
      <c r="H679" s="1829"/>
      <c r="I679" s="1718"/>
      <c r="M679" s="1829"/>
      <c r="N679" s="1718"/>
    </row>
    <row r="680" s="623" customFormat="true" ht="15" customHeight="true" x14ac:dyDescent="0.2">
      <c r="C680" s="1829"/>
      <c r="D680" s="1718"/>
      <c r="H680" s="1829"/>
      <c r="I680" s="1718"/>
      <c r="M680" s="1829"/>
      <c r="N680" s="1718"/>
    </row>
    <row r="681" s="623" customFormat="true" ht="15" customHeight="true" x14ac:dyDescent="0.2">
      <c r="C681" s="1829"/>
      <c r="D681" s="1718"/>
      <c r="H681" s="1829"/>
      <c r="I681" s="1718"/>
      <c r="M681" s="1829"/>
      <c r="N681" s="1718"/>
    </row>
    <row r="682" s="623" customFormat="true" ht="15" customHeight="true" x14ac:dyDescent="0.2">
      <c r="C682" s="1829"/>
      <c r="D682" s="1718"/>
      <c r="H682" s="1829"/>
      <c r="I682" s="1718"/>
      <c r="M682" s="1829"/>
      <c r="N682" s="1718"/>
    </row>
    <row r="683" s="623" customFormat="true" ht="15" customHeight="true" x14ac:dyDescent="0.2">
      <c r="C683" s="1829"/>
      <c r="D683" s="1718"/>
      <c r="H683" s="1829"/>
      <c r="I683" s="1718"/>
      <c r="M683" s="1829"/>
      <c r="N683" s="1718"/>
    </row>
    <row r="684" s="623" customFormat="true" ht="15" customHeight="true" x14ac:dyDescent="0.2">
      <c r="C684" s="1829"/>
      <c r="D684" s="1718"/>
      <c r="H684" s="1829"/>
      <c r="I684" s="1718"/>
      <c r="M684" s="1829"/>
      <c r="N684" s="1718"/>
    </row>
    <row r="685" s="623" customFormat="true" ht="15" customHeight="true" x14ac:dyDescent="0.2">
      <c r="C685" s="1829"/>
      <c r="D685" s="1718"/>
      <c r="H685" s="1829"/>
      <c r="I685" s="1718"/>
      <c r="M685" s="1829"/>
      <c r="N685" s="1718"/>
    </row>
    <row r="686" s="623" customFormat="true" ht="15" customHeight="true" x14ac:dyDescent="0.2">
      <c r="C686" s="1829"/>
      <c r="D686" s="1718"/>
      <c r="H686" s="1829"/>
      <c r="I686" s="1718"/>
      <c r="M686" s="1829"/>
      <c r="N686" s="1718"/>
    </row>
    <row r="687" s="623" customFormat="true" ht="15" customHeight="true" x14ac:dyDescent="0.2">
      <c r="C687" s="1829"/>
      <c r="D687" s="1718"/>
      <c r="H687" s="1829"/>
      <c r="I687" s="1718"/>
      <c r="M687" s="1829"/>
      <c r="N687" s="1718"/>
    </row>
    <row r="688" s="623" customFormat="true" ht="15" customHeight="true" x14ac:dyDescent="0.2">
      <c r="C688" s="1829"/>
      <c r="D688" s="1718"/>
      <c r="H688" s="1829"/>
      <c r="I688" s="1718"/>
      <c r="M688" s="1829"/>
      <c r="N688" s="1718"/>
    </row>
    <row r="689" s="623" customFormat="true" ht="15" customHeight="true" x14ac:dyDescent="0.2">
      <c r="C689" s="1829"/>
      <c r="D689" s="1718"/>
      <c r="H689" s="1829"/>
      <c r="I689" s="1718"/>
      <c r="M689" s="1829"/>
      <c r="N689" s="1718"/>
    </row>
    <row r="690" s="623" customFormat="true" ht="15" customHeight="true" x14ac:dyDescent="0.2">
      <c r="C690" s="1829"/>
      <c r="D690" s="1718"/>
      <c r="H690" s="1829"/>
      <c r="I690" s="1718"/>
      <c r="M690" s="1829"/>
      <c r="N690" s="1718"/>
    </row>
    <row r="691" s="623" customFormat="true" ht="15" customHeight="true" x14ac:dyDescent="0.2">
      <c r="C691" s="1829"/>
      <c r="D691" s="1718"/>
      <c r="H691" s="1829"/>
      <c r="I691" s="1718"/>
      <c r="M691" s="1829"/>
      <c r="N691" s="1718"/>
    </row>
    <row r="692" s="623" customFormat="true" ht="15" customHeight="true" x14ac:dyDescent="0.2">
      <c r="C692" s="1829"/>
      <c r="D692" s="1718"/>
      <c r="H692" s="1829"/>
      <c r="I692" s="1718"/>
      <c r="M692" s="1829"/>
      <c r="N692" s="1718"/>
    </row>
    <row r="693" s="623" customFormat="true" ht="15" customHeight="true" x14ac:dyDescent="0.2">
      <c r="C693" s="1829"/>
      <c r="D693" s="1718"/>
      <c r="H693" s="1829"/>
      <c r="I693" s="1718"/>
      <c r="M693" s="1829"/>
      <c r="N693" s="1718"/>
    </row>
    <row r="694" s="623" customFormat="true" ht="15" customHeight="true" x14ac:dyDescent="0.2">
      <c r="C694" s="1829"/>
      <c r="D694" s="1718"/>
      <c r="H694" s="1829"/>
      <c r="I694" s="1718"/>
      <c r="M694" s="1829"/>
      <c r="N694" s="1718"/>
    </row>
    <row r="695" s="623" customFormat="true" ht="15" customHeight="true" x14ac:dyDescent="0.2">
      <c r="C695" s="1829"/>
      <c r="D695" s="1718"/>
      <c r="H695" s="1829"/>
      <c r="I695" s="1718"/>
      <c r="M695" s="1829"/>
      <c r="N695" s="1718"/>
    </row>
    <row r="696" s="623" customFormat="true" ht="15" customHeight="true" x14ac:dyDescent="0.2">
      <c r="C696" s="1829"/>
      <c r="D696" s="1718"/>
      <c r="H696" s="1829"/>
      <c r="I696" s="1718"/>
      <c r="M696" s="1829"/>
      <c r="N696" s="1718"/>
    </row>
    <row r="697" s="307" customFormat="true" ht="15" customHeight="true" x14ac:dyDescent="0.2"/>
    <row r="698" s="307" customFormat="true" ht="15" customHeight="true" x14ac:dyDescent="0.2"/>
    <row r="699" s="307" customFormat="true" ht="15" customHeight="true" x14ac:dyDescent="0.2"/>
    <row r="700" s="307" customFormat="true" ht="15" customHeight="true" x14ac:dyDescent="0.2"/>
    <row r="1025" s="307" customFormat="true" ht="21" customHeight="true" x14ac:dyDescent="0.2">
      <c r="A1025" s="1820" t="s">
        <v>381</v>
      </c>
      <c r="B1025" s="1820"/>
      <c r="C1025" s="1820"/>
    </row>
    <row r="1026" s="307" customFormat="true" ht="15.95" customHeight="true" x14ac:dyDescent="0.2">
      <c r="A1026" s="1821" t="s">
        <v>211</v>
      </c>
      <c r="B1026" s="1821"/>
      <c r="C1026" s="964" t="s">
        <v>212</v>
      </c>
    </row>
    <row r="1027" s="307" customFormat="true" ht="17.1" customHeight="true" x14ac:dyDescent="0.2">
      <c r="A1027" s="965" t="s">
        <v>213</v>
      </c>
      <c r="B1027" s="966" t="s">
        <v>214</v>
      </c>
      <c r="C1027" s="967">
        <v>15825</v>
      </c>
    </row>
    <row r="1028" s="307" customFormat="true" ht="17.1" customHeight="true" x14ac:dyDescent="0.2">
      <c r="A1028" s="968" t="s">
        <v>215</v>
      </c>
      <c r="B1028" s="969" t="s">
        <v>214</v>
      </c>
      <c r="C1028" s="970">
        <v>15825</v>
      </c>
    </row>
    <row r="1029" s="307" customFormat="true" ht="17.1" customHeight="true" x14ac:dyDescent="0.2">
      <c r="A1029" s="968" t="s">
        <v>216</v>
      </c>
      <c r="B1029" s="969" t="s">
        <v>214</v>
      </c>
      <c r="C1029" s="970">
        <v>15825</v>
      </c>
    </row>
    <row r="1030" s="307" customFormat="true" ht="17.1" customHeight="true" x14ac:dyDescent="0.2">
      <c r="A1030" s="968" t="s">
        <v>217</v>
      </c>
      <c r="B1030" s="969" t="s">
        <v>214</v>
      </c>
      <c r="C1030" s="970">
        <v>15825</v>
      </c>
    </row>
    <row r="1031" s="307" customFormat="true" ht="17.1" customHeight="true" x14ac:dyDescent="0.2">
      <c r="A1031" s="1822" t="s">
        <v>218</v>
      </c>
      <c r="B1031" s="969" t="s">
        <v>219</v>
      </c>
      <c r="C1031" s="970">
        <v>4366</v>
      </c>
    </row>
    <row r="1032" s="307" customFormat="true" ht="17.1" customHeight="true" x14ac:dyDescent="0.2">
      <c r="A1032" s="1822"/>
      <c r="B1032" s="969" t="s">
        <v>220</v>
      </c>
      <c r="C1032" s="970">
        <v>11459</v>
      </c>
    </row>
    <row r="1033" s="307" customFormat="true" ht="17.1" customHeight="true" x14ac:dyDescent="0.2">
      <c r="A1033" s="1823"/>
      <c r="B1033" s="971" t="s">
        <v>221</v>
      </c>
      <c r="C1033" s="972">
        <v>0</v>
      </c>
    </row>
    <row r="1034" s="307" customFormat="true" ht="12.95" customHeight="true" x14ac:dyDescent="0.2">
      <c r="A1034" s="1824" t="s">
        <v>382</v>
      </c>
      <c r="B1034" s="1824"/>
      <c r="C1034" s="1824"/>
    </row>
    <row r="1035" s="307" customFormat="true" ht="15" customHeight="true" x14ac:dyDescent="0.2">
      <c r="B1035" s="406"/>
    </row>
    <row r="1036" ht="15" customHeight="true" x14ac:dyDescent="0.25">
      <c r="A1036" s="356" t="s">
        <v>120</v>
      </c>
      <c r="B1036" s="264" t="s">
        <v>121</v>
      </c>
    </row>
    <row r="1037" ht="15" customHeight="true" x14ac:dyDescent="0.2">
      <c r="A1037" s="357" t="str">
        <f>R15</f>
        <v>Banteay Mean Chey</v>
      </c>
      <c r="B1037" s="357">
        <f>BR122+BR123</f>
        <v>0</v>
      </c>
    </row>
    <row r="1038" ht="15" customHeight="true" x14ac:dyDescent="0.2">
      <c r="A1038" s="357" t="str">
        <f>S15</f>
        <v>Battambang &amp; Pailin</v>
      </c>
      <c r="B1038" s="357">
        <f>BS122+BS123</f>
        <v>0</v>
      </c>
    </row>
    <row r="1039" ht="15" customHeight="true" x14ac:dyDescent="0.2">
      <c r="A1039" s="357" t="str">
        <f>T15</f>
        <v>Kampong Cham</v>
      </c>
      <c r="B1039" s="357">
        <f>BT122+BT123</f>
        <v>0</v>
      </c>
    </row>
    <row r="1040" ht="15" customHeight="true" x14ac:dyDescent="0.2">
      <c r="A1040" s="357" t="str">
        <f>U15</f>
        <v>Kampong Chhnang</v>
      </c>
      <c r="B1040" s="357">
        <f>BU122+BU123</f>
        <v>0</v>
      </c>
    </row>
    <row r="1041" ht="15" customHeight="true" x14ac:dyDescent="0.2">
      <c r="A1041" s="357" t="str">
        <f>V15</f>
        <v>Kampong Speu</v>
      </c>
      <c r="B1041" s="357">
        <f>BV122+BV123</f>
        <v>0</v>
      </c>
    </row>
    <row r="1042" ht="15" customHeight="true" x14ac:dyDescent="0.2">
      <c r="A1042" s="357" t="str">
        <f>W15</f>
        <v>Kampong Thom</v>
      </c>
      <c r="B1042" s="357">
        <f>BW122+BW123</f>
        <v>0</v>
      </c>
    </row>
    <row r="1043" ht="15" customHeight="true" x14ac:dyDescent="0.2">
      <c r="A1043" s="357" t="str">
        <f>X15</f>
        <v>Kampot &amp; Kep</v>
      </c>
      <c r="B1043" s="357">
        <f>BX122+XR123</f>
        <v>0</v>
      </c>
    </row>
    <row r="1044" ht="15" customHeight="true" x14ac:dyDescent="0.2">
      <c r="A1044" s="357" t="str">
        <f>Y15</f>
        <v>Kandal</v>
      </c>
      <c r="B1044" s="357">
        <f>BY122+BY123</f>
        <v>0</v>
      </c>
    </row>
    <row r="1045" ht="15" customHeight="true" x14ac:dyDescent="0.2">
      <c r="A1045" s="357" t="str">
        <f>Z15</f>
        <v>Kratie</v>
      </c>
      <c r="B1045" s="357">
        <f>BZ122+BZ123</f>
        <v>0</v>
      </c>
    </row>
    <row r="1046" ht="15" customHeight="true" x14ac:dyDescent="0.2">
      <c r="A1046" s="324" t="str">
        <f>AA15</f>
        <v>Mondol Kiri &amp; Rattanak Kiri</v>
      </c>
      <c r="B1046" s="357">
        <f>CA122+CA123</f>
        <v>0</v>
      </c>
    </row>
    <row r="1047" ht="15" customHeight="true" x14ac:dyDescent="0.2">
      <c r="A1047" s="324" t="str">
        <f>AB15</f>
        <v>Otdar Mean Chey</v>
      </c>
      <c r="B1047" s="357">
        <f>CB122+CB123</f>
        <v>0</v>
      </c>
    </row>
    <row r="1048" ht="15" customHeight="true" x14ac:dyDescent="0.2">
      <c r="A1048" s="324" t="str">
        <f>AC15</f>
        <v>Phnom Penh</v>
      </c>
      <c r="B1048" s="357">
        <f>CC122+CC123</f>
        <v>0</v>
      </c>
    </row>
    <row r="1049" ht="15" customHeight="true" x14ac:dyDescent="0.2">
      <c r="A1049" s="324" t="str">
        <f>AD15</f>
        <v>Preah Sihanouk &amp; Kaoh Kong</v>
      </c>
      <c r="B1049" s="357">
        <f>CD122+CD123</f>
        <v>0</v>
      </c>
    </row>
    <row r="1050" ht="15" customHeight="true" x14ac:dyDescent="0.2">
      <c r="A1050" s="324" t="str">
        <f>AE15</f>
        <v>Preah Vihear &amp; Steung Treng</v>
      </c>
      <c r="B1050" s="357">
        <f>CE122+CE123</f>
        <v>0</v>
      </c>
    </row>
    <row r="1051" ht="15" customHeight="true" x14ac:dyDescent="0.2">
      <c r="A1051" s="324" t="str">
        <f>AF15</f>
        <v>Prey Veng</v>
      </c>
      <c r="B1051" s="357">
        <f>CF122+CF123</f>
        <v>0</v>
      </c>
    </row>
    <row r="1052" ht="15" customHeight="true" x14ac:dyDescent="0.2">
      <c r="A1052" s="324" t="str">
        <f>AG15</f>
        <v>Pursat</v>
      </c>
      <c r="B1052" s="357">
        <f>CG122+CG123</f>
        <v>0</v>
      </c>
    </row>
    <row r="1053" ht="15" customHeight="true" x14ac:dyDescent="0.2">
      <c r="A1053" s="324" t="str">
        <f>AH15</f>
        <v>Siem Reap</v>
      </c>
      <c r="B1053" s="357">
        <f>CH122+CH123</f>
        <v>0</v>
      </c>
    </row>
    <row r="1054" ht="15" customHeight="true" x14ac:dyDescent="0.2">
      <c r="A1054" s="324" t="str">
        <f>AI15</f>
        <v>Svay Rieng</v>
      </c>
      <c r="B1054" s="357">
        <f>CI122+CI123</f>
        <v>0</v>
      </c>
    </row>
    <row r="1055" ht="15" customHeight="true" x14ac:dyDescent="0.2">
      <c r="A1055" s="324" t="str">
        <f>AJ15</f>
        <v>Takeo</v>
      </c>
      <c r="B1055" s="357">
        <f>CJ122+CJ123</f>
        <v>0</v>
      </c>
    </row>
    <row r="1056" ht="15" customHeight="true" x14ac:dyDescent="0.2">
      <c r="A1056" s="324">
        <f>AK15</f>
        <v>0</v>
      </c>
      <c r="B1056" s="357">
        <f>CK122+CK123</f>
        <v>0</v>
      </c>
    </row>
    <row r="1057" ht="15" customHeight="true" x14ac:dyDescent="0.2">
      <c r="A1057" s="324">
        <f>AL15</f>
        <v>0</v>
      </c>
      <c r="B1057" s="357">
        <f>CL122+CL123</f>
        <v>0</v>
      </c>
    </row>
    <row r="1058" ht="15" customHeight="true" x14ac:dyDescent="0.2">
      <c r="A1058" s="324">
        <f>AM15</f>
        <v>0</v>
      </c>
      <c r="B1058" s="357">
        <f>CM122+CM123</f>
        <v>0</v>
      </c>
    </row>
    <row r="1059" ht="15" customHeight="true" x14ac:dyDescent="0.2">
      <c r="A1059" s="324">
        <f>AN15</f>
        <v>0</v>
      </c>
      <c r="B1059" s="357">
        <f>CN122+CN123</f>
        <v>0</v>
      </c>
    </row>
    <row r="1060" ht="15" customHeight="true" x14ac:dyDescent="0.2">
      <c r="A1060" s="324">
        <f>AO15</f>
        <v>0</v>
      </c>
      <c r="B1060" s="357">
        <f>CO122+CO123</f>
        <v>0</v>
      </c>
    </row>
    <row r="1061" ht="15" customHeight="true" x14ac:dyDescent="0.2">
      <c r="A1061" s="324">
        <f>AP15</f>
        <v>0</v>
      </c>
      <c r="B1061" s="357">
        <f>CP122+CP123</f>
        <v>0</v>
      </c>
    </row>
    <row r="1062" ht="15" customHeight="true" x14ac:dyDescent="0.2">
      <c r="A1062" s="324">
        <f>AQ15</f>
        <v>0</v>
      </c>
      <c r="B1062" s="357">
        <f>CQ122+CQ123</f>
        <v>0</v>
      </c>
    </row>
    <row r="1063" ht="15" customHeight="true" x14ac:dyDescent="0.2">
      <c r="A1063" s="324">
        <f>AR15</f>
        <v>0</v>
      </c>
      <c r="B1063" s="357">
        <f>CR122+CR123</f>
        <v>0</v>
      </c>
    </row>
    <row r="1064" ht="15" customHeight="true" x14ac:dyDescent="0.2">
      <c r="A1064" s="324">
        <f>AS15</f>
        <v>0</v>
      </c>
      <c r="B1064" s="357">
        <f>CS122+CS123</f>
        <v>0</v>
      </c>
    </row>
    <row r="1065" ht="15" customHeight="true" x14ac:dyDescent="0.2">
      <c r="A1065" s="324">
        <f>AT15</f>
        <v>0</v>
      </c>
      <c r="B1065" s="357">
        <f>CT122+CT123</f>
        <v>0</v>
      </c>
    </row>
    <row r="1066" ht="15" customHeight="true" x14ac:dyDescent="0.2">
      <c r="A1066" s="324">
        <f>AU15</f>
        <v>0</v>
      </c>
      <c r="B1066" s="357">
        <f>CU122+CU123</f>
        <v>0</v>
      </c>
    </row>
    <row r="1067" ht="15" customHeight="true" x14ac:dyDescent="0.2">
      <c r="A1067" s="324">
        <f>AV15</f>
        <v>0</v>
      </c>
      <c r="B1067" s="357">
        <f>CV122+CV123</f>
        <v>0</v>
      </c>
    </row>
    <row r="1068" ht="15" customHeight="true" x14ac:dyDescent="0.2">
      <c r="A1068" s="324">
        <f>AW15</f>
        <v>0</v>
      </c>
      <c r="B1068" s="357">
        <f>CW122+CW123</f>
        <v>0</v>
      </c>
    </row>
    <row r="1069" ht="15" customHeight="true" x14ac:dyDescent="0.2">
      <c r="A1069" s="324">
        <f>AX15</f>
        <v>0</v>
      </c>
      <c r="B1069" s="357">
        <f>CX122+CX123</f>
        <v>0</v>
      </c>
    </row>
    <row r="1070" ht="15" customHeight="true" x14ac:dyDescent="0.2">
      <c r="A1070" s="324">
        <f>AY15</f>
        <v>0</v>
      </c>
      <c r="B1070" s="357">
        <f>CY122+CY123</f>
        <v>0</v>
      </c>
    </row>
  </sheetData>
  <mergeCells count="975">
    <mergeCell ref="A2:B2"/>
    <mergeCell ref="A7:B7"/>
    <mergeCell ref="A8:B8"/>
    <mergeCell ref="A14:B15"/>
    <mergeCell ref="C14:G14"/>
    <mergeCell ref="H14:L14"/>
    <mergeCell ref="A27:B28"/>
    <mergeCell ref="C27:G27"/>
    <mergeCell ref="H27:L27"/>
    <mergeCell ref="M27:Q27"/>
    <mergeCell ref="R27:AJ27"/>
    <mergeCell ref="A29:A30"/>
    <mergeCell ref="M14:Q14"/>
    <mergeCell ref="R14:AJ14"/>
    <mergeCell ref="A16:A17"/>
    <mergeCell ref="A18:A21"/>
    <mergeCell ref="A22:A23"/>
    <mergeCell ref="A24:A26"/>
    <mergeCell ref="A43:A44"/>
    <mergeCell ref="A45:A46"/>
    <mergeCell ref="A47:B48"/>
    <mergeCell ref="C47:G47"/>
    <mergeCell ref="H47:L47"/>
    <mergeCell ref="M47:Q47"/>
    <mergeCell ref="A31:A32"/>
    <mergeCell ref="A33:A34"/>
    <mergeCell ref="A35:A36"/>
    <mergeCell ref="A37:A38"/>
    <mergeCell ref="A39:A40"/>
    <mergeCell ref="A41:A42"/>
    <mergeCell ref="A108:B108"/>
    <mergeCell ref="A113:B113"/>
    <mergeCell ref="A114:B114"/>
    <mergeCell ref="A120:B121"/>
    <mergeCell ref="C120:G120"/>
    <mergeCell ref="H120:L120"/>
    <mergeCell ref="R47:AJ47"/>
    <mergeCell ref="A49:A62"/>
    <mergeCell ref="A63:A65"/>
    <mergeCell ref="A66:A67"/>
    <mergeCell ref="A68:A70"/>
    <mergeCell ref="A71:A72"/>
    <mergeCell ref="M133:Q133"/>
    <mergeCell ref="R133:AJ133"/>
    <mergeCell ref="A135:A139"/>
    <mergeCell ref="M120:Q120"/>
    <mergeCell ref="R120:AJ120"/>
    <mergeCell ref="A122:A123"/>
    <mergeCell ref="A124:A127"/>
    <mergeCell ref="A128:A129"/>
    <mergeCell ref="A130:A132"/>
    <mergeCell ref="A140:A151"/>
    <mergeCell ref="A152:A154"/>
    <mergeCell ref="A155:A157"/>
    <mergeCell ref="A159:B160"/>
    <mergeCell ref="C159:G159"/>
    <mergeCell ref="H159:L159"/>
    <mergeCell ref="A133:B134"/>
    <mergeCell ref="C133:G133"/>
    <mergeCell ref="H133:L133"/>
    <mergeCell ref="A213:B213"/>
    <mergeCell ref="A214:B214"/>
    <mergeCell ref="A220:B221"/>
    <mergeCell ref="C220:G220"/>
    <mergeCell ref="H220:L220"/>
    <mergeCell ref="M220:Q220"/>
    <mergeCell ref="M159:Q159"/>
    <mergeCell ref="R159:AJ159"/>
    <mergeCell ref="A161:A162"/>
    <mergeCell ref="A163:A166"/>
    <mergeCell ref="A167:A179"/>
    <mergeCell ref="A208:B208"/>
    <mergeCell ref="A232:A234"/>
    <mergeCell ref="A235:A239"/>
    <mergeCell ref="A1025:C1025"/>
    <mergeCell ref="A1026:B1026"/>
    <mergeCell ref="A1031:A1033"/>
    <mergeCell ref="A1034:C1034"/>
    <mergeCell ref="R220:AJ220"/>
    <mergeCell ref="A222:A224"/>
    <mergeCell ref="A225:A228"/>
    <mergeCell ref="A230:B231"/>
    <mergeCell ref="C230:G230"/>
    <mergeCell ref="H230:L230"/>
    <mergeCell ref="M230:Q230"/>
    <mergeCell ref="R230:AJ230"/>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5:D405"/>
    <mergeCell ref="H405:I405"/>
    <mergeCell ref="M405:N405"/>
    <mergeCell ref="C406:D406"/>
    <mergeCell ref="H406:I406"/>
    <mergeCell ref="M406:N406"/>
    <mergeCell ref="C401:D402"/>
    <mergeCell ref="H401:I402"/>
    <mergeCell ref="M401:N40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57:D457"/>
    <mergeCell ref="H457:I457"/>
    <mergeCell ref="M457:N457"/>
    <mergeCell ref="C458:D458"/>
    <mergeCell ref="H458:I458"/>
    <mergeCell ref="M458:N458"/>
    <mergeCell ref="C455:D455"/>
    <mergeCell ref="H455:I455"/>
    <mergeCell ref="M455:N455"/>
    <mergeCell ref="C456:E456"/>
    <mergeCell ref="H456:I456"/>
    <mergeCell ref="M456:N456"/>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65:D465"/>
    <mergeCell ref="H465:I465"/>
    <mergeCell ref="M465:N465"/>
    <mergeCell ref="C466:D466"/>
    <mergeCell ref="H466:I466"/>
    <mergeCell ref="M466:N466"/>
    <mergeCell ref="C463:D463"/>
    <mergeCell ref="H463:I463"/>
    <mergeCell ref="M463:O463"/>
    <mergeCell ref="C464:D464"/>
    <mergeCell ref="H464:J464"/>
    <mergeCell ref="M464:N464"/>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1:D501"/>
    <mergeCell ref="H501:I501"/>
    <mergeCell ref="M501:N501"/>
    <mergeCell ref="C502:D502"/>
    <mergeCell ref="H502:I502"/>
    <mergeCell ref="M502:N502"/>
    <mergeCell ref="C499:D499"/>
    <mergeCell ref="H499:I499"/>
    <mergeCell ref="M499:N499"/>
    <mergeCell ref="C500:D500"/>
    <mergeCell ref="H500:I500"/>
    <mergeCell ref="M500:N500"/>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9:D509"/>
    <mergeCell ref="H509:I509"/>
    <mergeCell ref="M509:N509"/>
    <mergeCell ref="C510:G510"/>
    <mergeCell ref="H510:I510"/>
    <mergeCell ref="M510:N510"/>
    <mergeCell ref="C507:D507"/>
    <mergeCell ref="H507:I507"/>
    <mergeCell ref="M507:N507"/>
    <mergeCell ref="C508:D508"/>
    <mergeCell ref="H508:I508"/>
    <mergeCell ref="M508:N508"/>
    <mergeCell ref="C513:D513"/>
    <mergeCell ref="H513:I513"/>
    <mergeCell ref="M513:N513"/>
    <mergeCell ref="C514:D514"/>
    <mergeCell ref="H514:I514"/>
    <mergeCell ref="M514:N514"/>
    <mergeCell ref="C511:D512"/>
    <mergeCell ref="E511:G511"/>
    <mergeCell ref="H511:I511"/>
    <mergeCell ref="M511:N511"/>
    <mergeCell ref="H512:I512"/>
    <mergeCell ref="M512:N512"/>
    <mergeCell ref="C517:D518"/>
    <mergeCell ref="H517:I517"/>
    <mergeCell ref="M517:N517"/>
    <mergeCell ref="H518:I518"/>
    <mergeCell ref="M518:N518"/>
    <mergeCell ref="C519:D519"/>
    <mergeCell ref="H519:I519"/>
    <mergeCell ref="M519:N519"/>
    <mergeCell ref="C515:D515"/>
    <mergeCell ref="H515:I515"/>
    <mergeCell ref="M515:N515"/>
    <mergeCell ref="C516:E516"/>
    <mergeCell ref="H516:I516"/>
    <mergeCell ref="M516:N516"/>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24:D524"/>
    <mergeCell ref="H524:I524"/>
    <mergeCell ref="M524:Q524"/>
    <mergeCell ref="C525:D525"/>
    <mergeCell ref="H525:I525"/>
    <mergeCell ref="M525:N526"/>
    <mergeCell ref="O525:Q525"/>
    <mergeCell ref="C526:D526"/>
    <mergeCell ref="H526:L526"/>
    <mergeCell ref="C529:D529"/>
    <mergeCell ref="H529:I529"/>
    <mergeCell ref="M529:N529"/>
    <mergeCell ref="C530:D530"/>
    <mergeCell ref="H530:I530"/>
    <mergeCell ref="M530:O530"/>
    <mergeCell ref="C527:D527"/>
    <mergeCell ref="H527:I528"/>
    <mergeCell ref="J527:L527"/>
    <mergeCell ref="M527:N527"/>
    <mergeCell ref="C528:D528"/>
    <mergeCell ref="M528:N528"/>
    <mergeCell ref="C535:D535"/>
    <mergeCell ref="H535:I535"/>
    <mergeCell ref="M535:N535"/>
    <mergeCell ref="C536:D536"/>
    <mergeCell ref="H536:I536"/>
    <mergeCell ref="M536:N536"/>
    <mergeCell ref="C531:D531"/>
    <mergeCell ref="H531:I531"/>
    <mergeCell ref="M531:N532"/>
    <mergeCell ref="C532:D532"/>
    <mergeCell ref="H532:J532"/>
    <mergeCell ref="C533:D533"/>
    <mergeCell ref="H533:I534"/>
    <mergeCell ref="M533:N533"/>
    <mergeCell ref="C534:D534"/>
    <mergeCell ref="M534:N534"/>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71:E571"/>
    <mergeCell ref="H571:I571"/>
    <mergeCell ref="M571:N571"/>
    <mergeCell ref="C572:D572"/>
    <mergeCell ref="H572:I572"/>
    <mergeCell ref="M572:N572"/>
    <mergeCell ref="C569:D569"/>
    <mergeCell ref="H569:I569"/>
    <mergeCell ref="M569:N569"/>
    <mergeCell ref="C570:D570"/>
    <mergeCell ref="H570:I570"/>
    <mergeCell ref="M570:N570"/>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91:D591"/>
    <mergeCell ref="H591:I591"/>
    <mergeCell ref="M591:N591"/>
    <mergeCell ref="C592:D592"/>
    <mergeCell ref="H592:I592"/>
    <mergeCell ref="M592:O592"/>
    <mergeCell ref="C589:D589"/>
    <mergeCell ref="H589:I589"/>
    <mergeCell ref="M589:N589"/>
    <mergeCell ref="C590:D590"/>
    <mergeCell ref="H590:I590"/>
    <mergeCell ref="M590:N590"/>
    <mergeCell ref="C595:D595"/>
    <mergeCell ref="H595:J595"/>
    <mergeCell ref="M595:N595"/>
    <mergeCell ref="C596:D596"/>
    <mergeCell ref="H596:I596"/>
    <mergeCell ref="M596:N596"/>
    <mergeCell ref="C593:D593"/>
    <mergeCell ref="H593:I593"/>
    <mergeCell ref="M593:N593"/>
    <mergeCell ref="C594:D594"/>
    <mergeCell ref="H594:I594"/>
    <mergeCell ref="M594:N594"/>
    <mergeCell ref="C599:D599"/>
    <mergeCell ref="H599:I599"/>
    <mergeCell ref="M599:N599"/>
    <mergeCell ref="C600:D600"/>
    <mergeCell ref="H600:I600"/>
    <mergeCell ref="M600:N600"/>
    <mergeCell ref="C597:D597"/>
    <mergeCell ref="H597:I597"/>
    <mergeCell ref="M597:N597"/>
    <mergeCell ref="C598:D598"/>
    <mergeCell ref="H598:I598"/>
    <mergeCell ref="M598:N598"/>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95:D695"/>
    <mergeCell ref="H695:I695"/>
    <mergeCell ref="M695:N695"/>
    <mergeCell ref="C696:D696"/>
    <mergeCell ref="H696:I696"/>
    <mergeCell ref="M696:N696"/>
    <mergeCell ref="C693:D693"/>
    <mergeCell ref="H693:I693"/>
    <mergeCell ref="M693:N693"/>
    <mergeCell ref="C694:D694"/>
    <mergeCell ref="H694:I694"/>
    <mergeCell ref="M694:N694"/>
  </mergeCells>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autoFill="0" autoPict="0" macro="[0]!GoTo_MATRIX">
                <anchor moveWithCells="1">
                  <from>
                    <xdr:col>8</xdr:col>
                    <xdr:colOff>361950</xdr:colOff>
                    <xdr:row>106</xdr:row>
                    <xdr:rowOff>0</xdr:rowOff>
                  </from>
                  <to>
                    <xdr:col>10</xdr:col>
                    <xdr:colOff>542925</xdr:colOff>
                    <xdr:row>106</xdr:row>
                    <xdr:rowOff>209550</xdr:rowOff>
                  </to>
                </anchor>
              </controlPr>
            </control>
          </mc:Choice>
        </mc:AlternateContent>
        <mc:AlternateContent xmlns:mc="http://schemas.openxmlformats.org/markup-compatibility/2006">
          <mc:Choice Requires="x14">
            <control shapeId="261122" r:id="rId5" name="Button 2">
              <controlPr defaultSize="0" autoFill="0" autoPict="0" macro="[0]!GoTo_MATRIX">
                <anchor moveWithCells="1">
                  <from>
                    <xdr:col>8</xdr:col>
                    <xdr:colOff>371475</xdr:colOff>
                    <xdr:row>0</xdr:row>
                    <xdr:rowOff>0</xdr:rowOff>
                  </from>
                  <to>
                    <xdr:col>10</xdr:col>
                    <xdr:colOff>552450</xdr:colOff>
                    <xdr:row>0</xdr:row>
                    <xdr:rowOff>209550</xdr:rowOff>
                  </to>
                </anchor>
              </controlPr>
            </control>
          </mc:Choice>
        </mc:AlternateContent>
        <mc:AlternateContent xmlns:mc="http://schemas.openxmlformats.org/markup-compatibility/2006">
          <mc:Choice Requires="x14">
            <control shapeId="261123" r:id="rId6" name="Button 3">
              <controlPr defaultSize="0" print="0" autoFill="0" autoPict="0" macro="[0]!GoTo_SANITATION">
                <anchor moveWithCells="1">
                  <from>
                    <xdr:col>0</xdr:col>
                    <xdr:colOff>752475</xdr:colOff>
                    <xdr:row>0</xdr:row>
                    <xdr:rowOff>0</xdr:rowOff>
                  </from>
                  <to>
                    <xdr:col>0</xdr:col>
                    <xdr:colOff>1895475</xdr:colOff>
                    <xdr:row>0</xdr:row>
                    <xdr:rowOff>209550</xdr:rowOff>
                  </to>
                </anchor>
              </controlPr>
            </control>
          </mc:Choice>
        </mc:AlternateContent>
        <mc:AlternateContent xmlns:mc="http://schemas.openxmlformats.org/markup-compatibility/2006">
          <mc:Choice Requires="x14">
            <control shapeId="261124" r:id="rId7" name="Button 4">
              <controlPr defaultSize="0" print="0" autoFill="0" autoPict="0" macro="[0]!GoTo_HYGIENE">
                <anchor moveWithCells="1">
                  <from>
                    <xdr:col>1</xdr:col>
                    <xdr:colOff>19050</xdr:colOff>
                    <xdr:row>0</xdr:row>
                    <xdr:rowOff>0</xdr:rowOff>
                  </from>
                  <to>
                    <xdr:col>1</xdr:col>
                    <xdr:colOff>1076325</xdr:colOff>
                    <xdr:row>0</xdr:row>
                    <xdr:rowOff>209550</xdr:rowOff>
                  </to>
                </anchor>
              </controlPr>
            </control>
          </mc:Choice>
        </mc:AlternateContent>
        <mc:AlternateContent xmlns:mc="http://schemas.openxmlformats.org/markup-compatibility/2006">
          <mc:Choice Requires="x14">
            <control shapeId="261125" r:id="rId8" name="Button 5">
              <controlPr defaultSize="0" print="0" autoFill="0" autoPict="0" macro="[0]!GoTo_HYGIENE">
                <anchor moveWithCells="1">
                  <from>
                    <xdr:col>0</xdr:col>
                    <xdr:colOff>876300</xdr:colOff>
                    <xdr:row>106</xdr:row>
                    <xdr:rowOff>0</xdr:rowOff>
                  </from>
                  <to>
                    <xdr:col>0</xdr:col>
                    <xdr:colOff>1895475</xdr:colOff>
                    <xdr:row>106</xdr:row>
                    <xdr:rowOff>209550</xdr:rowOff>
                  </to>
                </anchor>
              </controlPr>
            </control>
          </mc:Choice>
        </mc:AlternateContent>
        <mc:AlternateContent xmlns:mc="http://schemas.openxmlformats.org/markup-compatibility/2006">
          <mc:Choice Requires="x14">
            <control shapeId="261126" r:id="rId9" name="Button 6">
              <controlPr defaultSize="0" print="0" autoFill="0" autoPict="0" macro="[0]!GoTo_WATER">
                <anchor moveWithCells="1">
                  <from>
                    <xdr:col>1</xdr:col>
                    <xdr:colOff>9525</xdr:colOff>
                    <xdr:row>106</xdr:row>
                    <xdr:rowOff>0</xdr:rowOff>
                  </from>
                  <to>
                    <xdr:col>1</xdr:col>
                    <xdr:colOff>962025</xdr:colOff>
                    <xdr:row>106</xdr:row>
                    <xdr:rowOff>209550</xdr:rowOff>
                  </to>
                </anchor>
              </controlPr>
            </control>
          </mc:Choice>
        </mc:AlternateContent>
        <mc:AlternateContent xmlns:mc="http://schemas.openxmlformats.org/markup-compatibility/2006">
          <mc:Choice Requires="x14">
            <control shapeId="261127" r:id="rId10" name="Button 7">
              <controlPr defaultSize="0" print="0" autoFill="0" autoPict="0" macro="[0]!GoTo_WATER">
                <anchor moveWithCells="1">
                  <from>
                    <xdr:col>0</xdr:col>
                    <xdr:colOff>942975</xdr:colOff>
                    <xdr:row>206</xdr:row>
                    <xdr:rowOff>0</xdr:rowOff>
                  </from>
                  <to>
                    <xdr:col>0</xdr:col>
                    <xdr:colOff>1895475</xdr:colOff>
                    <xdr:row>206</xdr:row>
                    <xdr:rowOff>209550</xdr:rowOff>
                  </to>
                </anchor>
              </controlPr>
            </control>
          </mc:Choice>
        </mc:AlternateContent>
        <mc:AlternateContent xmlns:mc="http://schemas.openxmlformats.org/markup-compatibility/2006">
          <mc:Choice Requires="x14">
            <control shapeId="261128" r:id="rId11" name="Button 8">
              <controlPr defaultSize="0" print="0" autoFill="0" autoPict="0" macro="[0]!GoTo_SANITATION">
                <anchor moveWithCells="1">
                  <from>
                    <xdr:col>1</xdr:col>
                    <xdr:colOff>9525</xdr:colOff>
                    <xdr:row>206</xdr:row>
                    <xdr:rowOff>0</xdr:rowOff>
                  </from>
                  <to>
                    <xdr:col>1</xdr:col>
                    <xdr:colOff>1228725</xdr:colOff>
                    <xdr:row>206</xdr:row>
                    <xdr:rowOff>209550</xdr:rowOff>
                  </to>
                </anchor>
              </controlPr>
            </control>
          </mc:Choice>
        </mc:AlternateContent>
        <mc:AlternateContent xmlns:mc="http://schemas.openxmlformats.org/markup-compatibility/2006">
          <mc:Choice Requires="x14">
            <control shapeId="261129" r:id="rId12" name="Button 9">
              <controlPr defaultSize="0" print="0" autoFill="0" autoPict="0" macro="[0]!GoTo_REGION">
                <anchor moveWithCells="1">
                  <from>
                    <xdr:col>2</xdr:col>
                    <xdr:colOff>0</xdr:colOff>
                    <xdr:row>0</xdr:row>
                    <xdr:rowOff>0</xdr:rowOff>
                  </from>
                  <to>
                    <xdr:col>3</xdr:col>
                    <xdr:colOff>647700</xdr:colOff>
                    <xdr:row>0</xdr:row>
                    <xdr:rowOff>209550</xdr:rowOff>
                  </to>
                </anchor>
              </controlPr>
            </control>
          </mc:Choice>
        </mc:AlternateContent>
        <mc:AlternateContent xmlns:mc="http://schemas.openxmlformats.org/markup-compatibility/2006">
          <mc:Choice Requires="x14">
            <control shapeId="261130" r:id="rId13" name="Button 10">
              <controlPr defaultSize="0" print="0" autoFill="0" autoPict="0" macro="[0]!GoTo_NATIONAL">
                <anchor moveWithCells="1">
                  <from>
                    <xdr:col>17</xdr:col>
                    <xdr:colOff>0</xdr:colOff>
                    <xdr:row>0</xdr:row>
                    <xdr:rowOff>0</xdr:rowOff>
                  </from>
                  <to>
                    <xdr:col>19</xdr:col>
                    <xdr:colOff>257175</xdr:colOff>
                    <xdr:row>0</xdr:row>
                    <xdr:rowOff>209550</xdr:rowOff>
                  </to>
                </anchor>
              </controlPr>
            </control>
          </mc:Choice>
        </mc:AlternateContent>
        <mc:AlternateContent xmlns:mc="http://schemas.openxmlformats.org/markup-compatibility/2006">
          <mc:Choice Requires="x14">
            <control shapeId="261131" r:id="rId14" name="Button 11">
              <controlPr defaultSize="0" print="0" autoFill="0" autoPict="0" macro="[0]!GoTo_WATER">
                <anchor moveWithCells="1">
                  <from>
                    <xdr:col>1</xdr:col>
                    <xdr:colOff>161925</xdr:colOff>
                    <xdr:row>398</xdr:row>
                    <xdr:rowOff>133350</xdr:rowOff>
                  </from>
                  <to>
                    <xdr:col>1</xdr:col>
                    <xdr:colOff>1638300</xdr:colOff>
                    <xdr:row>400</xdr:row>
                    <xdr:rowOff>19050</xdr:rowOff>
                  </to>
                </anchor>
              </controlPr>
            </control>
          </mc:Choice>
        </mc:AlternateContent>
        <mc:AlternateContent xmlns:mc="http://schemas.openxmlformats.org/markup-compatibility/2006">
          <mc:Choice Requires="x14">
            <control shapeId="261132" r:id="rId15" name="Button 12">
              <controlPr defaultSize="0" autoFill="0" autoPict="0" macro="[0]!GoTo_MATRIX">
                <anchor moveWithCells="1">
                  <from>
                    <xdr:col>8</xdr:col>
                    <xdr:colOff>295275</xdr:colOff>
                    <xdr:row>206</xdr:row>
                    <xdr:rowOff>0</xdr:rowOff>
                  </from>
                  <to>
                    <xdr:col>10</xdr:col>
                    <xdr:colOff>514350</xdr:colOff>
                    <xdr:row>206</xdr:row>
                    <xdr:rowOff>209550</xdr:rowOff>
                  </to>
                </anchor>
              </controlPr>
            </control>
          </mc:Choice>
        </mc:AlternateContent>
        <mc:AlternateContent xmlns:mc="http://schemas.openxmlformats.org/markup-compatibility/2006">
          <mc:Choice Requires="x14">
            <control shapeId="261133" r:id="rId16" name="Button 13">
              <controlPr defaultSize="0" print="0" autoFill="0" autoPict="0" macro="[0]!GoTo_REGION">
                <anchor moveWithCells="1">
                  <from>
                    <xdr:col>2</xdr:col>
                    <xdr:colOff>0</xdr:colOff>
                    <xdr:row>106</xdr:row>
                    <xdr:rowOff>0</xdr:rowOff>
                  </from>
                  <to>
                    <xdr:col>3</xdr:col>
                    <xdr:colOff>609600</xdr:colOff>
                    <xdr:row>106</xdr:row>
                    <xdr:rowOff>209550</xdr:rowOff>
                  </to>
                </anchor>
              </controlPr>
            </control>
          </mc:Choice>
        </mc:AlternateContent>
        <mc:AlternateContent xmlns:mc="http://schemas.openxmlformats.org/markup-compatibility/2006">
          <mc:Choice Requires="x14">
            <control shapeId="261134" r:id="rId17" name="Button 14">
              <controlPr defaultSize="0" print="0" autoFill="0" autoPict="0" macro="[0]!GoTo_REGION">
                <anchor moveWithCells="1">
                  <from>
                    <xdr:col>2</xdr:col>
                    <xdr:colOff>0</xdr:colOff>
                    <xdr:row>206</xdr:row>
                    <xdr:rowOff>0</xdr:rowOff>
                  </from>
                  <to>
                    <xdr:col>3</xdr:col>
                    <xdr:colOff>647700</xdr:colOff>
                    <xdr:row>206</xdr:row>
                    <xdr:rowOff>209550</xdr:rowOff>
                  </to>
                </anchor>
              </controlPr>
            </control>
          </mc:Choice>
        </mc:AlternateContent>
        <mc:AlternateContent xmlns:mc="http://schemas.openxmlformats.org/markup-compatibility/2006">
          <mc:Choice Requires="x14">
            <control shapeId="261135" r:id="rId18" name="Button 15">
              <controlPr defaultSize="0" print="0" autoFill="0" autoPict="0" macro="[0]!GoTo_NATIONAL">
                <anchor moveWithCells="1">
                  <from>
                    <xdr:col>17</xdr:col>
                    <xdr:colOff>38100</xdr:colOff>
                    <xdr:row>106</xdr:row>
                    <xdr:rowOff>0</xdr:rowOff>
                  </from>
                  <to>
                    <xdr:col>19</xdr:col>
                    <xdr:colOff>257175</xdr:colOff>
                    <xdr:row>106</xdr:row>
                    <xdr:rowOff>209550</xdr:rowOff>
                  </to>
                </anchor>
              </controlPr>
            </control>
          </mc:Choice>
        </mc:AlternateContent>
        <mc:AlternateContent xmlns:mc="http://schemas.openxmlformats.org/markup-compatibility/2006">
          <mc:Choice Requires="x14">
            <control shapeId="261136" r:id="rId19" name="Button 16">
              <controlPr defaultSize="0" print="0" autoFill="0" autoPict="0" macro="[0]!GoTo_NATIONAL">
                <anchor moveWithCells="1">
                  <from>
                    <xdr:col>17</xdr:col>
                    <xdr:colOff>19050</xdr:colOff>
                    <xdr:row>206</xdr:row>
                    <xdr:rowOff>0</xdr:rowOff>
                  </from>
                  <to>
                    <xdr:col>19</xdr:col>
                    <xdr:colOff>238125</xdr:colOff>
                    <xdr:row>206</xdr:row>
                    <xdr:rowOff>209550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dimension ref="A1:CP848"/>
  <sheetViews>
    <sheetView workbookViewId="0"/>
  </sheetViews>
  <sheetFormatPr defaultRowHeight="12.75" x14ac:dyDescent="0.2"/>
  <sheetData>
    <row r="1">
      <c r="A1" t="s">
        <v>404</v>
      </c>
      <c r="B1" t="s">
        <v>406</v>
      </c>
      <c r="C1" t="s">
        <v>407</v>
      </c>
      <c r="D1" t="s">
        <v>417</v>
      </c>
      <c r="E1" t="s">
        <v>418</v>
      </c>
      <c r="F1" t="s">
        <v>419</v>
      </c>
      <c r="G1" t="s">
        <v>420</v>
      </c>
      <c r="H1" t="s">
        <v>450</v>
      </c>
      <c r="I1" t="s">
        <v>451</v>
      </c>
      <c r="J1" t="s">
        <v>452</v>
      </c>
      <c r="K1" t="s">
        <v>453</v>
      </c>
      <c r="L1" t="s">
        <v>454</v>
      </c>
      <c r="M1" t="s">
        <v>455</v>
      </c>
      <c r="N1" t="s">
        <v>456</v>
      </c>
      <c r="O1" t="s">
        <v>457</v>
      </c>
      <c r="P1" t="s">
        <v>458</v>
      </c>
      <c r="Q1" t="s">
        <v>459</v>
      </c>
      <c r="R1" t="s">
        <v>460</v>
      </c>
      <c r="S1" t="s">
        <v>461</v>
      </c>
      <c r="T1" t="s">
        <v>462</v>
      </c>
      <c r="U1" t="s">
        <v>463</v>
      </c>
      <c r="V1" t="s">
        <v>464</v>
      </c>
      <c r="W1" t="s">
        <v>465</v>
      </c>
      <c r="X1" t="s">
        <v>466</v>
      </c>
      <c r="Y1" t="s">
        <v>467</v>
      </c>
      <c r="Z1" t="s">
        <v>468</v>
      </c>
      <c r="AA1" t="s">
        <v>469</v>
      </c>
      <c r="AB1" t="s">
        <v>470</v>
      </c>
      <c r="AC1" t="s">
        <v>471</v>
      </c>
      <c r="AD1" t="s">
        <v>472</v>
      </c>
      <c r="AE1" t="s">
        <v>473</v>
      </c>
      <c r="AF1" t="s">
        <v>474</v>
      </c>
      <c r="AG1" t="s">
        <v>475</v>
      </c>
      <c r="AH1" t="s">
        <v>476</v>
      </c>
      <c r="AI1" t="s">
        <v>477</v>
      </c>
      <c r="AJ1" t="s">
        <v>478</v>
      </c>
      <c r="AK1" t="s">
        <v>479</v>
      </c>
      <c r="AL1" t="s">
        <v>480</v>
      </c>
      <c r="AM1" t="s">
        <v>481</v>
      </c>
      <c r="AN1" t="s">
        <v>482</v>
      </c>
      <c r="AO1" t="s">
        <v>483</v>
      </c>
      <c r="AP1" t="s">
        <v>484</v>
      </c>
      <c r="AQ1" t="s">
        <v>485</v>
      </c>
      <c r="AR1" t="s">
        <v>486</v>
      </c>
      <c r="AS1" t="s">
        <v>487</v>
      </c>
      <c r="AT1" t="s">
        <v>488</v>
      </c>
      <c r="AU1" t="s">
        <v>489</v>
      </c>
      <c r="AV1" t="s">
        <v>490</v>
      </c>
      <c r="AW1" t="s">
        <v>491</v>
      </c>
      <c r="AX1" t="s">
        <v>492</v>
      </c>
      <c r="AY1" t="s">
        <v>493</v>
      </c>
      <c r="AZ1" t="s">
        <v>494</v>
      </c>
      <c r="BA1" t="s">
        <v>495</v>
      </c>
      <c r="BB1" t="s">
        <v>496</v>
      </c>
      <c r="BC1" t="s">
        <v>497</v>
      </c>
      <c r="BD1" t="s">
        <v>498</v>
      </c>
      <c r="BE1" t="s">
        <v>499</v>
      </c>
      <c r="BF1" t="s">
        <v>500</v>
      </c>
      <c r="BG1" t="s">
        <v>501</v>
      </c>
      <c r="BH1" t="s">
        <v>502</v>
      </c>
      <c r="BI1" t="s">
        <v>503</v>
      </c>
      <c r="BJ1" t="s">
        <v>504</v>
      </c>
      <c r="BK1" t="s">
        <v>505</v>
      </c>
      <c r="BL1" t="s">
        <v>506</v>
      </c>
      <c r="BM1" t="s">
        <v>507</v>
      </c>
      <c r="BN1" t="s">
        <v>508</v>
      </c>
      <c r="BO1" t="s">
        <v>509</v>
      </c>
      <c r="BP1" t="s">
        <v>510</v>
      </c>
      <c r="BQ1" t="s">
        <v>511</v>
      </c>
      <c r="BR1" t="s">
        <v>512</v>
      </c>
      <c r="BS1" t="s">
        <v>513</v>
      </c>
      <c r="BT1" t="s">
        <v>514</v>
      </c>
      <c r="BU1" t="s">
        <v>515</v>
      </c>
      <c r="BV1" t="s">
        <v>516</v>
      </c>
      <c r="BW1" t="s">
        <v>517</v>
      </c>
      <c r="BX1" t="s">
        <v>518</v>
      </c>
      <c r="BY1" t="s">
        <v>519</v>
      </c>
      <c r="BZ1" t="s">
        <v>520</v>
      </c>
      <c r="CA1" t="s">
        <v>521</v>
      </c>
      <c r="CB1" t="s">
        <v>522</v>
      </c>
      <c r="CC1" t="s">
        <v>523</v>
      </c>
      <c r="CD1" t="s">
        <v>524</v>
      </c>
      <c r="CE1" t="s">
        <v>525</v>
      </c>
      <c r="CF1" t="s">
        <v>526</v>
      </c>
      <c r="CG1" t="s">
        <v>527</v>
      </c>
      <c r="CH1" t="s">
        <v>528</v>
      </c>
      <c r="CI1" t="s">
        <v>529</v>
      </c>
      <c r="CJ1" t="s">
        <v>530</v>
      </c>
      <c r="CK1" t="s">
        <v>531</v>
      </c>
      <c r="CL1" t="s">
        <v>532</v>
      </c>
      <c r="CM1" t="s">
        <v>533</v>
      </c>
      <c r="CN1" t="s">
        <v>534</v>
      </c>
      <c r="CO1" t="s">
        <v>535</v>
      </c>
      <c r="CP1" t="s">
        <v>536</v>
      </c>
    </row>
    <row r="2">
      <c r="A2" t="s">
        <v>405</v>
      </c>
      <c r="B2">
        <v>2005</v>
      </c>
      <c r="C2" t="s">
        <v>408</v>
      </c>
      <c r="D2">
        <v>16</v>
      </c>
      <c r="E2" t="s">
        <v>13</v>
      </c>
      <c r="F2" t="s">
        <v>14</v>
      </c>
      <c r="G2" t="s">
        <v>421</v>
      </c>
      <c r="H2">
        <v>57.358647534476162</v>
      </c>
      <c r="I2">
        <v>62.609111640816167</v>
      </c>
      <c r="J2">
        <v>65.398396618112855</v>
      </c>
      <c r="K2">
        <v>71.472812600228252</v>
      </c>
      <c r="L2">
        <v>88.523303381554797</v>
      </c>
      <c r="M2">
        <v>65.075483867967719</v>
      </c>
      <c r="N2">
        <v>78.801018274146671</v>
      </c>
      <c r="O2">
        <v>92.027812955554012</v>
      </c>
      <c r="P2">
        <v>96.422414573331167</v>
      </c>
      <c r="Q2">
        <v>99.690497736835923</v>
      </c>
      <c r="R2">
        <v>56.644886990818591</v>
      </c>
      <c r="S2">
        <v>62.196884856588582</v>
      </c>
      <c r="T2">
        <v>63.122046332851802</v>
      </c>
      <c r="U2">
        <v>68.737952676277288</v>
      </c>
      <c r="V2">
        <v>78.931735116994417</v>
      </c>
      <c r="W2" t="s">
        <v>152</v>
      </c>
      <c r="X2" t="s">
        <v>153</v>
      </c>
      <c r="Y2" t="s">
        <v>154</v>
      </c>
      <c r="Z2" t="s">
        <v>155</v>
      </c>
      <c r="AA2" t="s">
        <v>156</v>
      </c>
      <c r="AB2" t="s">
        <v>157</v>
      </c>
      <c r="AC2" t="s">
        <v>158</v>
      </c>
      <c r="AD2" t="s">
        <v>159</v>
      </c>
      <c r="AE2" t="s">
        <v>160</v>
      </c>
      <c r="AF2" t="s">
        <v>161</v>
      </c>
      <c r="AG2" t="s">
        <v>162</v>
      </c>
      <c r="AH2" t="s">
        <v>163</v>
      </c>
      <c r="AI2" t="s">
        <v>164</v>
      </c>
      <c r="AJ2" t="s">
        <v>165</v>
      </c>
      <c r="AK2" t="s">
        <v>166</v>
      </c>
      <c r="AL2" t="s">
        <v>167</v>
      </c>
      <c r="AM2" t="s">
        <v>168</v>
      </c>
      <c r="AN2" t="s">
        <v>169</v>
      </c>
      <c r="AO2" t="s">
        <v>170</v>
      </c>
      <c r="AP2">
        <v>57.003075135095933</v>
      </c>
      <c r="AQ2">
        <v>55.827009250967777</v>
      </c>
      <c r="AR2">
        <v>71.250645694937418</v>
      </c>
      <c r="AS2">
        <v>52.00494107389612</v>
      </c>
      <c r="AT2">
        <v>74.450648627539479</v>
      </c>
      <c r="AU2">
        <v>45.107790742046951</v>
      </c>
      <c r="AV2">
        <v>63.205270050544563</v>
      </c>
      <c r="AW2">
        <v>64.923451391739917</v>
      </c>
      <c r="AX2">
        <v>52.080281117594843</v>
      </c>
      <c r="AY2">
        <v>83.471576323936574</v>
      </c>
      <c r="AZ2">
        <v>35.537891751898151</v>
      </c>
      <c r="BA2">
        <v>73.24017729384741</v>
      </c>
      <c r="BB2">
        <v>94.287320045786515</v>
      </c>
      <c r="BC2">
        <v>44.297046750383053</v>
      </c>
      <c r="BD2">
        <v>88.517290638295833</v>
      </c>
      <c r="BE2">
        <v>67.757975761781452</v>
      </c>
      <c r="BF2">
        <v>61.045700225055953</v>
      </c>
      <c r="BG2">
        <v>96.20144299051816</v>
      </c>
      <c r="BH2">
        <v>70.477597138510845</v>
      </c>
      <c r="BI2"/>
      <c r="BJ2"/>
      <c r="BK2"/>
      <c r="BL2"/>
      <c r="BM2"/>
      <c r="BN2"/>
      <c r="BO2"/>
      <c r="BP2"/>
      <c r="BQ2"/>
      <c r="BR2"/>
      <c r="BS2"/>
      <c r="BT2"/>
      <c r="BU2"/>
      <c r="BV2"/>
      <c r="BW2"/>
      <c r="BX2"/>
      <c r="BY2"/>
      <c r="BZ2"/>
      <c r="CA2"/>
      <c r="CB2"/>
      <c r="CC2"/>
      <c r="CD2"/>
      <c r="CE2"/>
      <c r="CF2"/>
      <c r="CG2"/>
      <c r="CH2"/>
      <c r="CI2"/>
      <c r="CJ2"/>
      <c r="CK2"/>
      <c r="CL2"/>
      <c r="CM2"/>
      <c r="CN2"/>
      <c r="CO2"/>
      <c r="CP2"/>
    </row>
    <row r="3">
      <c r="A3" t="s">
        <v>405</v>
      </c>
      <c r="B3">
        <v>2005</v>
      </c>
      <c r="C3" t="s">
        <v>408</v>
      </c>
      <c r="D3">
        <v>17</v>
      </c>
      <c r="E3" t="s">
        <v>13</v>
      </c>
      <c r="F3" t="s">
        <v>51</v>
      </c>
      <c r="G3" t="s">
        <v>214</v>
      </c>
      <c r="H3">
        <v>42.641352465524051</v>
      </c>
      <c r="I3">
        <v>37.390888359184089</v>
      </c>
      <c r="J3">
        <v>34.601603381887067</v>
      </c>
      <c r="K3">
        <v>28.527187399771741</v>
      </c>
      <c r="L3">
        <v>11.476696618445249</v>
      </c>
      <c r="M3">
        <v>34.924516132032352</v>
      </c>
      <c r="N3">
        <v>21.198981725853528</v>
      </c>
      <c r="O3">
        <v>7.9721870444460876</v>
      </c>
      <c r="P3">
        <v>3.5775854266687919</v>
      </c>
      <c r="Q3">
        <v>0.30950226316407009</v>
      </c>
      <c r="R3">
        <v>43.355113009181508</v>
      </c>
      <c r="S3">
        <v>37.803115143411418</v>
      </c>
      <c r="T3">
        <v>36.877953667148176</v>
      </c>
      <c r="U3">
        <v>31.262047323722818</v>
      </c>
      <c r="V3">
        <v>21.068264883005611</v>
      </c>
      <c r="W3" t="s">
        <v>152</v>
      </c>
      <c r="X3" t="s">
        <v>153</v>
      </c>
      <c r="Y3" t="s">
        <v>154</v>
      </c>
      <c r="Z3" t="s">
        <v>155</v>
      </c>
      <c r="AA3" t="s">
        <v>156</v>
      </c>
      <c r="AB3" t="s">
        <v>157</v>
      </c>
      <c r="AC3" t="s">
        <v>158</v>
      </c>
      <c r="AD3" t="s">
        <v>159</v>
      </c>
      <c r="AE3" t="s">
        <v>160</v>
      </c>
      <c r="AF3" t="s">
        <v>161</v>
      </c>
      <c r="AG3" t="s">
        <v>162</v>
      </c>
      <c r="AH3" t="s">
        <v>163</v>
      </c>
      <c r="AI3" t="s">
        <v>164</v>
      </c>
      <c r="AJ3" t="s">
        <v>165</v>
      </c>
      <c r="AK3" t="s">
        <v>166</v>
      </c>
      <c r="AL3" t="s">
        <v>167</v>
      </c>
      <c r="AM3" t="s">
        <v>168</v>
      </c>
      <c r="AN3" t="s">
        <v>169</v>
      </c>
      <c r="AO3" t="s">
        <v>170</v>
      </c>
      <c r="AP3">
        <v>42.996924864903953</v>
      </c>
      <c r="AQ3">
        <v>44.172990749032323</v>
      </c>
      <c r="AR3">
        <v>28.749354305062781</v>
      </c>
      <c r="AS3">
        <v>47.995058926103738</v>
      </c>
      <c r="AT3">
        <v>25.549351372460549</v>
      </c>
      <c r="AU3">
        <v>54.892209257953041</v>
      </c>
      <c r="AV3">
        <v>36.794729949455402</v>
      </c>
      <c r="AW3">
        <v>35.076548608260083</v>
      </c>
      <c r="AX3">
        <v>47.919718882405149</v>
      </c>
      <c r="AY3">
        <v>16.528423676063511</v>
      </c>
      <c r="AZ3">
        <v>64.462108248101757</v>
      </c>
      <c r="BA3">
        <v>26.759822706152441</v>
      </c>
      <c r="BB3">
        <v>5.712679954213403</v>
      </c>
      <c r="BC3">
        <v>55.702953249616897</v>
      </c>
      <c r="BD3">
        <v>11.482709361704149</v>
      </c>
      <c r="BE3">
        <v>32.242024238218612</v>
      </c>
      <c r="BF3">
        <v>38.95429977494382</v>
      </c>
      <c r="BG3">
        <v>3.79855700948182</v>
      </c>
      <c r="BH3">
        <v>29.522402861489141</v>
      </c>
      <c r="BI3"/>
      <c r="BJ3"/>
      <c r="BK3"/>
      <c r="BL3"/>
      <c r="BM3"/>
      <c r="BN3"/>
      <c r="BO3"/>
      <c r="BP3"/>
      <c r="BQ3"/>
      <c r="BR3"/>
      <c r="BS3"/>
      <c r="BT3"/>
      <c r="BU3"/>
      <c r="BV3"/>
      <c r="BW3"/>
      <c r="BX3"/>
      <c r="BY3"/>
      <c r="BZ3"/>
      <c r="CA3"/>
      <c r="CB3"/>
      <c r="CC3"/>
      <c r="CD3"/>
      <c r="CE3"/>
      <c r="CF3"/>
      <c r="CG3"/>
      <c r="CH3"/>
      <c r="CI3"/>
      <c r="CJ3"/>
      <c r="CK3"/>
      <c r="CL3"/>
      <c r="CM3"/>
      <c r="CN3"/>
      <c r="CO3"/>
      <c r="CP3"/>
    </row>
    <row r="4">
      <c r="A4" t="s">
        <v>405</v>
      </c>
      <c r="B4">
        <v>2005</v>
      </c>
      <c r="C4" t="s">
        <v>408</v>
      </c>
      <c r="D4">
        <v>18</v>
      </c>
      <c r="E4" t="s">
        <v>60</v>
      </c>
      <c r="F4" t="s">
        <v>15</v>
      </c>
      <c r="G4" t="s">
        <v>422</v>
      </c>
      <c r="H4">
        <v>56.50994318808133</v>
      </c>
      <c r="I4">
        <v>62.289757711108919</v>
      </c>
      <c r="J4">
        <v>65.097116017767846</v>
      </c>
      <c r="K4">
        <v>71.07750951055823</v>
      </c>
      <c r="L4">
        <v>88.396522649635145</v>
      </c>
      <c r="M4">
        <v>64.56080192688998</v>
      </c>
      <c r="N4">
        <v>78.801018274146671</v>
      </c>
      <c r="O4">
        <v>91.907559792148135</v>
      </c>
      <c r="P4">
        <v>96.422414573331167</v>
      </c>
      <c r="Q4">
        <v>99.690497736835923</v>
      </c>
      <c r="R4">
        <v>55.711120640728538</v>
      </c>
      <c r="S4">
        <v>61.877416357745972</v>
      </c>
      <c r="T4">
        <v>62.811964334368241</v>
      </c>
      <c r="U4">
        <v>68.31827388735806</v>
      </c>
      <c r="V4">
        <v>78.679669555784528</v>
      </c>
      <c r="W4" t="s">
        <v>152</v>
      </c>
      <c r="X4" t="s">
        <v>153</v>
      </c>
      <c r="Y4" t="s">
        <v>154</v>
      </c>
      <c r="Z4" t="s">
        <v>155</v>
      </c>
      <c r="AA4" t="s">
        <v>156</v>
      </c>
      <c r="AB4" t="s">
        <v>157</v>
      </c>
      <c r="AC4" t="s">
        <v>158</v>
      </c>
      <c r="AD4" t="s">
        <v>159</v>
      </c>
      <c r="AE4" t="s">
        <v>160</v>
      </c>
      <c r="AF4" t="s">
        <v>161</v>
      </c>
      <c r="AG4" t="s">
        <v>162</v>
      </c>
      <c r="AH4" t="s">
        <v>163</v>
      </c>
      <c r="AI4" t="s">
        <v>164</v>
      </c>
      <c r="AJ4" t="s">
        <v>165</v>
      </c>
      <c r="AK4" t="s">
        <v>166</v>
      </c>
      <c r="AL4" t="s">
        <v>167</v>
      </c>
      <c r="AM4" t="s">
        <v>168</v>
      </c>
      <c r="AN4" t="s">
        <v>169</v>
      </c>
      <c r="AO4" t="s">
        <v>170</v>
      </c>
      <c r="AP4">
        <v>56.871314995770533</v>
      </c>
      <c r="AQ4">
        <v>55.751504793773272</v>
      </c>
      <c r="AR4">
        <v>71.202843178276296</v>
      </c>
      <c r="AS4">
        <v>50.347202071353372</v>
      </c>
      <c r="AT4">
        <v>73.599110989071875</v>
      </c>
      <c r="AU4">
        <v>45.042055809994892</v>
      </c>
      <c r="AV4">
        <v>62.954462527629559</v>
      </c>
      <c r="AW4">
        <v>64.77062271994518</v>
      </c>
      <c r="AX4">
        <v>52.028381488211089</v>
      </c>
      <c r="AY4">
        <v>82.449239784268229</v>
      </c>
      <c r="AZ4">
        <v>35.537891751898151</v>
      </c>
      <c r="BA4">
        <v>65.799131794703541</v>
      </c>
      <c r="BB4">
        <v>94.287320045786515</v>
      </c>
      <c r="BC4">
        <v>43.947494218287247</v>
      </c>
      <c r="BD4">
        <v>88.459822254334497</v>
      </c>
      <c r="BE4">
        <v>67.278349552897382</v>
      </c>
      <c r="BF4">
        <v>60.857988834932122</v>
      </c>
      <c r="BG4">
        <v>96.20144299051816</v>
      </c>
      <c r="BH4">
        <v>69.039648695395059</v>
      </c>
      <c r="BI4"/>
      <c r="BJ4"/>
      <c r="BK4"/>
      <c r="BL4"/>
      <c r="BM4"/>
      <c r="BN4"/>
      <c r="BO4"/>
      <c r="BP4"/>
      <c r="BQ4"/>
      <c r="BR4"/>
      <c r="BS4"/>
      <c r="BT4"/>
      <c r="BU4"/>
      <c r="BV4"/>
      <c r="BW4"/>
      <c r="BX4"/>
      <c r="BY4"/>
      <c r="BZ4"/>
      <c r="CA4"/>
      <c r="CB4"/>
      <c r="CC4"/>
      <c r="CD4"/>
      <c r="CE4"/>
      <c r="CF4"/>
      <c r="CG4"/>
      <c r="CH4"/>
      <c r="CI4"/>
      <c r="CJ4"/>
      <c r="CK4"/>
      <c r="CL4"/>
      <c r="CM4"/>
      <c r="CN4"/>
      <c r="CO4"/>
      <c r="CP4"/>
    </row>
    <row r="5">
      <c r="A5" t="s">
        <v>405</v>
      </c>
      <c r="B5">
        <v>2005</v>
      </c>
      <c r="C5" t="s">
        <v>408</v>
      </c>
      <c r="D5">
        <v>19</v>
      </c>
      <c r="E5" t="s">
        <v>60</v>
      </c>
      <c r="F5" t="s">
        <v>16</v>
      </c>
      <c r="G5" t="s">
        <v>423</v>
      </c>
      <c r="H5">
        <v>0.84870434639482717</v>
      </c>
      <c r="I5">
        <v>0.31935392970722948</v>
      </c>
      <c r="J5">
        <v>0.30128060034500348</v>
      </c>
      <c r="K5">
        <v>0.39530308966999661</v>
      </c>
      <c r="L5">
        <v>0.12678073191965239</v>
      </c>
      <c r="M5">
        <v>0.51468194107773824</v>
      </c>
      <c r="N5">
        <v>0</v>
      </c>
      <c r="O5">
        <v>0.1202531634058825</v>
      </c>
      <c r="P5">
        <v>0</v>
      </c>
      <c r="Q5">
        <v>0</v>
      </c>
      <c r="R5">
        <v>0.9337663500900516</v>
      </c>
      <c r="S5">
        <v>0.31946849884259731</v>
      </c>
      <c r="T5">
        <v>0.31008199848357232</v>
      </c>
      <c r="U5">
        <v>0.41967878891921412</v>
      </c>
      <c r="V5">
        <v>0.2520655612098936</v>
      </c>
      <c r="W5" t="s">
        <v>152</v>
      </c>
      <c r="X5" t="s">
        <v>153</v>
      </c>
      <c r="Y5" t="s">
        <v>154</v>
      </c>
      <c r="Z5" t="s">
        <v>155</v>
      </c>
      <c r="AA5" t="s">
        <v>156</v>
      </c>
      <c r="AB5" t="s">
        <v>157</v>
      </c>
      <c r="AC5" t="s">
        <v>158</v>
      </c>
      <c r="AD5" t="s">
        <v>159</v>
      </c>
      <c r="AE5" t="s">
        <v>160</v>
      </c>
      <c r="AF5" t="s">
        <v>161</v>
      </c>
      <c r="AG5" t="s">
        <v>162</v>
      </c>
      <c r="AH5" t="s">
        <v>163</v>
      </c>
      <c r="AI5" t="s">
        <v>164</v>
      </c>
      <c r="AJ5" t="s">
        <v>165</v>
      </c>
      <c r="AK5" t="s">
        <v>166</v>
      </c>
      <c r="AL5" t="s">
        <v>167</v>
      </c>
      <c r="AM5" t="s">
        <v>168</v>
      </c>
      <c r="AN5" t="s">
        <v>169</v>
      </c>
      <c r="AO5" t="s">
        <v>170</v>
      </c>
      <c r="AP5">
        <v>0.13176013932540229</v>
      </c>
      <c r="AQ5">
        <v>0.075504457194505201</v>
      </c>
      <c r="AR5">
        <v>0.047802516661117803</v>
      </c>
      <c r="AS5">
        <v>1.6577390025427461</v>
      </c>
      <c r="AT5">
        <v>0.85153763846759323</v>
      </c>
      <c r="AU5">
        <v>0.065734932052063405</v>
      </c>
      <c r="AV5">
        <v>0.25080752291497938</v>
      </c>
      <c r="AW5">
        <v>0.15282867179475221</v>
      </c>
      <c r="AX5">
        <v>0.051899629383751297</v>
      </c>
      <c r="AY5">
        <v>1.022336539668395</v>
      </c>
      <c r="AZ5">
        <v>0</v>
      </c>
      <c r="BA5">
        <v>7.4410454991438559</v>
      </c>
      <c r="BB5">
        <v>0</v>
      </c>
      <c r="BC5">
        <v>0.34955253209580672</v>
      </c>
      <c r="BD5">
        <v>0.057468383961336703</v>
      </c>
      <c r="BE5">
        <v>0.47962620888408231</v>
      </c>
      <c r="BF5">
        <v>0.18771139012382401</v>
      </c>
      <c r="BG5">
        <v>0</v>
      </c>
      <c r="BH5">
        <v>1.4379484431157801</v>
      </c>
      <c r="BI5"/>
      <c r="BJ5"/>
      <c r="BK5"/>
      <c r="BL5"/>
      <c r="BM5"/>
      <c r="BN5"/>
      <c r="BO5"/>
      <c r="BP5"/>
      <c r="BQ5"/>
      <c r="BR5"/>
      <c r="BS5"/>
      <c r="BT5"/>
      <c r="BU5"/>
      <c r="BV5"/>
      <c r="BW5"/>
      <c r="BX5"/>
      <c r="BY5"/>
      <c r="BZ5"/>
      <c r="CA5"/>
      <c r="CB5"/>
      <c r="CC5"/>
      <c r="CD5"/>
      <c r="CE5"/>
      <c r="CF5"/>
      <c r="CG5"/>
      <c r="CH5"/>
      <c r="CI5"/>
      <c r="CJ5"/>
      <c r="CK5"/>
      <c r="CL5"/>
      <c r="CM5"/>
      <c r="CN5"/>
      <c r="CO5"/>
      <c r="CP5"/>
    </row>
    <row r="6">
      <c r="A6" t="s">
        <v>405</v>
      </c>
      <c r="B6">
        <v>2005</v>
      </c>
      <c r="C6" t="s">
        <v>408</v>
      </c>
      <c r="D6">
        <v>20</v>
      </c>
      <c r="E6" t="s">
        <v>60</v>
      </c>
      <c r="F6" t="s">
        <v>22</v>
      </c>
      <c r="G6" t="s">
        <v>424</v>
      </c>
      <c r="H6">
        <v>22.782249590886451</v>
      </c>
      <c r="I6">
        <v>17.38519434761303</v>
      </c>
      <c r="J6">
        <v>15.38187569588289</v>
      </c>
      <c r="K6">
        <v>9.7049478431696627</v>
      </c>
      <c r="L6">
        <v>2.1475047900390081</v>
      </c>
      <c r="M6">
        <v>15.36681239417614</v>
      </c>
      <c r="N6">
        <v>5.979812289823248</v>
      </c>
      <c r="O6">
        <v>2.2935224932011589</v>
      </c>
      <c r="P6">
        <v>0.78484948260718967</v>
      </c>
      <c r="Q6">
        <v>0.26803705394343419</v>
      </c>
      <c r="R6">
        <v>23.581834821856749</v>
      </c>
      <c r="S6">
        <v>17.07055713802232</v>
      </c>
      <c r="T6">
        <v>17.88132100043488</v>
      </c>
      <c r="U6">
        <v>11.69346119723736</v>
      </c>
      <c r="V6">
        <v>5.0178219007739422</v>
      </c>
      <c r="W6" t="s">
        <v>152</v>
      </c>
      <c r="X6" t="s">
        <v>153</v>
      </c>
      <c r="Y6" t="s">
        <v>154</v>
      </c>
      <c r="Z6" t="s">
        <v>155</v>
      </c>
      <c r="AA6" t="s">
        <v>156</v>
      </c>
      <c r="AB6" t="s">
        <v>157</v>
      </c>
      <c r="AC6" t="s">
        <v>158</v>
      </c>
      <c r="AD6" t="s">
        <v>159</v>
      </c>
      <c r="AE6" t="s">
        <v>160</v>
      </c>
      <c r="AF6" t="s">
        <v>161</v>
      </c>
      <c r="AG6" t="s">
        <v>162</v>
      </c>
      <c r="AH6" t="s">
        <v>163</v>
      </c>
      <c r="AI6" t="s">
        <v>164</v>
      </c>
      <c r="AJ6" t="s">
        <v>165</v>
      </c>
      <c r="AK6" t="s">
        <v>166</v>
      </c>
      <c r="AL6" t="s">
        <v>167</v>
      </c>
      <c r="AM6" t="s">
        <v>168</v>
      </c>
      <c r="AN6" t="s">
        <v>169</v>
      </c>
      <c r="AO6" t="s">
        <v>170</v>
      </c>
      <c r="AP6">
        <v>6.8415400350156048</v>
      </c>
      <c r="AQ6">
        <v>2.2620808063543758</v>
      </c>
      <c r="AR6">
        <v>13.64687282791189</v>
      </c>
      <c r="AS6">
        <v>36.187041530694962</v>
      </c>
      <c r="AT6">
        <v>5.8399367879841364</v>
      </c>
      <c r="AU6">
        <v>52.050275315946493</v>
      </c>
      <c r="AV6">
        <v>20.43425612575145</v>
      </c>
      <c r="AW6">
        <v>2.3691442005747909</v>
      </c>
      <c r="AX6">
        <v>13.514351814811249</v>
      </c>
      <c r="AY6">
        <v>13.75854369282137</v>
      </c>
      <c r="AZ6">
        <v>26.312217231999352</v>
      </c>
      <c r="BA6">
        <v>9.1470093855731953</v>
      </c>
      <c r="BB6">
        <v>7.4606987254800006e-14</v>
      </c>
      <c r="BC6">
        <v>32.983795284010803</v>
      </c>
      <c r="BD6">
        <v>5.557097380638826</v>
      </c>
      <c r="BE6">
        <v>14.57650388647637</v>
      </c>
      <c r="BF6">
        <v>36.303937269414703</v>
      </c>
      <c r="BG6">
        <v>3.4095847914755759</v>
      </c>
      <c r="BH6">
        <v>5.1663681255078844</v>
      </c>
      <c r="BI6"/>
      <c r="BJ6"/>
      <c r="BK6"/>
      <c r="BL6"/>
      <c r="BM6"/>
      <c r="BN6"/>
      <c r="BO6"/>
      <c r="BP6"/>
      <c r="BQ6"/>
      <c r="BR6"/>
      <c r="BS6"/>
      <c r="BT6"/>
      <c r="BU6"/>
      <c r="BV6"/>
      <c r="BW6"/>
      <c r="BX6"/>
      <c r="BY6"/>
      <c r="BZ6"/>
      <c r="CA6"/>
      <c r="CB6"/>
      <c r="CC6"/>
      <c r="CD6"/>
      <c r="CE6"/>
      <c r="CF6"/>
      <c r="CG6"/>
      <c r="CH6"/>
      <c r="CI6"/>
      <c r="CJ6"/>
      <c r="CK6"/>
      <c r="CL6"/>
      <c r="CM6"/>
      <c r="CN6"/>
      <c r="CO6"/>
      <c r="CP6"/>
    </row>
    <row r="7">
      <c r="A7" t="s">
        <v>405</v>
      </c>
      <c r="B7">
        <v>2005</v>
      </c>
      <c r="C7" t="s">
        <v>408</v>
      </c>
      <c r="D7">
        <v>21</v>
      </c>
      <c r="E7" t="s">
        <v>60</v>
      </c>
      <c r="F7" t="s">
        <v>17</v>
      </c>
      <c r="G7" t="s">
        <v>425</v>
      </c>
      <c r="H7">
        <v>19.85910287463739</v>
      </c>
      <c r="I7">
        <v>20.005694011570831</v>
      </c>
      <c r="J7">
        <v>19.219727686004251</v>
      </c>
      <c r="K7">
        <v>18.82223955660211</v>
      </c>
      <c r="L7">
        <v>9.329191828406195</v>
      </c>
      <c r="M7">
        <v>19.557703737856141</v>
      </c>
      <c r="N7">
        <v>15.21916943603008</v>
      </c>
      <c r="O7">
        <v>5.6786645512448306</v>
      </c>
      <c r="P7">
        <v>2.7927359440616359</v>
      </c>
      <c r="Q7">
        <v>0.041465209220643097</v>
      </c>
      <c r="R7">
        <v>19.77327818732466</v>
      </c>
      <c r="S7">
        <v>20.732558005389109</v>
      </c>
      <c r="T7">
        <v>18.99663266671331</v>
      </c>
      <c r="U7">
        <v>19.568586126485371</v>
      </c>
      <c r="V7">
        <v>16.05044298223163</v>
      </c>
      <c r="W7" t="s">
        <v>152</v>
      </c>
      <c r="X7" t="s">
        <v>153</v>
      </c>
      <c r="Y7" t="s">
        <v>154</v>
      </c>
      <c r="Z7" t="s">
        <v>155</v>
      </c>
      <c r="AA7" t="s">
        <v>156</v>
      </c>
      <c r="AB7" t="s">
        <v>157</v>
      </c>
      <c r="AC7" t="s">
        <v>158</v>
      </c>
      <c r="AD7" t="s">
        <v>159</v>
      </c>
      <c r="AE7" t="s">
        <v>160</v>
      </c>
      <c r="AF7" t="s">
        <v>161</v>
      </c>
      <c r="AG7" t="s">
        <v>162</v>
      </c>
      <c r="AH7" t="s">
        <v>163</v>
      </c>
      <c r="AI7" t="s">
        <v>164</v>
      </c>
      <c r="AJ7" t="s">
        <v>165</v>
      </c>
      <c r="AK7" t="s">
        <v>166</v>
      </c>
      <c r="AL7" t="s">
        <v>167</v>
      </c>
      <c r="AM7" t="s">
        <v>168</v>
      </c>
      <c r="AN7" t="s">
        <v>169</v>
      </c>
      <c r="AO7" t="s">
        <v>170</v>
      </c>
      <c r="AP7">
        <v>36.155384829888469</v>
      </c>
      <c r="AQ7">
        <v>41.910909942677847</v>
      </c>
      <c r="AR7">
        <v>15.10248147715069</v>
      </c>
      <c r="AS7">
        <v>11.808017395408919</v>
      </c>
      <c r="AT7">
        <v>19.709414584476399</v>
      </c>
      <c r="AU7">
        <v>2.8419339420065581</v>
      </c>
      <c r="AV7">
        <v>16.360473823704009</v>
      </c>
      <c r="AW7">
        <v>32.707404407685281</v>
      </c>
      <c r="AX7">
        <v>34.405367067593907</v>
      </c>
      <c r="AY7">
        <v>2.7698799832420171</v>
      </c>
      <c r="AZ7">
        <v>38.149891016102501</v>
      </c>
      <c r="BA7">
        <v>17.612813320579409</v>
      </c>
      <c r="BB7">
        <v>5.712679954213403</v>
      </c>
      <c r="BC7">
        <v>22.71915796560614</v>
      </c>
      <c r="BD7">
        <v>5.92561198106534</v>
      </c>
      <c r="BE7">
        <v>17.66552035174217</v>
      </c>
      <c r="BF7">
        <v>2.6503625055293512</v>
      </c>
      <c r="BG7">
        <v>0.38897221800625681</v>
      </c>
      <c r="BH7">
        <v>24.356034735981279</v>
      </c>
      <c r="BI7"/>
      <c r="BJ7"/>
      <c r="BK7"/>
      <c r="BL7"/>
      <c r="BM7"/>
      <c r="BN7"/>
      <c r="BO7"/>
      <c r="BP7"/>
      <c r="BQ7"/>
      <c r="BR7"/>
      <c r="BS7"/>
      <c r="BT7"/>
      <c r="BU7"/>
      <c r="BV7"/>
      <c r="BW7"/>
      <c r="BX7"/>
      <c r="BY7"/>
      <c r="BZ7"/>
      <c r="CA7"/>
      <c r="CB7"/>
      <c r="CC7"/>
      <c r="CD7"/>
      <c r="CE7"/>
      <c r="CF7"/>
      <c r="CG7"/>
      <c r="CH7"/>
      <c r="CI7"/>
      <c r="CJ7"/>
      <c r="CK7"/>
      <c r="CL7"/>
      <c r="CM7"/>
      <c r="CN7"/>
      <c r="CO7"/>
      <c r="CP7"/>
    </row>
    <row r="8">
      <c r="A8" t="s">
        <v>405</v>
      </c>
      <c r="B8">
        <v>2005</v>
      </c>
      <c r="C8" t="s">
        <v>408</v>
      </c>
      <c r="D8">
        <v>22</v>
      </c>
      <c r="E8" t="s">
        <v>54</v>
      </c>
      <c r="F8" t="s">
        <v>49</v>
      </c>
      <c r="G8" t="s">
        <v>214</v>
      </c>
      <c r="H8">
        <v>1.5557865366001731</v>
      </c>
      <c r="I8">
        <v>0.55679480327207176</v>
      </c>
      <c r="J8">
        <v>0.54132313450351355</v>
      </c>
      <c r="K8">
        <v>0.60359140547736734</v>
      </c>
      <c r="L8">
        <v>0.1504316793055577</v>
      </c>
      <c r="M8">
        <v>0.9068745627933632</v>
      </c>
      <c r="N8">
        <v>0</v>
      </c>
      <c r="O8">
        <v>0.1355282042167574</v>
      </c>
      <c r="P8">
        <v>0</v>
      </c>
      <c r="Q8">
        <v>0</v>
      </c>
      <c r="R8">
        <v>1.719203482384458</v>
      </c>
      <c r="S8">
        <v>0.56848653323398968</v>
      </c>
      <c r="T8">
        <v>0.55284588876647445</v>
      </c>
      <c r="U8">
        <v>0.68186748018679422</v>
      </c>
      <c r="V8">
        <v>0.34776222194732931</v>
      </c>
      <c r="W8" t="s">
        <v>152</v>
      </c>
      <c r="X8" t="s">
        <v>153</v>
      </c>
      <c r="Y8" t="s">
        <v>154</v>
      </c>
      <c r="Z8" t="s">
        <v>155</v>
      </c>
      <c r="AA8" t="s">
        <v>156</v>
      </c>
      <c r="AB8" t="s">
        <v>157</v>
      </c>
      <c r="AC8" t="s">
        <v>158</v>
      </c>
      <c r="AD8" t="s">
        <v>159</v>
      </c>
      <c r="AE8" t="s">
        <v>160</v>
      </c>
      <c r="AF8" t="s">
        <v>161</v>
      </c>
      <c r="AG8" t="s">
        <v>162</v>
      </c>
      <c r="AH8" t="s">
        <v>163</v>
      </c>
      <c r="AI8" t="s">
        <v>164</v>
      </c>
      <c r="AJ8" t="s">
        <v>165</v>
      </c>
      <c r="AK8" t="s">
        <v>166</v>
      </c>
      <c r="AL8" t="s">
        <v>167</v>
      </c>
      <c r="AM8" t="s">
        <v>168</v>
      </c>
      <c r="AN8" t="s">
        <v>169</v>
      </c>
      <c r="AO8" t="s">
        <v>170</v>
      </c>
      <c r="AP8">
        <v>0.46681400271849133</v>
      </c>
      <c r="AQ8">
        <v>0.18701130067018831</v>
      </c>
      <c r="AR8">
        <v>0.0679239486130227</v>
      </c>
      <c r="AS8">
        <v>3.1305655069464819</v>
      </c>
      <c r="AT8">
        <v>1.2123320688866199</v>
      </c>
      <c r="AU8">
        <v>0.15206914589728471</v>
      </c>
      <c r="AV8">
        <v>0.59509878885758882</v>
      </c>
      <c r="AW8">
        <v>0.25961841000227998</v>
      </c>
      <c r="AX8">
        <v>0.1219176997467563</v>
      </c>
      <c r="AY8">
        <v>1.2871493989132849</v>
      </c>
      <c r="AZ8">
        <v>0</v>
      </c>
      <c r="BA8">
        <v>11.499798899589861</v>
      </c>
      <c r="BB8">
        <v>0</v>
      </c>
      <c r="BC8">
        <v>0.9798149262341016</v>
      </c>
      <c r="BD8">
        <v>0.064911937430212605</v>
      </c>
      <c r="BE8">
        <v>0.9090797107403582</v>
      </c>
      <c r="BF8">
        <v>0.31683693963059423</v>
      </c>
      <c r="BG8">
        <v>0</v>
      </c>
      <c r="BH8">
        <v>2.5534324853320909</v>
      </c>
      <c r="BI8"/>
      <c r="BJ8"/>
      <c r="BK8"/>
      <c r="BL8"/>
      <c r="BM8"/>
      <c r="BN8"/>
      <c r="BO8"/>
      <c r="BP8"/>
      <c r="BQ8"/>
      <c r="BR8"/>
      <c r="BS8"/>
      <c r="BT8"/>
      <c r="BU8"/>
      <c r="BV8"/>
      <c r="BW8"/>
      <c r="BX8"/>
      <c r="BY8"/>
      <c r="BZ8"/>
      <c r="CA8"/>
      <c r="CB8"/>
      <c r="CC8"/>
      <c r="CD8"/>
      <c r="CE8"/>
      <c r="CF8"/>
      <c r="CG8"/>
      <c r="CH8"/>
      <c r="CI8"/>
      <c r="CJ8"/>
      <c r="CK8"/>
      <c r="CL8"/>
      <c r="CM8"/>
      <c r="CN8"/>
      <c r="CO8"/>
      <c r="CP8"/>
    </row>
    <row r="9">
      <c r="A9" t="s">
        <v>405</v>
      </c>
      <c r="B9">
        <v>2005</v>
      </c>
      <c r="C9" t="s">
        <v>408</v>
      </c>
      <c r="D9">
        <v>23</v>
      </c>
      <c r="E9" t="s">
        <v>54</v>
      </c>
      <c r="F9" t="s">
        <v>48</v>
      </c>
      <c r="G9" t="s">
        <v>214</v>
      </c>
      <c r="H9">
        <v>98.444213463399819</v>
      </c>
      <c r="I9">
        <v>99.443205196727902</v>
      </c>
      <c r="J9">
        <v>99.4586768654965</v>
      </c>
      <c r="K9">
        <v>99.396408594522583</v>
      </c>
      <c r="L9">
        <v>99.849568320694459</v>
      </c>
      <c r="M9">
        <v>99.093125437206638</v>
      </c>
      <c r="N9">
        <v>100</v>
      </c>
      <c r="O9">
        <v>99.864471795783246</v>
      </c>
      <c r="P9">
        <v>100</v>
      </c>
      <c r="Q9">
        <v>100</v>
      </c>
      <c r="R9">
        <v>98.280796517615542</v>
      </c>
      <c r="S9">
        <v>99.431513466765992</v>
      </c>
      <c r="T9">
        <v>99.447154111233544</v>
      </c>
      <c r="U9">
        <v>99.31813251981319</v>
      </c>
      <c r="V9">
        <v>99.65223777805268</v>
      </c>
      <c r="W9" t="s">
        <v>152</v>
      </c>
      <c r="X9" t="s">
        <v>153</v>
      </c>
      <c r="Y9" t="s">
        <v>154</v>
      </c>
      <c r="Z9" t="s">
        <v>155</v>
      </c>
      <c r="AA9" t="s">
        <v>156</v>
      </c>
      <c r="AB9" t="s">
        <v>157</v>
      </c>
      <c r="AC9" t="s">
        <v>158</v>
      </c>
      <c r="AD9" t="s">
        <v>159</v>
      </c>
      <c r="AE9" t="s">
        <v>160</v>
      </c>
      <c r="AF9" t="s">
        <v>161</v>
      </c>
      <c r="AG9" t="s">
        <v>162</v>
      </c>
      <c r="AH9" t="s">
        <v>163</v>
      </c>
      <c r="AI9" t="s">
        <v>164</v>
      </c>
      <c r="AJ9" t="s">
        <v>165</v>
      </c>
      <c r="AK9" t="s">
        <v>166</v>
      </c>
      <c r="AL9" t="s">
        <v>167</v>
      </c>
      <c r="AM9" t="s">
        <v>168</v>
      </c>
      <c r="AN9" t="s">
        <v>169</v>
      </c>
      <c r="AO9" t="s">
        <v>170</v>
      </c>
      <c r="AP9">
        <v>99.533185997281507</v>
      </c>
      <c r="AQ9">
        <v>99.812988699329807</v>
      </c>
      <c r="AR9">
        <v>99.932076051386986</v>
      </c>
      <c r="AS9">
        <v>96.869434493053518</v>
      </c>
      <c r="AT9">
        <v>98.787667931113361</v>
      </c>
      <c r="AU9">
        <v>99.847930854102714</v>
      </c>
      <c r="AV9">
        <v>99.404901211142402</v>
      </c>
      <c r="AW9">
        <v>99.740381589997725</v>
      </c>
      <c r="AX9">
        <v>99.87808230025324</v>
      </c>
      <c r="AY9">
        <v>98.712850601086757</v>
      </c>
      <c r="AZ9">
        <v>100</v>
      </c>
      <c r="BA9">
        <v>88.500201100410095</v>
      </c>
      <c r="BB9">
        <v>100</v>
      </c>
      <c r="BC9">
        <v>99.020185073765902</v>
      </c>
      <c r="BD9">
        <v>99.935088062569776</v>
      </c>
      <c r="BE9">
        <v>99.090920289259628</v>
      </c>
      <c r="BF9">
        <v>99.683163060369395</v>
      </c>
      <c r="BG9">
        <v>100</v>
      </c>
      <c r="BH9">
        <v>97.44656751466789</v>
      </c>
      <c r="BI9"/>
      <c r="BJ9"/>
      <c r="BK9"/>
      <c r="BL9"/>
      <c r="BM9"/>
      <c r="BN9"/>
      <c r="BO9"/>
      <c r="BP9"/>
      <c r="BQ9"/>
      <c r="BR9"/>
      <c r="BS9"/>
      <c r="BT9"/>
      <c r="BU9"/>
      <c r="BV9"/>
      <c r="BW9"/>
      <c r="BX9"/>
      <c r="BY9"/>
      <c r="BZ9"/>
      <c r="CA9"/>
      <c r="CB9"/>
      <c r="CC9"/>
      <c r="CD9"/>
      <c r="CE9"/>
      <c r="CF9"/>
      <c r="CG9"/>
      <c r="CH9"/>
      <c r="CI9"/>
      <c r="CJ9"/>
      <c r="CK9"/>
      <c r="CL9"/>
      <c r="CM9"/>
      <c r="CN9"/>
      <c r="CO9"/>
      <c r="CP9"/>
    </row>
    <row r="10">
      <c r="A10" t="s">
        <v>405</v>
      </c>
      <c r="B10">
        <v>2005</v>
      </c>
      <c r="C10" t="s">
        <v>408</v>
      </c>
      <c r="D10">
        <v>29</v>
      </c>
      <c r="E10" t="s">
        <v>57</v>
      </c>
      <c r="F10" t="s">
        <v>49</v>
      </c>
      <c r="G10" t="s">
        <v>426</v>
      </c>
      <c r="H10">
        <v>0.88294108705997876</v>
      </c>
      <c r="I10">
        <v>1.3910691165266811</v>
      </c>
      <c r="J10">
        <v>2.6294495334794341</v>
      </c>
      <c r="K10">
        <v>4.8534519761577002</v>
      </c>
      <c r="L10">
        <v>42.056364458446303</v>
      </c>
      <c r="M10">
        <v>4.7482948052375331</v>
      </c>
      <c r="N10">
        <v>16.316702864613859</v>
      </c>
      <c r="O10">
        <v>38.285092155808698</v>
      </c>
      <c r="P10">
        <v>64.976254474028906</v>
      </c>
      <c r="Q10">
        <v>79.046855491394879</v>
      </c>
      <c r="R10">
        <v>0.5735708645328319</v>
      </c>
      <c r="S10">
        <v>1.3775439987335021</v>
      </c>
      <c r="T10">
        <v>1.430011139258379</v>
      </c>
      <c r="U10">
        <v>2.2800652288438412</v>
      </c>
      <c r="V10">
        <v>18.651395638525031</v>
      </c>
      <c r="W10" t="s">
        <v>152</v>
      </c>
      <c r="X10" t="s">
        <v>153</v>
      </c>
      <c r="Y10" t="s">
        <v>154</v>
      </c>
      <c r="Z10" t="s">
        <v>155</v>
      </c>
      <c r="AA10" t="s">
        <v>156</v>
      </c>
      <c r="AB10" t="s">
        <v>157</v>
      </c>
      <c r="AC10" t="s">
        <v>158</v>
      </c>
      <c r="AD10" t="s">
        <v>159</v>
      </c>
      <c r="AE10" t="s">
        <v>160</v>
      </c>
      <c r="AF10" t="s">
        <v>161</v>
      </c>
      <c r="AG10" t="s">
        <v>162</v>
      </c>
      <c r="AH10" t="s">
        <v>163</v>
      </c>
      <c r="AI10" t="s">
        <v>164</v>
      </c>
      <c r="AJ10" t="s">
        <v>165</v>
      </c>
      <c r="AK10" t="s">
        <v>166</v>
      </c>
      <c r="AL10" t="s">
        <v>167</v>
      </c>
      <c r="AM10" t="s">
        <v>168</v>
      </c>
      <c r="AN10" t="s">
        <v>169</v>
      </c>
      <c r="AO10" t="s">
        <v>170</v>
      </c>
      <c r="AP10">
        <v>3.9509586683171491</v>
      </c>
      <c r="AQ10">
        <v>3.842910472814427</v>
      </c>
      <c r="AR10">
        <v>9.5761593960346083</v>
      </c>
      <c r="AS10">
        <v>0.059531429264141303</v>
      </c>
      <c r="AT10">
        <v>3.5104121178729999</v>
      </c>
      <c r="AU10">
        <v>2.6470342790701591</v>
      </c>
      <c r="AV10">
        <v>6.0957836911726577</v>
      </c>
      <c r="AW10">
        <v>5.8755887540355349</v>
      </c>
      <c r="AX10">
        <v>6.9355521716584043</v>
      </c>
      <c r="AY10">
        <v>25.053812563004101</v>
      </c>
      <c r="AZ10">
        <v>1.457042081426126</v>
      </c>
      <c r="BA10">
        <v>0</v>
      </c>
      <c r="BB10">
        <v>69.549624735790417</v>
      </c>
      <c r="BC10">
        <v>1.544450738224175</v>
      </c>
      <c r="BD10">
        <v>0.30889257640062961</v>
      </c>
      <c r="BE10">
        <v>4.7755057695462222</v>
      </c>
      <c r="BF10">
        <v>3.0790723112920042</v>
      </c>
      <c r="BG10">
        <v>0.93832594238079814</v>
      </c>
      <c r="BH10">
        <v>1.934491706959881</v>
      </c>
      <c r="BI10"/>
      <c r="BJ10"/>
      <c r="BK10"/>
      <c r="BL10"/>
      <c r="BM10"/>
      <c r="BN10"/>
      <c r="BO10"/>
      <c r="BP10"/>
      <c r="BQ10"/>
      <c r="BR10"/>
      <c r="BS10"/>
      <c r="BT10"/>
      <c r="BU10"/>
      <c r="BV10"/>
      <c r="BW10"/>
      <c r="BX10"/>
      <c r="BY10"/>
      <c r="BZ10"/>
      <c r="CA10"/>
      <c r="CB10"/>
      <c r="CC10"/>
      <c r="CD10"/>
      <c r="CE10"/>
      <c r="CF10"/>
      <c r="CG10"/>
      <c r="CH10"/>
      <c r="CI10"/>
      <c r="CJ10"/>
      <c r="CK10"/>
      <c r="CL10"/>
      <c r="CM10"/>
      <c r="CN10"/>
      <c r="CO10"/>
      <c r="CP10"/>
    </row>
    <row r="11">
      <c r="A11" t="s">
        <v>405</v>
      </c>
      <c r="B11">
        <v>2005</v>
      </c>
      <c r="C11" t="s">
        <v>408</v>
      </c>
      <c r="D11">
        <v>30</v>
      </c>
      <c r="E11" t="s">
        <v>57</v>
      </c>
      <c r="F11" t="s">
        <v>48</v>
      </c>
      <c r="G11" t="s">
        <v>214</v>
      </c>
      <c r="H11">
        <v>99.11705891294001</v>
      </c>
      <c r="I11">
        <v>98.608930883473278</v>
      </c>
      <c r="J11">
        <v>97.370550466520612</v>
      </c>
      <c r="K11">
        <v>95.146548023842257</v>
      </c>
      <c r="L11">
        <v>57.943635541553618</v>
      </c>
      <c r="M11">
        <v>95.251705194762451</v>
      </c>
      <c r="N11">
        <v>83.683297135386198</v>
      </c>
      <c r="O11">
        <v>61.714907844191522</v>
      </c>
      <c r="P11">
        <v>35.023745525971137</v>
      </c>
      <c r="Q11">
        <v>20.953144508605209</v>
      </c>
      <c r="R11">
        <v>99.426429135467146</v>
      </c>
      <c r="S11">
        <v>98.622456001266471</v>
      </c>
      <c r="T11">
        <v>98.569988860741617</v>
      </c>
      <c r="U11">
        <v>97.719934771156176</v>
      </c>
      <c r="V11">
        <v>81.348604361475054</v>
      </c>
      <c r="W11" t="s">
        <v>152</v>
      </c>
      <c r="X11" t="s">
        <v>153</v>
      </c>
      <c r="Y11" t="s">
        <v>154</v>
      </c>
      <c r="Z11" t="s">
        <v>155</v>
      </c>
      <c r="AA11" t="s">
        <v>156</v>
      </c>
      <c r="AB11" t="s">
        <v>157</v>
      </c>
      <c r="AC11" t="s">
        <v>158</v>
      </c>
      <c r="AD11" t="s">
        <v>159</v>
      </c>
      <c r="AE11" t="s">
        <v>160</v>
      </c>
      <c r="AF11" t="s">
        <v>161</v>
      </c>
      <c r="AG11" t="s">
        <v>162</v>
      </c>
      <c r="AH11" t="s">
        <v>163</v>
      </c>
      <c r="AI11" t="s">
        <v>164</v>
      </c>
      <c r="AJ11" t="s">
        <v>165</v>
      </c>
      <c r="AK11" t="s">
        <v>166</v>
      </c>
      <c r="AL11" t="s">
        <v>167</v>
      </c>
      <c r="AM11" t="s">
        <v>168</v>
      </c>
      <c r="AN11" t="s">
        <v>169</v>
      </c>
      <c r="AO11" t="s">
        <v>170</v>
      </c>
      <c r="AP11">
        <v>96.049041331682844</v>
      </c>
      <c r="AQ11">
        <v>96.157089527185576</v>
      </c>
      <c r="AR11">
        <v>90.42384060396563</v>
      </c>
      <c r="AS11">
        <v>99.94046857073586</v>
      </c>
      <c r="AT11">
        <v>96.489587882127012</v>
      </c>
      <c r="AU11">
        <v>97.352965720929859</v>
      </c>
      <c r="AV11">
        <v>93.904216308827273</v>
      </c>
      <c r="AW11">
        <v>94.124411245964509</v>
      </c>
      <c r="AX11">
        <v>93.064447828341514</v>
      </c>
      <c r="AY11">
        <v>74.946187436996084</v>
      </c>
      <c r="AZ11">
        <v>98.542957918573919</v>
      </c>
      <c r="BA11">
        <v>100</v>
      </c>
      <c r="BB11">
        <v>30.45037526420975</v>
      </c>
      <c r="BC11">
        <v>98.455549261775872</v>
      </c>
      <c r="BD11">
        <v>99.691107423599362</v>
      </c>
      <c r="BE11">
        <v>95.224494230453843</v>
      </c>
      <c r="BF11">
        <v>96.920927688708019</v>
      </c>
      <c r="BG11">
        <v>99.0616740576192</v>
      </c>
      <c r="BH11">
        <v>98.065508293040125</v>
      </c>
      <c r="BI11"/>
      <c r="BJ11"/>
      <c r="BK11"/>
      <c r="BL11"/>
      <c r="BM11"/>
      <c r="BN11"/>
      <c r="BO11"/>
      <c r="BP11"/>
      <c r="BQ11"/>
      <c r="BR11"/>
      <c r="BS11"/>
      <c r="BT11"/>
      <c r="BU11"/>
      <c r="BV11"/>
      <c r="BW11"/>
      <c r="BX11"/>
      <c r="BY11"/>
      <c r="BZ11"/>
      <c r="CA11"/>
      <c r="CB11"/>
      <c r="CC11"/>
      <c r="CD11"/>
      <c r="CE11"/>
      <c r="CF11"/>
      <c r="CG11"/>
      <c r="CH11"/>
      <c r="CI11"/>
      <c r="CJ11"/>
      <c r="CK11"/>
      <c r="CL11"/>
      <c r="CM11"/>
      <c r="CN11"/>
      <c r="CO11"/>
      <c r="CP11"/>
    </row>
    <row r="12">
      <c r="A12" t="s">
        <v>405</v>
      </c>
      <c r="B12">
        <v>2005</v>
      </c>
      <c r="C12" t="s">
        <v>408</v>
      </c>
      <c r="D12">
        <v>31</v>
      </c>
      <c r="E12" t="s">
        <v>103</v>
      </c>
      <c r="F12" t="s">
        <v>49</v>
      </c>
      <c r="G12" t="s">
        <v>427</v>
      </c>
      <c r="H12">
        <v>0.82404217591511131</v>
      </c>
      <c r="I12">
        <v>1.2757193379069309</v>
      </c>
      <c r="J12">
        <v>2.5315274417665239</v>
      </c>
      <c r="K12">
        <v>4.7422613992207232</v>
      </c>
      <c r="L12">
        <v>41.736270520147087</v>
      </c>
      <c r="M12">
        <v>4.7482948052375331</v>
      </c>
      <c r="N12">
        <v>15.944385397669519</v>
      </c>
      <c r="O12">
        <v>37.872555660154113</v>
      </c>
      <c r="P12">
        <v>64.896626886650466</v>
      </c>
      <c r="Q12">
        <v>79.046855491394879</v>
      </c>
      <c r="R12">
        <v>0.51711221450067624</v>
      </c>
      <c r="S12">
        <v>1.2680803643015099</v>
      </c>
      <c r="T12">
        <v>1.3619918503419439</v>
      </c>
      <c r="U12">
        <v>2.1584541160278521</v>
      </c>
      <c r="V12">
        <v>18.332885623898559</v>
      </c>
      <c r="W12" t="s">
        <v>152</v>
      </c>
      <c r="X12" t="s">
        <v>153</v>
      </c>
      <c r="Y12" t="s">
        <v>154</v>
      </c>
      <c r="Z12" t="s">
        <v>155</v>
      </c>
      <c r="AA12" t="s">
        <v>156</v>
      </c>
      <c r="AB12" t="s">
        <v>157</v>
      </c>
      <c r="AC12" t="s">
        <v>158</v>
      </c>
      <c r="AD12" t="s">
        <v>159</v>
      </c>
      <c r="AE12" t="s">
        <v>160</v>
      </c>
      <c r="AF12" t="s">
        <v>161</v>
      </c>
      <c r="AG12" t="s">
        <v>162</v>
      </c>
      <c r="AH12" t="s">
        <v>163</v>
      </c>
      <c r="AI12" t="s">
        <v>164</v>
      </c>
      <c r="AJ12" t="s">
        <v>165</v>
      </c>
      <c r="AK12" t="s">
        <v>166</v>
      </c>
      <c r="AL12" t="s">
        <v>167</v>
      </c>
      <c r="AM12" t="s">
        <v>168</v>
      </c>
      <c r="AN12" t="s">
        <v>169</v>
      </c>
      <c r="AO12" t="s">
        <v>170</v>
      </c>
      <c r="AP12">
        <v>3.0926964400403949</v>
      </c>
      <c r="AQ12">
        <v>3.842910472814427</v>
      </c>
      <c r="AR12">
        <v>9.5761593960346083</v>
      </c>
      <c r="AS12">
        <v>0.059531429264141303</v>
      </c>
      <c r="AT12">
        <v>3.5104121178729999</v>
      </c>
      <c r="AU12">
        <v>1.5555554447454649</v>
      </c>
      <c r="AV12">
        <v>5.7491170760826638</v>
      </c>
      <c r="AW12">
        <v>5.8755887540355349</v>
      </c>
      <c r="AX12">
        <v>6.9355521716584043</v>
      </c>
      <c r="AY12">
        <v>25.053812563004101</v>
      </c>
      <c r="AZ12">
        <v>1.457042081426126</v>
      </c>
      <c r="BA12">
        <v>0</v>
      </c>
      <c r="BB12">
        <v>69.473247585371325</v>
      </c>
      <c r="BC12">
        <v>1.544450738224175</v>
      </c>
      <c r="BD12">
        <v>0.30889257640062961</v>
      </c>
      <c r="BE12">
        <v>4.7755057695462222</v>
      </c>
      <c r="BF12">
        <v>3.0790723112920042</v>
      </c>
      <c r="BG12">
        <v>0.70938287090222618</v>
      </c>
      <c r="BH12">
        <v>1.654823735509225</v>
      </c>
      <c r="BI12"/>
      <c r="BJ12"/>
      <c r="BK12"/>
      <c r="BL12"/>
      <c r="BM12"/>
      <c r="BN12"/>
      <c r="BO12"/>
      <c r="BP12"/>
      <c r="BQ12"/>
      <c r="BR12"/>
      <c r="BS12"/>
      <c r="BT12"/>
      <c r="BU12"/>
      <c r="BV12"/>
      <c r="BW12"/>
      <c r="BX12"/>
      <c r="BY12"/>
      <c r="BZ12"/>
      <c r="CA12"/>
      <c r="CB12"/>
      <c r="CC12"/>
      <c r="CD12"/>
      <c r="CE12"/>
      <c r="CF12"/>
      <c r="CG12"/>
      <c r="CH12"/>
      <c r="CI12"/>
      <c r="CJ12"/>
      <c r="CK12"/>
      <c r="CL12"/>
      <c r="CM12"/>
      <c r="CN12"/>
      <c r="CO12"/>
      <c r="CP12"/>
    </row>
    <row r="13">
      <c r="A13" t="s">
        <v>405</v>
      </c>
      <c r="B13">
        <v>2005</v>
      </c>
      <c r="C13" t="s">
        <v>408</v>
      </c>
      <c r="D13">
        <v>32</v>
      </c>
      <c r="E13" t="s">
        <v>103</v>
      </c>
      <c r="F13" t="s">
        <v>48</v>
      </c>
      <c r="G13" t="s">
        <v>214</v>
      </c>
      <c r="H13">
        <v>99.17595782408489</v>
      </c>
      <c r="I13">
        <v>98.724280662093037</v>
      </c>
      <c r="J13">
        <v>97.468472558233515</v>
      </c>
      <c r="K13">
        <v>95.257738600779248</v>
      </c>
      <c r="L13">
        <v>58.263729479852813</v>
      </c>
      <c r="M13">
        <v>95.251705194762451</v>
      </c>
      <c r="N13">
        <v>84.055614602330564</v>
      </c>
      <c r="O13">
        <v>62.127444339846107</v>
      </c>
      <c r="P13">
        <v>35.103373113349583</v>
      </c>
      <c r="Q13">
        <v>20.953144508605209</v>
      </c>
      <c r="R13">
        <v>99.482887785499287</v>
      </c>
      <c r="S13">
        <v>98.731919635698461</v>
      </c>
      <c r="T13">
        <v>98.638008149658049</v>
      </c>
      <c r="U13">
        <v>97.841545883972174</v>
      </c>
      <c r="V13">
        <v>81.667114376101495</v>
      </c>
      <c r="W13" t="s">
        <v>152</v>
      </c>
      <c r="X13" t="s">
        <v>153</v>
      </c>
      <c r="Y13" t="s">
        <v>154</v>
      </c>
      <c r="Z13" t="s">
        <v>155</v>
      </c>
      <c r="AA13" t="s">
        <v>156</v>
      </c>
      <c r="AB13" t="s">
        <v>157</v>
      </c>
      <c r="AC13" t="s">
        <v>158</v>
      </c>
      <c r="AD13" t="s">
        <v>159</v>
      </c>
      <c r="AE13" t="s">
        <v>160</v>
      </c>
      <c r="AF13" t="s">
        <v>161</v>
      </c>
      <c r="AG13" t="s">
        <v>162</v>
      </c>
      <c r="AH13" t="s">
        <v>163</v>
      </c>
      <c r="AI13" t="s">
        <v>164</v>
      </c>
      <c r="AJ13" t="s">
        <v>165</v>
      </c>
      <c r="AK13" t="s">
        <v>166</v>
      </c>
      <c r="AL13" t="s">
        <v>167</v>
      </c>
      <c r="AM13" t="s">
        <v>168</v>
      </c>
      <c r="AN13" t="s">
        <v>169</v>
      </c>
      <c r="AO13" t="s">
        <v>170</v>
      </c>
      <c r="AP13">
        <v>96.907303559959615</v>
      </c>
      <c r="AQ13">
        <v>96.157089527185576</v>
      </c>
      <c r="AR13">
        <v>90.42384060396563</v>
      </c>
      <c r="AS13">
        <v>99.94046857073586</v>
      </c>
      <c r="AT13">
        <v>96.489587882127012</v>
      </c>
      <c r="AU13">
        <v>98.444444555254535</v>
      </c>
      <c r="AV13">
        <v>94.25088292391726</v>
      </c>
      <c r="AW13">
        <v>94.124411245964509</v>
      </c>
      <c r="AX13">
        <v>93.064447828341514</v>
      </c>
      <c r="AY13">
        <v>74.946187436996084</v>
      </c>
      <c r="AZ13">
        <v>98.542957918573919</v>
      </c>
      <c r="BA13">
        <v>100</v>
      </c>
      <c r="BB13">
        <v>30.526752414628842</v>
      </c>
      <c r="BC13">
        <v>98.455549261775872</v>
      </c>
      <c r="BD13">
        <v>99.691107423599362</v>
      </c>
      <c r="BE13">
        <v>95.224494230453843</v>
      </c>
      <c r="BF13">
        <v>96.920927688708019</v>
      </c>
      <c r="BG13">
        <v>99.290617129097754</v>
      </c>
      <c r="BH13">
        <v>98.34517626449076</v>
      </c>
      <c r="BI13"/>
      <c r="BJ13"/>
      <c r="BK13"/>
      <c r="BL13"/>
      <c r="BM13"/>
      <c r="BN13"/>
      <c r="BO13"/>
      <c r="BP13"/>
      <c r="BQ13"/>
      <c r="BR13"/>
      <c r="BS13"/>
      <c r="BT13"/>
      <c r="BU13"/>
      <c r="BV13"/>
      <c r="BW13"/>
      <c r="BX13"/>
      <c r="BY13"/>
      <c r="BZ13"/>
      <c r="CA13"/>
      <c r="CB13"/>
      <c r="CC13"/>
      <c r="CD13"/>
      <c r="CE13"/>
      <c r="CF13"/>
      <c r="CG13"/>
      <c r="CH13"/>
      <c r="CI13"/>
      <c r="CJ13"/>
      <c r="CK13"/>
      <c r="CL13"/>
      <c r="CM13"/>
      <c r="CN13"/>
      <c r="CO13"/>
      <c r="CP13"/>
    </row>
    <row r="14">
      <c r="A14" t="s">
        <v>405</v>
      </c>
      <c r="B14">
        <v>2005</v>
      </c>
      <c r="C14" t="s">
        <v>408</v>
      </c>
      <c r="D14">
        <v>35</v>
      </c>
      <c r="E14" t="s">
        <v>55</v>
      </c>
      <c r="F14" t="s">
        <v>49</v>
      </c>
      <c r="G14" t="s">
        <v>214</v>
      </c>
      <c r="H14">
        <v>34.319781410467861</v>
      </c>
      <c r="I14">
        <v>47.50383224136543</v>
      </c>
      <c r="J14">
        <v>58.976249076091321</v>
      </c>
      <c r="K14">
        <v>71.110303886797439</v>
      </c>
      <c r="L14">
        <v>89.111978809383118</v>
      </c>
      <c r="M14">
        <v>46.360450463596919</v>
      </c>
      <c r="N14">
        <v>70.25558186942277</v>
      </c>
      <c r="O14">
        <v>84.288347673880708</v>
      </c>
      <c r="P14">
        <v>92.231775078149809</v>
      </c>
      <c r="Q14">
        <v>94.465582687555468</v>
      </c>
      <c r="R14">
        <v>33.100388782487762</v>
      </c>
      <c r="S14">
        <v>46.257316248117831</v>
      </c>
      <c r="T14">
        <v>56.194893772297888</v>
      </c>
      <c r="U14">
        <v>66.247580864038312</v>
      </c>
      <c r="V14">
        <v>83.504399070911745</v>
      </c>
      <c r="W14" t="s">
        <v>152</v>
      </c>
      <c r="X14" t="s">
        <v>153</v>
      </c>
      <c r="Y14" t="s">
        <v>154</v>
      </c>
      <c r="Z14" t="s">
        <v>155</v>
      </c>
      <c r="AA14" t="s">
        <v>156</v>
      </c>
      <c r="AB14" t="s">
        <v>157</v>
      </c>
      <c r="AC14" t="s">
        <v>158</v>
      </c>
      <c r="AD14" t="s">
        <v>159</v>
      </c>
      <c r="AE14" t="s">
        <v>160</v>
      </c>
      <c r="AF14" t="s">
        <v>161</v>
      </c>
      <c r="AG14" t="s">
        <v>162</v>
      </c>
      <c r="AH14" t="s">
        <v>163</v>
      </c>
      <c r="AI14" t="s">
        <v>164</v>
      </c>
      <c r="AJ14" t="s">
        <v>165</v>
      </c>
      <c r="AK14" t="s">
        <v>166</v>
      </c>
      <c r="AL14" t="s">
        <v>167</v>
      </c>
      <c r="AM14" t="s">
        <v>168</v>
      </c>
      <c r="AN14" t="s">
        <v>169</v>
      </c>
      <c r="AO14" t="s">
        <v>170</v>
      </c>
      <c r="AP14">
        <v>58.512675505546767</v>
      </c>
      <c r="AQ14">
        <v>49.141443776816402</v>
      </c>
      <c r="AR14">
        <v>56.554219297348418</v>
      </c>
      <c r="AS14">
        <v>44.485773174501858</v>
      </c>
      <c r="AT14">
        <v>42.198533803361997</v>
      </c>
      <c r="AU14">
        <v>55.213531691029822</v>
      </c>
      <c r="AV14">
        <v>57.767538341524798</v>
      </c>
      <c r="AW14">
        <v>74.804318976111148</v>
      </c>
      <c r="AX14">
        <v>44.065614977886128</v>
      </c>
      <c r="AY14">
        <v>71.897244723344869</v>
      </c>
      <c r="AZ14">
        <v>26.989348033903369</v>
      </c>
      <c r="BA14">
        <v>36.315033412676833</v>
      </c>
      <c r="BB14">
        <v>93.661306196646947</v>
      </c>
      <c r="BC14">
        <v>33.625929761541236</v>
      </c>
      <c r="BD14">
        <v>63.310850006535723</v>
      </c>
      <c r="BE14">
        <v>52.694461421888647</v>
      </c>
      <c r="BF14">
        <v>54.429758261196611</v>
      </c>
      <c r="BG14">
        <v>83.830011972396562</v>
      </c>
      <c r="BH14">
        <v>56.08129975400373</v>
      </c>
      <c r="BI14"/>
      <c r="BJ14"/>
      <c r="BK14"/>
      <c r="BL14"/>
      <c r="BM14"/>
      <c r="BN14"/>
      <c r="BO14"/>
      <c r="BP14"/>
      <c r="BQ14"/>
      <c r="BR14"/>
      <c r="BS14"/>
      <c r="BT14"/>
      <c r="BU14"/>
      <c r="BV14"/>
      <c r="BW14"/>
      <c r="BX14"/>
      <c r="BY14"/>
      <c r="BZ14"/>
      <c r="CA14"/>
      <c r="CB14"/>
      <c r="CC14"/>
      <c r="CD14"/>
      <c r="CE14"/>
      <c r="CF14"/>
      <c r="CG14"/>
      <c r="CH14"/>
      <c r="CI14"/>
      <c r="CJ14"/>
      <c r="CK14"/>
      <c r="CL14"/>
      <c r="CM14"/>
      <c r="CN14"/>
      <c r="CO14"/>
      <c r="CP14"/>
    </row>
    <row r="15">
      <c r="A15" t="s">
        <v>405</v>
      </c>
      <c r="B15">
        <v>2005</v>
      </c>
      <c r="C15" t="s">
        <v>408</v>
      </c>
      <c r="D15">
        <v>36</v>
      </c>
      <c r="E15" t="s">
        <v>55</v>
      </c>
      <c r="F15" t="s">
        <v>48</v>
      </c>
      <c r="G15" t="s">
        <v>214</v>
      </c>
      <c r="H15">
        <v>65.680218589532359</v>
      </c>
      <c r="I15">
        <v>52.496167758634748</v>
      </c>
      <c r="J15">
        <v>41.023750923908509</v>
      </c>
      <c r="K15">
        <v>28.889696113202579</v>
      </c>
      <c r="L15">
        <v>10.88802119061689</v>
      </c>
      <c r="M15">
        <v>53.63954953640318</v>
      </c>
      <c r="N15">
        <v>29.744418130577412</v>
      </c>
      <c r="O15">
        <v>15.711652326119429</v>
      </c>
      <c r="P15">
        <v>7.7682249218501607</v>
      </c>
      <c r="Q15">
        <v>5.5344173124446074</v>
      </c>
      <c r="R15">
        <v>66.899611217512273</v>
      </c>
      <c r="S15">
        <v>53.74268375188219</v>
      </c>
      <c r="T15">
        <v>43.805106227702083</v>
      </c>
      <c r="U15">
        <v>33.752419135961759</v>
      </c>
      <c r="V15">
        <v>16.495600929088219</v>
      </c>
      <c r="W15" t="s">
        <v>152</v>
      </c>
      <c r="X15" t="s">
        <v>153</v>
      </c>
      <c r="Y15" t="s">
        <v>154</v>
      </c>
      <c r="Z15" t="s">
        <v>155</v>
      </c>
      <c r="AA15" t="s">
        <v>156</v>
      </c>
      <c r="AB15" t="s">
        <v>157</v>
      </c>
      <c r="AC15" t="s">
        <v>158</v>
      </c>
      <c r="AD15" t="s">
        <v>159</v>
      </c>
      <c r="AE15" t="s">
        <v>160</v>
      </c>
      <c r="AF15" t="s">
        <v>161</v>
      </c>
      <c r="AG15" t="s">
        <v>162</v>
      </c>
      <c r="AH15" t="s">
        <v>163</v>
      </c>
      <c r="AI15" t="s">
        <v>164</v>
      </c>
      <c r="AJ15" t="s">
        <v>165</v>
      </c>
      <c r="AK15" t="s">
        <v>166</v>
      </c>
      <c r="AL15" t="s">
        <v>167</v>
      </c>
      <c r="AM15" t="s">
        <v>168</v>
      </c>
      <c r="AN15" t="s">
        <v>169</v>
      </c>
      <c r="AO15" t="s">
        <v>170</v>
      </c>
      <c r="AP15">
        <v>41.487324494453112</v>
      </c>
      <c r="AQ15">
        <v>50.858556223183712</v>
      </c>
      <c r="AR15">
        <v>43.445780702651803</v>
      </c>
      <c r="AS15">
        <v>55.514226825498</v>
      </c>
      <c r="AT15">
        <v>57.801466196637989</v>
      </c>
      <c r="AU15">
        <v>44.786468308970193</v>
      </c>
      <c r="AV15">
        <v>42.232461658475131</v>
      </c>
      <c r="AW15">
        <v>25.195681023888771</v>
      </c>
      <c r="AX15">
        <v>55.934385022113887</v>
      </c>
      <c r="AY15">
        <v>28.10275527665528</v>
      </c>
      <c r="AZ15">
        <v>73.010651966096589</v>
      </c>
      <c r="BA15">
        <v>63.684966587322968</v>
      </c>
      <c r="BB15">
        <v>6.3386938033530278</v>
      </c>
      <c r="BC15">
        <v>66.374070238458728</v>
      </c>
      <c r="BD15">
        <v>36.689149993464227</v>
      </c>
      <c r="BE15">
        <v>47.30553857811136</v>
      </c>
      <c r="BF15">
        <v>45.570241738803183</v>
      </c>
      <c r="BG15">
        <v>16.16998802760348</v>
      </c>
      <c r="BH15">
        <v>43.918700245996241</v>
      </c>
      <c r="BI15"/>
      <c r="BJ15"/>
      <c r="BK15"/>
      <c r="BL15"/>
      <c r="BM15"/>
      <c r="BN15"/>
      <c r="BO15"/>
      <c r="BP15"/>
      <c r="BQ15"/>
      <c r="BR15"/>
      <c r="BS15"/>
      <c r="BT15"/>
      <c r="BU15"/>
      <c r="BV15"/>
      <c r="BW15"/>
      <c r="BX15"/>
      <c r="BY15"/>
      <c r="BZ15"/>
      <c r="CA15"/>
      <c r="CB15"/>
      <c r="CC15"/>
      <c r="CD15"/>
      <c r="CE15"/>
      <c r="CF15"/>
      <c r="CG15"/>
      <c r="CH15"/>
      <c r="CI15"/>
      <c r="CJ15"/>
      <c r="CK15"/>
      <c r="CL15"/>
      <c r="CM15"/>
      <c r="CN15"/>
      <c r="CO15"/>
      <c r="CP15"/>
    </row>
    <row r="16">
      <c r="A16" t="s">
        <v>405</v>
      </c>
      <c r="B16">
        <v>2005</v>
      </c>
      <c r="C16" t="s">
        <v>408</v>
      </c>
      <c r="D16">
        <v>37</v>
      </c>
      <c r="E16" t="s">
        <v>174</v>
      </c>
      <c r="F16" t="s">
        <v>49</v>
      </c>
      <c r="G16" t="s">
        <v>428</v>
      </c>
      <c r="H16">
        <v>39.217469367963638</v>
      </c>
      <c r="I16">
        <v>57.895954535321671</v>
      </c>
      <c r="J16">
        <v>66.066239654481933</v>
      </c>
      <c r="K16">
        <v>77.918709937835743</v>
      </c>
      <c r="L16">
        <v>92.241180186247462</v>
      </c>
      <c r="M16">
        <v>55.706534348046361</v>
      </c>
      <c r="N16">
        <v>77.991157894172488</v>
      </c>
      <c r="O16">
        <v>87.460496789920811</v>
      </c>
      <c r="P16">
        <v>94.03463840267132</v>
      </c>
      <c r="Q16">
        <v>94.498616629556636</v>
      </c>
      <c r="R16">
        <v>37.606295661918843</v>
      </c>
      <c r="S16">
        <v>55.894744886927612</v>
      </c>
      <c r="T16">
        <v>64.37027563697815</v>
      </c>
      <c r="U16">
        <v>72.612189917987067</v>
      </c>
      <c r="V16">
        <v>88.993291948033573</v>
      </c>
      <c r="W16" t="s">
        <v>152</v>
      </c>
      <c r="X16" t="s">
        <v>153</v>
      </c>
      <c r="Y16" t="s">
        <v>154</v>
      </c>
      <c r="Z16" t="s">
        <v>155</v>
      </c>
      <c r="AA16" t="s">
        <v>156</v>
      </c>
      <c r="AB16" t="s">
        <v>157</v>
      </c>
      <c r="AC16" t="s">
        <v>158</v>
      </c>
      <c r="AD16" t="s">
        <v>159</v>
      </c>
      <c r="AE16" t="s">
        <v>160</v>
      </c>
      <c r="AF16" t="s">
        <v>161</v>
      </c>
      <c r="AG16" t="s">
        <v>162</v>
      </c>
      <c r="AH16" t="s">
        <v>163</v>
      </c>
      <c r="AI16" t="s">
        <v>164</v>
      </c>
      <c r="AJ16" t="s">
        <v>165</v>
      </c>
      <c r="AK16" t="s">
        <v>166</v>
      </c>
      <c r="AL16" t="s">
        <v>167</v>
      </c>
      <c r="AM16" t="s">
        <v>168</v>
      </c>
      <c r="AN16" t="s">
        <v>169</v>
      </c>
      <c r="AO16" t="s">
        <v>170</v>
      </c>
      <c r="AP16">
        <v>79.545960284428133</v>
      </c>
      <c r="AQ16">
        <v>62.432520305995077</v>
      </c>
      <c r="AR16">
        <v>57.370842702322719</v>
      </c>
      <c r="AS16">
        <v>45.493567195554903</v>
      </c>
      <c r="AT16">
        <v>51.083202641213731</v>
      </c>
      <c r="AU16">
        <v>55.45076574407318</v>
      </c>
      <c r="AV16">
        <v>69.876572658298457</v>
      </c>
      <c r="AW16">
        <v>85.086153419531655</v>
      </c>
      <c r="AX16">
        <v>52.896912761019863</v>
      </c>
      <c r="AY16">
        <v>77.207614102851338</v>
      </c>
      <c r="AZ16">
        <v>50.007305466670033</v>
      </c>
      <c r="BA16">
        <v>37.955902020762281</v>
      </c>
      <c r="BB16">
        <v>93.511812807247225</v>
      </c>
      <c r="BC16">
        <v>53.428306922626753</v>
      </c>
      <c r="BD16">
        <v>62.375692653155873</v>
      </c>
      <c r="BE16">
        <v>58.337874447912228</v>
      </c>
      <c r="BF16">
        <v>62.73741314572861</v>
      </c>
      <c r="BG16">
        <v>84.055502414386794</v>
      </c>
      <c r="BH16">
        <v>70.814884605249944</v>
      </c>
      <c r="BI16"/>
      <c r="BJ16"/>
      <c r="BK16"/>
      <c r="BL16"/>
      <c r="BM16"/>
      <c r="BN16"/>
      <c r="BO16"/>
      <c r="BP16"/>
      <c r="BQ16"/>
      <c r="BR16"/>
      <c r="BS16"/>
      <c r="BT16"/>
      <c r="BU16"/>
      <c r="BV16"/>
      <c r="BW16"/>
      <c r="BX16"/>
      <c r="BY16"/>
      <c r="BZ16"/>
      <c r="CA16"/>
      <c r="CB16"/>
      <c r="CC16"/>
      <c r="CD16"/>
      <c r="CE16"/>
      <c r="CF16"/>
      <c r="CG16"/>
      <c r="CH16"/>
      <c r="CI16"/>
      <c r="CJ16"/>
      <c r="CK16"/>
      <c r="CL16"/>
      <c r="CM16"/>
      <c r="CN16"/>
      <c r="CO16"/>
      <c r="CP16"/>
    </row>
    <row r="17">
      <c r="A17" t="s">
        <v>405</v>
      </c>
      <c r="B17">
        <v>2005</v>
      </c>
      <c r="C17" t="s">
        <v>408</v>
      </c>
      <c r="D17">
        <v>38</v>
      </c>
      <c r="E17" t="s">
        <v>174</v>
      </c>
      <c r="F17" t="s">
        <v>48</v>
      </c>
      <c r="G17" t="s">
        <v>214</v>
      </c>
      <c r="H17">
        <v>60.782530632036242</v>
      </c>
      <c r="I17">
        <v>42.104045464678187</v>
      </c>
      <c r="J17">
        <v>33.933760345517918</v>
      </c>
      <c r="K17">
        <v>22.081290062164051</v>
      </c>
      <c r="L17">
        <v>7.7588198137525008</v>
      </c>
      <c r="M17">
        <v>44.293465651953703</v>
      </c>
      <c r="N17">
        <v>22.008842105827451</v>
      </c>
      <c r="O17">
        <v>12.53950321007925</v>
      </c>
      <c r="P17">
        <v>5.9653615973287106</v>
      </c>
      <c r="Q17">
        <v>5.5013833704434152</v>
      </c>
      <c r="R17">
        <v>62.393704338081079</v>
      </c>
      <c r="S17">
        <v>44.105255113072303</v>
      </c>
      <c r="T17">
        <v>35.62972436302185</v>
      </c>
      <c r="U17">
        <v>27.387810082012791</v>
      </c>
      <c r="V17">
        <v>11.006708051966379</v>
      </c>
      <c r="W17" t="s">
        <v>152</v>
      </c>
      <c r="X17" t="s">
        <v>153</v>
      </c>
      <c r="Y17" t="s">
        <v>154</v>
      </c>
      <c r="Z17" t="s">
        <v>155</v>
      </c>
      <c r="AA17" t="s">
        <v>156</v>
      </c>
      <c r="AB17" t="s">
        <v>157</v>
      </c>
      <c r="AC17" t="s">
        <v>158</v>
      </c>
      <c r="AD17" t="s">
        <v>159</v>
      </c>
      <c r="AE17" t="s">
        <v>160</v>
      </c>
      <c r="AF17" t="s">
        <v>161</v>
      </c>
      <c r="AG17" t="s">
        <v>162</v>
      </c>
      <c r="AH17" t="s">
        <v>163</v>
      </c>
      <c r="AI17" t="s">
        <v>164</v>
      </c>
      <c r="AJ17" t="s">
        <v>165</v>
      </c>
      <c r="AK17" t="s">
        <v>166</v>
      </c>
      <c r="AL17" t="s">
        <v>167</v>
      </c>
      <c r="AM17" t="s">
        <v>168</v>
      </c>
      <c r="AN17" t="s">
        <v>169</v>
      </c>
      <c r="AO17" t="s">
        <v>170</v>
      </c>
      <c r="AP17">
        <v>20.454039715571749</v>
      </c>
      <c r="AQ17">
        <v>37.56747969400493</v>
      </c>
      <c r="AR17">
        <v>42.629157297677423</v>
      </c>
      <c r="AS17">
        <v>54.506432804444977</v>
      </c>
      <c r="AT17">
        <v>48.916797358786283</v>
      </c>
      <c r="AU17">
        <v>44.54923425592682</v>
      </c>
      <c r="AV17">
        <v>30.123427341701511</v>
      </c>
      <c r="AW17">
        <v>14.9138465804683</v>
      </c>
      <c r="AX17">
        <v>47.103087238980223</v>
      </c>
      <c r="AY17">
        <v>22.792385897148741</v>
      </c>
      <c r="AZ17">
        <v>49.992694533329917</v>
      </c>
      <c r="BA17">
        <v>62.044097979237549</v>
      </c>
      <c r="BB17">
        <v>6.4881871927527843</v>
      </c>
      <c r="BC17">
        <v>46.571693077373197</v>
      </c>
      <c r="BD17">
        <v>37.624307346844063</v>
      </c>
      <c r="BE17">
        <v>41.662125552087723</v>
      </c>
      <c r="BF17">
        <v>37.262586854271483</v>
      </c>
      <c r="BG17">
        <v>15.9444975856133</v>
      </c>
      <c r="BH17">
        <v>29.185115394750039</v>
      </c>
      <c r="BI17"/>
      <c r="BJ17"/>
      <c r="BK17"/>
      <c r="BL17"/>
      <c r="BM17"/>
      <c r="BN17"/>
      <c r="BO17"/>
      <c r="BP17"/>
      <c r="BQ17"/>
      <c r="BR17"/>
      <c r="BS17"/>
      <c r="BT17"/>
      <c r="BU17"/>
      <c r="BV17"/>
      <c r="BW17"/>
      <c r="BX17"/>
      <c r="BY17"/>
      <c r="BZ17"/>
      <c r="CA17"/>
      <c r="CB17"/>
      <c r="CC17"/>
      <c r="CD17"/>
      <c r="CE17"/>
      <c r="CF17"/>
      <c r="CG17"/>
      <c r="CH17"/>
      <c r="CI17"/>
      <c r="CJ17"/>
      <c r="CK17"/>
      <c r="CL17"/>
      <c r="CM17"/>
      <c r="CN17"/>
      <c r="CO17"/>
      <c r="CP17"/>
    </row>
    <row r="18">
      <c r="A18" t="s">
        <v>405</v>
      </c>
      <c r="B18">
        <v>2005</v>
      </c>
      <c r="C18" t="s">
        <v>408</v>
      </c>
      <c r="D18">
        <v>41</v>
      </c>
      <c r="E18" t="s">
        <v>56</v>
      </c>
      <c r="F18" t="s">
        <v>49</v>
      </c>
      <c r="G18" t="s">
        <v>214</v>
      </c>
      <c r="H18">
        <v>2.674552524609016</v>
      </c>
      <c r="I18">
        <v>1.59054395923263</v>
      </c>
      <c r="J18">
        <v>1.270073912089589</v>
      </c>
      <c r="K18">
        <v>1.0880472286390961</v>
      </c>
      <c r="L18">
        <v>0.31149013293406302</v>
      </c>
      <c r="M18">
        <v>2.1807287983564181</v>
      </c>
      <c r="N18">
        <v>0.44199976580514988</v>
      </c>
      <c r="O18">
        <v>0.1125085120168835</v>
      </c>
      <c r="P18">
        <v>0.13734980881401851</v>
      </c>
      <c r="Q18">
        <v>0</v>
      </c>
      <c r="R18">
        <v>2.824685248101134</v>
      </c>
      <c r="S18">
        <v>1.657030194596816</v>
      </c>
      <c r="T18">
        <v>1.243558468730851</v>
      </c>
      <c r="U18">
        <v>1.3461799893513979</v>
      </c>
      <c r="V18">
        <v>0.60057259433760435</v>
      </c>
      <c r="W18" t="s">
        <v>152</v>
      </c>
      <c r="X18" t="s">
        <v>153</v>
      </c>
      <c r="Y18" t="s">
        <v>154</v>
      </c>
      <c r="Z18" t="s">
        <v>155</v>
      </c>
      <c r="AA18" t="s">
        <v>156</v>
      </c>
      <c r="AB18" t="s">
        <v>157</v>
      </c>
      <c r="AC18" t="s">
        <v>158</v>
      </c>
      <c r="AD18" t="s">
        <v>159</v>
      </c>
      <c r="AE18" t="s">
        <v>160</v>
      </c>
      <c r="AF18" t="s">
        <v>161</v>
      </c>
      <c r="AG18" t="s">
        <v>162</v>
      </c>
      <c r="AH18" t="s">
        <v>163</v>
      </c>
      <c r="AI18" t="s">
        <v>164</v>
      </c>
      <c r="AJ18" t="s">
        <v>165</v>
      </c>
      <c r="AK18" t="s">
        <v>166</v>
      </c>
      <c r="AL18" t="s">
        <v>167</v>
      </c>
      <c r="AM18" t="s">
        <v>168</v>
      </c>
      <c r="AN18" t="s">
        <v>169</v>
      </c>
      <c r="AO18" t="s">
        <v>170</v>
      </c>
      <c r="AP18">
        <v>2.1332229041005348</v>
      </c>
      <c r="AQ18">
        <v>1.200680398144613</v>
      </c>
      <c r="AR18">
        <v>0.15946765101423041</v>
      </c>
      <c r="AS18">
        <v>4.6728475520603947</v>
      </c>
      <c r="AT18">
        <v>3.01663355701083</v>
      </c>
      <c r="AU18">
        <v>0.065656799956238202</v>
      </c>
      <c r="AV18">
        <v>2.2072105807099511</v>
      </c>
      <c r="AW18">
        <v>0.64226473195159195</v>
      </c>
      <c r="AX18">
        <v>0.75473679890790124</v>
      </c>
      <c r="AY18">
        <v>1.602710089395647</v>
      </c>
      <c r="AZ18">
        <v>6.3228603082549473</v>
      </c>
      <c r="BA18">
        <v>15.36583521728482</v>
      </c>
      <c r="BB18">
        <v>0</v>
      </c>
      <c r="BC18">
        <v>0.4838032933413991</v>
      </c>
      <c r="BD18">
        <v>0.67525351154570601</v>
      </c>
      <c r="BE18">
        <v>0.68587294216682804</v>
      </c>
      <c r="BF18">
        <v>0.41105898210455077</v>
      </c>
      <c r="BG18">
        <v>0.044881409769952703</v>
      </c>
      <c r="BH18">
        <v>3.6024247605905311</v>
      </c>
      <c r="BI18"/>
      <c r="BJ18"/>
      <c r="BK18"/>
      <c r="BL18"/>
      <c r="BM18"/>
      <c r="BN18"/>
      <c r="BO18"/>
      <c r="BP18"/>
      <c r="BQ18"/>
      <c r="BR18"/>
      <c r="BS18"/>
      <c r="BT18"/>
      <c r="BU18"/>
      <c r="BV18"/>
      <c r="BW18"/>
      <c r="BX18"/>
      <c r="BY18"/>
      <c r="BZ18"/>
      <c r="CA18"/>
      <c r="CB18"/>
      <c r="CC18"/>
      <c r="CD18"/>
      <c r="CE18"/>
      <c r="CF18"/>
      <c r="CG18"/>
      <c r="CH18"/>
      <c r="CI18"/>
      <c r="CJ18"/>
      <c r="CK18"/>
      <c r="CL18"/>
      <c r="CM18"/>
      <c r="CN18"/>
      <c r="CO18"/>
      <c r="CP18"/>
    </row>
    <row r="19">
      <c r="A19" t="s">
        <v>405</v>
      </c>
      <c r="B19">
        <v>2005</v>
      </c>
      <c r="C19" t="s">
        <v>408</v>
      </c>
      <c r="D19">
        <v>42</v>
      </c>
      <c r="E19" t="s">
        <v>56</v>
      </c>
      <c r="F19" t="s">
        <v>48</v>
      </c>
      <c r="G19" t="s">
        <v>429</v>
      </c>
      <c r="H19">
        <v>97.325447475390973</v>
      </c>
      <c r="I19">
        <v>98.409456040767367</v>
      </c>
      <c r="J19">
        <v>98.729926087910428</v>
      </c>
      <c r="K19">
        <v>98.911952771360873</v>
      </c>
      <c r="L19">
        <v>99.688509867065946</v>
      </c>
      <c r="M19">
        <v>97.819271201643616</v>
      </c>
      <c r="N19">
        <v>99.55800023419485</v>
      </c>
      <c r="O19">
        <v>99.887491487983112</v>
      </c>
      <c r="P19">
        <v>99.862650191185992</v>
      </c>
      <c r="Q19">
        <v>100</v>
      </c>
      <c r="R19">
        <v>97.175314751898895</v>
      </c>
      <c r="S19">
        <v>98.342969805403129</v>
      </c>
      <c r="T19">
        <v>98.756441531269161</v>
      </c>
      <c r="U19">
        <v>98.653820010648602</v>
      </c>
      <c r="V19">
        <v>99.399427405662379</v>
      </c>
      <c r="W19" t="s">
        <v>152</v>
      </c>
      <c r="X19" t="s">
        <v>153</v>
      </c>
      <c r="Y19" t="s">
        <v>154</v>
      </c>
      <c r="Z19" t="s">
        <v>155</v>
      </c>
      <c r="AA19" t="s">
        <v>156</v>
      </c>
      <c r="AB19" t="s">
        <v>157</v>
      </c>
      <c r="AC19" t="s">
        <v>158</v>
      </c>
      <c r="AD19" t="s">
        <v>159</v>
      </c>
      <c r="AE19" t="s">
        <v>160</v>
      </c>
      <c r="AF19" t="s">
        <v>161</v>
      </c>
      <c r="AG19" t="s">
        <v>162</v>
      </c>
      <c r="AH19" t="s">
        <v>163</v>
      </c>
      <c r="AI19" t="s">
        <v>164</v>
      </c>
      <c r="AJ19" t="s">
        <v>165</v>
      </c>
      <c r="AK19" t="s">
        <v>166</v>
      </c>
      <c r="AL19" t="s">
        <v>167</v>
      </c>
      <c r="AM19" t="s">
        <v>168</v>
      </c>
      <c r="AN19" t="s">
        <v>169</v>
      </c>
      <c r="AO19" t="s">
        <v>170</v>
      </c>
      <c r="AP19">
        <v>97.866777095899451</v>
      </c>
      <c r="AQ19">
        <v>98.799319601855373</v>
      </c>
      <c r="AR19">
        <v>99.840532348985775</v>
      </c>
      <c r="AS19">
        <v>95.32715244793954</v>
      </c>
      <c r="AT19">
        <v>96.983366442989166</v>
      </c>
      <c r="AU19">
        <v>99.93434320004377</v>
      </c>
      <c r="AV19">
        <v>97.792789419290031</v>
      </c>
      <c r="AW19">
        <v>99.357735268048444</v>
      </c>
      <c r="AX19">
        <v>99.245263201092101</v>
      </c>
      <c r="AY19">
        <v>98.397289910604357</v>
      </c>
      <c r="AZ19">
        <v>93.677139691744998</v>
      </c>
      <c r="BA19">
        <v>84.634164782715132</v>
      </c>
      <c r="BB19">
        <v>100</v>
      </c>
      <c r="BC19">
        <v>99.51619670665859</v>
      </c>
      <c r="BD19">
        <v>99.324746488454281</v>
      </c>
      <c r="BE19">
        <v>99.31412705783319</v>
      </c>
      <c r="BF19">
        <v>99.588941017895451</v>
      </c>
      <c r="BG19">
        <v>99.955118590230043</v>
      </c>
      <c r="BH19">
        <v>96.397575239409463</v>
      </c>
      <c r="BI19"/>
      <c r="BJ19"/>
      <c r="BK19"/>
      <c r="BL19"/>
      <c r="BM19"/>
      <c r="BN19"/>
      <c r="BO19"/>
      <c r="BP19"/>
      <c r="BQ19"/>
      <c r="BR19"/>
      <c r="BS19"/>
      <c r="BT19"/>
      <c r="BU19"/>
      <c r="BV19"/>
      <c r="BW19"/>
      <c r="BX19"/>
      <c r="BY19"/>
      <c r="BZ19"/>
      <c r="CA19"/>
      <c r="CB19"/>
      <c r="CC19"/>
      <c r="CD19"/>
      <c r="CE19"/>
      <c r="CF19"/>
      <c r="CG19"/>
      <c r="CH19"/>
      <c r="CI19"/>
      <c r="CJ19"/>
      <c r="CK19"/>
      <c r="CL19"/>
      <c r="CM19"/>
      <c r="CN19"/>
      <c r="CO19"/>
      <c r="CP19"/>
    </row>
    <row r="20">
      <c r="A20" t="s">
        <v>405</v>
      </c>
      <c r="B20">
        <v>2005</v>
      </c>
      <c r="C20" t="s">
        <v>408</v>
      </c>
      <c r="D20">
        <v>58</v>
      </c>
      <c r="E20" t="s">
        <v>177</v>
      </c>
      <c r="F20" t="s">
        <v>178</v>
      </c>
      <c r="G20" t="s">
        <v>214</v>
      </c>
      <c r="H20">
        <v>0.43565827221151721</v>
      </c>
      <c r="I20">
        <v>0.49174331961946061</v>
      </c>
      <c r="J20">
        <v>1.2036011477278501</v>
      </c>
      <c r="K20">
        <v>2.6285575598568269</v>
      </c>
      <c r="L20">
        <v>38.325819461885629</v>
      </c>
      <c r="M20">
        <v>3.4577223732134952</v>
      </c>
      <c r="N20">
        <v>12.789009354416381</v>
      </c>
      <c r="O20">
        <v>33.560904396578181</v>
      </c>
      <c r="P20">
        <v>63.889740503837643</v>
      </c>
      <c r="Q20">
        <v>78.030819673704585</v>
      </c>
      <c r="R20">
        <v>0.25098152481235497</v>
      </c>
      <c r="S20">
        <v>0.28259958145099862</v>
      </c>
      <c r="T20">
        <v>0.72206091891231294</v>
      </c>
      <c r="U20">
        <v>0.79835945976194944</v>
      </c>
      <c r="V20">
        <v>14.06386731552927</v>
      </c>
      <c r="W20" t="s">
        <v>152</v>
      </c>
      <c r="X20" t="s">
        <v>153</v>
      </c>
      <c r="Y20" t="s">
        <v>154</v>
      </c>
      <c r="Z20" t="s">
        <v>155</v>
      </c>
      <c r="AA20" t="s">
        <v>156</v>
      </c>
      <c r="AB20" t="s">
        <v>157</v>
      </c>
      <c r="AC20" t="s">
        <v>158</v>
      </c>
      <c r="AD20" t="s">
        <v>159</v>
      </c>
      <c r="AE20" t="s">
        <v>160</v>
      </c>
      <c r="AF20" t="s">
        <v>161</v>
      </c>
      <c r="AG20" t="s">
        <v>162</v>
      </c>
      <c r="AH20" t="s">
        <v>163</v>
      </c>
      <c r="AI20" t="s">
        <v>164</v>
      </c>
      <c r="AJ20" t="s">
        <v>165</v>
      </c>
      <c r="AK20" t="s">
        <v>166</v>
      </c>
      <c r="AL20" t="s">
        <v>167</v>
      </c>
      <c r="AM20" t="s">
        <v>168</v>
      </c>
      <c r="AN20" t="s">
        <v>169</v>
      </c>
      <c r="AO20" t="s">
        <v>170</v>
      </c>
      <c r="AP20">
        <v>2.2926773904256308</v>
      </c>
      <c r="AQ20">
        <v>3.716371227339657</v>
      </c>
      <c r="AR20">
        <v>5.3521696588943062</v>
      </c>
      <c r="AS20">
        <v>0.0057045853480983998</v>
      </c>
      <c r="AT20">
        <v>2.3783904823127888</v>
      </c>
      <c r="AU20">
        <v>0.95154565043691197</v>
      </c>
      <c r="AV20">
        <v>3.964170306204847</v>
      </c>
      <c r="AW20">
        <v>2.744953124301091</v>
      </c>
      <c r="AX20">
        <v>4.6785036786065746</v>
      </c>
      <c r="AY20">
        <v>23.6013175899886</v>
      </c>
      <c r="AZ20">
        <v>1.271928554316766</v>
      </c>
      <c r="BA20">
        <v>0</v>
      </c>
      <c r="BB20">
        <v>66.007113434739523</v>
      </c>
      <c r="BC20">
        <v>0.98662023606197879</v>
      </c>
      <c r="BD20">
        <v>0.15444628820031481</v>
      </c>
      <c r="BE20">
        <v>1.31623198856385</v>
      </c>
      <c r="BF20">
        <v>3.0790723112920042</v>
      </c>
      <c r="BG20">
        <v>0.5502727084325767</v>
      </c>
      <c r="BH20">
        <v>1.604764375563587</v>
      </c>
      <c r="BI20"/>
      <c r="BJ20"/>
      <c r="BK20"/>
      <c r="BL20"/>
      <c r="BM20"/>
      <c r="BN20"/>
      <c r="BO20"/>
      <c r="BP20"/>
      <c r="BQ20"/>
      <c r="BR20"/>
      <c r="BS20"/>
      <c r="BT20"/>
      <c r="BU20"/>
      <c r="BV20"/>
      <c r="BW20"/>
      <c r="BX20"/>
      <c r="BY20"/>
      <c r="BZ20"/>
      <c r="CA20"/>
      <c r="CB20"/>
      <c r="CC20"/>
      <c r="CD20"/>
      <c r="CE20"/>
      <c r="CF20"/>
      <c r="CG20"/>
      <c r="CH20"/>
      <c r="CI20"/>
      <c r="CJ20"/>
      <c r="CK20"/>
      <c r="CL20"/>
      <c r="CM20"/>
      <c r="CN20"/>
      <c r="CO20"/>
      <c r="CP20"/>
    </row>
    <row r="21">
      <c r="A21" t="s">
        <v>405</v>
      </c>
      <c r="B21">
        <v>2005</v>
      </c>
      <c r="C21" t="s">
        <v>408</v>
      </c>
      <c r="D21">
        <v>59</v>
      </c>
      <c r="E21" t="s">
        <v>177</v>
      </c>
      <c r="F21" t="s">
        <v>179</v>
      </c>
      <c r="G21" t="s">
        <v>214</v>
      </c>
      <c r="H21">
        <v>0.38846291646374509</v>
      </c>
      <c r="I21">
        <v>0.78404628057618386</v>
      </c>
      <c r="J21">
        <v>1.327926294038674</v>
      </c>
      <c r="K21">
        <v>2.114661590200849</v>
      </c>
      <c r="L21">
        <v>3.41045105826149</v>
      </c>
      <c r="M21">
        <v>1.290907464650161</v>
      </c>
      <c r="N21">
        <v>3.1553760432531401</v>
      </c>
      <c r="O21">
        <v>4.311651263575909</v>
      </c>
      <c r="P21">
        <v>1.0068863828128189</v>
      </c>
      <c r="Q21">
        <v>1.0160358176902891</v>
      </c>
      <c r="R21">
        <v>0.26616601157969921</v>
      </c>
      <c r="S21">
        <v>0.98560561171676986</v>
      </c>
      <c r="T21">
        <v>0.6399309314296312</v>
      </c>
      <c r="U21">
        <v>1.3601552325646069</v>
      </c>
      <c r="V21">
        <v>4.2732167869602717</v>
      </c>
      <c r="W21" t="s">
        <v>152</v>
      </c>
      <c r="X21" t="s">
        <v>153</v>
      </c>
      <c r="Y21" t="s">
        <v>154</v>
      </c>
      <c r="Z21" t="s">
        <v>155</v>
      </c>
      <c r="AA21" t="s">
        <v>156</v>
      </c>
      <c r="AB21" t="s">
        <v>157</v>
      </c>
      <c r="AC21" t="s">
        <v>158</v>
      </c>
      <c r="AD21" t="s">
        <v>159</v>
      </c>
      <c r="AE21" t="s">
        <v>160</v>
      </c>
      <c r="AF21" t="s">
        <v>161</v>
      </c>
      <c r="AG21" t="s">
        <v>162</v>
      </c>
      <c r="AH21" t="s">
        <v>163</v>
      </c>
      <c r="AI21" t="s">
        <v>164</v>
      </c>
      <c r="AJ21" t="s">
        <v>165</v>
      </c>
      <c r="AK21" t="s">
        <v>166</v>
      </c>
      <c r="AL21" t="s">
        <v>167</v>
      </c>
      <c r="AM21" t="s">
        <v>168</v>
      </c>
      <c r="AN21" t="s">
        <v>169</v>
      </c>
      <c r="AO21" t="s">
        <v>170</v>
      </c>
      <c r="AP21">
        <v>0.80034929721136217</v>
      </c>
      <c r="AQ21">
        <v>0.12653924547477061</v>
      </c>
      <c r="AR21">
        <v>4.2239897371403021</v>
      </c>
      <c r="AS21">
        <v>0.053845700573280697</v>
      </c>
      <c r="AT21">
        <v>1.1345048297642899</v>
      </c>
      <c r="AU21">
        <v>0.60400979430855317</v>
      </c>
      <c r="AV21">
        <v>1.784946769877815</v>
      </c>
      <c r="AW21">
        <v>3.1306356297344449</v>
      </c>
      <c r="AX21">
        <v>2.258646253430364</v>
      </c>
      <c r="AY21">
        <v>1.452494973015491</v>
      </c>
      <c r="AZ21">
        <v>0.18511352710936049</v>
      </c>
      <c r="BA21">
        <v>0</v>
      </c>
      <c r="BB21">
        <v>3.4661341506318308</v>
      </c>
      <c r="BC21">
        <v>0.55783050216219587</v>
      </c>
      <c r="BD21">
        <v>0.15444628820031481</v>
      </c>
      <c r="BE21">
        <v>3.4592737809823721</v>
      </c>
      <c r="BF21">
        <v>0</v>
      </c>
      <c r="BG21">
        <v>0.15911016246964929</v>
      </c>
      <c r="BH21">
        <v>0.050059359945637101</v>
      </c>
      <c r="BI21"/>
      <c r="BJ21"/>
      <c r="BK21"/>
      <c r="BL21"/>
      <c r="BM21"/>
      <c r="BN21"/>
      <c r="BO21"/>
      <c r="BP21"/>
      <c r="BQ21"/>
      <c r="BR21"/>
      <c r="BS21"/>
      <c r="BT21"/>
      <c r="BU21"/>
      <c r="BV21"/>
      <c r="BW21"/>
      <c r="BX21"/>
      <c r="BY21"/>
      <c r="BZ21"/>
      <c r="CA21"/>
      <c r="CB21"/>
      <c r="CC21"/>
      <c r="CD21"/>
      <c r="CE21"/>
      <c r="CF21"/>
      <c r="CG21"/>
      <c r="CH21"/>
      <c r="CI21"/>
      <c r="CJ21"/>
      <c r="CK21"/>
      <c r="CL21"/>
      <c r="CM21"/>
      <c r="CN21"/>
      <c r="CO21"/>
      <c r="CP21"/>
    </row>
    <row r="22">
      <c r="A22" t="s">
        <v>405</v>
      </c>
      <c r="B22">
        <v>2005</v>
      </c>
      <c r="C22" t="s">
        <v>408</v>
      </c>
      <c r="D22">
        <v>60</v>
      </c>
      <c r="E22" t="s">
        <v>177</v>
      </c>
      <c r="F22" t="s">
        <v>180</v>
      </c>
      <c r="G22" t="s">
        <v>214</v>
      </c>
      <c r="H22">
        <v>0.0589034746271496</v>
      </c>
      <c r="I22">
        <v>0.1153497786197497</v>
      </c>
      <c r="J22">
        <v>0.097922091712909401</v>
      </c>
      <c r="K22">
        <v>0.1112043824945553</v>
      </c>
      <c r="L22">
        <v>0.32009393829919708</v>
      </c>
      <c r="M22">
        <v>0</v>
      </c>
      <c r="N22">
        <v>0.37231746694434659</v>
      </c>
      <c r="O22">
        <v>0.41253649565459088</v>
      </c>
      <c r="P22">
        <v>0.0796275873784386</v>
      </c>
      <c r="Q22">
        <v>0</v>
      </c>
      <c r="R22">
        <v>0.0564625064993746</v>
      </c>
      <c r="S22">
        <v>0.1094636344319922</v>
      </c>
      <c r="T22">
        <v>0.068019288916434995</v>
      </c>
      <c r="U22">
        <v>0.12161111281598951</v>
      </c>
      <c r="V22">
        <v>0.31858181688964349</v>
      </c>
      <c r="W22" t="s">
        <v>152</v>
      </c>
      <c r="X22" t="s">
        <v>153</v>
      </c>
      <c r="Y22" t="s">
        <v>154</v>
      </c>
      <c r="Z22" t="s">
        <v>155</v>
      </c>
      <c r="AA22" t="s">
        <v>156</v>
      </c>
      <c r="AB22" t="s">
        <v>157</v>
      </c>
      <c r="AC22" t="s">
        <v>158</v>
      </c>
      <c r="AD22" t="s">
        <v>159</v>
      </c>
      <c r="AE22" t="s">
        <v>160</v>
      </c>
      <c r="AF22" t="s">
        <v>161</v>
      </c>
      <c r="AG22" t="s">
        <v>162</v>
      </c>
      <c r="AH22" t="s">
        <v>163</v>
      </c>
      <c r="AI22" t="s">
        <v>164</v>
      </c>
      <c r="AJ22" t="s">
        <v>165</v>
      </c>
      <c r="AK22" t="s">
        <v>166</v>
      </c>
      <c r="AL22" t="s">
        <v>167</v>
      </c>
      <c r="AM22" t="s">
        <v>168</v>
      </c>
      <c r="AN22" t="s">
        <v>169</v>
      </c>
      <c r="AO22" t="s">
        <v>170</v>
      </c>
      <c r="AP22">
        <v>0.85826222827675225</v>
      </c>
      <c r="AQ22">
        <v>0</v>
      </c>
      <c r="AR22">
        <v>0</v>
      </c>
      <c r="AS22">
        <v>0</v>
      </c>
      <c r="AT22">
        <v>0</v>
      </c>
      <c r="AU22">
        <v>1.0914788343246931</v>
      </c>
      <c r="AV22">
        <v>0.34666661508999458</v>
      </c>
      <c r="AW22">
        <v>0</v>
      </c>
      <c r="AX22">
        <v>0</v>
      </c>
      <c r="AY22">
        <v>0</v>
      </c>
      <c r="AZ22">
        <v>0</v>
      </c>
      <c r="BA22">
        <v>0</v>
      </c>
      <c r="BB22">
        <v>0.076377150419086506</v>
      </c>
      <c r="BC22">
        <v>0</v>
      </c>
      <c r="BD22">
        <v>0</v>
      </c>
      <c r="BE22">
        <v>0</v>
      </c>
      <c r="BF22">
        <v>0</v>
      </c>
      <c r="BG22">
        <v>0.2289430714785721</v>
      </c>
      <c r="BH22">
        <v>0.27966797145065592</v>
      </c>
      <c r="BI22"/>
      <c r="BJ22"/>
      <c r="BK22"/>
      <c r="BL22"/>
      <c r="BM22"/>
      <c r="BN22"/>
      <c r="BO22"/>
      <c r="BP22"/>
      <c r="BQ22"/>
      <c r="BR22"/>
      <c r="BS22"/>
      <c r="BT22"/>
      <c r="BU22"/>
      <c r="BV22"/>
      <c r="BW22"/>
      <c r="BX22"/>
      <c r="BY22"/>
      <c r="BZ22"/>
      <c r="CA22"/>
      <c r="CB22"/>
      <c r="CC22"/>
      <c r="CD22"/>
      <c r="CE22"/>
      <c r="CF22"/>
      <c r="CG22"/>
      <c r="CH22"/>
      <c r="CI22"/>
      <c r="CJ22"/>
      <c r="CK22"/>
      <c r="CL22"/>
      <c r="CM22"/>
      <c r="CN22"/>
      <c r="CO22"/>
      <c r="CP22"/>
    </row>
    <row r="23">
      <c r="A23" t="s">
        <v>405</v>
      </c>
      <c r="B23">
        <v>2005</v>
      </c>
      <c r="C23" t="s">
        <v>408</v>
      </c>
      <c r="D23">
        <v>61</v>
      </c>
      <c r="E23" t="s">
        <v>177</v>
      </c>
      <c r="F23" t="s">
        <v>181</v>
      </c>
      <c r="G23" t="s">
        <v>214</v>
      </c>
      <c r="H23">
        <v>32.099261512992022</v>
      </c>
      <c r="I23">
        <v>29.91297375010031</v>
      </c>
      <c r="J23">
        <v>25.105332627390911</v>
      </c>
      <c r="K23">
        <v>23.7002022614593</v>
      </c>
      <c r="L23">
        <v>15.58175729228337</v>
      </c>
      <c r="M23">
        <v>23.26337738886528</v>
      </c>
      <c r="N23">
        <v>21.154685780378841</v>
      </c>
      <c r="O23">
        <v>17.251539375596241</v>
      </c>
      <c r="P23">
        <v>10.4156698432976</v>
      </c>
      <c r="Q23">
        <v>6.0565908640060631</v>
      </c>
      <c r="R23">
        <v>33.194848286761719</v>
      </c>
      <c r="S23">
        <v>30.047765517758592</v>
      </c>
      <c r="T23">
        <v>26.318229972556669</v>
      </c>
      <c r="U23">
        <v>25.18055184522197</v>
      </c>
      <c r="V23">
        <v>20.414437469869309</v>
      </c>
      <c r="W23" t="s">
        <v>152</v>
      </c>
      <c r="X23" t="s">
        <v>153</v>
      </c>
      <c r="Y23" t="s">
        <v>154</v>
      </c>
      <c r="Z23" t="s">
        <v>155</v>
      </c>
      <c r="AA23" t="s">
        <v>156</v>
      </c>
      <c r="AB23" t="s">
        <v>157</v>
      </c>
      <c r="AC23" t="s">
        <v>158</v>
      </c>
      <c r="AD23" t="s">
        <v>159</v>
      </c>
      <c r="AE23" t="s">
        <v>160</v>
      </c>
      <c r="AF23" t="s">
        <v>161</v>
      </c>
      <c r="AG23" t="s">
        <v>162</v>
      </c>
      <c r="AH23" t="s">
        <v>163</v>
      </c>
      <c r="AI23" t="s">
        <v>164</v>
      </c>
      <c r="AJ23" t="s">
        <v>165</v>
      </c>
      <c r="AK23" t="s">
        <v>166</v>
      </c>
      <c r="AL23" t="s">
        <v>167</v>
      </c>
      <c r="AM23" t="s">
        <v>168</v>
      </c>
      <c r="AN23" t="s">
        <v>169</v>
      </c>
      <c r="AO23" t="s">
        <v>170</v>
      </c>
      <c r="AP23">
        <v>2.1636325545812038</v>
      </c>
      <c r="AQ23">
        <v>15.003063976784791</v>
      </c>
      <c r="AR23">
        <v>21.940987862135</v>
      </c>
      <c r="AS23">
        <v>30.619102736323459</v>
      </c>
      <c r="AT23">
        <v>24.485896582565239</v>
      </c>
      <c r="AU23">
        <v>11.469535547072651</v>
      </c>
      <c r="AV23">
        <v>10.641399766226501</v>
      </c>
      <c r="AW23">
        <v>14.85607851903665</v>
      </c>
      <c r="AX23">
        <v>18.305511622140799</v>
      </c>
      <c r="AY23">
        <v>1.779723621927066</v>
      </c>
      <c r="AZ23">
        <v>12.941690793974351</v>
      </c>
      <c r="BA23">
        <v>38.026054324769731</v>
      </c>
      <c r="BB23">
        <v>5.1410408152307374</v>
      </c>
      <c r="BC23">
        <v>12.34126345950655</v>
      </c>
      <c r="BD23">
        <v>82.978490061286038</v>
      </c>
      <c r="BE23">
        <v>4.1529974370634326</v>
      </c>
      <c r="BF23">
        <v>37.582994195009967</v>
      </c>
      <c r="BG23">
        <v>91.660359570186955</v>
      </c>
      <c r="BH23">
        <v>18.907974884639579</v>
      </c>
      <c r="BI23"/>
      <c r="BJ23"/>
      <c r="BK23"/>
      <c r="BL23"/>
      <c r="BM23"/>
      <c r="BN23"/>
      <c r="BO23"/>
      <c r="BP23"/>
      <c r="BQ23"/>
      <c r="BR23"/>
      <c r="BS23"/>
      <c r="BT23"/>
      <c r="BU23"/>
      <c r="BV23"/>
      <c r="BW23"/>
      <c r="BX23"/>
      <c r="BY23"/>
      <c r="BZ23"/>
      <c r="CA23"/>
      <c r="CB23"/>
      <c r="CC23"/>
      <c r="CD23"/>
      <c r="CE23"/>
      <c r="CF23"/>
      <c r="CG23"/>
      <c r="CH23"/>
      <c r="CI23"/>
      <c r="CJ23"/>
      <c r="CK23"/>
      <c r="CL23"/>
      <c r="CM23"/>
      <c r="CN23"/>
      <c r="CO23"/>
      <c r="CP23"/>
    </row>
    <row r="24">
      <c r="A24" t="s">
        <v>405</v>
      </c>
      <c r="B24">
        <v>2005</v>
      </c>
      <c r="C24" t="s">
        <v>408</v>
      </c>
      <c r="D24">
        <v>62</v>
      </c>
      <c r="E24" t="s">
        <v>177</v>
      </c>
      <c r="F24" t="s">
        <v>182</v>
      </c>
      <c r="G24" t="s">
        <v>214</v>
      </c>
      <c r="H24">
        <v>13.542171596612659</v>
      </c>
      <c r="I24">
        <v>13.229122648767589</v>
      </c>
      <c r="J24">
        <v>11.870286778594711</v>
      </c>
      <c r="K24">
        <v>12.11013523934851</v>
      </c>
      <c r="L24">
        <v>4.6069670999861101</v>
      </c>
      <c r="M24">
        <v>12.52470547978665</v>
      </c>
      <c r="N24">
        <v>7.2073345091098719</v>
      </c>
      <c r="O24">
        <v>5.6510002690405603</v>
      </c>
      <c r="P24">
        <v>1.674669730503525</v>
      </c>
      <c r="Q24">
        <v>0.29411990768769752</v>
      </c>
      <c r="R24">
        <v>13.35891486842961</v>
      </c>
      <c r="S24">
        <v>14.00265990046073</v>
      </c>
      <c r="T24">
        <v>11.52023303968317</v>
      </c>
      <c r="U24">
        <v>12.74851351231932</v>
      </c>
      <c r="V24">
        <v>8.8113384332013904</v>
      </c>
      <c r="W24" t="s">
        <v>152</v>
      </c>
      <c r="X24" t="s">
        <v>153</v>
      </c>
      <c r="Y24" t="s">
        <v>154</v>
      </c>
      <c r="Z24" t="s">
        <v>155</v>
      </c>
      <c r="AA24" t="s">
        <v>156</v>
      </c>
      <c r="AB24" t="s">
        <v>157</v>
      </c>
      <c r="AC24" t="s">
        <v>158</v>
      </c>
      <c r="AD24" t="s">
        <v>159</v>
      </c>
      <c r="AE24" t="s">
        <v>160</v>
      </c>
      <c r="AF24" t="s">
        <v>161</v>
      </c>
      <c r="AG24" t="s">
        <v>162</v>
      </c>
      <c r="AH24" t="s">
        <v>163</v>
      </c>
      <c r="AI24" t="s">
        <v>164</v>
      </c>
      <c r="AJ24" t="s">
        <v>165</v>
      </c>
      <c r="AK24" t="s">
        <v>166</v>
      </c>
      <c r="AL24" t="s">
        <v>167</v>
      </c>
      <c r="AM24" t="s">
        <v>168</v>
      </c>
      <c r="AN24" t="s">
        <v>169</v>
      </c>
      <c r="AO24" t="s">
        <v>170</v>
      </c>
      <c r="AP24">
        <v>4.0425787790077639</v>
      </c>
      <c r="AQ24">
        <v>1.396658720999012</v>
      </c>
      <c r="AR24">
        <v>33.337522649353751</v>
      </c>
      <c r="AS24">
        <v>14.92950078923001</v>
      </c>
      <c r="AT24">
        <v>12.82079743386854</v>
      </c>
      <c r="AU24">
        <v>24.5951287197725</v>
      </c>
      <c r="AV24">
        <v>5.0392911034335963</v>
      </c>
      <c r="AW24">
        <v>4.5143508420998417</v>
      </c>
      <c r="AX24">
        <v>10.02003519021074</v>
      </c>
      <c r="AY24">
        <v>18.92948565946865</v>
      </c>
      <c r="AZ24">
        <v>11.08118831664175</v>
      </c>
      <c r="BA24">
        <v>4.3655955230071113</v>
      </c>
      <c r="BB24">
        <v>0.76156143570413037</v>
      </c>
      <c r="BC24">
        <v>5.8428120319661767</v>
      </c>
      <c r="BD24">
        <v>0.48062431964915459</v>
      </c>
      <c r="BE24">
        <v>24.983135986577029</v>
      </c>
      <c r="BF24">
        <v>13.12968308902702</v>
      </c>
      <c r="BG24">
        <v>2.6284770889759561</v>
      </c>
      <c r="BH24">
        <v>7.5348351874298451</v>
      </c>
      <c r="BI24"/>
      <c r="BJ24"/>
      <c r="BK24"/>
      <c r="BL24"/>
      <c r="BM24"/>
      <c r="BN24"/>
      <c r="BO24"/>
      <c r="BP24"/>
      <c r="BQ24"/>
      <c r="BR24"/>
      <c r="BS24"/>
      <c r="BT24"/>
      <c r="BU24"/>
      <c r="BV24"/>
      <c r="BW24"/>
      <c r="BX24"/>
      <c r="BY24"/>
      <c r="BZ24"/>
      <c r="CA24"/>
      <c r="CB24"/>
      <c r="CC24"/>
      <c r="CD24"/>
      <c r="CE24"/>
      <c r="CF24"/>
      <c r="CG24"/>
      <c r="CH24"/>
      <c r="CI24"/>
      <c r="CJ24"/>
      <c r="CK24"/>
      <c r="CL24"/>
      <c r="CM24"/>
      <c r="CN24"/>
      <c r="CO24"/>
      <c r="CP24"/>
    </row>
    <row r="25">
      <c r="A25" t="s">
        <v>405</v>
      </c>
      <c r="B25">
        <v>2005</v>
      </c>
      <c r="C25" t="s">
        <v>408</v>
      </c>
      <c r="D25">
        <v>63</v>
      </c>
      <c r="E25" t="s">
        <v>177</v>
      </c>
      <c r="F25" t="s">
        <v>183</v>
      </c>
      <c r="G25" t="s">
        <v>214</v>
      </c>
      <c r="H25">
        <v>20.728816668561151</v>
      </c>
      <c r="I25">
        <v>16.673474667687199</v>
      </c>
      <c r="J25">
        <v>14.376266482974421</v>
      </c>
      <c r="K25">
        <v>9.2331377465018107</v>
      </c>
      <c r="L25">
        <v>1.804486359732465</v>
      </c>
      <c r="M25">
        <v>14.17558380900501</v>
      </c>
      <c r="N25">
        <v>5.2141464000767774</v>
      </c>
      <c r="O25">
        <v>1.390909108176223</v>
      </c>
      <c r="P25">
        <v>0.69175708885277432</v>
      </c>
      <c r="Q25">
        <v>0.065437754526963807</v>
      </c>
      <c r="R25">
        <v>21.387287137619222</v>
      </c>
      <c r="S25">
        <v>16.487099312908772</v>
      </c>
      <c r="T25">
        <v>16.78517208334689</v>
      </c>
      <c r="U25">
        <v>11.11950629421127</v>
      </c>
      <c r="V25">
        <v>4.5291651705571869</v>
      </c>
      <c r="W25" t="s">
        <v>152</v>
      </c>
      <c r="X25" t="s">
        <v>153</v>
      </c>
      <c r="Y25" t="s">
        <v>154</v>
      </c>
      <c r="Z25" t="s">
        <v>155</v>
      </c>
      <c r="AA25" t="s">
        <v>156</v>
      </c>
      <c r="AB25" t="s">
        <v>157</v>
      </c>
      <c r="AC25" t="s">
        <v>158</v>
      </c>
      <c r="AD25" t="s">
        <v>159</v>
      </c>
      <c r="AE25" t="s">
        <v>160</v>
      </c>
      <c r="AF25" t="s">
        <v>161</v>
      </c>
      <c r="AG25" t="s">
        <v>162</v>
      </c>
      <c r="AH25" t="s">
        <v>163</v>
      </c>
      <c r="AI25" t="s">
        <v>164</v>
      </c>
      <c r="AJ25" t="s">
        <v>165</v>
      </c>
      <c r="AK25" t="s">
        <v>166</v>
      </c>
      <c r="AL25" t="s">
        <v>167</v>
      </c>
      <c r="AM25" t="s">
        <v>168</v>
      </c>
      <c r="AN25" t="s">
        <v>169</v>
      </c>
      <c r="AO25" t="s">
        <v>170</v>
      </c>
      <c r="AP25">
        <v>4.9872301054114194</v>
      </c>
      <c r="AQ25">
        <v>5.8301166998400431</v>
      </c>
      <c r="AR25">
        <v>13.40974242781048</v>
      </c>
      <c r="AS25">
        <v>35.344520188029648</v>
      </c>
      <c r="AT25">
        <v>4.7277124778646469</v>
      </c>
      <c r="AU25">
        <v>50.348307550341246</v>
      </c>
      <c r="AV25">
        <v>16.259960252952411</v>
      </c>
      <c r="AW25">
        <v>2.3562512094666608</v>
      </c>
      <c r="AX25">
        <v>9.0289709973791261</v>
      </c>
      <c r="AY25">
        <v>11.38532743084043</v>
      </c>
      <c r="AZ25">
        <v>15.18388338522665</v>
      </c>
      <c r="BA25">
        <v>8.9468814463935384</v>
      </c>
      <c r="BB25">
        <v>0</v>
      </c>
      <c r="BC25">
        <v>26.721131269584639</v>
      </c>
      <c r="BD25">
        <v>5.4346838385239948</v>
      </c>
      <c r="BE25">
        <v>13.579937957462249</v>
      </c>
      <c r="BF25">
        <v>36.303937269414469</v>
      </c>
      <c r="BG25">
        <v>3.3651521234000832</v>
      </c>
      <c r="BH25">
        <v>4.9232697348571488</v>
      </c>
      <c r="BI25"/>
      <c r="BJ25"/>
      <c r="BK25"/>
      <c r="BL25"/>
      <c r="BM25"/>
      <c r="BN25"/>
      <c r="BO25"/>
      <c r="BP25"/>
      <c r="BQ25"/>
      <c r="BR25"/>
      <c r="BS25"/>
      <c r="BT25"/>
      <c r="BU25"/>
      <c r="BV25"/>
      <c r="BW25"/>
      <c r="BX25"/>
      <c r="BY25"/>
      <c r="BZ25"/>
      <c r="CA25"/>
      <c r="CB25"/>
      <c r="CC25"/>
      <c r="CD25"/>
      <c r="CE25"/>
      <c r="CF25"/>
      <c r="CG25"/>
      <c r="CH25"/>
      <c r="CI25"/>
      <c r="CJ25"/>
      <c r="CK25"/>
      <c r="CL25"/>
      <c r="CM25"/>
      <c r="CN25"/>
      <c r="CO25"/>
      <c r="CP25"/>
    </row>
    <row r="26">
      <c r="A26" t="s">
        <v>405</v>
      </c>
      <c r="B26">
        <v>2005</v>
      </c>
      <c r="C26" t="s">
        <v>408</v>
      </c>
      <c r="D26">
        <v>64</v>
      </c>
      <c r="E26" t="s">
        <v>177</v>
      </c>
      <c r="F26" t="s">
        <v>184</v>
      </c>
      <c r="G26" t="s">
        <v>214</v>
      </c>
      <c r="H26">
        <v>0.1422224440777132</v>
      </c>
      <c r="I26">
        <v>0.16994167665152121</v>
      </c>
      <c r="J26">
        <v>0.28281735443251221</v>
      </c>
      <c r="K26">
        <v>0.25306244006155432</v>
      </c>
      <c r="L26">
        <v>0.086007423715232997</v>
      </c>
      <c r="M26">
        <v>0.63687944400176855</v>
      </c>
      <c r="N26">
        <v>0.48479618208832159</v>
      </c>
      <c r="O26">
        <v>0.114863083237129</v>
      </c>
      <c r="P26">
        <v>0.097207256297882502</v>
      </c>
      <c r="Q26">
        <v>0.067990101507314701</v>
      </c>
      <c r="R26">
        <v>0.092372556319611707</v>
      </c>
      <c r="S26">
        <v>0.1581600815731535</v>
      </c>
      <c r="T26">
        <v>0.31603221558694999</v>
      </c>
      <c r="U26">
        <v>0.1008203258836758</v>
      </c>
      <c r="V26">
        <v>0.1818306545564356</v>
      </c>
      <c r="W26" t="s">
        <v>152</v>
      </c>
      <c r="X26" t="s">
        <v>153</v>
      </c>
      <c r="Y26" t="s">
        <v>154</v>
      </c>
      <c r="Z26" t="s">
        <v>155</v>
      </c>
      <c r="AA26" t="s">
        <v>156</v>
      </c>
      <c r="AB26" t="s">
        <v>157</v>
      </c>
      <c r="AC26" t="s">
        <v>158</v>
      </c>
      <c r="AD26" t="s">
        <v>159</v>
      </c>
      <c r="AE26" t="s">
        <v>160</v>
      </c>
      <c r="AF26" t="s">
        <v>161</v>
      </c>
      <c r="AG26" t="s">
        <v>162</v>
      </c>
      <c r="AH26" t="s">
        <v>163</v>
      </c>
      <c r="AI26" t="s">
        <v>164</v>
      </c>
      <c r="AJ26" t="s">
        <v>165</v>
      </c>
      <c r="AK26" t="s">
        <v>166</v>
      </c>
      <c r="AL26" t="s">
        <v>167</v>
      </c>
      <c r="AM26" t="s">
        <v>168</v>
      </c>
      <c r="AN26" t="s">
        <v>169</v>
      </c>
      <c r="AO26" t="s">
        <v>170</v>
      </c>
      <c r="AP26">
        <v>0.35914427945407612</v>
      </c>
      <c r="AQ26">
        <v>0</v>
      </c>
      <c r="AR26">
        <v>0.25356941543487599</v>
      </c>
      <c r="AS26">
        <v>0.097392649763708497</v>
      </c>
      <c r="AT26">
        <v>0.34303486594158311</v>
      </c>
      <c r="AU26">
        <v>0.51559935308191029</v>
      </c>
      <c r="AV26">
        <v>0</v>
      </c>
      <c r="AW26">
        <v>0.16244199933631259</v>
      </c>
      <c r="AX26">
        <v>0</v>
      </c>
      <c r="AY26">
        <v>1.824792832273157</v>
      </c>
      <c r="AZ26">
        <v>1.27801865544829</v>
      </c>
      <c r="BA26">
        <v>0</v>
      </c>
      <c r="BB26">
        <v>0</v>
      </c>
      <c r="BC26">
        <v>0</v>
      </c>
      <c r="BD26">
        <v>0</v>
      </c>
      <c r="BE26">
        <v>0.20683701949183081</v>
      </c>
      <c r="BF26">
        <v>0</v>
      </c>
      <c r="BG26">
        <v>0</v>
      </c>
      <c r="BH26">
        <v>0.1227185251068864</v>
      </c>
      <c r="BI26"/>
      <c r="BJ26"/>
      <c r="BK26"/>
      <c r="BL26"/>
      <c r="BM26"/>
      <c r="BN26"/>
      <c r="BO26"/>
      <c r="BP26"/>
      <c r="BQ26"/>
      <c r="BR26"/>
      <c r="BS26"/>
      <c r="BT26"/>
      <c r="BU26"/>
      <c r="BV26"/>
      <c r="BW26"/>
      <c r="BX26"/>
      <c r="BY26"/>
      <c r="BZ26"/>
      <c r="CA26"/>
      <c r="CB26"/>
      <c r="CC26"/>
      <c r="CD26"/>
      <c r="CE26"/>
      <c r="CF26"/>
      <c r="CG26"/>
      <c r="CH26"/>
      <c r="CI26"/>
      <c r="CJ26"/>
      <c r="CK26"/>
      <c r="CL26"/>
      <c r="CM26"/>
      <c r="CN26"/>
      <c r="CO26"/>
      <c r="CP26"/>
    </row>
    <row r="27">
      <c r="A27" t="s">
        <v>405</v>
      </c>
      <c r="B27">
        <v>2005</v>
      </c>
      <c r="C27" t="s">
        <v>408</v>
      </c>
      <c r="D27">
        <v>65</v>
      </c>
      <c r="E27" t="s">
        <v>177</v>
      </c>
      <c r="F27" t="s">
        <v>185</v>
      </c>
      <c r="G27" t="s">
        <v>214</v>
      </c>
      <c r="H27">
        <v>1.9832985026419889</v>
      </c>
      <c r="I27">
        <v>0.70382116887027324</v>
      </c>
      <c r="J27">
        <v>0.98755710699132693</v>
      </c>
      <c r="K27">
        <v>0.47372415642989701</v>
      </c>
      <c r="L27">
        <v>0.14172684865016821</v>
      </c>
      <c r="M27">
        <v>1.224775366918073</v>
      </c>
      <c r="N27">
        <v>0.50180437913316767</v>
      </c>
      <c r="O27">
        <v>0.079565927995761607</v>
      </c>
      <c r="P27">
        <v>0.063887358277000303</v>
      </c>
      <c r="Q27">
        <v>0</v>
      </c>
      <c r="R27">
        <v>2.1017397698469149</v>
      </c>
      <c r="S27">
        <v>0.61558495784563783</v>
      </c>
      <c r="T27">
        <v>1.0560535679619509</v>
      </c>
      <c r="U27">
        <v>0.69978772550764801</v>
      </c>
      <c r="V27">
        <v>0.25615308571513801</v>
      </c>
      <c r="W27" t="s">
        <v>152</v>
      </c>
      <c r="X27" t="s">
        <v>153</v>
      </c>
      <c r="Y27" t="s">
        <v>154</v>
      </c>
      <c r="Z27" t="s">
        <v>155</v>
      </c>
      <c r="AA27" t="s">
        <v>156</v>
      </c>
      <c r="AB27" t="s">
        <v>157</v>
      </c>
      <c r="AC27" t="s">
        <v>158</v>
      </c>
      <c r="AD27" t="s">
        <v>159</v>
      </c>
      <c r="AE27" t="s">
        <v>160</v>
      </c>
      <c r="AF27" t="s">
        <v>161</v>
      </c>
      <c r="AG27" t="s">
        <v>162</v>
      </c>
      <c r="AH27" t="s">
        <v>163</v>
      </c>
      <c r="AI27" t="s">
        <v>164</v>
      </c>
      <c r="AJ27" t="s">
        <v>165</v>
      </c>
      <c r="AK27" t="s">
        <v>166</v>
      </c>
      <c r="AL27" t="s">
        <v>167</v>
      </c>
      <c r="AM27" t="s">
        <v>168</v>
      </c>
      <c r="AN27" t="s">
        <v>169</v>
      </c>
      <c r="AO27" t="s">
        <v>170</v>
      </c>
      <c r="AP27">
        <v>0.24307917852879921</v>
      </c>
      <c r="AQ27">
        <v>0</v>
      </c>
      <c r="AR27">
        <v>0</v>
      </c>
      <c r="AS27">
        <v>0.38375955565266617</v>
      </c>
      <c r="AT27">
        <v>1.199749963012696</v>
      </c>
      <c r="AU27">
        <v>1.703427931990577</v>
      </c>
      <c r="AV27">
        <v>4.2116801281969627</v>
      </c>
      <c r="AW27">
        <v>0.073047231456819295</v>
      </c>
      <c r="AX27">
        <v>4.6548146107305346</v>
      </c>
      <c r="AY27">
        <v>2.3487607452775729</v>
      </c>
      <c r="AZ27">
        <v>11.140487078278349</v>
      </c>
      <c r="BA27">
        <v>0.066838536708150195</v>
      </c>
      <c r="BB27">
        <v>0</v>
      </c>
      <c r="BC27">
        <v>5.6789579528287124</v>
      </c>
      <c r="BD27">
        <v>0</v>
      </c>
      <c r="BE27">
        <v>0.1952108784187862</v>
      </c>
      <c r="BF27">
        <v>0</v>
      </c>
      <c r="BG27">
        <v>0.044834988215352103</v>
      </c>
      <c r="BH27">
        <v>0.25245658182328012</v>
      </c>
      <c r="BI27"/>
      <c r="BJ27"/>
      <c r="BK27"/>
      <c r="BL27"/>
      <c r="BM27"/>
      <c r="BN27"/>
      <c r="BO27"/>
      <c r="BP27"/>
      <c r="BQ27"/>
      <c r="BR27"/>
      <c r="BS27"/>
      <c r="BT27"/>
      <c r="BU27"/>
      <c r="BV27"/>
      <c r="BW27"/>
      <c r="BX27"/>
      <c r="BY27"/>
      <c r="BZ27"/>
      <c r="CA27"/>
      <c r="CB27"/>
      <c r="CC27"/>
      <c r="CD27"/>
      <c r="CE27"/>
      <c r="CF27"/>
      <c r="CG27"/>
      <c r="CH27"/>
      <c r="CI27"/>
      <c r="CJ27"/>
      <c r="CK27"/>
      <c r="CL27"/>
      <c r="CM27"/>
      <c r="CN27"/>
      <c r="CO27"/>
      <c r="CP27"/>
    </row>
    <row r="28">
      <c r="A28" t="s">
        <v>405</v>
      </c>
      <c r="B28">
        <v>2005</v>
      </c>
      <c r="C28" t="s">
        <v>408</v>
      </c>
      <c r="D28">
        <v>66</v>
      </c>
      <c r="E28" t="s">
        <v>177</v>
      </c>
      <c r="F28" t="s">
        <v>186</v>
      </c>
      <c r="G28" t="s">
        <v>214</v>
      </c>
      <c r="H28">
        <v>19.757009608523909</v>
      </c>
      <c r="I28">
        <v>19.936240382698891</v>
      </c>
      <c r="J28">
        <v>19.103382243926401</v>
      </c>
      <c r="K28">
        <v>18.602217871760519</v>
      </c>
      <c r="L28">
        <v>9.1601560190817413</v>
      </c>
      <c r="M28">
        <v>19.31828396601783</v>
      </c>
      <c r="N28">
        <v>14.80412177358534</v>
      </c>
      <c r="O28">
        <v>5.4130239913540343</v>
      </c>
      <c r="P28">
        <v>2.7274867783289629</v>
      </c>
      <c r="Q28">
        <v>0.040346273691325499</v>
      </c>
      <c r="R28">
        <v>19.680879105753039</v>
      </c>
      <c r="S28">
        <v>20.653520402557579</v>
      </c>
      <c r="T28">
        <v>18.928158032862061</v>
      </c>
      <c r="U28">
        <v>19.36907687759297</v>
      </c>
      <c r="V28">
        <v>15.95967939374915</v>
      </c>
      <c r="W28" t="s">
        <v>152</v>
      </c>
      <c r="X28" t="s">
        <v>153</v>
      </c>
      <c r="Y28" t="s">
        <v>154</v>
      </c>
      <c r="Z28" t="s">
        <v>155</v>
      </c>
      <c r="AA28" t="s">
        <v>156</v>
      </c>
      <c r="AB28" t="s">
        <v>157</v>
      </c>
      <c r="AC28" t="s">
        <v>158</v>
      </c>
      <c r="AD28" t="s">
        <v>159</v>
      </c>
      <c r="AE28" t="s">
        <v>160</v>
      </c>
      <c r="AF28" t="s">
        <v>161</v>
      </c>
      <c r="AG28" t="s">
        <v>162</v>
      </c>
      <c r="AH28" t="s">
        <v>163</v>
      </c>
      <c r="AI28" t="s">
        <v>164</v>
      </c>
      <c r="AJ28" t="s">
        <v>165</v>
      </c>
      <c r="AK28" t="s">
        <v>166</v>
      </c>
      <c r="AL28" t="s">
        <v>167</v>
      </c>
      <c r="AM28" t="s">
        <v>168</v>
      </c>
      <c r="AN28" t="s">
        <v>169</v>
      </c>
      <c r="AO28" t="s">
        <v>170</v>
      </c>
      <c r="AP28">
        <v>36.06870348007012</v>
      </c>
      <c r="AQ28">
        <v>38.342874049192282</v>
      </c>
      <c r="AR28">
        <v>15.043692555559691</v>
      </c>
      <c r="AS28">
        <v>11.807150944050051</v>
      </c>
      <c r="AT28">
        <v>19.55785663553851</v>
      </c>
      <c r="AU28">
        <v>2.8404737756212239</v>
      </c>
      <c r="AV28">
        <v>16.10124772492091</v>
      </c>
      <c r="AW28">
        <v>32.647250167336587</v>
      </c>
      <c r="AX28">
        <v>33.930482892031421</v>
      </c>
      <c r="AY28">
        <v>2.7629650572908599</v>
      </c>
      <c r="AZ28">
        <v>38.137737784596737</v>
      </c>
      <c r="BA28">
        <v>17.614337579901161</v>
      </c>
      <c r="BB28">
        <v>5.712679954213403</v>
      </c>
      <c r="BC28">
        <v>22.628291889813799</v>
      </c>
      <c r="BD28">
        <v>5.92561198106534</v>
      </c>
      <c r="BE28">
        <v>17.66552035174217</v>
      </c>
      <c r="BF28">
        <v>2.6503625055293512</v>
      </c>
      <c r="BG28">
        <v>0.38856989786638513</v>
      </c>
      <c r="BH28">
        <v>24.346676544808741</v>
      </c>
      <c r="BI28"/>
      <c r="BJ28"/>
      <c r="BK28"/>
      <c r="BL28"/>
      <c r="BM28"/>
      <c r="BN28"/>
      <c r="BO28"/>
      <c r="BP28"/>
      <c r="BQ28"/>
      <c r="BR28"/>
      <c r="BS28"/>
      <c r="BT28"/>
      <c r="BU28"/>
      <c r="BV28"/>
      <c r="BW28"/>
      <c r="BX28"/>
      <c r="BY28"/>
      <c r="BZ28"/>
      <c r="CA28"/>
      <c r="CB28"/>
      <c r="CC28"/>
      <c r="CD28"/>
      <c r="CE28"/>
      <c r="CF28"/>
      <c r="CG28"/>
      <c r="CH28"/>
      <c r="CI28"/>
      <c r="CJ28"/>
      <c r="CK28"/>
      <c r="CL28"/>
      <c r="CM28"/>
      <c r="CN28"/>
      <c r="CO28"/>
      <c r="CP28"/>
    </row>
    <row r="29">
      <c r="A29" t="s">
        <v>405</v>
      </c>
      <c r="B29">
        <v>2005</v>
      </c>
      <c r="C29" t="s">
        <v>408</v>
      </c>
      <c r="D29">
        <v>67</v>
      </c>
      <c r="E29" t="s">
        <v>177</v>
      </c>
      <c r="F29" t="s">
        <v>187</v>
      </c>
      <c r="G29" t="s">
        <v>214</v>
      </c>
      <c r="H29">
        <v>9.13017206066284</v>
      </c>
      <c r="I29">
        <v>15.783733968400689</v>
      </c>
      <c r="J29">
        <v>22.370095326486268</v>
      </c>
      <c r="K29">
        <v>24.806572075003821</v>
      </c>
      <c r="L29">
        <v>15.15375689623901</v>
      </c>
      <c r="M29">
        <v>18.165638279534988</v>
      </c>
      <c r="N29">
        <v>22.81143235926962</v>
      </c>
      <c r="O29">
        <v>17.215513606739819</v>
      </c>
      <c r="P29">
        <v>8.8422200833222906</v>
      </c>
      <c r="Q29">
        <v>2.074573977321065</v>
      </c>
      <c r="R29">
        <v>8.0621170591685729</v>
      </c>
      <c r="S29">
        <v>15.03561336674923</v>
      </c>
      <c r="T29">
        <v>21.028834267510529</v>
      </c>
      <c r="U29">
        <v>24.02250619324176</v>
      </c>
      <c r="V29">
        <v>22.38124740411714</v>
      </c>
      <c r="W29" t="s">
        <v>152</v>
      </c>
      <c r="X29" t="s">
        <v>153</v>
      </c>
      <c r="Y29" t="s">
        <v>154</v>
      </c>
      <c r="Z29" t="s">
        <v>155</v>
      </c>
      <c r="AA29" t="s">
        <v>156</v>
      </c>
      <c r="AB29" t="s">
        <v>157</v>
      </c>
      <c r="AC29" t="s">
        <v>158</v>
      </c>
      <c r="AD29" t="s">
        <v>159</v>
      </c>
      <c r="AE29" t="s">
        <v>160</v>
      </c>
      <c r="AF29" t="s">
        <v>161</v>
      </c>
      <c r="AG29" t="s">
        <v>162</v>
      </c>
      <c r="AH29" t="s">
        <v>163</v>
      </c>
      <c r="AI29" t="s">
        <v>164</v>
      </c>
      <c r="AJ29" t="s">
        <v>165</v>
      </c>
      <c r="AK29" t="s">
        <v>166</v>
      </c>
      <c r="AL29" t="s">
        <v>167</v>
      </c>
      <c r="AM29" t="s">
        <v>168</v>
      </c>
      <c r="AN29" t="s">
        <v>169</v>
      </c>
      <c r="AO29" t="s">
        <v>170</v>
      </c>
      <c r="AP29">
        <v>44.114458472576253</v>
      </c>
      <c r="AQ29">
        <v>28.704243993414401</v>
      </c>
      <c r="AR29">
        <v>5.6329159483809361</v>
      </c>
      <c r="AS29">
        <v>4.4279448554374534</v>
      </c>
      <c r="AT29">
        <v>27.902172428216819</v>
      </c>
      <c r="AU29">
        <v>4.666165560289623</v>
      </c>
      <c r="AV29">
        <v>38.896053850980302</v>
      </c>
      <c r="AW29">
        <v>27.960897125924841</v>
      </c>
      <c r="AX29">
        <v>15.0384074568129</v>
      </c>
      <c r="AY29">
        <v>24.35528905445366</v>
      </c>
      <c r="AZ29">
        <v>8.4375499283730662</v>
      </c>
      <c r="BA29">
        <v>29.806114064933549</v>
      </c>
      <c r="BB29">
        <v>5.3804794768542781</v>
      </c>
      <c r="BC29">
        <v>23.985106661448739</v>
      </c>
      <c r="BD29">
        <v>3.474117949542042</v>
      </c>
      <c r="BE29">
        <v>32.547814686986001</v>
      </c>
      <c r="BF29">
        <v>3.5992281575006508</v>
      </c>
      <c r="BG29">
        <v>0.91806467718346685</v>
      </c>
      <c r="BH29">
        <v>35.181537088996038</v>
      </c>
      <c r="BI29"/>
      <c r="BJ29"/>
      <c r="BK29"/>
      <c r="BL29"/>
      <c r="BM29"/>
      <c r="BN29"/>
      <c r="BO29"/>
      <c r="BP29"/>
      <c r="BQ29"/>
      <c r="BR29"/>
      <c r="BS29"/>
      <c r="BT29"/>
      <c r="BU29"/>
      <c r="BV29"/>
      <c r="BW29"/>
      <c r="BX29"/>
      <c r="BY29"/>
      <c r="BZ29"/>
      <c r="CA29"/>
      <c r="CB29"/>
      <c r="CC29"/>
      <c r="CD29"/>
      <c r="CE29"/>
      <c r="CF29"/>
      <c r="CG29"/>
      <c r="CH29"/>
      <c r="CI29"/>
      <c r="CJ29"/>
      <c r="CK29"/>
      <c r="CL29"/>
      <c r="CM29"/>
      <c r="CN29"/>
      <c r="CO29"/>
      <c r="CP29"/>
    </row>
    <row r="30">
      <c r="A30" t="s">
        <v>405</v>
      </c>
      <c r="B30">
        <v>2005</v>
      </c>
      <c r="C30" t="s">
        <v>408</v>
      </c>
      <c r="D30">
        <v>68</v>
      </c>
      <c r="E30" t="s">
        <v>177</v>
      </c>
      <c r="F30" t="s">
        <v>188</v>
      </c>
      <c r="G30" t="s">
        <v>214</v>
      </c>
      <c r="H30">
        <v>1.5339689917378789</v>
      </c>
      <c r="I30">
        <v>2.090934311862072</v>
      </c>
      <c r="J30">
        <v>3.07831831238936</v>
      </c>
      <c r="K30">
        <v>5.3144314681177294</v>
      </c>
      <c r="L30">
        <v>4.2563671436474371</v>
      </c>
      <c r="M30">
        <v>5.6286509888760126</v>
      </c>
      <c r="N30">
        <v>9.5574424637592106</v>
      </c>
      <c r="O30">
        <v>5.5079636780174308</v>
      </c>
      <c r="P30">
        <v>1.2827111288832069</v>
      </c>
      <c r="Q30">
        <v>0.3957162607561977</v>
      </c>
      <c r="R30">
        <v>1.327221440515433</v>
      </c>
      <c r="S30">
        <v>1.560874133229351</v>
      </c>
      <c r="T30">
        <v>2.4614162213703139</v>
      </c>
      <c r="U30">
        <v>4.1503684855732086</v>
      </c>
      <c r="V30">
        <v>5.664441642115098</v>
      </c>
      <c r="W30" t="s">
        <v>152</v>
      </c>
      <c r="X30" t="s">
        <v>153</v>
      </c>
      <c r="Y30" t="s">
        <v>154</v>
      </c>
      <c r="Z30" t="s">
        <v>155</v>
      </c>
      <c r="AA30" t="s">
        <v>156</v>
      </c>
      <c r="AB30" t="s">
        <v>157</v>
      </c>
      <c r="AC30" t="s">
        <v>158</v>
      </c>
      <c r="AD30" t="s">
        <v>159</v>
      </c>
      <c r="AE30" t="s">
        <v>160</v>
      </c>
      <c r="AF30" t="s">
        <v>161</v>
      </c>
      <c r="AG30" t="s">
        <v>162</v>
      </c>
      <c r="AH30" t="s">
        <v>163</v>
      </c>
      <c r="AI30" t="s">
        <v>164</v>
      </c>
      <c r="AJ30" t="s">
        <v>165</v>
      </c>
      <c r="AK30" t="s">
        <v>166</v>
      </c>
      <c r="AL30" t="s">
        <v>167</v>
      </c>
      <c r="AM30" t="s">
        <v>168</v>
      </c>
      <c r="AN30" t="s">
        <v>169</v>
      </c>
      <c r="AO30" t="s">
        <v>170</v>
      </c>
      <c r="AP30">
        <v>1.2446097420690081</v>
      </c>
      <c r="AQ30">
        <v>3.2469415127401251</v>
      </c>
      <c r="AR30">
        <v>0.428313009231376</v>
      </c>
      <c r="AS30">
        <v>1.535173147540714</v>
      </c>
      <c r="AT30">
        <v>5.3697951539214284</v>
      </c>
      <c r="AU30">
        <v>0.17964469976941069</v>
      </c>
      <c r="AV30">
        <v>2.4739256317787488</v>
      </c>
      <c r="AW30">
        <v>11.455256218204751</v>
      </c>
      <c r="AX30">
        <v>1.6015095504340819</v>
      </c>
      <c r="AY30">
        <v>10.795526456276001</v>
      </c>
      <c r="AZ30">
        <v>0.34240197603454731</v>
      </c>
      <c r="BA30">
        <v>1.0028369711031599</v>
      </c>
      <c r="BB30">
        <v>4.818783027366127</v>
      </c>
      <c r="BC30">
        <v>0.50304641185338028</v>
      </c>
      <c r="BD30">
        <v>0.94216244615213895</v>
      </c>
      <c r="BE30">
        <v>1.091684862116892</v>
      </c>
      <c r="BF30">
        <v>0</v>
      </c>
      <c r="BG30">
        <v>0.0562157117909819</v>
      </c>
      <c r="BH30">
        <v>6.796039745378577</v>
      </c>
      <c r="BI30"/>
      <c r="BJ30"/>
      <c r="BK30"/>
      <c r="BL30"/>
      <c r="BM30"/>
      <c r="BN30"/>
      <c r="BO30"/>
      <c r="BP30"/>
      <c r="BQ30"/>
      <c r="BR30"/>
      <c r="BS30"/>
      <c r="BT30"/>
      <c r="BU30"/>
      <c r="BV30"/>
      <c r="BW30"/>
      <c r="BX30"/>
      <c r="BY30"/>
      <c r="BZ30"/>
      <c r="CA30"/>
      <c r="CB30"/>
      <c r="CC30"/>
      <c r="CD30"/>
      <c r="CE30"/>
      <c r="CF30"/>
      <c r="CG30"/>
      <c r="CH30"/>
      <c r="CI30"/>
      <c r="CJ30"/>
      <c r="CK30"/>
      <c r="CL30"/>
      <c r="CM30"/>
      <c r="CN30"/>
      <c r="CO30"/>
      <c r="CP30"/>
    </row>
    <row r="31">
      <c r="A31" t="s">
        <v>405</v>
      </c>
      <c r="B31">
        <v>2005</v>
      </c>
      <c r="C31" t="s">
        <v>408</v>
      </c>
      <c r="D31">
        <v>69</v>
      </c>
      <c r="E31" t="s">
        <v>177</v>
      </c>
      <c r="F31" t="s">
        <v>189</v>
      </c>
      <c r="G31" t="s">
        <v>214</v>
      </c>
      <c r="H31">
        <v>0.033579479056718403</v>
      </c>
      <c r="I31">
        <v>0.037068813027243602</v>
      </c>
      <c r="J31">
        <v>0.0620966853396277</v>
      </c>
      <c r="K31">
        <v>0.45327145142949699</v>
      </c>
      <c r="L31">
        <v>6.7820830672372328</v>
      </c>
      <c r="M31">
        <v>0.1138899253652088</v>
      </c>
      <c r="N31">
        <v>1.268624114926888</v>
      </c>
      <c r="O31">
        <v>8.0018407871142649</v>
      </c>
      <c r="P31">
        <v>9.1336820569978237</v>
      </c>
      <c r="Q31">
        <v>11.754651134162801</v>
      </c>
      <c r="R31">
        <v>0.039671925061735502</v>
      </c>
      <c r="S31">
        <v>0.023151331997912</v>
      </c>
      <c r="T31">
        <v>0.047289476885833001</v>
      </c>
      <c r="U31">
        <v>0.25766845350060491</v>
      </c>
      <c r="V31">
        <v>2.8440196266728179</v>
      </c>
      <c r="W31" t="s">
        <v>152</v>
      </c>
      <c r="X31" t="s">
        <v>153</v>
      </c>
      <c r="Y31" t="s">
        <v>154</v>
      </c>
      <c r="Z31" t="s">
        <v>155</v>
      </c>
      <c r="AA31" t="s">
        <v>156</v>
      </c>
      <c r="AB31" t="s">
        <v>157</v>
      </c>
      <c r="AC31" t="s">
        <v>158</v>
      </c>
      <c r="AD31" t="s">
        <v>159</v>
      </c>
      <c r="AE31" t="s">
        <v>160</v>
      </c>
      <c r="AF31" t="s">
        <v>161</v>
      </c>
      <c r="AG31" t="s">
        <v>162</v>
      </c>
      <c r="AH31" t="s">
        <v>163</v>
      </c>
      <c r="AI31" t="s">
        <v>164</v>
      </c>
      <c r="AJ31" t="s">
        <v>165</v>
      </c>
      <c r="AK31" t="s">
        <v>166</v>
      </c>
      <c r="AL31" t="s">
        <v>167</v>
      </c>
      <c r="AM31" t="s">
        <v>168</v>
      </c>
      <c r="AN31" t="s">
        <v>169</v>
      </c>
      <c r="AO31" t="s">
        <v>170</v>
      </c>
      <c r="AP31">
        <v>1.1519273500275979</v>
      </c>
      <c r="AQ31">
        <v>3.633190574215055</v>
      </c>
      <c r="AR31">
        <v>0.081177414366971803</v>
      </c>
      <c r="AS31">
        <v>0.35274924204552832</v>
      </c>
      <c r="AT31">
        <v>0.080089146993534005</v>
      </c>
      <c r="AU31">
        <v>1.03468258299069</v>
      </c>
      <c r="AV31">
        <v>0.058816006952746497</v>
      </c>
      <c r="AW31">
        <v>0.098837933102016301</v>
      </c>
      <c r="AX31">
        <v>0.19388971900781971</v>
      </c>
      <c r="AY31">
        <v>0.73294613653404539</v>
      </c>
      <c r="AZ31">
        <v>0</v>
      </c>
      <c r="BA31">
        <v>0.1463540629269823</v>
      </c>
      <c r="BB31">
        <v>8.6358305548410765</v>
      </c>
      <c r="BC31">
        <v>0.080367447383993901</v>
      </c>
      <c r="BD31">
        <v>0.33300328526581258</v>
      </c>
      <c r="BE31">
        <v>0</v>
      </c>
      <c r="BF31">
        <v>3.6547224722262981</v>
      </c>
      <c r="BG31">
        <v>0</v>
      </c>
      <c r="BH31">
        <v>0</v>
      </c>
      <c r="BI31"/>
      <c r="BJ31"/>
      <c r="BK31"/>
      <c r="BL31"/>
      <c r="BM31"/>
      <c r="BN31"/>
      <c r="BO31"/>
      <c r="BP31"/>
      <c r="BQ31"/>
      <c r="BR31"/>
      <c r="BS31"/>
      <c r="BT31"/>
      <c r="BU31"/>
      <c r="BV31"/>
      <c r="BW31"/>
      <c r="BX31"/>
      <c r="BY31"/>
      <c r="BZ31"/>
      <c r="CA31"/>
      <c r="CB31"/>
      <c r="CC31"/>
      <c r="CD31"/>
      <c r="CE31"/>
      <c r="CF31"/>
      <c r="CG31"/>
      <c r="CH31"/>
      <c r="CI31"/>
      <c r="CJ31"/>
      <c r="CK31"/>
      <c r="CL31"/>
      <c r="CM31"/>
      <c r="CN31"/>
      <c r="CO31"/>
      <c r="CP31"/>
    </row>
    <row r="32">
      <c r="A32" t="s">
        <v>405</v>
      </c>
      <c r="B32">
        <v>2005</v>
      </c>
      <c r="C32" t="s">
        <v>408</v>
      </c>
      <c r="D32">
        <v>70</v>
      </c>
      <c r="E32" t="s">
        <v>177</v>
      </c>
      <c r="F32" t="s">
        <v>190</v>
      </c>
      <c r="G32" t="s">
        <v>214</v>
      </c>
      <c r="H32">
        <v>0.16647447183077849</v>
      </c>
      <c r="I32">
        <v>0.0715492331188992</v>
      </c>
      <c r="J32">
        <v>0.1343975479948864</v>
      </c>
      <c r="K32">
        <v>0.19882175733497459</v>
      </c>
      <c r="L32">
        <v>0.37032739098087331</v>
      </c>
      <c r="M32">
        <v>0.1995855137656585</v>
      </c>
      <c r="N32">
        <v>0.67890917305824106</v>
      </c>
      <c r="O32">
        <v>1.0886880169200679</v>
      </c>
      <c r="P32">
        <v>0.094454201210055197</v>
      </c>
      <c r="Q32">
        <v>0.20371823494578081</v>
      </c>
      <c r="R32">
        <v>0.18133780763270821</v>
      </c>
      <c r="S32">
        <v>0.037902167319217903</v>
      </c>
      <c r="T32">
        <v>0.108569982977236</v>
      </c>
      <c r="U32">
        <v>0.071074481805008</v>
      </c>
      <c r="V32">
        <v>0.30202120006723981</v>
      </c>
      <c r="W32" t="s">
        <v>152</v>
      </c>
      <c r="X32" t="s">
        <v>153</v>
      </c>
      <c r="Y32" t="s">
        <v>154</v>
      </c>
      <c r="Z32" t="s">
        <v>155</v>
      </c>
      <c r="AA32" t="s">
        <v>156</v>
      </c>
      <c r="AB32" t="s">
        <v>157</v>
      </c>
      <c r="AC32" t="s">
        <v>158</v>
      </c>
      <c r="AD32" t="s">
        <v>159</v>
      </c>
      <c r="AE32" t="s">
        <v>160</v>
      </c>
      <c r="AF32" t="s">
        <v>161</v>
      </c>
      <c r="AG32" t="s">
        <v>162</v>
      </c>
      <c r="AH32" t="s">
        <v>163</v>
      </c>
      <c r="AI32" t="s">
        <v>164</v>
      </c>
      <c r="AJ32" t="s">
        <v>165</v>
      </c>
      <c r="AK32" t="s">
        <v>166</v>
      </c>
      <c r="AL32" t="s">
        <v>167</v>
      </c>
      <c r="AM32" t="s">
        <v>168</v>
      </c>
      <c r="AN32" t="s">
        <v>169</v>
      </c>
      <c r="AO32" t="s">
        <v>170</v>
      </c>
      <c r="AP32">
        <v>1.6733471423598181</v>
      </c>
      <c r="AQ32">
        <v>0</v>
      </c>
      <c r="AR32">
        <v>0.29591932169259461</v>
      </c>
      <c r="AS32">
        <v>0.44315560600526638</v>
      </c>
      <c r="AT32">
        <v>0</v>
      </c>
      <c r="AU32">
        <v>0</v>
      </c>
      <c r="AV32">
        <v>0.22184184338512211</v>
      </c>
      <c r="AW32">
        <v>0</v>
      </c>
      <c r="AX32">
        <v>0.28922802921564872</v>
      </c>
      <c r="AY32">
        <v>0.031370442654648001</v>
      </c>
      <c r="AZ32">
        <v>0</v>
      </c>
      <c r="BA32">
        <v>0.024987490256325001</v>
      </c>
      <c r="BB32">
        <v>0</v>
      </c>
      <c r="BC32">
        <v>0.67457213738969213</v>
      </c>
      <c r="BD32">
        <v>0.122413542114817</v>
      </c>
      <c r="BE32">
        <v>0.8013550505953948</v>
      </c>
      <c r="BF32">
        <v>0</v>
      </c>
      <c r="BG32">
        <v>0</v>
      </c>
      <c r="BH32">
        <v>0</v>
      </c>
      <c r="BI32"/>
      <c r="BJ32"/>
      <c r="BK32"/>
      <c r="BL32"/>
      <c r="BM32"/>
      <c r="BN32"/>
      <c r="BO32"/>
      <c r="BP32"/>
      <c r="BQ32"/>
      <c r="BR32"/>
      <c r="BS32"/>
      <c r="BT32"/>
      <c r="BU32"/>
      <c r="BV32"/>
      <c r="BW32"/>
      <c r="BX32"/>
      <c r="BY32"/>
      <c r="BZ32"/>
      <c r="CA32"/>
      <c r="CB32"/>
      <c r="CC32"/>
      <c r="CD32"/>
      <c r="CE32"/>
      <c r="CF32"/>
      <c r="CG32"/>
      <c r="CH32"/>
      <c r="CI32"/>
      <c r="CJ32"/>
      <c r="CK32"/>
      <c r="CL32"/>
      <c r="CM32"/>
      <c r="CN32"/>
      <c r="CO32"/>
      <c r="CP32"/>
    </row>
    <row r="33">
      <c r="A33" t="s">
        <v>405</v>
      </c>
      <c r="B33">
        <v>2005</v>
      </c>
      <c r="C33" t="s">
        <v>408</v>
      </c>
      <c r="D33">
        <v>122</v>
      </c>
      <c r="E33" t="s">
        <v>18</v>
      </c>
      <c r="F33" t="s">
        <v>14</v>
      </c>
      <c r="G33" t="s">
        <v>430</v>
      </c>
      <c r="H33">
        <v>2.65543538957813</v>
      </c>
      <c r="I33">
        <v>6.2678769860604824</v>
      </c>
      <c r="J33">
        <v>11.77748464398595</v>
      </c>
      <c r="K33">
        <v>31.860163513730122</v>
      </c>
      <c r="L33">
        <v>85.852045657781815</v>
      </c>
      <c r="M33">
        <v>6.9239433524242848</v>
      </c>
      <c r="N33">
        <v>40.320172367173669</v>
      </c>
      <c r="O33">
        <v>83.290133079981899</v>
      </c>
      <c r="P33">
        <v>97.309242594970371</v>
      </c>
      <c r="Q33">
        <v>100</v>
      </c>
      <c r="R33">
        <v>2.8150162894656789</v>
      </c>
      <c r="S33">
        <v>5.403252610368046</v>
      </c>
      <c r="T33">
        <v>8.7094847187318454</v>
      </c>
      <c r="U33">
        <v>20.609548975993611</v>
      </c>
      <c r="V33">
        <v>66.494246468301924</v>
      </c>
      <c r="W33" t="s">
        <v>152</v>
      </c>
      <c r="X33" t="s">
        <v>153</v>
      </c>
      <c r="Y33" t="s">
        <v>154</v>
      </c>
      <c r="Z33" t="s">
        <v>155</v>
      </c>
      <c r="AA33" t="s">
        <v>156</v>
      </c>
      <c r="AB33" t="s">
        <v>157</v>
      </c>
      <c r="AC33" t="s">
        <v>158</v>
      </c>
      <c r="AD33" t="s">
        <v>159</v>
      </c>
      <c r="AE33" t="s">
        <v>160</v>
      </c>
      <c r="AF33" t="s">
        <v>161</v>
      </c>
      <c r="AG33" t="s">
        <v>162</v>
      </c>
      <c r="AH33" t="s">
        <v>163</v>
      </c>
      <c r="AI33" t="s">
        <v>164</v>
      </c>
      <c r="AJ33" t="s">
        <v>165</v>
      </c>
      <c r="AK33" t="s">
        <v>166</v>
      </c>
      <c r="AL33" t="s">
        <v>167</v>
      </c>
      <c r="AM33" t="s">
        <v>168</v>
      </c>
      <c r="AN33" t="s">
        <v>169</v>
      </c>
      <c r="AO33" t="s">
        <v>170</v>
      </c>
      <c r="AP33">
        <v>21.69574607992595</v>
      </c>
      <c r="AQ33">
        <v>40.823565190101313</v>
      </c>
      <c r="AR33">
        <v>19.046424434944679</v>
      </c>
      <c r="AS33">
        <v>14.87322909154318</v>
      </c>
      <c r="AT33">
        <v>14.568507208043981</v>
      </c>
      <c r="AU33">
        <v>22.92786611744593</v>
      </c>
      <c r="AV33">
        <v>17.34003795980508</v>
      </c>
      <c r="AW33">
        <v>36.456096249462163</v>
      </c>
      <c r="AX33">
        <v>19.924240291125599</v>
      </c>
      <c r="AY33">
        <v>32.285247523270293</v>
      </c>
      <c r="AZ33">
        <v>14.07928747519111</v>
      </c>
      <c r="BA33">
        <v>11.66753012956714</v>
      </c>
      <c r="BB33">
        <v>85.520132403094706</v>
      </c>
      <c r="BC33">
        <v>13.6805522936794</v>
      </c>
      <c r="BD33">
        <v>13.989217509770111</v>
      </c>
      <c r="BE33">
        <v>13.13773025820432</v>
      </c>
      <c r="BF33">
        <v>19.722442020674009</v>
      </c>
      <c r="BG33">
        <v>16.150753859370329</v>
      </c>
      <c r="BH33">
        <v>22.147269374375369</v>
      </c>
      <c r="BI33">
        <v>371.57099899999992</v>
      </c>
      <c r="BJ33">
        <v>875.40587500000004</v>
      </c>
      <c r="BK33">
        <v>1656.0697530000009</v>
      </c>
      <c r="BL33">
        <v>4510.0427839999966</v>
      </c>
      <c r="BM33">
        <v>12229.785817</v>
      </c>
      <c r="BN33">
        <v>148.5414879999999</v>
      </c>
      <c r="BO33">
        <v>879.10401799999988</v>
      </c>
      <c r="BP33">
        <v>1828.153393999999</v>
      </c>
      <c r="BQ33">
        <v>2128.018298999998</v>
      </c>
      <c r="BR33">
        <v>2192.6485869999992</v>
      </c>
      <c r="BS33">
        <v>332.65094900000003</v>
      </c>
      <c r="BT33">
        <v>634.7248810000001</v>
      </c>
      <c r="BU33">
        <v>1034.940355</v>
      </c>
      <c r="BV33">
        <v>2476.6186850000022</v>
      </c>
      <c r="BW33">
        <v>7987.4745719999846</v>
      </c>
      <c r="BX33">
        <v>627.73244900000054</v>
      </c>
      <c r="BY33">
        <v>2175.7905990000008</v>
      </c>
      <c r="BZ33">
        <v>1704.686662000001</v>
      </c>
      <c r="CA33">
        <v>387.47702500000003</v>
      </c>
      <c r="CB33">
        <v>561.09966099999997</v>
      </c>
      <c r="CC33">
        <v>802.58093399999996</v>
      </c>
      <c r="CD33">
        <v>585.2702319999994</v>
      </c>
      <c r="CE33">
        <v>2549.4557130000021</v>
      </c>
      <c r="CF33">
        <v>296.57298299999979</v>
      </c>
      <c r="CG33">
        <v>519.57994199999985</v>
      </c>
      <c r="CH33">
        <v>156.9264739999999</v>
      </c>
      <c r="CI33">
        <v>91.160859000000002</v>
      </c>
      <c r="CJ33">
        <v>5404.8209659999848</v>
      </c>
      <c r="CK33">
        <v>202.31459299999989</v>
      </c>
      <c r="CL33">
        <v>827.7654560000002</v>
      </c>
      <c r="CM33">
        <v>276.45964600000008</v>
      </c>
      <c r="CN33">
        <v>951.88745800000004</v>
      </c>
      <c r="CO33">
        <v>448.74794399999951</v>
      </c>
      <c r="CP33">
        <v>1072.5456320000001</v>
      </c>
    </row>
    <row r="34">
      <c r="A34" t="s">
        <v>405</v>
      </c>
      <c r="B34">
        <v>2005</v>
      </c>
      <c r="C34" t="s">
        <v>408</v>
      </c>
      <c r="D34">
        <v>123</v>
      </c>
      <c r="E34" t="s">
        <v>18</v>
      </c>
      <c r="F34" t="s">
        <v>51</v>
      </c>
      <c r="G34" t="s">
        <v>214</v>
      </c>
      <c r="H34">
        <v>97.344564610421855</v>
      </c>
      <c r="I34">
        <v>93.7321230139395</v>
      </c>
      <c r="J34">
        <v>88.222515356014028</v>
      </c>
      <c r="K34">
        <v>68.139836486269957</v>
      </c>
      <c r="L34">
        <v>14.14795434221821</v>
      </c>
      <c r="M34">
        <v>93.076056647575712</v>
      </c>
      <c r="N34">
        <v>59.679827632826431</v>
      </c>
      <c r="O34">
        <v>16.709866920018179</v>
      </c>
      <c r="P34">
        <v>2.6907574050296081</v>
      </c>
      <c r="Q34">
        <v>0</v>
      </c>
      <c r="R34">
        <v>97.184983710534311</v>
      </c>
      <c r="S34">
        <v>94.596747389631958</v>
      </c>
      <c r="T34">
        <v>91.290515281268156</v>
      </c>
      <c r="U34">
        <v>79.390451024006481</v>
      </c>
      <c r="V34">
        <v>33.505753531698062</v>
      </c>
      <c r="W34" t="s">
        <v>152</v>
      </c>
      <c r="X34" t="s">
        <v>153</v>
      </c>
      <c r="Y34" t="s">
        <v>154</v>
      </c>
      <c r="Z34" t="s">
        <v>155</v>
      </c>
      <c r="AA34" t="s">
        <v>156</v>
      </c>
      <c r="AB34" t="s">
        <v>157</v>
      </c>
      <c r="AC34" t="s">
        <v>158</v>
      </c>
      <c r="AD34" t="s">
        <v>159</v>
      </c>
      <c r="AE34" t="s">
        <v>160</v>
      </c>
      <c r="AF34" t="s">
        <v>161</v>
      </c>
      <c r="AG34" t="s">
        <v>162</v>
      </c>
      <c r="AH34" t="s">
        <v>163</v>
      </c>
      <c r="AI34" t="s">
        <v>164</v>
      </c>
      <c r="AJ34" t="s">
        <v>165</v>
      </c>
      <c r="AK34" t="s">
        <v>166</v>
      </c>
      <c r="AL34" t="s">
        <v>167</v>
      </c>
      <c r="AM34" t="s">
        <v>168</v>
      </c>
      <c r="AN34" t="s">
        <v>169</v>
      </c>
      <c r="AO34" t="s">
        <v>170</v>
      </c>
      <c r="AP34">
        <v>78.304253920073947</v>
      </c>
      <c r="AQ34">
        <v>59.176434809898772</v>
      </c>
      <c r="AR34">
        <v>80.953575565055417</v>
      </c>
      <c r="AS34">
        <v>85.126770908456763</v>
      </c>
      <c r="AT34">
        <v>85.431492791956003</v>
      </c>
      <c r="AU34">
        <v>77.072133882554112</v>
      </c>
      <c r="AV34">
        <v>82.65996204019487</v>
      </c>
      <c r="AW34">
        <v>63.543903750537893</v>
      </c>
      <c r="AX34">
        <v>80.075759708874358</v>
      </c>
      <c r="AY34">
        <v>67.714752476729799</v>
      </c>
      <c r="AZ34">
        <v>85.920712524808877</v>
      </c>
      <c r="BA34">
        <v>88.332469870432831</v>
      </c>
      <c r="BB34">
        <v>14.479867596905279</v>
      </c>
      <c r="BC34">
        <v>86.319447706320602</v>
      </c>
      <c r="BD34">
        <v>86.010782490229872</v>
      </c>
      <c r="BE34">
        <v>86.862269741795714</v>
      </c>
      <c r="BF34">
        <v>80.27755797932592</v>
      </c>
      <c r="BG34">
        <v>83.849246140629646</v>
      </c>
      <c r="BH34">
        <v>77.852730625624616</v>
      </c>
      <c r="BI34">
        <v>13899.777717999979</v>
      </c>
      <c r="BJ34">
        <v>13389.46415499998</v>
      </c>
      <c r="BK34">
        <v>12616.295916000019</v>
      </c>
      <c r="BL34">
        <v>9758.5561720000442</v>
      </c>
      <c r="BM34">
        <v>2037.3023829999991</v>
      </c>
      <c r="BN34">
        <v>2040.6600519999979</v>
      </c>
      <c r="BO34">
        <v>1316.166880000002</v>
      </c>
      <c r="BP34">
        <v>366.76853299999999</v>
      </c>
      <c r="BQ34">
        <v>58.843135999999987</v>
      </c>
      <c r="BR34">
        <v>0</v>
      </c>
      <c r="BS34">
        <v>11747.163209</v>
      </c>
      <c r="BT34">
        <v>11436.01904100001</v>
      </c>
      <c r="BU34">
        <v>11044.59271700001</v>
      </c>
      <c r="BV34">
        <v>9604.0737450000179</v>
      </c>
      <c r="BW34">
        <v>4087.109031</v>
      </c>
      <c r="BX34">
        <v>2265.6110049999988</v>
      </c>
      <c r="BY34">
        <v>3153.9511539999999</v>
      </c>
      <c r="BZ34">
        <v>7562.0965419999902</v>
      </c>
      <c r="CA34">
        <v>2218.1298270000002</v>
      </c>
      <c r="CB34">
        <v>3290.3564489999958</v>
      </c>
      <c r="CC34">
        <v>2720.964992000002</v>
      </c>
      <c r="CD34">
        <v>2952.2463519999951</v>
      </c>
      <c r="CE34">
        <v>4443.7662040000014</v>
      </c>
      <c r="CF34">
        <v>1191.930360999999</v>
      </c>
      <c r="CG34">
        <v>1092.0358249999999</v>
      </c>
      <c r="CH34">
        <v>970.39470700000084</v>
      </c>
      <c r="CI34">
        <v>690.16010600000175</v>
      </c>
      <c r="CJ34">
        <v>915.11892900000021</v>
      </c>
      <c r="CK34">
        <v>1276.5335460000019</v>
      </c>
      <c r="CL34">
        <v>5120.6287119999988</v>
      </c>
      <c r="CM34">
        <v>1827.8585320000029</v>
      </c>
      <c r="CN34">
        <v>3874.530371000003</v>
      </c>
      <c r="CO34">
        <v>2359.8476419999988</v>
      </c>
      <c r="CP34">
        <v>3775.2350879999999</v>
      </c>
    </row>
    <row r="35">
      <c r="A35" t="s">
        <v>405</v>
      </c>
      <c r="B35">
        <v>2005</v>
      </c>
      <c r="C35" t="s">
        <v>408</v>
      </c>
      <c r="D35">
        <v>124</v>
      </c>
      <c r="E35" t="s">
        <v>50</v>
      </c>
      <c r="F35" t="s">
        <v>15</v>
      </c>
      <c r="G35" t="s">
        <v>431</v>
      </c>
      <c r="H35">
        <v>1.754648986677787</v>
      </c>
      <c r="I35">
        <v>4.4460653313425063</v>
      </c>
      <c r="J35">
        <v>8.5657407050287837</v>
      </c>
      <c r="K35">
        <v>24.865573494071821</v>
      </c>
      <c r="L35">
        <v>77.369188986329561</v>
      </c>
      <c r="M35">
        <v>3.794979505432305</v>
      </c>
      <c r="N35">
        <v>29.527863424457511</v>
      </c>
      <c r="O35">
        <v>71.810802026873574</v>
      </c>
      <c r="P35">
        <v>92.818709796306791</v>
      </c>
      <c r="Q35">
        <v>99.236665607195448</v>
      </c>
      <c r="R35">
        <v>1.8355070989611559</v>
      </c>
      <c r="S35">
        <v>3.8938033215951191</v>
      </c>
      <c r="T35">
        <v>6.7327496196389376</v>
      </c>
      <c r="U35">
        <v>15.8883806303017</v>
      </c>
      <c r="V35">
        <v>55.952513284447981</v>
      </c>
      <c r="W35" t="s">
        <v>152</v>
      </c>
      <c r="X35" t="s">
        <v>153</v>
      </c>
      <c r="Y35" t="s">
        <v>154</v>
      </c>
      <c r="Z35" t="s">
        <v>155</v>
      </c>
      <c r="AA35" t="s">
        <v>156</v>
      </c>
      <c r="AB35" t="s">
        <v>157</v>
      </c>
      <c r="AC35" t="s">
        <v>158</v>
      </c>
      <c r="AD35" t="s">
        <v>159</v>
      </c>
      <c r="AE35" t="s">
        <v>160</v>
      </c>
      <c r="AF35" t="s">
        <v>161</v>
      </c>
      <c r="AG35" t="s">
        <v>162</v>
      </c>
      <c r="AH35" t="s">
        <v>163</v>
      </c>
      <c r="AI35" t="s">
        <v>164</v>
      </c>
      <c r="AJ35" t="s">
        <v>165</v>
      </c>
      <c r="AK35" t="s">
        <v>166</v>
      </c>
      <c r="AL35" t="s">
        <v>167</v>
      </c>
      <c r="AM35" t="s">
        <v>168</v>
      </c>
      <c r="AN35" t="s">
        <v>169</v>
      </c>
      <c r="AO35" t="s">
        <v>170</v>
      </c>
      <c r="AP35">
        <v>17.080496279028988</v>
      </c>
      <c r="AQ35">
        <v>31.93175205988263</v>
      </c>
      <c r="AR35">
        <v>16.781822659928221</v>
      </c>
      <c r="AS35">
        <v>11.87611104192022</v>
      </c>
      <c r="AT35">
        <v>12.265991030597521</v>
      </c>
      <c r="AU35">
        <v>15.42575661294361</v>
      </c>
      <c r="AV35">
        <v>15.857160465565091</v>
      </c>
      <c r="AW35">
        <v>30.669079137704149</v>
      </c>
      <c r="AX35">
        <v>17.87983406774261</v>
      </c>
      <c r="AY35">
        <v>30.853330770336029</v>
      </c>
      <c r="AZ35">
        <v>12.367919660185111</v>
      </c>
      <c r="BA35">
        <v>11.1352387683594</v>
      </c>
      <c r="BB35">
        <v>75.490300940591553</v>
      </c>
      <c r="BC35">
        <v>12.44479220999985</v>
      </c>
      <c r="BD35">
        <v>12.487394865360439</v>
      </c>
      <c r="BE35">
        <v>11.39794392348753</v>
      </c>
      <c r="BF35">
        <v>14.552700261044849</v>
      </c>
      <c r="BG35">
        <v>14.5966251002892</v>
      </c>
      <c r="BH35">
        <v>18.237208165423361</v>
      </c>
      <c r="BI35">
        <v>245.52533999999989</v>
      </c>
      <c r="BJ35">
        <v>619.69268000000011</v>
      </c>
      <c r="BK35">
        <v>1204.4561739999999</v>
      </c>
      <c r="BL35">
        <v>3519.9066149999971</v>
      </c>
      <c r="BM35">
        <v>11017.746512999989</v>
      </c>
      <c r="BN35">
        <v>80.434294999999992</v>
      </c>
      <c r="BO35">
        <v>643.07917199999997</v>
      </c>
      <c r="BP35">
        <v>1575.419801999999</v>
      </c>
      <c r="BQ35">
        <v>2029.8165689999989</v>
      </c>
      <c r="BR35">
        <v>2173.7650059999992</v>
      </c>
      <c r="BS35">
        <v>216.90218300000001</v>
      </c>
      <c r="BT35">
        <v>457.40853299999969</v>
      </c>
      <c r="BU35">
        <v>800.04667400000005</v>
      </c>
      <c r="BV35">
        <v>1909.282944000001</v>
      </c>
      <c r="BW35">
        <v>6721.1721439999747</v>
      </c>
      <c r="BX35">
        <v>494.19742100000008</v>
      </c>
      <c r="BY35">
        <v>1701.8799220000001</v>
      </c>
      <c r="BZ35">
        <v>1502.0010369999991</v>
      </c>
      <c r="CA35">
        <v>307.25337100000002</v>
      </c>
      <c r="CB35">
        <v>472.41926100000012</v>
      </c>
      <c r="CC35">
        <v>539.97254200000032</v>
      </c>
      <c r="CD35">
        <v>535.2193579999996</v>
      </c>
      <c r="CE35">
        <v>2144.7567640000002</v>
      </c>
      <c r="CF35">
        <v>266.14192799999989</v>
      </c>
      <c r="CG35">
        <v>496.53550899999999</v>
      </c>
      <c r="CH35">
        <v>137.851722</v>
      </c>
      <c r="CI35">
        <v>87.001954999999995</v>
      </c>
      <c r="CJ35">
        <v>4770.9416459999884</v>
      </c>
      <c r="CK35">
        <v>184.03957799999989</v>
      </c>
      <c r="CL35">
        <v>738.90009200000009</v>
      </c>
      <c r="CM35">
        <v>237.97257500000009</v>
      </c>
      <c r="CN35">
        <v>702.37411999999983</v>
      </c>
      <c r="CO35">
        <v>404.67892199999972</v>
      </c>
      <c r="CP35">
        <v>883.18959899999959</v>
      </c>
    </row>
    <row r="36">
      <c r="A36" t="s">
        <v>405</v>
      </c>
      <c r="B36">
        <v>2005</v>
      </c>
      <c r="C36" t="s">
        <v>408</v>
      </c>
      <c r="D36">
        <v>125</v>
      </c>
      <c r="E36" t="s">
        <v>50</v>
      </c>
      <c r="F36" t="s">
        <v>16</v>
      </c>
      <c r="G36" t="s">
        <v>432</v>
      </c>
      <c r="H36">
        <v>0.90078640290034395</v>
      </c>
      <c r="I36">
        <v>1.821811654717977</v>
      </c>
      <c r="J36">
        <v>3.211743938957162</v>
      </c>
      <c r="K36">
        <v>6.9945900196582969</v>
      </c>
      <c r="L36">
        <v>8.4828566714522324</v>
      </c>
      <c r="M36">
        <v>3.1289638469919812</v>
      </c>
      <c r="N36">
        <v>10.79230894271616</v>
      </c>
      <c r="O36">
        <v>11.47933105310832</v>
      </c>
      <c r="P36">
        <v>4.4905327986635823</v>
      </c>
      <c r="Q36">
        <v>0.76333439280458615</v>
      </c>
      <c r="R36">
        <v>0.97950919050452223</v>
      </c>
      <c r="S36">
        <v>1.5094492887729241</v>
      </c>
      <c r="T36">
        <v>1.976735099092906</v>
      </c>
      <c r="U36">
        <v>4.7211683456919094</v>
      </c>
      <c r="V36">
        <v>10.541733183853861</v>
      </c>
      <c r="W36" t="s">
        <v>152</v>
      </c>
      <c r="X36" t="s">
        <v>153</v>
      </c>
      <c r="Y36" t="s">
        <v>154</v>
      </c>
      <c r="Z36" t="s">
        <v>155</v>
      </c>
      <c r="AA36" t="s">
        <v>156</v>
      </c>
      <c r="AB36" t="s">
        <v>157</v>
      </c>
      <c r="AC36" t="s">
        <v>158</v>
      </c>
      <c r="AD36" t="s">
        <v>159</v>
      </c>
      <c r="AE36" t="s">
        <v>160</v>
      </c>
      <c r="AF36" t="s">
        <v>161</v>
      </c>
      <c r="AG36" t="s">
        <v>162</v>
      </c>
      <c r="AH36" t="s">
        <v>163</v>
      </c>
      <c r="AI36" t="s">
        <v>164</v>
      </c>
      <c r="AJ36" t="s">
        <v>165</v>
      </c>
      <c r="AK36" t="s">
        <v>166</v>
      </c>
      <c r="AL36" t="s">
        <v>167</v>
      </c>
      <c r="AM36" t="s">
        <v>168</v>
      </c>
      <c r="AN36" t="s">
        <v>169</v>
      </c>
      <c r="AO36" t="s">
        <v>170</v>
      </c>
      <c r="AP36">
        <v>4.6152498008969429</v>
      </c>
      <c r="AQ36">
        <v>8.8918131302186652</v>
      </c>
      <c r="AR36">
        <v>2.26460177501643</v>
      </c>
      <c r="AS36">
        <v>2.997118049622959</v>
      </c>
      <c r="AT36">
        <v>2.3025161774464569</v>
      </c>
      <c r="AU36">
        <v>7.5021095045023296</v>
      </c>
      <c r="AV36">
        <v>1.4828774942399969</v>
      </c>
      <c r="AW36">
        <v>5.7870171117579918</v>
      </c>
      <c r="AX36">
        <v>2.044406223382996</v>
      </c>
      <c r="AY36">
        <v>1.431916752934274</v>
      </c>
      <c r="AZ36">
        <v>1.7113678150060061</v>
      </c>
      <c r="BA36">
        <v>0.5322913612077449</v>
      </c>
      <c r="BB36">
        <v>10.029831462503211</v>
      </c>
      <c r="BC36">
        <v>1.235760083679557</v>
      </c>
      <c r="BD36">
        <v>1.501822644409667</v>
      </c>
      <c r="BE36">
        <v>1.7397863347167959</v>
      </c>
      <c r="BF36">
        <v>5.1697417596291473</v>
      </c>
      <c r="BG36">
        <v>1.5541287590811319</v>
      </c>
      <c r="BH36">
        <v>3.910061208952007</v>
      </c>
      <c r="BI36">
        <v>126.045659</v>
      </c>
      <c r="BJ36">
        <v>253.924147</v>
      </c>
      <c r="BK36">
        <v>451.61357900000019</v>
      </c>
      <c r="BL36">
        <v>990.13616899999931</v>
      </c>
      <c r="BM36">
        <v>1207.9997960000001</v>
      </c>
      <c r="BN36">
        <v>66.318144999999987</v>
      </c>
      <c r="BO36">
        <v>235.04271199999999</v>
      </c>
      <c r="BP36">
        <v>251.839068</v>
      </c>
      <c r="BQ36">
        <v>98.201729999999984</v>
      </c>
      <c r="BR36">
        <v>16.720731000000001</v>
      </c>
      <c r="BS36">
        <v>115.748766</v>
      </c>
      <c r="BT36">
        <v>177.316348</v>
      </c>
      <c r="BU36">
        <v>234.89368099999999</v>
      </c>
      <c r="BV36">
        <v>567.3357410000001</v>
      </c>
      <c r="BW36">
        <v>1266.302428</v>
      </c>
      <c r="BX36">
        <v>133.53502800000001</v>
      </c>
      <c r="BY36">
        <v>473.91067700000008</v>
      </c>
      <c r="BZ36">
        <v>202.68562499999999</v>
      </c>
      <c r="CA36">
        <v>77.540081999999984</v>
      </c>
      <c r="CB36">
        <v>88.680399999999977</v>
      </c>
      <c r="CC36">
        <v>262.60839199999998</v>
      </c>
      <c r="CD36">
        <v>50.050874</v>
      </c>
      <c r="CE36">
        <v>404.69894900000008</v>
      </c>
      <c r="CF36">
        <v>30.431055000000001</v>
      </c>
      <c r="CG36">
        <v>23.044433000000001</v>
      </c>
      <c r="CH36">
        <v>19.074752</v>
      </c>
      <c r="CI36">
        <v>4.1589039999999997</v>
      </c>
      <c r="CJ36">
        <v>633.87932000000012</v>
      </c>
      <c r="CK36">
        <v>18.275015</v>
      </c>
      <c r="CL36">
        <v>88.865364</v>
      </c>
      <c r="CM36">
        <v>36.324221000000001</v>
      </c>
      <c r="CN36">
        <v>249.513338</v>
      </c>
      <c r="CO36">
        <v>43.086888000000002</v>
      </c>
      <c r="CP36">
        <v>189.356033</v>
      </c>
    </row>
    <row r="37">
      <c r="A37" t="s">
        <v>405</v>
      </c>
      <c r="B37">
        <v>2005</v>
      </c>
      <c r="C37" t="s">
        <v>408</v>
      </c>
      <c r="D37">
        <v>126</v>
      </c>
      <c r="E37" t="s">
        <v>50</v>
      </c>
      <c r="F37" t="s">
        <v>22</v>
      </c>
      <c r="G37" t="s">
        <v>433</v>
      </c>
      <c r="H37">
        <v>0.75138585515007605</v>
      </c>
      <c r="I37">
        <v>1.9654187617656691</v>
      </c>
      <c r="J37">
        <v>2.5203770583129601</v>
      </c>
      <c r="K37">
        <v>4.0620135115387006</v>
      </c>
      <c r="L37">
        <v>2.7420407529834359</v>
      </c>
      <c r="M37">
        <v>3.9396300188117048</v>
      </c>
      <c r="N37">
        <v>7.8004009285293812</v>
      </c>
      <c r="O37">
        <v>5.1010644660589266</v>
      </c>
      <c r="P37">
        <v>1.727370303185197</v>
      </c>
      <c r="Q37">
        <v>-4.13002965161e-14</v>
      </c>
      <c r="R37">
        <v>0.65937092800695751</v>
      </c>
      <c r="S37">
        <v>1.7266221973594971</v>
      </c>
      <c r="T37">
        <v>2.115140473370118</v>
      </c>
      <c r="U37">
        <v>3.0215952944344551</v>
      </c>
      <c r="V37">
        <v>3.331207677423158</v>
      </c>
      <c r="W37" t="s">
        <v>152</v>
      </c>
      <c r="X37" t="s">
        <v>153</v>
      </c>
      <c r="Y37" t="s">
        <v>154</v>
      </c>
      <c r="Z37" t="s">
        <v>155</v>
      </c>
      <c r="AA37" t="s">
        <v>156</v>
      </c>
      <c r="AB37" t="s">
        <v>157</v>
      </c>
      <c r="AC37" t="s">
        <v>158</v>
      </c>
      <c r="AD37" t="s">
        <v>159</v>
      </c>
      <c r="AE37" t="s">
        <v>160</v>
      </c>
      <c r="AF37" t="s">
        <v>161</v>
      </c>
      <c r="AG37" t="s">
        <v>162</v>
      </c>
      <c r="AH37" t="s">
        <v>163</v>
      </c>
      <c r="AI37" t="s">
        <v>164</v>
      </c>
      <c r="AJ37" t="s">
        <v>165</v>
      </c>
      <c r="AK37" t="s">
        <v>166</v>
      </c>
      <c r="AL37" t="s">
        <v>167</v>
      </c>
      <c r="AM37" t="s">
        <v>168</v>
      </c>
      <c r="AN37" t="s">
        <v>169</v>
      </c>
      <c r="AO37" t="s">
        <v>170</v>
      </c>
      <c r="AP37">
        <v>0.73937392294135407</v>
      </c>
      <c r="AQ37">
        <v>1.30721033454909</v>
      </c>
      <c r="AR37">
        <v>2.4521477248102528</v>
      </c>
      <c r="AS37">
        <v>0.96899849804609772</v>
      </c>
      <c r="AT37">
        <v>0.057722947802247397</v>
      </c>
      <c r="AU37">
        <v>4.4001052279741373</v>
      </c>
      <c r="AV37">
        <v>6.5269244120100964</v>
      </c>
      <c r="AW37">
        <v>0.72538528881342046</v>
      </c>
      <c r="AX37">
        <v>6.5437106602832316</v>
      </c>
      <c r="AY37">
        <v>13.75081238579104</v>
      </c>
      <c r="AZ37">
        <v>1.4362474005791701</v>
      </c>
      <c r="BA37">
        <v>0.38107872863750458</v>
      </c>
      <c r="BB37">
        <v>2.535675412463553</v>
      </c>
      <c r="BC37">
        <v>0.13524640882681641</v>
      </c>
      <c r="BD37">
        <v>3.3953103778243161</v>
      </c>
      <c r="BE37">
        <v>2.0076558966288052</v>
      </c>
      <c r="BF37">
        <v>0.1814786931081471</v>
      </c>
      <c r="BG37">
        <v>4.8881162379083136</v>
      </c>
      <c r="BH37">
        <v>0.8514530802161957</v>
      </c>
      <c r="BI37">
        <v>114.62834100000001</v>
      </c>
      <c r="BJ37">
        <v>300.70481299999989</v>
      </c>
      <c r="BK37">
        <v>384.57335199999989</v>
      </c>
      <c r="BL37">
        <v>615.54859199999987</v>
      </c>
      <c r="BM37">
        <v>410.47137400000008</v>
      </c>
      <c r="BN37">
        <v>90.87872099999997</v>
      </c>
      <c r="BO37">
        <v>177.78244900000001</v>
      </c>
      <c r="BP37">
        <v>112.068226</v>
      </c>
      <c r="BQ37">
        <v>37.775194999999997</v>
      </c>
      <c r="BR37">
        <v>0</v>
      </c>
      <c r="BS37">
        <v>87.048570000000012</v>
      </c>
      <c r="BT37">
        <v>225.90404899999999</v>
      </c>
      <c r="BU37">
        <v>272.62382500000001</v>
      </c>
      <c r="BV37">
        <v>378.18717199999992</v>
      </c>
      <c r="BW37">
        <v>443.65826499999997</v>
      </c>
      <c r="BX37">
        <v>21.392627000000001</v>
      </c>
      <c r="BY37">
        <v>69.670935</v>
      </c>
      <c r="BZ37">
        <v>287.53941200000003</v>
      </c>
      <c r="CA37">
        <v>27.567577</v>
      </c>
      <c r="CB37">
        <v>2.2231740000000002</v>
      </c>
      <c r="CC37">
        <v>160.33268699999999</v>
      </c>
      <c r="CD37">
        <v>259.02751999999998</v>
      </c>
      <c r="CE37">
        <v>50.727802999999987</v>
      </c>
      <c r="CF37">
        <v>97.403351999999984</v>
      </c>
      <c r="CG37">
        <v>222.34445799999989</v>
      </c>
      <c r="CH37">
        <v>17.983436999999999</v>
      </c>
      <c r="CI37">
        <v>2.9774479999999999</v>
      </c>
      <c r="CJ37">
        <v>160.253162</v>
      </c>
      <c r="CK37">
        <v>2.000089</v>
      </c>
      <c r="CL37">
        <v>206.33478700000001</v>
      </c>
      <c r="CM37">
        <v>44.082746</v>
      </c>
      <c r="CN37">
        <v>8.7589199999999998</v>
      </c>
      <c r="CO37">
        <v>142.92433700000001</v>
      </c>
      <c r="CP37">
        <v>42.382001000000002</v>
      </c>
    </row>
    <row r="38">
      <c r="A38" t="s">
        <v>405</v>
      </c>
      <c r="B38">
        <v>2005</v>
      </c>
      <c r="C38" t="s">
        <v>408</v>
      </c>
      <c r="D38">
        <v>127</v>
      </c>
      <c r="E38" t="s">
        <v>50</v>
      </c>
      <c r="F38" t="s">
        <v>19</v>
      </c>
      <c r="G38" t="s">
        <v>434</v>
      </c>
      <c r="H38">
        <v>96.593178755271794</v>
      </c>
      <c r="I38">
        <v>91.766704252173852</v>
      </c>
      <c r="J38">
        <v>85.702138297701097</v>
      </c>
      <c r="K38">
        <v>64.077822974731177</v>
      </c>
      <c r="L38">
        <v>11.405913589234769</v>
      </c>
      <c r="M38">
        <v>89.136426628763999</v>
      </c>
      <c r="N38">
        <v>51.879426704296947</v>
      </c>
      <c r="O38">
        <v>11.60880245395917</v>
      </c>
      <c r="P38">
        <v>0.96338710184442966</v>
      </c>
      <c r="Q38">
        <v>0</v>
      </c>
      <c r="R38">
        <v>96.525612782527361</v>
      </c>
      <c r="S38">
        <v>92.870125192272454</v>
      </c>
      <c r="T38">
        <v>89.175374807898038</v>
      </c>
      <c r="U38">
        <v>76.368855729571933</v>
      </c>
      <c r="V38">
        <v>30.174545854274999</v>
      </c>
      <c r="W38" t="s">
        <v>152</v>
      </c>
      <c r="X38" t="s">
        <v>153</v>
      </c>
      <c r="Y38" t="s">
        <v>154</v>
      </c>
      <c r="Z38" t="s">
        <v>155</v>
      </c>
      <c r="AA38" t="s">
        <v>156</v>
      </c>
      <c r="AB38" t="s">
        <v>157</v>
      </c>
      <c r="AC38" t="s">
        <v>158</v>
      </c>
      <c r="AD38" t="s">
        <v>159</v>
      </c>
      <c r="AE38" t="s">
        <v>160</v>
      </c>
      <c r="AF38" t="s">
        <v>161</v>
      </c>
      <c r="AG38" t="s">
        <v>162</v>
      </c>
      <c r="AH38" t="s">
        <v>163</v>
      </c>
      <c r="AI38" t="s">
        <v>164</v>
      </c>
      <c r="AJ38" t="s">
        <v>165</v>
      </c>
      <c r="AK38" t="s">
        <v>166</v>
      </c>
      <c r="AL38" t="s">
        <v>167</v>
      </c>
      <c r="AM38" t="s">
        <v>168</v>
      </c>
      <c r="AN38" t="s">
        <v>169</v>
      </c>
      <c r="AO38" t="s">
        <v>170</v>
      </c>
      <c r="AP38">
        <v>77.564879997132707</v>
      </c>
      <c r="AQ38">
        <v>57.869224475349611</v>
      </c>
      <c r="AR38">
        <v>78.5014278402451</v>
      </c>
      <c r="AS38">
        <v>84.157772410410715</v>
      </c>
      <c r="AT38">
        <v>85.37376984415377</v>
      </c>
      <c r="AU38">
        <v>72.672028654579918</v>
      </c>
      <c r="AV38">
        <v>76.133037628184823</v>
      </c>
      <c r="AW38">
        <v>62.818518461724437</v>
      </c>
      <c r="AX38">
        <v>73.532049048591162</v>
      </c>
      <c r="AY38">
        <v>53.963940090938657</v>
      </c>
      <c r="AZ38">
        <v>84.484465124229715</v>
      </c>
      <c r="BA38">
        <v>87.951391141795355</v>
      </c>
      <c r="BB38">
        <v>11.944192184441681</v>
      </c>
      <c r="BC38">
        <v>86.184201297493786</v>
      </c>
      <c r="BD38">
        <v>82.61547211240557</v>
      </c>
      <c r="BE38">
        <v>84.854613845166867</v>
      </c>
      <c r="BF38">
        <v>80.096079286217858</v>
      </c>
      <c r="BG38">
        <v>78.961129902721353</v>
      </c>
      <c r="BH38">
        <v>77.001277545408442</v>
      </c>
      <c r="BI38">
        <v>13785.14937699998</v>
      </c>
      <c r="BJ38">
        <v>13088.759341999979</v>
      </c>
      <c r="BK38">
        <v>12231.72256400002</v>
      </c>
      <c r="BL38">
        <v>9143.0075800000341</v>
      </c>
      <c r="BM38">
        <v>1626.8310089999991</v>
      </c>
      <c r="BN38">
        <v>1949.781330999997</v>
      </c>
      <c r="BO38">
        <v>1138.384431000002</v>
      </c>
      <c r="BP38">
        <v>254.70030700000009</v>
      </c>
      <c r="BQ38">
        <v>21.067941000000001</v>
      </c>
      <c r="BR38">
        <v>0</v>
      </c>
      <c r="BS38">
        <v>11660.114638999999</v>
      </c>
      <c r="BT38">
        <v>11210.114992000021</v>
      </c>
      <c r="BU38">
        <v>10771.96889200001</v>
      </c>
      <c r="BV38">
        <v>9225.8865730000143</v>
      </c>
      <c r="BW38">
        <v>3643.4507660000008</v>
      </c>
      <c r="BX38">
        <v>2244.2183779999991</v>
      </c>
      <c r="BY38">
        <v>3084.2802189999989</v>
      </c>
      <c r="BZ38">
        <v>7274.557129999991</v>
      </c>
      <c r="CA38">
        <v>2190.5622499999999</v>
      </c>
      <c r="CB38">
        <v>3288.133274999996</v>
      </c>
      <c r="CC38">
        <v>2560.6323050000028</v>
      </c>
      <c r="CD38">
        <v>2693.2188319999982</v>
      </c>
      <c r="CE38">
        <v>4393.0384010000034</v>
      </c>
      <c r="CF38">
        <v>1094.5270089999999</v>
      </c>
      <c r="CG38">
        <v>869.6913669999999</v>
      </c>
      <c r="CH38">
        <v>952.41127000000051</v>
      </c>
      <c r="CI38">
        <v>687.18265800000188</v>
      </c>
      <c r="CJ38">
        <v>754.86576700000023</v>
      </c>
      <c r="CK38">
        <v>1274.533457000002</v>
      </c>
      <c r="CL38">
        <v>4914.2939250000009</v>
      </c>
      <c r="CM38">
        <v>1783.775786000002</v>
      </c>
      <c r="CN38">
        <v>3865.7714510000028</v>
      </c>
      <c r="CO38">
        <v>2216.9233049999989</v>
      </c>
      <c r="CP38">
        <v>3732.853087</v>
      </c>
    </row>
    <row r="39">
      <c r="A39" t="s">
        <v>405</v>
      </c>
      <c r="B39">
        <v>2005</v>
      </c>
      <c r="C39" t="s">
        <v>408</v>
      </c>
      <c r="D39">
        <v>128</v>
      </c>
      <c r="E39" t="s">
        <v>193</v>
      </c>
      <c r="F39" t="s">
        <v>49</v>
      </c>
      <c r="G39" t="s">
        <v>435</v>
      </c>
      <c r="H39">
        <v>33.922361901015869</v>
      </c>
      <c r="I39">
        <v>29.065848911355729</v>
      </c>
      <c r="J39">
        <v>27.270202730403948</v>
      </c>
      <c r="K39">
        <v>21.954030514137141</v>
      </c>
      <c r="L39">
        <v>9.8807857243915631</v>
      </c>
      <c r="M39">
        <v>45.190488825943888</v>
      </c>
      <c r="N39">
        <v>26.766524816502589</v>
      </c>
      <c r="O39">
        <v>13.782342071761301</v>
      </c>
      <c r="P39">
        <v>4.6147032685831268</v>
      </c>
      <c r="Q39">
        <v>0.76333439280458593</v>
      </c>
      <c r="R39">
        <v>34.795862253800451</v>
      </c>
      <c r="S39">
        <v>27.935937806729829</v>
      </c>
      <c r="T39">
        <v>22.69634958818472</v>
      </c>
      <c r="U39">
        <v>22.907674259107829</v>
      </c>
      <c r="V39">
        <v>15.85360199378926</v>
      </c>
      <c r="W39" t="s">
        <v>152</v>
      </c>
      <c r="X39" t="s">
        <v>153</v>
      </c>
      <c r="Y39" t="s">
        <v>154</v>
      </c>
      <c r="Z39" t="s">
        <v>155</v>
      </c>
      <c r="AA39" t="s">
        <v>156</v>
      </c>
      <c r="AB39" t="s">
        <v>157</v>
      </c>
      <c r="AC39" t="s">
        <v>158</v>
      </c>
      <c r="AD39" t="s">
        <v>159</v>
      </c>
      <c r="AE39" t="s">
        <v>160</v>
      </c>
      <c r="AF39" t="s">
        <v>161</v>
      </c>
      <c r="AG39" t="s">
        <v>162</v>
      </c>
      <c r="AH39" t="s">
        <v>163</v>
      </c>
      <c r="AI39" t="s">
        <v>164</v>
      </c>
      <c r="AJ39" t="s">
        <v>165</v>
      </c>
      <c r="AK39" t="s">
        <v>166</v>
      </c>
      <c r="AL39" t="s">
        <v>167</v>
      </c>
      <c r="AM39" t="s">
        <v>168</v>
      </c>
      <c r="AN39" t="s">
        <v>169</v>
      </c>
      <c r="AO39" t="s">
        <v>170</v>
      </c>
      <c r="AP39">
        <v>21.272602398159581</v>
      </c>
      <c r="AQ39">
        <v>21.781079356524959</v>
      </c>
      <c r="AR39">
        <v>11.889905019976039</v>
      </c>
      <c r="AS39">
        <v>20.151091811845351</v>
      </c>
      <c r="AT39">
        <v>15.804750236696361</v>
      </c>
      <c r="AU39">
        <v>32.720487227522398</v>
      </c>
      <c r="AV39">
        <v>8.5517546021373683</v>
      </c>
      <c r="AW39">
        <v>15.87393524572277</v>
      </c>
      <c r="AX39">
        <v>10.26089925392834</v>
      </c>
      <c r="AY39">
        <v>4.4352045060276799</v>
      </c>
      <c r="AZ39">
        <v>12.155216079091931</v>
      </c>
      <c r="BA39">
        <v>4.5621597312943258</v>
      </c>
      <c r="BB39">
        <v>11.728035470324251</v>
      </c>
      <c r="BC39">
        <v>9.0329692628746781</v>
      </c>
      <c r="BD39">
        <v>10.7355729036366</v>
      </c>
      <c r="BE39">
        <v>13.242670541437899</v>
      </c>
      <c r="BF39">
        <v>26.212482988719032</v>
      </c>
      <c r="BG39">
        <v>9.6226391202133215</v>
      </c>
      <c r="BH39">
        <v>17.65482300710168</v>
      </c>
      <c r="BI39"/>
      <c r="BJ39"/>
      <c r="BK39"/>
      <c r="BL39"/>
      <c r="BM39"/>
      <c r="BN39"/>
      <c r="BO39"/>
      <c r="BP39"/>
      <c r="BQ39"/>
      <c r="BR39"/>
      <c r="BS39"/>
      <c r="BT39"/>
      <c r="BU39"/>
      <c r="BV39"/>
      <c r="BW39"/>
      <c r="BX39"/>
      <c r="BY39"/>
      <c r="BZ39"/>
      <c r="CA39"/>
      <c r="CB39"/>
      <c r="CC39"/>
      <c r="CD39"/>
      <c r="CE39"/>
      <c r="CF39"/>
      <c r="CG39"/>
      <c r="CH39"/>
      <c r="CI39"/>
      <c r="CJ39"/>
      <c r="CK39"/>
      <c r="CL39"/>
      <c r="CM39"/>
      <c r="CN39"/>
      <c r="CO39"/>
      <c r="CP39"/>
    </row>
    <row r="40">
      <c r="A40" t="s">
        <v>405</v>
      </c>
      <c r="B40">
        <v>2005</v>
      </c>
      <c r="C40" t="s">
        <v>408</v>
      </c>
      <c r="D40">
        <v>129</v>
      </c>
      <c r="E40" t="s">
        <v>193</v>
      </c>
      <c r="F40" t="s">
        <v>48</v>
      </c>
      <c r="G40" t="s">
        <v>214</v>
      </c>
      <c r="H40">
        <v>66.077638098984153</v>
      </c>
      <c r="I40">
        <v>70.934151088644271</v>
      </c>
      <c r="J40">
        <v>72.72979726959602</v>
      </c>
      <c r="K40">
        <v>78.045969485862869</v>
      </c>
      <c r="L40">
        <v>90.1192142756084</v>
      </c>
      <c r="M40">
        <v>54.809511174056126</v>
      </c>
      <c r="N40">
        <v>73.233475183497418</v>
      </c>
      <c r="O40">
        <v>86.217657928238694</v>
      </c>
      <c r="P40">
        <v>95.385296731416886</v>
      </c>
      <c r="Q40">
        <v>99.23666560719542</v>
      </c>
      <c r="R40">
        <v>65.204137746199535</v>
      </c>
      <c r="S40">
        <v>72.064062193270104</v>
      </c>
      <c r="T40">
        <v>77.303650411815269</v>
      </c>
      <c r="U40">
        <v>77.092325740892136</v>
      </c>
      <c r="V40">
        <v>84.146398006210603</v>
      </c>
      <c r="W40" t="s">
        <v>152</v>
      </c>
      <c r="X40" t="s">
        <v>153</v>
      </c>
      <c r="Y40" t="s">
        <v>154</v>
      </c>
      <c r="Z40" t="s">
        <v>155</v>
      </c>
      <c r="AA40" t="s">
        <v>156</v>
      </c>
      <c r="AB40" t="s">
        <v>157</v>
      </c>
      <c r="AC40" t="s">
        <v>158</v>
      </c>
      <c r="AD40" t="s">
        <v>159</v>
      </c>
      <c r="AE40" t="s">
        <v>160</v>
      </c>
      <c r="AF40" t="s">
        <v>161</v>
      </c>
      <c r="AG40" t="s">
        <v>162</v>
      </c>
      <c r="AH40" t="s">
        <v>163</v>
      </c>
      <c r="AI40" t="s">
        <v>164</v>
      </c>
      <c r="AJ40" t="s">
        <v>165</v>
      </c>
      <c r="AK40" t="s">
        <v>166</v>
      </c>
      <c r="AL40" t="s">
        <v>167</v>
      </c>
      <c r="AM40" t="s">
        <v>168</v>
      </c>
      <c r="AN40" t="s">
        <v>169</v>
      </c>
      <c r="AO40" t="s">
        <v>170</v>
      </c>
      <c r="AP40">
        <v>78.727397601840337</v>
      </c>
      <c r="AQ40">
        <v>78.218920643475002</v>
      </c>
      <c r="AR40">
        <v>88.11009498002386</v>
      </c>
      <c r="AS40">
        <v>79.848908188154638</v>
      </c>
      <c r="AT40">
        <v>84.19524976330365</v>
      </c>
      <c r="AU40">
        <v>67.279512772477645</v>
      </c>
      <c r="AV40">
        <v>91.448245397862678</v>
      </c>
      <c r="AW40">
        <v>84.126064754277181</v>
      </c>
      <c r="AX40">
        <v>89.739100746071699</v>
      </c>
      <c r="AY40">
        <v>95.564795493972355</v>
      </c>
      <c r="AZ40">
        <v>87.844783920908128</v>
      </c>
      <c r="BA40">
        <v>95.437840268705671</v>
      </c>
      <c r="BB40">
        <v>88.271964529675813</v>
      </c>
      <c r="BC40">
        <v>90.967030737125327</v>
      </c>
      <c r="BD40">
        <v>89.264427096363391</v>
      </c>
      <c r="BE40">
        <v>86.757329458562111</v>
      </c>
      <c r="BF40">
        <v>73.78751701128094</v>
      </c>
      <c r="BG40">
        <v>90.377360879786721</v>
      </c>
      <c r="BH40">
        <v>82.345176992898303</v>
      </c>
      <c r="BI40"/>
      <c r="BJ40"/>
      <c r="BK40"/>
      <c r="BL40"/>
      <c r="BM40"/>
      <c r="BN40"/>
      <c r="BO40"/>
      <c r="BP40"/>
      <c r="BQ40"/>
      <c r="BR40"/>
      <c r="BS40"/>
      <c r="BT40"/>
      <c r="BU40"/>
      <c r="BV40"/>
      <c r="BW40"/>
      <c r="BX40"/>
      <c r="BY40"/>
      <c r="BZ40"/>
      <c r="CA40"/>
      <c r="CB40"/>
      <c r="CC40"/>
      <c r="CD40"/>
      <c r="CE40"/>
      <c r="CF40"/>
      <c r="CG40"/>
      <c r="CH40"/>
      <c r="CI40"/>
      <c r="CJ40"/>
      <c r="CK40"/>
      <c r="CL40"/>
      <c r="CM40"/>
      <c r="CN40"/>
      <c r="CO40"/>
      <c r="CP40"/>
    </row>
    <row r="41">
      <c r="A41" t="s">
        <v>405</v>
      </c>
      <c r="B41">
        <v>2005</v>
      </c>
      <c r="C41" t="s">
        <v>408</v>
      </c>
      <c r="D41">
        <v>135</v>
      </c>
      <c r="E41" t="s">
        <v>45</v>
      </c>
      <c r="F41" t="s">
        <v>44</v>
      </c>
      <c r="G41" t="s">
        <v>436</v>
      </c>
      <c r="H41">
        <v>0</v>
      </c>
      <c r="I41">
        <v>0.0074059980762404996</v>
      </c>
      <c r="J41">
        <v>0.066844587794732596</v>
      </c>
      <c r="K41">
        <v>0.65023845218514309</v>
      </c>
      <c r="L41">
        <v>30.52008360052055</v>
      </c>
      <c r="M41">
        <v>0</v>
      </c>
      <c r="N41">
        <v>3.4845551439547262</v>
      </c>
      <c r="O41">
        <v>17.998244271947659</v>
      </c>
      <c r="P41">
        <v>57.307530140792892</v>
      </c>
      <c r="Q41">
        <v>82.718396406674216</v>
      </c>
      <c r="R41">
        <v>0</v>
      </c>
      <c r="S41">
        <v>0.0087522029033730003</v>
      </c>
      <c r="T41">
        <v>0</v>
      </c>
      <c r="U41">
        <v>0.0789714998149324</v>
      </c>
      <c r="V41">
        <v>7.524932799953894</v>
      </c>
      <c r="W41" t="s">
        <v>152</v>
      </c>
      <c r="X41" t="s">
        <v>153</v>
      </c>
      <c r="Y41" t="s">
        <v>154</v>
      </c>
      <c r="Z41" t="s">
        <v>155</v>
      </c>
      <c r="AA41" t="s">
        <v>156</v>
      </c>
      <c r="AB41" t="s">
        <v>157</v>
      </c>
      <c r="AC41" t="s">
        <v>158</v>
      </c>
      <c r="AD41" t="s">
        <v>159</v>
      </c>
      <c r="AE41" t="s">
        <v>160</v>
      </c>
      <c r="AF41" t="s">
        <v>161</v>
      </c>
      <c r="AG41" t="s">
        <v>162</v>
      </c>
      <c r="AH41" t="s">
        <v>163</v>
      </c>
      <c r="AI41" t="s">
        <v>164</v>
      </c>
      <c r="AJ41" t="s">
        <v>165</v>
      </c>
      <c r="AK41" t="s">
        <v>166</v>
      </c>
      <c r="AL41" t="s">
        <v>167</v>
      </c>
      <c r="AM41" t="s">
        <v>168</v>
      </c>
      <c r="AN41" t="s">
        <v>169</v>
      </c>
      <c r="AO41" t="s">
        <v>170</v>
      </c>
      <c r="AP41">
        <v>0.42590920144525563</v>
      </c>
      <c r="AQ41">
        <v>1.746970178200304</v>
      </c>
      <c r="AR41">
        <v>0.030801842852738098</v>
      </c>
      <c r="AS41">
        <v>0</v>
      </c>
      <c r="AT41">
        <v>0.18862227148682231</v>
      </c>
      <c r="AU41">
        <v>0</v>
      </c>
      <c r="AV41">
        <v>1.1088619111333049</v>
      </c>
      <c r="AW41">
        <v>0.53823848930776075</v>
      </c>
      <c r="AX41">
        <v>0</v>
      </c>
      <c r="AY41">
        <v>4.7191057296227203</v>
      </c>
      <c r="AZ41">
        <v>0.13979503149244901</v>
      </c>
      <c r="BA41">
        <v>0.79778647690581084</v>
      </c>
      <c r="BB41">
        <v>62.72713403708736</v>
      </c>
      <c r="BC41">
        <v>0.38063313274386129</v>
      </c>
      <c r="BD41">
        <v>0.0571770280170176</v>
      </c>
      <c r="BE41">
        <v>0</v>
      </c>
      <c r="BF41">
        <v>3.7272598513766111</v>
      </c>
      <c r="BG41">
        <v>1.0034556110706641</v>
      </c>
      <c r="BH41">
        <v>0</v>
      </c>
      <c r="BI41"/>
      <c r="BJ41"/>
      <c r="BK41"/>
      <c r="BL41"/>
      <c r="BM41"/>
      <c r="BN41"/>
      <c r="BO41"/>
      <c r="BP41"/>
      <c r="BQ41"/>
      <c r="BR41"/>
      <c r="BS41"/>
      <c r="BT41"/>
      <c r="BU41"/>
      <c r="BV41"/>
      <c r="BW41"/>
      <c r="BX41"/>
      <c r="BY41"/>
      <c r="BZ41"/>
      <c r="CA41"/>
      <c r="CB41"/>
      <c r="CC41"/>
      <c r="CD41"/>
      <c r="CE41"/>
      <c r="CF41"/>
      <c r="CG41"/>
      <c r="CH41"/>
      <c r="CI41"/>
      <c r="CJ41"/>
      <c r="CK41"/>
      <c r="CL41"/>
      <c r="CM41"/>
      <c r="CN41"/>
      <c r="CO41"/>
      <c r="CP41"/>
    </row>
    <row r="42">
      <c r="A42" t="s">
        <v>405</v>
      </c>
      <c r="B42">
        <v>2005</v>
      </c>
      <c r="C42" t="s">
        <v>408</v>
      </c>
      <c r="D42">
        <v>136</v>
      </c>
      <c r="E42" t="s">
        <v>45</v>
      </c>
      <c r="F42" t="s">
        <v>43</v>
      </c>
      <c r="G42" t="s">
        <v>437</v>
      </c>
      <c r="H42">
        <v>1.2929198119880829</v>
      </c>
      <c r="I42">
        <v>3.8656505796428942</v>
      </c>
      <c r="J42">
        <v>9.4785424601217034</v>
      </c>
      <c r="K42">
        <v>26.950698837764641</v>
      </c>
      <c r="L42">
        <v>53.051914342269207</v>
      </c>
      <c r="M42">
        <v>4.9674450256416351</v>
      </c>
      <c r="N42">
        <v>32.883000255579439</v>
      </c>
      <c r="O42">
        <v>62.583689337757619</v>
      </c>
      <c r="P42">
        <v>39.342033072159452</v>
      </c>
      <c r="Q42">
        <v>17.281603593325841</v>
      </c>
      <c r="R42">
        <v>1.392631681246433</v>
      </c>
      <c r="S42">
        <v>3.020662498981971</v>
      </c>
      <c r="T42">
        <v>6.693780083886339</v>
      </c>
      <c r="U42">
        <v>16.83090268030276</v>
      </c>
      <c r="V42">
        <v>55.363707658946318</v>
      </c>
      <c r="W42" t="s">
        <v>152</v>
      </c>
      <c r="X42" t="s">
        <v>153</v>
      </c>
      <c r="Y42" t="s">
        <v>154</v>
      </c>
      <c r="Z42" t="s">
        <v>155</v>
      </c>
      <c r="AA42" t="s">
        <v>156</v>
      </c>
      <c r="AB42" t="s">
        <v>157</v>
      </c>
      <c r="AC42" t="s">
        <v>158</v>
      </c>
      <c r="AD42" t="s">
        <v>159</v>
      </c>
      <c r="AE42" t="s">
        <v>160</v>
      </c>
      <c r="AF42" t="s">
        <v>161</v>
      </c>
      <c r="AG42" t="s">
        <v>162</v>
      </c>
      <c r="AH42" t="s">
        <v>163</v>
      </c>
      <c r="AI42" t="s">
        <v>164</v>
      </c>
      <c r="AJ42" t="s">
        <v>165</v>
      </c>
      <c r="AK42" t="s">
        <v>166</v>
      </c>
      <c r="AL42" t="s">
        <v>167</v>
      </c>
      <c r="AM42" t="s">
        <v>168</v>
      </c>
      <c r="AN42" t="s">
        <v>169</v>
      </c>
      <c r="AO42" t="s">
        <v>170</v>
      </c>
      <c r="AP42">
        <v>20.24827112004516</v>
      </c>
      <c r="AQ42">
        <v>37.418711045004031</v>
      </c>
      <c r="AR42">
        <v>16.34324852173377</v>
      </c>
      <c r="AS42">
        <v>12.70975414981752</v>
      </c>
      <c r="AT42">
        <v>13.12644481881426</v>
      </c>
      <c r="AU42">
        <v>14.667526147068029</v>
      </c>
      <c r="AV42">
        <v>12.177984378885389</v>
      </c>
      <c r="AW42">
        <v>33.657836201053058</v>
      </c>
      <c r="AX42">
        <v>14.554057931629339</v>
      </c>
      <c r="AY42">
        <v>25.848813999596519</v>
      </c>
      <c r="AZ42">
        <v>9.2216771716985875</v>
      </c>
      <c r="BA42">
        <v>9.5266022971749909</v>
      </c>
      <c r="BB42">
        <v>21.46202039157216</v>
      </c>
      <c r="BC42">
        <v>10.7627762988313</v>
      </c>
      <c r="BD42">
        <v>10.043454386629341</v>
      </c>
      <c r="BE42">
        <v>12.48020459765281</v>
      </c>
      <c r="BF42">
        <v>15.197138250087439</v>
      </c>
      <c r="BG42">
        <v>12.51217144795441</v>
      </c>
      <c r="BH42">
        <v>20.59355492052865</v>
      </c>
      <c r="BI42"/>
      <c r="BJ42"/>
      <c r="BK42"/>
      <c r="BL42"/>
      <c r="BM42"/>
      <c r="BN42"/>
      <c r="BO42"/>
      <c r="BP42"/>
      <c r="BQ42"/>
      <c r="BR42"/>
      <c r="BS42"/>
      <c r="BT42"/>
      <c r="BU42"/>
      <c r="BV42"/>
      <c r="BW42"/>
      <c r="BX42"/>
      <c r="BY42"/>
      <c r="BZ42"/>
      <c r="CA42"/>
      <c r="CB42"/>
      <c r="CC42"/>
      <c r="CD42"/>
      <c r="CE42"/>
      <c r="CF42"/>
      <c r="CG42"/>
      <c r="CH42"/>
      <c r="CI42"/>
      <c r="CJ42"/>
      <c r="CK42"/>
      <c r="CL42"/>
      <c r="CM42"/>
      <c r="CN42"/>
      <c r="CO42"/>
      <c r="CP42"/>
    </row>
    <row r="43">
      <c r="A43" t="s">
        <v>405</v>
      </c>
      <c r="B43">
        <v>2005</v>
      </c>
      <c r="C43" t="s">
        <v>408</v>
      </c>
      <c r="D43">
        <v>137</v>
      </c>
      <c r="E43" t="s">
        <v>45</v>
      </c>
      <c r="F43" t="s">
        <v>42</v>
      </c>
      <c r="G43" t="s">
        <v>438</v>
      </c>
      <c r="H43">
        <v>1.3106953498878631</v>
      </c>
      <c r="I43">
        <v>2.2637387324306411</v>
      </c>
      <c r="J43">
        <v>2.057943411847706</v>
      </c>
      <c r="K43">
        <v>4.0072310936986923</v>
      </c>
      <c r="L43">
        <v>2.148267086482301</v>
      </c>
      <c r="M43">
        <v>1.8177451583557731</v>
      </c>
      <c r="N43">
        <v>3.677799312766187</v>
      </c>
      <c r="O43">
        <v>2.7081994702766541</v>
      </c>
      <c r="P43">
        <v>0.65967938201809306</v>
      </c>
      <c r="Q43">
        <v>0</v>
      </c>
      <c r="R43">
        <v>1.3611437051050039</v>
      </c>
      <c r="S43">
        <v>2.2289594720804971</v>
      </c>
      <c r="T43">
        <v>1.873938128657493</v>
      </c>
      <c r="U43">
        <v>3.5907610222968001</v>
      </c>
      <c r="V43">
        <v>3.2624984508958592</v>
      </c>
      <c r="W43" t="s">
        <v>152</v>
      </c>
      <c r="X43" t="s">
        <v>153</v>
      </c>
      <c r="Y43" t="s">
        <v>154</v>
      </c>
      <c r="Z43" t="s">
        <v>155</v>
      </c>
      <c r="AA43" t="s">
        <v>156</v>
      </c>
      <c r="AB43" t="s">
        <v>157</v>
      </c>
      <c r="AC43" t="s">
        <v>158</v>
      </c>
      <c r="AD43" t="s">
        <v>159</v>
      </c>
      <c r="AE43" t="s">
        <v>160</v>
      </c>
      <c r="AF43" t="s">
        <v>161</v>
      </c>
      <c r="AG43" t="s">
        <v>162</v>
      </c>
      <c r="AH43" t="s">
        <v>163</v>
      </c>
      <c r="AI43" t="s">
        <v>164</v>
      </c>
      <c r="AJ43" t="s">
        <v>165</v>
      </c>
      <c r="AK43" t="s">
        <v>166</v>
      </c>
      <c r="AL43" t="s">
        <v>167</v>
      </c>
      <c r="AM43" t="s">
        <v>168</v>
      </c>
      <c r="AN43" t="s">
        <v>169</v>
      </c>
      <c r="AO43" t="s">
        <v>170</v>
      </c>
      <c r="AP43">
        <v>1.0215657584355331</v>
      </c>
      <c r="AQ43">
        <v>1.6578839668969629</v>
      </c>
      <c r="AR43">
        <v>2.0216175222393882</v>
      </c>
      <c r="AS43">
        <v>2.1611395424746118</v>
      </c>
      <c r="AT43">
        <v>1.253440117742898</v>
      </c>
      <c r="AU43">
        <v>8.1101231543874022</v>
      </c>
      <c r="AV43">
        <v>3.2578176882972332</v>
      </c>
      <c r="AW43">
        <v>2.2600215591013408</v>
      </c>
      <c r="AX43">
        <v>5.3701823594962654</v>
      </c>
      <c r="AY43">
        <v>1.671771184651115</v>
      </c>
      <c r="AZ43">
        <v>4.55882634569251</v>
      </c>
      <c r="BA43">
        <v>1.3431413554863429</v>
      </c>
      <c r="BB43">
        <v>1.3309779744353121</v>
      </c>
      <c r="BC43">
        <v>2.5371428621042438</v>
      </c>
      <c r="BD43">
        <v>3.8151487542780451</v>
      </c>
      <c r="BE43">
        <v>0.65752566055150952</v>
      </c>
      <c r="BF43">
        <v>0.79804391920996109</v>
      </c>
      <c r="BG43">
        <v>2.4620361630091949</v>
      </c>
      <c r="BH43">
        <v>1.5309117983372811</v>
      </c>
      <c r="BI43"/>
      <c r="BJ43"/>
      <c r="BK43"/>
      <c r="BL43"/>
      <c r="BM43"/>
      <c r="BN43"/>
      <c r="BO43"/>
      <c r="BP43"/>
      <c r="BQ43"/>
      <c r="BR43"/>
      <c r="BS43"/>
      <c r="BT43"/>
      <c r="BU43"/>
      <c r="BV43"/>
      <c r="BW43"/>
      <c r="BX43"/>
      <c r="BY43"/>
      <c r="BZ43"/>
      <c r="CA43"/>
      <c r="CB43"/>
      <c r="CC43"/>
      <c r="CD43"/>
      <c r="CE43"/>
      <c r="CF43"/>
      <c r="CG43"/>
      <c r="CH43"/>
      <c r="CI43"/>
      <c r="CJ43"/>
      <c r="CK43"/>
      <c r="CL43"/>
      <c r="CM43"/>
      <c r="CN43"/>
      <c r="CO43"/>
      <c r="CP43"/>
    </row>
    <row r="44">
      <c r="A44" t="s">
        <v>405</v>
      </c>
      <c r="B44">
        <v>2005</v>
      </c>
      <c r="C44" t="s">
        <v>408</v>
      </c>
      <c r="D44">
        <v>138</v>
      </c>
      <c r="E44" t="s">
        <v>45</v>
      </c>
      <c r="F44" t="s">
        <v>41</v>
      </c>
      <c r="G44" t="s">
        <v>214</v>
      </c>
      <c r="H44">
        <v>0.80320608285224704</v>
      </c>
      <c r="I44">
        <v>2.1080094832101341</v>
      </c>
      <c r="J44">
        <v>2.694531242534683</v>
      </c>
      <c r="K44">
        <v>4.314008641620406</v>
      </c>
      <c r="L44">
        <v>2.877050791625444</v>
      </c>
      <c r="M44">
        <v>4.1512267984244184</v>
      </c>
      <c r="N44">
        <v>8.0984287252187794</v>
      </c>
      <c r="O44">
        <v>5.1057955465948686</v>
      </c>
      <c r="P44">
        <v>1.727370303185213</v>
      </c>
      <c r="Q44">
        <v>0</v>
      </c>
      <c r="R44">
        <v>0.72061183112118554</v>
      </c>
      <c r="S44">
        <v>1.8715006337618489</v>
      </c>
      <c r="T44">
        <v>2.2569069795581238</v>
      </c>
      <c r="U44">
        <v>3.1305090680137448</v>
      </c>
      <c r="V44">
        <v>3.6743152359288902</v>
      </c>
      <c r="W44" t="s">
        <v>152</v>
      </c>
      <c r="X44" t="s">
        <v>153</v>
      </c>
      <c r="Y44" t="s">
        <v>154</v>
      </c>
      <c r="Z44" t="s">
        <v>155</v>
      </c>
      <c r="AA44" t="s">
        <v>156</v>
      </c>
      <c r="AB44" t="s">
        <v>157</v>
      </c>
      <c r="AC44" t="s">
        <v>158</v>
      </c>
      <c r="AD44" t="s">
        <v>159</v>
      </c>
      <c r="AE44" t="s">
        <v>160</v>
      </c>
      <c r="AF44" t="s">
        <v>161</v>
      </c>
      <c r="AG44" t="s">
        <v>162</v>
      </c>
      <c r="AH44" t="s">
        <v>163</v>
      </c>
      <c r="AI44" t="s">
        <v>164</v>
      </c>
      <c r="AJ44" t="s">
        <v>165</v>
      </c>
      <c r="AK44" t="s">
        <v>166</v>
      </c>
      <c r="AL44" t="s">
        <v>167</v>
      </c>
      <c r="AM44" t="s">
        <v>168</v>
      </c>
      <c r="AN44" t="s">
        <v>169</v>
      </c>
      <c r="AO44" t="s">
        <v>170</v>
      </c>
      <c r="AP44">
        <v>0.73937392294112192</v>
      </c>
      <c r="AQ44">
        <v>1.307210334549207</v>
      </c>
      <c r="AR44">
        <v>3.102904272929194</v>
      </c>
      <c r="AS44">
        <v>1.0580098443800059</v>
      </c>
      <c r="AT44">
        <v>0.057722947802201503</v>
      </c>
      <c r="AU44">
        <v>4.5503220439647567</v>
      </c>
      <c r="AV44">
        <v>7.3222983934992092</v>
      </c>
      <c r="AW44">
        <v>0.72538528881350839</v>
      </c>
      <c r="AX44">
        <v>6.543710660283204</v>
      </c>
      <c r="AY44">
        <v>13.79636899519117</v>
      </c>
      <c r="AZ44">
        <v>1.595236326886684</v>
      </c>
      <c r="BA44">
        <v>0.38107872863746739</v>
      </c>
      <c r="BB44">
        <v>2.5356754124637191</v>
      </c>
      <c r="BC44">
        <v>0.13524640882683611</v>
      </c>
      <c r="BD44">
        <v>3.4687477186700102</v>
      </c>
      <c r="BE44">
        <v>2.094870750101935</v>
      </c>
      <c r="BF44">
        <v>0.18147869310798501</v>
      </c>
      <c r="BG44">
        <v>5.0888186861944327</v>
      </c>
      <c r="BH44">
        <v>0.87425573572560422</v>
      </c>
      <c r="BI44"/>
      <c r="BJ44"/>
      <c r="BK44"/>
      <c r="BL44"/>
      <c r="BM44"/>
      <c r="BN44"/>
      <c r="BO44"/>
      <c r="BP44"/>
      <c r="BQ44"/>
      <c r="BR44"/>
      <c r="BS44"/>
      <c r="BT44"/>
      <c r="BU44"/>
      <c r="BV44"/>
      <c r="BW44"/>
      <c r="BX44"/>
      <c r="BY44"/>
      <c r="BZ44"/>
      <c r="CA44"/>
      <c r="CB44"/>
      <c r="CC44"/>
      <c r="CD44"/>
      <c r="CE44"/>
      <c r="CF44"/>
      <c r="CG44"/>
      <c r="CH44"/>
      <c r="CI44"/>
      <c r="CJ44"/>
      <c r="CK44"/>
      <c r="CL44"/>
      <c r="CM44"/>
      <c r="CN44"/>
      <c r="CO44"/>
      <c r="CP44"/>
    </row>
    <row r="45">
      <c r="A45" t="s">
        <v>405</v>
      </c>
      <c r="B45">
        <v>2005</v>
      </c>
      <c r="C45" t="s">
        <v>408</v>
      </c>
      <c r="D45">
        <v>139</v>
      </c>
      <c r="E45" t="s">
        <v>45</v>
      </c>
      <c r="F45" t="s">
        <v>19</v>
      </c>
      <c r="G45" t="s">
        <v>214</v>
      </c>
      <c r="H45">
        <v>96.593178755271794</v>
      </c>
      <c r="I45">
        <v>91.755195206640053</v>
      </c>
      <c r="J45">
        <v>85.702138297701097</v>
      </c>
      <c r="K45">
        <v>64.077822974731177</v>
      </c>
      <c r="L45">
        <v>11.40268417910251</v>
      </c>
      <c r="M45">
        <v>89.063583017578125</v>
      </c>
      <c r="N45">
        <v>51.85621656248108</v>
      </c>
      <c r="O45">
        <v>11.60407137342342</v>
      </c>
      <c r="P45">
        <v>0.96338710184442966</v>
      </c>
      <c r="Q45">
        <v>0</v>
      </c>
      <c r="R45">
        <v>96.525612782527361</v>
      </c>
      <c r="S45">
        <v>92.870125192272454</v>
      </c>
      <c r="T45">
        <v>89.175374807898038</v>
      </c>
      <c r="U45">
        <v>76.368855729571933</v>
      </c>
      <c r="V45">
        <v>30.174545854274999</v>
      </c>
      <c r="W45" t="s">
        <v>152</v>
      </c>
      <c r="X45" t="s">
        <v>153</v>
      </c>
      <c r="Y45" t="s">
        <v>154</v>
      </c>
      <c r="Z45" t="s">
        <v>155</v>
      </c>
      <c r="AA45" t="s">
        <v>156</v>
      </c>
      <c r="AB45" t="s">
        <v>157</v>
      </c>
      <c r="AC45" t="s">
        <v>158</v>
      </c>
      <c r="AD45" t="s">
        <v>159</v>
      </c>
      <c r="AE45" t="s">
        <v>160</v>
      </c>
      <c r="AF45" t="s">
        <v>161</v>
      </c>
      <c r="AG45" t="s">
        <v>162</v>
      </c>
      <c r="AH45" t="s">
        <v>163</v>
      </c>
      <c r="AI45" t="s">
        <v>164</v>
      </c>
      <c r="AJ45" t="s">
        <v>165</v>
      </c>
      <c r="AK45" t="s">
        <v>166</v>
      </c>
      <c r="AL45" t="s">
        <v>167</v>
      </c>
      <c r="AM45" t="s">
        <v>168</v>
      </c>
      <c r="AN45" t="s">
        <v>169</v>
      </c>
      <c r="AO45" t="s">
        <v>170</v>
      </c>
      <c r="AP45">
        <v>77.564879997132707</v>
      </c>
      <c r="AQ45">
        <v>57.869224475349611</v>
      </c>
      <c r="AR45">
        <v>78.5014278402451</v>
      </c>
      <c r="AS45">
        <v>84.071096463327748</v>
      </c>
      <c r="AT45">
        <v>85.37376984415377</v>
      </c>
      <c r="AU45">
        <v>72.672028654579918</v>
      </c>
      <c r="AV45">
        <v>76.133037628184823</v>
      </c>
      <c r="AW45">
        <v>62.818518461724437</v>
      </c>
      <c r="AX45">
        <v>73.532049048591162</v>
      </c>
      <c r="AY45">
        <v>53.963940090938657</v>
      </c>
      <c r="AZ45">
        <v>84.484465124229715</v>
      </c>
      <c r="BA45">
        <v>87.951391141795355</v>
      </c>
      <c r="BB45">
        <v>11.944192184441681</v>
      </c>
      <c r="BC45">
        <v>86.184201297493786</v>
      </c>
      <c r="BD45">
        <v>82.61547211240557</v>
      </c>
      <c r="BE45">
        <v>84.767398991693781</v>
      </c>
      <c r="BF45">
        <v>80.096079286217858</v>
      </c>
      <c r="BG45">
        <v>78.933518091771262</v>
      </c>
      <c r="BH45">
        <v>77.001277545408442</v>
      </c>
      <c r="BI45"/>
      <c r="BJ45"/>
      <c r="BK45"/>
      <c r="BL45"/>
      <c r="BM45"/>
      <c r="BN45"/>
      <c r="BO45"/>
      <c r="BP45"/>
      <c r="BQ45"/>
      <c r="BR45"/>
      <c r="BS45"/>
      <c r="BT45"/>
      <c r="BU45"/>
      <c r="BV45"/>
      <c r="BW45"/>
      <c r="BX45"/>
      <c r="BY45"/>
      <c r="BZ45"/>
      <c r="CA45"/>
      <c r="CB45"/>
      <c r="CC45"/>
      <c r="CD45"/>
      <c r="CE45"/>
      <c r="CF45"/>
      <c r="CG45"/>
      <c r="CH45"/>
      <c r="CI45"/>
      <c r="CJ45"/>
      <c r="CK45"/>
      <c r="CL45"/>
      <c r="CM45"/>
      <c r="CN45"/>
      <c r="CO45"/>
      <c r="CP45"/>
    </row>
    <row r="46">
      <c r="A46" t="s">
        <v>405</v>
      </c>
      <c r="B46">
        <v>2005</v>
      </c>
      <c r="C46" t="s">
        <v>408</v>
      </c>
      <c r="D46">
        <v>148</v>
      </c>
      <c r="E46" t="s">
        <v>108</v>
      </c>
      <c r="F46" t="s">
        <v>49</v>
      </c>
      <c r="G46" t="s">
        <v>214</v>
      </c>
      <c r="H46">
        <v>0.88320775772127835</v>
      </c>
      <c r="I46">
        <v>1.780066320029418</v>
      </c>
      <c r="J46">
        <v>3.164251739856395</v>
      </c>
      <c r="K46">
        <v>6.9392669319060367</v>
      </c>
      <c r="L46">
        <v>8.4670381164392108</v>
      </c>
      <c r="M46">
        <v>3.02933027353891</v>
      </c>
      <c r="N46">
        <v>10.706774831941511</v>
      </c>
      <c r="O46">
        <v>11.473714162772611</v>
      </c>
      <c r="P46">
        <v>4.4905327986635797</v>
      </c>
      <c r="Q46">
        <v>0.76258143229770592</v>
      </c>
      <c r="R46">
        <v>0.95819989021390717</v>
      </c>
      <c r="S46">
        <v>1.4689761388842419</v>
      </c>
      <c r="T46">
        <v>1.944559277249519</v>
      </c>
      <c r="U46">
        <v>4.6962187332171013</v>
      </c>
      <c r="V46">
        <v>10.48733827711774</v>
      </c>
      <c r="W46" t="s">
        <v>152</v>
      </c>
      <c r="X46" t="s">
        <v>153</v>
      </c>
      <c r="Y46" t="s">
        <v>154</v>
      </c>
      <c r="Z46" t="s">
        <v>155</v>
      </c>
      <c r="AA46" t="s">
        <v>156</v>
      </c>
      <c r="AB46" t="s">
        <v>157</v>
      </c>
      <c r="AC46" t="s">
        <v>158</v>
      </c>
      <c r="AD46" t="s">
        <v>159</v>
      </c>
      <c r="AE46" t="s">
        <v>160</v>
      </c>
      <c r="AF46" t="s">
        <v>161</v>
      </c>
      <c r="AG46" t="s">
        <v>162</v>
      </c>
      <c r="AH46" t="s">
        <v>163</v>
      </c>
      <c r="AI46" t="s">
        <v>164</v>
      </c>
      <c r="AJ46" t="s">
        <v>165</v>
      </c>
      <c r="AK46" t="s">
        <v>166</v>
      </c>
      <c r="AL46" t="s">
        <v>167</v>
      </c>
      <c r="AM46" t="s">
        <v>168</v>
      </c>
      <c r="AN46" t="s">
        <v>169</v>
      </c>
      <c r="AO46" t="s">
        <v>170</v>
      </c>
      <c r="AP46">
        <v>4.6152498008969438</v>
      </c>
      <c r="AQ46">
        <v>8.8918131302186705</v>
      </c>
      <c r="AR46">
        <v>2.1872274395338338</v>
      </c>
      <c r="AS46">
        <v>2.975893387004338</v>
      </c>
      <c r="AT46">
        <v>2.3025161774464569</v>
      </c>
      <c r="AU46">
        <v>7.4529578304125694</v>
      </c>
      <c r="AV46">
        <v>1.414859063173795</v>
      </c>
      <c r="AW46">
        <v>5.7870171117579927</v>
      </c>
      <c r="AX46">
        <v>2.044406223382996</v>
      </c>
      <c r="AY46">
        <v>1.429896224141374</v>
      </c>
      <c r="AZ46">
        <v>1.6920423674714919</v>
      </c>
      <c r="BA46">
        <v>0.5322913612077449</v>
      </c>
      <c r="BB46">
        <v>10.0298314625032</v>
      </c>
      <c r="BC46">
        <v>1.235760083679557</v>
      </c>
      <c r="BD46">
        <v>1.493938725144685</v>
      </c>
      <c r="BE46">
        <v>1.7261753179608741</v>
      </c>
      <c r="BF46">
        <v>5.1697417596291473</v>
      </c>
      <c r="BG46">
        <v>1.534107944012129</v>
      </c>
      <c r="BH46">
        <v>3.9060354404808968</v>
      </c>
      <c r="BI46"/>
      <c r="BJ46"/>
      <c r="BK46"/>
      <c r="BL46"/>
      <c r="BM46"/>
      <c r="BN46"/>
      <c r="BO46"/>
      <c r="BP46"/>
      <c r="BQ46"/>
      <c r="BR46"/>
      <c r="BS46"/>
      <c r="BT46"/>
      <c r="BU46"/>
      <c r="BV46"/>
      <c r="BW46"/>
      <c r="BX46"/>
      <c r="BY46"/>
      <c r="BZ46"/>
      <c r="CA46"/>
      <c r="CB46"/>
      <c r="CC46"/>
      <c r="CD46"/>
      <c r="CE46"/>
      <c r="CF46"/>
      <c r="CG46"/>
      <c r="CH46"/>
      <c r="CI46"/>
      <c r="CJ46"/>
      <c r="CK46"/>
      <c r="CL46"/>
      <c r="CM46"/>
      <c r="CN46"/>
      <c r="CO46"/>
      <c r="CP46"/>
    </row>
    <row r="47">
      <c r="A47" t="s">
        <v>405</v>
      </c>
      <c r="B47">
        <v>2005</v>
      </c>
      <c r="C47" t="s">
        <v>408</v>
      </c>
      <c r="D47">
        <v>149</v>
      </c>
      <c r="E47" t="s">
        <v>108</v>
      </c>
      <c r="F47" t="s">
        <v>48</v>
      </c>
      <c r="G47" t="s">
        <v>214</v>
      </c>
      <c r="H47">
        <v>1.720407404154668</v>
      </c>
      <c r="I47">
        <v>4.344187354646377</v>
      </c>
      <c r="J47">
        <v>8.4390787199077479</v>
      </c>
      <c r="K47">
        <v>24.66890145174245</v>
      </c>
      <c r="L47">
        <v>77.224913440992111</v>
      </c>
      <c r="M47">
        <v>3.6741384258299061</v>
      </c>
      <c r="N47">
        <v>29.293841256032579</v>
      </c>
      <c r="O47">
        <v>71.77566466581672</v>
      </c>
      <c r="P47">
        <v>92.818709796306749</v>
      </c>
      <c r="Q47">
        <v>99.138777590172978</v>
      </c>
      <c r="R47">
        <v>1.795575496137529</v>
      </c>
      <c r="S47">
        <v>3.7893980350815988</v>
      </c>
      <c r="T47">
        <v>6.6231589352943123</v>
      </c>
      <c r="U47">
        <v>15.804416469197379</v>
      </c>
      <c r="V47">
        <v>55.663800632678281</v>
      </c>
      <c r="W47" t="s">
        <v>152</v>
      </c>
      <c r="X47" t="s">
        <v>153</v>
      </c>
      <c r="Y47" t="s">
        <v>154</v>
      </c>
      <c r="Z47" t="s">
        <v>155</v>
      </c>
      <c r="AA47" t="s">
        <v>156</v>
      </c>
      <c r="AB47" t="s">
        <v>157</v>
      </c>
      <c r="AC47" t="s">
        <v>158</v>
      </c>
      <c r="AD47" t="s">
        <v>159</v>
      </c>
      <c r="AE47" t="s">
        <v>160</v>
      </c>
      <c r="AF47" t="s">
        <v>161</v>
      </c>
      <c r="AG47" t="s">
        <v>162</v>
      </c>
      <c r="AH47" t="s">
        <v>163</v>
      </c>
      <c r="AI47" t="s">
        <v>164</v>
      </c>
      <c r="AJ47" t="s">
        <v>165</v>
      </c>
      <c r="AK47" t="s">
        <v>166</v>
      </c>
      <c r="AL47" t="s">
        <v>167</v>
      </c>
      <c r="AM47" t="s">
        <v>168</v>
      </c>
      <c r="AN47" t="s">
        <v>169</v>
      </c>
      <c r="AO47" t="s">
        <v>170</v>
      </c>
      <c r="AP47">
        <v>17.080496279028999</v>
      </c>
      <c r="AQ47">
        <v>31.931752059882641</v>
      </c>
      <c r="AR47">
        <v>16.208440447292059</v>
      </c>
      <c r="AS47">
        <v>11.792008098388269</v>
      </c>
      <c r="AT47">
        <v>12.265991030597521</v>
      </c>
      <c r="AU47">
        <v>15.32469147104287</v>
      </c>
      <c r="AV47">
        <v>15.12980491514212</v>
      </c>
      <c r="AW47">
        <v>30.669079137704149</v>
      </c>
      <c r="AX47">
        <v>17.87983406774261</v>
      </c>
      <c r="AY47">
        <v>30.809794689728982</v>
      </c>
      <c r="AZ47">
        <v>12.22825618141205</v>
      </c>
      <c r="BA47">
        <v>11.1352387683594</v>
      </c>
      <c r="BB47">
        <v>75.490300940591439</v>
      </c>
      <c r="BC47">
        <v>12.44479220999985</v>
      </c>
      <c r="BD47">
        <v>12.421841443779719</v>
      </c>
      <c r="BE47">
        <v>11.30877343017468</v>
      </c>
      <c r="BF47">
        <v>14.552700261044849</v>
      </c>
      <c r="BG47">
        <v>14.4085864129817</v>
      </c>
      <c r="BH47">
        <v>18.21843127838504</v>
      </c>
      <c r="BI47"/>
      <c r="BJ47"/>
      <c r="BK47"/>
      <c r="BL47"/>
      <c r="BM47"/>
      <c r="BN47"/>
      <c r="BO47"/>
      <c r="BP47"/>
      <c r="BQ47"/>
      <c r="BR47"/>
      <c r="BS47"/>
      <c r="BT47"/>
      <c r="BU47"/>
      <c r="BV47"/>
      <c r="BW47"/>
      <c r="BX47"/>
      <c r="BY47"/>
      <c r="BZ47"/>
      <c r="CA47"/>
      <c r="CB47"/>
      <c r="CC47"/>
      <c r="CD47"/>
      <c r="CE47"/>
      <c r="CF47"/>
      <c r="CG47"/>
      <c r="CH47"/>
      <c r="CI47"/>
      <c r="CJ47"/>
      <c r="CK47"/>
      <c r="CL47"/>
      <c r="CM47"/>
      <c r="CN47"/>
      <c r="CO47"/>
      <c r="CP47"/>
    </row>
    <row r="48">
      <c r="A48" t="s">
        <v>405</v>
      </c>
      <c r="B48">
        <v>2005</v>
      </c>
      <c r="C48" t="s">
        <v>408</v>
      </c>
      <c r="D48">
        <v>150</v>
      </c>
      <c r="E48" t="s">
        <v>108</v>
      </c>
      <c r="F48" t="s">
        <v>110</v>
      </c>
      <c r="G48" t="s">
        <v>214</v>
      </c>
      <c r="H48">
        <v>97.396384838124021</v>
      </c>
      <c r="I48">
        <v>93.875746325324172</v>
      </c>
      <c r="J48">
        <v>88.396669540235806</v>
      </c>
      <c r="K48">
        <v>68.391831616351666</v>
      </c>
      <c r="L48">
        <v>14.30804844256868</v>
      </c>
      <c r="M48">
        <v>93.296531300631159</v>
      </c>
      <c r="N48">
        <v>59.999383912026119</v>
      </c>
      <c r="O48">
        <v>16.750621171410842</v>
      </c>
      <c r="P48">
        <v>2.6907574050296428</v>
      </c>
      <c r="Q48">
        <v>0.098640977529337301</v>
      </c>
      <c r="R48">
        <v>97.246224613648565</v>
      </c>
      <c r="S48">
        <v>94.741625826034166</v>
      </c>
      <c r="T48">
        <v>91.432281787456176</v>
      </c>
      <c r="U48">
        <v>79.499364797585699</v>
      </c>
      <c r="V48">
        <v>33.848861090203883</v>
      </c>
      <c r="W48" t="s">
        <v>152</v>
      </c>
      <c r="X48" t="s">
        <v>153</v>
      </c>
      <c r="Y48" t="s">
        <v>154</v>
      </c>
      <c r="Z48" t="s">
        <v>155</v>
      </c>
      <c r="AA48" t="s">
        <v>156</v>
      </c>
      <c r="AB48" t="s">
        <v>157</v>
      </c>
      <c r="AC48" t="s">
        <v>158</v>
      </c>
      <c r="AD48" t="s">
        <v>159</v>
      </c>
      <c r="AE48" t="s">
        <v>160</v>
      </c>
      <c r="AF48" t="s">
        <v>161</v>
      </c>
      <c r="AG48" t="s">
        <v>162</v>
      </c>
      <c r="AH48" t="s">
        <v>163</v>
      </c>
      <c r="AI48" t="s">
        <v>164</v>
      </c>
      <c r="AJ48" t="s">
        <v>165</v>
      </c>
      <c r="AK48" t="s">
        <v>166</v>
      </c>
      <c r="AL48" t="s">
        <v>167</v>
      </c>
      <c r="AM48" t="s">
        <v>168</v>
      </c>
      <c r="AN48" t="s">
        <v>169</v>
      </c>
      <c r="AO48" t="s">
        <v>170</v>
      </c>
      <c r="AP48">
        <v>78.304253920073847</v>
      </c>
      <c r="AQ48">
        <v>59.176434809898822</v>
      </c>
      <c r="AR48">
        <v>81.60433211317428</v>
      </c>
      <c r="AS48">
        <v>85.232098514607273</v>
      </c>
      <c r="AT48">
        <v>85.431492791955975</v>
      </c>
      <c r="AU48">
        <v>77.222350698544645</v>
      </c>
      <c r="AV48">
        <v>83.455336021683962</v>
      </c>
      <c r="AW48">
        <v>63.543903750537943</v>
      </c>
      <c r="AX48">
        <v>80.07575970887433</v>
      </c>
      <c r="AY48">
        <v>67.760309086129837</v>
      </c>
      <c r="AZ48">
        <v>86.079701451116435</v>
      </c>
      <c r="BA48">
        <v>88.332469870432803</v>
      </c>
      <c r="BB48">
        <v>14.4798675969054</v>
      </c>
      <c r="BC48">
        <v>86.319447706320602</v>
      </c>
      <c r="BD48">
        <v>86.084219831075544</v>
      </c>
      <c r="BE48">
        <v>86.965051251864551</v>
      </c>
      <c r="BF48">
        <v>80.277557979325849</v>
      </c>
      <c r="BG48">
        <v>84.057305643006146</v>
      </c>
      <c r="BH48">
        <v>77.875533281134039</v>
      </c>
      <c r="BI48"/>
      <c r="BJ48"/>
      <c r="BK48"/>
      <c r="BL48"/>
      <c r="BM48"/>
      <c r="BN48"/>
      <c r="BO48"/>
      <c r="BP48"/>
      <c r="BQ48"/>
      <c r="BR48"/>
      <c r="BS48"/>
      <c r="BT48"/>
      <c r="BU48"/>
      <c r="BV48"/>
      <c r="BW48"/>
      <c r="BX48"/>
      <c r="BY48"/>
      <c r="BZ48"/>
      <c r="CA48"/>
      <c r="CB48"/>
      <c r="CC48"/>
      <c r="CD48"/>
      <c r="CE48"/>
      <c r="CF48"/>
      <c r="CG48"/>
      <c r="CH48"/>
      <c r="CI48"/>
      <c r="CJ48"/>
      <c r="CK48"/>
      <c r="CL48"/>
      <c r="CM48"/>
      <c r="CN48"/>
      <c r="CO48"/>
      <c r="CP48"/>
    </row>
    <row r="49">
      <c r="A49" t="s">
        <v>405</v>
      </c>
      <c r="B49">
        <v>2005</v>
      </c>
      <c r="C49" t="s">
        <v>408</v>
      </c>
      <c r="D49">
        <v>151</v>
      </c>
      <c r="E49" t="s">
        <v>109</v>
      </c>
      <c r="F49" t="s">
        <v>49</v>
      </c>
      <c r="G49" t="s">
        <v>214</v>
      </c>
      <c r="H49">
        <v>36.23250640364919</v>
      </c>
      <c r="I49">
        <v>29.129901674696839</v>
      </c>
      <c r="J49">
        <v>26.975722244189289</v>
      </c>
      <c r="K49">
        <v>21.483404103495591</v>
      </c>
      <c r="L49">
        <v>10.27793852110079</v>
      </c>
      <c r="M49">
        <v>45.461760915930029</v>
      </c>
      <c r="N49">
        <v>26.12712222381025</v>
      </c>
      <c r="O49">
        <v>14.00267078768044</v>
      </c>
      <c r="P49">
        <v>4.5342148395981861</v>
      </c>
      <c r="Q49">
        <v>0.76258143229770592</v>
      </c>
      <c r="R49">
        <v>35.480436659733229</v>
      </c>
      <c r="S49">
        <v>29.52524556663462</v>
      </c>
      <c r="T49">
        <v>22.965924548346081</v>
      </c>
      <c r="U49">
        <v>22.094877711328731</v>
      </c>
      <c r="V49">
        <v>16.17684889288623</v>
      </c>
      <c r="W49" t="s">
        <v>152</v>
      </c>
      <c r="X49" t="s">
        <v>153</v>
      </c>
      <c r="Y49" t="s">
        <v>154</v>
      </c>
      <c r="Z49" t="s">
        <v>155</v>
      </c>
      <c r="AA49" t="s">
        <v>156</v>
      </c>
      <c r="AB49" t="s">
        <v>157</v>
      </c>
      <c r="AC49" t="s">
        <v>158</v>
      </c>
      <c r="AD49" t="s">
        <v>159</v>
      </c>
      <c r="AE49" t="s">
        <v>160</v>
      </c>
      <c r="AF49" t="s">
        <v>161</v>
      </c>
      <c r="AG49" t="s">
        <v>162</v>
      </c>
      <c r="AH49" t="s">
        <v>163</v>
      </c>
      <c r="AI49" t="s">
        <v>164</v>
      </c>
      <c r="AJ49" t="s">
        <v>165</v>
      </c>
      <c r="AK49" t="s">
        <v>166</v>
      </c>
      <c r="AL49" t="s">
        <v>167</v>
      </c>
      <c r="AM49" t="s">
        <v>168</v>
      </c>
      <c r="AN49" t="s">
        <v>169</v>
      </c>
      <c r="AO49" t="s">
        <v>170</v>
      </c>
      <c r="AP49">
        <v>20.571540514635721</v>
      </c>
      <c r="AQ49">
        <v>21.353652322240119</v>
      </c>
      <c r="AR49">
        <v>13.046937663963121</v>
      </c>
      <c r="AS49">
        <v>19.35614283690888</v>
      </c>
      <c r="AT49">
        <v>16.137029843641969</v>
      </c>
      <c r="AU49">
        <v>34.636355715233982</v>
      </c>
      <c r="AV49">
        <v>14.16348541930029</v>
      </c>
      <c r="AW49">
        <v>15.830668661157681</v>
      </c>
      <c r="AX49">
        <v>12.489913892924561</v>
      </c>
      <c r="AY49">
        <v>7.7457308318745133</v>
      </c>
      <c r="AZ49">
        <v>14.3326069155681</v>
      </c>
      <c r="BA49">
        <v>4.4178657260109846</v>
      </c>
      <c r="BB49">
        <v>12.548187174839409</v>
      </c>
      <c r="BC49">
        <v>8.9445432022354634</v>
      </c>
      <c r="BD49">
        <v>16.013179681652971</v>
      </c>
      <c r="BE49">
        <v>11.332111416951051</v>
      </c>
      <c r="BF49">
        <v>25.973484490668639</v>
      </c>
      <c r="BG49">
        <v>10.308244607456951</v>
      </c>
      <c r="BH49">
        <v>17.55455844908635</v>
      </c>
      <c r="BI49"/>
      <c r="BJ49"/>
      <c r="BK49"/>
      <c r="BL49"/>
      <c r="BM49"/>
      <c r="BN49"/>
      <c r="BO49"/>
      <c r="BP49"/>
      <c r="BQ49"/>
      <c r="BR49"/>
      <c r="BS49"/>
      <c r="BT49"/>
      <c r="BU49"/>
      <c r="BV49"/>
      <c r="BW49"/>
      <c r="BX49"/>
      <c r="BY49"/>
      <c r="BZ49"/>
      <c r="CA49"/>
      <c r="CB49"/>
      <c r="CC49"/>
      <c r="CD49"/>
      <c r="CE49"/>
      <c r="CF49"/>
      <c r="CG49"/>
      <c r="CH49"/>
      <c r="CI49"/>
      <c r="CJ49"/>
      <c r="CK49"/>
      <c r="CL49"/>
      <c r="CM49"/>
      <c r="CN49"/>
      <c r="CO49"/>
      <c r="CP49"/>
    </row>
    <row r="50">
      <c r="A50" t="s">
        <v>405</v>
      </c>
      <c r="B50">
        <v>2005</v>
      </c>
      <c r="C50" t="s">
        <v>408</v>
      </c>
      <c r="D50">
        <v>152</v>
      </c>
      <c r="E50" t="s">
        <v>109</v>
      </c>
      <c r="F50" t="s">
        <v>48</v>
      </c>
      <c r="G50" t="s">
        <v>214</v>
      </c>
      <c r="H50">
        <v>63.767493596350818</v>
      </c>
      <c r="I50">
        <v>70.7179827108247</v>
      </c>
      <c r="J50">
        <v>73.024277755810758</v>
      </c>
      <c r="K50">
        <v>78.516595896504413</v>
      </c>
      <c r="L50">
        <v>89.690103996239117</v>
      </c>
      <c r="M50">
        <v>53.790997233654572</v>
      </c>
      <c r="N50">
        <v>73.779950670898302</v>
      </c>
      <c r="O50">
        <v>85.951224994596245</v>
      </c>
      <c r="P50">
        <v>95.46578516040185</v>
      </c>
      <c r="Q50">
        <v>99.138777590172978</v>
      </c>
      <c r="R50">
        <v>64.519563340266771</v>
      </c>
      <c r="S50">
        <v>70.474754433365376</v>
      </c>
      <c r="T50">
        <v>77.034075451653962</v>
      </c>
      <c r="U50">
        <v>77.905122288671322</v>
      </c>
      <c r="V50">
        <v>83.823151107113603</v>
      </c>
      <c r="W50" t="s">
        <v>152</v>
      </c>
      <c r="X50" t="s">
        <v>153</v>
      </c>
      <c r="Y50" t="s">
        <v>154</v>
      </c>
      <c r="Z50" t="s">
        <v>155</v>
      </c>
      <c r="AA50" t="s">
        <v>156</v>
      </c>
      <c r="AB50" t="s">
        <v>157</v>
      </c>
      <c r="AC50" t="s">
        <v>158</v>
      </c>
      <c r="AD50" t="s">
        <v>159</v>
      </c>
      <c r="AE50" t="s">
        <v>160</v>
      </c>
      <c r="AF50" t="s">
        <v>161</v>
      </c>
      <c r="AG50" t="s">
        <v>162</v>
      </c>
      <c r="AH50" t="s">
        <v>163</v>
      </c>
      <c r="AI50" t="s">
        <v>164</v>
      </c>
      <c r="AJ50" t="s">
        <v>165</v>
      </c>
      <c r="AK50" t="s">
        <v>166</v>
      </c>
      <c r="AL50" t="s">
        <v>167</v>
      </c>
      <c r="AM50" t="s">
        <v>168</v>
      </c>
      <c r="AN50" t="s">
        <v>169</v>
      </c>
      <c r="AO50" t="s">
        <v>170</v>
      </c>
      <c r="AP50">
        <v>79.428459485364215</v>
      </c>
      <c r="AQ50">
        <v>78.646347677759806</v>
      </c>
      <c r="AR50">
        <v>86.953062336036822</v>
      </c>
      <c r="AS50">
        <v>79.997282798054542</v>
      </c>
      <c r="AT50">
        <v>83.862970156358045</v>
      </c>
      <c r="AU50">
        <v>65.363644284766039</v>
      </c>
      <c r="AV50">
        <v>85.836514580699699</v>
      </c>
      <c r="AW50">
        <v>84.169331338842284</v>
      </c>
      <c r="AX50">
        <v>87.510086107075438</v>
      </c>
      <c r="AY50">
        <v>92.254269168125475</v>
      </c>
      <c r="AZ50">
        <v>85.667393084431907</v>
      </c>
      <c r="BA50">
        <v>95.582134273988999</v>
      </c>
      <c r="BB50">
        <v>87.451812825160673</v>
      </c>
      <c r="BC50">
        <v>91.055456797764549</v>
      </c>
      <c r="BD50">
        <v>83.986820318347029</v>
      </c>
      <c r="BE50">
        <v>87.993141637253387</v>
      </c>
      <c r="BF50">
        <v>74.026515509331347</v>
      </c>
      <c r="BG50">
        <v>89.52576248877881</v>
      </c>
      <c r="BH50">
        <v>82.445441550913586</v>
      </c>
      <c r="BI50"/>
      <c r="BJ50"/>
      <c r="BK50"/>
      <c r="BL50"/>
      <c r="BM50"/>
      <c r="BN50"/>
      <c r="BO50"/>
      <c r="BP50"/>
      <c r="BQ50"/>
      <c r="BR50"/>
      <c r="BS50"/>
      <c r="BT50"/>
      <c r="BU50"/>
      <c r="BV50"/>
      <c r="BW50"/>
      <c r="BX50"/>
      <c r="BY50"/>
      <c r="BZ50"/>
      <c r="CA50"/>
      <c r="CB50"/>
      <c r="CC50"/>
      <c r="CD50"/>
      <c r="CE50"/>
      <c r="CF50"/>
      <c r="CG50"/>
      <c r="CH50"/>
      <c r="CI50"/>
      <c r="CJ50"/>
      <c r="CK50"/>
      <c r="CL50"/>
      <c r="CM50"/>
      <c r="CN50"/>
      <c r="CO50"/>
      <c r="CP50"/>
    </row>
    <row r="51">
      <c r="A51" t="s">
        <v>405</v>
      </c>
      <c r="B51">
        <v>2005</v>
      </c>
      <c r="C51" t="s">
        <v>408</v>
      </c>
      <c r="D51">
        <v>153</v>
      </c>
      <c r="E51" t="s">
        <v>62</v>
      </c>
      <c r="F51" t="s">
        <v>194</v>
      </c>
      <c r="G51" t="s">
        <v>214</v>
      </c>
      <c r="H51">
        <v>0</v>
      </c>
      <c r="I51">
        <v>0.0074111790425843999</v>
      </c>
      <c r="J51">
        <v>0.066844587794732596</v>
      </c>
      <c r="K51">
        <v>0.65023845218514309</v>
      </c>
      <c r="L51">
        <v>30.52008360052055</v>
      </c>
      <c r="M51">
        <v>0</v>
      </c>
      <c r="N51">
        <v>3.4845551439547262</v>
      </c>
      <c r="O51">
        <v>17.998244271947659</v>
      </c>
      <c r="P51">
        <v>57.307530140792892</v>
      </c>
      <c r="Q51">
        <v>82.718396406674216</v>
      </c>
      <c r="R51">
        <v>0</v>
      </c>
      <c r="S51">
        <v>0.0087594394866630995</v>
      </c>
      <c r="T51">
        <v>0</v>
      </c>
      <c r="U51">
        <v>0.0789714998149324</v>
      </c>
      <c r="V51">
        <v>7.524932799953894</v>
      </c>
      <c r="W51" t="s">
        <v>152</v>
      </c>
      <c r="X51" t="s">
        <v>153</v>
      </c>
      <c r="Y51" t="s">
        <v>154</v>
      </c>
      <c r="Z51" t="s">
        <v>155</v>
      </c>
      <c r="AA51" t="s">
        <v>156</v>
      </c>
      <c r="AB51" t="s">
        <v>157</v>
      </c>
      <c r="AC51" t="s">
        <v>158</v>
      </c>
      <c r="AD51" t="s">
        <v>159</v>
      </c>
      <c r="AE51" t="s">
        <v>160</v>
      </c>
      <c r="AF51" t="s">
        <v>161</v>
      </c>
      <c r="AG51" t="s">
        <v>162</v>
      </c>
      <c r="AH51" t="s">
        <v>163</v>
      </c>
      <c r="AI51" t="s">
        <v>164</v>
      </c>
      <c r="AJ51" t="s">
        <v>165</v>
      </c>
      <c r="AK51" t="s">
        <v>166</v>
      </c>
      <c r="AL51" t="s">
        <v>167</v>
      </c>
      <c r="AM51" t="s">
        <v>168</v>
      </c>
      <c r="AN51" t="s">
        <v>169</v>
      </c>
      <c r="AO51" t="s">
        <v>170</v>
      </c>
      <c r="AP51">
        <v>0.42590920144525563</v>
      </c>
      <c r="AQ51">
        <v>1.746970178200304</v>
      </c>
      <c r="AR51">
        <v>0.030801842852738098</v>
      </c>
      <c r="AS51">
        <v>0</v>
      </c>
      <c r="AT51">
        <v>0.18862227148682231</v>
      </c>
      <c r="AU51">
        <v>0</v>
      </c>
      <c r="AV51">
        <v>1.1088619111333049</v>
      </c>
      <c r="AW51">
        <v>0.53823848930776075</v>
      </c>
      <c r="AX51">
        <v>0</v>
      </c>
      <c r="AY51">
        <v>4.7191057296227203</v>
      </c>
      <c r="AZ51">
        <v>0.14003767310278259</v>
      </c>
      <c r="BA51">
        <v>0.79778647690581084</v>
      </c>
      <c r="BB51">
        <v>62.72713403708736</v>
      </c>
      <c r="BC51">
        <v>0.38063313274386129</v>
      </c>
      <c r="BD51">
        <v>0.0571770280170176</v>
      </c>
      <c r="BE51">
        <v>0</v>
      </c>
      <c r="BF51">
        <v>3.7272598513766111</v>
      </c>
      <c r="BG51">
        <v>1.0034556110706641</v>
      </c>
      <c r="BH51">
        <v>0</v>
      </c>
      <c r="BI51">
        <v>0</v>
      </c>
      <c r="BJ51">
        <v>1.0564560000000001</v>
      </c>
      <c r="BK51">
        <v>9.540303999999999</v>
      </c>
      <c r="BL51">
        <v>92.779917000000012</v>
      </c>
      <c r="BM51">
        <v>4354.3272459999998</v>
      </c>
      <c r="BN51">
        <v>0</v>
      </c>
      <c r="BO51">
        <v>76.495425000000012</v>
      </c>
      <c r="BP51">
        <v>395.04741000000001</v>
      </c>
      <c r="BQ51">
        <v>1253.236276000001</v>
      </c>
      <c r="BR51">
        <v>1813.7237500000001</v>
      </c>
      <c r="BS51">
        <v>0</v>
      </c>
      <c r="BT51">
        <v>1.0564560000000001</v>
      </c>
      <c r="BU51">
        <v>0</v>
      </c>
      <c r="BV51">
        <v>9.540303999999999</v>
      </c>
      <c r="BW51">
        <v>908.60430200000064</v>
      </c>
      <c r="BX51">
        <v>12.323016000000001</v>
      </c>
      <c r="BY51">
        <v>93.108998999999997</v>
      </c>
      <c r="BZ51">
        <v>2.8543400000000001</v>
      </c>
      <c r="CA51">
        <v>0</v>
      </c>
      <c r="CB51">
        <v>7.2647040000000001</v>
      </c>
      <c r="CC51">
        <v>0</v>
      </c>
      <c r="CD51">
        <v>39.226174</v>
      </c>
      <c r="CE51">
        <v>37.640212000000012</v>
      </c>
      <c r="CF51">
        <v>0</v>
      </c>
      <c r="CG51">
        <v>76.053852000000006</v>
      </c>
      <c r="CH51">
        <v>1.575939</v>
      </c>
      <c r="CI51">
        <v>6.2332730000000014</v>
      </c>
      <c r="CJ51">
        <v>3964.3171689999999</v>
      </c>
      <c r="CK51">
        <v>5.6289860000000003</v>
      </c>
      <c r="CL51">
        <v>3.4011149999999999</v>
      </c>
      <c r="CM51">
        <v>0</v>
      </c>
      <c r="CN51">
        <v>179.893134</v>
      </c>
      <c r="CO51">
        <v>28.183009999999999</v>
      </c>
      <c r="CP51">
        <v>0</v>
      </c>
    </row>
    <row r="52">
      <c r="A52" t="s">
        <v>405</v>
      </c>
      <c r="B52">
        <v>2005</v>
      </c>
      <c r="C52" t="s">
        <v>408</v>
      </c>
      <c r="D52">
        <v>154</v>
      </c>
      <c r="E52" t="s">
        <v>62</v>
      </c>
      <c r="F52" t="s">
        <v>195</v>
      </c>
      <c r="G52" t="s">
        <v>214</v>
      </c>
      <c r="H52">
        <v>1.2931709401738269</v>
      </c>
      <c r="I52">
        <v>3.8683548479055312</v>
      </c>
      <c r="J52">
        <v>9.4785424601217034</v>
      </c>
      <c r="K52">
        <v>26.950698837764641</v>
      </c>
      <c r="L52">
        <v>53.051914342269207</v>
      </c>
      <c r="M52">
        <v>4.9674450256416351</v>
      </c>
      <c r="N52">
        <v>32.883000255579439</v>
      </c>
      <c r="O52">
        <v>62.583689337757619</v>
      </c>
      <c r="P52">
        <v>39.342033072159452</v>
      </c>
      <c r="Q52">
        <v>17.281603593325841</v>
      </c>
      <c r="R52">
        <v>1.39295126169995</v>
      </c>
      <c r="S52">
        <v>3.023160073136328</v>
      </c>
      <c r="T52">
        <v>6.693780083886339</v>
      </c>
      <c r="U52">
        <v>16.83090268030276</v>
      </c>
      <c r="V52">
        <v>55.363707658946318</v>
      </c>
      <c r="W52" t="s">
        <v>152</v>
      </c>
      <c r="X52" t="s">
        <v>153</v>
      </c>
      <c r="Y52" t="s">
        <v>154</v>
      </c>
      <c r="Z52" t="s">
        <v>155</v>
      </c>
      <c r="AA52" t="s">
        <v>156</v>
      </c>
      <c r="AB52" t="s">
        <v>157</v>
      </c>
      <c r="AC52" t="s">
        <v>158</v>
      </c>
      <c r="AD52" t="s">
        <v>159</v>
      </c>
      <c r="AE52" t="s">
        <v>160</v>
      </c>
      <c r="AF52" t="s">
        <v>161</v>
      </c>
      <c r="AG52" t="s">
        <v>162</v>
      </c>
      <c r="AH52" t="s">
        <v>163</v>
      </c>
      <c r="AI52" t="s">
        <v>164</v>
      </c>
      <c r="AJ52" t="s">
        <v>165</v>
      </c>
      <c r="AK52" t="s">
        <v>166</v>
      </c>
      <c r="AL52" t="s">
        <v>167</v>
      </c>
      <c r="AM52" t="s">
        <v>168</v>
      </c>
      <c r="AN52" t="s">
        <v>169</v>
      </c>
      <c r="AO52" t="s">
        <v>170</v>
      </c>
      <c r="AP52">
        <v>20.24827112004516</v>
      </c>
      <c r="AQ52">
        <v>37.418711045004031</v>
      </c>
      <c r="AR52">
        <v>16.34324852173377</v>
      </c>
      <c r="AS52">
        <v>12.71374615607305</v>
      </c>
      <c r="AT52">
        <v>13.12644481881426</v>
      </c>
      <c r="AU52">
        <v>14.667526147068029</v>
      </c>
      <c r="AV52">
        <v>12.177984378885389</v>
      </c>
      <c r="AW52">
        <v>33.657836201053058</v>
      </c>
      <c r="AX52">
        <v>14.554057931629339</v>
      </c>
      <c r="AY52">
        <v>25.848813999596519</v>
      </c>
      <c r="AZ52">
        <v>9.2376831954823313</v>
      </c>
      <c r="BA52">
        <v>9.5266022971749909</v>
      </c>
      <c r="BB52">
        <v>21.46202039157216</v>
      </c>
      <c r="BC52">
        <v>10.7627762988313</v>
      </c>
      <c r="BD52">
        <v>10.043454386629341</v>
      </c>
      <c r="BE52">
        <v>12.48020459765281</v>
      </c>
      <c r="BF52">
        <v>15.197138250087439</v>
      </c>
      <c r="BG52">
        <v>12.51217144795441</v>
      </c>
      <c r="BH52">
        <v>20.636004552832521</v>
      </c>
      <c r="BI52">
        <v>184.51709500000001</v>
      </c>
      <c r="BJ52">
        <v>551.43003099999976</v>
      </c>
      <c r="BK52">
        <v>1352.81224</v>
      </c>
      <c r="BL52">
        <v>3845.4871329999942</v>
      </c>
      <c r="BM52">
        <v>7568.9634109999934</v>
      </c>
      <c r="BN52">
        <v>108.747383</v>
      </c>
      <c r="BO52">
        <v>721.87093500000003</v>
      </c>
      <c r="BP52">
        <v>1373.6631199999999</v>
      </c>
      <c r="BQ52">
        <v>860.35574900000051</v>
      </c>
      <c r="BR52">
        <v>378.92483700000008</v>
      </c>
      <c r="BS52">
        <v>168.22731899999999</v>
      </c>
      <c r="BT52">
        <v>364.61643499999968</v>
      </c>
      <c r="BU52">
        <v>808.57737900000018</v>
      </c>
      <c r="BV52">
        <v>2033.2895860000019</v>
      </c>
      <c r="BW52">
        <v>6684.9371669999791</v>
      </c>
      <c r="BX52">
        <v>585.85202700000036</v>
      </c>
      <c r="BY52">
        <v>1994.3206660000001</v>
      </c>
      <c r="BZ52">
        <v>1514.493408999999</v>
      </c>
      <c r="CA52">
        <v>331.16622499999988</v>
      </c>
      <c r="CB52">
        <v>505.55926099999999</v>
      </c>
      <c r="CC52">
        <v>516.8170200000003</v>
      </c>
      <c r="CD52">
        <v>430.79821699999991</v>
      </c>
      <c r="CE52">
        <v>2353.767178000001</v>
      </c>
      <c r="CF52">
        <v>216.63763899999989</v>
      </c>
      <c r="CG52">
        <v>416.58356199999997</v>
      </c>
      <c r="CH52">
        <v>103.95792</v>
      </c>
      <c r="CI52">
        <v>74.433341000000013</v>
      </c>
      <c r="CJ52">
        <v>1356.386789000001</v>
      </c>
      <c r="CK52">
        <v>159.16511700000001</v>
      </c>
      <c r="CL52">
        <v>597.4242549999999</v>
      </c>
      <c r="CM52">
        <v>262.62321400000002</v>
      </c>
      <c r="CN52">
        <v>733.47739000000013</v>
      </c>
      <c r="CO52">
        <v>351.41629499999982</v>
      </c>
      <c r="CP52">
        <v>998.3303849999993</v>
      </c>
    </row>
    <row r="53">
      <c r="A53" t="s">
        <v>405</v>
      </c>
      <c r="B53">
        <v>2005</v>
      </c>
      <c r="C53" t="s">
        <v>408</v>
      </c>
      <c r="D53">
        <v>155</v>
      </c>
      <c r="E53" t="s">
        <v>62</v>
      </c>
      <c r="F53" t="s">
        <v>196</v>
      </c>
      <c r="G53" t="s">
        <v>214</v>
      </c>
      <c r="H53">
        <v>0.066542962284770399</v>
      </c>
      <c r="I53">
        <v>0.31898015380113498</v>
      </c>
      <c r="J53">
        <v>0.334453944826264</v>
      </c>
      <c r="K53">
        <v>1.028196345362332</v>
      </c>
      <c r="L53">
        <v>1.168601284738676</v>
      </c>
      <c r="M53">
        <v>0.21695416859609931</v>
      </c>
      <c r="N53">
        <v>1.4209082819080869</v>
      </c>
      <c r="O53">
        <v>0.96885728546462546</v>
      </c>
      <c r="P53">
        <v>0.24097356675915779</v>
      </c>
      <c r="Q53">
        <v>0</v>
      </c>
      <c r="R53">
        <v>0.078618037685100506</v>
      </c>
      <c r="S53">
        <v>0.22730460908985031</v>
      </c>
      <c r="T53">
        <v>0.40377603761073561</v>
      </c>
      <c r="U53">
        <v>0.71435624654836138</v>
      </c>
      <c r="V53">
        <v>1.50459411250308</v>
      </c>
      <c r="W53" t="s">
        <v>152</v>
      </c>
      <c r="X53" t="s">
        <v>153</v>
      </c>
      <c r="Y53" t="s">
        <v>154</v>
      </c>
      <c r="Z53" t="s">
        <v>155</v>
      </c>
      <c r="AA53" t="s">
        <v>156</v>
      </c>
      <c r="AB53" t="s">
        <v>157</v>
      </c>
      <c r="AC53" t="s">
        <v>158</v>
      </c>
      <c r="AD53" t="s">
        <v>159</v>
      </c>
      <c r="AE53" t="s">
        <v>160</v>
      </c>
      <c r="AF53" t="s">
        <v>161</v>
      </c>
      <c r="AG53" t="s">
        <v>162</v>
      </c>
      <c r="AH53" t="s">
        <v>163</v>
      </c>
      <c r="AI53" t="s">
        <v>164</v>
      </c>
      <c r="AJ53" t="s">
        <v>165</v>
      </c>
      <c r="AK53" t="s">
        <v>166</v>
      </c>
      <c r="AL53" t="s">
        <v>167</v>
      </c>
      <c r="AM53" t="s">
        <v>168</v>
      </c>
      <c r="AN53" t="s">
        <v>169</v>
      </c>
      <c r="AO53" t="s">
        <v>170</v>
      </c>
      <c r="AP53">
        <v>0.54380329366870839</v>
      </c>
      <c r="AQ53">
        <v>0.2250909623012651</v>
      </c>
      <c r="AR53">
        <v>0.35546346855057059</v>
      </c>
      <c r="AS53">
        <v>0.89355650517456797</v>
      </c>
      <c r="AT53">
        <v>0.1901199128555045</v>
      </c>
      <c r="AU53">
        <v>0.2635230019703737</v>
      </c>
      <c r="AV53">
        <v>0</v>
      </c>
      <c r="AW53">
        <v>1.2888413676805679</v>
      </c>
      <c r="AX53">
        <v>3.441825388334498</v>
      </c>
      <c r="AY53">
        <v>0.84433189837364164</v>
      </c>
      <c r="AZ53">
        <v>0.12103517597714269</v>
      </c>
      <c r="BA53">
        <v>0.19435879338013101</v>
      </c>
      <c r="BB53">
        <v>0.89246568696995687</v>
      </c>
      <c r="BC53">
        <v>1.474060278747795</v>
      </c>
      <c r="BD53">
        <v>0.6894231929117175</v>
      </c>
      <c r="BE53">
        <v>0</v>
      </c>
      <c r="BF53">
        <v>0.79804391920996109</v>
      </c>
      <c r="BG53">
        <v>0</v>
      </c>
      <c r="BH53">
        <v>0</v>
      </c>
      <c r="BI53">
        <v>9.4947340000000011</v>
      </c>
      <c r="BJ53">
        <v>45.470294999999993</v>
      </c>
      <c r="BK53">
        <v>47.734489999999987</v>
      </c>
      <c r="BL53">
        <v>146.70921300000001</v>
      </c>
      <c r="BM53">
        <v>166.72537600000001</v>
      </c>
      <c r="BN53">
        <v>4.7495639999999986</v>
      </c>
      <c r="BO53">
        <v>31.192786000000002</v>
      </c>
      <c r="BP53">
        <v>21.265661000000001</v>
      </c>
      <c r="BQ53">
        <v>5.2697580000000004</v>
      </c>
      <c r="BR53">
        <v>0</v>
      </c>
      <c r="BS53">
        <v>9.4947340000000011</v>
      </c>
      <c r="BT53">
        <v>27.41469</v>
      </c>
      <c r="BU53">
        <v>48.774259999999991</v>
      </c>
      <c r="BV53">
        <v>86.299181000000004</v>
      </c>
      <c r="BW53">
        <v>181.673474</v>
      </c>
      <c r="BX53">
        <v>15.734097</v>
      </c>
      <c r="BY53">
        <v>11.996767</v>
      </c>
      <c r="BZ53">
        <v>32.940029000000003</v>
      </c>
      <c r="CA53">
        <v>23.275258999999998</v>
      </c>
      <c r="CB53">
        <v>7.3223849999999997</v>
      </c>
      <c r="CC53">
        <v>9.2853539999999999</v>
      </c>
      <c r="CD53">
        <v>0</v>
      </c>
      <c r="CE53">
        <v>90.131536999999994</v>
      </c>
      <c r="CF53">
        <v>51.231685999999989</v>
      </c>
      <c r="CG53">
        <v>13.607386</v>
      </c>
      <c r="CH53">
        <v>1.3620909999999999</v>
      </c>
      <c r="CI53">
        <v>1.5185660000000001</v>
      </c>
      <c r="CJ53">
        <v>56.403295</v>
      </c>
      <c r="CK53">
        <v>21.799112999999998</v>
      </c>
      <c r="CL53">
        <v>41.009608999999998</v>
      </c>
      <c r="CM53">
        <v>0</v>
      </c>
      <c r="CN53">
        <v>38.516933999999999</v>
      </c>
      <c r="CO53">
        <v>0</v>
      </c>
      <c r="CP53">
        <v>0</v>
      </c>
    </row>
    <row r="54">
      <c r="A54" t="s">
        <v>405</v>
      </c>
      <c r="B54">
        <v>2005</v>
      </c>
      <c r="C54" t="s">
        <v>408</v>
      </c>
      <c r="D54">
        <v>156</v>
      </c>
      <c r="E54" t="s">
        <v>62</v>
      </c>
      <c r="F54" t="s">
        <v>197</v>
      </c>
      <c r="G54" t="s">
        <v>214</v>
      </c>
      <c r="H54">
        <v>0</v>
      </c>
      <c r="I54">
        <v>0</v>
      </c>
      <c r="J54">
        <v>0</v>
      </c>
      <c r="K54">
        <v>0</v>
      </c>
      <c r="L54">
        <v>0.66176587455315572</v>
      </c>
      <c r="M54">
        <v>0</v>
      </c>
      <c r="N54">
        <v>0.087599439401851997</v>
      </c>
      <c r="O54">
        <v>1.350821623096395</v>
      </c>
      <c r="P54">
        <v>0.83741163051787082</v>
      </c>
      <c r="Q54">
        <v>0</v>
      </c>
      <c r="R54">
        <v>0</v>
      </c>
      <c r="S54">
        <v>0</v>
      </c>
      <c r="T54">
        <v>0</v>
      </c>
      <c r="U54">
        <v>0</v>
      </c>
      <c r="V54">
        <v>0.36878426175240142</v>
      </c>
      <c r="W54" t="s">
        <v>152</v>
      </c>
      <c r="X54" t="s">
        <v>153</v>
      </c>
      <c r="Y54" t="s">
        <v>154</v>
      </c>
      <c r="Z54" t="s">
        <v>155</v>
      </c>
      <c r="AA54" t="s">
        <v>156</v>
      </c>
      <c r="AB54" t="s">
        <v>157</v>
      </c>
      <c r="AC54" t="s">
        <v>158</v>
      </c>
      <c r="AD54" t="s">
        <v>159</v>
      </c>
      <c r="AE54" t="s">
        <v>160</v>
      </c>
      <c r="AF54" t="s">
        <v>161</v>
      </c>
      <c r="AG54" t="s">
        <v>162</v>
      </c>
      <c r="AH54" t="s">
        <v>163</v>
      </c>
      <c r="AI54" t="s">
        <v>164</v>
      </c>
      <c r="AJ54" t="s">
        <v>165</v>
      </c>
      <c r="AK54" t="s">
        <v>166</v>
      </c>
      <c r="AL54" t="s">
        <v>167</v>
      </c>
      <c r="AM54" t="s">
        <v>168</v>
      </c>
      <c r="AN54" t="s">
        <v>169</v>
      </c>
      <c r="AO54" t="s">
        <v>170</v>
      </c>
      <c r="AP54">
        <v>0</v>
      </c>
      <c r="AQ54">
        <v>0</v>
      </c>
      <c r="AR54">
        <v>0</v>
      </c>
      <c r="AS54">
        <v>0</v>
      </c>
      <c r="AT54">
        <v>0</v>
      </c>
      <c r="AU54">
        <v>0.13701112746614449</v>
      </c>
      <c r="AV54">
        <v>0</v>
      </c>
      <c r="AW54">
        <v>0</v>
      </c>
      <c r="AX54">
        <v>0</v>
      </c>
      <c r="AY54">
        <v>0.72179028265860978</v>
      </c>
      <c r="AZ54">
        <v>0</v>
      </c>
      <c r="BA54">
        <v>0</v>
      </c>
      <c r="BB54">
        <v>1.16620715108874</v>
      </c>
      <c r="BC54">
        <v>0</v>
      </c>
      <c r="BD54">
        <v>0</v>
      </c>
      <c r="BE54">
        <v>0</v>
      </c>
      <c r="BF54">
        <v>0</v>
      </c>
      <c r="BG54">
        <v>0</v>
      </c>
      <c r="BH54">
        <v>0.087870241010508596</v>
      </c>
      <c r="BI54">
        <v>0</v>
      </c>
      <c r="BJ54">
        <v>0</v>
      </c>
      <c r="BK54">
        <v>0</v>
      </c>
      <c r="BL54">
        <v>0</v>
      </c>
      <c r="BM54">
        <v>94.414721000000029</v>
      </c>
      <c r="BN54">
        <v>0</v>
      </c>
      <c r="BO54">
        <v>1.9230449999999999</v>
      </c>
      <c r="BP54">
        <v>29.649480000000001</v>
      </c>
      <c r="BQ54">
        <v>18.313032</v>
      </c>
      <c r="BR54">
        <v>0</v>
      </c>
      <c r="BS54">
        <v>0</v>
      </c>
      <c r="BT54">
        <v>0</v>
      </c>
      <c r="BU54">
        <v>0</v>
      </c>
      <c r="BV54">
        <v>0</v>
      </c>
      <c r="BW54">
        <v>44.529164000000002</v>
      </c>
      <c r="BX54">
        <v>0</v>
      </c>
      <c r="BY54">
        <v>0</v>
      </c>
      <c r="BZ54">
        <v>0</v>
      </c>
      <c r="CA54">
        <v>0</v>
      </c>
      <c r="CB54">
        <v>0</v>
      </c>
      <c r="CC54">
        <v>4.8276500000000002</v>
      </c>
      <c r="CD54">
        <v>0</v>
      </c>
      <c r="CE54">
        <v>0</v>
      </c>
      <c r="CF54">
        <v>0</v>
      </c>
      <c r="CG54">
        <v>11.632486</v>
      </c>
      <c r="CH54">
        <v>0</v>
      </c>
      <c r="CI54">
        <v>0</v>
      </c>
      <c r="CJ54">
        <v>73.703591000000017</v>
      </c>
      <c r="CK54">
        <v>0</v>
      </c>
      <c r="CL54">
        <v>0</v>
      </c>
      <c r="CM54">
        <v>0</v>
      </c>
      <c r="CN54">
        <v>0</v>
      </c>
      <c r="CO54">
        <v>0</v>
      </c>
      <c r="CP54">
        <v>4.2509940000000004</v>
      </c>
    </row>
    <row r="55">
      <c r="A55" t="s">
        <v>405</v>
      </c>
      <c r="B55">
        <v>2005</v>
      </c>
      <c r="C55" t="s">
        <v>408</v>
      </c>
      <c r="D55">
        <v>157</v>
      </c>
      <c r="E55" t="s">
        <v>62</v>
      </c>
      <c r="F55" t="s">
        <v>198</v>
      </c>
      <c r="G55" t="s">
        <v>214</v>
      </c>
      <c r="H55">
        <v>0</v>
      </c>
      <c r="I55">
        <v>0</v>
      </c>
      <c r="J55">
        <v>0.10576716117067959</v>
      </c>
      <c r="K55">
        <v>0.0026577942317212002</v>
      </c>
      <c r="L55">
        <v>0.2582058615155966</v>
      </c>
      <c r="M55">
        <v>0</v>
      </c>
      <c r="N55">
        <v>0.017274861172964898</v>
      </c>
      <c r="O55">
        <v>0.82814708698292738</v>
      </c>
      <c r="P55">
        <v>0.41870581525893541</v>
      </c>
      <c r="Q55">
        <v>0</v>
      </c>
      <c r="R55">
        <v>0</v>
      </c>
      <c r="S55">
        <v>0</v>
      </c>
      <c r="T55">
        <v>0.0264161203995253</v>
      </c>
      <c r="U55">
        <v>0.098541801879149404</v>
      </c>
      <c r="V55">
        <v>0.078717083027513193</v>
      </c>
      <c r="W55" t="s">
        <v>152</v>
      </c>
      <c r="X55" t="s">
        <v>153</v>
      </c>
      <c r="Y55" t="s">
        <v>154</v>
      </c>
      <c r="Z55" t="s">
        <v>155</v>
      </c>
      <c r="AA55" t="s">
        <v>156</v>
      </c>
      <c r="AB55" t="s">
        <v>157</v>
      </c>
      <c r="AC55" t="s">
        <v>158</v>
      </c>
      <c r="AD55" t="s">
        <v>159</v>
      </c>
      <c r="AE55" t="s">
        <v>160</v>
      </c>
      <c r="AF55" t="s">
        <v>161</v>
      </c>
      <c r="AG55" t="s">
        <v>162</v>
      </c>
      <c r="AH55" t="s">
        <v>163</v>
      </c>
      <c r="AI55" t="s">
        <v>164</v>
      </c>
      <c r="AJ55" t="s">
        <v>165</v>
      </c>
      <c r="AK55" t="s">
        <v>166</v>
      </c>
      <c r="AL55" t="s">
        <v>167</v>
      </c>
      <c r="AM55" t="s">
        <v>168</v>
      </c>
      <c r="AN55" t="s">
        <v>169</v>
      </c>
      <c r="AO55" t="s">
        <v>170</v>
      </c>
      <c r="AP55">
        <v>0</v>
      </c>
      <c r="AQ55">
        <v>0</v>
      </c>
      <c r="AR55">
        <v>0.12846455709529769</v>
      </c>
      <c r="AS55">
        <v>0.014558954358245901</v>
      </c>
      <c r="AT55">
        <v>0</v>
      </c>
      <c r="AU55">
        <v>0</v>
      </c>
      <c r="AV55">
        <v>0</v>
      </c>
      <c r="AW55">
        <v>0</v>
      </c>
      <c r="AX55">
        <v>0</v>
      </c>
      <c r="AY55">
        <v>0.73632606747759777</v>
      </c>
      <c r="AZ55">
        <v>0</v>
      </c>
      <c r="BA55">
        <v>0</v>
      </c>
      <c r="BB55">
        <v>0.43851228746535498</v>
      </c>
      <c r="BC55">
        <v>0.030357545724984</v>
      </c>
      <c r="BD55">
        <v>0</v>
      </c>
      <c r="BE55">
        <v>0</v>
      </c>
      <c r="BF55">
        <v>0</v>
      </c>
      <c r="BG55">
        <v>0</v>
      </c>
      <c r="BH55">
        <v>0</v>
      </c>
      <c r="BI55">
        <v>0</v>
      </c>
      <c r="BJ55">
        <v>0</v>
      </c>
      <c r="BK55">
        <v>15.095476</v>
      </c>
      <c r="BL55">
        <v>0.37923000000000001</v>
      </c>
      <c r="BM55">
        <v>36.838458000000003</v>
      </c>
      <c r="BN55">
        <v>0</v>
      </c>
      <c r="BO55">
        <v>0.37923000000000001</v>
      </c>
      <c r="BP55">
        <v>18.177181999999998</v>
      </c>
      <c r="BQ55">
        <v>9.1565159999999999</v>
      </c>
      <c r="BR55">
        <v>0</v>
      </c>
      <c r="BS55">
        <v>0</v>
      </c>
      <c r="BT55">
        <v>0</v>
      </c>
      <c r="BU55">
        <v>3.190944</v>
      </c>
      <c r="BV55">
        <v>11.904532</v>
      </c>
      <c r="BW55">
        <v>9.5047599999999992</v>
      </c>
      <c r="BX55">
        <v>0</v>
      </c>
      <c r="BY55">
        <v>0</v>
      </c>
      <c r="BZ55">
        <v>11.904532</v>
      </c>
      <c r="CA55">
        <v>0.37923000000000001</v>
      </c>
      <c r="CB55">
        <v>0</v>
      </c>
      <c r="CC55">
        <v>0</v>
      </c>
      <c r="CD55">
        <v>0</v>
      </c>
      <c r="CE55">
        <v>0</v>
      </c>
      <c r="CF55">
        <v>0</v>
      </c>
      <c r="CG55">
        <v>11.866747</v>
      </c>
      <c r="CH55">
        <v>0</v>
      </c>
      <c r="CI55">
        <v>0</v>
      </c>
      <c r="CJ55">
        <v>27.713712999999998</v>
      </c>
      <c r="CK55">
        <v>0.44894200000000001</v>
      </c>
      <c r="CL55">
        <v>0</v>
      </c>
      <c r="CM55">
        <v>0</v>
      </c>
      <c r="CN55">
        <v>0</v>
      </c>
      <c r="CO55">
        <v>0</v>
      </c>
      <c r="CP55">
        <v>0</v>
      </c>
    </row>
    <row r="56">
      <c r="A56" t="s">
        <v>405</v>
      </c>
      <c r="B56">
        <v>2005</v>
      </c>
      <c r="C56" t="s">
        <v>408</v>
      </c>
      <c r="D56">
        <v>158</v>
      </c>
      <c r="E56" t="s">
        <v>62</v>
      </c>
      <c r="F56" t="s">
        <v>199</v>
      </c>
      <c r="G56" t="s">
        <v>214</v>
      </c>
      <c r="H56">
        <v>0.1031347464300657</v>
      </c>
      <c r="I56">
        <v>0.25787027347674057</v>
      </c>
      <c r="J56">
        <v>0.34830836844361063</v>
      </c>
      <c r="K56">
        <v>0.50399026016328308</v>
      </c>
      <c r="L56">
        <v>0.26356125701949479</v>
      </c>
      <c r="M56">
        <v>0.27750633685375559</v>
      </c>
      <c r="N56">
        <v>0.5496353097466341</v>
      </c>
      <c r="O56">
        <v>0</v>
      </c>
      <c r="P56">
        <v>0</v>
      </c>
      <c r="Q56">
        <v>0</v>
      </c>
      <c r="R56">
        <v>0.1218498711671859</v>
      </c>
      <c r="S56">
        <v>0.28540909166855899</v>
      </c>
      <c r="T56">
        <v>0.28353301237602663</v>
      </c>
      <c r="U56">
        <v>0.2178275471582386</v>
      </c>
      <c r="V56">
        <v>0.68621511701168436</v>
      </c>
      <c r="W56" t="s">
        <v>152</v>
      </c>
      <c r="X56" t="s">
        <v>153</v>
      </c>
      <c r="Y56" t="s">
        <v>154</v>
      </c>
      <c r="Z56" t="s">
        <v>155</v>
      </c>
      <c r="AA56" t="s">
        <v>156</v>
      </c>
      <c r="AB56" t="s">
        <v>157</v>
      </c>
      <c r="AC56" t="s">
        <v>158</v>
      </c>
      <c r="AD56" t="s">
        <v>159</v>
      </c>
      <c r="AE56" t="s">
        <v>160</v>
      </c>
      <c r="AF56" t="s">
        <v>161</v>
      </c>
      <c r="AG56" t="s">
        <v>162</v>
      </c>
      <c r="AH56" t="s">
        <v>163</v>
      </c>
      <c r="AI56" t="s">
        <v>164</v>
      </c>
      <c r="AJ56" t="s">
        <v>165</v>
      </c>
      <c r="AK56" t="s">
        <v>166</v>
      </c>
      <c r="AL56" t="s">
        <v>167</v>
      </c>
      <c r="AM56" t="s">
        <v>168</v>
      </c>
      <c r="AN56" t="s">
        <v>169</v>
      </c>
      <c r="AO56" t="s">
        <v>170</v>
      </c>
      <c r="AP56">
        <v>0</v>
      </c>
      <c r="AQ56">
        <v>0</v>
      </c>
      <c r="AR56">
        <v>1.3015130962375361</v>
      </c>
      <c r="AS56">
        <v>0</v>
      </c>
      <c r="AT56">
        <v>0</v>
      </c>
      <c r="AU56">
        <v>0.30043363198098988</v>
      </c>
      <c r="AV56">
        <v>1.590747962978313</v>
      </c>
      <c r="AW56">
        <v>0</v>
      </c>
      <c r="AX56">
        <v>0</v>
      </c>
      <c r="AY56">
        <v>0.091113218799875606</v>
      </c>
      <c r="AZ56">
        <v>0.2938164527415848</v>
      </c>
      <c r="BA56">
        <v>0</v>
      </c>
      <c r="BB56">
        <v>0</v>
      </c>
      <c r="BC56">
        <v>0</v>
      </c>
      <c r="BD56">
        <v>0.1468746816914033</v>
      </c>
      <c r="BE56">
        <v>0</v>
      </c>
      <c r="BF56">
        <v>0</v>
      </c>
      <c r="BG56">
        <v>0.34618127467213072</v>
      </c>
      <c r="BH56">
        <v>0</v>
      </c>
      <c r="BI56">
        <v>14.715861</v>
      </c>
      <c r="BJ56">
        <v>36.759143999999999</v>
      </c>
      <c r="BK56">
        <v>49.711844000000013</v>
      </c>
      <c r="BL56">
        <v>71.912348999999992</v>
      </c>
      <c r="BM56">
        <v>37.602516999999999</v>
      </c>
      <c r="BN56">
        <v>6.0751729999999986</v>
      </c>
      <c r="BO56">
        <v>12.065984</v>
      </c>
      <c r="BP56">
        <v>0</v>
      </c>
      <c r="BQ56">
        <v>0</v>
      </c>
      <c r="BR56">
        <v>0</v>
      </c>
      <c r="BS56">
        <v>14.715861</v>
      </c>
      <c r="BT56">
        <v>34.422539</v>
      </c>
      <c r="BU56">
        <v>34.249464000000003</v>
      </c>
      <c r="BV56">
        <v>26.315076000000001</v>
      </c>
      <c r="BW56">
        <v>82.857618000000016</v>
      </c>
      <c r="BX56">
        <v>0</v>
      </c>
      <c r="BY56">
        <v>0</v>
      </c>
      <c r="BZ56">
        <v>120.608397</v>
      </c>
      <c r="CA56">
        <v>0</v>
      </c>
      <c r="CB56">
        <v>0</v>
      </c>
      <c r="CC56">
        <v>10.585917</v>
      </c>
      <c r="CD56">
        <v>56.272973</v>
      </c>
      <c r="CE56">
        <v>0</v>
      </c>
      <c r="CF56">
        <v>0</v>
      </c>
      <c r="CG56">
        <v>1.4683949999999999</v>
      </c>
      <c r="CH56">
        <v>3.3065159999999998</v>
      </c>
      <c r="CI56">
        <v>0</v>
      </c>
      <c r="CJ56">
        <v>0</v>
      </c>
      <c r="CK56">
        <v>0</v>
      </c>
      <c r="CL56">
        <v>8.7366849999999996</v>
      </c>
      <c r="CM56">
        <v>0</v>
      </c>
      <c r="CN56">
        <v>0</v>
      </c>
      <c r="CO56">
        <v>9.7228320000000004</v>
      </c>
      <c r="CP56">
        <v>0</v>
      </c>
    </row>
    <row r="57">
      <c r="A57" t="s">
        <v>405</v>
      </c>
      <c r="B57">
        <v>2005</v>
      </c>
      <c r="C57" t="s">
        <v>408</v>
      </c>
      <c r="D57">
        <v>159</v>
      </c>
      <c r="E57" t="s">
        <v>62</v>
      </c>
      <c r="F57" t="s">
        <v>200</v>
      </c>
      <c r="G57" t="s">
        <v>214</v>
      </c>
      <c r="H57">
        <v>1.073592783370988</v>
      </c>
      <c r="I57">
        <v>1.710734913908196</v>
      </c>
      <c r="J57">
        <v>1.1080284072561879</v>
      </c>
      <c r="K57">
        <v>2.7622867333744918</v>
      </c>
      <c r="L57">
        <v>0.58946162539319036</v>
      </c>
      <c r="M57">
        <v>1.4149312630211299</v>
      </c>
      <c r="N57">
        <v>1.637505650566869</v>
      </c>
      <c r="O57">
        <v>0.70953361978054696</v>
      </c>
      <c r="P57">
        <v>0</v>
      </c>
      <c r="Q57">
        <v>0</v>
      </c>
      <c r="R57">
        <v>1.134203572268492</v>
      </c>
      <c r="S57">
        <v>1.7409044542221479</v>
      </c>
      <c r="T57">
        <v>0.97169122598019519</v>
      </c>
      <c r="U57">
        <v>2.5265330341664871</v>
      </c>
      <c r="V57">
        <v>1.502247422883658</v>
      </c>
      <c r="W57" t="s">
        <v>152</v>
      </c>
      <c r="X57" t="s">
        <v>153</v>
      </c>
      <c r="Y57" t="s">
        <v>154</v>
      </c>
      <c r="Z57" t="s">
        <v>155</v>
      </c>
      <c r="AA57" t="s">
        <v>156</v>
      </c>
      <c r="AB57" t="s">
        <v>157</v>
      </c>
      <c r="AC57" t="s">
        <v>158</v>
      </c>
      <c r="AD57" t="s">
        <v>159</v>
      </c>
      <c r="AE57" t="s">
        <v>160</v>
      </c>
      <c r="AF57" t="s">
        <v>161</v>
      </c>
      <c r="AG57" t="s">
        <v>162</v>
      </c>
      <c r="AH57" t="s">
        <v>163</v>
      </c>
      <c r="AI57" t="s">
        <v>164</v>
      </c>
      <c r="AJ57" t="s">
        <v>165</v>
      </c>
      <c r="AK57" t="s">
        <v>166</v>
      </c>
      <c r="AL57" t="s">
        <v>167</v>
      </c>
      <c r="AM57" t="s">
        <v>168</v>
      </c>
      <c r="AN57" t="s">
        <v>169</v>
      </c>
      <c r="AO57" t="s">
        <v>170</v>
      </c>
      <c r="AP57">
        <v>0.47776246476682449</v>
      </c>
      <c r="AQ57">
        <v>1.432793004595698</v>
      </c>
      <c r="AR57">
        <v>1.5376894965935199</v>
      </c>
      <c r="AS57">
        <v>0.79017671910874121</v>
      </c>
      <c r="AT57">
        <v>0.3538153781531736</v>
      </c>
      <c r="AU57">
        <v>5.1853002298571456</v>
      </c>
      <c r="AV57">
        <v>3.2578176882972332</v>
      </c>
      <c r="AW57">
        <v>0.97118019142077272</v>
      </c>
      <c r="AX57">
        <v>1.6385515758706961</v>
      </c>
      <c r="AY57">
        <v>0.091113218799875606</v>
      </c>
      <c r="AZ57">
        <v>4.4457039041948452</v>
      </c>
      <c r="BA57">
        <v>0.1313307905413747</v>
      </c>
      <c r="BB57">
        <v>0</v>
      </c>
      <c r="BC57">
        <v>1.0327250376314661</v>
      </c>
      <c r="BD57">
        <v>2.7802731851511679</v>
      </c>
      <c r="BE57">
        <v>0.1611258238154134</v>
      </c>
      <c r="BF57">
        <v>0</v>
      </c>
      <c r="BG57">
        <v>2.3319567732169761</v>
      </c>
      <c r="BH57">
        <v>1.53406747705229</v>
      </c>
      <c r="BI57">
        <v>153.18641600000001</v>
      </c>
      <c r="BJ57">
        <v>243.86351400000001</v>
      </c>
      <c r="BK57">
        <v>158.14186599999999</v>
      </c>
      <c r="BL57">
        <v>394.13961599999982</v>
      </c>
      <c r="BM57">
        <v>84.099010000000007</v>
      </c>
      <c r="BN57">
        <v>30.975697</v>
      </c>
      <c r="BO57">
        <v>35.947685</v>
      </c>
      <c r="BP57">
        <v>15.573708999999999</v>
      </c>
      <c r="BQ57">
        <v>0</v>
      </c>
      <c r="BR57">
        <v>0</v>
      </c>
      <c r="BS57">
        <v>136.97825</v>
      </c>
      <c r="BT57">
        <v>209.96651200000011</v>
      </c>
      <c r="BU57">
        <v>117.37576300000001</v>
      </c>
      <c r="BV57">
        <v>305.22268500000001</v>
      </c>
      <c r="BW57">
        <v>181.39012099999999</v>
      </c>
      <c r="BX57">
        <v>13.823309</v>
      </c>
      <c r="BY57">
        <v>76.364167000000009</v>
      </c>
      <c r="BZ57">
        <v>142.49435199999999</v>
      </c>
      <c r="CA57">
        <v>20.582433999999999</v>
      </c>
      <c r="CB57">
        <v>13.627044</v>
      </c>
      <c r="CC57">
        <v>182.70643500000011</v>
      </c>
      <c r="CD57">
        <v>115.245841</v>
      </c>
      <c r="CE57">
        <v>67.916786000000002</v>
      </c>
      <c r="CF57">
        <v>24.389894999999999</v>
      </c>
      <c r="CG57">
        <v>1.4683949999999999</v>
      </c>
      <c r="CH57">
        <v>50.030524</v>
      </c>
      <c r="CI57">
        <v>1.0261150000000001</v>
      </c>
      <c r="CJ57">
        <v>0</v>
      </c>
      <c r="CK57">
        <v>15.272435</v>
      </c>
      <c r="CL57">
        <v>165.381608</v>
      </c>
      <c r="CM57">
        <v>3.3906000000000001</v>
      </c>
      <c r="CN57">
        <v>0</v>
      </c>
      <c r="CO57">
        <v>65.495235000000008</v>
      </c>
      <c r="CP57">
        <v>74.215246999999991</v>
      </c>
    </row>
    <row r="58">
      <c r="A58" t="s">
        <v>405</v>
      </c>
      <c r="B58">
        <v>2005</v>
      </c>
      <c r="C58" t="s">
        <v>408</v>
      </c>
      <c r="D58">
        <v>160</v>
      </c>
      <c r="E58" t="s">
        <v>62</v>
      </c>
      <c r="F58" t="s">
        <v>201</v>
      </c>
      <c r="G58" t="s">
        <v>214</v>
      </c>
      <c r="H58">
        <v>0.48272976789398703</v>
      </c>
      <c r="I58">
        <v>0.97460566694375617</v>
      </c>
      <c r="J58">
        <v>1.0082160682902539</v>
      </c>
      <c r="K58">
        <v>1.862148966547768</v>
      </c>
      <c r="L58">
        <v>0.2823611618241767</v>
      </c>
      <c r="M58">
        <v>0.87506771989572119</v>
      </c>
      <c r="N58">
        <v>1.688393083230316</v>
      </c>
      <c r="O58">
        <v>0.84607838536573332</v>
      </c>
      <c r="P58">
        <v>0.10765565491807209</v>
      </c>
      <c r="Q58">
        <v>0</v>
      </c>
      <c r="R58">
        <v>0.44918524542598121</v>
      </c>
      <c r="S58">
        <v>0.9829698696025766</v>
      </c>
      <c r="T58">
        <v>0.93206226042774276</v>
      </c>
      <c r="U58">
        <v>1.738244560208541</v>
      </c>
      <c r="V58">
        <v>0.70529676881645165</v>
      </c>
      <c r="W58" t="s">
        <v>152</v>
      </c>
      <c r="X58" t="s">
        <v>153</v>
      </c>
      <c r="Y58" t="s">
        <v>154</v>
      </c>
      <c r="Z58" t="s">
        <v>155</v>
      </c>
      <c r="AA58" t="s">
        <v>156</v>
      </c>
      <c r="AB58" t="s">
        <v>157</v>
      </c>
      <c r="AC58" t="s">
        <v>158</v>
      </c>
      <c r="AD58" t="s">
        <v>159</v>
      </c>
      <c r="AE58" t="s">
        <v>160</v>
      </c>
      <c r="AF58" t="s">
        <v>161</v>
      </c>
      <c r="AG58" t="s">
        <v>162</v>
      </c>
      <c r="AH58" t="s">
        <v>163</v>
      </c>
      <c r="AI58" t="s">
        <v>164</v>
      </c>
      <c r="AJ58" t="s">
        <v>165</v>
      </c>
      <c r="AK58" t="s">
        <v>166</v>
      </c>
      <c r="AL58" t="s">
        <v>167</v>
      </c>
      <c r="AM58" t="s">
        <v>168</v>
      </c>
      <c r="AN58" t="s">
        <v>169</v>
      </c>
      <c r="AO58" t="s">
        <v>170</v>
      </c>
      <c r="AP58">
        <v>0</v>
      </c>
      <c r="AQ58">
        <v>1.307210334549207</v>
      </c>
      <c r="AR58">
        <v>1.67698353979967</v>
      </c>
      <c r="AS58">
        <v>0.12749202966640291</v>
      </c>
      <c r="AT58">
        <v>0</v>
      </c>
      <c r="AU58">
        <v>1.278473218345104</v>
      </c>
      <c r="AV58">
        <v>4.0140746658899626</v>
      </c>
      <c r="AW58">
        <v>0.28884739022646988</v>
      </c>
      <c r="AX58">
        <v>5.9582988078258552</v>
      </c>
      <c r="AY58">
        <v>0.96891283392364769</v>
      </c>
      <c r="AZ58">
        <v>1.095047509730561</v>
      </c>
      <c r="BA58">
        <v>0.38107872863746739</v>
      </c>
      <c r="BB58">
        <v>0</v>
      </c>
      <c r="BC58">
        <v>0</v>
      </c>
      <c r="BD58">
        <v>0.85752402344833956</v>
      </c>
      <c r="BE58">
        <v>0.057338572304059601</v>
      </c>
      <c r="BF58">
        <v>0</v>
      </c>
      <c r="BG58">
        <v>1.5050428837354159</v>
      </c>
      <c r="BH58">
        <v>0.16453065429545241</v>
      </c>
      <c r="BI58">
        <v>68.878669999999985</v>
      </c>
      <c r="BJ58">
        <v>138.92904200000001</v>
      </c>
      <c r="BK58">
        <v>143.89628400000001</v>
      </c>
      <c r="BL58">
        <v>265.70256799999999</v>
      </c>
      <c r="BM58">
        <v>40.284716000000003</v>
      </c>
      <c r="BN58">
        <v>19.156995999999999</v>
      </c>
      <c r="BO58">
        <v>37.064801999999993</v>
      </c>
      <c r="BP58">
        <v>18.57076</v>
      </c>
      <c r="BQ58">
        <v>2.3542800000000002</v>
      </c>
      <c r="BR58">
        <v>0</v>
      </c>
      <c r="BS58">
        <v>54.248293999999987</v>
      </c>
      <c r="BT58">
        <v>118.553752</v>
      </c>
      <c r="BU58">
        <v>112.588769</v>
      </c>
      <c r="BV58">
        <v>209.99197899999999</v>
      </c>
      <c r="BW58">
        <v>85.161648</v>
      </c>
      <c r="BX58">
        <v>0</v>
      </c>
      <c r="BY58">
        <v>69.670935</v>
      </c>
      <c r="BZ58">
        <v>155.40242900000001</v>
      </c>
      <c r="CA58">
        <v>3.3208980000000001</v>
      </c>
      <c r="CB58">
        <v>0</v>
      </c>
      <c r="CC58">
        <v>45.047590999999997</v>
      </c>
      <c r="CD58">
        <v>141.99855700000001</v>
      </c>
      <c r="CE58">
        <v>20.199739000000001</v>
      </c>
      <c r="CF58">
        <v>88.689476999999982</v>
      </c>
      <c r="CG58">
        <v>15.615152</v>
      </c>
      <c r="CH58">
        <v>12.323313000000001</v>
      </c>
      <c r="CI58">
        <v>2.9774479999999999</v>
      </c>
      <c r="CJ58">
        <v>0</v>
      </c>
      <c r="CK58">
        <v>0</v>
      </c>
      <c r="CL58">
        <v>51.008909000000003</v>
      </c>
      <c r="CM58">
        <v>1.2065859999999999</v>
      </c>
      <c r="CN58">
        <v>0</v>
      </c>
      <c r="CO58">
        <v>42.270567999999997</v>
      </c>
      <c r="CP58">
        <v>7.9596780000000003</v>
      </c>
    </row>
    <row r="59">
      <c r="A59" t="s">
        <v>405</v>
      </c>
      <c r="B59">
        <v>2005</v>
      </c>
      <c r="C59" t="s">
        <v>408</v>
      </c>
      <c r="D59">
        <v>161</v>
      </c>
      <c r="E59" t="s">
        <v>62</v>
      </c>
      <c r="F59" t="s">
        <v>202</v>
      </c>
      <c r="G59" t="s">
        <v>214</v>
      </c>
      <c r="H59">
        <v>96.611940374910589</v>
      </c>
      <c r="I59">
        <v>91.819383797206427</v>
      </c>
      <c r="J59">
        <v>85.702138297701097</v>
      </c>
      <c r="K59">
        <v>64.077822974731177</v>
      </c>
      <c r="L59">
        <v>11.40268417910251</v>
      </c>
      <c r="M59">
        <v>89.063583017578125</v>
      </c>
      <c r="N59">
        <v>51.85621656248108</v>
      </c>
      <c r="O59">
        <v>11.60407137342342</v>
      </c>
      <c r="P59">
        <v>0.96338710184442966</v>
      </c>
      <c r="Q59">
        <v>0</v>
      </c>
      <c r="R59">
        <v>96.547763434077567</v>
      </c>
      <c r="S59">
        <v>92.946912991131242</v>
      </c>
      <c r="T59">
        <v>89.175374807898038</v>
      </c>
      <c r="U59">
        <v>76.368855729571933</v>
      </c>
      <c r="V59">
        <v>30.174545854274999</v>
      </c>
      <c r="W59" t="s">
        <v>152</v>
      </c>
      <c r="X59" t="s">
        <v>153</v>
      </c>
      <c r="Y59" t="s">
        <v>154</v>
      </c>
      <c r="Z59" t="s">
        <v>155</v>
      </c>
      <c r="AA59" t="s">
        <v>156</v>
      </c>
      <c r="AB59" t="s">
        <v>157</v>
      </c>
      <c r="AC59" t="s">
        <v>158</v>
      </c>
      <c r="AD59" t="s">
        <v>159</v>
      </c>
      <c r="AE59" t="s">
        <v>160</v>
      </c>
      <c r="AF59" t="s">
        <v>161</v>
      </c>
      <c r="AG59" t="s">
        <v>162</v>
      </c>
      <c r="AH59" t="s">
        <v>163</v>
      </c>
      <c r="AI59" t="s">
        <v>164</v>
      </c>
      <c r="AJ59" t="s">
        <v>165</v>
      </c>
      <c r="AK59" t="s">
        <v>166</v>
      </c>
      <c r="AL59" t="s">
        <v>167</v>
      </c>
      <c r="AM59" t="s">
        <v>168</v>
      </c>
      <c r="AN59" t="s">
        <v>169</v>
      </c>
      <c r="AO59" t="s">
        <v>170</v>
      </c>
      <c r="AP59">
        <v>77.564879997132707</v>
      </c>
      <c r="AQ59">
        <v>57.869224475349611</v>
      </c>
      <c r="AR59">
        <v>78.5014278402451</v>
      </c>
      <c r="AS59">
        <v>84.09750235120211</v>
      </c>
      <c r="AT59">
        <v>85.37376984415377</v>
      </c>
      <c r="AU59">
        <v>72.672028654579918</v>
      </c>
      <c r="AV59">
        <v>76.133037628184823</v>
      </c>
      <c r="AW59">
        <v>62.818518461724437</v>
      </c>
      <c r="AX59">
        <v>73.532049048591162</v>
      </c>
      <c r="AY59">
        <v>53.963940090938657</v>
      </c>
      <c r="AZ59">
        <v>84.631104432129732</v>
      </c>
      <c r="BA59">
        <v>87.951391141795355</v>
      </c>
      <c r="BB59">
        <v>11.944192184441681</v>
      </c>
      <c r="BC59">
        <v>86.184201297493786</v>
      </c>
      <c r="BD59">
        <v>82.61547211240557</v>
      </c>
      <c r="BE59">
        <v>84.767398991693781</v>
      </c>
      <c r="BF59">
        <v>80.096079286217858</v>
      </c>
      <c r="BG59">
        <v>78.933518091771262</v>
      </c>
      <c r="BH59">
        <v>77.160000793111166</v>
      </c>
      <c r="BI59">
        <v>13785.14937699998</v>
      </c>
      <c r="BJ59">
        <v>13088.759341999979</v>
      </c>
      <c r="BK59">
        <v>12231.72256400002</v>
      </c>
      <c r="BL59">
        <v>9143.0075800000341</v>
      </c>
      <c r="BM59">
        <v>1626.8310089999991</v>
      </c>
      <c r="BN59">
        <v>1949.781330999997</v>
      </c>
      <c r="BO59">
        <v>1138.384431000002</v>
      </c>
      <c r="BP59">
        <v>254.70030700000009</v>
      </c>
      <c r="BQ59">
        <v>21.067941000000001</v>
      </c>
      <c r="BR59">
        <v>0</v>
      </c>
      <c r="BS59">
        <v>11660.114638999999</v>
      </c>
      <c r="BT59">
        <v>11210.114992000021</v>
      </c>
      <c r="BU59">
        <v>10771.96889200001</v>
      </c>
      <c r="BV59">
        <v>9225.8865730000143</v>
      </c>
      <c r="BW59">
        <v>3643.4507660000008</v>
      </c>
      <c r="BX59">
        <v>2244.2183779999991</v>
      </c>
      <c r="BY59">
        <v>3084.2802189999989</v>
      </c>
      <c r="BZ59">
        <v>7274.557129999991</v>
      </c>
      <c r="CA59">
        <v>2190.5622499999999</v>
      </c>
      <c r="CB59">
        <v>3288.133274999996</v>
      </c>
      <c r="CC59">
        <v>2560.6323050000028</v>
      </c>
      <c r="CD59">
        <v>2693.2188319999982</v>
      </c>
      <c r="CE59">
        <v>4393.0384010000034</v>
      </c>
      <c r="CF59">
        <v>1094.5270089999999</v>
      </c>
      <c r="CG59">
        <v>869.6913669999999</v>
      </c>
      <c r="CH59">
        <v>952.41127000000051</v>
      </c>
      <c r="CI59">
        <v>687.18265800000188</v>
      </c>
      <c r="CJ59">
        <v>754.86576700000023</v>
      </c>
      <c r="CK59">
        <v>1274.533457000002</v>
      </c>
      <c r="CL59">
        <v>4914.2939250000009</v>
      </c>
      <c r="CM59">
        <v>1783.775786000002</v>
      </c>
      <c r="CN59">
        <v>3865.7714510000028</v>
      </c>
      <c r="CO59">
        <v>2216.9233049999989</v>
      </c>
      <c r="CP59">
        <v>3732.853087</v>
      </c>
    </row>
    <row r="60">
      <c r="A60" t="s">
        <v>405</v>
      </c>
      <c r="B60">
        <v>2005</v>
      </c>
      <c r="C60" t="s">
        <v>408</v>
      </c>
      <c r="D60">
        <v>162</v>
      </c>
      <c r="E60" t="s">
        <v>62</v>
      </c>
      <c r="F60" t="s">
        <v>203</v>
      </c>
      <c r="G60" t="s">
        <v>214</v>
      </c>
      <c r="H60">
        <v>0.17081418502066381</v>
      </c>
      <c r="I60">
        <v>0.23560729383700221</v>
      </c>
      <c r="J60">
        <v>0.50969389859457548</v>
      </c>
      <c r="K60">
        <v>0.2140902207301478</v>
      </c>
      <c r="L60">
        <v>0.1319983148348379</v>
      </c>
      <c r="M60">
        <v>0.18585972673854431</v>
      </c>
      <c r="N60">
        <v>0.60211051911826596</v>
      </c>
      <c r="O60">
        <v>0.2016614780485543</v>
      </c>
      <c r="P60">
        <v>0</v>
      </c>
      <c r="Q60">
        <v>0</v>
      </c>
      <c r="R60">
        <v>0.1486344497591926</v>
      </c>
      <c r="S60">
        <v>0.26259337916669939</v>
      </c>
      <c r="T60">
        <v>0.47205474466703762</v>
      </c>
      <c r="U60">
        <v>0.25132993970280237</v>
      </c>
      <c r="V60">
        <v>0.17693983248160899</v>
      </c>
      <c r="W60" t="s">
        <v>152</v>
      </c>
      <c r="X60" t="s">
        <v>153</v>
      </c>
      <c r="Y60" t="s">
        <v>154</v>
      </c>
      <c r="Z60" t="s">
        <v>155</v>
      </c>
      <c r="AA60" t="s">
        <v>156</v>
      </c>
      <c r="AB60" t="s">
        <v>157</v>
      </c>
      <c r="AC60" t="s">
        <v>158</v>
      </c>
      <c r="AD60" t="s">
        <v>159</v>
      </c>
      <c r="AE60" t="s">
        <v>160</v>
      </c>
      <c r="AF60" t="s">
        <v>161</v>
      </c>
      <c r="AG60" t="s">
        <v>162</v>
      </c>
      <c r="AH60" t="s">
        <v>163</v>
      </c>
      <c r="AI60" t="s">
        <v>164</v>
      </c>
      <c r="AJ60" t="s">
        <v>165</v>
      </c>
      <c r="AK60" t="s">
        <v>166</v>
      </c>
      <c r="AL60" t="s">
        <v>167</v>
      </c>
      <c r="AM60" t="s">
        <v>168</v>
      </c>
      <c r="AN60" t="s">
        <v>169</v>
      </c>
      <c r="AO60" t="s">
        <v>170</v>
      </c>
      <c r="AP60">
        <v>0</v>
      </c>
      <c r="AQ60">
        <v>0</v>
      </c>
      <c r="AR60">
        <v>0</v>
      </c>
      <c r="AS60">
        <v>0.46352615607962072</v>
      </c>
      <c r="AT60">
        <v>0.70950482673421966</v>
      </c>
      <c r="AU60">
        <v>2.6612999225598859</v>
      </c>
      <c r="AV60">
        <v>0</v>
      </c>
      <c r="AW60">
        <v>0</v>
      </c>
      <c r="AX60">
        <v>0.2898053952910703</v>
      </c>
      <c r="AY60">
        <v>0</v>
      </c>
      <c r="AZ60">
        <v>0</v>
      </c>
      <c r="BA60">
        <v>1.017451771564837</v>
      </c>
      <c r="BB60">
        <v>0</v>
      </c>
      <c r="BC60">
        <v>0</v>
      </c>
      <c r="BD60">
        <v>0.34545237621516001</v>
      </c>
      <c r="BE60">
        <v>0.49639983673609611</v>
      </c>
      <c r="BF60">
        <v>0</v>
      </c>
      <c r="BG60">
        <v>0.13007938979221911</v>
      </c>
      <c r="BH60">
        <v>0</v>
      </c>
      <c r="BI60">
        <v>24.372754</v>
      </c>
      <c r="BJ60">
        <v>33.585579000000003</v>
      </c>
      <c r="BK60">
        <v>72.745377000000005</v>
      </c>
      <c r="BL60">
        <v>30.547675000000002</v>
      </c>
      <c r="BM60">
        <v>18.832315999999999</v>
      </c>
      <c r="BN60">
        <v>4.0688440000000003</v>
      </c>
      <c r="BO60">
        <v>13.217957</v>
      </c>
      <c r="BP60">
        <v>4.4263120000000002</v>
      </c>
      <c r="BQ60">
        <v>0</v>
      </c>
      <c r="BR60">
        <v>0</v>
      </c>
      <c r="BS60">
        <v>17.950645999999999</v>
      </c>
      <c r="BT60">
        <v>31.670788000000002</v>
      </c>
      <c r="BU60">
        <v>57.022008999999997</v>
      </c>
      <c r="BV60">
        <v>30.362397000000001</v>
      </c>
      <c r="BW60">
        <v>21.364747999999999</v>
      </c>
      <c r="BX60">
        <v>0</v>
      </c>
      <c r="BY60">
        <v>0</v>
      </c>
      <c r="BZ60">
        <v>0</v>
      </c>
      <c r="CA60">
        <v>12.073877</v>
      </c>
      <c r="CB60">
        <v>27.326267000000001</v>
      </c>
      <c r="CC60">
        <v>93.772125000000003</v>
      </c>
      <c r="CD60">
        <v>0</v>
      </c>
      <c r="CE60">
        <v>0</v>
      </c>
      <c r="CF60">
        <v>4.3137629999999998</v>
      </c>
      <c r="CG60">
        <v>0</v>
      </c>
      <c r="CH60">
        <v>0</v>
      </c>
      <c r="CI60">
        <v>7.9495640000000014</v>
      </c>
      <c r="CJ60">
        <v>0</v>
      </c>
      <c r="CK60">
        <v>0</v>
      </c>
      <c r="CL60">
        <v>20.548869</v>
      </c>
      <c r="CM60">
        <v>10.445831999999999</v>
      </c>
      <c r="CN60">
        <v>0</v>
      </c>
      <c r="CO60">
        <v>3.6534040000000001</v>
      </c>
      <c r="CP60">
        <v>0</v>
      </c>
    </row>
    <row r="61">
      <c r="A61" t="s">
        <v>405</v>
      </c>
      <c r="B61">
        <v>2005</v>
      </c>
      <c r="C61" t="s">
        <v>408</v>
      </c>
      <c r="D61">
        <v>163</v>
      </c>
      <c r="E61" t="s">
        <v>62</v>
      </c>
      <c r="F61" t="s">
        <v>204</v>
      </c>
      <c r="G61" t="s">
        <v>214</v>
      </c>
      <c r="H61">
        <v>0</v>
      </c>
      <c r="I61">
        <v>0.15824176560286829</v>
      </c>
      <c r="J61">
        <v>0.21137185453092211</v>
      </c>
      <c r="K61">
        <v>0.14596391043173959</v>
      </c>
      <c r="L61">
        <v>0.17109346110301621</v>
      </c>
      <c r="M61">
        <v>0.2820827999234829</v>
      </c>
      <c r="N61">
        <v>0.55003207171382174</v>
      </c>
      <c r="O61">
        <v>0.245219656052031</v>
      </c>
      <c r="P61">
        <v>0</v>
      </c>
      <c r="Q61">
        <v>0</v>
      </c>
      <c r="R61">
        <v>0</v>
      </c>
      <c r="S61">
        <v>0.1133002043559531</v>
      </c>
      <c r="T61">
        <v>0.17667916361328689</v>
      </c>
      <c r="U61">
        <v>0.18593279425126469</v>
      </c>
      <c r="V61">
        <v>0.13963814864647481</v>
      </c>
      <c r="W61" t="s">
        <v>152</v>
      </c>
      <c r="X61" t="s">
        <v>153</v>
      </c>
      <c r="Y61" t="s">
        <v>154</v>
      </c>
      <c r="Z61" t="s">
        <v>155</v>
      </c>
      <c r="AA61" t="s">
        <v>156</v>
      </c>
      <c r="AB61" t="s">
        <v>157</v>
      </c>
      <c r="AC61" t="s">
        <v>158</v>
      </c>
      <c r="AD61" t="s">
        <v>159</v>
      </c>
      <c r="AE61" t="s">
        <v>160</v>
      </c>
      <c r="AF61" t="s">
        <v>161</v>
      </c>
      <c r="AG61" t="s">
        <v>162</v>
      </c>
      <c r="AH61" t="s">
        <v>163</v>
      </c>
      <c r="AI61" t="s">
        <v>164</v>
      </c>
      <c r="AJ61" t="s">
        <v>165</v>
      </c>
      <c r="AK61" t="s">
        <v>166</v>
      </c>
      <c r="AL61" t="s">
        <v>167</v>
      </c>
      <c r="AM61" t="s">
        <v>168</v>
      </c>
      <c r="AN61" t="s">
        <v>169</v>
      </c>
      <c r="AO61" t="s">
        <v>170</v>
      </c>
      <c r="AP61">
        <v>0</v>
      </c>
      <c r="AQ61">
        <v>0</v>
      </c>
      <c r="AR61">
        <v>0</v>
      </c>
      <c r="AS61">
        <v>0</v>
      </c>
      <c r="AT61">
        <v>0</v>
      </c>
      <c r="AU61">
        <v>0.71820738345613966</v>
      </c>
      <c r="AV61">
        <v>1.4267052267195821</v>
      </c>
      <c r="AW61">
        <v>0.1650556515579828</v>
      </c>
      <c r="AX61">
        <v>0</v>
      </c>
      <c r="AY61">
        <v>0.18243566861306379</v>
      </c>
      <c r="AZ61">
        <v>0</v>
      </c>
      <c r="BA61">
        <v>0</v>
      </c>
      <c r="BB61">
        <v>0</v>
      </c>
      <c r="BC61">
        <v>0.13524640882683611</v>
      </c>
      <c r="BD61">
        <v>0</v>
      </c>
      <c r="BE61">
        <v>0</v>
      </c>
      <c r="BF61">
        <v>0</v>
      </c>
      <c r="BG61">
        <v>0.2030468903542598</v>
      </c>
      <c r="BH61">
        <v>0</v>
      </c>
      <c r="BI61">
        <v>0</v>
      </c>
      <c r="BJ61">
        <v>22.557202</v>
      </c>
      <c r="BK61">
        <v>30.167763999999998</v>
      </c>
      <c r="BL61">
        <v>20.827005</v>
      </c>
      <c r="BM61">
        <v>24.410055</v>
      </c>
      <c r="BN61">
        <v>6.1753610000000014</v>
      </c>
      <c r="BO61">
        <v>12.074693999999999</v>
      </c>
      <c r="BP61">
        <v>5.3823799999999986</v>
      </c>
      <c r="BQ61">
        <v>0</v>
      </c>
      <c r="BR61">
        <v>0</v>
      </c>
      <c r="BS61">
        <v>0</v>
      </c>
      <c r="BT61">
        <v>13.664879000000001</v>
      </c>
      <c r="BU61">
        <v>21.342017999999999</v>
      </c>
      <c r="BV61">
        <v>22.461969</v>
      </c>
      <c r="BW61">
        <v>16.860724999999999</v>
      </c>
      <c r="BX61">
        <v>0</v>
      </c>
      <c r="BY61">
        <v>0</v>
      </c>
      <c r="BZ61">
        <v>0</v>
      </c>
      <c r="CA61">
        <v>0</v>
      </c>
      <c r="CB61">
        <v>0</v>
      </c>
      <c r="CC61">
        <v>25.306367000000002</v>
      </c>
      <c r="CD61">
        <v>50.469934000000002</v>
      </c>
      <c r="CE61">
        <v>11.542707999999999</v>
      </c>
      <c r="CF61">
        <v>0</v>
      </c>
      <c r="CG61">
        <v>2.9401619999999999</v>
      </c>
      <c r="CH61">
        <v>0</v>
      </c>
      <c r="CI61">
        <v>0</v>
      </c>
      <c r="CJ61">
        <v>0</v>
      </c>
      <c r="CK61">
        <v>2.000089</v>
      </c>
      <c r="CL61">
        <v>0</v>
      </c>
      <c r="CM61">
        <v>0</v>
      </c>
      <c r="CN61">
        <v>0</v>
      </c>
      <c r="CO61">
        <v>5.7027659999999996</v>
      </c>
      <c r="CP61">
        <v>0</v>
      </c>
    </row>
    <row r="62">
      <c r="A62" t="s">
        <v>405</v>
      </c>
      <c r="B62">
        <v>2005</v>
      </c>
      <c r="C62" t="s">
        <v>408</v>
      </c>
      <c r="D62">
        <v>164</v>
      </c>
      <c r="E62" t="s">
        <v>62</v>
      </c>
      <c r="F62" t="s">
        <v>205</v>
      </c>
      <c r="G62" t="s">
        <v>214</v>
      </c>
      <c r="H62">
        <v>0.15954854186565101</v>
      </c>
      <c r="I62">
        <v>0.53229049371068282</v>
      </c>
      <c r="J62">
        <v>0.79346555873336488</v>
      </c>
      <c r="K62">
        <v>1.424832449401136</v>
      </c>
      <c r="L62">
        <v>1.28401824136757</v>
      </c>
      <c r="M62">
        <v>2.2398102277965699</v>
      </c>
      <c r="N62">
        <v>3.9738176313217859</v>
      </c>
      <c r="O62">
        <v>2.3202824835600682</v>
      </c>
      <c r="P62">
        <v>0.54873938549289036</v>
      </c>
      <c r="Q62">
        <v>0</v>
      </c>
      <c r="R62">
        <v>0.10363826050831811</v>
      </c>
      <c r="S62">
        <v>0.31332945265020279</v>
      </c>
      <c r="T62">
        <v>0.64357849377640208</v>
      </c>
      <c r="U62">
        <v>0.72228478214803793</v>
      </c>
      <c r="V62">
        <v>1.522880457379199</v>
      </c>
      <c r="W62" t="s">
        <v>152</v>
      </c>
      <c r="X62" t="s">
        <v>153</v>
      </c>
      <c r="Y62" t="s">
        <v>154</v>
      </c>
      <c r="Z62" t="s">
        <v>155</v>
      </c>
      <c r="AA62" t="s">
        <v>156</v>
      </c>
      <c r="AB62" t="s">
        <v>157</v>
      </c>
      <c r="AC62" t="s">
        <v>158</v>
      </c>
      <c r="AD62" t="s">
        <v>159</v>
      </c>
      <c r="AE62" t="s">
        <v>160</v>
      </c>
      <c r="AF62" t="s">
        <v>161</v>
      </c>
      <c r="AG62" t="s">
        <v>162</v>
      </c>
      <c r="AH62" t="s">
        <v>163</v>
      </c>
      <c r="AI62" t="s">
        <v>164</v>
      </c>
      <c r="AJ62" t="s">
        <v>165</v>
      </c>
      <c r="AK62" t="s">
        <v>166</v>
      </c>
      <c r="AL62" t="s">
        <v>167</v>
      </c>
      <c r="AM62" t="s">
        <v>168</v>
      </c>
      <c r="AN62" t="s">
        <v>169</v>
      </c>
      <c r="AO62" t="s">
        <v>170</v>
      </c>
      <c r="AP62">
        <v>0</v>
      </c>
      <c r="AQ62">
        <v>0</v>
      </c>
      <c r="AR62">
        <v>0</v>
      </c>
      <c r="AS62">
        <v>0.79207948380261506</v>
      </c>
      <c r="AT62">
        <v>0</v>
      </c>
      <c r="AU62">
        <v>1.269598153096416</v>
      </c>
      <c r="AV62">
        <v>0.13783019483365341</v>
      </c>
      <c r="AW62">
        <v>0.27148224702905582</v>
      </c>
      <c r="AX62">
        <v>0.58541185245734995</v>
      </c>
      <c r="AY62">
        <v>11.577989172154849</v>
      </c>
      <c r="AZ62">
        <v>0.035571656640974801</v>
      </c>
      <c r="BA62">
        <v>0</v>
      </c>
      <c r="BB62">
        <v>0.29362932730865848</v>
      </c>
      <c r="BC62">
        <v>0</v>
      </c>
      <c r="BD62">
        <v>2.464349013530267</v>
      </c>
      <c r="BE62">
        <v>2.0375321777978752</v>
      </c>
      <c r="BF62">
        <v>0</v>
      </c>
      <c r="BG62">
        <v>3.0345476374326261</v>
      </c>
      <c r="BH62">
        <v>0.41752628169803713</v>
      </c>
      <c r="BI62">
        <v>22.765307</v>
      </c>
      <c r="BJ62">
        <v>75.877465999999998</v>
      </c>
      <c r="BK62">
        <v>113.246306</v>
      </c>
      <c r="BL62">
        <v>203.303628</v>
      </c>
      <c r="BM62">
        <v>183.192015</v>
      </c>
      <c r="BN62">
        <v>49.033959999999993</v>
      </c>
      <c r="BO62">
        <v>87.23606199999999</v>
      </c>
      <c r="BP62">
        <v>50.928388999999981</v>
      </c>
      <c r="BQ62">
        <v>12.000170000000001</v>
      </c>
      <c r="BR62">
        <v>0</v>
      </c>
      <c r="BS62">
        <v>12.516437</v>
      </c>
      <c r="BT62">
        <v>37.789949999999997</v>
      </c>
      <c r="BU62">
        <v>77.741276999999997</v>
      </c>
      <c r="BV62">
        <v>87.257002999999983</v>
      </c>
      <c r="BW62">
        <v>183.881474</v>
      </c>
      <c r="BX62">
        <v>0</v>
      </c>
      <c r="BY62">
        <v>0</v>
      </c>
      <c r="BZ62">
        <v>0</v>
      </c>
      <c r="CA62">
        <v>20.631996999999998</v>
      </c>
      <c r="CB62">
        <v>0</v>
      </c>
      <c r="CC62">
        <v>44.734873999999998</v>
      </c>
      <c r="CD62">
        <v>4.8757659999999996</v>
      </c>
      <c r="CE62">
        <v>18.985355999999999</v>
      </c>
      <c r="CF62">
        <v>8.7138749999999998</v>
      </c>
      <c r="CG62">
        <v>186.5926989999999</v>
      </c>
      <c r="CH62">
        <v>0.400312</v>
      </c>
      <c r="CI62">
        <v>0</v>
      </c>
      <c r="CJ62">
        <v>18.557196999999999</v>
      </c>
      <c r="CK62">
        <v>0</v>
      </c>
      <c r="CL62">
        <v>146.58919299999999</v>
      </c>
      <c r="CM62">
        <v>42.876159999999999</v>
      </c>
      <c r="CN62">
        <v>0</v>
      </c>
      <c r="CO62">
        <v>85.228171000000003</v>
      </c>
      <c r="CP62">
        <v>20.199121999999999</v>
      </c>
    </row>
    <row r="63">
      <c r="A63" t="s">
        <v>405</v>
      </c>
      <c r="B63">
        <v>2005</v>
      </c>
      <c r="C63" t="s">
        <v>408</v>
      </c>
      <c r="D63">
        <v>165</v>
      </c>
      <c r="E63" t="s">
        <v>62</v>
      </c>
      <c r="F63" t="s">
        <v>190</v>
      </c>
      <c r="G63" t="s">
        <v>214</v>
      </c>
      <c r="H63">
        <v>0.0385256980494431</v>
      </c>
      <c r="I63">
        <v>0.11651961456504099</v>
      </c>
      <c r="J63">
        <v>0.33316939253653249</v>
      </c>
      <c r="K63">
        <v>0.37707305507647998</v>
      </c>
      <c r="L63">
        <v>0.21425079575803019</v>
      </c>
      <c r="M63">
        <v>0.47675971395488831</v>
      </c>
      <c r="N63">
        <v>1.2489511898043679</v>
      </c>
      <c r="O63">
        <v>0.34339339852063983</v>
      </c>
      <c r="P63">
        <v>0.2335636322563803</v>
      </c>
      <c r="Q63">
        <v>0</v>
      </c>
      <c r="R63">
        <v>0.023155867408190901</v>
      </c>
      <c r="S63">
        <v>0.095356435489915903</v>
      </c>
      <c r="T63">
        <v>0.22105404936466561</v>
      </c>
      <c r="U63">
        <v>0.26621938424766278</v>
      </c>
      <c r="V63">
        <v>0.2515004823226783</v>
      </c>
      <c r="W63" t="s">
        <v>152</v>
      </c>
      <c r="X63" t="s">
        <v>153</v>
      </c>
      <c r="Y63" t="s">
        <v>154</v>
      </c>
      <c r="Z63" t="s">
        <v>155</v>
      </c>
      <c r="AA63" t="s">
        <v>156</v>
      </c>
      <c r="AB63" t="s">
        <v>157</v>
      </c>
      <c r="AC63" t="s">
        <v>158</v>
      </c>
      <c r="AD63" t="s">
        <v>159</v>
      </c>
      <c r="AE63" t="s">
        <v>160</v>
      </c>
      <c r="AF63" t="s">
        <v>161</v>
      </c>
      <c r="AG63" t="s">
        <v>162</v>
      </c>
      <c r="AH63" t="s">
        <v>163</v>
      </c>
      <c r="AI63" t="s">
        <v>164</v>
      </c>
      <c r="AJ63" t="s">
        <v>165</v>
      </c>
      <c r="AK63" t="s">
        <v>166</v>
      </c>
      <c r="AL63" t="s">
        <v>167</v>
      </c>
      <c r="AM63" t="s">
        <v>168</v>
      </c>
      <c r="AN63" t="s">
        <v>169</v>
      </c>
      <c r="AO63" t="s">
        <v>170</v>
      </c>
      <c r="AP63">
        <v>0.73937392294112192</v>
      </c>
      <c r="AQ63">
        <v>0</v>
      </c>
      <c r="AR63">
        <v>0.12440763689198781</v>
      </c>
      <c r="AS63">
        <v>0.10736164453452091</v>
      </c>
      <c r="AT63">
        <v>0.057722947802201503</v>
      </c>
      <c r="AU63">
        <v>0.84659852961996018</v>
      </c>
      <c r="AV63">
        <v>0.1529403430776963</v>
      </c>
      <c r="AW63">
        <v>0</v>
      </c>
      <c r="AX63">
        <v>0</v>
      </c>
      <c r="AY63">
        <v>0.25412781904112558</v>
      </c>
      <c r="AZ63">
        <v>0</v>
      </c>
      <c r="BA63">
        <v>0</v>
      </c>
      <c r="BB63">
        <v>1.075838934066321</v>
      </c>
      <c r="BC63">
        <v>0</v>
      </c>
      <c r="BD63">
        <v>0</v>
      </c>
      <c r="BE63">
        <v>0</v>
      </c>
      <c r="BF63">
        <v>0.18147869310798501</v>
      </c>
      <c r="BG63">
        <v>0</v>
      </c>
      <c r="BH63">
        <v>0</v>
      </c>
      <c r="BI63">
        <v>5.4970689999999998</v>
      </c>
      <c r="BJ63">
        <v>16.609752</v>
      </c>
      <c r="BK63">
        <v>47.551153999999997</v>
      </c>
      <c r="BL63">
        <v>53.803041999999998</v>
      </c>
      <c r="BM63">
        <v>30.567350000000001</v>
      </c>
      <c r="BN63">
        <v>10.437231000000001</v>
      </c>
      <c r="BO63">
        <v>27.417862</v>
      </c>
      <c r="BP63">
        <v>7.5372170000000001</v>
      </c>
      <c r="BQ63">
        <v>5.1077130000000004</v>
      </c>
      <c r="BR63">
        <v>0</v>
      </c>
      <c r="BS63">
        <v>2.7965439999999999</v>
      </c>
      <c r="BT63">
        <v>11.500722</v>
      </c>
      <c r="BU63">
        <v>26.702297000000002</v>
      </c>
      <c r="BV63">
        <v>32.161144999999998</v>
      </c>
      <c r="BW63">
        <v>30.367636000000001</v>
      </c>
      <c r="BX63">
        <v>21.392627000000001</v>
      </c>
      <c r="BY63">
        <v>0</v>
      </c>
      <c r="BZ63">
        <v>11.528586000000001</v>
      </c>
      <c r="CA63">
        <v>2.7965439999999999</v>
      </c>
      <c r="CB63">
        <v>2.2231740000000002</v>
      </c>
      <c r="CC63">
        <v>29.830287999999999</v>
      </c>
      <c r="CD63">
        <v>5.4102899999999998</v>
      </c>
      <c r="CE63">
        <v>0</v>
      </c>
      <c r="CF63">
        <v>0</v>
      </c>
      <c r="CG63">
        <v>4.0955640000000004</v>
      </c>
      <c r="CH63">
        <v>0</v>
      </c>
      <c r="CI63">
        <v>0</v>
      </c>
      <c r="CJ63">
        <v>67.992373999999998</v>
      </c>
      <c r="CK63">
        <v>0</v>
      </c>
      <c r="CL63">
        <v>0</v>
      </c>
      <c r="CM63">
        <v>0</v>
      </c>
      <c r="CN63">
        <v>8.7589199999999998</v>
      </c>
      <c r="CO63">
        <v>0</v>
      </c>
      <c r="CP63">
        <v>0</v>
      </c>
    </row>
    <row r="64">
      <c r="A64" t="s">
        <v>405</v>
      </c>
      <c r="B64">
        <v>2005</v>
      </c>
      <c r="C64" t="s">
        <v>409</v>
      </c>
      <c r="D64">
        <v>16</v>
      </c>
      <c r="E64" t="s">
        <v>13</v>
      </c>
      <c r="F64" t="s">
        <v>14</v>
      </c>
      <c r="G64" t="s">
        <v>421</v>
      </c>
      <c r="H64">
        <v>53.125178484138168</v>
      </c>
      <c r="I64">
        <v>54.893968690438967</v>
      </c>
      <c r="J64">
        <v>53.782475512609309</v>
      </c>
      <c r="K64">
        <v>60.575395647836103</v>
      </c>
      <c r="L64">
        <v>84.277947640360154</v>
      </c>
      <c r="M64">
        <v>56.753377169650697</v>
      </c>
      <c r="N64">
        <v>68.918150528864913</v>
      </c>
      <c r="O64">
        <v>88.729253147599636</v>
      </c>
      <c r="P64">
        <v>95.09650377093962</v>
      </c>
      <c r="Q64">
        <v>99.634820506693444</v>
      </c>
      <c r="R64">
        <v>52.957780304619902</v>
      </c>
      <c r="S64">
        <v>54.436809143336284</v>
      </c>
      <c r="T64">
        <v>52.531389642111151</v>
      </c>
      <c r="U64">
        <v>57.26282888240052</v>
      </c>
      <c r="V64">
        <v>70.867186201551419</v>
      </c>
      <c r="W64" t="s">
        <v>152</v>
      </c>
      <c r="X64" t="s">
        <v>153</v>
      </c>
      <c r="Y64" t="s">
        <v>154</v>
      </c>
      <c r="Z64" t="s">
        <v>155</v>
      </c>
      <c r="AA64" t="s">
        <v>156</v>
      </c>
      <c r="AB64" t="s">
        <v>157</v>
      </c>
      <c r="AC64" t="s">
        <v>158</v>
      </c>
      <c r="AD64" t="s">
        <v>159</v>
      </c>
      <c r="AE64" t="s">
        <v>160</v>
      </c>
      <c r="AF64" t="s">
        <v>161</v>
      </c>
      <c r="AG64" t="s">
        <v>162</v>
      </c>
      <c r="AH64" t="s">
        <v>163</v>
      </c>
      <c r="AI64" t="s">
        <v>164</v>
      </c>
      <c r="AJ64" t="s">
        <v>165</v>
      </c>
      <c r="AK64" t="s">
        <v>166</v>
      </c>
      <c r="AL64" t="s">
        <v>167</v>
      </c>
      <c r="AM64" t="s">
        <v>168</v>
      </c>
      <c r="AN64" t="s">
        <v>169</v>
      </c>
      <c r="AO64" t="s">
        <v>170</v>
      </c>
      <c r="AP64">
        <v>28.225404241967279</v>
      </c>
      <c r="AQ64">
        <v>40.374275203648928</v>
      </c>
      <c r="AR64">
        <v>70.376527921630341</v>
      </c>
      <c r="AS64">
        <v>53.425149766224209</v>
      </c>
      <c r="AT64">
        <v>65.356082429821626</v>
      </c>
      <c r="AU64">
        <v>43.227001548666628</v>
      </c>
      <c r="AV64">
        <v>42.145527366381408</v>
      </c>
      <c r="AW64">
        <v>53.430815743409497</v>
      </c>
      <c r="AX64">
        <v>42.569396807482093</v>
      </c>
      <c r="AY64">
        <v>78.722529524619674</v>
      </c>
      <c r="AZ64">
        <v>30.65204618026242</v>
      </c>
      <c r="BA64">
        <v>55.351668568115123</v>
      </c>
      <c r="BB64">
        <v>93.672850997896944</v>
      </c>
      <c r="BC64">
        <v>30.77435769082706</v>
      </c>
      <c r="BD64">
        <v>88.532843474470965</v>
      </c>
      <c r="BE64">
        <v>52.759532878967541</v>
      </c>
      <c r="BF64">
        <v>59.245424584229347</v>
      </c>
      <c r="BG64">
        <v>96.175492850041095</v>
      </c>
      <c r="BH64">
        <v>53.89985915039486</v>
      </c>
      <c r="BI64"/>
      <c r="BJ64"/>
      <c r="BK64"/>
      <c r="BL64"/>
      <c r="BM64"/>
      <c r="BN64"/>
      <c r="BO64"/>
      <c r="BP64"/>
      <c r="BQ64"/>
      <c r="BR64"/>
      <c r="BS64"/>
      <c r="BT64"/>
      <c r="BU64"/>
      <c r="BV64"/>
      <c r="BW64"/>
      <c r="BX64"/>
      <c r="BY64"/>
      <c r="BZ64"/>
      <c r="CA64"/>
      <c r="CB64"/>
      <c r="CC64"/>
      <c r="CD64"/>
      <c r="CE64"/>
      <c r="CF64"/>
      <c r="CG64"/>
      <c r="CH64"/>
      <c r="CI64"/>
      <c r="CJ64"/>
      <c r="CK64"/>
      <c r="CL64"/>
      <c r="CM64"/>
      <c r="CN64"/>
      <c r="CO64"/>
      <c r="CP64"/>
    </row>
    <row r="65">
      <c r="A65" t="s">
        <v>405</v>
      </c>
      <c r="B65">
        <v>2005</v>
      </c>
      <c r="C65" t="s">
        <v>409</v>
      </c>
      <c r="D65">
        <v>17</v>
      </c>
      <c r="E65" t="s">
        <v>13</v>
      </c>
      <c r="F65" t="s">
        <v>51</v>
      </c>
      <c r="G65" t="s">
        <v>214</v>
      </c>
      <c r="H65">
        <v>46.874821515862017</v>
      </c>
      <c r="I65">
        <v>45.106031309561203</v>
      </c>
      <c r="J65">
        <v>46.217524487390527</v>
      </c>
      <c r="K65">
        <v>39.424604352163932</v>
      </c>
      <c r="L65">
        <v>15.72205235963987</v>
      </c>
      <c r="M65">
        <v>43.246622830349423</v>
      </c>
      <c r="N65">
        <v>31.081849471135339</v>
      </c>
      <c r="O65">
        <v>11.270746852400491</v>
      </c>
      <c r="P65">
        <v>4.903496229060349</v>
      </c>
      <c r="Q65">
        <v>0.36517949330655808</v>
      </c>
      <c r="R65">
        <v>47.042219695380268</v>
      </c>
      <c r="S65">
        <v>45.563190856663702</v>
      </c>
      <c r="T65">
        <v>47.468610357888863</v>
      </c>
      <c r="U65">
        <v>42.737171117599573</v>
      </c>
      <c r="V65">
        <v>29.132813798448659</v>
      </c>
      <c r="W65" t="s">
        <v>152</v>
      </c>
      <c r="X65" t="s">
        <v>153</v>
      </c>
      <c r="Y65" t="s">
        <v>154</v>
      </c>
      <c r="Z65" t="s">
        <v>155</v>
      </c>
      <c r="AA65" t="s">
        <v>156</v>
      </c>
      <c r="AB65" t="s">
        <v>157</v>
      </c>
      <c r="AC65" t="s">
        <v>158</v>
      </c>
      <c r="AD65" t="s">
        <v>159</v>
      </c>
      <c r="AE65" t="s">
        <v>160</v>
      </c>
      <c r="AF65" t="s">
        <v>161</v>
      </c>
      <c r="AG65" t="s">
        <v>162</v>
      </c>
      <c r="AH65" t="s">
        <v>163</v>
      </c>
      <c r="AI65" t="s">
        <v>164</v>
      </c>
      <c r="AJ65" t="s">
        <v>165</v>
      </c>
      <c r="AK65" t="s">
        <v>166</v>
      </c>
      <c r="AL65" t="s">
        <v>167</v>
      </c>
      <c r="AM65" t="s">
        <v>168</v>
      </c>
      <c r="AN65" t="s">
        <v>169</v>
      </c>
      <c r="AO65" t="s">
        <v>170</v>
      </c>
      <c r="AP65">
        <v>71.77459575803249</v>
      </c>
      <c r="AQ65">
        <v>59.625724796351207</v>
      </c>
      <c r="AR65">
        <v>29.623472078369868</v>
      </c>
      <c r="AS65">
        <v>46.574850233775649</v>
      </c>
      <c r="AT65">
        <v>34.643917570178438</v>
      </c>
      <c r="AU65">
        <v>56.772998451333343</v>
      </c>
      <c r="AV65">
        <v>57.854472633618592</v>
      </c>
      <c r="AW65">
        <v>46.569184256590567</v>
      </c>
      <c r="AX65">
        <v>57.430603192517928</v>
      </c>
      <c r="AY65">
        <v>21.277470475380429</v>
      </c>
      <c r="AZ65">
        <v>69.347953819737455</v>
      </c>
      <c r="BA65">
        <v>44.648331431884593</v>
      </c>
      <c r="BB65">
        <v>6.3271490021029804</v>
      </c>
      <c r="BC65">
        <v>69.225642309172883</v>
      </c>
      <c r="BD65">
        <v>11.46715652552902</v>
      </c>
      <c r="BE65">
        <v>47.240467121032509</v>
      </c>
      <c r="BF65">
        <v>40.754575415770439</v>
      </c>
      <c r="BG65">
        <v>3.824507149958897</v>
      </c>
      <c r="BH65">
        <v>46.100140849605047</v>
      </c>
      <c r="BI65"/>
      <c r="BJ65"/>
      <c r="BK65"/>
      <c r="BL65"/>
      <c r="BM65"/>
      <c r="BN65"/>
      <c r="BO65"/>
      <c r="BP65"/>
      <c r="BQ65"/>
      <c r="BR65"/>
      <c r="BS65"/>
      <c r="BT65"/>
      <c r="BU65"/>
      <c r="BV65"/>
      <c r="BW65"/>
      <c r="BX65"/>
      <c r="BY65"/>
      <c r="BZ65"/>
      <c r="CA65"/>
      <c r="CB65"/>
      <c r="CC65"/>
      <c r="CD65"/>
      <c r="CE65"/>
      <c r="CF65"/>
      <c r="CG65"/>
      <c r="CH65"/>
      <c r="CI65"/>
      <c r="CJ65"/>
      <c r="CK65"/>
      <c r="CL65"/>
      <c r="CM65"/>
      <c r="CN65"/>
      <c r="CO65"/>
      <c r="CP65"/>
    </row>
    <row r="66">
      <c r="A66" t="s">
        <v>405</v>
      </c>
      <c r="B66">
        <v>2005</v>
      </c>
      <c r="C66" t="s">
        <v>409</v>
      </c>
      <c r="D66">
        <v>18</v>
      </c>
      <c r="E66" t="s">
        <v>60</v>
      </c>
      <c r="F66" t="s">
        <v>15</v>
      </c>
      <c r="G66" t="s">
        <v>422</v>
      </c>
      <c r="H66">
        <v>51.750608419859667</v>
      </c>
      <c r="I66">
        <v>54.380202928446458</v>
      </c>
      <c r="J66">
        <v>53.24716716419767</v>
      </c>
      <c r="K66">
        <v>60.009095254116893</v>
      </c>
      <c r="L66">
        <v>84.024386176520864</v>
      </c>
      <c r="M66">
        <v>55.724013287495218</v>
      </c>
      <c r="N66">
        <v>68.918150528864913</v>
      </c>
      <c r="O66">
        <v>88.488746820787867</v>
      </c>
      <c r="P66">
        <v>95.09650377093962</v>
      </c>
      <c r="Q66">
        <v>99.634820506693444</v>
      </c>
      <c r="R66">
        <v>51.471739421584772</v>
      </c>
      <c r="S66">
        <v>53.888045154624962</v>
      </c>
      <c r="T66">
        <v>52.048092880834787</v>
      </c>
      <c r="U66">
        <v>56.627739340706363</v>
      </c>
      <c r="V66">
        <v>70.423640456155994</v>
      </c>
      <c r="W66" t="s">
        <v>152</v>
      </c>
      <c r="X66" t="s">
        <v>153</v>
      </c>
      <c r="Y66" t="s">
        <v>154</v>
      </c>
      <c r="Z66" t="s">
        <v>155</v>
      </c>
      <c r="AA66" t="s">
        <v>156</v>
      </c>
      <c r="AB66" t="s">
        <v>157</v>
      </c>
      <c r="AC66" t="s">
        <v>158</v>
      </c>
      <c r="AD66" t="s">
        <v>159</v>
      </c>
      <c r="AE66" t="s">
        <v>160</v>
      </c>
      <c r="AF66" t="s">
        <v>161</v>
      </c>
      <c r="AG66" t="s">
        <v>162</v>
      </c>
      <c r="AH66" t="s">
        <v>163</v>
      </c>
      <c r="AI66" t="s">
        <v>164</v>
      </c>
      <c r="AJ66" t="s">
        <v>165</v>
      </c>
      <c r="AK66" t="s">
        <v>166</v>
      </c>
      <c r="AL66" t="s">
        <v>167</v>
      </c>
      <c r="AM66" t="s">
        <v>168</v>
      </c>
      <c r="AN66" t="s">
        <v>169</v>
      </c>
      <c r="AO66" t="s">
        <v>170</v>
      </c>
      <c r="AP66">
        <v>27.961883963316481</v>
      </c>
      <c r="AQ66">
        <v>40.223266289259911</v>
      </c>
      <c r="AR66">
        <v>70.280922888308112</v>
      </c>
      <c r="AS66">
        <v>50.635757881517087</v>
      </c>
      <c r="AT66">
        <v>64.196879761020043</v>
      </c>
      <c r="AU66">
        <v>43.095531684562502</v>
      </c>
      <c r="AV66">
        <v>41.643912320551443</v>
      </c>
      <c r="AW66">
        <v>53.218993903367327</v>
      </c>
      <c r="AX66">
        <v>42.465597548714577</v>
      </c>
      <c r="AY66">
        <v>76.846158968473631</v>
      </c>
      <c r="AZ66">
        <v>30.65204618026242</v>
      </c>
      <c r="BA66">
        <v>45.949547379673703</v>
      </c>
      <c r="BB66">
        <v>93.672850997896944</v>
      </c>
      <c r="BC66">
        <v>30.280577833458459</v>
      </c>
      <c r="BD66">
        <v>88.417906706548294</v>
      </c>
      <c r="BE66">
        <v>51.800280461199371</v>
      </c>
      <c r="BF66">
        <v>58.870001803981687</v>
      </c>
      <c r="BG66">
        <v>96.175492850041095</v>
      </c>
      <c r="BH66">
        <v>51.347717497420099</v>
      </c>
      <c r="BI66"/>
      <c r="BJ66"/>
      <c r="BK66"/>
      <c r="BL66"/>
      <c r="BM66"/>
      <c r="BN66"/>
      <c r="BO66"/>
      <c r="BP66"/>
      <c r="BQ66"/>
      <c r="BR66"/>
      <c r="BS66"/>
      <c r="BT66"/>
      <c r="BU66"/>
      <c r="BV66"/>
      <c r="BW66"/>
      <c r="BX66"/>
      <c r="BY66"/>
      <c r="BZ66"/>
      <c r="CA66"/>
      <c r="CB66"/>
      <c r="CC66"/>
      <c r="CD66"/>
      <c r="CE66"/>
      <c r="CF66"/>
      <c r="CG66"/>
      <c r="CH66"/>
      <c r="CI66"/>
      <c r="CJ66"/>
      <c r="CK66"/>
      <c r="CL66"/>
      <c r="CM66"/>
      <c r="CN66"/>
      <c r="CO66"/>
      <c r="CP66"/>
    </row>
    <row r="67">
      <c r="A67" t="s">
        <v>405</v>
      </c>
      <c r="B67">
        <v>2005</v>
      </c>
      <c r="C67" t="s">
        <v>409</v>
      </c>
      <c r="D67">
        <v>19</v>
      </c>
      <c r="E67" t="s">
        <v>60</v>
      </c>
      <c r="F67" t="s">
        <v>16</v>
      </c>
      <c r="G67" t="s">
        <v>423</v>
      </c>
      <c r="H67">
        <v>1.374570064278507</v>
      </c>
      <c r="I67">
        <v>0.51376576199250212</v>
      </c>
      <c r="J67">
        <v>0.53530834841164665</v>
      </c>
      <c r="K67">
        <v>0.56630039371916585</v>
      </c>
      <c r="L67">
        <v>0.25356146383930478</v>
      </c>
      <c r="M67">
        <v>1.029363882155476</v>
      </c>
      <c r="N67">
        <v>0</v>
      </c>
      <c r="O67">
        <v>0.2405063268117649</v>
      </c>
      <c r="P67">
        <v>0</v>
      </c>
      <c r="Q67">
        <v>0</v>
      </c>
      <c r="R67">
        <v>1.4860408830351171</v>
      </c>
      <c r="S67">
        <v>0.54876398871130749</v>
      </c>
      <c r="T67">
        <v>0.48329676127636439</v>
      </c>
      <c r="U67">
        <v>0.63508954169414555</v>
      </c>
      <c r="V67">
        <v>0.44354574539541969</v>
      </c>
      <c r="W67" t="s">
        <v>152</v>
      </c>
      <c r="X67" t="s">
        <v>153</v>
      </c>
      <c r="Y67" t="s">
        <v>154</v>
      </c>
      <c r="Z67" t="s">
        <v>155</v>
      </c>
      <c r="AA67" t="s">
        <v>156</v>
      </c>
      <c r="AB67" t="s">
        <v>157</v>
      </c>
      <c r="AC67" t="s">
        <v>158</v>
      </c>
      <c r="AD67" t="s">
        <v>159</v>
      </c>
      <c r="AE67" t="s">
        <v>160</v>
      </c>
      <c r="AF67" t="s">
        <v>161</v>
      </c>
      <c r="AG67" t="s">
        <v>162</v>
      </c>
      <c r="AH67" t="s">
        <v>163</v>
      </c>
      <c r="AI67" t="s">
        <v>164</v>
      </c>
      <c r="AJ67" t="s">
        <v>165</v>
      </c>
      <c r="AK67" t="s">
        <v>166</v>
      </c>
      <c r="AL67" t="s">
        <v>167</v>
      </c>
      <c r="AM67" t="s">
        <v>168</v>
      </c>
      <c r="AN67" t="s">
        <v>169</v>
      </c>
      <c r="AO67" t="s">
        <v>170</v>
      </c>
      <c r="AP67">
        <v>0.26352027865080457</v>
      </c>
      <c r="AQ67">
        <v>0.1510089143890104</v>
      </c>
      <c r="AR67">
        <v>0.095605033322235605</v>
      </c>
      <c r="AS67">
        <v>2.789391884707114</v>
      </c>
      <c r="AT67">
        <v>1.1592026688015491</v>
      </c>
      <c r="AU67">
        <v>0.13146986410412681</v>
      </c>
      <c r="AV67">
        <v>0.50161504582995886</v>
      </c>
      <c r="AW67">
        <v>0.21182184004216281</v>
      </c>
      <c r="AX67">
        <v>0.10379925876750259</v>
      </c>
      <c r="AY67">
        <v>1.876370556146099</v>
      </c>
      <c r="AZ67">
        <v>0</v>
      </c>
      <c r="BA67">
        <v>9.4021211884413987</v>
      </c>
      <c r="BB67">
        <v>0</v>
      </c>
      <c r="BC67">
        <v>0.49377985736860253</v>
      </c>
      <c r="BD67">
        <v>0.11493676792267341</v>
      </c>
      <c r="BE67">
        <v>0.95925241776816461</v>
      </c>
      <c r="BF67">
        <v>0.37542278024764791</v>
      </c>
      <c r="BG67">
        <v>0</v>
      </c>
      <c r="BH67">
        <v>2.552141652974766</v>
      </c>
      <c r="BI67"/>
      <c r="BJ67"/>
      <c r="BK67"/>
      <c r="BL67"/>
      <c r="BM67"/>
      <c r="BN67"/>
      <c r="BO67"/>
      <c r="BP67"/>
      <c r="BQ67"/>
      <c r="BR67"/>
      <c r="BS67"/>
      <c r="BT67"/>
      <c r="BU67"/>
      <c r="BV67"/>
      <c r="BW67"/>
      <c r="BX67"/>
      <c r="BY67"/>
      <c r="BZ67"/>
      <c r="CA67"/>
      <c r="CB67"/>
      <c r="CC67"/>
      <c r="CD67"/>
      <c r="CE67"/>
      <c r="CF67"/>
      <c r="CG67"/>
      <c r="CH67"/>
      <c r="CI67"/>
      <c r="CJ67"/>
      <c r="CK67"/>
      <c r="CL67"/>
      <c r="CM67"/>
      <c r="CN67"/>
      <c r="CO67"/>
      <c r="CP67"/>
    </row>
    <row r="68">
      <c r="A68" t="s">
        <v>405</v>
      </c>
      <c r="B68">
        <v>2005</v>
      </c>
      <c r="C68" t="s">
        <v>409</v>
      </c>
      <c r="D68">
        <v>20</v>
      </c>
      <c r="E68" t="s">
        <v>60</v>
      </c>
      <c r="F68" t="s">
        <v>171</v>
      </c>
      <c r="G68" t="s">
        <v>424</v>
      </c>
      <c r="H68">
        <v>23.251366024210942</v>
      </c>
      <c r="I68">
        <v>18.586037152602859</v>
      </c>
      <c r="J68">
        <v>17.530900917555648</v>
      </c>
      <c r="K68">
        <v>11.440193383384029</v>
      </c>
      <c r="L68">
        <v>2.5404801212845811</v>
      </c>
      <c r="M68">
        <v>17.098778801267891</v>
      </c>
      <c r="N68">
        <v>8.0020392384480701</v>
      </c>
      <c r="O68">
        <v>2.8870520023440491</v>
      </c>
      <c r="P68">
        <v>0.94461623130678518</v>
      </c>
      <c r="Q68">
        <v>0.28224907486526979</v>
      </c>
      <c r="R68">
        <v>23.950992246854341</v>
      </c>
      <c r="S68">
        <v>18.259142680583501</v>
      </c>
      <c r="T68">
        <v>19.811455035122702</v>
      </c>
      <c r="U68">
        <v>13.52202914726085</v>
      </c>
      <c r="V68">
        <v>5.9511422044796909</v>
      </c>
      <c r="W68" t="s">
        <v>152</v>
      </c>
      <c r="X68" t="s">
        <v>153</v>
      </c>
      <c r="Y68" t="s">
        <v>154</v>
      </c>
      <c r="Z68" t="s">
        <v>155</v>
      </c>
      <c r="AA68" t="s">
        <v>156</v>
      </c>
      <c r="AB68" t="s">
        <v>157</v>
      </c>
      <c r="AC68" t="s">
        <v>158</v>
      </c>
      <c r="AD68" t="s">
        <v>159</v>
      </c>
      <c r="AE68" t="s">
        <v>160</v>
      </c>
      <c r="AF68" t="s">
        <v>161</v>
      </c>
      <c r="AG68" t="s">
        <v>162</v>
      </c>
      <c r="AH68" t="s">
        <v>163</v>
      </c>
      <c r="AI68" t="s">
        <v>164</v>
      </c>
      <c r="AJ68" t="s">
        <v>165</v>
      </c>
      <c r="AK68" t="s">
        <v>166</v>
      </c>
      <c r="AL68" t="s">
        <v>167</v>
      </c>
      <c r="AM68" t="s">
        <v>168</v>
      </c>
      <c r="AN68" t="s">
        <v>169</v>
      </c>
      <c r="AO68" t="s">
        <v>170</v>
      </c>
      <c r="AP68">
        <v>8.7075358666600948</v>
      </c>
      <c r="AQ68">
        <v>1.0948463291156121</v>
      </c>
      <c r="AR68">
        <v>13.751591866984629</v>
      </c>
      <c r="AS68">
        <v>32.354007231469552</v>
      </c>
      <c r="AT68">
        <v>7.5945694540743389</v>
      </c>
      <c r="AU68">
        <v>52.999252863748723</v>
      </c>
      <c r="AV68">
        <v>29.35438753737348</v>
      </c>
      <c r="AW68">
        <v>3.6301243257093891</v>
      </c>
      <c r="AX68">
        <v>13.33379140313323</v>
      </c>
      <c r="AY68">
        <v>17.123459304622489</v>
      </c>
      <c r="AZ68">
        <v>26.943853199376779</v>
      </c>
      <c r="BA68">
        <v>10.723573890021269</v>
      </c>
      <c r="BB68">
        <v>7.5495165674500005e-14</v>
      </c>
      <c r="BC68">
        <v>38.178927795280259</v>
      </c>
      <c r="BD68">
        <v>4.6519703332477702</v>
      </c>
      <c r="BE68">
        <v>20.503605467594799</v>
      </c>
      <c r="BF68">
        <v>37.300323589534933</v>
      </c>
      <c r="BG68">
        <v>3.1363255334862958</v>
      </c>
      <c r="BH68">
        <v>7.1281180185064406</v>
      </c>
      <c r="BI68"/>
      <c r="BJ68"/>
      <c r="BK68"/>
      <c r="BL68"/>
      <c r="BM68"/>
      <c r="BN68"/>
      <c r="BO68"/>
      <c r="BP68"/>
      <c r="BQ68"/>
      <c r="BR68"/>
      <c r="BS68"/>
      <c r="BT68"/>
      <c r="BU68"/>
      <c r="BV68"/>
      <c r="BW68"/>
      <c r="BX68"/>
      <c r="BY68"/>
      <c r="BZ68"/>
      <c r="CA68"/>
      <c r="CB68"/>
      <c r="CC68"/>
      <c r="CD68"/>
      <c r="CE68"/>
      <c r="CF68"/>
      <c r="CG68"/>
      <c r="CH68"/>
      <c r="CI68"/>
      <c r="CJ68"/>
      <c r="CK68"/>
      <c r="CL68"/>
      <c r="CM68"/>
      <c r="CN68"/>
      <c r="CO68"/>
      <c r="CP68"/>
    </row>
    <row r="69">
      <c r="A69" t="s">
        <v>405</v>
      </c>
      <c r="B69">
        <v>2005</v>
      </c>
      <c r="C69" t="s">
        <v>409</v>
      </c>
      <c r="D69">
        <v>21</v>
      </c>
      <c r="E69" t="s">
        <v>60</v>
      </c>
      <c r="F69" t="s">
        <v>17</v>
      </c>
      <c r="G69" t="s">
        <v>425</v>
      </c>
      <c r="H69">
        <v>23.62345549165088</v>
      </c>
      <c r="I69">
        <v>26.51999415695818</v>
      </c>
      <c r="J69">
        <v>28.686623569835039</v>
      </c>
      <c r="K69">
        <v>27.984410968779908</v>
      </c>
      <c r="L69">
        <v>13.181572238355249</v>
      </c>
      <c r="M69">
        <v>26.147844029081408</v>
      </c>
      <c r="N69">
        <v>23.07981023268702</v>
      </c>
      <c r="O69">
        <v>8.3836948500563189</v>
      </c>
      <c r="P69">
        <v>3.9588799977535949</v>
      </c>
      <c r="Q69">
        <v>0.082930418441286194</v>
      </c>
      <c r="R69">
        <v>23.091227448525771</v>
      </c>
      <c r="S69">
        <v>27.304048176080229</v>
      </c>
      <c r="T69">
        <v>27.65715532276614</v>
      </c>
      <c r="U69">
        <v>29.215141970338649</v>
      </c>
      <c r="V69">
        <v>23.1816715939689</v>
      </c>
      <c r="W69" t="s">
        <v>152</v>
      </c>
      <c r="X69" t="s">
        <v>153</v>
      </c>
      <c r="Y69" t="s">
        <v>154</v>
      </c>
      <c r="Z69" t="s">
        <v>155</v>
      </c>
      <c r="AA69" t="s">
        <v>156</v>
      </c>
      <c r="AB69" t="s">
        <v>157</v>
      </c>
      <c r="AC69" t="s">
        <v>158</v>
      </c>
      <c r="AD69" t="s">
        <v>159</v>
      </c>
      <c r="AE69" t="s">
        <v>160</v>
      </c>
      <c r="AF69" t="s">
        <v>161</v>
      </c>
      <c r="AG69" t="s">
        <v>162</v>
      </c>
      <c r="AH69" t="s">
        <v>163</v>
      </c>
      <c r="AI69" t="s">
        <v>164</v>
      </c>
      <c r="AJ69" t="s">
        <v>165</v>
      </c>
      <c r="AK69" t="s">
        <v>166</v>
      </c>
      <c r="AL69" t="s">
        <v>167</v>
      </c>
      <c r="AM69" t="s">
        <v>168</v>
      </c>
      <c r="AN69" t="s">
        <v>169</v>
      </c>
      <c r="AO69" t="s">
        <v>170</v>
      </c>
      <c r="AP69">
        <v>63.067059891372622</v>
      </c>
      <c r="AQ69">
        <v>58.530878467235468</v>
      </c>
      <c r="AR69">
        <v>15.871880211385021</v>
      </c>
      <c r="AS69">
        <v>14.220843002306241</v>
      </c>
      <c r="AT69">
        <v>27.049348116104071</v>
      </c>
      <c r="AU69">
        <v>3.7737455875846542</v>
      </c>
      <c r="AV69">
        <v>28.500085096245119</v>
      </c>
      <c r="AW69">
        <v>42.939059930881108</v>
      </c>
      <c r="AX69">
        <v>44.096811789384688</v>
      </c>
      <c r="AY69">
        <v>4.15401117075778</v>
      </c>
      <c r="AZ69">
        <v>42.404100620360808</v>
      </c>
      <c r="BA69">
        <v>33.924757541863627</v>
      </c>
      <c r="BB69">
        <v>6.3271490021029804</v>
      </c>
      <c r="BC69">
        <v>31.04671451389266</v>
      </c>
      <c r="BD69">
        <v>6.8151861922812627</v>
      </c>
      <c r="BE69">
        <v>26.736861653437661</v>
      </c>
      <c r="BF69">
        <v>3.4542518262357351</v>
      </c>
      <c r="BG69">
        <v>0.68818161647260823</v>
      </c>
      <c r="BH69">
        <v>38.972022831098691</v>
      </c>
      <c r="BI69"/>
      <c r="BJ69"/>
      <c r="BK69"/>
      <c r="BL69"/>
      <c r="BM69"/>
      <c r="BN69"/>
      <c r="BO69"/>
      <c r="BP69"/>
      <c r="BQ69"/>
      <c r="BR69"/>
      <c r="BS69"/>
      <c r="BT69"/>
      <c r="BU69"/>
      <c r="BV69"/>
      <c r="BW69"/>
      <c r="BX69"/>
      <c r="BY69"/>
      <c r="BZ69"/>
      <c r="CA69"/>
      <c r="CB69"/>
      <c r="CC69"/>
      <c r="CD69"/>
      <c r="CE69"/>
      <c r="CF69"/>
      <c r="CG69"/>
      <c r="CH69"/>
      <c r="CI69"/>
      <c r="CJ69"/>
      <c r="CK69"/>
      <c r="CL69"/>
      <c r="CM69"/>
      <c r="CN69"/>
      <c r="CO69"/>
      <c r="CP69"/>
    </row>
    <row r="70">
      <c r="A70" t="s">
        <v>405</v>
      </c>
      <c r="B70">
        <v>2005</v>
      </c>
      <c r="C70" t="s">
        <v>409</v>
      </c>
      <c r="D70">
        <v>22</v>
      </c>
      <c r="E70" t="s">
        <v>54</v>
      </c>
      <c r="F70" t="s">
        <v>49</v>
      </c>
      <c r="G70" t="s">
        <v>214</v>
      </c>
      <c r="H70">
        <v>2.587417310398155</v>
      </c>
      <c r="I70">
        <v>0.93592388061748233</v>
      </c>
      <c r="J70">
        <v>0.99532114003592764</v>
      </c>
      <c r="K70">
        <v>0.93486866682874981</v>
      </c>
      <c r="L70">
        <v>0.30086335861111541</v>
      </c>
      <c r="M70">
        <v>1.813749125586726</v>
      </c>
      <c r="N70">
        <v>0</v>
      </c>
      <c r="O70">
        <v>0.27105640843351481</v>
      </c>
      <c r="P70">
        <v>0</v>
      </c>
      <c r="Q70">
        <v>0</v>
      </c>
      <c r="R70">
        <v>2.8060860453123611</v>
      </c>
      <c r="S70">
        <v>1.0080752295131219</v>
      </c>
      <c r="T70">
        <v>0.92001518438593788</v>
      </c>
      <c r="U70">
        <v>1.109078182285433</v>
      </c>
      <c r="V70">
        <v>0.62588310495910393</v>
      </c>
      <c r="W70" t="s">
        <v>152</v>
      </c>
      <c r="X70" t="s">
        <v>153</v>
      </c>
      <c r="Y70" t="s">
        <v>154</v>
      </c>
      <c r="Z70" t="s">
        <v>155</v>
      </c>
      <c r="AA70" t="s">
        <v>156</v>
      </c>
      <c r="AB70" t="s">
        <v>157</v>
      </c>
      <c r="AC70" t="s">
        <v>158</v>
      </c>
      <c r="AD70" t="s">
        <v>159</v>
      </c>
      <c r="AE70" t="s">
        <v>160</v>
      </c>
      <c r="AF70" t="s">
        <v>161</v>
      </c>
      <c r="AG70" t="s">
        <v>162</v>
      </c>
      <c r="AH70" t="s">
        <v>163</v>
      </c>
      <c r="AI70" t="s">
        <v>164</v>
      </c>
      <c r="AJ70" t="s">
        <v>165</v>
      </c>
      <c r="AK70" t="s">
        <v>166</v>
      </c>
      <c r="AL70" t="s">
        <v>167</v>
      </c>
      <c r="AM70" t="s">
        <v>168</v>
      </c>
      <c r="AN70" t="s">
        <v>169</v>
      </c>
      <c r="AO70" t="s">
        <v>170</v>
      </c>
      <c r="AP70">
        <v>0.93362800543698254</v>
      </c>
      <c r="AQ70">
        <v>0.37402260134037663</v>
      </c>
      <c r="AR70">
        <v>0.13584789722604551</v>
      </c>
      <c r="AS70">
        <v>5.2211213200390292</v>
      </c>
      <c r="AT70">
        <v>1.773672205714417</v>
      </c>
      <c r="AU70">
        <v>0.30413829179456942</v>
      </c>
      <c r="AV70">
        <v>1.1901975777151781</v>
      </c>
      <c r="AW70">
        <v>0.39644133651148739</v>
      </c>
      <c r="AX70">
        <v>0.24383539949351271</v>
      </c>
      <c r="AY70">
        <v>2.3835242178787999</v>
      </c>
      <c r="AZ70">
        <v>0</v>
      </c>
      <c r="BA70">
        <v>16.986156753109</v>
      </c>
      <c r="BB70">
        <v>0</v>
      </c>
      <c r="BC70">
        <v>1.604517183849409</v>
      </c>
      <c r="BD70">
        <v>0.12982387486042529</v>
      </c>
      <c r="BE70">
        <v>1.818159421480716</v>
      </c>
      <c r="BF70">
        <v>0.63367387926118834</v>
      </c>
      <c r="BG70">
        <v>0</v>
      </c>
      <c r="BH70">
        <v>4.7349690578107371</v>
      </c>
      <c r="BI70"/>
      <c r="BJ70"/>
      <c r="BK70"/>
      <c r="BL70"/>
      <c r="BM70"/>
      <c r="BN70"/>
      <c r="BO70"/>
      <c r="BP70"/>
      <c r="BQ70"/>
      <c r="BR70"/>
      <c r="BS70"/>
      <c r="BT70"/>
      <c r="BU70"/>
      <c r="BV70"/>
      <c r="BW70"/>
      <c r="BX70"/>
      <c r="BY70"/>
      <c r="BZ70"/>
      <c r="CA70"/>
      <c r="CB70"/>
      <c r="CC70"/>
      <c r="CD70"/>
      <c r="CE70"/>
      <c r="CF70"/>
      <c r="CG70"/>
      <c r="CH70"/>
      <c r="CI70"/>
      <c r="CJ70"/>
      <c r="CK70"/>
      <c r="CL70"/>
      <c r="CM70"/>
      <c r="CN70"/>
      <c r="CO70"/>
      <c r="CP70"/>
    </row>
    <row r="71">
      <c r="A71" t="s">
        <v>405</v>
      </c>
      <c r="B71">
        <v>2005</v>
      </c>
      <c r="C71" t="s">
        <v>409</v>
      </c>
      <c r="D71">
        <v>23</v>
      </c>
      <c r="E71" t="s">
        <v>54</v>
      </c>
      <c r="F71" t="s">
        <v>48</v>
      </c>
      <c r="G71" t="s">
        <v>214</v>
      </c>
      <c r="H71">
        <v>97.412582689601848</v>
      </c>
      <c r="I71">
        <v>99.064076119382491</v>
      </c>
      <c r="J71">
        <v>99.004678859964088</v>
      </c>
      <c r="K71">
        <v>99.065131333171166</v>
      </c>
      <c r="L71">
        <v>99.699136641388904</v>
      </c>
      <c r="M71">
        <v>98.186250874413275</v>
      </c>
      <c r="N71">
        <v>100</v>
      </c>
      <c r="O71">
        <v>99.728943591566491</v>
      </c>
      <c r="P71">
        <v>100</v>
      </c>
      <c r="Q71">
        <v>100</v>
      </c>
      <c r="R71">
        <v>97.193913954687631</v>
      </c>
      <c r="S71">
        <v>98.991924770486861</v>
      </c>
      <c r="T71">
        <v>99.079984815614068</v>
      </c>
      <c r="U71">
        <v>98.890921817714542</v>
      </c>
      <c r="V71">
        <v>99.374116895040899</v>
      </c>
      <c r="W71" t="s">
        <v>152</v>
      </c>
      <c r="X71" t="s">
        <v>153</v>
      </c>
      <c r="Y71" t="s">
        <v>154</v>
      </c>
      <c r="Z71" t="s">
        <v>155</v>
      </c>
      <c r="AA71" t="s">
        <v>156</v>
      </c>
      <c r="AB71" t="s">
        <v>157</v>
      </c>
      <c r="AC71" t="s">
        <v>158</v>
      </c>
      <c r="AD71" t="s">
        <v>159</v>
      </c>
      <c r="AE71" t="s">
        <v>160</v>
      </c>
      <c r="AF71" t="s">
        <v>161</v>
      </c>
      <c r="AG71" t="s">
        <v>162</v>
      </c>
      <c r="AH71" t="s">
        <v>163</v>
      </c>
      <c r="AI71" t="s">
        <v>164</v>
      </c>
      <c r="AJ71" t="s">
        <v>165</v>
      </c>
      <c r="AK71" t="s">
        <v>166</v>
      </c>
      <c r="AL71" t="s">
        <v>167</v>
      </c>
      <c r="AM71" t="s">
        <v>168</v>
      </c>
      <c r="AN71" t="s">
        <v>169</v>
      </c>
      <c r="AO71" t="s">
        <v>170</v>
      </c>
      <c r="AP71">
        <v>99.066371994563013</v>
      </c>
      <c r="AQ71">
        <v>99.625977398659614</v>
      </c>
      <c r="AR71">
        <v>99.864152102773957</v>
      </c>
      <c r="AS71">
        <v>94.778878679960968</v>
      </c>
      <c r="AT71">
        <v>98.226327794285524</v>
      </c>
      <c r="AU71">
        <v>99.695861708205427</v>
      </c>
      <c r="AV71">
        <v>98.809802422284804</v>
      </c>
      <c r="AW71">
        <v>99.603558663488514</v>
      </c>
      <c r="AX71">
        <v>99.75616460050648</v>
      </c>
      <c r="AY71">
        <v>97.616475782121285</v>
      </c>
      <c r="AZ71">
        <v>100</v>
      </c>
      <c r="BA71">
        <v>83.013843246890943</v>
      </c>
      <c r="BB71">
        <v>100</v>
      </c>
      <c r="BC71">
        <v>98.39548281615059</v>
      </c>
      <c r="BD71">
        <v>99.870176125139565</v>
      </c>
      <c r="BE71">
        <v>98.181840578519271</v>
      </c>
      <c r="BF71">
        <v>99.366326120738805</v>
      </c>
      <c r="BG71">
        <v>100</v>
      </c>
      <c r="BH71">
        <v>95.26503094218927</v>
      </c>
      <c r="BI71"/>
      <c r="BJ71"/>
      <c r="BK71"/>
      <c r="BL71"/>
      <c r="BM71"/>
      <c r="BN71"/>
      <c r="BO71"/>
      <c r="BP71"/>
      <c r="BQ71"/>
      <c r="BR71"/>
      <c r="BS71"/>
      <c r="BT71"/>
      <c r="BU71"/>
      <c r="BV71"/>
      <c r="BW71"/>
      <c r="BX71"/>
      <c r="BY71"/>
      <c r="BZ71"/>
      <c r="CA71"/>
      <c r="CB71"/>
      <c r="CC71"/>
      <c r="CD71"/>
      <c r="CE71"/>
      <c r="CF71"/>
      <c r="CG71"/>
      <c r="CH71"/>
      <c r="CI71"/>
      <c r="CJ71"/>
      <c r="CK71"/>
      <c r="CL71"/>
      <c r="CM71"/>
      <c r="CN71"/>
      <c r="CO71"/>
      <c r="CP71"/>
    </row>
    <row r="72">
      <c r="A72" t="s">
        <v>405</v>
      </c>
      <c r="B72">
        <v>2005</v>
      </c>
      <c r="C72" t="s">
        <v>409</v>
      </c>
      <c r="D72">
        <v>29</v>
      </c>
      <c r="E72" t="s">
        <v>173</v>
      </c>
      <c r="F72" t="s">
        <v>49</v>
      </c>
      <c r="G72" t="s">
        <v>426</v>
      </c>
      <c r="H72">
        <v>0.85523813074940591</v>
      </c>
      <c r="I72">
        <v>1.69994420201528</v>
      </c>
      <c r="J72">
        <v>2.7205831885556302</v>
      </c>
      <c r="K72">
        <v>5.3939546508619314</v>
      </c>
      <c r="L72">
        <v>43.407169964786419</v>
      </c>
      <c r="M72">
        <v>5.5855470483544467</v>
      </c>
      <c r="N72">
        <v>17.931244356157841</v>
      </c>
      <c r="O72">
        <v>40.950147563039152</v>
      </c>
      <c r="P72">
        <v>66.701711670177247</v>
      </c>
      <c r="Q72">
        <v>79.753808994655913</v>
      </c>
      <c r="R72">
        <v>0.58324691157057473</v>
      </c>
      <c r="S72">
        <v>1.566760799682881</v>
      </c>
      <c r="T72">
        <v>1.5428281779532671</v>
      </c>
      <c r="U72">
        <v>2.449454455649942</v>
      </c>
      <c r="V72">
        <v>19.474230717287622</v>
      </c>
      <c r="W72" t="s">
        <v>152</v>
      </c>
      <c r="X72" t="s">
        <v>153</v>
      </c>
      <c r="Y72" t="s">
        <v>154</v>
      </c>
      <c r="Z72" t="s">
        <v>155</v>
      </c>
      <c r="AA72" t="s">
        <v>156</v>
      </c>
      <c r="AB72" t="s">
        <v>157</v>
      </c>
      <c r="AC72" t="s">
        <v>158</v>
      </c>
      <c r="AD72" t="s">
        <v>159</v>
      </c>
      <c r="AE72" t="s">
        <v>160</v>
      </c>
      <c r="AF72" t="s">
        <v>161</v>
      </c>
      <c r="AG72" t="s">
        <v>162</v>
      </c>
      <c r="AH72" t="s">
        <v>163</v>
      </c>
      <c r="AI72" t="s">
        <v>164</v>
      </c>
      <c r="AJ72" t="s">
        <v>165</v>
      </c>
      <c r="AK72" t="s">
        <v>166</v>
      </c>
      <c r="AL72" t="s">
        <v>167</v>
      </c>
      <c r="AM72" t="s">
        <v>168</v>
      </c>
      <c r="AN72" t="s">
        <v>169</v>
      </c>
      <c r="AO72" t="s">
        <v>170</v>
      </c>
      <c r="AP72">
        <v>5.0321694715749334</v>
      </c>
      <c r="AQ72">
        <v>4.5716110515645898</v>
      </c>
      <c r="AR72">
        <v>10.324758289230431</v>
      </c>
      <c r="AS72">
        <v>0.065234208249618106</v>
      </c>
      <c r="AT72">
        <v>3.7809124092550039</v>
      </c>
      <c r="AU72">
        <v>1.7627827280943471</v>
      </c>
      <c r="AV72">
        <v>6.2068035240622956</v>
      </c>
      <c r="AW72">
        <v>6.6314831490281776</v>
      </c>
      <c r="AX72">
        <v>7.8049113875554701</v>
      </c>
      <c r="AY72">
        <v>30.153846031465449</v>
      </c>
      <c r="AZ72">
        <v>1.5110335268330231</v>
      </c>
      <c r="BA72">
        <v>0</v>
      </c>
      <c r="BB72">
        <v>70.090332892319466</v>
      </c>
      <c r="BC72">
        <v>1.829063328861515</v>
      </c>
      <c r="BD72">
        <v>0.30889257640062961</v>
      </c>
      <c r="BE72">
        <v>5.4270311968003124</v>
      </c>
      <c r="BF72">
        <v>3.0790723112920042</v>
      </c>
      <c r="BG72">
        <v>0.58695755566141528</v>
      </c>
      <c r="BH72">
        <v>2.126354675547288</v>
      </c>
      <c r="BI72"/>
      <c r="BJ72"/>
      <c r="BK72"/>
      <c r="BL72"/>
      <c r="BM72"/>
      <c r="BN72"/>
      <c r="BO72"/>
      <c r="BP72"/>
      <c r="BQ72"/>
      <c r="BR72"/>
      <c r="BS72"/>
      <c r="BT72"/>
      <c r="BU72"/>
      <c r="BV72"/>
      <c r="BW72"/>
      <c r="BX72"/>
      <c r="BY72"/>
      <c r="BZ72"/>
      <c r="CA72"/>
      <c r="CB72"/>
      <c r="CC72"/>
      <c r="CD72"/>
      <c r="CE72"/>
      <c r="CF72"/>
      <c r="CG72"/>
      <c r="CH72"/>
      <c r="CI72"/>
      <c r="CJ72"/>
      <c r="CK72"/>
      <c r="CL72"/>
      <c r="CM72"/>
      <c r="CN72"/>
      <c r="CO72"/>
      <c r="CP72"/>
    </row>
    <row r="73">
      <c r="A73" t="s">
        <v>405</v>
      </c>
      <c r="B73">
        <v>2005</v>
      </c>
      <c r="C73" t="s">
        <v>409</v>
      </c>
      <c r="D73">
        <v>30</v>
      </c>
      <c r="E73" t="s">
        <v>173</v>
      </c>
      <c r="F73" t="s">
        <v>48</v>
      </c>
      <c r="G73" t="s">
        <v>214</v>
      </c>
      <c r="H73">
        <v>99.144761869250601</v>
      </c>
      <c r="I73">
        <v>98.300055797984669</v>
      </c>
      <c r="J73">
        <v>97.279416811444392</v>
      </c>
      <c r="K73">
        <v>94.606045349138</v>
      </c>
      <c r="L73">
        <v>56.592830035213517</v>
      </c>
      <c r="M73">
        <v>94.414452951645544</v>
      </c>
      <c r="N73">
        <v>82.068755643842252</v>
      </c>
      <c r="O73">
        <v>59.049852436961118</v>
      </c>
      <c r="P73">
        <v>33.298288329822803</v>
      </c>
      <c r="Q73">
        <v>20.24619100534418</v>
      </c>
      <c r="R73">
        <v>99.416753088429388</v>
      </c>
      <c r="S73">
        <v>98.43323920031709</v>
      </c>
      <c r="T73">
        <v>98.457171822046718</v>
      </c>
      <c r="U73">
        <v>97.550545544350072</v>
      </c>
      <c r="V73">
        <v>80.525769282712503</v>
      </c>
      <c r="W73" t="s">
        <v>152</v>
      </c>
      <c r="X73" t="s">
        <v>153</v>
      </c>
      <c r="Y73" t="s">
        <v>154</v>
      </c>
      <c r="Z73" t="s">
        <v>155</v>
      </c>
      <c r="AA73" t="s">
        <v>156</v>
      </c>
      <c r="AB73" t="s">
        <v>157</v>
      </c>
      <c r="AC73" t="s">
        <v>158</v>
      </c>
      <c r="AD73" t="s">
        <v>159</v>
      </c>
      <c r="AE73" t="s">
        <v>160</v>
      </c>
      <c r="AF73" t="s">
        <v>161</v>
      </c>
      <c r="AG73" t="s">
        <v>162</v>
      </c>
      <c r="AH73" t="s">
        <v>163</v>
      </c>
      <c r="AI73" t="s">
        <v>164</v>
      </c>
      <c r="AJ73" t="s">
        <v>165</v>
      </c>
      <c r="AK73" t="s">
        <v>166</v>
      </c>
      <c r="AL73" t="s">
        <v>167</v>
      </c>
      <c r="AM73" t="s">
        <v>168</v>
      </c>
      <c r="AN73" t="s">
        <v>169</v>
      </c>
      <c r="AO73" t="s">
        <v>170</v>
      </c>
      <c r="AP73">
        <v>94.967830528425068</v>
      </c>
      <c r="AQ73">
        <v>95.428388948435426</v>
      </c>
      <c r="AR73">
        <v>89.675241710769811</v>
      </c>
      <c r="AS73">
        <v>99.93476579175038</v>
      </c>
      <c r="AT73">
        <v>96.219087590744991</v>
      </c>
      <c r="AU73">
        <v>98.237217271905635</v>
      </c>
      <c r="AV73">
        <v>93.79319647593762</v>
      </c>
      <c r="AW73">
        <v>93.368516850971872</v>
      </c>
      <c r="AX73">
        <v>92.195088612444437</v>
      </c>
      <c r="AY73">
        <v>69.846153968534807</v>
      </c>
      <c r="AZ73">
        <v>98.488966473167025</v>
      </c>
      <c r="BA73">
        <v>100</v>
      </c>
      <c r="BB73">
        <v>29.909667107680669</v>
      </c>
      <c r="BC73">
        <v>98.170936671138548</v>
      </c>
      <c r="BD73">
        <v>99.691107423599362</v>
      </c>
      <c r="BE73">
        <v>94.572968803199757</v>
      </c>
      <c r="BF73">
        <v>96.920927688708019</v>
      </c>
      <c r="BG73">
        <v>99.413042444338572</v>
      </c>
      <c r="BH73">
        <v>97.873645324452681</v>
      </c>
      <c r="BI73"/>
      <c r="BJ73"/>
      <c r="BK73"/>
      <c r="BL73"/>
      <c r="BM73"/>
      <c r="BN73"/>
      <c r="BO73"/>
      <c r="BP73"/>
      <c r="BQ73"/>
      <c r="BR73"/>
      <c r="BS73"/>
      <c r="BT73"/>
      <c r="BU73"/>
      <c r="BV73"/>
      <c r="BW73"/>
      <c r="BX73"/>
      <c r="BY73"/>
      <c r="BZ73"/>
      <c r="CA73"/>
      <c r="CB73"/>
      <c r="CC73"/>
      <c r="CD73"/>
      <c r="CE73"/>
      <c r="CF73"/>
      <c r="CG73"/>
      <c r="CH73"/>
      <c r="CI73"/>
      <c r="CJ73"/>
      <c r="CK73"/>
      <c r="CL73"/>
      <c r="CM73"/>
      <c r="CN73"/>
      <c r="CO73"/>
      <c r="CP73"/>
    </row>
    <row r="74">
      <c r="A74" t="s">
        <v>405</v>
      </c>
      <c r="B74">
        <v>2005</v>
      </c>
      <c r="C74" t="s">
        <v>409</v>
      </c>
      <c r="D74">
        <v>31</v>
      </c>
      <c r="E74" t="s">
        <v>57</v>
      </c>
      <c r="F74" t="s">
        <v>49</v>
      </c>
      <c r="G74" t="s">
        <v>427</v>
      </c>
      <c r="H74">
        <v>0.94376412258471576</v>
      </c>
      <c r="I74">
        <v>1.93064375925478</v>
      </c>
      <c r="J74">
        <v>2.906445200608875</v>
      </c>
      <c r="K74">
        <v>5.5573720618628526</v>
      </c>
      <c r="L74">
        <v>43.817301213572001</v>
      </c>
      <c r="M74">
        <v>5.5855470483544467</v>
      </c>
      <c r="N74">
        <v>18.45233594491901</v>
      </c>
      <c r="O74">
        <v>41.672592758239027</v>
      </c>
      <c r="P74">
        <v>66.860966844934111</v>
      </c>
      <c r="Q74">
        <v>79.753808994655913</v>
      </c>
      <c r="R74">
        <v>0.66158185014024806</v>
      </c>
      <c r="S74">
        <v>1.785688068546865</v>
      </c>
      <c r="T74">
        <v>1.678866755786137</v>
      </c>
      <c r="U74">
        <v>2.6926766812819189</v>
      </c>
      <c r="V74">
        <v>19.817241502269969</v>
      </c>
      <c r="W74" t="s">
        <v>152</v>
      </c>
      <c r="X74" t="s">
        <v>153</v>
      </c>
      <c r="Y74" t="s">
        <v>154</v>
      </c>
      <c r="Z74" t="s">
        <v>155</v>
      </c>
      <c r="AA74" t="s">
        <v>156</v>
      </c>
      <c r="AB74" t="s">
        <v>157</v>
      </c>
      <c r="AC74" t="s">
        <v>158</v>
      </c>
      <c r="AD74" t="s">
        <v>159</v>
      </c>
      <c r="AE74" t="s">
        <v>160</v>
      </c>
      <c r="AF74" t="s">
        <v>161</v>
      </c>
      <c r="AG74" t="s">
        <v>162</v>
      </c>
      <c r="AH74" t="s">
        <v>163</v>
      </c>
      <c r="AI74" t="s">
        <v>164</v>
      </c>
      <c r="AJ74" t="s">
        <v>165</v>
      </c>
      <c r="AK74" t="s">
        <v>166</v>
      </c>
      <c r="AL74" t="s">
        <v>167</v>
      </c>
      <c r="AM74" t="s">
        <v>168</v>
      </c>
      <c r="AN74" t="s">
        <v>169</v>
      </c>
      <c r="AO74" t="s">
        <v>170</v>
      </c>
      <c r="AP74">
        <v>6.7486939281284393</v>
      </c>
      <c r="AQ74">
        <v>4.5716110515645898</v>
      </c>
      <c r="AR74">
        <v>10.324758289230431</v>
      </c>
      <c r="AS74">
        <v>0.065234208249618106</v>
      </c>
      <c r="AT74">
        <v>3.7809124092550039</v>
      </c>
      <c r="AU74">
        <v>2.9382214727517089</v>
      </c>
      <c r="AV74">
        <v>6.7614128250826067</v>
      </c>
      <c r="AW74">
        <v>6.6314831490281776</v>
      </c>
      <c r="AX74">
        <v>7.8049113875554701</v>
      </c>
      <c r="AY74">
        <v>30.153846031465449</v>
      </c>
      <c r="AZ74">
        <v>1.5110335268330231</v>
      </c>
      <c r="BA74">
        <v>0</v>
      </c>
      <c r="BB74">
        <v>70.243087193157635</v>
      </c>
      <c r="BC74">
        <v>1.829063328861515</v>
      </c>
      <c r="BD74">
        <v>0.30889257640062961</v>
      </c>
      <c r="BE74">
        <v>5.4270311968003124</v>
      </c>
      <c r="BF74">
        <v>3.0790723112920042</v>
      </c>
      <c r="BG74">
        <v>0.81590062713998734</v>
      </c>
      <c r="BH74">
        <v>2.6856906184486</v>
      </c>
      <c r="BI74"/>
      <c r="BJ74"/>
      <c r="BK74"/>
      <c r="BL74"/>
      <c r="BM74"/>
      <c r="BN74"/>
      <c r="BO74"/>
      <c r="BP74"/>
      <c r="BQ74"/>
      <c r="BR74"/>
      <c r="BS74"/>
      <c r="BT74"/>
      <c r="BU74"/>
      <c r="BV74"/>
      <c r="BW74"/>
      <c r="BX74"/>
      <c r="BY74"/>
      <c r="BZ74"/>
      <c r="CA74"/>
      <c r="CB74"/>
      <c r="CC74"/>
      <c r="CD74"/>
      <c r="CE74"/>
      <c r="CF74"/>
      <c r="CG74"/>
      <c r="CH74"/>
      <c r="CI74"/>
      <c r="CJ74"/>
      <c r="CK74"/>
      <c r="CL74"/>
      <c r="CM74"/>
      <c r="CN74"/>
      <c r="CO74"/>
      <c r="CP74"/>
    </row>
    <row r="75">
      <c r="A75" t="s">
        <v>405</v>
      </c>
      <c r="B75">
        <v>2005</v>
      </c>
      <c r="C75" t="s">
        <v>409</v>
      </c>
      <c r="D75">
        <v>32</v>
      </c>
      <c r="E75" t="s">
        <v>57</v>
      </c>
      <c r="F75" t="s">
        <v>48</v>
      </c>
      <c r="G75" t="s">
        <v>214</v>
      </c>
      <c r="H75">
        <v>99.056235877415261</v>
      </c>
      <c r="I75">
        <v>98.069356240745179</v>
      </c>
      <c r="J75">
        <v>97.093554799391157</v>
      </c>
      <c r="K75">
        <v>94.442627938137079</v>
      </c>
      <c r="L75">
        <v>56.182698786427927</v>
      </c>
      <c r="M75">
        <v>94.414452951645544</v>
      </c>
      <c r="N75">
        <v>81.547664055081057</v>
      </c>
      <c r="O75">
        <v>58.327407241761243</v>
      </c>
      <c r="P75">
        <v>33.139033155065931</v>
      </c>
      <c r="Q75">
        <v>20.24619100534418</v>
      </c>
      <c r="R75">
        <v>99.338418149859734</v>
      </c>
      <c r="S75">
        <v>98.214311931453096</v>
      </c>
      <c r="T75">
        <v>98.321133244213868</v>
      </c>
      <c r="U75">
        <v>97.30732331871809</v>
      </c>
      <c r="V75">
        <v>80.182758497730177</v>
      </c>
      <c r="W75" t="s">
        <v>152</v>
      </c>
      <c r="X75" t="s">
        <v>153</v>
      </c>
      <c r="Y75" t="s">
        <v>154</v>
      </c>
      <c r="Z75" t="s">
        <v>155</v>
      </c>
      <c r="AA75" t="s">
        <v>156</v>
      </c>
      <c r="AB75" t="s">
        <v>157</v>
      </c>
      <c r="AC75" t="s">
        <v>158</v>
      </c>
      <c r="AD75" t="s">
        <v>159</v>
      </c>
      <c r="AE75" t="s">
        <v>160</v>
      </c>
      <c r="AF75" t="s">
        <v>161</v>
      </c>
      <c r="AG75" t="s">
        <v>162</v>
      </c>
      <c r="AH75" t="s">
        <v>163</v>
      </c>
      <c r="AI75" t="s">
        <v>164</v>
      </c>
      <c r="AJ75" t="s">
        <v>165</v>
      </c>
      <c r="AK75" t="s">
        <v>166</v>
      </c>
      <c r="AL75" t="s">
        <v>167</v>
      </c>
      <c r="AM75" t="s">
        <v>168</v>
      </c>
      <c r="AN75" t="s">
        <v>169</v>
      </c>
      <c r="AO75" t="s">
        <v>170</v>
      </c>
      <c r="AP75">
        <v>93.251306071871525</v>
      </c>
      <c r="AQ75">
        <v>95.428388948435426</v>
      </c>
      <c r="AR75">
        <v>89.675241710769811</v>
      </c>
      <c r="AS75">
        <v>99.93476579175038</v>
      </c>
      <c r="AT75">
        <v>96.219087590744991</v>
      </c>
      <c r="AU75">
        <v>97.061778527248293</v>
      </c>
      <c r="AV75">
        <v>93.238587174917313</v>
      </c>
      <c r="AW75">
        <v>93.368516850971872</v>
      </c>
      <c r="AX75">
        <v>92.195088612444437</v>
      </c>
      <c r="AY75">
        <v>69.846153968534807</v>
      </c>
      <c r="AZ75">
        <v>98.488966473167025</v>
      </c>
      <c r="BA75">
        <v>100</v>
      </c>
      <c r="BB75">
        <v>29.75691280684249</v>
      </c>
      <c r="BC75">
        <v>98.170936671138548</v>
      </c>
      <c r="BD75">
        <v>99.691107423599362</v>
      </c>
      <c r="BE75">
        <v>94.572968803199757</v>
      </c>
      <c r="BF75">
        <v>96.920927688708019</v>
      </c>
      <c r="BG75">
        <v>99.184099372860004</v>
      </c>
      <c r="BH75">
        <v>97.314309381551396</v>
      </c>
      <c r="BI75"/>
      <c r="BJ75"/>
      <c r="BK75"/>
      <c r="BL75"/>
      <c r="BM75"/>
      <c r="BN75"/>
      <c r="BO75"/>
      <c r="BP75"/>
      <c r="BQ75"/>
      <c r="BR75"/>
      <c r="BS75"/>
      <c r="BT75"/>
      <c r="BU75"/>
      <c r="BV75"/>
      <c r="BW75"/>
      <c r="BX75"/>
      <c r="BY75"/>
      <c r="BZ75"/>
      <c r="CA75"/>
      <c r="CB75"/>
      <c r="CC75"/>
      <c r="CD75"/>
      <c r="CE75"/>
      <c r="CF75"/>
      <c r="CG75"/>
      <c r="CH75"/>
      <c r="CI75"/>
      <c r="CJ75"/>
      <c r="CK75"/>
      <c r="CL75"/>
      <c r="CM75"/>
      <c r="CN75"/>
      <c r="CO75"/>
      <c r="CP75"/>
    </row>
    <row r="76">
      <c r="A76" t="s">
        <v>405</v>
      </c>
      <c r="B76">
        <v>2005</v>
      </c>
      <c r="C76" t="s">
        <v>409</v>
      </c>
      <c r="D76">
        <v>33</v>
      </c>
      <c r="E76" t="s">
        <v>55</v>
      </c>
      <c r="F76" t="s">
        <v>49</v>
      </c>
      <c r="G76" t="s">
        <v>214</v>
      </c>
      <c r="H76">
        <v>26.77194314822378</v>
      </c>
      <c r="I76">
        <v>36.194464226744898</v>
      </c>
      <c r="J76">
        <v>44.319688716630097</v>
      </c>
      <c r="K76">
        <v>58.249478947651227</v>
      </c>
      <c r="L76">
        <v>84.784264304190671</v>
      </c>
      <c r="M76">
        <v>33.289082283397278</v>
      </c>
      <c r="N76">
        <v>58.077615166381257</v>
      </c>
      <c r="O76">
        <v>77.797873627967178</v>
      </c>
      <c r="P76">
        <v>89.924861242980356</v>
      </c>
      <c r="Q76">
        <v>94.386371818549947</v>
      </c>
      <c r="R76">
        <v>26.363111761044369</v>
      </c>
      <c r="S76">
        <v>35.209892973156563</v>
      </c>
      <c r="T76">
        <v>42.084675828933307</v>
      </c>
      <c r="U76">
        <v>52.157071248274498</v>
      </c>
      <c r="V76">
        <v>75.780734540001646</v>
      </c>
      <c r="W76" t="s">
        <v>152</v>
      </c>
      <c r="X76" t="s">
        <v>153</v>
      </c>
      <c r="Y76" t="s">
        <v>154</v>
      </c>
      <c r="Z76" t="s">
        <v>155</v>
      </c>
      <c r="AA76" t="s">
        <v>156</v>
      </c>
      <c r="AB76" t="s">
        <v>157</v>
      </c>
      <c r="AC76" t="s">
        <v>158</v>
      </c>
      <c r="AD76" t="s">
        <v>159</v>
      </c>
      <c r="AE76" t="s">
        <v>160</v>
      </c>
      <c r="AF76" t="s">
        <v>161</v>
      </c>
      <c r="AG76" t="s">
        <v>162</v>
      </c>
      <c r="AH76" t="s">
        <v>163</v>
      </c>
      <c r="AI76" t="s">
        <v>164</v>
      </c>
      <c r="AJ76" t="s">
        <v>165</v>
      </c>
      <c r="AK76" t="s">
        <v>166</v>
      </c>
      <c r="AL76" t="s">
        <v>167</v>
      </c>
      <c r="AM76" t="s">
        <v>168</v>
      </c>
      <c r="AN76" t="s">
        <v>169</v>
      </c>
      <c r="AO76" t="s">
        <v>170</v>
      </c>
      <c r="AP76">
        <v>32.866640069478557</v>
      </c>
      <c r="AQ76">
        <v>31.600567495638721</v>
      </c>
      <c r="AR76">
        <v>54.136244946731487</v>
      </c>
      <c r="AS76">
        <v>35.992567039810602</v>
      </c>
      <c r="AT76">
        <v>20.653793481759291</v>
      </c>
      <c r="AU76">
        <v>52.537498811644546</v>
      </c>
      <c r="AV76">
        <v>30.577759151503081</v>
      </c>
      <c r="AW76">
        <v>67.404554623688014</v>
      </c>
      <c r="AX76">
        <v>36.546386757731078</v>
      </c>
      <c r="AY76">
        <v>60.433227816640098</v>
      </c>
      <c r="AZ76">
        <v>21.18734988977377</v>
      </c>
      <c r="BA76">
        <v>12.86483129247654</v>
      </c>
      <c r="BB76">
        <v>92.20263532268919</v>
      </c>
      <c r="BC76">
        <v>16.322642442734249</v>
      </c>
      <c r="BD76">
        <v>62.044856137045393</v>
      </c>
      <c r="BE76">
        <v>30.027213831348661</v>
      </c>
      <c r="BF76">
        <v>51.692842256819723</v>
      </c>
      <c r="BG76">
        <v>83.175008272622193</v>
      </c>
      <c r="BH76">
        <v>33.123866419436602</v>
      </c>
      <c r="BI76"/>
      <c r="BJ76"/>
      <c r="BK76"/>
      <c r="BL76"/>
      <c r="BM76"/>
      <c r="BN76"/>
      <c r="BO76"/>
      <c r="BP76"/>
      <c r="BQ76"/>
      <c r="BR76"/>
      <c r="BS76"/>
      <c r="BT76"/>
      <c r="BU76"/>
      <c r="BV76"/>
      <c r="BW76"/>
      <c r="BX76"/>
      <c r="BY76"/>
      <c r="BZ76"/>
      <c r="CA76"/>
      <c r="CB76"/>
      <c r="CC76"/>
      <c r="CD76"/>
      <c r="CE76"/>
      <c r="CF76"/>
      <c r="CG76"/>
      <c r="CH76"/>
      <c r="CI76"/>
      <c r="CJ76"/>
      <c r="CK76"/>
      <c r="CL76"/>
      <c r="CM76"/>
      <c r="CN76"/>
      <c r="CO76"/>
      <c r="CP76"/>
    </row>
    <row r="77">
      <c r="A77" t="s">
        <v>405</v>
      </c>
      <c r="B77">
        <v>2005</v>
      </c>
      <c r="C77" t="s">
        <v>409</v>
      </c>
      <c r="D77">
        <v>34</v>
      </c>
      <c r="E77" t="s">
        <v>55</v>
      </c>
      <c r="F77" t="s">
        <v>48</v>
      </c>
      <c r="G77" t="s">
        <v>214</v>
      </c>
      <c r="H77">
        <v>73.228056851776444</v>
      </c>
      <c r="I77">
        <v>63.805535773255251</v>
      </c>
      <c r="J77">
        <v>55.680311283369669</v>
      </c>
      <c r="K77">
        <v>41.750521052348773</v>
      </c>
      <c r="L77">
        <v>15.215735695809339</v>
      </c>
      <c r="M77">
        <v>66.710917716602751</v>
      </c>
      <c r="N77">
        <v>41.922384833618942</v>
      </c>
      <c r="O77">
        <v>22.202126372032971</v>
      </c>
      <c r="P77">
        <v>10.0751387570196</v>
      </c>
      <c r="Q77">
        <v>5.613628181450129</v>
      </c>
      <c r="R77">
        <v>73.636888238955663</v>
      </c>
      <c r="S77">
        <v>64.790107026843486</v>
      </c>
      <c r="T77">
        <v>57.915324171066693</v>
      </c>
      <c r="U77">
        <v>47.84292875172558</v>
      </c>
      <c r="V77">
        <v>24.21926545999834</v>
      </c>
      <c r="W77" t="s">
        <v>152</v>
      </c>
      <c r="X77" t="s">
        <v>153</v>
      </c>
      <c r="Y77" t="s">
        <v>154</v>
      </c>
      <c r="Z77" t="s">
        <v>155</v>
      </c>
      <c r="AA77" t="s">
        <v>156</v>
      </c>
      <c r="AB77" t="s">
        <v>157</v>
      </c>
      <c r="AC77" t="s">
        <v>158</v>
      </c>
      <c r="AD77" t="s">
        <v>159</v>
      </c>
      <c r="AE77" t="s">
        <v>160</v>
      </c>
      <c r="AF77" t="s">
        <v>161</v>
      </c>
      <c r="AG77" t="s">
        <v>162</v>
      </c>
      <c r="AH77" t="s">
        <v>163</v>
      </c>
      <c r="AI77" t="s">
        <v>164</v>
      </c>
      <c r="AJ77" t="s">
        <v>165</v>
      </c>
      <c r="AK77" t="s">
        <v>166</v>
      </c>
      <c r="AL77" t="s">
        <v>167</v>
      </c>
      <c r="AM77" t="s">
        <v>168</v>
      </c>
      <c r="AN77" t="s">
        <v>169</v>
      </c>
      <c r="AO77" t="s">
        <v>170</v>
      </c>
      <c r="AP77">
        <v>67.13335993052128</v>
      </c>
      <c r="AQ77">
        <v>68.399432504361371</v>
      </c>
      <c r="AR77">
        <v>45.863755053268733</v>
      </c>
      <c r="AS77">
        <v>64.007432960189277</v>
      </c>
      <c r="AT77">
        <v>79.346206518240621</v>
      </c>
      <c r="AU77">
        <v>47.462501188355468</v>
      </c>
      <c r="AV77">
        <v>69.422240848496841</v>
      </c>
      <c r="AW77">
        <v>32.595445376311801</v>
      </c>
      <c r="AX77">
        <v>63.453613242268943</v>
      </c>
      <c r="AY77">
        <v>39.566772183360101</v>
      </c>
      <c r="AZ77">
        <v>78.812650110226187</v>
      </c>
      <c r="BA77">
        <v>87.135168707523363</v>
      </c>
      <c r="BB77">
        <v>7.7973646773107657</v>
      </c>
      <c r="BC77">
        <v>83.677357557265736</v>
      </c>
      <c r="BD77">
        <v>37.955143862954557</v>
      </c>
      <c r="BE77">
        <v>69.972786168651353</v>
      </c>
      <c r="BF77">
        <v>48.307157743180063</v>
      </c>
      <c r="BG77">
        <v>16.82499172737786</v>
      </c>
      <c r="BH77">
        <v>66.876133580563376</v>
      </c>
      <c r="BI77"/>
      <c r="BJ77"/>
      <c r="BK77"/>
      <c r="BL77"/>
      <c r="BM77"/>
      <c r="BN77"/>
      <c r="BO77"/>
      <c r="BP77"/>
      <c r="BQ77"/>
      <c r="BR77"/>
      <c r="BS77"/>
      <c r="BT77"/>
      <c r="BU77"/>
      <c r="BV77"/>
      <c r="BW77"/>
      <c r="BX77"/>
      <c r="BY77"/>
      <c r="BZ77"/>
      <c r="CA77"/>
      <c r="CB77"/>
      <c r="CC77"/>
      <c r="CD77"/>
      <c r="CE77"/>
      <c r="CF77"/>
      <c r="CG77"/>
      <c r="CH77"/>
      <c r="CI77"/>
      <c r="CJ77"/>
      <c r="CK77"/>
      <c r="CL77"/>
      <c r="CM77"/>
      <c r="CN77"/>
      <c r="CO77"/>
      <c r="CP77"/>
    </row>
    <row r="78">
      <c r="A78" t="s">
        <v>405</v>
      </c>
      <c r="B78">
        <v>2005</v>
      </c>
      <c r="C78" t="s">
        <v>409</v>
      </c>
      <c r="D78">
        <v>35</v>
      </c>
      <c r="E78" t="s">
        <v>174</v>
      </c>
      <c r="F78" t="s">
        <v>49</v>
      </c>
      <c r="G78" t="s">
        <v>214</v>
      </c>
      <c r="H78">
        <v>29.501687409634911</v>
      </c>
      <c r="I78">
        <v>46.057326185709982</v>
      </c>
      <c r="J78">
        <v>51.124246880719333</v>
      </c>
      <c r="K78">
        <v>66.618861893115167</v>
      </c>
      <c r="L78">
        <v>89.407267559672164</v>
      </c>
      <c r="M78">
        <v>41.770846348069313</v>
      </c>
      <c r="N78">
        <v>68.910109238415714</v>
      </c>
      <c r="O78">
        <v>81.936488624814345</v>
      </c>
      <c r="P78">
        <v>92.215821613512063</v>
      </c>
      <c r="Q78">
        <v>94.416087312567072</v>
      </c>
      <c r="R78">
        <v>28.792025925890432</v>
      </c>
      <c r="S78">
        <v>44.030960199416583</v>
      </c>
      <c r="T78">
        <v>49.468958157526423</v>
      </c>
      <c r="U78">
        <v>59.392131498068842</v>
      </c>
      <c r="V78">
        <v>83.622025849238895</v>
      </c>
      <c r="W78" t="s">
        <v>152</v>
      </c>
      <c r="X78" t="s">
        <v>153</v>
      </c>
      <c r="Y78" t="s">
        <v>154</v>
      </c>
      <c r="Z78" t="s">
        <v>155</v>
      </c>
      <c r="AA78" t="s">
        <v>156</v>
      </c>
      <c r="AB78" t="s">
        <v>157</v>
      </c>
      <c r="AC78" t="s">
        <v>158</v>
      </c>
      <c r="AD78" t="s">
        <v>159</v>
      </c>
      <c r="AE78" t="s">
        <v>160</v>
      </c>
      <c r="AF78" t="s">
        <v>161</v>
      </c>
      <c r="AG78" t="s">
        <v>162</v>
      </c>
      <c r="AH78" t="s">
        <v>163</v>
      </c>
      <c r="AI78" t="s">
        <v>164</v>
      </c>
      <c r="AJ78" t="s">
        <v>165</v>
      </c>
      <c r="AK78" t="s">
        <v>166</v>
      </c>
      <c r="AL78" t="s">
        <v>167</v>
      </c>
      <c r="AM78" t="s">
        <v>168</v>
      </c>
      <c r="AN78" t="s">
        <v>169</v>
      </c>
      <c r="AO78" t="s">
        <v>170</v>
      </c>
      <c r="AP78">
        <v>65.290996038945948</v>
      </c>
      <c r="AQ78">
        <v>40.436763406934531</v>
      </c>
      <c r="AR78">
        <v>53.625682002485867</v>
      </c>
      <c r="AS78">
        <v>39.03823753985651</v>
      </c>
      <c r="AT78">
        <v>28.379619827470439</v>
      </c>
      <c r="AU78">
        <v>50.977207063214102</v>
      </c>
      <c r="AV78">
        <v>45.313339611667487</v>
      </c>
      <c r="AW78">
        <v>76.863320097808113</v>
      </c>
      <c r="AX78">
        <v>39.152159658258867</v>
      </c>
      <c r="AY78">
        <v>66.158699760722499</v>
      </c>
      <c r="AZ78">
        <v>36.052785802003569</v>
      </c>
      <c r="BA78">
        <v>15.08684133245769</v>
      </c>
      <c r="BB78">
        <v>92.010935000966427</v>
      </c>
      <c r="BC78">
        <v>26.999343818825729</v>
      </c>
      <c r="BD78">
        <v>61.487698850750043</v>
      </c>
      <c r="BE78">
        <v>31.851398679850579</v>
      </c>
      <c r="BF78">
        <v>60.123733536167158</v>
      </c>
      <c r="BG78">
        <v>83.538986905824743</v>
      </c>
      <c r="BH78">
        <v>52.76691951858902</v>
      </c>
      <c r="BI78"/>
      <c r="BJ78"/>
      <c r="BK78"/>
      <c r="BL78"/>
      <c r="BM78"/>
      <c r="BN78"/>
      <c r="BO78"/>
      <c r="BP78"/>
      <c r="BQ78"/>
      <c r="BR78"/>
      <c r="BS78"/>
      <c r="BT78"/>
      <c r="BU78"/>
      <c r="BV78"/>
      <c r="BW78"/>
      <c r="BX78"/>
      <c r="BY78"/>
      <c r="BZ78"/>
      <c r="CA78"/>
      <c r="CB78"/>
      <c r="CC78"/>
      <c r="CD78"/>
      <c r="CE78"/>
      <c r="CF78"/>
      <c r="CG78"/>
      <c r="CH78"/>
      <c r="CI78"/>
      <c r="CJ78"/>
      <c r="CK78"/>
      <c r="CL78"/>
      <c r="CM78"/>
      <c r="CN78"/>
      <c r="CO78"/>
      <c r="CP78"/>
    </row>
    <row r="79">
      <c r="A79" t="s">
        <v>405</v>
      </c>
      <c r="B79">
        <v>2005</v>
      </c>
      <c r="C79" t="s">
        <v>409</v>
      </c>
      <c r="D79">
        <v>36</v>
      </c>
      <c r="E79" t="s">
        <v>174</v>
      </c>
      <c r="F79" t="s">
        <v>48</v>
      </c>
      <c r="G79" t="s">
        <v>214</v>
      </c>
      <c r="H79">
        <v>70.49831259036506</v>
      </c>
      <c r="I79">
        <v>53.942673814289968</v>
      </c>
      <c r="J79">
        <v>48.875753119280681</v>
      </c>
      <c r="K79">
        <v>33.381138106884492</v>
      </c>
      <c r="L79">
        <v>10.59273244032785</v>
      </c>
      <c r="M79">
        <v>58.229153651930737</v>
      </c>
      <c r="N79">
        <v>31.08989076158413</v>
      </c>
      <c r="O79">
        <v>18.06351137518573</v>
      </c>
      <c r="P79">
        <v>7.7841783864879641</v>
      </c>
      <c r="Q79">
        <v>5.5839126874329761</v>
      </c>
      <c r="R79">
        <v>71.207974074109444</v>
      </c>
      <c r="S79">
        <v>55.969039800583353</v>
      </c>
      <c r="T79">
        <v>50.531041842473499</v>
      </c>
      <c r="U79">
        <v>40.607868501930881</v>
      </c>
      <c r="V79">
        <v>16.377974150760931</v>
      </c>
      <c r="W79" t="s">
        <v>152</v>
      </c>
      <c r="X79" t="s">
        <v>153</v>
      </c>
      <c r="Y79" t="s">
        <v>154</v>
      </c>
      <c r="Z79" t="s">
        <v>155</v>
      </c>
      <c r="AA79" t="s">
        <v>156</v>
      </c>
      <c r="AB79" t="s">
        <v>157</v>
      </c>
      <c r="AC79" t="s">
        <v>158</v>
      </c>
      <c r="AD79" t="s">
        <v>159</v>
      </c>
      <c r="AE79" t="s">
        <v>160</v>
      </c>
      <c r="AF79" t="s">
        <v>161</v>
      </c>
      <c r="AG79" t="s">
        <v>162</v>
      </c>
      <c r="AH79" t="s">
        <v>163</v>
      </c>
      <c r="AI79" t="s">
        <v>164</v>
      </c>
      <c r="AJ79" t="s">
        <v>165</v>
      </c>
      <c r="AK79" t="s">
        <v>166</v>
      </c>
      <c r="AL79" t="s">
        <v>167</v>
      </c>
      <c r="AM79" t="s">
        <v>168</v>
      </c>
      <c r="AN79" t="s">
        <v>169</v>
      </c>
      <c r="AO79" t="s">
        <v>170</v>
      </c>
      <c r="AP79">
        <v>34.709003961054023</v>
      </c>
      <c r="AQ79">
        <v>59.563236593065433</v>
      </c>
      <c r="AR79">
        <v>46.374317997514261</v>
      </c>
      <c r="AS79">
        <v>60.961762460143362</v>
      </c>
      <c r="AT79">
        <v>71.620380172529508</v>
      </c>
      <c r="AU79">
        <v>49.022792936785933</v>
      </c>
      <c r="AV79">
        <v>54.686660388332363</v>
      </c>
      <c r="AW79">
        <v>23.136679902191879</v>
      </c>
      <c r="AX79">
        <v>60.847840341741183</v>
      </c>
      <c r="AY79">
        <v>33.841300239277643</v>
      </c>
      <c r="AZ79">
        <v>63.947214197996438</v>
      </c>
      <c r="BA79">
        <v>84.913158667542305</v>
      </c>
      <c r="BB79">
        <v>7.9890649990336042</v>
      </c>
      <c r="BC79">
        <v>73.000656181174222</v>
      </c>
      <c r="BD79">
        <v>38.512301149249893</v>
      </c>
      <c r="BE79">
        <v>68.14860132014941</v>
      </c>
      <c r="BF79">
        <v>39.876266463832913</v>
      </c>
      <c r="BG79">
        <v>16.461013094175328</v>
      </c>
      <c r="BH79">
        <v>47.233080481411079</v>
      </c>
      <c r="BI79"/>
      <c r="BJ79"/>
      <c r="BK79"/>
      <c r="BL79"/>
      <c r="BM79"/>
      <c r="BN79"/>
      <c r="BO79"/>
      <c r="BP79"/>
      <c r="BQ79"/>
      <c r="BR79"/>
      <c r="BS79"/>
      <c r="BT79"/>
      <c r="BU79"/>
      <c r="BV79"/>
      <c r="BW79"/>
      <c r="BX79"/>
      <c r="BY79"/>
      <c r="BZ79"/>
      <c r="CA79"/>
      <c r="CB79"/>
      <c r="CC79"/>
      <c r="CD79"/>
      <c r="CE79"/>
      <c r="CF79"/>
      <c r="CG79"/>
      <c r="CH79"/>
      <c r="CI79"/>
      <c r="CJ79"/>
      <c r="CK79"/>
      <c r="CL79"/>
      <c r="CM79"/>
      <c r="CN79"/>
      <c r="CO79"/>
      <c r="CP79"/>
    </row>
    <row r="80">
      <c r="A80" t="s">
        <v>405</v>
      </c>
      <c r="B80">
        <v>2005</v>
      </c>
      <c r="C80" t="s">
        <v>409</v>
      </c>
      <c r="D80">
        <v>37</v>
      </c>
      <c r="E80" t="s">
        <v>56</v>
      </c>
      <c r="F80" t="s">
        <v>49</v>
      </c>
      <c r="G80" t="s">
        <v>428</v>
      </c>
      <c r="H80">
        <v>4.2311169404051299</v>
      </c>
      <c r="I80">
        <v>2.4986324954269521</v>
      </c>
      <c r="J80">
        <v>2.299035616167687</v>
      </c>
      <c r="K80">
        <v>1.799777047196554</v>
      </c>
      <c r="L80">
        <v>0.58782307100337428</v>
      </c>
      <c r="M80">
        <v>3.5455194317102512</v>
      </c>
      <c r="N80">
        <v>0.86702671025176425</v>
      </c>
      <c r="O80">
        <v>0.225017024033767</v>
      </c>
      <c r="P80">
        <v>0.27469961762803702</v>
      </c>
      <c r="Q80">
        <v>0</v>
      </c>
      <c r="R80">
        <v>4.4687937077258004</v>
      </c>
      <c r="S80">
        <v>2.6604462084122389</v>
      </c>
      <c r="T80">
        <v>2.0750875593115801</v>
      </c>
      <c r="U80">
        <v>2.4006149394520881</v>
      </c>
      <c r="V80">
        <v>0.99199077946042302</v>
      </c>
      <c r="W80" t="s">
        <v>152</v>
      </c>
      <c r="X80" t="s">
        <v>153</v>
      </c>
      <c r="Y80" t="s">
        <v>154</v>
      </c>
      <c r="Z80" t="s">
        <v>155</v>
      </c>
      <c r="AA80" t="s">
        <v>156</v>
      </c>
      <c r="AB80" t="s">
        <v>157</v>
      </c>
      <c r="AC80" t="s">
        <v>158</v>
      </c>
      <c r="AD80" t="s">
        <v>159</v>
      </c>
      <c r="AE80" t="s">
        <v>160</v>
      </c>
      <c r="AF80" t="s">
        <v>161</v>
      </c>
      <c r="AG80" t="s">
        <v>162</v>
      </c>
      <c r="AH80" t="s">
        <v>163</v>
      </c>
      <c r="AI80" t="s">
        <v>164</v>
      </c>
      <c r="AJ80" t="s">
        <v>165</v>
      </c>
      <c r="AK80" t="s">
        <v>166</v>
      </c>
      <c r="AL80" t="s">
        <v>167</v>
      </c>
      <c r="AM80" t="s">
        <v>168</v>
      </c>
      <c r="AN80" t="s">
        <v>169</v>
      </c>
      <c r="AO80" t="s">
        <v>170</v>
      </c>
      <c r="AP80">
        <v>4.0505682521338811</v>
      </c>
      <c r="AQ80">
        <v>1.9698425902325349</v>
      </c>
      <c r="AR80">
        <v>0.25464069332942252</v>
      </c>
      <c r="AS80">
        <v>7.8987111521458289</v>
      </c>
      <c r="AT80">
        <v>4.6968020851424974</v>
      </c>
      <c r="AU80">
        <v>0.1313135999124764</v>
      </c>
      <c r="AV80">
        <v>4.2803217476827076</v>
      </c>
      <c r="AW80">
        <v>0.9092672841601751</v>
      </c>
      <c r="AX80">
        <v>1.0444569750324999</v>
      </c>
      <c r="AY80">
        <v>2.8697335274953342</v>
      </c>
      <c r="AZ80">
        <v>6.4076741586566452</v>
      </c>
      <c r="BA80">
        <v>24.80119473051634</v>
      </c>
      <c r="BB80">
        <v>0</v>
      </c>
      <c r="BC80">
        <v>0.76228137985978739</v>
      </c>
      <c r="BD80">
        <v>1.350507023091412</v>
      </c>
      <c r="BE80">
        <v>1.237172366430985</v>
      </c>
      <c r="BF80">
        <v>0.71485431270977373</v>
      </c>
      <c r="BG80">
        <v>0.089762819539905406</v>
      </c>
      <c r="BH80">
        <v>6.0776576750773499</v>
      </c>
      <c r="BI80"/>
      <c r="BJ80"/>
      <c r="BK80"/>
      <c r="BL80"/>
      <c r="BM80"/>
      <c r="BN80"/>
      <c r="BO80"/>
      <c r="BP80"/>
      <c r="BQ80"/>
      <c r="BR80"/>
      <c r="BS80"/>
      <c r="BT80"/>
      <c r="BU80"/>
      <c r="BV80"/>
      <c r="BW80"/>
      <c r="BX80"/>
      <c r="BY80"/>
      <c r="BZ80"/>
      <c r="CA80"/>
      <c r="CB80"/>
      <c r="CC80"/>
      <c r="CD80"/>
      <c r="CE80"/>
      <c r="CF80"/>
      <c r="CG80"/>
      <c r="CH80"/>
      <c r="CI80"/>
      <c r="CJ80"/>
      <c r="CK80"/>
      <c r="CL80"/>
      <c r="CM80"/>
      <c r="CN80"/>
      <c r="CO80"/>
      <c r="CP80"/>
    </row>
    <row r="81">
      <c r="A81" t="s">
        <v>405</v>
      </c>
      <c r="B81">
        <v>2005</v>
      </c>
      <c r="C81" t="s">
        <v>409</v>
      </c>
      <c r="D81">
        <v>38</v>
      </c>
      <c r="E81" t="s">
        <v>56</v>
      </c>
      <c r="F81" t="s">
        <v>48</v>
      </c>
      <c r="G81" t="s">
        <v>214</v>
      </c>
      <c r="H81">
        <v>95.768883059594856</v>
      </c>
      <c r="I81">
        <v>97.501367504573039</v>
      </c>
      <c r="J81">
        <v>97.700964383832329</v>
      </c>
      <c r="K81">
        <v>98.200222952803387</v>
      </c>
      <c r="L81">
        <v>99.412176928996629</v>
      </c>
      <c r="M81">
        <v>96.454480568289796</v>
      </c>
      <c r="N81">
        <v>99.13297328974825</v>
      </c>
      <c r="O81">
        <v>99.774982975966225</v>
      </c>
      <c r="P81">
        <v>99.725300382371969</v>
      </c>
      <c r="Q81">
        <v>100</v>
      </c>
      <c r="R81">
        <v>95.531206292274234</v>
      </c>
      <c r="S81">
        <v>97.33955379158769</v>
      </c>
      <c r="T81">
        <v>97.924912440688445</v>
      </c>
      <c r="U81">
        <v>97.599385060547917</v>
      </c>
      <c r="V81">
        <v>99.008009220539535</v>
      </c>
      <c r="W81" t="s">
        <v>152</v>
      </c>
      <c r="X81" t="s">
        <v>153</v>
      </c>
      <c r="Y81" t="s">
        <v>154</v>
      </c>
      <c r="Z81" t="s">
        <v>155</v>
      </c>
      <c r="AA81" t="s">
        <v>156</v>
      </c>
      <c r="AB81" t="s">
        <v>157</v>
      </c>
      <c r="AC81" t="s">
        <v>158</v>
      </c>
      <c r="AD81" t="s">
        <v>159</v>
      </c>
      <c r="AE81" t="s">
        <v>160</v>
      </c>
      <c r="AF81" t="s">
        <v>161</v>
      </c>
      <c r="AG81" t="s">
        <v>162</v>
      </c>
      <c r="AH81" t="s">
        <v>163</v>
      </c>
      <c r="AI81" t="s">
        <v>164</v>
      </c>
      <c r="AJ81" t="s">
        <v>165</v>
      </c>
      <c r="AK81" t="s">
        <v>166</v>
      </c>
      <c r="AL81" t="s">
        <v>167</v>
      </c>
      <c r="AM81" t="s">
        <v>168</v>
      </c>
      <c r="AN81" t="s">
        <v>169</v>
      </c>
      <c r="AO81" t="s">
        <v>170</v>
      </c>
      <c r="AP81">
        <v>95.949431747866086</v>
      </c>
      <c r="AQ81">
        <v>98.030157409767455</v>
      </c>
      <c r="AR81">
        <v>99.745359306670593</v>
      </c>
      <c r="AS81">
        <v>92.10128884785405</v>
      </c>
      <c r="AT81">
        <v>95.303197914857492</v>
      </c>
      <c r="AU81">
        <v>99.868686400087526</v>
      </c>
      <c r="AV81">
        <v>95.719678252317266</v>
      </c>
      <c r="AW81">
        <v>99.090732715839863</v>
      </c>
      <c r="AX81">
        <v>98.955543024967497</v>
      </c>
      <c r="AY81">
        <v>97.130266472504672</v>
      </c>
      <c r="AZ81">
        <v>93.592325841343268</v>
      </c>
      <c r="BA81">
        <v>75.198805269483557</v>
      </c>
      <c r="BB81">
        <v>100</v>
      </c>
      <c r="BC81">
        <v>99.2377186201402</v>
      </c>
      <c r="BD81">
        <v>98.649492976908547</v>
      </c>
      <c r="BE81">
        <v>98.762827633569046</v>
      </c>
      <c r="BF81">
        <v>99.285145687290239</v>
      </c>
      <c r="BG81">
        <v>99.910237180460086</v>
      </c>
      <c r="BH81">
        <v>93.922342324922639</v>
      </c>
      <c r="BI81"/>
      <c r="BJ81"/>
      <c r="BK81"/>
      <c r="BL81"/>
      <c r="BM81"/>
      <c r="BN81"/>
      <c r="BO81"/>
      <c r="BP81"/>
      <c r="BQ81"/>
      <c r="BR81"/>
      <c r="BS81"/>
      <c r="BT81"/>
      <c r="BU81"/>
      <c r="BV81"/>
      <c r="BW81"/>
      <c r="BX81"/>
      <c r="BY81"/>
      <c r="BZ81"/>
      <c r="CA81"/>
      <c r="CB81"/>
      <c r="CC81"/>
      <c r="CD81"/>
      <c r="CE81"/>
      <c r="CF81"/>
      <c r="CG81"/>
      <c r="CH81"/>
      <c r="CI81"/>
      <c r="CJ81"/>
      <c r="CK81"/>
      <c r="CL81"/>
      <c r="CM81"/>
      <c r="CN81"/>
      <c r="CO81"/>
      <c r="CP81"/>
    </row>
    <row r="82">
      <c r="A82" t="s">
        <v>405</v>
      </c>
      <c r="B82">
        <v>2005</v>
      </c>
      <c r="C82" t="s">
        <v>409</v>
      </c>
      <c r="D82">
        <v>49</v>
      </c>
      <c r="E82" t="s">
        <v>177</v>
      </c>
      <c r="F82" t="s">
        <v>178</v>
      </c>
      <c r="G82" t="s">
        <v>214</v>
      </c>
      <c r="H82">
        <v>0.46413121640873622</v>
      </c>
      <c r="I82">
        <v>0.66795854290724366</v>
      </c>
      <c r="J82">
        <v>1.3512349632330569</v>
      </c>
      <c r="K82">
        <v>2.8995225759430849</v>
      </c>
      <c r="L82">
        <v>39.631794531136279</v>
      </c>
      <c r="M82">
        <v>3.919773599282232</v>
      </c>
      <c r="N82">
        <v>14.154948725603729</v>
      </c>
      <c r="O82">
        <v>36.252566490489201</v>
      </c>
      <c r="P82">
        <v>65.648241403095597</v>
      </c>
      <c r="Q82">
        <v>78.63276934672804</v>
      </c>
      <c r="R82">
        <v>0.28463944907826721</v>
      </c>
      <c r="S82">
        <v>0.37810689461166069</v>
      </c>
      <c r="T82">
        <v>0.87358663096510081</v>
      </c>
      <c r="U82">
        <v>0.86663303123263136</v>
      </c>
      <c r="V82">
        <v>14.74261548495736</v>
      </c>
      <c r="W82" t="s">
        <v>152</v>
      </c>
      <c r="X82" t="s">
        <v>153</v>
      </c>
      <c r="Y82" t="s">
        <v>154</v>
      </c>
      <c r="Z82" t="s">
        <v>155</v>
      </c>
      <c r="AA82" t="s">
        <v>156</v>
      </c>
      <c r="AB82" t="s">
        <v>157</v>
      </c>
      <c r="AC82" t="s">
        <v>158</v>
      </c>
      <c r="AD82" t="s">
        <v>159</v>
      </c>
      <c r="AE82" t="s">
        <v>160</v>
      </c>
      <c r="AF82" t="s">
        <v>161</v>
      </c>
      <c r="AG82" t="s">
        <v>162</v>
      </c>
      <c r="AH82" t="s">
        <v>163</v>
      </c>
      <c r="AI82" t="s">
        <v>164</v>
      </c>
      <c r="AJ82" t="s">
        <v>165</v>
      </c>
      <c r="AK82" t="s">
        <v>166</v>
      </c>
      <c r="AL82" t="s">
        <v>167</v>
      </c>
      <c r="AM82" t="s">
        <v>168</v>
      </c>
      <c r="AN82" t="s">
        <v>169</v>
      </c>
      <c r="AO82" t="s">
        <v>170</v>
      </c>
      <c r="AP82">
        <v>3.4314708771522091</v>
      </c>
      <c r="AQ82">
        <v>4.494328695478921</v>
      </c>
      <c r="AR82">
        <v>5.674703501998553</v>
      </c>
      <c r="AS82">
        <v>0.0114091706961968</v>
      </c>
      <c r="AT82">
        <v>2.6090806471633412</v>
      </c>
      <c r="AU82">
        <v>1.1194654711022489</v>
      </c>
      <c r="AV82">
        <v>4.2113421227144148</v>
      </c>
      <c r="AW82">
        <v>3.0128144866648898</v>
      </c>
      <c r="AX82">
        <v>5.2149046431702191</v>
      </c>
      <c r="AY82">
        <v>28.044680205713131</v>
      </c>
      <c r="AZ82">
        <v>1.3259199997236619</v>
      </c>
      <c r="BA82">
        <v>0</v>
      </c>
      <c r="BB82">
        <v>66.419996340803934</v>
      </c>
      <c r="BC82">
        <v>1.0625141003744389</v>
      </c>
      <c r="BD82">
        <v>0.15444628820031481</v>
      </c>
      <c r="BE82">
        <v>1.3483509431528551</v>
      </c>
      <c r="BF82">
        <v>3.0790723112920042</v>
      </c>
      <c r="BG82">
        <v>0.5502727084325767</v>
      </c>
      <c r="BH82">
        <v>2.0262359556560141</v>
      </c>
      <c r="BI82"/>
      <c r="BJ82"/>
      <c r="BK82"/>
      <c r="BL82"/>
      <c r="BM82"/>
      <c r="BN82"/>
      <c r="BO82"/>
      <c r="BP82"/>
      <c r="BQ82"/>
      <c r="BR82"/>
      <c r="BS82"/>
      <c r="BT82"/>
      <c r="BU82"/>
      <c r="BV82"/>
      <c r="BW82"/>
      <c r="BX82"/>
      <c r="BY82"/>
      <c r="BZ82"/>
      <c r="CA82"/>
      <c r="CB82"/>
      <c r="CC82"/>
      <c r="CD82"/>
      <c r="CE82"/>
      <c r="CF82"/>
      <c r="CG82"/>
      <c r="CH82"/>
      <c r="CI82"/>
      <c r="CJ82"/>
      <c r="CK82"/>
      <c r="CL82"/>
      <c r="CM82"/>
      <c r="CN82"/>
      <c r="CO82"/>
      <c r="CP82"/>
    </row>
    <row r="83">
      <c r="A83" t="s">
        <v>405</v>
      </c>
      <c r="B83">
        <v>2005</v>
      </c>
      <c r="C83" t="s">
        <v>409</v>
      </c>
      <c r="D83">
        <v>50</v>
      </c>
      <c r="E83" t="s">
        <v>177</v>
      </c>
      <c r="F83" t="s">
        <v>179</v>
      </c>
      <c r="G83" t="s">
        <v>214</v>
      </c>
      <c r="H83">
        <v>0.39115636099248269</v>
      </c>
      <c r="I83">
        <v>1.0319856591080361</v>
      </c>
      <c r="J83">
        <v>1.3693482253225731</v>
      </c>
      <c r="K83">
        <v>2.494432074918846</v>
      </c>
      <c r="L83">
        <v>3.7753754336501562</v>
      </c>
      <c r="M83">
        <v>1.665773449072214</v>
      </c>
      <c r="N83">
        <v>3.7762956305541149</v>
      </c>
      <c r="O83">
        <v>4.6975810725499301</v>
      </c>
      <c r="P83">
        <v>1.053470267081646</v>
      </c>
      <c r="Q83">
        <v>1.121039647927861</v>
      </c>
      <c r="R83">
        <v>0.29864730178343102</v>
      </c>
      <c r="S83">
        <v>1.1886539050712199</v>
      </c>
      <c r="T83">
        <v>0.66924154698816607</v>
      </c>
      <c r="U83">
        <v>1.58282142441731</v>
      </c>
      <c r="V83">
        <v>4.7316152323302658</v>
      </c>
      <c r="W83" t="s">
        <v>152</v>
      </c>
      <c r="X83" t="s">
        <v>153</v>
      </c>
      <c r="Y83" t="s">
        <v>154</v>
      </c>
      <c r="Z83" t="s">
        <v>155</v>
      </c>
      <c r="AA83" t="s">
        <v>156</v>
      </c>
      <c r="AB83" t="s">
        <v>157</v>
      </c>
      <c r="AC83" t="s">
        <v>158</v>
      </c>
      <c r="AD83" t="s">
        <v>159</v>
      </c>
      <c r="AE83" t="s">
        <v>160</v>
      </c>
      <c r="AF83" t="s">
        <v>161</v>
      </c>
      <c r="AG83" t="s">
        <v>162</v>
      </c>
      <c r="AH83" t="s">
        <v>163</v>
      </c>
      <c r="AI83" t="s">
        <v>164</v>
      </c>
      <c r="AJ83" t="s">
        <v>165</v>
      </c>
      <c r="AK83" t="s">
        <v>166</v>
      </c>
      <c r="AL83" t="s">
        <v>167</v>
      </c>
      <c r="AM83" t="s">
        <v>168</v>
      </c>
      <c r="AN83" t="s">
        <v>169</v>
      </c>
      <c r="AO83" t="s">
        <v>170</v>
      </c>
      <c r="AP83">
        <v>1.6006985944227241</v>
      </c>
      <c r="AQ83">
        <v>0.077282356085668399</v>
      </c>
      <c r="AR83">
        <v>4.650054787231876</v>
      </c>
      <c r="AS83">
        <v>0.053845700573280697</v>
      </c>
      <c r="AT83">
        <v>1.171831762091663</v>
      </c>
      <c r="AU83">
        <v>0.64331725699209774</v>
      </c>
      <c r="AV83">
        <v>1.9954614013478791</v>
      </c>
      <c r="AW83">
        <v>3.6186686623632882</v>
      </c>
      <c r="AX83">
        <v>2.590006744385251</v>
      </c>
      <c r="AY83">
        <v>2.1091658257523149</v>
      </c>
      <c r="AZ83">
        <v>0.18511352710936049</v>
      </c>
      <c r="BA83">
        <v>0</v>
      </c>
      <c r="BB83">
        <v>3.6703365515155819</v>
      </c>
      <c r="BC83">
        <v>0.7665492284870763</v>
      </c>
      <c r="BD83">
        <v>0.15444628820031481</v>
      </c>
      <c r="BE83">
        <v>4.0786802536474571</v>
      </c>
      <c r="BF83">
        <v>0</v>
      </c>
      <c r="BG83">
        <v>0.036684847228838503</v>
      </c>
      <c r="BH83">
        <v>0.1001187198912743</v>
      </c>
      <c r="BI83"/>
      <c r="BJ83"/>
      <c r="BK83"/>
      <c r="BL83"/>
      <c r="BM83"/>
      <c r="BN83"/>
      <c r="BO83"/>
      <c r="BP83"/>
      <c r="BQ83"/>
      <c r="BR83"/>
      <c r="BS83"/>
      <c r="BT83"/>
      <c r="BU83"/>
      <c r="BV83"/>
      <c r="BW83"/>
      <c r="BX83"/>
      <c r="BY83"/>
      <c r="BZ83"/>
      <c r="CA83"/>
      <c r="CB83"/>
      <c r="CC83"/>
      <c r="CD83"/>
      <c r="CE83"/>
      <c r="CF83"/>
      <c r="CG83"/>
      <c r="CH83"/>
      <c r="CI83"/>
      <c r="CJ83"/>
      <c r="CK83"/>
      <c r="CL83"/>
      <c r="CM83"/>
      <c r="CN83"/>
      <c r="CO83"/>
      <c r="CP83"/>
    </row>
    <row r="84">
      <c r="A84" t="s">
        <v>405</v>
      </c>
      <c r="B84">
        <v>2005</v>
      </c>
      <c r="C84" t="s">
        <v>409</v>
      </c>
      <c r="D84">
        <v>51</v>
      </c>
      <c r="E84" t="s">
        <v>177</v>
      </c>
      <c r="F84" t="s">
        <v>180</v>
      </c>
      <c r="G84" t="s">
        <v>214</v>
      </c>
      <c r="H84">
        <v>0.088531110075174599</v>
      </c>
      <c r="I84">
        <v>0.23069955723949931</v>
      </c>
      <c r="J84">
        <v>0.18586201205324479</v>
      </c>
      <c r="K84">
        <v>0.16341741100092319</v>
      </c>
      <c r="L84">
        <v>0.41013124878557933</v>
      </c>
      <c r="M84">
        <v>0</v>
      </c>
      <c r="N84">
        <v>0.52109158876117956</v>
      </c>
      <c r="O84">
        <v>0.72244519519987616</v>
      </c>
      <c r="P84">
        <v>0.15925517475687709</v>
      </c>
      <c r="Q84">
        <v>0</v>
      </c>
      <c r="R84">
        <v>0.078340289319691794</v>
      </c>
      <c r="S84">
        <v>0.21892726886398431</v>
      </c>
      <c r="T84">
        <v>0.13603857783286999</v>
      </c>
      <c r="U84">
        <v>0.24322222563197901</v>
      </c>
      <c r="V84">
        <v>0.34301078498234688</v>
      </c>
      <c r="W84" t="s">
        <v>152</v>
      </c>
      <c r="X84" t="s">
        <v>153</v>
      </c>
      <c r="Y84" t="s">
        <v>154</v>
      </c>
      <c r="Z84" t="s">
        <v>155</v>
      </c>
      <c r="AA84" t="s">
        <v>156</v>
      </c>
      <c r="AB84" t="s">
        <v>157</v>
      </c>
      <c r="AC84" t="s">
        <v>158</v>
      </c>
      <c r="AD84" t="s">
        <v>159</v>
      </c>
      <c r="AE84" t="s">
        <v>160</v>
      </c>
      <c r="AF84" t="s">
        <v>161</v>
      </c>
      <c r="AG84" t="s">
        <v>162</v>
      </c>
      <c r="AH84" t="s">
        <v>163</v>
      </c>
      <c r="AI84" t="s">
        <v>164</v>
      </c>
      <c r="AJ84" t="s">
        <v>165</v>
      </c>
      <c r="AK84" t="s">
        <v>166</v>
      </c>
      <c r="AL84" t="s">
        <v>167</v>
      </c>
      <c r="AM84" t="s">
        <v>168</v>
      </c>
      <c r="AN84" t="s">
        <v>169</v>
      </c>
      <c r="AO84" t="s">
        <v>170</v>
      </c>
      <c r="AP84">
        <v>1.7165244565535041</v>
      </c>
      <c r="AQ84">
        <v>0</v>
      </c>
      <c r="AR84">
        <v>0</v>
      </c>
      <c r="AS84">
        <v>0</v>
      </c>
      <c r="AT84">
        <v>0</v>
      </c>
      <c r="AU84">
        <v>1.175438744657362</v>
      </c>
      <c r="AV84">
        <v>0.5546093010203117</v>
      </c>
      <c r="AW84">
        <v>0</v>
      </c>
      <c r="AX84">
        <v>0</v>
      </c>
      <c r="AY84">
        <v>0</v>
      </c>
      <c r="AZ84">
        <v>0</v>
      </c>
      <c r="BA84">
        <v>0</v>
      </c>
      <c r="BB84">
        <v>0.1527543008381731</v>
      </c>
      <c r="BC84">
        <v>0</v>
      </c>
      <c r="BD84">
        <v>0</v>
      </c>
      <c r="BE84">
        <v>0</v>
      </c>
      <c r="BF84">
        <v>0</v>
      </c>
      <c r="BG84">
        <v>0.2289430714785721</v>
      </c>
      <c r="BH84">
        <v>0.55933594290131172</v>
      </c>
      <c r="BI84"/>
      <c r="BJ84"/>
      <c r="BK84"/>
      <c r="BL84"/>
      <c r="BM84"/>
      <c r="BN84"/>
      <c r="BO84"/>
      <c r="BP84"/>
      <c r="BQ84"/>
      <c r="BR84"/>
      <c r="BS84"/>
      <c r="BT84"/>
      <c r="BU84"/>
      <c r="BV84"/>
      <c r="BW84"/>
      <c r="BX84"/>
      <c r="BY84"/>
      <c r="BZ84"/>
      <c r="CA84"/>
      <c r="CB84"/>
      <c r="CC84"/>
      <c r="CD84"/>
      <c r="CE84"/>
      <c r="CF84"/>
      <c r="CG84"/>
      <c r="CH84"/>
      <c r="CI84"/>
      <c r="CJ84"/>
      <c r="CK84"/>
      <c r="CL84"/>
      <c r="CM84"/>
      <c r="CN84"/>
      <c r="CO84"/>
      <c r="CP84"/>
    </row>
    <row r="85">
      <c r="A85" t="s">
        <v>405</v>
      </c>
      <c r="B85">
        <v>2005</v>
      </c>
      <c r="C85" t="s">
        <v>409</v>
      </c>
      <c r="D85">
        <v>52</v>
      </c>
      <c r="E85" t="s">
        <v>177</v>
      </c>
      <c r="F85" t="s">
        <v>181</v>
      </c>
      <c r="G85" t="s">
        <v>214</v>
      </c>
      <c r="H85">
        <v>34.322539343839942</v>
      </c>
      <c r="I85">
        <v>33.857076964899683</v>
      </c>
      <c r="J85">
        <v>29.776395137007171</v>
      </c>
      <c r="K85">
        <v>28.37251209795647</v>
      </c>
      <c r="L85">
        <v>17.11268421260619</v>
      </c>
      <c r="M85">
        <v>26.07014468846031</v>
      </c>
      <c r="N85">
        <v>23.37988461777536</v>
      </c>
      <c r="O85">
        <v>18.508417042206759</v>
      </c>
      <c r="P85">
        <v>10.879168940120801</v>
      </c>
      <c r="Q85">
        <v>6.4959858065938247</v>
      </c>
      <c r="R85">
        <v>35.319482617398393</v>
      </c>
      <c r="S85">
        <v>33.715462843864991</v>
      </c>
      <c r="T85">
        <v>31.059944599156609</v>
      </c>
      <c r="U85">
        <v>30.01474453563252</v>
      </c>
      <c r="V85">
        <v>23.875865485611659</v>
      </c>
      <c r="W85" t="s">
        <v>152</v>
      </c>
      <c r="X85" t="s">
        <v>153</v>
      </c>
      <c r="Y85" t="s">
        <v>154</v>
      </c>
      <c r="Z85" t="s">
        <v>155</v>
      </c>
      <c r="AA85" t="s">
        <v>156</v>
      </c>
      <c r="AB85" t="s">
        <v>157</v>
      </c>
      <c r="AC85" t="s">
        <v>158</v>
      </c>
      <c r="AD85" t="s">
        <v>159</v>
      </c>
      <c r="AE85" t="s">
        <v>160</v>
      </c>
      <c r="AF85" t="s">
        <v>161</v>
      </c>
      <c r="AG85" t="s">
        <v>162</v>
      </c>
      <c r="AH85" t="s">
        <v>163</v>
      </c>
      <c r="AI85" t="s">
        <v>164</v>
      </c>
      <c r="AJ85" t="s">
        <v>165</v>
      </c>
      <c r="AK85" t="s">
        <v>166</v>
      </c>
      <c r="AL85" t="s">
        <v>167</v>
      </c>
      <c r="AM85" t="s">
        <v>168</v>
      </c>
      <c r="AN85" t="s">
        <v>169</v>
      </c>
      <c r="AO85" t="s">
        <v>170</v>
      </c>
      <c r="AP85">
        <v>3.6963087410914679</v>
      </c>
      <c r="AQ85">
        <v>18.132638930507699</v>
      </c>
      <c r="AR85">
        <v>23.393052187346779</v>
      </c>
      <c r="AS85">
        <v>37.746511513534088</v>
      </c>
      <c r="AT85">
        <v>33.746292022525488</v>
      </c>
      <c r="AU85">
        <v>12.24594723786779</v>
      </c>
      <c r="AV85">
        <v>17.165162129456171</v>
      </c>
      <c r="AW85">
        <v>18.71829382130559</v>
      </c>
      <c r="AX85">
        <v>20.60754947151802</v>
      </c>
      <c r="AY85">
        <v>1.8921449283636891</v>
      </c>
      <c r="AZ85">
        <v>14.384564641653791</v>
      </c>
      <c r="BA85">
        <v>47.057963816445003</v>
      </c>
      <c r="BB85">
        <v>6.3395890571203077</v>
      </c>
      <c r="BC85">
        <v>18.136924875962499</v>
      </c>
      <c r="BD85">
        <v>85.4279621437488</v>
      </c>
      <c r="BE85">
        <v>6.7514807639512719</v>
      </c>
      <c r="BF85">
        <v>37.909178045181548</v>
      </c>
      <c r="BG85">
        <v>92.755599417224118</v>
      </c>
      <c r="BH85">
        <v>28.901872999734191</v>
      </c>
      <c r="BI85"/>
      <c r="BJ85"/>
      <c r="BK85"/>
      <c r="BL85"/>
      <c r="BM85"/>
      <c r="BN85"/>
      <c r="BO85"/>
      <c r="BP85"/>
      <c r="BQ85"/>
      <c r="BR85"/>
      <c r="BS85"/>
      <c r="BT85"/>
      <c r="BU85"/>
      <c r="BV85"/>
      <c r="BW85"/>
      <c r="BX85"/>
      <c r="BY85"/>
      <c r="BZ85"/>
      <c r="CA85"/>
      <c r="CB85"/>
      <c r="CC85"/>
      <c r="CD85"/>
      <c r="CE85"/>
      <c r="CF85"/>
      <c r="CG85"/>
      <c r="CH85"/>
      <c r="CI85"/>
      <c r="CJ85"/>
      <c r="CK85"/>
      <c r="CL85"/>
      <c r="CM85"/>
      <c r="CN85"/>
      <c r="CO85"/>
      <c r="CP85"/>
    </row>
    <row r="86">
      <c r="A86" t="s">
        <v>405</v>
      </c>
      <c r="B86">
        <v>2005</v>
      </c>
      <c r="C86" t="s">
        <v>409</v>
      </c>
      <c r="D86">
        <v>53</v>
      </c>
      <c r="E86" t="s">
        <v>177</v>
      </c>
      <c r="F86" t="s">
        <v>182</v>
      </c>
      <c r="G86" t="s">
        <v>214</v>
      </c>
      <c r="H86">
        <v>14.8267428444945</v>
      </c>
      <c r="I86">
        <v>14.306751703366199</v>
      </c>
      <c r="J86">
        <v>14.09807244758589</v>
      </c>
      <c r="K86">
        <v>14.64415859218853</v>
      </c>
      <c r="L86">
        <v>5.5113983384500322</v>
      </c>
      <c r="M86">
        <v>15.278185077468949</v>
      </c>
      <c r="N86">
        <v>8.7830638658609939</v>
      </c>
      <c r="O86">
        <v>7.2427542430761038</v>
      </c>
      <c r="P86">
        <v>2.2297739682807109</v>
      </c>
      <c r="Q86">
        <v>0.29411990768769752</v>
      </c>
      <c r="R86">
        <v>14.41236336111303</v>
      </c>
      <c r="S86">
        <v>14.938833759147631</v>
      </c>
      <c r="T86">
        <v>13.67985956204185</v>
      </c>
      <c r="U86">
        <v>15.37526514115549</v>
      </c>
      <c r="V86">
        <v>10.345616752279829</v>
      </c>
      <c r="W86" t="s">
        <v>152</v>
      </c>
      <c r="X86" t="s">
        <v>153</v>
      </c>
      <c r="Y86" t="s">
        <v>154</v>
      </c>
      <c r="Z86" t="s">
        <v>155</v>
      </c>
      <c r="AA86" t="s">
        <v>156</v>
      </c>
      <c r="AB86" t="s">
        <v>157</v>
      </c>
      <c r="AC86" t="s">
        <v>158</v>
      </c>
      <c r="AD86" t="s">
        <v>159</v>
      </c>
      <c r="AE86" t="s">
        <v>160</v>
      </c>
      <c r="AF86" t="s">
        <v>161</v>
      </c>
      <c r="AG86" t="s">
        <v>162</v>
      </c>
      <c r="AH86" t="s">
        <v>163</v>
      </c>
      <c r="AI86" t="s">
        <v>164</v>
      </c>
      <c r="AJ86" t="s">
        <v>165</v>
      </c>
      <c r="AK86" t="s">
        <v>166</v>
      </c>
      <c r="AL86" t="s">
        <v>167</v>
      </c>
      <c r="AM86" t="s">
        <v>168</v>
      </c>
      <c r="AN86" t="s">
        <v>169</v>
      </c>
      <c r="AO86" t="s">
        <v>170</v>
      </c>
      <c r="AP86">
        <v>6.9724191824203547</v>
      </c>
      <c r="AQ86">
        <v>2.0465629491073041</v>
      </c>
      <c r="AR86">
        <v>34.971920618593217</v>
      </c>
      <c r="AS86">
        <v>12.171980852581081</v>
      </c>
      <c r="AT86">
        <v>16.522515091052149</v>
      </c>
      <c r="AU86">
        <v>25.812758144818911</v>
      </c>
      <c r="AV86">
        <v>7.3485743975242963</v>
      </c>
      <c r="AW86">
        <v>6.6766587781944722</v>
      </c>
      <c r="AX86">
        <v>11.333514948421911</v>
      </c>
      <c r="AY86">
        <v>24.935656701105049</v>
      </c>
      <c r="AZ86">
        <v>12.692944247980011</v>
      </c>
      <c r="BA86">
        <v>5.6277250924656652</v>
      </c>
      <c r="BB86">
        <v>0.99109694143697458</v>
      </c>
      <c r="BC86">
        <v>8.2363878202101084</v>
      </c>
      <c r="BD86">
        <v>0.39442174370714961</v>
      </c>
      <c r="BE86">
        <v>36.665237560857143</v>
      </c>
      <c r="BF86">
        <v>13.666562849919361</v>
      </c>
      <c r="BG86">
        <v>2.547777093885955</v>
      </c>
      <c r="BH86">
        <v>8.9735580696810029</v>
      </c>
      <c r="BI86"/>
      <c r="BJ86"/>
      <c r="BK86"/>
      <c r="BL86"/>
      <c r="BM86"/>
      <c r="BN86"/>
      <c r="BO86"/>
      <c r="BP86"/>
      <c r="BQ86"/>
      <c r="BR86"/>
      <c r="BS86"/>
      <c r="BT86"/>
      <c r="BU86"/>
      <c r="BV86"/>
      <c r="BW86"/>
      <c r="BX86"/>
      <c r="BY86"/>
      <c r="BZ86"/>
      <c r="CA86"/>
      <c r="CB86"/>
      <c r="CC86"/>
      <c r="CD86"/>
      <c r="CE86"/>
      <c r="CF86"/>
      <c r="CG86"/>
      <c r="CH86"/>
      <c r="CI86"/>
      <c r="CJ86"/>
      <c r="CK86"/>
      <c r="CL86"/>
      <c r="CM86"/>
      <c r="CN86"/>
      <c r="CO86"/>
      <c r="CP86"/>
    </row>
    <row r="87">
      <c r="A87" t="s">
        <v>405</v>
      </c>
      <c r="B87">
        <v>2005</v>
      </c>
      <c r="C87" t="s">
        <v>409</v>
      </c>
      <c r="D87">
        <v>54</v>
      </c>
      <c r="E87" t="s">
        <v>177</v>
      </c>
      <c r="F87" t="s">
        <v>183</v>
      </c>
      <c r="G87" t="s">
        <v>214</v>
      </c>
      <c r="H87">
        <v>20.829461364638131</v>
      </c>
      <c r="I87">
        <v>17.668039923950179</v>
      </c>
      <c r="J87">
        <v>16.167263174960869</v>
      </c>
      <c r="K87">
        <v>10.81096996107903</v>
      </c>
      <c r="L87">
        <v>2.184842706726942</v>
      </c>
      <c r="M87">
        <v>15.536877248862179</v>
      </c>
      <c r="N87">
        <v>7.1341939230681746</v>
      </c>
      <c r="O87">
        <v>1.9038614761626591</v>
      </c>
      <c r="P87">
        <v>0.73052525159190096</v>
      </c>
      <c r="Q87">
        <v>0.080768710978126296</v>
      </c>
      <c r="R87">
        <v>21.40271159893895</v>
      </c>
      <c r="S87">
        <v>17.4518665511625</v>
      </c>
      <c r="T87">
        <v>18.35291759032323</v>
      </c>
      <c r="U87">
        <v>12.712555028602781</v>
      </c>
      <c r="V87">
        <v>5.4141696433952013</v>
      </c>
      <c r="W87" t="s">
        <v>152</v>
      </c>
      <c r="X87" t="s">
        <v>153</v>
      </c>
      <c r="Y87" t="s">
        <v>154</v>
      </c>
      <c r="Z87" t="s">
        <v>155</v>
      </c>
      <c r="AA87" t="s">
        <v>156</v>
      </c>
      <c r="AB87" t="s">
        <v>157</v>
      </c>
      <c r="AC87" t="s">
        <v>158</v>
      </c>
      <c r="AD87" t="s">
        <v>159</v>
      </c>
      <c r="AE87" t="s">
        <v>160</v>
      </c>
      <c r="AF87" t="s">
        <v>161</v>
      </c>
      <c r="AG87" t="s">
        <v>162</v>
      </c>
      <c r="AH87" t="s">
        <v>163</v>
      </c>
      <c r="AI87" t="s">
        <v>164</v>
      </c>
      <c r="AJ87" t="s">
        <v>165</v>
      </c>
      <c r="AK87" t="s">
        <v>166</v>
      </c>
      <c r="AL87" t="s">
        <v>167</v>
      </c>
      <c r="AM87" t="s">
        <v>168</v>
      </c>
      <c r="AN87" t="s">
        <v>169</v>
      </c>
      <c r="AO87" t="s">
        <v>170</v>
      </c>
      <c r="AP87">
        <v>6.6275062759970433</v>
      </c>
      <c r="AQ87">
        <v>7.1217297871205254</v>
      </c>
      <c r="AR87">
        <v>13.516018465386811</v>
      </c>
      <c r="AS87">
        <v>31.694477405789431</v>
      </c>
      <c r="AT87">
        <v>5.8680245222890584</v>
      </c>
      <c r="AU87">
        <v>51.261308265405582</v>
      </c>
      <c r="AV87">
        <v>21.899091286351972</v>
      </c>
      <c r="AW87">
        <v>3.750432806406824</v>
      </c>
      <c r="AX87">
        <v>8.0728649676449784</v>
      </c>
      <c r="AY87">
        <v>13.93934637523315</v>
      </c>
      <c r="AZ87">
        <v>16.034742542462691</v>
      </c>
      <c r="BA87">
        <v>10.539921836092001</v>
      </c>
      <c r="BB87">
        <v>0</v>
      </c>
      <c r="BC87">
        <v>29.50109835449436</v>
      </c>
      <c r="BD87">
        <v>4.5295567911329444</v>
      </c>
      <c r="BE87">
        <v>19.29902622359042</v>
      </c>
      <c r="BF87">
        <v>37.300323589534699</v>
      </c>
      <c r="BG87">
        <v>3.137037330656832</v>
      </c>
      <c r="BH87">
        <v>6.762417319073788</v>
      </c>
      <c r="BI87"/>
      <c r="BJ87"/>
      <c r="BK87"/>
      <c r="BL87"/>
      <c r="BM87"/>
      <c r="BN87"/>
      <c r="BO87"/>
      <c r="BP87"/>
      <c r="BQ87"/>
      <c r="BR87"/>
      <c r="BS87"/>
      <c r="BT87"/>
      <c r="BU87"/>
      <c r="BV87"/>
      <c r="BW87"/>
      <c r="BX87"/>
      <c r="BY87"/>
      <c r="BZ87"/>
      <c r="CA87"/>
      <c r="CB87"/>
      <c r="CC87"/>
      <c r="CD87"/>
      <c r="CE87"/>
      <c r="CF87"/>
      <c r="CG87"/>
      <c r="CH87"/>
      <c r="CI87"/>
      <c r="CJ87"/>
      <c r="CK87"/>
      <c r="CL87"/>
      <c r="CM87"/>
      <c r="CN87"/>
      <c r="CO87"/>
      <c r="CP87"/>
    </row>
    <row r="88">
      <c r="A88" t="s">
        <v>405</v>
      </c>
      <c r="B88">
        <v>2005</v>
      </c>
      <c r="C88" t="s">
        <v>409</v>
      </c>
      <c r="D88">
        <v>55</v>
      </c>
      <c r="E88" t="s">
        <v>177</v>
      </c>
      <c r="F88" t="s">
        <v>184</v>
      </c>
      <c r="G88" t="s">
        <v>214</v>
      </c>
      <c r="H88">
        <v>0.19224467633268991</v>
      </c>
      <c r="I88">
        <v>0.20976936303709201</v>
      </c>
      <c r="J88">
        <v>0.28564708854503718</v>
      </c>
      <c r="K88">
        <v>0.39610922680136967</v>
      </c>
      <c r="L88">
        <v>0.090800518076281395</v>
      </c>
      <c r="M88">
        <v>0.5718484923046423</v>
      </c>
      <c r="N88">
        <v>0.72136819261929741</v>
      </c>
      <c r="O88">
        <v>0.114863083237129</v>
      </c>
      <c r="P88">
        <v>0.097207256297882502</v>
      </c>
      <c r="Q88">
        <v>0.067990101507314701</v>
      </c>
      <c r="R88">
        <v>0.15147481187103221</v>
      </c>
      <c r="S88">
        <v>0.21413259337637691</v>
      </c>
      <c r="T88">
        <v>0.32225120596946177</v>
      </c>
      <c r="U88">
        <v>0.14460897089489111</v>
      </c>
      <c r="V88">
        <v>0.26971708566338071</v>
      </c>
      <c r="W88" t="s">
        <v>152</v>
      </c>
      <c r="X88" t="s">
        <v>153</v>
      </c>
      <c r="Y88" t="s">
        <v>154</v>
      </c>
      <c r="Z88" t="s">
        <v>155</v>
      </c>
      <c r="AA88" t="s">
        <v>156</v>
      </c>
      <c r="AB88" t="s">
        <v>157</v>
      </c>
      <c r="AC88" t="s">
        <v>158</v>
      </c>
      <c r="AD88" t="s">
        <v>159</v>
      </c>
      <c r="AE88" t="s">
        <v>160</v>
      </c>
      <c r="AF88" t="s">
        <v>161</v>
      </c>
      <c r="AG88" t="s">
        <v>162</v>
      </c>
      <c r="AH88" t="s">
        <v>163</v>
      </c>
      <c r="AI88" t="s">
        <v>164</v>
      </c>
      <c r="AJ88" t="s">
        <v>165</v>
      </c>
      <c r="AK88" t="s">
        <v>166</v>
      </c>
      <c r="AL88" t="s">
        <v>167</v>
      </c>
      <c r="AM88" t="s">
        <v>168</v>
      </c>
      <c r="AN88" t="s">
        <v>169</v>
      </c>
      <c r="AO88" t="s">
        <v>170</v>
      </c>
      <c r="AP88">
        <v>0.71828855890815224</v>
      </c>
      <c r="AQ88">
        <v>0</v>
      </c>
      <c r="AR88">
        <v>0.25356941543487599</v>
      </c>
      <c r="AS88">
        <v>0.097392649763708497</v>
      </c>
      <c r="AT88">
        <v>0.46186087785899788</v>
      </c>
      <c r="AU88">
        <v>0.51559935308191029</v>
      </c>
      <c r="AV88">
        <v>0</v>
      </c>
      <c r="AW88">
        <v>0.32488399867262518</v>
      </c>
      <c r="AX88">
        <v>0</v>
      </c>
      <c r="AY88">
        <v>2.1180381018200891</v>
      </c>
      <c r="AZ88">
        <v>1.527869899926948</v>
      </c>
      <c r="BA88">
        <v>0</v>
      </c>
      <c r="BB88">
        <v>0</v>
      </c>
      <c r="BC88">
        <v>0</v>
      </c>
      <c r="BD88">
        <v>0</v>
      </c>
      <c r="BE88">
        <v>0.20683701949183081</v>
      </c>
      <c r="BF88">
        <v>0</v>
      </c>
      <c r="BG88">
        <v>0</v>
      </c>
      <c r="BH88">
        <v>0.13194016745872941</v>
      </c>
      <c r="BI88"/>
      <c r="BJ88"/>
      <c r="BK88"/>
      <c r="BL88"/>
      <c r="BM88"/>
      <c r="BN88"/>
      <c r="BO88"/>
      <c r="BP88"/>
      <c r="BQ88"/>
      <c r="BR88"/>
      <c r="BS88"/>
      <c r="BT88"/>
      <c r="BU88"/>
      <c r="BV88"/>
      <c r="BW88"/>
      <c r="BX88"/>
      <c r="BY88"/>
      <c r="BZ88"/>
      <c r="CA88"/>
      <c r="CB88"/>
      <c r="CC88"/>
      <c r="CD88"/>
      <c r="CE88"/>
      <c r="CF88"/>
      <c r="CG88"/>
      <c r="CH88"/>
      <c r="CI88"/>
      <c r="CJ88"/>
      <c r="CK88"/>
      <c r="CL88"/>
      <c r="CM88"/>
      <c r="CN88"/>
      <c r="CO88"/>
      <c r="CP88"/>
    </row>
    <row r="89">
      <c r="A89" t="s">
        <v>405</v>
      </c>
      <c r="B89">
        <v>2005</v>
      </c>
      <c r="C89" t="s">
        <v>409</v>
      </c>
      <c r="D89">
        <v>56</v>
      </c>
      <c r="E89" t="s">
        <v>177</v>
      </c>
      <c r="F89" t="s">
        <v>185</v>
      </c>
      <c r="G89" t="s">
        <v>214</v>
      </c>
      <c r="H89">
        <v>2.4406294580816339</v>
      </c>
      <c r="I89">
        <v>1.0101561647386439</v>
      </c>
      <c r="J89">
        <v>1.4589506871469411</v>
      </c>
      <c r="K89">
        <v>0.77260169228909292</v>
      </c>
      <c r="L89">
        <v>0.146123054037053</v>
      </c>
      <c r="M89">
        <v>1.6835887115263051</v>
      </c>
      <c r="N89">
        <v>0.73317671248061256</v>
      </c>
      <c r="O89">
        <v>0.1591318559915233</v>
      </c>
      <c r="P89">
        <v>0.12777471655400061</v>
      </c>
      <c r="Q89">
        <v>0</v>
      </c>
      <c r="R89">
        <v>2.5356390399720108</v>
      </c>
      <c r="S89">
        <v>0.9333216140445928</v>
      </c>
      <c r="T89">
        <v>1.544116986047686</v>
      </c>
      <c r="U89">
        <v>1.056002201357261</v>
      </c>
      <c r="V89">
        <v>0.32654890881871551</v>
      </c>
      <c r="W89" t="s">
        <v>152</v>
      </c>
      <c r="X89" t="s">
        <v>153</v>
      </c>
      <c r="Y89" t="s">
        <v>154</v>
      </c>
      <c r="Z89" t="s">
        <v>155</v>
      </c>
      <c r="AA89" t="s">
        <v>156</v>
      </c>
      <c r="AB89" t="s">
        <v>157</v>
      </c>
      <c r="AC89" t="s">
        <v>158</v>
      </c>
      <c r="AD89" t="s">
        <v>159</v>
      </c>
      <c r="AE89" t="s">
        <v>160</v>
      </c>
      <c r="AF89" t="s">
        <v>161</v>
      </c>
      <c r="AG89" t="s">
        <v>162</v>
      </c>
      <c r="AH89" t="s">
        <v>163</v>
      </c>
      <c r="AI89" t="s">
        <v>164</v>
      </c>
      <c r="AJ89" t="s">
        <v>165</v>
      </c>
      <c r="AK89" t="s">
        <v>166</v>
      </c>
      <c r="AL89" t="s">
        <v>167</v>
      </c>
      <c r="AM89" t="s">
        <v>168</v>
      </c>
      <c r="AN89" t="s">
        <v>169</v>
      </c>
      <c r="AO89" t="s">
        <v>170</v>
      </c>
      <c r="AP89">
        <v>0.48615835705759841</v>
      </c>
      <c r="AQ89">
        <v>0</v>
      </c>
      <c r="AR89">
        <v>0</v>
      </c>
      <c r="AS89">
        <v>0.51571114641977966</v>
      </c>
      <c r="AT89">
        <v>2.0182214149650539</v>
      </c>
      <c r="AU89">
        <v>1.7398835232323859</v>
      </c>
      <c r="AV89">
        <v>7.7347966151612546</v>
      </c>
      <c r="AW89">
        <v>0</v>
      </c>
      <c r="AX89">
        <v>5.4043708617963304</v>
      </c>
      <c r="AY89">
        <v>3.1645368607268098</v>
      </c>
      <c r="AZ89">
        <v>10.93341711992546</v>
      </c>
      <c r="BA89">
        <v>0.13367707341630039</v>
      </c>
      <c r="BB89">
        <v>0</v>
      </c>
      <c r="BC89">
        <v>7.6274509211117776</v>
      </c>
      <c r="BD89">
        <v>0</v>
      </c>
      <c r="BE89">
        <v>0.25071360667588161</v>
      </c>
      <c r="BF89">
        <v>0</v>
      </c>
      <c r="BG89">
        <v>0</v>
      </c>
      <c r="BH89">
        <v>0.36570069943262612</v>
      </c>
      <c r="BI89"/>
      <c r="BJ89"/>
      <c r="BK89"/>
      <c r="BL89"/>
      <c r="BM89"/>
      <c r="BN89"/>
      <c r="BO89"/>
      <c r="BP89"/>
      <c r="BQ89"/>
      <c r="BR89"/>
      <c r="BS89"/>
      <c r="BT89"/>
      <c r="BU89"/>
      <c r="BV89"/>
      <c r="BW89"/>
      <c r="BX89"/>
      <c r="BY89"/>
      <c r="BZ89"/>
      <c r="CA89"/>
      <c r="CB89"/>
      <c r="CC89"/>
      <c r="CD89"/>
      <c r="CE89"/>
      <c r="CF89"/>
      <c r="CG89"/>
      <c r="CH89"/>
      <c r="CI89"/>
      <c r="CJ89"/>
      <c r="CK89"/>
      <c r="CL89"/>
      <c r="CM89"/>
      <c r="CN89"/>
      <c r="CO89"/>
      <c r="CP89"/>
    </row>
    <row r="90">
      <c r="A90" t="s">
        <v>405</v>
      </c>
      <c r="B90">
        <v>2005</v>
      </c>
      <c r="C90" t="s">
        <v>409</v>
      </c>
      <c r="D90">
        <v>57</v>
      </c>
      <c r="E90" t="s">
        <v>177</v>
      </c>
      <c r="F90" t="s">
        <v>186</v>
      </c>
      <c r="G90" t="s">
        <v>214</v>
      </c>
      <c r="H90">
        <v>23.495682558466989</v>
      </c>
      <c r="I90">
        <v>26.402131712937891</v>
      </c>
      <c r="J90">
        <v>28.480650224853679</v>
      </c>
      <c r="K90">
        <v>27.5896410091799</v>
      </c>
      <c r="L90">
        <v>12.900141102372951</v>
      </c>
      <c r="M90">
        <v>25.768659517752781</v>
      </c>
      <c r="N90">
        <v>22.332569408479479</v>
      </c>
      <c r="O90">
        <v>7.904615278828568</v>
      </c>
      <c r="P90">
        <v>3.856287858494337</v>
      </c>
      <c r="Q90">
        <v>0.0806925473826509</v>
      </c>
      <c r="R90">
        <v>22.979232900358539</v>
      </c>
      <c r="S90">
        <v>27.16912873963625</v>
      </c>
      <c r="T90">
        <v>27.54014135456308</v>
      </c>
      <c r="U90">
        <v>28.87088100462465</v>
      </c>
      <c r="V90">
        <v>23.002795593795241</v>
      </c>
      <c r="W90" t="s">
        <v>152</v>
      </c>
      <c r="X90" t="s">
        <v>153</v>
      </c>
      <c r="Y90" t="s">
        <v>154</v>
      </c>
      <c r="Z90" t="s">
        <v>155</v>
      </c>
      <c r="AA90" t="s">
        <v>156</v>
      </c>
      <c r="AB90" t="s">
        <v>157</v>
      </c>
      <c r="AC90" t="s">
        <v>158</v>
      </c>
      <c r="AD90" t="s">
        <v>159</v>
      </c>
      <c r="AE90" t="s">
        <v>160</v>
      </c>
      <c r="AF90" t="s">
        <v>161</v>
      </c>
      <c r="AG90" t="s">
        <v>162</v>
      </c>
      <c r="AH90" t="s">
        <v>163</v>
      </c>
      <c r="AI90" t="s">
        <v>164</v>
      </c>
      <c r="AJ90" t="s">
        <v>165</v>
      </c>
      <c r="AK90" t="s">
        <v>166</v>
      </c>
      <c r="AL90" t="s">
        <v>167</v>
      </c>
      <c r="AM90" t="s">
        <v>168</v>
      </c>
      <c r="AN90" t="s">
        <v>169</v>
      </c>
      <c r="AO90" t="s">
        <v>170</v>
      </c>
      <c r="AP90">
        <v>62.928494489060917</v>
      </c>
      <c r="AQ90">
        <v>52.503995009230692</v>
      </c>
      <c r="AR90">
        <v>15.81153429129046</v>
      </c>
      <c r="AS90">
        <v>14.216134160434519</v>
      </c>
      <c r="AT90">
        <v>26.757671632924321</v>
      </c>
      <c r="AU90">
        <v>3.7718066626953921</v>
      </c>
      <c r="AV90">
        <v>27.998742888720258</v>
      </c>
      <c r="AW90">
        <v>42.818751450183719</v>
      </c>
      <c r="AX90">
        <v>43.541146253548469</v>
      </c>
      <c r="AY90">
        <v>4.1422167967658092</v>
      </c>
      <c r="AZ90">
        <v>42.379794157349288</v>
      </c>
      <c r="BA90">
        <v>33.924757541863627</v>
      </c>
      <c r="BB90">
        <v>6.3271490021029804</v>
      </c>
      <c r="BC90">
        <v>30.92805345850315</v>
      </c>
      <c r="BD90">
        <v>6.8151861922812627</v>
      </c>
      <c r="BE90">
        <v>26.736861653437661</v>
      </c>
      <c r="BF90">
        <v>3.4542518262357351</v>
      </c>
      <c r="BG90">
        <v>0.68746981930206585</v>
      </c>
      <c r="BH90">
        <v>38.972022831098691</v>
      </c>
      <c r="BI90"/>
      <c r="BJ90"/>
      <c r="BK90"/>
      <c r="BL90"/>
      <c r="BM90"/>
      <c r="BN90"/>
      <c r="BO90"/>
      <c r="BP90"/>
      <c r="BQ90"/>
      <c r="BR90"/>
      <c r="BS90"/>
      <c r="BT90"/>
      <c r="BU90"/>
      <c r="BV90"/>
      <c r="BW90"/>
      <c r="BX90"/>
      <c r="BY90"/>
      <c r="BZ90"/>
      <c r="CA90"/>
      <c r="CB90"/>
      <c r="CC90"/>
      <c r="CD90"/>
      <c r="CE90"/>
      <c r="CF90"/>
      <c r="CG90"/>
      <c r="CH90"/>
      <c r="CI90"/>
      <c r="CJ90"/>
      <c r="CK90"/>
      <c r="CL90"/>
      <c r="CM90"/>
      <c r="CN90"/>
      <c r="CO90"/>
      <c r="CP90"/>
    </row>
    <row r="91">
      <c r="A91" t="s">
        <v>405</v>
      </c>
      <c r="B91">
        <v>2005</v>
      </c>
      <c r="C91" t="s">
        <v>409</v>
      </c>
      <c r="D91">
        <v>58</v>
      </c>
      <c r="E91" t="s">
        <v>177</v>
      </c>
      <c r="F91" t="s">
        <v>187</v>
      </c>
      <c r="G91" t="s">
        <v>214</v>
      </c>
      <c r="H91">
        <v>0.33126586776171107</v>
      </c>
      <c r="I91">
        <v>1.251774286232318</v>
      </c>
      <c r="J91">
        <v>1.752077348628641</v>
      </c>
      <c r="K91">
        <v>2.8872519318146801</v>
      </c>
      <c r="L91">
        <v>3.3265919110249871</v>
      </c>
      <c r="M91">
        <v>0.53940958766181069</v>
      </c>
      <c r="N91">
        <v>2.0439637787244989</v>
      </c>
      <c r="O91">
        <v>3.239145644563973</v>
      </c>
      <c r="P91">
        <v>3.0397745799564122</v>
      </c>
      <c r="Q91">
        <v>0.84007082161771007</v>
      </c>
      <c r="R91">
        <v>0.24601162215305891</v>
      </c>
      <c r="S91">
        <v>1.1021158087658081</v>
      </c>
      <c r="T91">
        <v>1.889795438609648</v>
      </c>
      <c r="U91">
        <v>2.221212985554009</v>
      </c>
      <c r="V91">
        <v>4.061765623769813</v>
      </c>
      <c r="W91" t="s">
        <v>152</v>
      </c>
      <c r="X91" t="s">
        <v>153</v>
      </c>
      <c r="Y91" t="s">
        <v>154</v>
      </c>
      <c r="Z91" t="s">
        <v>155</v>
      </c>
      <c r="AA91" t="s">
        <v>156</v>
      </c>
      <c r="AB91" t="s">
        <v>157</v>
      </c>
      <c r="AC91" t="s">
        <v>158</v>
      </c>
      <c r="AD91" t="s">
        <v>159</v>
      </c>
      <c r="AE91" t="s">
        <v>160</v>
      </c>
      <c r="AF91" t="s">
        <v>161</v>
      </c>
      <c r="AG91" t="s">
        <v>162</v>
      </c>
      <c r="AH91" t="s">
        <v>163</v>
      </c>
      <c r="AI91" t="s">
        <v>164</v>
      </c>
      <c r="AJ91" t="s">
        <v>165</v>
      </c>
      <c r="AK91" t="s">
        <v>166</v>
      </c>
      <c r="AL91" t="s">
        <v>167</v>
      </c>
      <c r="AM91" t="s">
        <v>168</v>
      </c>
      <c r="AN91" t="s">
        <v>169</v>
      </c>
      <c r="AO91" t="s">
        <v>170</v>
      </c>
      <c r="AP91">
        <v>6.1746132058057306</v>
      </c>
      <c r="AQ91">
        <v>5.0869411608431534</v>
      </c>
      <c r="AR91">
        <v>0.62719129951062758</v>
      </c>
      <c r="AS91">
        <v>0.36783864425243501</v>
      </c>
      <c r="AT91">
        <v>2.1930938997510752</v>
      </c>
      <c r="AU91">
        <v>0.28467535859216159</v>
      </c>
      <c r="AV91">
        <v>6.7078749841982397</v>
      </c>
      <c r="AW91">
        <v>2.6698383122395639</v>
      </c>
      <c r="AX91">
        <v>0.22884389301042779</v>
      </c>
      <c r="AY91">
        <v>1.6849585090960491</v>
      </c>
      <c r="AZ91">
        <v>0</v>
      </c>
      <c r="BA91">
        <v>0.49470923898733332</v>
      </c>
      <c r="BB91">
        <v>0.73191129612792161</v>
      </c>
      <c r="BC91">
        <v>1.7440538564994581</v>
      </c>
      <c r="BD91">
        <v>0.33868512124464167</v>
      </c>
      <c r="BE91">
        <v>1.966323554707228</v>
      </c>
      <c r="BF91">
        <v>0.61210954058905076</v>
      </c>
      <c r="BG91">
        <v>0</v>
      </c>
      <c r="BH91">
        <v>2.660277855967049</v>
      </c>
      <c r="BI91"/>
      <c r="BJ91"/>
      <c r="BK91"/>
      <c r="BL91"/>
      <c r="BM91"/>
      <c r="BN91"/>
      <c r="BO91"/>
      <c r="BP91"/>
      <c r="BQ91"/>
      <c r="BR91"/>
      <c r="BS91"/>
      <c r="BT91"/>
      <c r="BU91"/>
      <c r="BV91"/>
      <c r="BW91"/>
      <c r="BX91"/>
      <c r="BY91"/>
      <c r="BZ91"/>
      <c r="CA91"/>
      <c r="CB91"/>
      <c r="CC91"/>
      <c r="CD91"/>
      <c r="CE91"/>
      <c r="CF91"/>
      <c r="CG91"/>
      <c r="CH91"/>
      <c r="CI91"/>
      <c r="CJ91"/>
      <c r="CK91"/>
      <c r="CL91"/>
      <c r="CM91"/>
      <c r="CN91"/>
      <c r="CO91"/>
      <c r="CP91"/>
    </row>
    <row r="92">
      <c r="A92" t="s">
        <v>405</v>
      </c>
      <c r="B92">
        <v>2005</v>
      </c>
      <c r="C92" t="s">
        <v>409</v>
      </c>
      <c r="D92">
        <v>59</v>
      </c>
      <c r="E92" t="s">
        <v>177</v>
      </c>
      <c r="F92" t="s">
        <v>188</v>
      </c>
      <c r="G92" t="s">
        <v>214</v>
      </c>
      <c r="H92">
        <v>2.444479604113512</v>
      </c>
      <c r="I92">
        <v>3.2638149875943889</v>
      </c>
      <c r="J92">
        <v>4.8854590554282886</v>
      </c>
      <c r="K92">
        <v>8.1298327787971711</v>
      </c>
      <c r="L92">
        <v>6.9996538536854418</v>
      </c>
      <c r="M92">
        <v>8.4804624246701437</v>
      </c>
      <c r="N92">
        <v>13.98756537426663</v>
      </c>
      <c r="O92">
        <v>8.9194464546437811</v>
      </c>
      <c r="P92">
        <v>1.7119984101781931</v>
      </c>
      <c r="Q92">
        <v>0.48623409438295029</v>
      </c>
      <c r="R92">
        <v>2.0910943384253029</v>
      </c>
      <c r="S92">
        <v>2.634273405638734</v>
      </c>
      <c r="T92">
        <v>3.8341442358691831</v>
      </c>
      <c r="U92">
        <v>6.4394355580824953</v>
      </c>
      <c r="V92">
        <v>9.2932425572108617</v>
      </c>
      <c r="W92" t="s">
        <v>152</v>
      </c>
      <c r="X92" t="s">
        <v>153</v>
      </c>
      <c r="Y92" t="s">
        <v>154</v>
      </c>
      <c r="Z92" t="s">
        <v>155</v>
      </c>
      <c r="AA92" t="s">
        <v>156</v>
      </c>
      <c r="AB92" t="s">
        <v>157</v>
      </c>
      <c r="AC92" t="s">
        <v>158</v>
      </c>
      <c r="AD92" t="s">
        <v>159</v>
      </c>
      <c r="AE92" t="s">
        <v>160</v>
      </c>
      <c r="AF92" t="s">
        <v>161</v>
      </c>
      <c r="AG92" t="s">
        <v>162</v>
      </c>
      <c r="AH92" t="s">
        <v>163</v>
      </c>
      <c r="AI92" t="s">
        <v>164</v>
      </c>
      <c r="AJ92" t="s">
        <v>165</v>
      </c>
      <c r="AK92" t="s">
        <v>166</v>
      </c>
      <c r="AL92" t="s">
        <v>167</v>
      </c>
      <c r="AM92" t="s">
        <v>168</v>
      </c>
      <c r="AN92" t="s">
        <v>169</v>
      </c>
      <c r="AO92" t="s">
        <v>170</v>
      </c>
      <c r="AP92">
        <v>2.4892194841380162</v>
      </c>
      <c r="AQ92">
        <v>5.6270848738813264</v>
      </c>
      <c r="AR92">
        <v>0.72485869714752638</v>
      </c>
      <c r="AS92">
        <v>2.6403444780846921</v>
      </c>
      <c r="AT92">
        <v>8.5713803188062343</v>
      </c>
      <c r="AU92">
        <v>0.32788416108756019</v>
      </c>
      <c r="AV92">
        <v>4.0448710162145787</v>
      </c>
      <c r="AW92">
        <v>18.310819750867061</v>
      </c>
      <c r="AX92">
        <v>2.4007384426809861</v>
      </c>
      <c r="AY92">
        <v>17.08192365928873</v>
      </c>
      <c r="AZ92">
        <v>0.53563386386864964</v>
      </c>
      <c r="BA92">
        <v>2.005673942206319</v>
      </c>
      <c r="BB92">
        <v>6.3580576188375426</v>
      </c>
      <c r="BC92">
        <v>0.69015504234948266</v>
      </c>
      <c r="BD92">
        <v>1.7298786041039631</v>
      </c>
      <c r="BE92">
        <v>1.7426227831597429</v>
      </c>
      <c r="BF92">
        <v>0</v>
      </c>
      <c r="BG92">
        <v>0.0562157117909819</v>
      </c>
      <c r="BH92">
        <v>10.54651943910531</v>
      </c>
      <c r="BI92"/>
      <c r="BJ92"/>
      <c r="BK92"/>
      <c r="BL92"/>
      <c r="BM92"/>
      <c r="BN92"/>
      <c r="BO92"/>
      <c r="BP92"/>
      <c r="BQ92"/>
      <c r="BR92"/>
      <c r="BS92"/>
      <c r="BT92"/>
      <c r="BU92"/>
      <c r="BV92"/>
      <c r="BW92"/>
      <c r="BX92"/>
      <c r="BY92"/>
      <c r="BZ92"/>
      <c r="CA92"/>
      <c r="CB92"/>
      <c r="CC92"/>
      <c r="CD92"/>
      <c r="CE92"/>
      <c r="CF92"/>
      <c r="CG92"/>
      <c r="CH92"/>
      <c r="CI92"/>
      <c r="CJ92"/>
      <c r="CK92"/>
      <c r="CL92"/>
      <c r="CM92"/>
      <c r="CN92"/>
      <c r="CO92"/>
      <c r="CP92"/>
    </row>
    <row r="93">
      <c r="A93" t="s">
        <v>405</v>
      </c>
      <c r="B93">
        <v>2005</v>
      </c>
      <c r="C93" t="s">
        <v>409</v>
      </c>
      <c r="D93">
        <v>60</v>
      </c>
      <c r="E93" t="s">
        <v>177</v>
      </c>
      <c r="F93" t="s">
        <v>189</v>
      </c>
      <c r="G93" t="s">
        <v>214</v>
      </c>
      <c r="H93">
        <v>0.067158958113436806</v>
      </c>
      <c r="I93">
        <v>0.074137626054487205</v>
      </c>
      <c r="J93">
        <v>0.078379234805464298</v>
      </c>
      <c r="K93">
        <v>0.58815895841483679</v>
      </c>
      <c r="L93">
        <v>7.4195175929451489</v>
      </c>
      <c r="M93">
        <v>0.22777985073041759</v>
      </c>
      <c r="N93">
        <v>1.5499687546989951</v>
      </c>
      <c r="O93">
        <v>9.0320339216329888</v>
      </c>
      <c r="P93">
        <v>10.27761377117157</v>
      </c>
      <c r="Q93">
        <v>11.696610780248131</v>
      </c>
      <c r="R93">
        <v>0.079343850123470894</v>
      </c>
      <c r="S93">
        <v>0.046302663995823903</v>
      </c>
      <c r="T93">
        <v>0.066527844678266501</v>
      </c>
      <c r="U93">
        <v>0.37488500979906181</v>
      </c>
      <c r="V93">
        <v>3.2037371947458988</v>
      </c>
      <c r="W93" t="s">
        <v>152</v>
      </c>
      <c r="X93" t="s">
        <v>153</v>
      </c>
      <c r="Y93" t="s">
        <v>154</v>
      </c>
      <c r="Z93" t="s">
        <v>155</v>
      </c>
      <c r="AA93" t="s">
        <v>156</v>
      </c>
      <c r="AB93" t="s">
        <v>157</v>
      </c>
      <c r="AC93" t="s">
        <v>158</v>
      </c>
      <c r="AD93" t="s">
        <v>159</v>
      </c>
      <c r="AE93" t="s">
        <v>160</v>
      </c>
      <c r="AF93" t="s">
        <v>161</v>
      </c>
      <c r="AG93" t="s">
        <v>162</v>
      </c>
      <c r="AH93" t="s">
        <v>163</v>
      </c>
      <c r="AI93" t="s">
        <v>164</v>
      </c>
      <c r="AJ93" t="s">
        <v>165</v>
      </c>
      <c r="AK93" t="s">
        <v>166</v>
      </c>
      <c r="AL93" t="s">
        <v>167</v>
      </c>
      <c r="AM93" t="s">
        <v>168</v>
      </c>
      <c r="AN93" t="s">
        <v>169</v>
      </c>
      <c r="AO93" t="s">
        <v>170</v>
      </c>
      <c r="AP93">
        <v>1.425861141475115</v>
      </c>
      <c r="AQ93">
        <v>4.9094362377448633</v>
      </c>
      <c r="AR93">
        <v>0.081177414366971803</v>
      </c>
      <c r="AS93">
        <v>0.35274924204552832</v>
      </c>
      <c r="AT93">
        <v>0.080027810572661603</v>
      </c>
      <c r="AU93">
        <v>1.10191582046659</v>
      </c>
      <c r="AV93">
        <v>0.11763201390549299</v>
      </c>
      <c r="AW93">
        <v>0.098837933102016301</v>
      </c>
      <c r="AX93">
        <v>0.19383866429526811</v>
      </c>
      <c r="AY93">
        <v>0.85596159348073853</v>
      </c>
      <c r="AZ93">
        <v>0</v>
      </c>
      <c r="BA93">
        <v>0.1655964780108001</v>
      </c>
      <c r="BB93">
        <v>9.0091088912167745</v>
      </c>
      <c r="BC93">
        <v>0.1377727669439896</v>
      </c>
      <c r="BD93">
        <v>0.33300328526581258</v>
      </c>
      <c r="BE93">
        <v>0</v>
      </c>
      <c r="BF93">
        <v>3.9785018372473702</v>
      </c>
      <c r="BG93">
        <v>0</v>
      </c>
      <c r="BH93">
        <v>0</v>
      </c>
      <c r="BI93"/>
      <c r="BJ93"/>
      <c r="BK93"/>
      <c r="BL93"/>
      <c r="BM93"/>
      <c r="BN93"/>
      <c r="BO93"/>
      <c r="BP93"/>
      <c r="BQ93"/>
      <c r="BR93"/>
      <c r="BS93"/>
      <c r="BT93"/>
      <c r="BU93"/>
      <c r="BV93"/>
      <c r="BW93"/>
      <c r="BX93"/>
      <c r="BY93"/>
      <c r="BZ93"/>
      <c r="CA93"/>
      <c r="CB93"/>
      <c r="CC93"/>
      <c r="CD93"/>
      <c r="CE93"/>
      <c r="CF93"/>
      <c r="CG93"/>
      <c r="CH93"/>
      <c r="CI93"/>
      <c r="CJ93"/>
      <c r="CK93"/>
      <c r="CL93"/>
      <c r="CM93"/>
      <c r="CN93"/>
      <c r="CO93"/>
      <c r="CP93"/>
    </row>
    <row r="94">
      <c r="A94" t="s">
        <v>405</v>
      </c>
      <c r="B94">
        <v>2005</v>
      </c>
      <c r="C94" t="s">
        <v>409</v>
      </c>
      <c r="D94">
        <v>61</v>
      </c>
      <c r="E94" t="s">
        <v>177</v>
      </c>
      <c r="F94" t="s">
        <v>190</v>
      </c>
      <c r="G94" t="s">
        <v>214</v>
      </c>
      <c r="H94">
        <v>0.1059766366811619</v>
      </c>
      <c r="I94">
        <v>0.025703507934449799</v>
      </c>
      <c r="J94">
        <v>0.1106604004289541</v>
      </c>
      <c r="K94">
        <v>0.25139168961586411</v>
      </c>
      <c r="L94">
        <v>0.49094549650292368</v>
      </c>
      <c r="M94">
        <v>0.25749735220814818</v>
      </c>
      <c r="N94">
        <v>0.88190942710706988</v>
      </c>
      <c r="O94">
        <v>1.303138241417735</v>
      </c>
      <c r="P94">
        <v>0.18890840242011039</v>
      </c>
      <c r="Q94">
        <v>0.20371823494578081</v>
      </c>
      <c r="R94">
        <v>0.1210188194648001</v>
      </c>
      <c r="S94">
        <v>0.0088739518203823</v>
      </c>
      <c r="T94">
        <v>0.031434426954810302</v>
      </c>
      <c r="U94">
        <v>0.097732883014885294</v>
      </c>
      <c r="V94">
        <v>0.38929965243953468</v>
      </c>
      <c r="W94" t="s">
        <v>152</v>
      </c>
      <c r="X94" t="s">
        <v>153</v>
      </c>
      <c r="Y94" t="s">
        <v>154</v>
      </c>
      <c r="Z94" t="s">
        <v>155</v>
      </c>
      <c r="AA94" t="s">
        <v>156</v>
      </c>
      <c r="AB94" t="s">
        <v>157</v>
      </c>
      <c r="AC94" t="s">
        <v>158</v>
      </c>
      <c r="AD94" t="s">
        <v>159</v>
      </c>
      <c r="AE94" t="s">
        <v>160</v>
      </c>
      <c r="AF94" t="s">
        <v>161</v>
      </c>
      <c r="AG94" t="s">
        <v>162</v>
      </c>
      <c r="AH94" t="s">
        <v>163</v>
      </c>
      <c r="AI94" t="s">
        <v>164</v>
      </c>
      <c r="AJ94" t="s">
        <v>165</v>
      </c>
      <c r="AK94" t="s">
        <v>166</v>
      </c>
      <c r="AL94" t="s">
        <v>167</v>
      </c>
      <c r="AM94" t="s">
        <v>168</v>
      </c>
      <c r="AN94" t="s">
        <v>169</v>
      </c>
      <c r="AO94" t="s">
        <v>170</v>
      </c>
      <c r="AP94">
        <v>1.7324366359169161</v>
      </c>
      <c r="AQ94">
        <v>0</v>
      </c>
      <c r="AR94">
        <v>0.29591932169259461</v>
      </c>
      <c r="AS94">
        <v>0.13160503582514291</v>
      </c>
      <c r="AT94">
        <v>0</v>
      </c>
      <c r="AU94">
        <v>0</v>
      </c>
      <c r="AV94">
        <v>0.22184184338512211</v>
      </c>
      <c r="AW94">
        <v>0</v>
      </c>
      <c r="AX94">
        <v>0.41222110952812208</v>
      </c>
      <c r="AY94">
        <v>0.031370442654648001</v>
      </c>
      <c r="AZ94">
        <v>0</v>
      </c>
      <c r="BA94">
        <v>0.049974980512650001</v>
      </c>
      <c r="BB94">
        <v>0</v>
      </c>
      <c r="BC94">
        <v>1.169039575063493</v>
      </c>
      <c r="BD94">
        <v>0.122413542114817</v>
      </c>
      <c r="BE94">
        <v>0.95386563732853846</v>
      </c>
      <c r="BF94">
        <v>0</v>
      </c>
      <c r="BG94">
        <v>0</v>
      </c>
      <c r="BH94">
        <v>0</v>
      </c>
      <c r="BI94"/>
      <c r="BJ94"/>
      <c r="BK94"/>
      <c r="BL94"/>
      <c r="BM94"/>
      <c r="BN94"/>
      <c r="BO94"/>
      <c r="BP94"/>
      <c r="BQ94"/>
      <c r="BR94"/>
      <c r="BS94"/>
      <c r="BT94"/>
      <c r="BU94"/>
      <c r="BV94"/>
      <c r="BW94"/>
      <c r="BX94"/>
      <c r="BY94"/>
      <c r="BZ94"/>
      <c r="CA94"/>
      <c r="CB94"/>
      <c r="CC94"/>
      <c r="CD94"/>
      <c r="CE94"/>
      <c r="CF94"/>
      <c r="CG94"/>
      <c r="CH94"/>
      <c r="CI94"/>
      <c r="CJ94"/>
      <c r="CK94"/>
      <c r="CL94"/>
      <c r="CM94"/>
      <c r="CN94"/>
      <c r="CO94"/>
      <c r="CP94"/>
    </row>
    <row r="95">
      <c r="A95" t="s">
        <v>405</v>
      </c>
      <c r="B95">
        <v>2005</v>
      </c>
      <c r="C95" t="s">
        <v>409</v>
      </c>
      <c r="D95">
        <v>62</v>
      </c>
      <c r="E95" t="s">
        <v>56</v>
      </c>
      <c r="F95" t="s">
        <v>49</v>
      </c>
      <c r="G95" t="s">
        <v>214</v>
      </c>
      <c r="H95">
        <v>4.2304363867223449</v>
      </c>
      <c r="I95">
        <v>2.4986324954269521</v>
      </c>
      <c r="J95">
        <v>2.299035616167687</v>
      </c>
      <c r="K95">
        <v>1.798390429160504</v>
      </c>
      <c r="L95">
        <v>0.58782307100337428</v>
      </c>
      <c r="M95">
        <v>3.5455194317102512</v>
      </c>
      <c r="N95">
        <v>0.86383229592651523</v>
      </c>
      <c r="O95">
        <v>0.225017024033767</v>
      </c>
      <c r="P95">
        <v>0.27469961762803702</v>
      </c>
      <c r="Q95">
        <v>0</v>
      </c>
      <c r="R95">
        <v>4.4679445224955243</v>
      </c>
      <c r="S95">
        <v>2.6604462084122389</v>
      </c>
      <c r="T95">
        <v>2.0750875593115801</v>
      </c>
      <c r="U95">
        <v>2.4000376773105221</v>
      </c>
      <c r="V95">
        <v>0.99199077946042302</v>
      </c>
      <c r="W95" t="s">
        <v>152</v>
      </c>
      <c r="X95" t="s">
        <v>153</v>
      </c>
      <c r="Y95" t="s">
        <v>154</v>
      </c>
      <c r="Z95" t="s">
        <v>155</v>
      </c>
      <c r="AA95" t="s">
        <v>156</v>
      </c>
      <c r="AB95" t="s">
        <v>157</v>
      </c>
      <c r="AC95" t="s">
        <v>158</v>
      </c>
      <c r="AD95" t="s">
        <v>159</v>
      </c>
      <c r="AE95" t="s">
        <v>160</v>
      </c>
      <c r="AF95" t="s">
        <v>161</v>
      </c>
      <c r="AG95" t="s">
        <v>162</v>
      </c>
      <c r="AH95" t="s">
        <v>163</v>
      </c>
      <c r="AI95" t="s">
        <v>164</v>
      </c>
      <c r="AJ95" t="s">
        <v>165</v>
      </c>
      <c r="AK95" t="s">
        <v>166</v>
      </c>
      <c r="AL95" t="s">
        <v>167</v>
      </c>
      <c r="AM95" t="s">
        <v>168</v>
      </c>
      <c r="AN95" t="s">
        <v>169</v>
      </c>
      <c r="AO95" t="s">
        <v>170</v>
      </c>
      <c r="AP95">
        <v>4.0451543296110799</v>
      </c>
      <c r="AQ95">
        <v>1.9698425902325349</v>
      </c>
      <c r="AR95">
        <v>0.25464069332942252</v>
      </c>
      <c r="AS95">
        <v>7.8987111521458289</v>
      </c>
      <c r="AT95">
        <v>4.691654736265451</v>
      </c>
      <c r="AU95">
        <v>0.1313135999124764</v>
      </c>
      <c r="AV95">
        <v>4.2775442717189538</v>
      </c>
      <c r="AW95">
        <v>0.9092672841601751</v>
      </c>
      <c r="AX95">
        <v>1.0444569750324999</v>
      </c>
      <c r="AY95">
        <v>2.8697335274953342</v>
      </c>
      <c r="AZ95">
        <v>6.4076741586566452</v>
      </c>
      <c r="BA95">
        <v>24.80119473051634</v>
      </c>
      <c r="BB95">
        <v>0</v>
      </c>
      <c r="BC95">
        <v>0.76228137985978739</v>
      </c>
      <c r="BD95">
        <v>1.350507023091412</v>
      </c>
      <c r="BE95">
        <v>1.237172366430985</v>
      </c>
      <c r="BF95">
        <v>0.71485431270977373</v>
      </c>
      <c r="BG95">
        <v>0.089669976430704207</v>
      </c>
      <c r="BH95">
        <v>6.0776576750773499</v>
      </c>
      <c r="BI95"/>
      <c r="BJ95"/>
      <c r="BK95"/>
      <c r="BL95"/>
      <c r="BM95"/>
      <c r="BN95"/>
      <c r="BO95"/>
      <c r="BP95"/>
      <c r="BQ95"/>
      <c r="BR95"/>
      <c r="BS95"/>
      <c r="BT95"/>
      <c r="BU95"/>
      <c r="BV95"/>
      <c r="BW95"/>
      <c r="BX95"/>
      <c r="BY95"/>
      <c r="BZ95"/>
      <c r="CA95"/>
      <c r="CB95"/>
      <c r="CC95"/>
      <c r="CD95"/>
      <c r="CE95"/>
      <c r="CF95"/>
      <c r="CG95"/>
      <c r="CH95"/>
      <c r="CI95"/>
      <c r="CJ95"/>
      <c r="CK95"/>
      <c r="CL95"/>
      <c r="CM95"/>
      <c r="CN95"/>
      <c r="CO95"/>
      <c r="CP95"/>
    </row>
    <row r="96">
      <c r="A96" t="s">
        <v>405</v>
      </c>
      <c r="B96">
        <v>2005</v>
      </c>
      <c r="C96" t="s">
        <v>409</v>
      </c>
      <c r="D96">
        <v>63</v>
      </c>
      <c r="E96" t="s">
        <v>56</v>
      </c>
      <c r="F96" t="s">
        <v>48</v>
      </c>
      <c r="G96" t="s">
        <v>214</v>
      </c>
      <c r="H96">
        <v>95.753479120875994</v>
      </c>
      <c r="I96">
        <v>97.501367504573039</v>
      </c>
      <c r="J96">
        <v>97.700964383832329</v>
      </c>
      <c r="K96">
        <v>98.124565692642989</v>
      </c>
      <c r="L96">
        <v>99.412176928996629</v>
      </c>
      <c r="M96">
        <v>96.454480568289796</v>
      </c>
      <c r="N96">
        <v>98.767734495790734</v>
      </c>
      <c r="O96">
        <v>99.774982975966225</v>
      </c>
      <c r="P96">
        <v>99.725300382371969</v>
      </c>
      <c r="Q96">
        <v>100</v>
      </c>
      <c r="R96">
        <v>95.51305291695202</v>
      </c>
      <c r="S96">
        <v>97.33955379158769</v>
      </c>
      <c r="T96">
        <v>97.924912440688445</v>
      </c>
      <c r="U96">
        <v>97.575915894748107</v>
      </c>
      <c r="V96">
        <v>99.008009220539535</v>
      </c>
      <c r="W96" t="s">
        <v>152</v>
      </c>
      <c r="X96" t="s">
        <v>153</v>
      </c>
      <c r="Y96" t="s">
        <v>154</v>
      </c>
      <c r="Z96" t="s">
        <v>155</v>
      </c>
      <c r="AA96" t="s">
        <v>156</v>
      </c>
      <c r="AB96" t="s">
        <v>157</v>
      </c>
      <c r="AC96" t="s">
        <v>158</v>
      </c>
      <c r="AD96" t="s">
        <v>159</v>
      </c>
      <c r="AE96" t="s">
        <v>160</v>
      </c>
      <c r="AF96" t="s">
        <v>161</v>
      </c>
      <c r="AG96" t="s">
        <v>162</v>
      </c>
      <c r="AH96" t="s">
        <v>163</v>
      </c>
      <c r="AI96" t="s">
        <v>164</v>
      </c>
      <c r="AJ96" t="s">
        <v>165</v>
      </c>
      <c r="AK96" t="s">
        <v>166</v>
      </c>
      <c r="AL96" t="s">
        <v>167</v>
      </c>
      <c r="AM96" t="s">
        <v>168</v>
      </c>
      <c r="AN96" t="s">
        <v>169</v>
      </c>
      <c r="AO96" t="s">
        <v>170</v>
      </c>
      <c r="AP96">
        <v>95.821187324551886</v>
      </c>
      <c r="AQ96">
        <v>98.030157409767455</v>
      </c>
      <c r="AR96">
        <v>99.745359306670593</v>
      </c>
      <c r="AS96">
        <v>92.10128884785405</v>
      </c>
      <c r="AT96">
        <v>95.198752634883334</v>
      </c>
      <c r="AU96">
        <v>99.868686400087526</v>
      </c>
      <c r="AV96">
        <v>95.657566308104663</v>
      </c>
      <c r="AW96">
        <v>99.090732715839863</v>
      </c>
      <c r="AX96">
        <v>98.955543024967497</v>
      </c>
      <c r="AY96">
        <v>97.130266472504672</v>
      </c>
      <c r="AZ96">
        <v>93.592325841343268</v>
      </c>
      <c r="BA96">
        <v>75.198805269483557</v>
      </c>
      <c r="BB96">
        <v>100</v>
      </c>
      <c r="BC96">
        <v>99.2377186201402</v>
      </c>
      <c r="BD96">
        <v>98.649492976908547</v>
      </c>
      <c r="BE96">
        <v>98.762827633569046</v>
      </c>
      <c r="BF96">
        <v>99.285145687290239</v>
      </c>
      <c r="BG96">
        <v>99.806898436106835</v>
      </c>
      <c r="BH96">
        <v>93.922342324922639</v>
      </c>
      <c r="BI96"/>
      <c r="BJ96"/>
      <c r="BK96"/>
      <c r="BL96"/>
      <c r="BM96"/>
      <c r="BN96"/>
      <c r="BO96"/>
      <c r="BP96"/>
      <c r="BQ96"/>
      <c r="BR96"/>
      <c r="BS96"/>
      <c r="BT96"/>
      <c r="BU96"/>
      <c r="BV96"/>
      <c r="BW96"/>
      <c r="BX96"/>
      <c r="BY96"/>
      <c r="BZ96"/>
      <c r="CA96"/>
      <c r="CB96"/>
      <c r="CC96"/>
      <c r="CD96"/>
      <c r="CE96"/>
      <c r="CF96"/>
      <c r="CG96"/>
      <c r="CH96"/>
      <c r="CI96"/>
      <c r="CJ96"/>
      <c r="CK96"/>
      <c r="CL96"/>
      <c r="CM96"/>
      <c r="CN96"/>
      <c r="CO96"/>
      <c r="CP96"/>
    </row>
    <row r="97">
      <c r="A97" t="s">
        <v>405</v>
      </c>
      <c r="B97">
        <v>2005</v>
      </c>
      <c r="C97" t="s">
        <v>409</v>
      </c>
      <c r="D97">
        <v>64</v>
      </c>
      <c r="E97" t="s">
        <v>56</v>
      </c>
      <c r="F97" t="s">
        <v>191</v>
      </c>
      <c r="G97" t="s">
        <v>214</v>
      </c>
      <c r="H97">
        <v>0.016084492401658101</v>
      </c>
      <c r="I97">
        <v>0</v>
      </c>
      <c r="J97">
        <v>0</v>
      </c>
      <c r="K97">
        <v>0.077043878196445897</v>
      </c>
      <c r="L97">
        <v>0</v>
      </c>
      <c r="M97">
        <v>0</v>
      </c>
      <c r="N97">
        <v>0.36843320828279902</v>
      </c>
      <c r="O97">
        <v>0</v>
      </c>
      <c r="P97">
        <v>0</v>
      </c>
      <c r="Q97">
        <v>0</v>
      </c>
      <c r="R97">
        <v>0.019002560552471699</v>
      </c>
      <c r="S97">
        <v>0</v>
      </c>
      <c r="T97">
        <v>0</v>
      </c>
      <c r="U97">
        <v>0.024046427941382498</v>
      </c>
      <c r="V97">
        <v>0</v>
      </c>
      <c r="W97" t="s">
        <v>152</v>
      </c>
      <c r="X97" t="s">
        <v>153</v>
      </c>
      <c r="Y97" t="s">
        <v>154</v>
      </c>
      <c r="Z97" t="s">
        <v>155</v>
      </c>
      <c r="AA97" t="s">
        <v>156</v>
      </c>
      <c r="AB97" t="s">
        <v>157</v>
      </c>
      <c r="AC97" t="s">
        <v>158</v>
      </c>
      <c r="AD97" t="s">
        <v>159</v>
      </c>
      <c r="AE97" t="s">
        <v>160</v>
      </c>
      <c r="AF97" t="s">
        <v>161</v>
      </c>
      <c r="AG97" t="s">
        <v>162</v>
      </c>
      <c r="AH97" t="s">
        <v>163</v>
      </c>
      <c r="AI97" t="s">
        <v>164</v>
      </c>
      <c r="AJ97" t="s">
        <v>165</v>
      </c>
      <c r="AK97" t="s">
        <v>166</v>
      </c>
      <c r="AL97" t="s">
        <v>167</v>
      </c>
      <c r="AM97" t="s">
        <v>168</v>
      </c>
      <c r="AN97" t="s">
        <v>169</v>
      </c>
      <c r="AO97" t="s">
        <v>170</v>
      </c>
      <c r="AP97">
        <v>0.1336583458370163</v>
      </c>
      <c r="AQ97">
        <v>0</v>
      </c>
      <c r="AR97">
        <v>0</v>
      </c>
      <c r="AS97">
        <v>0</v>
      </c>
      <c r="AT97">
        <v>0.1095926288512217</v>
      </c>
      <c r="AU97">
        <v>0</v>
      </c>
      <c r="AV97">
        <v>0.064889420176355003</v>
      </c>
      <c r="AW97">
        <v>0</v>
      </c>
      <c r="AX97">
        <v>0</v>
      </c>
      <c r="AY97">
        <v>0</v>
      </c>
      <c r="AZ97">
        <v>0</v>
      </c>
      <c r="BA97">
        <v>0</v>
      </c>
      <c r="BB97">
        <v>0</v>
      </c>
      <c r="BC97">
        <v>0</v>
      </c>
      <c r="BD97">
        <v>0</v>
      </c>
      <c r="BE97">
        <v>0</v>
      </c>
      <c r="BF97">
        <v>0</v>
      </c>
      <c r="BG97">
        <v>0.10343158746244641</v>
      </c>
      <c r="BH97">
        <v>0</v>
      </c>
      <c r="BI97"/>
      <c r="BJ97"/>
      <c r="BK97"/>
      <c r="BL97"/>
      <c r="BM97"/>
      <c r="BN97"/>
      <c r="BO97"/>
      <c r="BP97"/>
      <c r="BQ97"/>
      <c r="BR97"/>
      <c r="BS97"/>
      <c r="BT97"/>
      <c r="BU97"/>
      <c r="BV97"/>
      <c r="BW97"/>
      <c r="BX97"/>
      <c r="BY97"/>
      <c r="BZ97"/>
      <c r="CA97"/>
      <c r="CB97"/>
      <c r="CC97"/>
      <c r="CD97"/>
      <c r="CE97"/>
      <c r="CF97"/>
      <c r="CG97"/>
      <c r="CH97"/>
      <c r="CI97"/>
      <c r="CJ97"/>
      <c r="CK97"/>
      <c r="CL97"/>
      <c r="CM97"/>
      <c r="CN97"/>
      <c r="CO97"/>
      <c r="CP97"/>
    </row>
    <row r="98">
      <c r="A98" t="s">
        <v>405</v>
      </c>
      <c r="B98">
        <v>2005</v>
      </c>
      <c r="C98" t="s">
        <v>409</v>
      </c>
      <c r="D98">
        <v>65</v>
      </c>
      <c r="E98" t="s">
        <v>54</v>
      </c>
      <c r="F98" t="s">
        <v>49</v>
      </c>
      <c r="G98" t="s">
        <v>214</v>
      </c>
      <c r="H98">
        <v>1.360426641167612</v>
      </c>
      <c r="I98">
        <v>0.50960624840687807</v>
      </c>
      <c r="J98">
        <v>0.52816182508363019</v>
      </c>
      <c r="K98">
        <v>0.55311240608394241</v>
      </c>
      <c r="L98">
        <v>0.2471379268546193</v>
      </c>
      <c r="M98">
        <v>1.0030616916156569</v>
      </c>
      <c r="N98">
        <v>0</v>
      </c>
      <c r="O98">
        <v>0.225017024033767</v>
      </c>
      <c r="P98">
        <v>0</v>
      </c>
      <c r="Q98">
        <v>0</v>
      </c>
      <c r="R98">
        <v>1.4722403811338509</v>
      </c>
      <c r="S98">
        <v>0.54378271483638851</v>
      </c>
      <c r="T98">
        <v>0.47940429199397749</v>
      </c>
      <c r="U98">
        <v>0.62202055416454327</v>
      </c>
      <c r="V98">
        <v>0.43871626336529379</v>
      </c>
      <c r="W98" t="s">
        <v>152</v>
      </c>
      <c r="X98" t="s">
        <v>153</v>
      </c>
      <c r="Y98" t="s">
        <v>154</v>
      </c>
      <c r="Z98" t="s">
        <v>155</v>
      </c>
      <c r="AA98" t="s">
        <v>156</v>
      </c>
      <c r="AB98" t="s">
        <v>157</v>
      </c>
      <c r="AC98" t="s">
        <v>158</v>
      </c>
      <c r="AD98" t="s">
        <v>159</v>
      </c>
      <c r="AE98" t="s">
        <v>160</v>
      </c>
      <c r="AF98" t="s">
        <v>161</v>
      </c>
      <c r="AG98" t="s">
        <v>162</v>
      </c>
      <c r="AH98" t="s">
        <v>163</v>
      </c>
      <c r="AI98" t="s">
        <v>164</v>
      </c>
      <c r="AJ98" t="s">
        <v>165</v>
      </c>
      <c r="AK98" t="s">
        <v>166</v>
      </c>
      <c r="AL98" t="s">
        <v>167</v>
      </c>
      <c r="AM98" t="s">
        <v>168</v>
      </c>
      <c r="AN98" t="s">
        <v>169</v>
      </c>
      <c r="AO98" t="s">
        <v>170</v>
      </c>
      <c r="AP98">
        <v>0.26146899323484141</v>
      </c>
      <c r="AQ98">
        <v>0.1124960697509429</v>
      </c>
      <c r="AR98">
        <v>0.095088530788078496</v>
      </c>
      <c r="AS98">
        <v>2.7860103278543229</v>
      </c>
      <c r="AT98">
        <v>1.1400769409261171</v>
      </c>
      <c r="AU98">
        <v>0.1313135999124764</v>
      </c>
      <c r="AV98">
        <v>0.4806783967291785</v>
      </c>
      <c r="AW98">
        <v>0.21071107387825239</v>
      </c>
      <c r="AX98">
        <v>0.1007266799932698</v>
      </c>
      <c r="AY98">
        <v>1.86960307890808</v>
      </c>
      <c r="AZ98">
        <v>0</v>
      </c>
      <c r="BA98">
        <v>9.4021211884413987</v>
      </c>
      <c r="BB98">
        <v>0</v>
      </c>
      <c r="BC98">
        <v>0.4876473662046506</v>
      </c>
      <c r="BD98">
        <v>0.11493676792267341</v>
      </c>
      <c r="BE98">
        <v>0.9592524177681645</v>
      </c>
      <c r="BF98">
        <v>0.3754227802476478</v>
      </c>
      <c r="BG98">
        <v>0</v>
      </c>
      <c r="BH98">
        <v>2.552141652974766</v>
      </c>
      <c r="BI98"/>
      <c r="BJ98"/>
      <c r="BK98"/>
      <c r="BL98"/>
      <c r="BM98"/>
      <c r="BN98"/>
      <c r="BO98"/>
      <c r="BP98"/>
      <c r="BQ98"/>
      <c r="BR98"/>
      <c r="BS98"/>
      <c r="BT98"/>
      <c r="BU98"/>
      <c r="BV98"/>
      <c r="BW98"/>
      <c r="BX98"/>
      <c r="BY98"/>
      <c r="BZ98"/>
      <c r="CA98"/>
      <c r="CB98"/>
      <c r="CC98"/>
      <c r="CD98"/>
      <c r="CE98"/>
      <c r="CF98"/>
      <c r="CG98"/>
      <c r="CH98"/>
      <c r="CI98"/>
      <c r="CJ98"/>
      <c r="CK98"/>
      <c r="CL98"/>
      <c r="CM98"/>
      <c r="CN98"/>
      <c r="CO98"/>
      <c r="CP98"/>
    </row>
    <row r="99">
      <c r="A99" t="s">
        <v>405</v>
      </c>
      <c r="B99">
        <v>2005</v>
      </c>
      <c r="C99" t="s">
        <v>409</v>
      </c>
      <c r="D99">
        <v>66</v>
      </c>
      <c r="E99" t="s">
        <v>54</v>
      </c>
      <c r="F99" t="s">
        <v>48</v>
      </c>
      <c r="G99" t="s">
        <v>214</v>
      </c>
      <c r="H99">
        <v>51.74866735056888</v>
      </c>
      <c r="I99">
        <v>54.384362442032078</v>
      </c>
      <c r="J99">
        <v>53.254313687525688</v>
      </c>
      <c r="K99">
        <v>59.945239363555757</v>
      </c>
      <c r="L99">
        <v>84.030809713505533</v>
      </c>
      <c r="M99">
        <v>55.750315478035041</v>
      </c>
      <c r="N99">
        <v>68.549717320582104</v>
      </c>
      <c r="O99">
        <v>88.504236123565875</v>
      </c>
      <c r="P99">
        <v>95.09650377093962</v>
      </c>
      <c r="Q99">
        <v>99.634820506693444</v>
      </c>
      <c r="R99">
        <v>51.466537362933558</v>
      </c>
      <c r="S99">
        <v>53.893026428499873</v>
      </c>
      <c r="T99">
        <v>52.051985350117178</v>
      </c>
      <c r="U99">
        <v>56.616761900294591</v>
      </c>
      <c r="V99">
        <v>70.428469938186126</v>
      </c>
      <c r="W99" t="s">
        <v>152</v>
      </c>
      <c r="X99" t="s">
        <v>153</v>
      </c>
      <c r="Y99" t="s">
        <v>154</v>
      </c>
      <c r="Z99" t="s">
        <v>155</v>
      </c>
      <c r="AA99" t="s">
        <v>156</v>
      </c>
      <c r="AB99" t="s">
        <v>157</v>
      </c>
      <c r="AC99" t="s">
        <v>158</v>
      </c>
      <c r="AD99" t="s">
        <v>159</v>
      </c>
      <c r="AE99" t="s">
        <v>160</v>
      </c>
      <c r="AF99" t="s">
        <v>161</v>
      </c>
      <c r="AG99" t="s">
        <v>162</v>
      </c>
      <c r="AH99" t="s">
        <v>163</v>
      </c>
      <c r="AI99" t="s">
        <v>164</v>
      </c>
      <c r="AJ99" t="s">
        <v>165</v>
      </c>
      <c r="AK99" t="s">
        <v>166</v>
      </c>
      <c r="AL99" t="s">
        <v>167</v>
      </c>
      <c r="AM99" t="s">
        <v>168</v>
      </c>
      <c r="AN99" t="s">
        <v>169</v>
      </c>
      <c r="AO99" t="s">
        <v>170</v>
      </c>
      <c r="AP99">
        <v>27.83027690289542</v>
      </c>
      <c r="AQ99">
        <v>40.261779133898003</v>
      </c>
      <c r="AR99">
        <v>70.281439390842266</v>
      </c>
      <c r="AS99">
        <v>50.639139438369881</v>
      </c>
      <c r="AT99">
        <v>64.106412860044244</v>
      </c>
      <c r="AU99">
        <v>43.095687948754147</v>
      </c>
      <c r="AV99">
        <v>41.599959549475869</v>
      </c>
      <c r="AW99">
        <v>53.220104669531253</v>
      </c>
      <c r="AX99">
        <v>42.468670127488821</v>
      </c>
      <c r="AY99">
        <v>76.85292644571166</v>
      </c>
      <c r="AZ99">
        <v>30.65204618026242</v>
      </c>
      <c r="BA99">
        <v>45.949547379673703</v>
      </c>
      <c r="BB99">
        <v>93.672850997896944</v>
      </c>
      <c r="BC99">
        <v>30.286710324622408</v>
      </c>
      <c r="BD99">
        <v>88.417906706548294</v>
      </c>
      <c r="BE99">
        <v>51.800280461199357</v>
      </c>
      <c r="BF99">
        <v>58.870001803981687</v>
      </c>
      <c r="BG99">
        <v>96.072061262578629</v>
      </c>
      <c r="BH99">
        <v>51.347717497420099</v>
      </c>
      <c r="BI99"/>
      <c r="BJ99"/>
      <c r="BK99"/>
      <c r="BL99"/>
      <c r="BM99"/>
      <c r="BN99"/>
      <c r="BO99"/>
      <c r="BP99"/>
      <c r="BQ99"/>
      <c r="BR99"/>
      <c r="BS99"/>
      <c r="BT99"/>
      <c r="BU99"/>
      <c r="BV99"/>
      <c r="BW99"/>
      <c r="BX99"/>
      <c r="BY99"/>
      <c r="BZ99"/>
      <c r="CA99"/>
      <c r="CB99"/>
      <c r="CC99"/>
      <c r="CD99"/>
      <c r="CE99"/>
      <c r="CF99"/>
      <c r="CG99"/>
      <c r="CH99"/>
      <c r="CI99"/>
      <c r="CJ99"/>
      <c r="CK99"/>
      <c r="CL99"/>
      <c r="CM99"/>
      <c r="CN99"/>
      <c r="CO99"/>
      <c r="CP99"/>
    </row>
    <row r="100">
      <c r="A100" t="s">
        <v>405</v>
      </c>
      <c r="B100">
        <v>2005</v>
      </c>
      <c r="C100" t="s">
        <v>409</v>
      </c>
      <c r="D100">
        <v>67</v>
      </c>
      <c r="E100" t="s">
        <v>54</v>
      </c>
      <c r="F100" t="s">
        <v>191</v>
      </c>
      <c r="G100" t="s">
        <v>214</v>
      </c>
      <c r="H100">
        <v>46.890906008263677</v>
      </c>
      <c r="I100">
        <v>45.106031309561203</v>
      </c>
      <c r="J100">
        <v>46.217524487390527</v>
      </c>
      <c r="K100">
        <v>39.501648230360367</v>
      </c>
      <c r="L100">
        <v>15.72205235963987</v>
      </c>
      <c r="M100">
        <v>43.246622830349423</v>
      </c>
      <c r="N100">
        <v>31.45028267941813</v>
      </c>
      <c r="O100">
        <v>11.270746852400491</v>
      </c>
      <c r="P100">
        <v>4.903496229060349</v>
      </c>
      <c r="Q100">
        <v>0.36517949330655808</v>
      </c>
      <c r="R100">
        <v>47.061222255932741</v>
      </c>
      <c r="S100">
        <v>45.563190856663702</v>
      </c>
      <c r="T100">
        <v>47.468610357888863</v>
      </c>
      <c r="U100">
        <v>42.761217545540958</v>
      </c>
      <c r="V100">
        <v>29.132813798448659</v>
      </c>
      <c r="W100" t="s">
        <v>152</v>
      </c>
      <c r="X100" t="s">
        <v>153</v>
      </c>
      <c r="Y100" t="s">
        <v>154</v>
      </c>
      <c r="Z100" t="s">
        <v>155</v>
      </c>
      <c r="AA100" t="s">
        <v>156</v>
      </c>
      <c r="AB100" t="s">
        <v>157</v>
      </c>
      <c r="AC100" t="s">
        <v>158</v>
      </c>
      <c r="AD100" t="s">
        <v>159</v>
      </c>
      <c r="AE100" t="s">
        <v>160</v>
      </c>
      <c r="AF100" t="s">
        <v>161</v>
      </c>
      <c r="AG100" t="s">
        <v>162</v>
      </c>
      <c r="AH100" t="s">
        <v>163</v>
      </c>
      <c r="AI100" t="s">
        <v>164</v>
      </c>
      <c r="AJ100" t="s">
        <v>165</v>
      </c>
      <c r="AK100" t="s">
        <v>166</v>
      </c>
      <c r="AL100" t="s">
        <v>167</v>
      </c>
      <c r="AM100" t="s">
        <v>168</v>
      </c>
      <c r="AN100" t="s">
        <v>169</v>
      </c>
      <c r="AO100" t="s">
        <v>170</v>
      </c>
      <c r="AP100">
        <v>71.908254103869524</v>
      </c>
      <c r="AQ100">
        <v>59.625724796351207</v>
      </c>
      <c r="AR100">
        <v>29.623472078369868</v>
      </c>
      <c r="AS100">
        <v>46.574850233775649</v>
      </c>
      <c r="AT100">
        <v>34.753510199029662</v>
      </c>
      <c r="AU100">
        <v>56.772998451333343</v>
      </c>
      <c r="AV100">
        <v>57.919362053794963</v>
      </c>
      <c r="AW100">
        <v>46.569184256590567</v>
      </c>
      <c r="AX100">
        <v>57.430603192517928</v>
      </c>
      <c r="AY100">
        <v>21.277470475380429</v>
      </c>
      <c r="AZ100">
        <v>69.347953819737455</v>
      </c>
      <c r="BA100">
        <v>44.648331431884593</v>
      </c>
      <c r="BB100">
        <v>6.3271490021029804</v>
      </c>
      <c r="BC100">
        <v>69.225642309172883</v>
      </c>
      <c r="BD100">
        <v>11.46715652552902</v>
      </c>
      <c r="BE100">
        <v>47.240467121032509</v>
      </c>
      <c r="BF100">
        <v>40.754575415770439</v>
      </c>
      <c r="BG100">
        <v>3.9279387374213441</v>
      </c>
      <c r="BH100">
        <v>46.100140849605047</v>
      </c>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row>
    <row r="101">
      <c r="A101" t="s">
        <v>405</v>
      </c>
      <c r="B101">
        <v>2005</v>
      </c>
      <c r="C101" t="s">
        <v>409</v>
      </c>
      <c r="D101">
        <v>68</v>
      </c>
      <c r="E101" t="s">
        <v>55</v>
      </c>
      <c r="F101" t="s">
        <v>49</v>
      </c>
      <c r="G101" t="s">
        <v>214</v>
      </c>
      <c r="H101">
        <v>26.77194314822378</v>
      </c>
      <c r="I101">
        <v>36.194464226744898</v>
      </c>
      <c r="J101">
        <v>44.319688716630097</v>
      </c>
      <c r="K101">
        <v>58.249478947651227</v>
      </c>
      <c r="L101">
        <v>84.784264304190671</v>
      </c>
      <c r="M101">
        <v>33.289082283397278</v>
      </c>
      <c r="N101">
        <v>58.077615166381257</v>
      </c>
      <c r="O101">
        <v>77.797873627967178</v>
      </c>
      <c r="P101">
        <v>89.924861242980356</v>
      </c>
      <c r="Q101">
        <v>94.386371818549947</v>
      </c>
      <c r="R101">
        <v>26.363111761044369</v>
      </c>
      <c r="S101">
        <v>35.209892973156563</v>
      </c>
      <c r="T101">
        <v>42.084675828933307</v>
      </c>
      <c r="U101">
        <v>52.157071248274498</v>
      </c>
      <c r="V101">
        <v>75.780734540001646</v>
      </c>
      <c r="W101" t="s">
        <v>152</v>
      </c>
      <c r="X101" t="s">
        <v>153</v>
      </c>
      <c r="Y101" t="s">
        <v>154</v>
      </c>
      <c r="Z101" t="s">
        <v>155</v>
      </c>
      <c r="AA101" t="s">
        <v>156</v>
      </c>
      <c r="AB101" t="s">
        <v>157</v>
      </c>
      <c r="AC101" t="s">
        <v>158</v>
      </c>
      <c r="AD101" t="s">
        <v>159</v>
      </c>
      <c r="AE101" t="s">
        <v>160</v>
      </c>
      <c r="AF101" t="s">
        <v>161</v>
      </c>
      <c r="AG101" t="s">
        <v>162</v>
      </c>
      <c r="AH101" t="s">
        <v>163</v>
      </c>
      <c r="AI101" t="s">
        <v>164</v>
      </c>
      <c r="AJ101" t="s">
        <v>165</v>
      </c>
      <c r="AK101" t="s">
        <v>166</v>
      </c>
      <c r="AL101" t="s">
        <v>167</v>
      </c>
      <c r="AM101" t="s">
        <v>168</v>
      </c>
      <c r="AN101" t="s">
        <v>169</v>
      </c>
      <c r="AO101" t="s">
        <v>170</v>
      </c>
      <c r="AP101">
        <v>32.866640069478557</v>
      </c>
      <c r="AQ101">
        <v>31.600567495638721</v>
      </c>
      <c r="AR101">
        <v>54.136244946731487</v>
      </c>
      <c r="AS101">
        <v>35.992567039810602</v>
      </c>
      <c r="AT101">
        <v>20.653793481759291</v>
      </c>
      <c r="AU101">
        <v>52.537498811644546</v>
      </c>
      <c r="AV101">
        <v>30.577759151503081</v>
      </c>
      <c r="AW101">
        <v>67.404554623688014</v>
      </c>
      <c r="AX101">
        <v>36.546386757731078</v>
      </c>
      <c r="AY101">
        <v>60.433227816640098</v>
      </c>
      <c r="AZ101">
        <v>21.18734988977377</v>
      </c>
      <c r="BA101">
        <v>12.86483129247654</v>
      </c>
      <c r="BB101">
        <v>92.20263532268919</v>
      </c>
      <c r="BC101">
        <v>16.322642442734249</v>
      </c>
      <c r="BD101">
        <v>62.044856137045393</v>
      </c>
      <c r="BE101">
        <v>30.027213831348661</v>
      </c>
      <c r="BF101">
        <v>51.692842256819723</v>
      </c>
      <c r="BG101">
        <v>83.175008272622193</v>
      </c>
      <c r="BH101">
        <v>33.123866419436602</v>
      </c>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row>
    <row r="102">
      <c r="A102" t="s">
        <v>405</v>
      </c>
      <c r="B102">
        <v>2005</v>
      </c>
      <c r="C102" t="s">
        <v>409</v>
      </c>
      <c r="D102">
        <v>69</v>
      </c>
      <c r="E102" t="s">
        <v>55</v>
      </c>
      <c r="F102" t="s">
        <v>48</v>
      </c>
      <c r="G102" t="s">
        <v>214</v>
      </c>
      <c r="H102">
        <v>73.228056851776444</v>
      </c>
      <c r="I102">
        <v>63.805535773255251</v>
      </c>
      <c r="J102">
        <v>55.680311283369669</v>
      </c>
      <c r="K102">
        <v>41.750521052348773</v>
      </c>
      <c r="L102">
        <v>15.215735695809339</v>
      </c>
      <c r="M102">
        <v>66.710917716602751</v>
      </c>
      <c r="N102">
        <v>41.922384833618942</v>
      </c>
      <c r="O102">
        <v>22.202126372032971</v>
      </c>
      <c r="P102">
        <v>10.0751387570196</v>
      </c>
      <c r="Q102">
        <v>5.613628181450129</v>
      </c>
      <c r="R102">
        <v>73.636888238955663</v>
      </c>
      <c r="S102">
        <v>64.790107026843486</v>
      </c>
      <c r="T102">
        <v>57.915324171066693</v>
      </c>
      <c r="U102">
        <v>47.84292875172558</v>
      </c>
      <c r="V102">
        <v>24.21926545999834</v>
      </c>
      <c r="W102" t="s">
        <v>152</v>
      </c>
      <c r="X102" t="s">
        <v>153</v>
      </c>
      <c r="Y102" t="s">
        <v>154</v>
      </c>
      <c r="Z102" t="s">
        <v>155</v>
      </c>
      <c r="AA102" t="s">
        <v>156</v>
      </c>
      <c r="AB102" t="s">
        <v>157</v>
      </c>
      <c r="AC102" t="s">
        <v>158</v>
      </c>
      <c r="AD102" t="s">
        <v>159</v>
      </c>
      <c r="AE102" t="s">
        <v>160</v>
      </c>
      <c r="AF102" t="s">
        <v>161</v>
      </c>
      <c r="AG102" t="s">
        <v>162</v>
      </c>
      <c r="AH102" t="s">
        <v>163</v>
      </c>
      <c r="AI102" t="s">
        <v>164</v>
      </c>
      <c r="AJ102" t="s">
        <v>165</v>
      </c>
      <c r="AK102" t="s">
        <v>166</v>
      </c>
      <c r="AL102" t="s">
        <v>167</v>
      </c>
      <c r="AM102" t="s">
        <v>168</v>
      </c>
      <c r="AN102" t="s">
        <v>169</v>
      </c>
      <c r="AO102" t="s">
        <v>170</v>
      </c>
      <c r="AP102">
        <v>67.13335993052128</v>
      </c>
      <c r="AQ102">
        <v>68.399432504361371</v>
      </c>
      <c r="AR102">
        <v>45.863755053268733</v>
      </c>
      <c r="AS102">
        <v>64.007432960189277</v>
      </c>
      <c r="AT102">
        <v>79.346206518240621</v>
      </c>
      <c r="AU102">
        <v>47.462501188355468</v>
      </c>
      <c r="AV102">
        <v>69.422240848496841</v>
      </c>
      <c r="AW102">
        <v>32.595445376311801</v>
      </c>
      <c r="AX102">
        <v>63.453613242268943</v>
      </c>
      <c r="AY102">
        <v>39.566772183360101</v>
      </c>
      <c r="AZ102">
        <v>78.812650110226187</v>
      </c>
      <c r="BA102">
        <v>87.135168707523363</v>
      </c>
      <c r="BB102">
        <v>7.7973646773107657</v>
      </c>
      <c r="BC102">
        <v>83.677357557265736</v>
      </c>
      <c r="BD102">
        <v>37.955143862954557</v>
      </c>
      <c r="BE102">
        <v>69.972786168651353</v>
      </c>
      <c r="BF102">
        <v>48.307157743180063</v>
      </c>
      <c r="BG102">
        <v>16.82499172737786</v>
      </c>
      <c r="BH102">
        <v>66.876133580563376</v>
      </c>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row>
    <row r="103">
      <c r="A103" t="s">
        <v>405</v>
      </c>
      <c r="B103">
        <v>2005</v>
      </c>
      <c r="C103" t="s">
        <v>409</v>
      </c>
      <c r="D103">
        <v>70</v>
      </c>
      <c r="E103" t="s">
        <v>174</v>
      </c>
      <c r="F103" t="s">
        <v>49</v>
      </c>
      <c r="G103" t="s">
        <v>214</v>
      </c>
      <c r="H103">
        <v>15.67282409220107</v>
      </c>
      <c r="I103">
        <v>25.28269421603699</v>
      </c>
      <c r="J103">
        <v>27.4958855596288</v>
      </c>
      <c r="K103">
        <v>40.354639167840027</v>
      </c>
      <c r="L103">
        <v>75.350610140617221</v>
      </c>
      <c r="M103">
        <v>23.706365974875041</v>
      </c>
      <c r="N103">
        <v>47.491572814536589</v>
      </c>
      <c r="O103">
        <v>72.701634412165689</v>
      </c>
      <c r="P103">
        <v>87.694022278096469</v>
      </c>
      <c r="Q103">
        <v>94.071299123319164</v>
      </c>
      <c r="R103">
        <v>15.247617835082259</v>
      </c>
      <c r="S103">
        <v>23.969049767734759</v>
      </c>
      <c r="T103">
        <v>25.98673116162313</v>
      </c>
      <c r="U103">
        <v>34.009614629349457</v>
      </c>
      <c r="V103">
        <v>59.260576764089592</v>
      </c>
      <c r="W103" t="s">
        <v>152</v>
      </c>
      <c r="X103" t="s">
        <v>153</v>
      </c>
      <c r="Y103" t="s">
        <v>154</v>
      </c>
      <c r="Z103" t="s">
        <v>155</v>
      </c>
      <c r="AA103" t="s">
        <v>156</v>
      </c>
      <c r="AB103" t="s">
        <v>157</v>
      </c>
      <c r="AC103" t="s">
        <v>158</v>
      </c>
      <c r="AD103" t="s">
        <v>159</v>
      </c>
      <c r="AE103" t="s">
        <v>160</v>
      </c>
      <c r="AF103" t="s">
        <v>161</v>
      </c>
      <c r="AG103" t="s">
        <v>162</v>
      </c>
      <c r="AH103" t="s">
        <v>163</v>
      </c>
      <c r="AI103" t="s">
        <v>164</v>
      </c>
      <c r="AJ103" t="s">
        <v>165</v>
      </c>
      <c r="AK103" t="s">
        <v>166</v>
      </c>
      <c r="AL103" t="s">
        <v>167</v>
      </c>
      <c r="AM103" t="s">
        <v>168</v>
      </c>
      <c r="AN103" t="s">
        <v>169</v>
      </c>
      <c r="AO103" t="s">
        <v>170</v>
      </c>
      <c r="AP103">
        <v>18.428647565599341</v>
      </c>
      <c r="AQ103">
        <v>16.326050141364149</v>
      </c>
      <c r="AR103">
        <v>37.739893067644147</v>
      </c>
      <c r="AS103">
        <v>20.8562368717627</v>
      </c>
      <c r="AT103">
        <v>18.547807727711589</v>
      </c>
      <c r="AU103">
        <v>22.03591808668256</v>
      </c>
      <c r="AV103">
        <v>19.09754594665667</v>
      </c>
      <c r="AW103">
        <v>41.068698935726893</v>
      </c>
      <c r="AX103">
        <v>16.66683820362314</v>
      </c>
      <c r="AY103">
        <v>52.08180195223926</v>
      </c>
      <c r="AZ103">
        <v>11.050916553301221</v>
      </c>
      <c r="BA103">
        <v>8.3508184117393824</v>
      </c>
      <c r="BB103">
        <v>86.1892660452271</v>
      </c>
      <c r="BC103">
        <v>8.308874640981637</v>
      </c>
      <c r="BD103">
        <v>54.436808179588617</v>
      </c>
      <c r="BE103">
        <v>16.804649158906798</v>
      </c>
      <c r="BF103">
        <v>35.620561209392918</v>
      </c>
      <c r="BG103">
        <v>80.344032378608247</v>
      </c>
      <c r="BH103">
        <v>28.441295298521691</v>
      </c>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row>
    <row r="104">
      <c r="A104" t="s">
        <v>405</v>
      </c>
      <c r="B104">
        <v>2005</v>
      </c>
      <c r="C104" t="s">
        <v>409</v>
      </c>
      <c r="D104">
        <v>71</v>
      </c>
      <c r="E104" t="s">
        <v>174</v>
      </c>
      <c r="F104" t="s">
        <v>48</v>
      </c>
      <c r="G104" t="s">
        <v>214</v>
      </c>
      <c r="H104">
        <v>37.452354391937092</v>
      </c>
      <c r="I104">
        <v>29.611274474401959</v>
      </c>
      <c r="J104">
        <v>26.28658995298051</v>
      </c>
      <c r="K104">
        <v>20.22075647999586</v>
      </c>
      <c r="L104">
        <v>8.9273374997429471</v>
      </c>
      <c r="M104">
        <v>33.047011194775692</v>
      </c>
      <c r="N104">
        <v>21.426577714328211</v>
      </c>
      <c r="O104">
        <v>16.027618735434</v>
      </c>
      <c r="P104">
        <v>7.4024814928431937</v>
      </c>
      <c r="Q104">
        <v>5.5635213833743284</v>
      </c>
      <c r="R104">
        <v>37.710162469537558</v>
      </c>
      <c r="S104">
        <v>30.467759375601482</v>
      </c>
      <c r="T104">
        <v>26.544658480487971</v>
      </c>
      <c r="U104">
        <v>23.253214253050899</v>
      </c>
      <c r="V104">
        <v>11.606609437461699</v>
      </c>
      <c r="W104" t="s">
        <v>152</v>
      </c>
      <c r="X104" t="s">
        <v>153</v>
      </c>
      <c r="Y104" t="s">
        <v>154</v>
      </c>
      <c r="Z104" t="s">
        <v>155</v>
      </c>
      <c r="AA104" t="s">
        <v>156</v>
      </c>
      <c r="AB104" t="s">
        <v>157</v>
      </c>
      <c r="AC104" t="s">
        <v>158</v>
      </c>
      <c r="AD104" t="s">
        <v>159</v>
      </c>
      <c r="AE104" t="s">
        <v>160</v>
      </c>
      <c r="AF104" t="s">
        <v>161</v>
      </c>
      <c r="AG104" t="s">
        <v>162</v>
      </c>
      <c r="AH104" t="s">
        <v>163</v>
      </c>
      <c r="AI104" t="s">
        <v>164</v>
      </c>
      <c r="AJ104" t="s">
        <v>165</v>
      </c>
      <c r="AK104" t="s">
        <v>166</v>
      </c>
      <c r="AL104" t="s">
        <v>167</v>
      </c>
      <c r="AM104" t="s">
        <v>168</v>
      </c>
      <c r="AN104" t="s">
        <v>169</v>
      </c>
      <c r="AO104" t="s">
        <v>170</v>
      </c>
      <c r="AP104">
        <v>9.7967566763679326</v>
      </c>
      <c r="AQ104">
        <v>24.048225062284761</v>
      </c>
      <c r="AR104">
        <v>32.636634853986273</v>
      </c>
      <c r="AS104">
        <v>32.568912894461441</v>
      </c>
      <c r="AT104">
        <v>46.808274702110012</v>
      </c>
      <c r="AU104">
        <v>21.191083461984089</v>
      </c>
      <c r="AV104">
        <v>23.047981419724682</v>
      </c>
      <c r="AW104">
        <v>12.3621168076826</v>
      </c>
      <c r="AX104">
        <v>25.902558603858971</v>
      </c>
      <c r="AY104">
        <v>26.640727572380531</v>
      </c>
      <c r="AZ104">
        <v>19.601129626961189</v>
      </c>
      <c r="BA104">
        <v>47.000850156375733</v>
      </c>
      <c r="BB104">
        <v>7.4835849526698874</v>
      </c>
      <c r="BC104">
        <v>22.46548304984541</v>
      </c>
      <c r="BD104">
        <v>34.096035294882277</v>
      </c>
      <c r="BE104">
        <v>35.954883720060742</v>
      </c>
      <c r="BF104">
        <v>23.624863374836458</v>
      </c>
      <c r="BG104">
        <v>15.83146047143293</v>
      </c>
      <c r="BH104">
        <v>25.458563851873219</v>
      </c>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row>
    <row r="105">
      <c r="A105" t="s">
        <v>405</v>
      </c>
      <c r="B105">
        <v>2005</v>
      </c>
      <c r="C105" t="s">
        <v>409</v>
      </c>
      <c r="D105">
        <v>72</v>
      </c>
      <c r="E105" t="s">
        <v>174</v>
      </c>
      <c r="F105" t="s">
        <v>191</v>
      </c>
      <c r="G105" t="s">
        <v>214</v>
      </c>
      <c r="H105">
        <v>46.874821515862017</v>
      </c>
      <c r="I105">
        <v>45.106031309561203</v>
      </c>
      <c r="J105">
        <v>46.217524487390527</v>
      </c>
      <c r="K105">
        <v>39.424604352163932</v>
      </c>
      <c r="L105">
        <v>15.72205235963987</v>
      </c>
      <c r="M105">
        <v>43.246622830349423</v>
      </c>
      <c r="N105">
        <v>31.081849471135339</v>
      </c>
      <c r="O105">
        <v>11.270746852400491</v>
      </c>
      <c r="P105">
        <v>4.903496229060349</v>
      </c>
      <c r="Q105">
        <v>0.36517949330655808</v>
      </c>
      <c r="R105">
        <v>47.042219695380268</v>
      </c>
      <c r="S105">
        <v>45.563190856663702</v>
      </c>
      <c r="T105">
        <v>47.468610357888863</v>
      </c>
      <c r="U105">
        <v>42.737171117599573</v>
      </c>
      <c r="V105">
        <v>29.132813798448659</v>
      </c>
      <c r="W105" t="s">
        <v>152</v>
      </c>
      <c r="X105" t="s">
        <v>153</v>
      </c>
      <c r="Y105" t="s">
        <v>154</v>
      </c>
      <c r="Z105" t="s">
        <v>155</v>
      </c>
      <c r="AA105" t="s">
        <v>156</v>
      </c>
      <c r="AB105" t="s">
        <v>157</v>
      </c>
      <c r="AC105" t="s">
        <v>158</v>
      </c>
      <c r="AD105" t="s">
        <v>159</v>
      </c>
      <c r="AE105" t="s">
        <v>160</v>
      </c>
      <c r="AF105" t="s">
        <v>161</v>
      </c>
      <c r="AG105" t="s">
        <v>162</v>
      </c>
      <c r="AH105" t="s">
        <v>163</v>
      </c>
      <c r="AI105" t="s">
        <v>164</v>
      </c>
      <c r="AJ105" t="s">
        <v>165</v>
      </c>
      <c r="AK105" t="s">
        <v>166</v>
      </c>
      <c r="AL105" t="s">
        <v>167</v>
      </c>
      <c r="AM105" t="s">
        <v>168</v>
      </c>
      <c r="AN105" t="s">
        <v>169</v>
      </c>
      <c r="AO105" t="s">
        <v>170</v>
      </c>
      <c r="AP105">
        <v>71.77459575803249</v>
      </c>
      <c r="AQ105">
        <v>59.625724796351207</v>
      </c>
      <c r="AR105">
        <v>29.623472078369868</v>
      </c>
      <c r="AS105">
        <v>46.574850233775649</v>
      </c>
      <c r="AT105">
        <v>34.643917570178438</v>
      </c>
      <c r="AU105">
        <v>56.772998451333343</v>
      </c>
      <c r="AV105">
        <v>57.854472633618592</v>
      </c>
      <c r="AW105">
        <v>46.569184256590567</v>
      </c>
      <c r="AX105">
        <v>57.430603192517928</v>
      </c>
      <c r="AY105">
        <v>21.277470475380429</v>
      </c>
      <c r="AZ105">
        <v>69.347953819737455</v>
      </c>
      <c r="BA105">
        <v>44.648331431884593</v>
      </c>
      <c r="BB105">
        <v>6.3271490021029804</v>
      </c>
      <c r="BC105">
        <v>69.225642309172883</v>
      </c>
      <c r="BD105">
        <v>11.46715652552902</v>
      </c>
      <c r="BE105">
        <v>47.240467121032509</v>
      </c>
      <c r="BF105">
        <v>40.754575415770439</v>
      </c>
      <c r="BG105">
        <v>3.824507149958897</v>
      </c>
      <c r="BH105">
        <v>46.100140849605047</v>
      </c>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row>
    <row r="106">
      <c r="A106" t="s">
        <v>405</v>
      </c>
      <c r="B106">
        <v>2005</v>
      </c>
      <c r="C106" t="s">
        <v>409</v>
      </c>
      <c r="D106">
        <v>73</v>
      </c>
      <c r="E106" t="s">
        <v>53</v>
      </c>
      <c r="F106" t="s">
        <v>191</v>
      </c>
      <c r="G106" t="s">
        <v>214</v>
      </c>
      <c r="H106">
        <v>100</v>
      </c>
      <c r="I106">
        <v>100</v>
      </c>
      <c r="J106">
        <v>100</v>
      </c>
      <c r="K106">
        <v>100</v>
      </c>
      <c r="L106">
        <v>100</v>
      </c>
      <c r="M106">
        <v>100</v>
      </c>
      <c r="N106">
        <v>100</v>
      </c>
      <c r="O106">
        <v>100</v>
      </c>
      <c r="P106">
        <v>100</v>
      </c>
      <c r="Q106">
        <v>100</v>
      </c>
      <c r="R106">
        <v>100</v>
      </c>
      <c r="S106">
        <v>100</v>
      </c>
      <c r="T106">
        <v>100</v>
      </c>
      <c r="U106">
        <v>100</v>
      </c>
      <c r="V106">
        <v>100</v>
      </c>
      <c r="W106" t="s">
        <v>152</v>
      </c>
      <c r="X106" t="s">
        <v>153</v>
      </c>
      <c r="Y106" t="s">
        <v>154</v>
      </c>
      <c r="Z106" t="s">
        <v>155</v>
      </c>
      <c r="AA106" t="s">
        <v>156</v>
      </c>
      <c r="AB106" t="s">
        <v>157</v>
      </c>
      <c r="AC106" t="s">
        <v>158</v>
      </c>
      <c r="AD106" t="s">
        <v>159</v>
      </c>
      <c r="AE106" t="s">
        <v>160</v>
      </c>
      <c r="AF106" t="s">
        <v>161</v>
      </c>
      <c r="AG106" t="s">
        <v>162</v>
      </c>
      <c r="AH106" t="s">
        <v>163</v>
      </c>
      <c r="AI106" t="s">
        <v>164</v>
      </c>
      <c r="AJ106" t="s">
        <v>165</v>
      </c>
      <c r="AK106" t="s">
        <v>166</v>
      </c>
      <c r="AL106" t="s">
        <v>167</v>
      </c>
      <c r="AM106" t="s">
        <v>168</v>
      </c>
      <c r="AN106" t="s">
        <v>169</v>
      </c>
      <c r="AO106" t="s">
        <v>170</v>
      </c>
      <c r="AP106">
        <v>100</v>
      </c>
      <c r="AQ106">
        <v>100</v>
      </c>
      <c r="AR106">
        <v>100</v>
      </c>
      <c r="AS106">
        <v>100</v>
      </c>
      <c r="AT106">
        <v>100</v>
      </c>
      <c r="AU106">
        <v>100</v>
      </c>
      <c r="AV106">
        <v>100</v>
      </c>
      <c r="AW106">
        <v>100</v>
      </c>
      <c r="AX106">
        <v>100</v>
      </c>
      <c r="AY106">
        <v>100</v>
      </c>
      <c r="AZ106">
        <v>100</v>
      </c>
      <c r="BA106">
        <v>100</v>
      </c>
      <c r="BB106">
        <v>100</v>
      </c>
      <c r="BC106">
        <v>100</v>
      </c>
      <c r="BD106">
        <v>100</v>
      </c>
      <c r="BE106">
        <v>100</v>
      </c>
      <c r="BF106">
        <v>100</v>
      </c>
      <c r="BG106">
        <v>100</v>
      </c>
      <c r="BH106">
        <v>100</v>
      </c>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row>
    <row r="107">
      <c r="A107" t="s">
        <v>405</v>
      </c>
      <c r="B107">
        <v>2005</v>
      </c>
      <c r="C107" t="s">
        <v>409</v>
      </c>
      <c r="D107">
        <v>74</v>
      </c>
      <c r="E107" t="s">
        <v>52</v>
      </c>
      <c r="F107" t="s">
        <v>191</v>
      </c>
      <c r="G107" t="s">
        <v>214</v>
      </c>
      <c r="H107">
        <v>100</v>
      </c>
      <c r="I107">
        <v>100</v>
      </c>
      <c r="J107">
        <v>100</v>
      </c>
      <c r="K107">
        <v>100</v>
      </c>
      <c r="L107">
        <v>100</v>
      </c>
      <c r="M107">
        <v>100</v>
      </c>
      <c r="N107">
        <v>100</v>
      </c>
      <c r="O107">
        <v>100</v>
      </c>
      <c r="P107">
        <v>100</v>
      </c>
      <c r="Q107">
        <v>100</v>
      </c>
      <c r="R107">
        <v>100</v>
      </c>
      <c r="S107">
        <v>100</v>
      </c>
      <c r="T107">
        <v>100</v>
      </c>
      <c r="U107">
        <v>100</v>
      </c>
      <c r="V107">
        <v>100</v>
      </c>
      <c r="W107" t="s">
        <v>152</v>
      </c>
      <c r="X107" t="s">
        <v>153</v>
      </c>
      <c r="Y107" t="s">
        <v>154</v>
      </c>
      <c r="Z107" t="s">
        <v>155</v>
      </c>
      <c r="AA107" t="s">
        <v>156</v>
      </c>
      <c r="AB107" t="s">
        <v>157</v>
      </c>
      <c r="AC107" t="s">
        <v>158</v>
      </c>
      <c r="AD107" t="s">
        <v>159</v>
      </c>
      <c r="AE107" t="s">
        <v>160</v>
      </c>
      <c r="AF107" t="s">
        <v>161</v>
      </c>
      <c r="AG107" t="s">
        <v>162</v>
      </c>
      <c r="AH107" t="s">
        <v>163</v>
      </c>
      <c r="AI107" t="s">
        <v>164</v>
      </c>
      <c r="AJ107" t="s">
        <v>165</v>
      </c>
      <c r="AK107" t="s">
        <v>166</v>
      </c>
      <c r="AL107" t="s">
        <v>167</v>
      </c>
      <c r="AM107" t="s">
        <v>168</v>
      </c>
      <c r="AN107" t="s">
        <v>169</v>
      </c>
      <c r="AO107" t="s">
        <v>170</v>
      </c>
      <c r="AP107">
        <v>100</v>
      </c>
      <c r="AQ107">
        <v>100</v>
      </c>
      <c r="AR107">
        <v>100</v>
      </c>
      <c r="AS107">
        <v>100</v>
      </c>
      <c r="AT107">
        <v>100</v>
      </c>
      <c r="AU107">
        <v>100</v>
      </c>
      <c r="AV107">
        <v>100</v>
      </c>
      <c r="AW107">
        <v>100</v>
      </c>
      <c r="AX107">
        <v>100</v>
      </c>
      <c r="AY107">
        <v>100</v>
      </c>
      <c r="AZ107">
        <v>100</v>
      </c>
      <c r="BA107">
        <v>100</v>
      </c>
      <c r="BB107">
        <v>100</v>
      </c>
      <c r="BC107">
        <v>100</v>
      </c>
      <c r="BD107">
        <v>100</v>
      </c>
      <c r="BE107">
        <v>100</v>
      </c>
      <c r="BF107">
        <v>100</v>
      </c>
      <c r="BG107">
        <v>100</v>
      </c>
      <c r="BH107">
        <v>100</v>
      </c>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row>
    <row r="108">
      <c r="A108" t="s">
        <v>405</v>
      </c>
      <c r="B108">
        <v>2005</v>
      </c>
      <c r="C108" t="s">
        <v>409</v>
      </c>
      <c r="D108">
        <v>75</v>
      </c>
      <c r="E108" t="s">
        <v>175</v>
      </c>
      <c r="F108" t="s">
        <v>191</v>
      </c>
      <c r="G108" t="s">
        <v>214</v>
      </c>
      <c r="H108">
        <v>100</v>
      </c>
      <c r="I108">
        <v>100</v>
      </c>
      <c r="J108">
        <v>100</v>
      </c>
      <c r="K108">
        <v>100</v>
      </c>
      <c r="L108">
        <v>100</v>
      </c>
      <c r="M108">
        <v>100</v>
      </c>
      <c r="N108">
        <v>100</v>
      </c>
      <c r="O108">
        <v>100</v>
      </c>
      <c r="P108">
        <v>100</v>
      </c>
      <c r="Q108">
        <v>100</v>
      </c>
      <c r="R108">
        <v>100</v>
      </c>
      <c r="S108">
        <v>100</v>
      </c>
      <c r="T108">
        <v>100</v>
      </c>
      <c r="U108">
        <v>100</v>
      </c>
      <c r="V108">
        <v>100</v>
      </c>
      <c r="W108" t="s">
        <v>152</v>
      </c>
      <c r="X108" t="s">
        <v>153</v>
      </c>
      <c r="Y108" t="s">
        <v>154</v>
      </c>
      <c r="Z108" t="s">
        <v>155</v>
      </c>
      <c r="AA108" t="s">
        <v>156</v>
      </c>
      <c r="AB108" t="s">
        <v>157</v>
      </c>
      <c r="AC108" t="s">
        <v>158</v>
      </c>
      <c r="AD108" t="s">
        <v>159</v>
      </c>
      <c r="AE108" t="s">
        <v>160</v>
      </c>
      <c r="AF108" t="s">
        <v>161</v>
      </c>
      <c r="AG108" t="s">
        <v>162</v>
      </c>
      <c r="AH108" t="s">
        <v>163</v>
      </c>
      <c r="AI108" t="s">
        <v>164</v>
      </c>
      <c r="AJ108" t="s">
        <v>165</v>
      </c>
      <c r="AK108" t="s">
        <v>166</v>
      </c>
      <c r="AL108" t="s">
        <v>167</v>
      </c>
      <c r="AM108" t="s">
        <v>168</v>
      </c>
      <c r="AN108" t="s">
        <v>169</v>
      </c>
      <c r="AO108" t="s">
        <v>170</v>
      </c>
      <c r="AP108">
        <v>100</v>
      </c>
      <c r="AQ108">
        <v>100</v>
      </c>
      <c r="AR108">
        <v>100</v>
      </c>
      <c r="AS108">
        <v>100</v>
      </c>
      <c r="AT108">
        <v>100</v>
      </c>
      <c r="AU108">
        <v>100</v>
      </c>
      <c r="AV108">
        <v>100</v>
      </c>
      <c r="AW108">
        <v>100</v>
      </c>
      <c r="AX108">
        <v>100</v>
      </c>
      <c r="AY108">
        <v>100</v>
      </c>
      <c r="AZ108">
        <v>100</v>
      </c>
      <c r="BA108">
        <v>100</v>
      </c>
      <c r="BB108">
        <v>100</v>
      </c>
      <c r="BC108">
        <v>100</v>
      </c>
      <c r="BD108">
        <v>100</v>
      </c>
      <c r="BE108">
        <v>100</v>
      </c>
      <c r="BF108">
        <v>100</v>
      </c>
      <c r="BG108">
        <v>100</v>
      </c>
      <c r="BH108">
        <v>100</v>
      </c>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row>
    <row r="109">
      <c r="A109" t="s">
        <v>405</v>
      </c>
      <c r="B109">
        <v>2005</v>
      </c>
      <c r="C109" t="s">
        <v>409</v>
      </c>
      <c r="D109">
        <v>76</v>
      </c>
      <c r="E109" t="s">
        <v>176</v>
      </c>
      <c r="F109" t="s">
        <v>191</v>
      </c>
      <c r="G109" t="s">
        <v>214</v>
      </c>
      <c r="H109">
        <v>100</v>
      </c>
      <c r="I109">
        <v>100</v>
      </c>
      <c r="J109">
        <v>100</v>
      </c>
      <c r="K109">
        <v>100</v>
      </c>
      <c r="L109">
        <v>100</v>
      </c>
      <c r="M109">
        <v>100</v>
      </c>
      <c r="N109">
        <v>100</v>
      </c>
      <c r="O109">
        <v>100</v>
      </c>
      <c r="P109">
        <v>100</v>
      </c>
      <c r="Q109">
        <v>100</v>
      </c>
      <c r="R109">
        <v>100</v>
      </c>
      <c r="S109">
        <v>100</v>
      </c>
      <c r="T109">
        <v>100</v>
      </c>
      <c r="U109">
        <v>100</v>
      </c>
      <c r="V109">
        <v>100</v>
      </c>
      <c r="W109" t="s">
        <v>152</v>
      </c>
      <c r="X109" t="s">
        <v>153</v>
      </c>
      <c r="Y109" t="s">
        <v>154</v>
      </c>
      <c r="Z109" t="s">
        <v>155</v>
      </c>
      <c r="AA109" t="s">
        <v>156</v>
      </c>
      <c r="AB109" t="s">
        <v>157</v>
      </c>
      <c r="AC109" t="s">
        <v>158</v>
      </c>
      <c r="AD109" t="s">
        <v>159</v>
      </c>
      <c r="AE109" t="s">
        <v>160</v>
      </c>
      <c r="AF109" t="s">
        <v>161</v>
      </c>
      <c r="AG109" t="s">
        <v>162</v>
      </c>
      <c r="AH109" t="s">
        <v>163</v>
      </c>
      <c r="AI109" t="s">
        <v>164</v>
      </c>
      <c r="AJ109" t="s">
        <v>165</v>
      </c>
      <c r="AK109" t="s">
        <v>166</v>
      </c>
      <c r="AL109" t="s">
        <v>167</v>
      </c>
      <c r="AM109" t="s">
        <v>168</v>
      </c>
      <c r="AN109" t="s">
        <v>169</v>
      </c>
      <c r="AO109" t="s">
        <v>170</v>
      </c>
      <c r="AP109">
        <v>100</v>
      </c>
      <c r="AQ109">
        <v>100</v>
      </c>
      <c r="AR109">
        <v>100</v>
      </c>
      <c r="AS109">
        <v>100</v>
      </c>
      <c r="AT109">
        <v>100</v>
      </c>
      <c r="AU109">
        <v>100</v>
      </c>
      <c r="AV109">
        <v>100</v>
      </c>
      <c r="AW109">
        <v>100</v>
      </c>
      <c r="AX109">
        <v>100</v>
      </c>
      <c r="AY109">
        <v>100</v>
      </c>
      <c r="AZ109">
        <v>100</v>
      </c>
      <c r="BA109">
        <v>100</v>
      </c>
      <c r="BB109">
        <v>100</v>
      </c>
      <c r="BC109">
        <v>100</v>
      </c>
      <c r="BD109">
        <v>100</v>
      </c>
      <c r="BE109">
        <v>100</v>
      </c>
      <c r="BF109">
        <v>100</v>
      </c>
      <c r="BG109">
        <v>100</v>
      </c>
      <c r="BH109">
        <v>100</v>
      </c>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row>
    <row r="110">
      <c r="A110" t="s">
        <v>405</v>
      </c>
      <c r="B110">
        <v>2005</v>
      </c>
      <c r="C110" t="s">
        <v>409</v>
      </c>
      <c r="D110">
        <v>122</v>
      </c>
      <c r="E110" t="s">
        <v>18</v>
      </c>
      <c r="F110" t="s">
        <v>14</v>
      </c>
      <c r="G110" t="s">
        <v>430</v>
      </c>
      <c r="H110">
        <v>2.603615161875946</v>
      </c>
      <c r="I110">
        <v>6.1367953101497763</v>
      </c>
      <c r="J110">
        <v>11.60333045976415</v>
      </c>
      <c r="K110">
        <v>31.60816838364849</v>
      </c>
      <c r="L110">
        <v>85.720265029272113</v>
      </c>
      <c r="M110">
        <v>6.7851901839974058</v>
      </c>
      <c r="N110">
        <v>40.045354712300337</v>
      </c>
      <c r="O110">
        <v>83.290133079981885</v>
      </c>
      <c r="P110">
        <v>97.309242594970314</v>
      </c>
      <c r="Q110">
        <v>100</v>
      </c>
      <c r="R110">
        <v>2.7537753863514371</v>
      </c>
      <c r="S110">
        <v>5.2583741739658443</v>
      </c>
      <c r="T110">
        <v>8.5677182125438325</v>
      </c>
      <c r="U110">
        <v>20.50063520241449</v>
      </c>
      <c r="V110">
        <v>66.151138909796103</v>
      </c>
      <c r="W110" t="s">
        <v>152</v>
      </c>
      <c r="X110" t="s">
        <v>153</v>
      </c>
      <c r="Y110" t="s">
        <v>154</v>
      </c>
      <c r="Z110" t="s">
        <v>155</v>
      </c>
      <c r="AA110" t="s">
        <v>156</v>
      </c>
      <c r="AB110" t="s">
        <v>157</v>
      </c>
      <c r="AC110" t="s">
        <v>158</v>
      </c>
      <c r="AD110" t="s">
        <v>159</v>
      </c>
      <c r="AE110" t="s">
        <v>160</v>
      </c>
      <c r="AF110" t="s">
        <v>161</v>
      </c>
      <c r="AG110" t="s">
        <v>162</v>
      </c>
      <c r="AH110" t="s">
        <v>163</v>
      </c>
      <c r="AI110" t="s">
        <v>164</v>
      </c>
      <c r="AJ110" t="s">
        <v>165</v>
      </c>
      <c r="AK110" t="s">
        <v>166</v>
      </c>
      <c r="AL110" t="s">
        <v>167</v>
      </c>
      <c r="AM110" t="s">
        <v>168</v>
      </c>
      <c r="AN110" t="s">
        <v>169</v>
      </c>
      <c r="AO110" t="s">
        <v>170</v>
      </c>
      <c r="AP110">
        <v>21.695746079925961</v>
      </c>
      <c r="AQ110">
        <v>40.823565190101327</v>
      </c>
      <c r="AR110">
        <v>18.395667886825919</v>
      </c>
      <c r="AS110">
        <v>14.87089369229213</v>
      </c>
      <c r="AT110">
        <v>14.568507208043981</v>
      </c>
      <c r="AU110">
        <v>22.77764930145543</v>
      </c>
      <c r="AV110">
        <v>16.54466397831591</v>
      </c>
      <c r="AW110">
        <v>36.456096249462163</v>
      </c>
      <c r="AX110">
        <v>19.924240291125599</v>
      </c>
      <c r="AY110">
        <v>32.239690913870348</v>
      </c>
      <c r="AZ110">
        <v>13.92029854888353</v>
      </c>
      <c r="BA110">
        <v>11.66753012956714</v>
      </c>
      <c r="BB110">
        <v>85.520132403094578</v>
      </c>
      <c r="BC110">
        <v>13.6805522936794</v>
      </c>
      <c r="BD110">
        <v>13.91578016892441</v>
      </c>
      <c r="BE110">
        <v>13.13773025820432</v>
      </c>
      <c r="BF110">
        <v>19.722442020674009</v>
      </c>
      <c r="BG110">
        <v>15.977663222034259</v>
      </c>
      <c r="BH110">
        <v>22.124466718865939</v>
      </c>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row>
    <row r="111">
      <c r="A111" t="s">
        <v>405</v>
      </c>
      <c r="B111">
        <v>2005</v>
      </c>
      <c r="C111" t="s">
        <v>409</v>
      </c>
      <c r="D111">
        <v>123</v>
      </c>
      <c r="E111" t="s">
        <v>18</v>
      </c>
      <c r="F111" t="s">
        <v>51</v>
      </c>
      <c r="G111" t="s">
        <v>214</v>
      </c>
      <c r="H111">
        <v>97.396384838124021</v>
      </c>
      <c r="I111">
        <v>93.863204689850193</v>
      </c>
      <c r="J111">
        <v>88.396669540235806</v>
      </c>
      <c r="K111">
        <v>68.391831616351666</v>
      </c>
      <c r="L111">
        <v>14.279734970727951</v>
      </c>
      <c r="M111">
        <v>93.214809816002571</v>
      </c>
      <c r="N111">
        <v>59.954645287699861</v>
      </c>
      <c r="O111">
        <v>16.709866920018278</v>
      </c>
      <c r="P111">
        <v>2.6907574050296428</v>
      </c>
      <c r="Q111">
        <v>0</v>
      </c>
      <c r="R111">
        <v>97.246224613648565</v>
      </c>
      <c r="S111">
        <v>94.741625826034166</v>
      </c>
      <c r="T111">
        <v>91.432281787456176</v>
      </c>
      <c r="U111">
        <v>79.499364797585699</v>
      </c>
      <c r="V111">
        <v>33.848861090203883</v>
      </c>
      <c r="W111" t="s">
        <v>152</v>
      </c>
      <c r="X111" t="s">
        <v>153</v>
      </c>
      <c r="Y111" t="s">
        <v>154</v>
      </c>
      <c r="Z111" t="s">
        <v>155</v>
      </c>
      <c r="AA111" t="s">
        <v>156</v>
      </c>
      <c r="AB111" t="s">
        <v>157</v>
      </c>
      <c r="AC111" t="s">
        <v>158</v>
      </c>
      <c r="AD111" t="s">
        <v>159</v>
      </c>
      <c r="AE111" t="s">
        <v>160</v>
      </c>
      <c r="AF111" t="s">
        <v>161</v>
      </c>
      <c r="AG111" t="s">
        <v>162</v>
      </c>
      <c r="AH111" t="s">
        <v>163</v>
      </c>
      <c r="AI111" t="s">
        <v>164</v>
      </c>
      <c r="AJ111" t="s">
        <v>165</v>
      </c>
      <c r="AK111" t="s">
        <v>166</v>
      </c>
      <c r="AL111" t="s">
        <v>167</v>
      </c>
      <c r="AM111" t="s">
        <v>168</v>
      </c>
      <c r="AN111" t="s">
        <v>169</v>
      </c>
      <c r="AO111" t="s">
        <v>170</v>
      </c>
      <c r="AP111">
        <v>78.304253920073847</v>
      </c>
      <c r="AQ111">
        <v>59.176434809898822</v>
      </c>
      <c r="AR111">
        <v>81.60433211317428</v>
      </c>
      <c r="AS111">
        <v>85.129106307707758</v>
      </c>
      <c r="AT111">
        <v>85.431492791955975</v>
      </c>
      <c r="AU111">
        <v>77.222350698544645</v>
      </c>
      <c r="AV111">
        <v>83.455336021683962</v>
      </c>
      <c r="AW111">
        <v>63.543903750537943</v>
      </c>
      <c r="AX111">
        <v>80.07575970887433</v>
      </c>
      <c r="AY111">
        <v>67.760309086129837</v>
      </c>
      <c r="AZ111">
        <v>86.079701451116435</v>
      </c>
      <c r="BA111">
        <v>88.332469870432803</v>
      </c>
      <c r="BB111">
        <v>14.4798675969054</v>
      </c>
      <c r="BC111">
        <v>86.319447706320602</v>
      </c>
      <c r="BD111">
        <v>86.084219831075544</v>
      </c>
      <c r="BE111">
        <v>86.862269741795757</v>
      </c>
      <c r="BF111">
        <v>80.277557979325849</v>
      </c>
      <c r="BG111">
        <v>84.022336777965705</v>
      </c>
      <c r="BH111">
        <v>77.875533281134039</v>
      </c>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row>
    <row r="112">
      <c r="A112" t="s">
        <v>405</v>
      </c>
      <c r="B112">
        <v>2005</v>
      </c>
      <c r="C112" t="s">
        <v>409</v>
      </c>
      <c r="D112">
        <v>124</v>
      </c>
      <c r="E112" t="s">
        <v>50</v>
      </c>
      <c r="F112" t="s">
        <v>15</v>
      </c>
      <c r="G112" t="s">
        <v>431</v>
      </c>
      <c r="H112">
        <v>1.720407404154668</v>
      </c>
      <c r="I112">
        <v>4.353083657302478</v>
      </c>
      <c r="J112">
        <v>8.4390787199077479</v>
      </c>
      <c r="K112">
        <v>24.66890145174245</v>
      </c>
      <c r="L112">
        <v>77.250429319349152</v>
      </c>
      <c r="M112">
        <v>3.7189295720790181</v>
      </c>
      <c r="N112">
        <v>29.326604905375991</v>
      </c>
      <c r="O112">
        <v>71.81080202687356</v>
      </c>
      <c r="P112">
        <v>92.818709796306734</v>
      </c>
      <c r="Q112">
        <v>99.236665607195434</v>
      </c>
      <c r="R112">
        <v>1.795575496137529</v>
      </c>
      <c r="S112">
        <v>3.7893980350815988</v>
      </c>
      <c r="T112">
        <v>6.6231589352943123</v>
      </c>
      <c r="U112">
        <v>15.804416469197379</v>
      </c>
      <c r="V112">
        <v>55.663800632678267</v>
      </c>
      <c r="W112" t="s">
        <v>152</v>
      </c>
      <c r="X112" t="s">
        <v>153</v>
      </c>
      <c r="Y112" t="s">
        <v>154</v>
      </c>
      <c r="Z112" t="s">
        <v>155</v>
      </c>
      <c r="AA112" t="s">
        <v>156</v>
      </c>
      <c r="AB112" t="s">
        <v>157</v>
      </c>
      <c r="AC112" t="s">
        <v>158</v>
      </c>
      <c r="AD112" t="s">
        <v>159</v>
      </c>
      <c r="AE112" t="s">
        <v>160</v>
      </c>
      <c r="AF112" t="s">
        <v>161</v>
      </c>
      <c r="AG112" t="s">
        <v>162</v>
      </c>
      <c r="AH112" t="s">
        <v>163</v>
      </c>
      <c r="AI112" t="s">
        <v>164</v>
      </c>
      <c r="AJ112" t="s">
        <v>165</v>
      </c>
      <c r="AK112" t="s">
        <v>166</v>
      </c>
      <c r="AL112" t="s">
        <v>167</v>
      </c>
      <c r="AM112" t="s">
        <v>168</v>
      </c>
      <c r="AN112" t="s">
        <v>169</v>
      </c>
      <c r="AO112" t="s">
        <v>170</v>
      </c>
      <c r="AP112">
        <v>17.080496279028999</v>
      </c>
      <c r="AQ112">
        <v>31.931752059882641</v>
      </c>
      <c r="AR112">
        <v>16.208440447292059</v>
      </c>
      <c r="AS112">
        <v>11.87424625111642</v>
      </c>
      <c r="AT112">
        <v>12.265991030597521</v>
      </c>
      <c r="AU112">
        <v>15.32469147104287</v>
      </c>
      <c r="AV112">
        <v>15.129804915142129</v>
      </c>
      <c r="AW112">
        <v>30.669079137704149</v>
      </c>
      <c r="AX112">
        <v>17.87983406774261</v>
      </c>
      <c r="AY112">
        <v>30.809794689728982</v>
      </c>
      <c r="AZ112">
        <v>12.22825618141205</v>
      </c>
      <c r="BA112">
        <v>11.1352387683594</v>
      </c>
      <c r="BB112">
        <v>75.490300940591439</v>
      </c>
      <c r="BC112">
        <v>12.44479220999985</v>
      </c>
      <c r="BD112">
        <v>12.421841443779719</v>
      </c>
      <c r="BE112">
        <v>11.39794392348753</v>
      </c>
      <c r="BF112">
        <v>14.552700261044849</v>
      </c>
      <c r="BG112">
        <v>14.440190350334859</v>
      </c>
      <c r="BH112">
        <v>18.21843127838504</v>
      </c>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row>
    <row r="113">
      <c r="A113" t="s">
        <v>405</v>
      </c>
      <c r="B113">
        <v>2005</v>
      </c>
      <c r="C113" t="s">
        <v>409</v>
      </c>
      <c r="D113">
        <v>125</v>
      </c>
      <c r="E113" t="s">
        <v>50</v>
      </c>
      <c r="F113" t="s">
        <v>16</v>
      </c>
      <c r="G113" t="s">
        <v>432</v>
      </c>
      <c r="H113">
        <v>0.88320775772127846</v>
      </c>
      <c r="I113">
        <v>1.783711652847298</v>
      </c>
      <c r="J113">
        <v>3.164251739856395</v>
      </c>
      <c r="K113">
        <v>6.9392669319060367</v>
      </c>
      <c r="L113">
        <v>8.4698357099229327</v>
      </c>
      <c r="M113">
        <v>3.0662606119183891</v>
      </c>
      <c r="N113">
        <v>10.718749806924359</v>
      </c>
      <c r="O113">
        <v>11.47933105310832</v>
      </c>
      <c r="P113">
        <v>4.4905327986635797</v>
      </c>
      <c r="Q113">
        <v>0.76333439280458593</v>
      </c>
      <c r="R113">
        <v>0.95819989021390706</v>
      </c>
      <c r="S113">
        <v>1.4689761388842419</v>
      </c>
      <c r="T113">
        <v>1.944559277249519</v>
      </c>
      <c r="U113">
        <v>4.6962187332171013</v>
      </c>
      <c r="V113">
        <v>10.48733827711774</v>
      </c>
      <c r="W113" t="s">
        <v>152</v>
      </c>
      <c r="X113" t="s">
        <v>153</v>
      </c>
      <c r="Y113" t="s">
        <v>154</v>
      </c>
      <c r="Z113" t="s">
        <v>155</v>
      </c>
      <c r="AA113" t="s">
        <v>156</v>
      </c>
      <c r="AB113" t="s">
        <v>157</v>
      </c>
      <c r="AC113" t="s">
        <v>158</v>
      </c>
      <c r="AD113" t="s">
        <v>159</v>
      </c>
      <c r="AE113" t="s">
        <v>160</v>
      </c>
      <c r="AF113" t="s">
        <v>161</v>
      </c>
      <c r="AG113" t="s">
        <v>162</v>
      </c>
      <c r="AH113" t="s">
        <v>163</v>
      </c>
      <c r="AI113" t="s">
        <v>164</v>
      </c>
      <c r="AJ113" t="s">
        <v>165</v>
      </c>
      <c r="AK113" t="s">
        <v>166</v>
      </c>
      <c r="AL113" t="s">
        <v>167</v>
      </c>
      <c r="AM113" t="s">
        <v>168</v>
      </c>
      <c r="AN113" t="s">
        <v>169</v>
      </c>
      <c r="AO113" t="s">
        <v>170</v>
      </c>
      <c r="AP113">
        <v>4.6152498008969438</v>
      </c>
      <c r="AQ113">
        <v>8.8918131302186687</v>
      </c>
      <c r="AR113">
        <v>2.1872274395338338</v>
      </c>
      <c r="AS113">
        <v>2.9966474411757069</v>
      </c>
      <c r="AT113">
        <v>2.3025161774464569</v>
      </c>
      <c r="AU113">
        <v>7.4529578304125694</v>
      </c>
      <c r="AV113">
        <v>1.414859063173795</v>
      </c>
      <c r="AW113">
        <v>5.7870171117579927</v>
      </c>
      <c r="AX113">
        <v>2.044406223382996</v>
      </c>
      <c r="AY113">
        <v>1.429896224141374</v>
      </c>
      <c r="AZ113">
        <v>1.6920423674714919</v>
      </c>
      <c r="BA113">
        <v>0.5322913612077449</v>
      </c>
      <c r="BB113">
        <v>10.0298314625032</v>
      </c>
      <c r="BC113">
        <v>1.235760083679557</v>
      </c>
      <c r="BD113">
        <v>1.493938725144685</v>
      </c>
      <c r="BE113">
        <v>1.7397863347167959</v>
      </c>
      <c r="BF113">
        <v>5.1697417596291473</v>
      </c>
      <c r="BG113">
        <v>1.5374728716994051</v>
      </c>
      <c r="BH113">
        <v>3.9060354404808968</v>
      </c>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row>
    <row r="114">
      <c r="A114" t="s">
        <v>405</v>
      </c>
      <c r="B114">
        <v>2005</v>
      </c>
      <c r="C114" t="s">
        <v>409</v>
      </c>
      <c r="D114">
        <v>126</v>
      </c>
      <c r="E114" t="s">
        <v>50</v>
      </c>
      <c r="F114" t="s">
        <v>171</v>
      </c>
      <c r="G114" t="s">
        <v>433</v>
      </c>
      <c r="H114">
        <v>0.80320608285225603</v>
      </c>
      <c r="I114">
        <v>2.0965004376763692</v>
      </c>
      <c r="J114">
        <v>2.6945312425347652</v>
      </c>
      <c r="K114">
        <v>4.3140086416203332</v>
      </c>
      <c r="L114">
        <v>2.8738213814931459</v>
      </c>
      <c r="M114">
        <v>4.0783831872385861</v>
      </c>
      <c r="N114">
        <v>8.0752185834027088</v>
      </c>
      <c r="O114">
        <v>5.1010644660589524</v>
      </c>
      <c r="P114">
        <v>1.7273703031852561</v>
      </c>
      <c r="Q114">
        <v>-1.97619698383e-14</v>
      </c>
      <c r="R114">
        <v>0.72061183112120375</v>
      </c>
      <c r="S114">
        <v>1.871500633761698</v>
      </c>
      <c r="T114">
        <v>2.2569069795581238</v>
      </c>
      <c r="U114">
        <v>3.130509068013581</v>
      </c>
      <c r="V114">
        <v>3.6743152359289901</v>
      </c>
      <c r="W114" t="s">
        <v>152</v>
      </c>
      <c r="X114" t="s">
        <v>153</v>
      </c>
      <c r="Y114" t="s">
        <v>154</v>
      </c>
      <c r="Z114" t="s">
        <v>155</v>
      </c>
      <c r="AA114" t="s">
        <v>156</v>
      </c>
      <c r="AB114" t="s">
        <v>157</v>
      </c>
      <c r="AC114" t="s">
        <v>158</v>
      </c>
      <c r="AD114" t="s">
        <v>159</v>
      </c>
      <c r="AE114" t="s">
        <v>160</v>
      </c>
      <c r="AF114" t="s">
        <v>161</v>
      </c>
      <c r="AG114" t="s">
        <v>162</v>
      </c>
      <c r="AH114" t="s">
        <v>163</v>
      </c>
      <c r="AI114" t="s">
        <v>164</v>
      </c>
      <c r="AJ114" t="s">
        <v>165</v>
      </c>
      <c r="AK114" t="s">
        <v>166</v>
      </c>
      <c r="AL114" t="s">
        <v>167</v>
      </c>
      <c r="AM114" t="s">
        <v>168</v>
      </c>
      <c r="AN114" t="s">
        <v>169</v>
      </c>
      <c r="AO114" t="s">
        <v>170</v>
      </c>
      <c r="AP114">
        <v>0.73937392294135407</v>
      </c>
      <c r="AQ114">
        <v>1.3072103345490831</v>
      </c>
      <c r="AR114">
        <v>3.1029042729290102</v>
      </c>
      <c r="AS114">
        <v>0.97133389729714281</v>
      </c>
      <c r="AT114">
        <v>0.057722947802247397</v>
      </c>
      <c r="AU114">
        <v>4.5503220439646412</v>
      </c>
      <c r="AV114">
        <v>7.3222983934992527</v>
      </c>
      <c r="AW114">
        <v>0.72538528881341335</v>
      </c>
      <c r="AX114">
        <v>6.5437106602832387</v>
      </c>
      <c r="AY114">
        <v>13.796368995190971</v>
      </c>
      <c r="AZ114">
        <v>1.5952363268867491</v>
      </c>
      <c r="BA114">
        <v>0.38107872863750458</v>
      </c>
      <c r="BB114">
        <v>2.5356754124636822</v>
      </c>
      <c r="BC114">
        <v>0.13524640882681641</v>
      </c>
      <c r="BD114">
        <v>3.468747718670016</v>
      </c>
      <c r="BE114">
        <v>2.0076558966288052</v>
      </c>
      <c r="BF114">
        <v>0.1814786931081471</v>
      </c>
      <c r="BG114">
        <v>5.0612068752443804</v>
      </c>
      <c r="BH114">
        <v>0.87425573572562598</v>
      </c>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row>
    <row r="115">
      <c r="A115" t="s">
        <v>405</v>
      </c>
      <c r="B115">
        <v>2005</v>
      </c>
      <c r="C115" t="s">
        <v>409</v>
      </c>
      <c r="D115">
        <v>127</v>
      </c>
      <c r="E115" t="s">
        <v>50</v>
      </c>
      <c r="F115" t="s">
        <v>19</v>
      </c>
      <c r="G115" t="s">
        <v>434</v>
      </c>
      <c r="H115">
        <v>96.593178755271794</v>
      </c>
      <c r="I115">
        <v>91.766704252173852</v>
      </c>
      <c r="J115">
        <v>85.702138297701097</v>
      </c>
      <c r="K115">
        <v>64.077822974731177</v>
      </c>
      <c r="L115">
        <v>11.405913589234769</v>
      </c>
      <c r="M115">
        <v>89.136426628763999</v>
      </c>
      <c r="N115">
        <v>51.879426704296947</v>
      </c>
      <c r="O115">
        <v>11.60880245395917</v>
      </c>
      <c r="P115">
        <v>0.96338710184442966</v>
      </c>
      <c r="Q115">
        <v>0</v>
      </c>
      <c r="R115">
        <v>96.525612782527361</v>
      </c>
      <c r="S115">
        <v>92.870125192272454</v>
      </c>
      <c r="T115">
        <v>89.175374807898038</v>
      </c>
      <c r="U115">
        <v>76.368855729571933</v>
      </c>
      <c r="V115">
        <v>30.174545854274999</v>
      </c>
      <c r="W115" t="s">
        <v>152</v>
      </c>
      <c r="X115" t="s">
        <v>153</v>
      </c>
      <c r="Y115" t="s">
        <v>154</v>
      </c>
      <c r="Z115" t="s">
        <v>155</v>
      </c>
      <c r="AA115" t="s">
        <v>156</v>
      </c>
      <c r="AB115" t="s">
        <v>157</v>
      </c>
      <c r="AC115" t="s">
        <v>158</v>
      </c>
      <c r="AD115" t="s">
        <v>159</v>
      </c>
      <c r="AE115" t="s">
        <v>160</v>
      </c>
      <c r="AF115" t="s">
        <v>161</v>
      </c>
      <c r="AG115" t="s">
        <v>162</v>
      </c>
      <c r="AH115" t="s">
        <v>163</v>
      </c>
      <c r="AI115" t="s">
        <v>164</v>
      </c>
      <c r="AJ115" t="s">
        <v>165</v>
      </c>
      <c r="AK115" t="s">
        <v>166</v>
      </c>
      <c r="AL115" t="s">
        <v>167</v>
      </c>
      <c r="AM115" t="s">
        <v>168</v>
      </c>
      <c r="AN115" t="s">
        <v>169</v>
      </c>
      <c r="AO115" t="s">
        <v>170</v>
      </c>
      <c r="AP115">
        <v>77.564879997132707</v>
      </c>
      <c r="AQ115">
        <v>57.869224475349611</v>
      </c>
      <c r="AR115">
        <v>78.5014278402451</v>
      </c>
      <c r="AS115">
        <v>84.157772410410715</v>
      </c>
      <c r="AT115">
        <v>85.37376984415377</v>
      </c>
      <c r="AU115">
        <v>72.672028654579918</v>
      </c>
      <c r="AV115">
        <v>76.133037628184823</v>
      </c>
      <c r="AW115">
        <v>62.818518461724437</v>
      </c>
      <c r="AX115">
        <v>73.532049048591162</v>
      </c>
      <c r="AY115">
        <v>53.963940090938657</v>
      </c>
      <c r="AZ115">
        <v>84.484465124229715</v>
      </c>
      <c r="BA115">
        <v>87.951391141795355</v>
      </c>
      <c r="BB115">
        <v>11.944192184441681</v>
      </c>
      <c r="BC115">
        <v>86.184201297493786</v>
      </c>
      <c r="BD115">
        <v>82.61547211240557</v>
      </c>
      <c r="BE115">
        <v>84.854613845166867</v>
      </c>
      <c r="BF115">
        <v>80.096079286217858</v>
      </c>
      <c r="BG115">
        <v>78.961129902721353</v>
      </c>
      <c r="BH115">
        <v>77.001277545408442</v>
      </c>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row>
    <row r="116">
      <c r="A116" t="s">
        <v>405</v>
      </c>
      <c r="B116">
        <v>2005</v>
      </c>
      <c r="C116" t="s">
        <v>409</v>
      </c>
      <c r="D116">
        <v>128</v>
      </c>
      <c r="E116" t="s">
        <v>193</v>
      </c>
      <c r="F116" t="s">
        <v>49</v>
      </c>
      <c r="G116" t="s">
        <v>435</v>
      </c>
      <c r="H116">
        <v>33.922361901015869</v>
      </c>
      <c r="I116">
        <v>29.065848911355729</v>
      </c>
      <c r="J116">
        <v>27.270202730403948</v>
      </c>
      <c r="K116">
        <v>21.954030514137141</v>
      </c>
      <c r="L116">
        <v>9.8807857243915631</v>
      </c>
      <c r="M116">
        <v>45.190488825943888</v>
      </c>
      <c r="N116">
        <v>26.766524816502589</v>
      </c>
      <c r="O116">
        <v>13.782342071761301</v>
      </c>
      <c r="P116">
        <v>4.6147032685831268</v>
      </c>
      <c r="Q116">
        <v>0.76333439280458593</v>
      </c>
      <c r="R116">
        <v>34.795862253800451</v>
      </c>
      <c r="S116">
        <v>27.935937806729829</v>
      </c>
      <c r="T116">
        <v>22.69634958818472</v>
      </c>
      <c r="U116">
        <v>22.907674259107829</v>
      </c>
      <c r="V116">
        <v>15.85360199378926</v>
      </c>
      <c r="W116" t="s">
        <v>152</v>
      </c>
      <c r="X116" t="s">
        <v>153</v>
      </c>
      <c r="Y116" t="s">
        <v>154</v>
      </c>
      <c r="Z116" t="s">
        <v>155</v>
      </c>
      <c r="AA116" t="s">
        <v>156</v>
      </c>
      <c r="AB116" t="s">
        <v>157</v>
      </c>
      <c r="AC116" t="s">
        <v>158</v>
      </c>
      <c r="AD116" t="s">
        <v>159</v>
      </c>
      <c r="AE116" t="s">
        <v>160</v>
      </c>
      <c r="AF116" t="s">
        <v>161</v>
      </c>
      <c r="AG116" t="s">
        <v>162</v>
      </c>
      <c r="AH116" t="s">
        <v>163</v>
      </c>
      <c r="AI116" t="s">
        <v>164</v>
      </c>
      <c r="AJ116" t="s">
        <v>165</v>
      </c>
      <c r="AK116" t="s">
        <v>166</v>
      </c>
      <c r="AL116" t="s">
        <v>167</v>
      </c>
      <c r="AM116" t="s">
        <v>168</v>
      </c>
      <c r="AN116" t="s">
        <v>169</v>
      </c>
      <c r="AO116" t="s">
        <v>170</v>
      </c>
      <c r="AP116">
        <v>21.272602398159581</v>
      </c>
      <c r="AQ116">
        <v>21.781079356524959</v>
      </c>
      <c r="AR116">
        <v>11.889905019976039</v>
      </c>
      <c r="AS116">
        <v>20.151091811845351</v>
      </c>
      <c r="AT116">
        <v>15.804750236696361</v>
      </c>
      <c r="AU116">
        <v>32.720487227522398</v>
      </c>
      <c r="AV116">
        <v>8.5517546021373683</v>
      </c>
      <c r="AW116">
        <v>15.87393524572277</v>
      </c>
      <c r="AX116">
        <v>10.26089925392834</v>
      </c>
      <c r="AY116">
        <v>4.4352045060276799</v>
      </c>
      <c r="AZ116">
        <v>12.155216079091931</v>
      </c>
      <c r="BA116">
        <v>4.5621597312943258</v>
      </c>
      <c r="BB116">
        <v>11.728035470324251</v>
      </c>
      <c r="BC116">
        <v>9.0329692628746781</v>
      </c>
      <c r="BD116">
        <v>10.7355729036366</v>
      </c>
      <c r="BE116">
        <v>13.242670541437899</v>
      </c>
      <c r="BF116">
        <v>26.212482988719032</v>
      </c>
      <c r="BG116">
        <v>9.6226391202133215</v>
      </c>
      <c r="BH116">
        <v>17.65482300710168</v>
      </c>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row>
    <row r="117">
      <c r="A117" t="s">
        <v>405</v>
      </c>
      <c r="B117">
        <v>2005</v>
      </c>
      <c r="C117" t="s">
        <v>409</v>
      </c>
      <c r="D117">
        <v>129</v>
      </c>
      <c r="E117" t="s">
        <v>193</v>
      </c>
      <c r="F117" t="s">
        <v>48</v>
      </c>
      <c r="G117" t="s">
        <v>214</v>
      </c>
      <c r="H117">
        <v>66.077638098984153</v>
      </c>
      <c r="I117">
        <v>70.934151088644271</v>
      </c>
      <c r="J117">
        <v>72.72979726959602</v>
      </c>
      <c r="K117">
        <v>78.045969485862869</v>
      </c>
      <c r="L117">
        <v>90.1192142756084</v>
      </c>
      <c r="M117">
        <v>54.809511174056126</v>
      </c>
      <c r="N117">
        <v>73.233475183497418</v>
      </c>
      <c r="O117">
        <v>86.217657928238694</v>
      </c>
      <c r="P117">
        <v>95.385296731416886</v>
      </c>
      <c r="Q117">
        <v>99.23666560719542</v>
      </c>
      <c r="R117">
        <v>65.204137746199535</v>
      </c>
      <c r="S117">
        <v>72.064062193270104</v>
      </c>
      <c r="T117">
        <v>77.303650411815269</v>
      </c>
      <c r="U117">
        <v>77.092325740892136</v>
      </c>
      <c r="V117">
        <v>84.146398006210603</v>
      </c>
      <c r="W117" t="s">
        <v>152</v>
      </c>
      <c r="X117" t="s">
        <v>153</v>
      </c>
      <c r="Y117" t="s">
        <v>154</v>
      </c>
      <c r="Z117" t="s">
        <v>155</v>
      </c>
      <c r="AA117" t="s">
        <v>156</v>
      </c>
      <c r="AB117" t="s">
        <v>157</v>
      </c>
      <c r="AC117" t="s">
        <v>158</v>
      </c>
      <c r="AD117" t="s">
        <v>159</v>
      </c>
      <c r="AE117" t="s">
        <v>160</v>
      </c>
      <c r="AF117" t="s">
        <v>161</v>
      </c>
      <c r="AG117" t="s">
        <v>162</v>
      </c>
      <c r="AH117" t="s">
        <v>163</v>
      </c>
      <c r="AI117" t="s">
        <v>164</v>
      </c>
      <c r="AJ117" t="s">
        <v>165</v>
      </c>
      <c r="AK117" t="s">
        <v>166</v>
      </c>
      <c r="AL117" t="s">
        <v>167</v>
      </c>
      <c r="AM117" t="s">
        <v>168</v>
      </c>
      <c r="AN117" t="s">
        <v>169</v>
      </c>
      <c r="AO117" t="s">
        <v>170</v>
      </c>
      <c r="AP117">
        <v>78.727397601840337</v>
      </c>
      <c r="AQ117">
        <v>78.218920643475002</v>
      </c>
      <c r="AR117">
        <v>88.11009498002386</v>
      </c>
      <c r="AS117">
        <v>79.848908188154638</v>
      </c>
      <c r="AT117">
        <v>84.19524976330365</v>
      </c>
      <c r="AU117">
        <v>67.279512772477645</v>
      </c>
      <c r="AV117">
        <v>91.448245397862678</v>
      </c>
      <c r="AW117">
        <v>84.126064754277181</v>
      </c>
      <c r="AX117">
        <v>89.739100746071699</v>
      </c>
      <c r="AY117">
        <v>95.564795493972355</v>
      </c>
      <c r="AZ117">
        <v>87.844783920908128</v>
      </c>
      <c r="BA117">
        <v>95.437840268705671</v>
      </c>
      <c r="BB117">
        <v>88.271964529675813</v>
      </c>
      <c r="BC117">
        <v>90.967030737125327</v>
      </c>
      <c r="BD117">
        <v>89.264427096363391</v>
      </c>
      <c r="BE117">
        <v>86.757329458562111</v>
      </c>
      <c r="BF117">
        <v>73.78751701128094</v>
      </c>
      <c r="BG117">
        <v>90.377360879786721</v>
      </c>
      <c r="BH117">
        <v>82.345176992898303</v>
      </c>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row>
    <row r="118">
      <c r="A118" t="s">
        <v>405</v>
      </c>
      <c r="B118">
        <v>2005</v>
      </c>
      <c r="C118" t="s">
        <v>409</v>
      </c>
      <c r="D118">
        <v>135</v>
      </c>
      <c r="E118" t="s">
        <v>45</v>
      </c>
      <c r="F118" t="s">
        <v>44</v>
      </c>
      <c r="G118" t="s">
        <v>436</v>
      </c>
      <c r="H118">
        <v>0</v>
      </c>
      <c r="I118">
        <v>0.0074059980762404996</v>
      </c>
      <c r="J118">
        <v>0.066844587794732596</v>
      </c>
      <c r="K118">
        <v>0.65023845218514309</v>
      </c>
      <c r="L118">
        <v>30.52008360052055</v>
      </c>
      <c r="M118">
        <v>0</v>
      </c>
      <c r="N118">
        <v>3.4845551439547262</v>
      </c>
      <c r="O118">
        <v>17.998244271947659</v>
      </c>
      <c r="P118">
        <v>57.307530140792892</v>
      </c>
      <c r="Q118">
        <v>82.718396406674216</v>
      </c>
      <c r="R118">
        <v>0</v>
      </c>
      <c r="S118">
        <v>0.0087522029033730003</v>
      </c>
      <c r="T118">
        <v>0</v>
      </c>
      <c r="U118">
        <v>0.0789714998149324</v>
      </c>
      <c r="V118">
        <v>7.524932799953894</v>
      </c>
      <c r="W118" t="s">
        <v>152</v>
      </c>
      <c r="X118" t="s">
        <v>153</v>
      </c>
      <c r="Y118" t="s">
        <v>154</v>
      </c>
      <c r="Z118" t="s">
        <v>155</v>
      </c>
      <c r="AA118" t="s">
        <v>156</v>
      </c>
      <c r="AB118" t="s">
        <v>157</v>
      </c>
      <c r="AC118" t="s">
        <v>158</v>
      </c>
      <c r="AD118" t="s">
        <v>159</v>
      </c>
      <c r="AE118" t="s">
        <v>160</v>
      </c>
      <c r="AF118" t="s">
        <v>161</v>
      </c>
      <c r="AG118" t="s">
        <v>162</v>
      </c>
      <c r="AH118" t="s">
        <v>163</v>
      </c>
      <c r="AI118" t="s">
        <v>164</v>
      </c>
      <c r="AJ118" t="s">
        <v>165</v>
      </c>
      <c r="AK118" t="s">
        <v>166</v>
      </c>
      <c r="AL118" t="s">
        <v>167</v>
      </c>
      <c r="AM118" t="s">
        <v>168</v>
      </c>
      <c r="AN118" t="s">
        <v>169</v>
      </c>
      <c r="AO118" t="s">
        <v>170</v>
      </c>
      <c r="AP118">
        <v>0.42590920144525563</v>
      </c>
      <c r="AQ118">
        <v>1.746970178200304</v>
      </c>
      <c r="AR118">
        <v>0.030801842852738098</v>
      </c>
      <c r="AS118">
        <v>0</v>
      </c>
      <c r="AT118">
        <v>0.18862227148682231</v>
      </c>
      <c r="AU118">
        <v>0</v>
      </c>
      <c r="AV118">
        <v>1.1088619111333049</v>
      </c>
      <c r="AW118">
        <v>0.53823848930776075</v>
      </c>
      <c r="AX118">
        <v>0</v>
      </c>
      <c r="AY118">
        <v>4.7191057296227203</v>
      </c>
      <c r="AZ118">
        <v>0.13979503149244901</v>
      </c>
      <c r="BA118">
        <v>0.79778647690581084</v>
      </c>
      <c r="BB118">
        <v>62.72713403708736</v>
      </c>
      <c r="BC118">
        <v>0.38063313274386129</v>
      </c>
      <c r="BD118">
        <v>0.0571770280170176</v>
      </c>
      <c r="BE118">
        <v>0</v>
      </c>
      <c r="BF118">
        <v>3.7272598513766111</v>
      </c>
      <c r="BG118">
        <v>1.0034556110706641</v>
      </c>
      <c r="BH118">
        <v>0</v>
      </c>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row>
    <row r="119">
      <c r="A119" t="s">
        <v>405</v>
      </c>
      <c r="B119">
        <v>2005</v>
      </c>
      <c r="C119" t="s">
        <v>409</v>
      </c>
      <c r="D119">
        <v>136</v>
      </c>
      <c r="E119" t="s">
        <v>45</v>
      </c>
      <c r="F119" t="s">
        <v>43</v>
      </c>
      <c r="G119" t="s">
        <v>437</v>
      </c>
      <c r="H119">
        <v>1.2929198119880829</v>
      </c>
      <c r="I119">
        <v>3.8656505796428942</v>
      </c>
      <c r="J119">
        <v>9.4785424601217034</v>
      </c>
      <c r="K119">
        <v>26.950698837764641</v>
      </c>
      <c r="L119">
        <v>53.051914342269207</v>
      </c>
      <c r="M119">
        <v>4.9674450256416351</v>
      </c>
      <c r="N119">
        <v>32.883000255579439</v>
      </c>
      <c r="O119">
        <v>62.583689337757619</v>
      </c>
      <c r="P119">
        <v>39.342033072159452</v>
      </c>
      <c r="Q119">
        <v>17.281603593325841</v>
      </c>
      <c r="R119">
        <v>1.392631681246433</v>
      </c>
      <c r="S119">
        <v>3.020662498981971</v>
      </c>
      <c r="T119">
        <v>6.693780083886339</v>
      </c>
      <c r="U119">
        <v>16.83090268030276</v>
      </c>
      <c r="V119">
        <v>55.363707658946318</v>
      </c>
      <c r="W119" t="s">
        <v>152</v>
      </c>
      <c r="X119" t="s">
        <v>153</v>
      </c>
      <c r="Y119" t="s">
        <v>154</v>
      </c>
      <c r="Z119" t="s">
        <v>155</v>
      </c>
      <c r="AA119" t="s">
        <v>156</v>
      </c>
      <c r="AB119" t="s">
        <v>157</v>
      </c>
      <c r="AC119" t="s">
        <v>158</v>
      </c>
      <c r="AD119" t="s">
        <v>159</v>
      </c>
      <c r="AE119" t="s">
        <v>160</v>
      </c>
      <c r="AF119" t="s">
        <v>161</v>
      </c>
      <c r="AG119" t="s">
        <v>162</v>
      </c>
      <c r="AH119" t="s">
        <v>163</v>
      </c>
      <c r="AI119" t="s">
        <v>164</v>
      </c>
      <c r="AJ119" t="s">
        <v>165</v>
      </c>
      <c r="AK119" t="s">
        <v>166</v>
      </c>
      <c r="AL119" t="s">
        <v>167</v>
      </c>
      <c r="AM119" t="s">
        <v>168</v>
      </c>
      <c r="AN119" t="s">
        <v>169</v>
      </c>
      <c r="AO119" t="s">
        <v>170</v>
      </c>
      <c r="AP119">
        <v>20.24827112004516</v>
      </c>
      <c r="AQ119">
        <v>37.418711045004031</v>
      </c>
      <c r="AR119">
        <v>16.34324852173377</v>
      </c>
      <c r="AS119">
        <v>12.70975414981752</v>
      </c>
      <c r="AT119">
        <v>13.12644481881426</v>
      </c>
      <c r="AU119">
        <v>14.667526147068029</v>
      </c>
      <c r="AV119">
        <v>12.177984378885389</v>
      </c>
      <c r="AW119">
        <v>33.657836201053058</v>
      </c>
      <c r="AX119">
        <v>14.554057931629339</v>
      </c>
      <c r="AY119">
        <v>25.848813999596519</v>
      </c>
      <c r="AZ119">
        <v>9.2216771716985875</v>
      </c>
      <c r="BA119">
        <v>9.5266022971749909</v>
      </c>
      <c r="BB119">
        <v>21.46202039157216</v>
      </c>
      <c r="BC119">
        <v>10.7627762988313</v>
      </c>
      <c r="BD119">
        <v>10.043454386629341</v>
      </c>
      <c r="BE119">
        <v>12.48020459765281</v>
      </c>
      <c r="BF119">
        <v>15.197138250087439</v>
      </c>
      <c r="BG119">
        <v>12.51217144795441</v>
      </c>
      <c r="BH119">
        <v>20.59355492052865</v>
      </c>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row>
    <row r="120">
      <c r="A120" t="s">
        <v>405</v>
      </c>
      <c r="B120">
        <v>2005</v>
      </c>
      <c r="C120" t="s">
        <v>409</v>
      </c>
      <c r="D120">
        <v>137</v>
      </c>
      <c r="E120" t="s">
        <v>45</v>
      </c>
      <c r="F120" t="s">
        <v>42</v>
      </c>
      <c r="G120" t="s">
        <v>438</v>
      </c>
      <c r="H120">
        <v>1.3106953498878631</v>
      </c>
      <c r="I120">
        <v>2.2637387324306411</v>
      </c>
      <c r="J120">
        <v>2.057943411847706</v>
      </c>
      <c r="K120">
        <v>4.0072310936986923</v>
      </c>
      <c r="L120">
        <v>2.148267086482301</v>
      </c>
      <c r="M120">
        <v>1.8177451583557731</v>
      </c>
      <c r="N120">
        <v>3.677799312766187</v>
      </c>
      <c r="O120">
        <v>2.7081994702766541</v>
      </c>
      <c r="P120">
        <v>0.65967938201809306</v>
      </c>
      <c r="Q120">
        <v>0</v>
      </c>
      <c r="R120">
        <v>1.3611437051050039</v>
      </c>
      <c r="S120">
        <v>2.2289594720804971</v>
      </c>
      <c r="T120">
        <v>1.873938128657493</v>
      </c>
      <c r="U120">
        <v>3.5907610222968001</v>
      </c>
      <c r="V120">
        <v>3.2624984508958592</v>
      </c>
      <c r="W120" t="s">
        <v>152</v>
      </c>
      <c r="X120" t="s">
        <v>153</v>
      </c>
      <c r="Y120" t="s">
        <v>154</v>
      </c>
      <c r="Z120" t="s">
        <v>155</v>
      </c>
      <c r="AA120" t="s">
        <v>156</v>
      </c>
      <c r="AB120" t="s">
        <v>157</v>
      </c>
      <c r="AC120" t="s">
        <v>158</v>
      </c>
      <c r="AD120" t="s">
        <v>159</v>
      </c>
      <c r="AE120" t="s">
        <v>160</v>
      </c>
      <c r="AF120" t="s">
        <v>161</v>
      </c>
      <c r="AG120" t="s">
        <v>162</v>
      </c>
      <c r="AH120" t="s">
        <v>163</v>
      </c>
      <c r="AI120" t="s">
        <v>164</v>
      </c>
      <c r="AJ120" t="s">
        <v>165</v>
      </c>
      <c r="AK120" t="s">
        <v>166</v>
      </c>
      <c r="AL120" t="s">
        <v>167</v>
      </c>
      <c r="AM120" t="s">
        <v>168</v>
      </c>
      <c r="AN120" t="s">
        <v>169</v>
      </c>
      <c r="AO120" t="s">
        <v>170</v>
      </c>
      <c r="AP120">
        <v>1.0215657584355331</v>
      </c>
      <c r="AQ120">
        <v>1.6578839668969629</v>
      </c>
      <c r="AR120">
        <v>2.0216175222393882</v>
      </c>
      <c r="AS120">
        <v>2.1611395424746118</v>
      </c>
      <c r="AT120">
        <v>1.253440117742898</v>
      </c>
      <c r="AU120">
        <v>8.1101231543874022</v>
      </c>
      <c r="AV120">
        <v>3.2578176882972332</v>
      </c>
      <c r="AW120">
        <v>2.2600215591013408</v>
      </c>
      <c r="AX120">
        <v>5.3701823594962654</v>
      </c>
      <c r="AY120">
        <v>1.671771184651115</v>
      </c>
      <c r="AZ120">
        <v>4.55882634569251</v>
      </c>
      <c r="BA120">
        <v>1.3431413554863429</v>
      </c>
      <c r="BB120">
        <v>1.3309779744353121</v>
      </c>
      <c r="BC120">
        <v>2.5371428621042438</v>
      </c>
      <c r="BD120">
        <v>3.8151487542780451</v>
      </c>
      <c r="BE120">
        <v>0.65752566055150952</v>
      </c>
      <c r="BF120">
        <v>0.79804391920996109</v>
      </c>
      <c r="BG120">
        <v>2.4620361630091949</v>
      </c>
      <c r="BH120">
        <v>1.5309117983372811</v>
      </c>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row>
    <row r="121">
      <c r="A121" t="s">
        <v>405</v>
      </c>
      <c r="B121">
        <v>2005</v>
      </c>
      <c r="C121" t="s">
        <v>409</v>
      </c>
      <c r="D121">
        <v>138</v>
      </c>
      <c r="E121" t="s">
        <v>45</v>
      </c>
      <c r="F121" t="s">
        <v>41</v>
      </c>
      <c r="G121" t="s">
        <v>214</v>
      </c>
      <c r="H121">
        <v>0.80320608285224704</v>
      </c>
      <c r="I121">
        <v>2.1080094832101341</v>
      </c>
      <c r="J121">
        <v>2.694531242534683</v>
      </c>
      <c r="K121">
        <v>4.314008641620406</v>
      </c>
      <c r="L121">
        <v>2.877050791625444</v>
      </c>
      <c r="M121">
        <v>4.1512267984244184</v>
      </c>
      <c r="N121">
        <v>8.0984287252187794</v>
      </c>
      <c r="O121">
        <v>5.1057955465948686</v>
      </c>
      <c r="P121">
        <v>1.727370303185213</v>
      </c>
      <c r="Q121">
        <v>0</v>
      </c>
      <c r="R121">
        <v>0.72061183112118554</v>
      </c>
      <c r="S121">
        <v>1.8715006337618489</v>
      </c>
      <c r="T121">
        <v>2.2569069795581238</v>
      </c>
      <c r="U121">
        <v>3.1305090680137448</v>
      </c>
      <c r="V121">
        <v>3.6743152359288902</v>
      </c>
      <c r="W121" t="s">
        <v>152</v>
      </c>
      <c r="X121" t="s">
        <v>153</v>
      </c>
      <c r="Y121" t="s">
        <v>154</v>
      </c>
      <c r="Z121" t="s">
        <v>155</v>
      </c>
      <c r="AA121" t="s">
        <v>156</v>
      </c>
      <c r="AB121" t="s">
        <v>157</v>
      </c>
      <c r="AC121" t="s">
        <v>158</v>
      </c>
      <c r="AD121" t="s">
        <v>159</v>
      </c>
      <c r="AE121" t="s">
        <v>160</v>
      </c>
      <c r="AF121" t="s">
        <v>161</v>
      </c>
      <c r="AG121" t="s">
        <v>162</v>
      </c>
      <c r="AH121" t="s">
        <v>163</v>
      </c>
      <c r="AI121" t="s">
        <v>164</v>
      </c>
      <c r="AJ121" t="s">
        <v>165</v>
      </c>
      <c r="AK121" t="s">
        <v>166</v>
      </c>
      <c r="AL121" t="s">
        <v>167</v>
      </c>
      <c r="AM121" t="s">
        <v>168</v>
      </c>
      <c r="AN121" t="s">
        <v>169</v>
      </c>
      <c r="AO121" t="s">
        <v>170</v>
      </c>
      <c r="AP121">
        <v>0.73937392294112192</v>
      </c>
      <c r="AQ121">
        <v>1.307210334549207</v>
      </c>
      <c r="AR121">
        <v>3.102904272929194</v>
      </c>
      <c r="AS121">
        <v>1.0580098443800059</v>
      </c>
      <c r="AT121">
        <v>0.057722947802201503</v>
      </c>
      <c r="AU121">
        <v>4.5503220439647567</v>
      </c>
      <c r="AV121">
        <v>7.3222983934992092</v>
      </c>
      <c r="AW121">
        <v>0.72538528881350839</v>
      </c>
      <c r="AX121">
        <v>6.543710660283204</v>
      </c>
      <c r="AY121">
        <v>13.79636899519117</v>
      </c>
      <c r="AZ121">
        <v>1.595236326886684</v>
      </c>
      <c r="BA121">
        <v>0.38107872863746739</v>
      </c>
      <c r="BB121">
        <v>2.5356754124637191</v>
      </c>
      <c r="BC121">
        <v>0.13524640882683611</v>
      </c>
      <c r="BD121">
        <v>3.4687477186700102</v>
      </c>
      <c r="BE121">
        <v>2.094870750101935</v>
      </c>
      <c r="BF121">
        <v>0.18147869310798501</v>
      </c>
      <c r="BG121">
        <v>5.0888186861944327</v>
      </c>
      <c r="BH121">
        <v>0.87425573572560422</v>
      </c>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row>
    <row r="122">
      <c r="A122" t="s">
        <v>405</v>
      </c>
      <c r="B122">
        <v>2005</v>
      </c>
      <c r="C122" t="s">
        <v>409</v>
      </c>
      <c r="D122">
        <v>139</v>
      </c>
      <c r="E122" t="s">
        <v>45</v>
      </c>
      <c r="F122" t="s">
        <v>19</v>
      </c>
      <c r="G122" t="s">
        <v>214</v>
      </c>
      <c r="H122">
        <v>96.593178755271794</v>
      </c>
      <c r="I122">
        <v>91.755195206640053</v>
      </c>
      <c r="J122">
        <v>85.702138297701097</v>
      </c>
      <c r="K122">
        <v>64.077822974731177</v>
      </c>
      <c r="L122">
        <v>11.40268417910251</v>
      </c>
      <c r="M122">
        <v>89.063583017578125</v>
      </c>
      <c r="N122">
        <v>51.85621656248108</v>
      </c>
      <c r="O122">
        <v>11.60407137342342</v>
      </c>
      <c r="P122">
        <v>0.96338710184442966</v>
      </c>
      <c r="Q122">
        <v>0</v>
      </c>
      <c r="R122">
        <v>96.525612782527361</v>
      </c>
      <c r="S122">
        <v>92.870125192272454</v>
      </c>
      <c r="T122">
        <v>89.175374807898038</v>
      </c>
      <c r="U122">
        <v>76.368855729571933</v>
      </c>
      <c r="V122">
        <v>30.174545854274999</v>
      </c>
      <c r="W122" t="s">
        <v>152</v>
      </c>
      <c r="X122" t="s">
        <v>153</v>
      </c>
      <c r="Y122" t="s">
        <v>154</v>
      </c>
      <c r="Z122" t="s">
        <v>155</v>
      </c>
      <c r="AA122" t="s">
        <v>156</v>
      </c>
      <c r="AB122" t="s">
        <v>157</v>
      </c>
      <c r="AC122" t="s">
        <v>158</v>
      </c>
      <c r="AD122" t="s">
        <v>159</v>
      </c>
      <c r="AE122" t="s">
        <v>160</v>
      </c>
      <c r="AF122" t="s">
        <v>161</v>
      </c>
      <c r="AG122" t="s">
        <v>162</v>
      </c>
      <c r="AH122" t="s">
        <v>163</v>
      </c>
      <c r="AI122" t="s">
        <v>164</v>
      </c>
      <c r="AJ122" t="s">
        <v>165</v>
      </c>
      <c r="AK122" t="s">
        <v>166</v>
      </c>
      <c r="AL122" t="s">
        <v>167</v>
      </c>
      <c r="AM122" t="s">
        <v>168</v>
      </c>
      <c r="AN122" t="s">
        <v>169</v>
      </c>
      <c r="AO122" t="s">
        <v>170</v>
      </c>
      <c r="AP122">
        <v>77.564879997132707</v>
      </c>
      <c r="AQ122">
        <v>57.869224475349611</v>
      </c>
      <c r="AR122">
        <v>78.5014278402451</v>
      </c>
      <c r="AS122">
        <v>84.071096463327748</v>
      </c>
      <c r="AT122">
        <v>85.37376984415377</v>
      </c>
      <c r="AU122">
        <v>72.672028654579918</v>
      </c>
      <c r="AV122">
        <v>76.133037628184823</v>
      </c>
      <c r="AW122">
        <v>62.818518461724437</v>
      </c>
      <c r="AX122">
        <v>73.532049048591162</v>
      </c>
      <c r="AY122">
        <v>53.963940090938657</v>
      </c>
      <c r="AZ122">
        <v>84.484465124229715</v>
      </c>
      <c r="BA122">
        <v>87.951391141795355</v>
      </c>
      <c r="BB122">
        <v>11.944192184441681</v>
      </c>
      <c r="BC122">
        <v>86.184201297493786</v>
      </c>
      <c r="BD122">
        <v>82.61547211240557</v>
      </c>
      <c r="BE122">
        <v>84.767398991693781</v>
      </c>
      <c r="BF122">
        <v>80.096079286217858</v>
      </c>
      <c r="BG122">
        <v>78.933518091771262</v>
      </c>
      <c r="BH122">
        <v>77.001277545408442</v>
      </c>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row>
    <row r="123">
      <c r="A123" t="s">
        <v>405</v>
      </c>
      <c r="B123">
        <v>2005</v>
      </c>
      <c r="C123" t="s">
        <v>409</v>
      </c>
      <c r="D123">
        <v>140</v>
      </c>
      <c r="E123" t="s">
        <v>62</v>
      </c>
      <c r="F123" t="s">
        <v>194</v>
      </c>
      <c r="G123" t="s">
        <v>439</v>
      </c>
      <c r="H123">
        <v>0</v>
      </c>
      <c r="I123">
        <v>0.0074111790425843999</v>
      </c>
      <c r="J123">
        <v>0.066844587794732596</v>
      </c>
      <c r="K123">
        <v>0.65023845218514309</v>
      </c>
      <c r="L123">
        <v>30.52008360052055</v>
      </c>
      <c r="M123">
        <v>0</v>
      </c>
      <c r="N123">
        <v>3.4845551439547262</v>
      </c>
      <c r="O123">
        <v>17.998244271947659</v>
      </c>
      <c r="P123">
        <v>57.307530140792892</v>
      </c>
      <c r="Q123">
        <v>82.718396406674216</v>
      </c>
      <c r="R123">
        <v>0</v>
      </c>
      <c r="S123">
        <v>0.0087594394866630995</v>
      </c>
      <c r="T123">
        <v>0</v>
      </c>
      <c r="U123">
        <v>0.0789714998149324</v>
      </c>
      <c r="V123">
        <v>7.524932799953894</v>
      </c>
      <c r="W123" t="s">
        <v>152</v>
      </c>
      <c r="X123" t="s">
        <v>153</v>
      </c>
      <c r="Y123" t="s">
        <v>154</v>
      </c>
      <c r="Z123" t="s">
        <v>155</v>
      </c>
      <c r="AA123" t="s">
        <v>156</v>
      </c>
      <c r="AB123" t="s">
        <v>157</v>
      </c>
      <c r="AC123" t="s">
        <v>158</v>
      </c>
      <c r="AD123" t="s">
        <v>159</v>
      </c>
      <c r="AE123" t="s">
        <v>160</v>
      </c>
      <c r="AF123" t="s">
        <v>161</v>
      </c>
      <c r="AG123" t="s">
        <v>162</v>
      </c>
      <c r="AH123" t="s">
        <v>163</v>
      </c>
      <c r="AI123" t="s">
        <v>164</v>
      </c>
      <c r="AJ123" t="s">
        <v>165</v>
      </c>
      <c r="AK123" t="s">
        <v>166</v>
      </c>
      <c r="AL123" t="s">
        <v>167</v>
      </c>
      <c r="AM123" t="s">
        <v>168</v>
      </c>
      <c r="AN123" t="s">
        <v>169</v>
      </c>
      <c r="AO123" t="s">
        <v>170</v>
      </c>
      <c r="AP123">
        <v>0.42590920144525563</v>
      </c>
      <c r="AQ123">
        <v>1.746970178200304</v>
      </c>
      <c r="AR123">
        <v>0.030801842852738098</v>
      </c>
      <c r="AS123">
        <v>0</v>
      </c>
      <c r="AT123">
        <v>0.18862227148682231</v>
      </c>
      <c r="AU123">
        <v>0</v>
      </c>
      <c r="AV123">
        <v>1.1088619111333049</v>
      </c>
      <c r="AW123">
        <v>0.53823848930776075</v>
      </c>
      <c r="AX123">
        <v>0</v>
      </c>
      <c r="AY123">
        <v>4.7191057296227203</v>
      </c>
      <c r="AZ123">
        <v>0.14003767310278259</v>
      </c>
      <c r="BA123">
        <v>0.79778647690581084</v>
      </c>
      <c r="BB123">
        <v>62.72713403708736</v>
      </c>
      <c r="BC123">
        <v>0.38063313274386129</v>
      </c>
      <c r="BD123">
        <v>0.0571770280170176</v>
      </c>
      <c r="BE123">
        <v>0</v>
      </c>
      <c r="BF123">
        <v>3.7272598513766111</v>
      </c>
      <c r="BG123">
        <v>1.0034556110706641</v>
      </c>
      <c r="BH123">
        <v>0</v>
      </c>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row>
    <row r="124">
      <c r="A124" t="s">
        <v>405</v>
      </c>
      <c r="B124">
        <v>2005</v>
      </c>
      <c r="C124" t="s">
        <v>409</v>
      </c>
      <c r="D124">
        <v>141</v>
      </c>
      <c r="E124" t="s">
        <v>62</v>
      </c>
      <c r="F124" t="s">
        <v>195</v>
      </c>
      <c r="G124" t="s">
        <v>440</v>
      </c>
      <c r="H124">
        <v>1.2931709401738269</v>
      </c>
      <c r="I124">
        <v>3.8683548479055312</v>
      </c>
      <c r="J124">
        <v>9.4785424601217034</v>
      </c>
      <c r="K124">
        <v>26.950698837764641</v>
      </c>
      <c r="L124">
        <v>53.051914342269207</v>
      </c>
      <c r="M124">
        <v>4.9674450256416351</v>
      </c>
      <c r="N124">
        <v>32.883000255579439</v>
      </c>
      <c r="O124">
        <v>62.583689337757619</v>
      </c>
      <c r="P124">
        <v>39.342033072159452</v>
      </c>
      <c r="Q124">
        <v>17.281603593325841</v>
      </c>
      <c r="R124">
        <v>1.39295126169995</v>
      </c>
      <c r="S124">
        <v>3.023160073136328</v>
      </c>
      <c r="T124">
        <v>6.693780083886339</v>
      </c>
      <c r="U124">
        <v>16.83090268030276</v>
      </c>
      <c r="V124">
        <v>55.363707658946318</v>
      </c>
      <c r="W124" t="s">
        <v>152</v>
      </c>
      <c r="X124" t="s">
        <v>153</v>
      </c>
      <c r="Y124" t="s">
        <v>154</v>
      </c>
      <c r="Z124" t="s">
        <v>155</v>
      </c>
      <c r="AA124" t="s">
        <v>156</v>
      </c>
      <c r="AB124" t="s">
        <v>157</v>
      </c>
      <c r="AC124" t="s">
        <v>158</v>
      </c>
      <c r="AD124" t="s">
        <v>159</v>
      </c>
      <c r="AE124" t="s">
        <v>160</v>
      </c>
      <c r="AF124" t="s">
        <v>161</v>
      </c>
      <c r="AG124" t="s">
        <v>162</v>
      </c>
      <c r="AH124" t="s">
        <v>163</v>
      </c>
      <c r="AI124" t="s">
        <v>164</v>
      </c>
      <c r="AJ124" t="s">
        <v>165</v>
      </c>
      <c r="AK124" t="s">
        <v>166</v>
      </c>
      <c r="AL124" t="s">
        <v>167</v>
      </c>
      <c r="AM124" t="s">
        <v>168</v>
      </c>
      <c r="AN124" t="s">
        <v>169</v>
      </c>
      <c r="AO124" t="s">
        <v>170</v>
      </c>
      <c r="AP124">
        <v>20.24827112004516</v>
      </c>
      <c r="AQ124">
        <v>37.418711045004031</v>
      </c>
      <c r="AR124">
        <v>16.34324852173377</v>
      </c>
      <c r="AS124">
        <v>12.71374615607305</v>
      </c>
      <c r="AT124">
        <v>13.12644481881426</v>
      </c>
      <c r="AU124">
        <v>14.667526147068029</v>
      </c>
      <c r="AV124">
        <v>12.177984378885389</v>
      </c>
      <c r="AW124">
        <v>33.657836201053058</v>
      </c>
      <c r="AX124">
        <v>14.554057931629339</v>
      </c>
      <c r="AY124">
        <v>25.848813999596519</v>
      </c>
      <c r="AZ124">
        <v>9.2376831954823313</v>
      </c>
      <c r="BA124">
        <v>9.5266022971749909</v>
      </c>
      <c r="BB124">
        <v>21.46202039157216</v>
      </c>
      <c r="BC124">
        <v>10.7627762988313</v>
      </c>
      <c r="BD124">
        <v>10.043454386629341</v>
      </c>
      <c r="BE124">
        <v>12.48020459765281</v>
      </c>
      <c r="BF124">
        <v>15.197138250087439</v>
      </c>
      <c r="BG124">
        <v>12.51217144795441</v>
      </c>
      <c r="BH124">
        <v>20.636004552832521</v>
      </c>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row>
    <row r="125">
      <c r="A125" t="s">
        <v>405</v>
      </c>
      <c r="B125">
        <v>2005</v>
      </c>
      <c r="C125" t="s">
        <v>409</v>
      </c>
      <c r="D125">
        <v>142</v>
      </c>
      <c r="E125" t="s">
        <v>62</v>
      </c>
      <c r="F125" t="s">
        <v>196</v>
      </c>
      <c r="G125" t="s">
        <v>441</v>
      </c>
      <c r="H125">
        <v>0.066542962284770399</v>
      </c>
      <c r="I125">
        <v>0.31898015380113498</v>
      </c>
      <c r="J125">
        <v>0.334453944826264</v>
      </c>
      <c r="K125">
        <v>1.028196345362332</v>
      </c>
      <c r="L125">
        <v>1.168601284738676</v>
      </c>
      <c r="M125">
        <v>0.21695416859609931</v>
      </c>
      <c r="N125">
        <v>1.4209082819080869</v>
      </c>
      <c r="O125">
        <v>0.96885728546462546</v>
      </c>
      <c r="P125">
        <v>0.24097356675915779</v>
      </c>
      <c r="Q125">
        <v>0</v>
      </c>
      <c r="R125">
        <v>0.078618037685100506</v>
      </c>
      <c r="S125">
        <v>0.22730460908985031</v>
      </c>
      <c r="T125">
        <v>0.40377603761073561</v>
      </c>
      <c r="U125">
        <v>0.71435624654836138</v>
      </c>
      <c r="V125">
        <v>1.50459411250308</v>
      </c>
      <c r="W125" t="s">
        <v>152</v>
      </c>
      <c r="X125" t="s">
        <v>153</v>
      </c>
      <c r="Y125" t="s">
        <v>154</v>
      </c>
      <c r="Z125" t="s">
        <v>155</v>
      </c>
      <c r="AA125" t="s">
        <v>156</v>
      </c>
      <c r="AB125" t="s">
        <v>157</v>
      </c>
      <c r="AC125" t="s">
        <v>158</v>
      </c>
      <c r="AD125" t="s">
        <v>159</v>
      </c>
      <c r="AE125" t="s">
        <v>160</v>
      </c>
      <c r="AF125" t="s">
        <v>161</v>
      </c>
      <c r="AG125" t="s">
        <v>162</v>
      </c>
      <c r="AH125" t="s">
        <v>163</v>
      </c>
      <c r="AI125" t="s">
        <v>164</v>
      </c>
      <c r="AJ125" t="s">
        <v>165</v>
      </c>
      <c r="AK125" t="s">
        <v>166</v>
      </c>
      <c r="AL125" t="s">
        <v>167</v>
      </c>
      <c r="AM125" t="s">
        <v>168</v>
      </c>
      <c r="AN125" t="s">
        <v>169</v>
      </c>
      <c r="AO125" t="s">
        <v>170</v>
      </c>
      <c r="AP125">
        <v>0.54380329366870839</v>
      </c>
      <c r="AQ125">
        <v>0.2250909623012651</v>
      </c>
      <c r="AR125">
        <v>0.35546346855057059</v>
      </c>
      <c r="AS125">
        <v>0.89355650517456797</v>
      </c>
      <c r="AT125">
        <v>0.1901199128555045</v>
      </c>
      <c r="AU125">
        <v>0.2635230019703737</v>
      </c>
      <c r="AV125">
        <v>0</v>
      </c>
      <c r="AW125">
        <v>1.2888413676805679</v>
      </c>
      <c r="AX125">
        <v>3.441825388334498</v>
      </c>
      <c r="AY125">
        <v>0.84433189837364164</v>
      </c>
      <c r="AZ125">
        <v>0.12103517597714269</v>
      </c>
      <c r="BA125">
        <v>0.19435879338013101</v>
      </c>
      <c r="BB125">
        <v>0.89246568696995687</v>
      </c>
      <c r="BC125">
        <v>1.474060278747795</v>
      </c>
      <c r="BD125">
        <v>0.6894231929117175</v>
      </c>
      <c r="BE125">
        <v>0</v>
      </c>
      <c r="BF125">
        <v>0.79804391920996109</v>
      </c>
      <c r="BG125">
        <v>0</v>
      </c>
      <c r="BH125">
        <v>0</v>
      </c>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row>
    <row r="126">
      <c r="A126" t="s">
        <v>405</v>
      </c>
      <c r="B126">
        <v>2005</v>
      </c>
      <c r="C126" t="s">
        <v>409</v>
      </c>
      <c r="D126">
        <v>143</v>
      </c>
      <c r="E126" t="s">
        <v>62</v>
      </c>
      <c r="F126" t="s">
        <v>197</v>
      </c>
      <c r="G126" t="s">
        <v>442</v>
      </c>
      <c r="H126">
        <v>0</v>
      </c>
      <c r="I126">
        <v>0</v>
      </c>
      <c r="J126">
        <v>0</v>
      </c>
      <c r="K126">
        <v>0</v>
      </c>
      <c r="L126">
        <v>0.66176587455315572</v>
      </c>
      <c r="M126">
        <v>0</v>
      </c>
      <c r="N126">
        <v>0.087599439401851997</v>
      </c>
      <c r="O126">
        <v>1.350821623096395</v>
      </c>
      <c r="P126">
        <v>0.83741163051787082</v>
      </c>
      <c r="Q126">
        <v>0</v>
      </c>
      <c r="R126">
        <v>0</v>
      </c>
      <c r="S126">
        <v>0</v>
      </c>
      <c r="T126">
        <v>0</v>
      </c>
      <c r="U126">
        <v>0</v>
      </c>
      <c r="V126">
        <v>0.36878426175240142</v>
      </c>
      <c r="W126" t="s">
        <v>152</v>
      </c>
      <c r="X126" t="s">
        <v>153</v>
      </c>
      <c r="Y126" t="s">
        <v>154</v>
      </c>
      <c r="Z126" t="s">
        <v>155</v>
      </c>
      <c r="AA126" t="s">
        <v>156</v>
      </c>
      <c r="AB126" t="s">
        <v>157</v>
      </c>
      <c r="AC126" t="s">
        <v>158</v>
      </c>
      <c r="AD126" t="s">
        <v>159</v>
      </c>
      <c r="AE126" t="s">
        <v>160</v>
      </c>
      <c r="AF126" t="s">
        <v>161</v>
      </c>
      <c r="AG126" t="s">
        <v>162</v>
      </c>
      <c r="AH126" t="s">
        <v>163</v>
      </c>
      <c r="AI126" t="s">
        <v>164</v>
      </c>
      <c r="AJ126" t="s">
        <v>165</v>
      </c>
      <c r="AK126" t="s">
        <v>166</v>
      </c>
      <c r="AL126" t="s">
        <v>167</v>
      </c>
      <c r="AM126" t="s">
        <v>168</v>
      </c>
      <c r="AN126" t="s">
        <v>169</v>
      </c>
      <c r="AO126" t="s">
        <v>170</v>
      </c>
      <c r="AP126">
        <v>0</v>
      </c>
      <c r="AQ126">
        <v>0</v>
      </c>
      <c r="AR126">
        <v>0</v>
      </c>
      <c r="AS126">
        <v>0</v>
      </c>
      <c r="AT126">
        <v>0</v>
      </c>
      <c r="AU126">
        <v>0.13701112746614449</v>
      </c>
      <c r="AV126">
        <v>0</v>
      </c>
      <c r="AW126">
        <v>0</v>
      </c>
      <c r="AX126">
        <v>0</v>
      </c>
      <c r="AY126">
        <v>0.72179028265860978</v>
      </c>
      <c r="AZ126">
        <v>0</v>
      </c>
      <c r="BA126">
        <v>0</v>
      </c>
      <c r="BB126">
        <v>1.16620715108874</v>
      </c>
      <c r="BC126">
        <v>0</v>
      </c>
      <c r="BD126">
        <v>0</v>
      </c>
      <c r="BE126">
        <v>0</v>
      </c>
      <c r="BF126">
        <v>0</v>
      </c>
      <c r="BG126">
        <v>0</v>
      </c>
      <c r="BH126">
        <v>0.087870241010508596</v>
      </c>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row>
    <row r="127">
      <c r="A127" t="s">
        <v>405</v>
      </c>
      <c r="B127">
        <v>2005</v>
      </c>
      <c r="C127" t="s">
        <v>409</v>
      </c>
      <c r="D127">
        <v>144</v>
      </c>
      <c r="E127" t="s">
        <v>62</v>
      </c>
      <c r="F127" t="s">
        <v>198</v>
      </c>
      <c r="G127" t="s">
        <v>443</v>
      </c>
      <c r="H127">
        <v>0</v>
      </c>
      <c r="I127">
        <v>0</v>
      </c>
      <c r="J127">
        <v>0.10576716117067959</v>
      </c>
      <c r="K127">
        <v>0.0026577942317212002</v>
      </c>
      <c r="L127">
        <v>0.2582058615155966</v>
      </c>
      <c r="M127">
        <v>0</v>
      </c>
      <c r="N127">
        <v>0.017274861172964898</v>
      </c>
      <c r="O127">
        <v>0.82814708698292738</v>
      </c>
      <c r="P127">
        <v>0.41870581525893541</v>
      </c>
      <c r="Q127">
        <v>0</v>
      </c>
      <c r="R127">
        <v>0</v>
      </c>
      <c r="S127">
        <v>0</v>
      </c>
      <c r="T127">
        <v>0.0264161203995253</v>
      </c>
      <c r="U127">
        <v>0.098541801879149404</v>
      </c>
      <c r="V127">
        <v>0.078717083027513193</v>
      </c>
      <c r="W127" t="s">
        <v>152</v>
      </c>
      <c r="X127" t="s">
        <v>153</v>
      </c>
      <c r="Y127" t="s">
        <v>154</v>
      </c>
      <c r="Z127" t="s">
        <v>155</v>
      </c>
      <c r="AA127" t="s">
        <v>156</v>
      </c>
      <c r="AB127" t="s">
        <v>157</v>
      </c>
      <c r="AC127" t="s">
        <v>158</v>
      </c>
      <c r="AD127" t="s">
        <v>159</v>
      </c>
      <c r="AE127" t="s">
        <v>160</v>
      </c>
      <c r="AF127" t="s">
        <v>161</v>
      </c>
      <c r="AG127" t="s">
        <v>162</v>
      </c>
      <c r="AH127" t="s">
        <v>163</v>
      </c>
      <c r="AI127" t="s">
        <v>164</v>
      </c>
      <c r="AJ127" t="s">
        <v>165</v>
      </c>
      <c r="AK127" t="s">
        <v>166</v>
      </c>
      <c r="AL127" t="s">
        <v>167</v>
      </c>
      <c r="AM127" t="s">
        <v>168</v>
      </c>
      <c r="AN127" t="s">
        <v>169</v>
      </c>
      <c r="AO127" t="s">
        <v>170</v>
      </c>
      <c r="AP127">
        <v>0</v>
      </c>
      <c r="AQ127">
        <v>0</v>
      </c>
      <c r="AR127">
        <v>0.12846455709529769</v>
      </c>
      <c r="AS127">
        <v>0.014558954358245901</v>
      </c>
      <c r="AT127">
        <v>0</v>
      </c>
      <c r="AU127">
        <v>0</v>
      </c>
      <c r="AV127">
        <v>0</v>
      </c>
      <c r="AW127">
        <v>0</v>
      </c>
      <c r="AX127">
        <v>0</v>
      </c>
      <c r="AY127">
        <v>0.73632606747759777</v>
      </c>
      <c r="AZ127">
        <v>0</v>
      </c>
      <c r="BA127">
        <v>0</v>
      </c>
      <c r="BB127">
        <v>0.43851228746535498</v>
      </c>
      <c r="BC127">
        <v>0.030357545724984</v>
      </c>
      <c r="BD127">
        <v>0</v>
      </c>
      <c r="BE127">
        <v>0</v>
      </c>
      <c r="BF127">
        <v>0</v>
      </c>
      <c r="BG127">
        <v>0</v>
      </c>
      <c r="BH127">
        <v>0</v>
      </c>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row>
    <row r="128">
      <c r="A128" t="s">
        <v>405</v>
      </c>
      <c r="B128">
        <v>2005</v>
      </c>
      <c r="C128" t="s">
        <v>409</v>
      </c>
      <c r="D128">
        <v>145</v>
      </c>
      <c r="E128" t="s">
        <v>62</v>
      </c>
      <c r="F128" t="s">
        <v>199</v>
      </c>
      <c r="G128" t="s">
        <v>444</v>
      </c>
      <c r="H128">
        <v>0.1031347464300657</v>
      </c>
      <c r="I128">
        <v>0.25787027347674057</v>
      </c>
      <c r="J128">
        <v>0.34830836844361063</v>
      </c>
      <c r="K128">
        <v>0.50399026016328308</v>
      </c>
      <c r="L128">
        <v>0.26356125701949479</v>
      </c>
      <c r="M128">
        <v>0.27750633685375559</v>
      </c>
      <c r="N128">
        <v>0.5496353097466341</v>
      </c>
      <c r="O128">
        <v>0</v>
      </c>
      <c r="P128">
        <v>0</v>
      </c>
      <c r="Q128">
        <v>0</v>
      </c>
      <c r="R128">
        <v>0.1218498711671859</v>
      </c>
      <c r="S128">
        <v>0.28540909166855899</v>
      </c>
      <c r="T128">
        <v>0.28353301237602663</v>
      </c>
      <c r="U128">
        <v>0.2178275471582386</v>
      </c>
      <c r="V128">
        <v>0.68621511701168436</v>
      </c>
      <c r="W128" t="s">
        <v>152</v>
      </c>
      <c r="X128" t="s">
        <v>153</v>
      </c>
      <c r="Y128" t="s">
        <v>154</v>
      </c>
      <c r="Z128" t="s">
        <v>155</v>
      </c>
      <c r="AA128" t="s">
        <v>156</v>
      </c>
      <c r="AB128" t="s">
        <v>157</v>
      </c>
      <c r="AC128" t="s">
        <v>158</v>
      </c>
      <c r="AD128" t="s">
        <v>159</v>
      </c>
      <c r="AE128" t="s">
        <v>160</v>
      </c>
      <c r="AF128" t="s">
        <v>161</v>
      </c>
      <c r="AG128" t="s">
        <v>162</v>
      </c>
      <c r="AH128" t="s">
        <v>163</v>
      </c>
      <c r="AI128" t="s">
        <v>164</v>
      </c>
      <c r="AJ128" t="s">
        <v>165</v>
      </c>
      <c r="AK128" t="s">
        <v>166</v>
      </c>
      <c r="AL128" t="s">
        <v>167</v>
      </c>
      <c r="AM128" t="s">
        <v>168</v>
      </c>
      <c r="AN128" t="s">
        <v>169</v>
      </c>
      <c r="AO128" t="s">
        <v>170</v>
      </c>
      <c r="AP128">
        <v>0</v>
      </c>
      <c r="AQ128">
        <v>0</v>
      </c>
      <c r="AR128">
        <v>1.3015130962375361</v>
      </c>
      <c r="AS128">
        <v>0</v>
      </c>
      <c r="AT128">
        <v>0</v>
      </c>
      <c r="AU128">
        <v>0.30043363198098988</v>
      </c>
      <c r="AV128">
        <v>1.590747962978313</v>
      </c>
      <c r="AW128">
        <v>0</v>
      </c>
      <c r="AX128">
        <v>0</v>
      </c>
      <c r="AY128">
        <v>0.091113218799875606</v>
      </c>
      <c r="AZ128">
        <v>0.2938164527415848</v>
      </c>
      <c r="BA128">
        <v>0</v>
      </c>
      <c r="BB128">
        <v>0</v>
      </c>
      <c r="BC128">
        <v>0</v>
      </c>
      <c r="BD128">
        <v>0.1468746816914033</v>
      </c>
      <c r="BE128">
        <v>0</v>
      </c>
      <c r="BF128">
        <v>0</v>
      </c>
      <c r="BG128">
        <v>0.34618127467213072</v>
      </c>
      <c r="BH128">
        <v>0</v>
      </c>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row>
    <row r="129">
      <c r="A129" t="s">
        <v>405</v>
      </c>
      <c r="B129">
        <v>2005</v>
      </c>
      <c r="C129" t="s">
        <v>409</v>
      </c>
      <c r="D129">
        <v>146</v>
      </c>
      <c r="E129" t="s">
        <v>62</v>
      </c>
      <c r="F129" t="s">
        <v>200</v>
      </c>
      <c r="G129" t="s">
        <v>445</v>
      </c>
      <c r="H129">
        <v>1.073592783370988</v>
      </c>
      <c r="I129">
        <v>1.710734913908196</v>
      </c>
      <c r="J129">
        <v>1.1080284072561879</v>
      </c>
      <c r="K129">
        <v>2.7622867333744918</v>
      </c>
      <c r="L129">
        <v>0.58946162539319036</v>
      </c>
      <c r="M129">
        <v>1.4149312630211299</v>
      </c>
      <c r="N129">
        <v>1.637505650566869</v>
      </c>
      <c r="O129">
        <v>0.70953361978054696</v>
      </c>
      <c r="P129">
        <v>0</v>
      </c>
      <c r="Q129">
        <v>0</v>
      </c>
      <c r="R129">
        <v>1.134203572268492</v>
      </c>
      <c r="S129">
        <v>1.7409044542221479</v>
      </c>
      <c r="T129">
        <v>0.97169122598019519</v>
      </c>
      <c r="U129">
        <v>2.5265330341664871</v>
      </c>
      <c r="V129">
        <v>1.502247422883658</v>
      </c>
      <c r="W129" t="s">
        <v>152</v>
      </c>
      <c r="X129" t="s">
        <v>153</v>
      </c>
      <c r="Y129" t="s">
        <v>154</v>
      </c>
      <c r="Z129" t="s">
        <v>155</v>
      </c>
      <c r="AA129" t="s">
        <v>156</v>
      </c>
      <c r="AB129" t="s">
        <v>157</v>
      </c>
      <c r="AC129" t="s">
        <v>158</v>
      </c>
      <c r="AD129" t="s">
        <v>159</v>
      </c>
      <c r="AE129" t="s">
        <v>160</v>
      </c>
      <c r="AF129" t="s">
        <v>161</v>
      </c>
      <c r="AG129" t="s">
        <v>162</v>
      </c>
      <c r="AH129" t="s">
        <v>163</v>
      </c>
      <c r="AI129" t="s">
        <v>164</v>
      </c>
      <c r="AJ129" t="s">
        <v>165</v>
      </c>
      <c r="AK129" t="s">
        <v>166</v>
      </c>
      <c r="AL129" t="s">
        <v>167</v>
      </c>
      <c r="AM129" t="s">
        <v>168</v>
      </c>
      <c r="AN129" t="s">
        <v>169</v>
      </c>
      <c r="AO129" t="s">
        <v>170</v>
      </c>
      <c r="AP129">
        <v>0.47776246476682449</v>
      </c>
      <c r="AQ129">
        <v>1.432793004595698</v>
      </c>
      <c r="AR129">
        <v>1.5376894965935199</v>
      </c>
      <c r="AS129">
        <v>0.79017671910874121</v>
      </c>
      <c r="AT129">
        <v>0.3538153781531736</v>
      </c>
      <c r="AU129">
        <v>5.1853002298571456</v>
      </c>
      <c r="AV129">
        <v>3.2578176882972332</v>
      </c>
      <c r="AW129">
        <v>0.97118019142077272</v>
      </c>
      <c r="AX129">
        <v>1.6385515758706961</v>
      </c>
      <c r="AY129">
        <v>0.091113218799875606</v>
      </c>
      <c r="AZ129">
        <v>4.4457039041948452</v>
      </c>
      <c r="BA129">
        <v>0.1313307905413747</v>
      </c>
      <c r="BB129">
        <v>0</v>
      </c>
      <c r="BC129">
        <v>1.0327250376314661</v>
      </c>
      <c r="BD129">
        <v>2.7802731851511679</v>
      </c>
      <c r="BE129">
        <v>0.1611258238154134</v>
      </c>
      <c r="BF129">
        <v>0</v>
      </c>
      <c r="BG129">
        <v>2.3319567732169761</v>
      </c>
      <c r="BH129">
        <v>1.53406747705229</v>
      </c>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row>
    <row r="130">
      <c r="A130" t="s">
        <v>405</v>
      </c>
      <c r="B130">
        <v>2005</v>
      </c>
      <c r="C130" t="s">
        <v>409</v>
      </c>
      <c r="D130">
        <v>147</v>
      </c>
      <c r="E130" t="s">
        <v>62</v>
      </c>
      <c r="F130" t="s">
        <v>201</v>
      </c>
      <c r="G130" t="s">
        <v>446</v>
      </c>
      <c r="H130">
        <v>0.48272976789398703</v>
      </c>
      <c r="I130">
        <v>0.97460566694375617</v>
      </c>
      <c r="J130">
        <v>1.0082160682902539</v>
      </c>
      <c r="K130">
        <v>1.862148966547768</v>
      </c>
      <c r="L130">
        <v>0.2823611618241767</v>
      </c>
      <c r="M130">
        <v>0.87506771989572119</v>
      </c>
      <c r="N130">
        <v>1.688393083230316</v>
      </c>
      <c r="O130">
        <v>0.84607838536573332</v>
      </c>
      <c r="P130">
        <v>0.10765565491807209</v>
      </c>
      <c r="Q130">
        <v>0</v>
      </c>
      <c r="R130">
        <v>0.44918524542598121</v>
      </c>
      <c r="S130">
        <v>0.9829698696025766</v>
      </c>
      <c r="T130">
        <v>0.93206226042774276</v>
      </c>
      <c r="U130">
        <v>1.738244560208541</v>
      </c>
      <c r="V130">
        <v>0.70529676881645165</v>
      </c>
      <c r="W130" t="s">
        <v>152</v>
      </c>
      <c r="X130" t="s">
        <v>153</v>
      </c>
      <c r="Y130" t="s">
        <v>154</v>
      </c>
      <c r="Z130" t="s">
        <v>155</v>
      </c>
      <c r="AA130" t="s">
        <v>156</v>
      </c>
      <c r="AB130" t="s">
        <v>157</v>
      </c>
      <c r="AC130" t="s">
        <v>158</v>
      </c>
      <c r="AD130" t="s">
        <v>159</v>
      </c>
      <c r="AE130" t="s">
        <v>160</v>
      </c>
      <c r="AF130" t="s">
        <v>161</v>
      </c>
      <c r="AG130" t="s">
        <v>162</v>
      </c>
      <c r="AH130" t="s">
        <v>163</v>
      </c>
      <c r="AI130" t="s">
        <v>164</v>
      </c>
      <c r="AJ130" t="s">
        <v>165</v>
      </c>
      <c r="AK130" t="s">
        <v>166</v>
      </c>
      <c r="AL130" t="s">
        <v>167</v>
      </c>
      <c r="AM130" t="s">
        <v>168</v>
      </c>
      <c r="AN130" t="s">
        <v>169</v>
      </c>
      <c r="AO130" t="s">
        <v>170</v>
      </c>
      <c r="AP130">
        <v>0</v>
      </c>
      <c r="AQ130">
        <v>1.307210334549207</v>
      </c>
      <c r="AR130">
        <v>1.67698353979967</v>
      </c>
      <c r="AS130">
        <v>0.12749202966640291</v>
      </c>
      <c r="AT130">
        <v>0</v>
      </c>
      <c r="AU130">
        <v>1.278473218345104</v>
      </c>
      <c r="AV130">
        <v>4.0140746658899626</v>
      </c>
      <c r="AW130">
        <v>0.28884739022646988</v>
      </c>
      <c r="AX130">
        <v>5.9582988078258552</v>
      </c>
      <c r="AY130">
        <v>0.96891283392364769</v>
      </c>
      <c r="AZ130">
        <v>1.095047509730561</v>
      </c>
      <c r="BA130">
        <v>0.38107872863746739</v>
      </c>
      <c r="BB130">
        <v>0</v>
      </c>
      <c r="BC130">
        <v>0</v>
      </c>
      <c r="BD130">
        <v>0.85752402344833956</v>
      </c>
      <c r="BE130">
        <v>0.057338572304059601</v>
      </c>
      <c r="BF130">
        <v>0</v>
      </c>
      <c r="BG130">
        <v>1.5050428837354159</v>
      </c>
      <c r="BH130">
        <v>0.16453065429545241</v>
      </c>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row>
    <row r="131">
      <c r="A131" t="s">
        <v>405</v>
      </c>
      <c r="B131">
        <v>2005</v>
      </c>
      <c r="C131" t="s">
        <v>409</v>
      </c>
      <c r="D131">
        <v>148</v>
      </c>
      <c r="E131" t="s">
        <v>62</v>
      </c>
      <c r="F131" t="s">
        <v>202</v>
      </c>
      <c r="G131" t="s">
        <v>214</v>
      </c>
      <c r="H131">
        <v>96.611940374910589</v>
      </c>
      <c r="I131">
        <v>91.819383797206427</v>
      </c>
      <c r="J131">
        <v>85.702138297701097</v>
      </c>
      <c r="K131">
        <v>64.077822974731177</v>
      </c>
      <c r="L131">
        <v>11.40268417910251</v>
      </c>
      <c r="M131">
        <v>89.063583017578125</v>
      </c>
      <c r="N131">
        <v>51.85621656248108</v>
      </c>
      <c r="O131">
        <v>11.60407137342342</v>
      </c>
      <c r="P131">
        <v>0.96338710184442966</v>
      </c>
      <c r="Q131">
        <v>0</v>
      </c>
      <c r="R131">
        <v>96.547763434077567</v>
      </c>
      <c r="S131">
        <v>92.946912991131242</v>
      </c>
      <c r="T131">
        <v>89.175374807898038</v>
      </c>
      <c r="U131">
        <v>76.368855729571933</v>
      </c>
      <c r="V131">
        <v>30.174545854274999</v>
      </c>
      <c r="W131" t="s">
        <v>152</v>
      </c>
      <c r="X131" t="s">
        <v>153</v>
      </c>
      <c r="Y131" t="s">
        <v>154</v>
      </c>
      <c r="Z131" t="s">
        <v>155</v>
      </c>
      <c r="AA131" t="s">
        <v>156</v>
      </c>
      <c r="AB131" t="s">
        <v>157</v>
      </c>
      <c r="AC131" t="s">
        <v>158</v>
      </c>
      <c r="AD131" t="s">
        <v>159</v>
      </c>
      <c r="AE131" t="s">
        <v>160</v>
      </c>
      <c r="AF131" t="s">
        <v>161</v>
      </c>
      <c r="AG131" t="s">
        <v>162</v>
      </c>
      <c r="AH131" t="s">
        <v>163</v>
      </c>
      <c r="AI131" t="s">
        <v>164</v>
      </c>
      <c r="AJ131" t="s">
        <v>165</v>
      </c>
      <c r="AK131" t="s">
        <v>166</v>
      </c>
      <c r="AL131" t="s">
        <v>167</v>
      </c>
      <c r="AM131" t="s">
        <v>168</v>
      </c>
      <c r="AN131" t="s">
        <v>169</v>
      </c>
      <c r="AO131" t="s">
        <v>170</v>
      </c>
      <c r="AP131">
        <v>77.564879997132707</v>
      </c>
      <c r="AQ131">
        <v>57.869224475349611</v>
      </c>
      <c r="AR131">
        <v>78.5014278402451</v>
      </c>
      <c r="AS131">
        <v>84.09750235120211</v>
      </c>
      <c r="AT131">
        <v>85.37376984415377</v>
      </c>
      <c r="AU131">
        <v>72.672028654579918</v>
      </c>
      <c r="AV131">
        <v>76.133037628184823</v>
      </c>
      <c r="AW131">
        <v>62.818518461724437</v>
      </c>
      <c r="AX131">
        <v>73.532049048591162</v>
      </c>
      <c r="AY131">
        <v>53.963940090938657</v>
      </c>
      <c r="AZ131">
        <v>84.631104432129732</v>
      </c>
      <c r="BA131">
        <v>87.951391141795355</v>
      </c>
      <c r="BB131">
        <v>11.944192184441681</v>
      </c>
      <c r="BC131">
        <v>86.184201297493786</v>
      </c>
      <c r="BD131">
        <v>82.61547211240557</v>
      </c>
      <c r="BE131">
        <v>84.767398991693781</v>
      </c>
      <c r="BF131">
        <v>80.096079286217858</v>
      </c>
      <c r="BG131">
        <v>78.933518091771262</v>
      </c>
      <c r="BH131">
        <v>77.160000793111166</v>
      </c>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row>
    <row r="132">
      <c r="A132" t="s">
        <v>405</v>
      </c>
      <c r="B132">
        <v>2005</v>
      </c>
      <c r="C132" t="s">
        <v>409</v>
      </c>
      <c r="D132">
        <v>149</v>
      </c>
      <c r="E132" t="s">
        <v>62</v>
      </c>
      <c r="F132" t="s">
        <v>203</v>
      </c>
      <c r="G132" t="s">
        <v>214</v>
      </c>
      <c r="H132">
        <v>0.17081418502066381</v>
      </c>
      <c r="I132">
        <v>0.23560729383700221</v>
      </c>
      <c r="J132">
        <v>0.50969389859457548</v>
      </c>
      <c r="K132">
        <v>0.2140902207301478</v>
      </c>
      <c r="L132">
        <v>0.1319983148348379</v>
      </c>
      <c r="M132">
        <v>0.18585972673854431</v>
      </c>
      <c r="N132">
        <v>0.60211051911826596</v>
      </c>
      <c r="O132">
        <v>0.2016614780485543</v>
      </c>
      <c r="P132">
        <v>0</v>
      </c>
      <c r="Q132">
        <v>0</v>
      </c>
      <c r="R132">
        <v>0.1486344497591926</v>
      </c>
      <c r="S132">
        <v>0.26259337916669939</v>
      </c>
      <c r="T132">
        <v>0.47205474466703762</v>
      </c>
      <c r="U132">
        <v>0.25132993970280237</v>
      </c>
      <c r="V132">
        <v>0.17693983248160899</v>
      </c>
      <c r="W132" t="s">
        <v>152</v>
      </c>
      <c r="X132" t="s">
        <v>153</v>
      </c>
      <c r="Y132" t="s">
        <v>154</v>
      </c>
      <c r="Z132" t="s">
        <v>155</v>
      </c>
      <c r="AA132" t="s">
        <v>156</v>
      </c>
      <c r="AB132" t="s">
        <v>157</v>
      </c>
      <c r="AC132" t="s">
        <v>158</v>
      </c>
      <c r="AD132" t="s">
        <v>159</v>
      </c>
      <c r="AE132" t="s">
        <v>160</v>
      </c>
      <c r="AF132" t="s">
        <v>161</v>
      </c>
      <c r="AG132" t="s">
        <v>162</v>
      </c>
      <c r="AH132" t="s">
        <v>163</v>
      </c>
      <c r="AI132" t="s">
        <v>164</v>
      </c>
      <c r="AJ132" t="s">
        <v>165</v>
      </c>
      <c r="AK132" t="s">
        <v>166</v>
      </c>
      <c r="AL132" t="s">
        <v>167</v>
      </c>
      <c r="AM132" t="s">
        <v>168</v>
      </c>
      <c r="AN132" t="s">
        <v>169</v>
      </c>
      <c r="AO132" t="s">
        <v>170</v>
      </c>
      <c r="AP132">
        <v>0</v>
      </c>
      <c r="AQ132">
        <v>0</v>
      </c>
      <c r="AR132">
        <v>0</v>
      </c>
      <c r="AS132">
        <v>0.46352615607962072</v>
      </c>
      <c r="AT132">
        <v>0.70950482673421966</v>
      </c>
      <c r="AU132">
        <v>2.6612999225598859</v>
      </c>
      <c r="AV132">
        <v>0</v>
      </c>
      <c r="AW132">
        <v>0</v>
      </c>
      <c r="AX132">
        <v>0.2898053952910703</v>
      </c>
      <c r="AY132">
        <v>0</v>
      </c>
      <c r="AZ132">
        <v>0</v>
      </c>
      <c r="BA132">
        <v>1.017451771564837</v>
      </c>
      <c r="BB132">
        <v>0</v>
      </c>
      <c r="BC132">
        <v>0</v>
      </c>
      <c r="BD132">
        <v>0.34545237621516001</v>
      </c>
      <c r="BE132">
        <v>0.49639983673609611</v>
      </c>
      <c r="BF132">
        <v>0</v>
      </c>
      <c r="BG132">
        <v>0.13007938979221911</v>
      </c>
      <c r="BH132">
        <v>0</v>
      </c>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row>
    <row r="133">
      <c r="A133" t="s">
        <v>405</v>
      </c>
      <c r="B133">
        <v>2005</v>
      </c>
      <c r="C133" t="s">
        <v>409</v>
      </c>
      <c r="D133">
        <v>150</v>
      </c>
      <c r="E133" t="s">
        <v>62</v>
      </c>
      <c r="F133" t="s">
        <v>204</v>
      </c>
      <c r="G133" t="s">
        <v>214</v>
      </c>
      <c r="H133">
        <v>0</v>
      </c>
      <c r="I133">
        <v>0.15824176560286829</v>
      </c>
      <c r="J133">
        <v>0.21137185453092211</v>
      </c>
      <c r="K133">
        <v>0.14596391043173959</v>
      </c>
      <c r="L133">
        <v>0.17109346110301621</v>
      </c>
      <c r="M133">
        <v>0.2820827999234829</v>
      </c>
      <c r="N133">
        <v>0.55003207171382174</v>
      </c>
      <c r="O133">
        <v>0.245219656052031</v>
      </c>
      <c r="P133">
        <v>0</v>
      </c>
      <c r="Q133">
        <v>0</v>
      </c>
      <c r="R133">
        <v>0</v>
      </c>
      <c r="S133">
        <v>0.1133002043559531</v>
      </c>
      <c r="T133">
        <v>0.17667916361328689</v>
      </c>
      <c r="U133">
        <v>0.18593279425126469</v>
      </c>
      <c r="V133">
        <v>0.13963814864647481</v>
      </c>
      <c r="W133" t="s">
        <v>152</v>
      </c>
      <c r="X133" t="s">
        <v>153</v>
      </c>
      <c r="Y133" t="s">
        <v>154</v>
      </c>
      <c r="Z133" t="s">
        <v>155</v>
      </c>
      <c r="AA133" t="s">
        <v>156</v>
      </c>
      <c r="AB133" t="s">
        <v>157</v>
      </c>
      <c r="AC133" t="s">
        <v>158</v>
      </c>
      <c r="AD133" t="s">
        <v>159</v>
      </c>
      <c r="AE133" t="s">
        <v>160</v>
      </c>
      <c r="AF133" t="s">
        <v>161</v>
      </c>
      <c r="AG133" t="s">
        <v>162</v>
      </c>
      <c r="AH133" t="s">
        <v>163</v>
      </c>
      <c r="AI133" t="s">
        <v>164</v>
      </c>
      <c r="AJ133" t="s">
        <v>165</v>
      </c>
      <c r="AK133" t="s">
        <v>166</v>
      </c>
      <c r="AL133" t="s">
        <v>167</v>
      </c>
      <c r="AM133" t="s">
        <v>168</v>
      </c>
      <c r="AN133" t="s">
        <v>169</v>
      </c>
      <c r="AO133" t="s">
        <v>170</v>
      </c>
      <c r="AP133">
        <v>0</v>
      </c>
      <c r="AQ133">
        <v>0</v>
      </c>
      <c r="AR133">
        <v>0</v>
      </c>
      <c r="AS133">
        <v>0</v>
      </c>
      <c r="AT133">
        <v>0</v>
      </c>
      <c r="AU133">
        <v>0.71820738345613966</v>
      </c>
      <c r="AV133">
        <v>1.4267052267195821</v>
      </c>
      <c r="AW133">
        <v>0.1650556515579828</v>
      </c>
      <c r="AX133">
        <v>0</v>
      </c>
      <c r="AY133">
        <v>0.18243566861306379</v>
      </c>
      <c r="AZ133">
        <v>0</v>
      </c>
      <c r="BA133">
        <v>0</v>
      </c>
      <c r="BB133">
        <v>0</v>
      </c>
      <c r="BC133">
        <v>0.13524640882683611</v>
      </c>
      <c r="BD133">
        <v>0</v>
      </c>
      <c r="BE133">
        <v>0</v>
      </c>
      <c r="BF133">
        <v>0</v>
      </c>
      <c r="BG133">
        <v>0.2030468903542598</v>
      </c>
      <c r="BH133">
        <v>0</v>
      </c>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row>
    <row r="134">
      <c r="A134" t="s">
        <v>405</v>
      </c>
      <c r="B134">
        <v>2005</v>
      </c>
      <c r="C134" t="s">
        <v>409</v>
      </c>
      <c r="D134">
        <v>151</v>
      </c>
      <c r="E134" t="s">
        <v>62</v>
      </c>
      <c r="F134" t="s">
        <v>205</v>
      </c>
      <c r="G134" t="s">
        <v>214</v>
      </c>
      <c r="H134">
        <v>0.15954854186565101</v>
      </c>
      <c r="I134">
        <v>0.53229049371068282</v>
      </c>
      <c r="J134">
        <v>0.79346555873336488</v>
      </c>
      <c r="K134">
        <v>1.424832449401136</v>
      </c>
      <c r="L134">
        <v>1.28401824136757</v>
      </c>
      <c r="M134">
        <v>2.2398102277965699</v>
      </c>
      <c r="N134">
        <v>3.9738176313217859</v>
      </c>
      <c r="O134">
        <v>2.3202824835600682</v>
      </c>
      <c r="P134">
        <v>0.54873938549289036</v>
      </c>
      <c r="Q134">
        <v>0</v>
      </c>
      <c r="R134">
        <v>0.10363826050831811</v>
      </c>
      <c r="S134">
        <v>0.31332945265020279</v>
      </c>
      <c r="T134">
        <v>0.64357849377640208</v>
      </c>
      <c r="U134">
        <v>0.72228478214803793</v>
      </c>
      <c r="V134">
        <v>1.522880457379199</v>
      </c>
      <c r="W134" t="s">
        <v>152</v>
      </c>
      <c r="X134" t="s">
        <v>153</v>
      </c>
      <c r="Y134" t="s">
        <v>154</v>
      </c>
      <c r="Z134" t="s">
        <v>155</v>
      </c>
      <c r="AA134" t="s">
        <v>156</v>
      </c>
      <c r="AB134" t="s">
        <v>157</v>
      </c>
      <c r="AC134" t="s">
        <v>158</v>
      </c>
      <c r="AD134" t="s">
        <v>159</v>
      </c>
      <c r="AE134" t="s">
        <v>160</v>
      </c>
      <c r="AF134" t="s">
        <v>161</v>
      </c>
      <c r="AG134" t="s">
        <v>162</v>
      </c>
      <c r="AH134" t="s">
        <v>163</v>
      </c>
      <c r="AI134" t="s">
        <v>164</v>
      </c>
      <c r="AJ134" t="s">
        <v>165</v>
      </c>
      <c r="AK134" t="s">
        <v>166</v>
      </c>
      <c r="AL134" t="s">
        <v>167</v>
      </c>
      <c r="AM134" t="s">
        <v>168</v>
      </c>
      <c r="AN134" t="s">
        <v>169</v>
      </c>
      <c r="AO134" t="s">
        <v>170</v>
      </c>
      <c r="AP134">
        <v>0</v>
      </c>
      <c r="AQ134">
        <v>0</v>
      </c>
      <c r="AR134">
        <v>0</v>
      </c>
      <c r="AS134">
        <v>0.79207948380261506</v>
      </c>
      <c r="AT134">
        <v>0</v>
      </c>
      <c r="AU134">
        <v>1.269598153096416</v>
      </c>
      <c r="AV134">
        <v>0.13783019483365341</v>
      </c>
      <c r="AW134">
        <v>0.27148224702905582</v>
      </c>
      <c r="AX134">
        <v>0.58541185245734995</v>
      </c>
      <c r="AY134">
        <v>11.577989172154849</v>
      </c>
      <c r="AZ134">
        <v>0.035571656640974801</v>
      </c>
      <c r="BA134">
        <v>0</v>
      </c>
      <c r="BB134">
        <v>0.29362932730865848</v>
      </c>
      <c r="BC134">
        <v>0</v>
      </c>
      <c r="BD134">
        <v>2.464349013530267</v>
      </c>
      <c r="BE134">
        <v>2.0375321777978752</v>
      </c>
      <c r="BF134">
        <v>0</v>
      </c>
      <c r="BG134">
        <v>3.0345476374326261</v>
      </c>
      <c r="BH134">
        <v>0.41752628169803713</v>
      </c>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row>
    <row r="135">
      <c r="A135" t="s">
        <v>405</v>
      </c>
      <c r="B135">
        <v>2005</v>
      </c>
      <c r="C135" t="s">
        <v>409</v>
      </c>
      <c r="D135">
        <v>152</v>
      </c>
      <c r="E135" t="s">
        <v>62</v>
      </c>
      <c r="F135" t="s">
        <v>190</v>
      </c>
      <c r="G135" t="s">
        <v>214</v>
      </c>
      <c r="H135">
        <v>0.0385256980494431</v>
      </c>
      <c r="I135">
        <v>0.11651961456504099</v>
      </c>
      <c r="J135">
        <v>0.33316939253653249</v>
      </c>
      <c r="K135">
        <v>0.37707305507647998</v>
      </c>
      <c r="L135">
        <v>0.21425079575803019</v>
      </c>
      <c r="M135">
        <v>0.47675971395488831</v>
      </c>
      <c r="N135">
        <v>1.2489511898043679</v>
      </c>
      <c r="O135">
        <v>0.34339339852063983</v>
      </c>
      <c r="P135">
        <v>0.2335636322563803</v>
      </c>
      <c r="Q135">
        <v>0</v>
      </c>
      <c r="R135">
        <v>0.023155867408190901</v>
      </c>
      <c r="S135">
        <v>0.095356435489915903</v>
      </c>
      <c r="T135">
        <v>0.22105404936466561</v>
      </c>
      <c r="U135">
        <v>0.26621938424766278</v>
      </c>
      <c r="V135">
        <v>0.2515004823226783</v>
      </c>
      <c r="W135" t="s">
        <v>152</v>
      </c>
      <c r="X135" t="s">
        <v>153</v>
      </c>
      <c r="Y135" t="s">
        <v>154</v>
      </c>
      <c r="Z135" t="s">
        <v>155</v>
      </c>
      <c r="AA135" t="s">
        <v>156</v>
      </c>
      <c r="AB135" t="s">
        <v>157</v>
      </c>
      <c r="AC135" t="s">
        <v>158</v>
      </c>
      <c r="AD135" t="s">
        <v>159</v>
      </c>
      <c r="AE135" t="s">
        <v>160</v>
      </c>
      <c r="AF135" t="s">
        <v>161</v>
      </c>
      <c r="AG135" t="s">
        <v>162</v>
      </c>
      <c r="AH135" t="s">
        <v>163</v>
      </c>
      <c r="AI135" t="s">
        <v>164</v>
      </c>
      <c r="AJ135" t="s">
        <v>165</v>
      </c>
      <c r="AK135" t="s">
        <v>166</v>
      </c>
      <c r="AL135" t="s">
        <v>167</v>
      </c>
      <c r="AM135" t="s">
        <v>168</v>
      </c>
      <c r="AN135" t="s">
        <v>169</v>
      </c>
      <c r="AO135" t="s">
        <v>170</v>
      </c>
      <c r="AP135">
        <v>0.73937392294112192</v>
      </c>
      <c r="AQ135">
        <v>0</v>
      </c>
      <c r="AR135">
        <v>0.12440763689198781</v>
      </c>
      <c r="AS135">
        <v>0.10736164453452091</v>
      </c>
      <c r="AT135">
        <v>0.057722947802201503</v>
      </c>
      <c r="AU135">
        <v>0.84659852961996018</v>
      </c>
      <c r="AV135">
        <v>0.1529403430776963</v>
      </c>
      <c r="AW135">
        <v>0</v>
      </c>
      <c r="AX135">
        <v>0</v>
      </c>
      <c r="AY135">
        <v>0.25412781904112558</v>
      </c>
      <c r="AZ135">
        <v>0</v>
      </c>
      <c r="BA135">
        <v>0</v>
      </c>
      <c r="BB135">
        <v>1.075838934066321</v>
      </c>
      <c r="BC135">
        <v>0</v>
      </c>
      <c r="BD135">
        <v>0</v>
      </c>
      <c r="BE135">
        <v>0</v>
      </c>
      <c r="BF135">
        <v>0.18147869310798501</v>
      </c>
      <c r="BG135">
        <v>0</v>
      </c>
      <c r="BH135">
        <v>0</v>
      </c>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row>
    <row r="136">
      <c r="A136" t="s">
        <v>405</v>
      </c>
      <c r="B136">
        <v>2005</v>
      </c>
      <c r="C136" t="s">
        <v>409</v>
      </c>
      <c r="D136">
        <v>153</v>
      </c>
      <c r="E136" t="s">
        <v>193</v>
      </c>
      <c r="F136" t="s">
        <v>49</v>
      </c>
      <c r="G136" t="s">
        <v>214</v>
      </c>
      <c r="H136">
        <v>0.88320775772127835</v>
      </c>
      <c r="I136">
        <v>1.780066320029418</v>
      </c>
      <c r="J136">
        <v>3.164251739856395</v>
      </c>
      <c r="K136">
        <v>6.9392669319060367</v>
      </c>
      <c r="L136">
        <v>8.4670381164392108</v>
      </c>
      <c r="M136">
        <v>3.02933027353891</v>
      </c>
      <c r="N136">
        <v>10.706774831941511</v>
      </c>
      <c r="O136">
        <v>11.473714162772611</v>
      </c>
      <c r="P136">
        <v>4.4905327986635797</v>
      </c>
      <c r="Q136">
        <v>0.76258143229770592</v>
      </c>
      <c r="R136">
        <v>0.95819989021390717</v>
      </c>
      <c r="S136">
        <v>1.4689761388842419</v>
      </c>
      <c r="T136">
        <v>1.944559277249519</v>
      </c>
      <c r="U136">
        <v>4.6962187332171013</v>
      </c>
      <c r="V136">
        <v>10.48733827711774</v>
      </c>
      <c r="W136" t="s">
        <v>152</v>
      </c>
      <c r="X136" t="s">
        <v>153</v>
      </c>
      <c r="Y136" t="s">
        <v>154</v>
      </c>
      <c r="Z136" t="s">
        <v>155</v>
      </c>
      <c r="AA136" t="s">
        <v>156</v>
      </c>
      <c r="AB136" t="s">
        <v>157</v>
      </c>
      <c r="AC136" t="s">
        <v>158</v>
      </c>
      <c r="AD136" t="s">
        <v>159</v>
      </c>
      <c r="AE136" t="s">
        <v>160</v>
      </c>
      <c r="AF136" t="s">
        <v>161</v>
      </c>
      <c r="AG136" t="s">
        <v>162</v>
      </c>
      <c r="AH136" t="s">
        <v>163</v>
      </c>
      <c r="AI136" t="s">
        <v>164</v>
      </c>
      <c r="AJ136" t="s">
        <v>165</v>
      </c>
      <c r="AK136" t="s">
        <v>166</v>
      </c>
      <c r="AL136" t="s">
        <v>167</v>
      </c>
      <c r="AM136" t="s">
        <v>168</v>
      </c>
      <c r="AN136" t="s">
        <v>169</v>
      </c>
      <c r="AO136" t="s">
        <v>170</v>
      </c>
      <c r="AP136">
        <v>4.6152498008969438</v>
      </c>
      <c r="AQ136">
        <v>8.8918131302186705</v>
      </c>
      <c r="AR136">
        <v>2.1872274395338338</v>
      </c>
      <c r="AS136">
        <v>2.975893387004338</v>
      </c>
      <c r="AT136">
        <v>2.3025161774464569</v>
      </c>
      <c r="AU136">
        <v>7.4529578304125694</v>
      </c>
      <c r="AV136">
        <v>1.414859063173795</v>
      </c>
      <c r="AW136">
        <v>5.7870171117579927</v>
      </c>
      <c r="AX136">
        <v>2.044406223382996</v>
      </c>
      <c r="AY136">
        <v>1.429896224141374</v>
      </c>
      <c r="AZ136">
        <v>1.6920423674714919</v>
      </c>
      <c r="BA136">
        <v>0.5322913612077449</v>
      </c>
      <c r="BB136">
        <v>10.0298314625032</v>
      </c>
      <c r="BC136">
        <v>1.235760083679557</v>
      </c>
      <c r="BD136">
        <v>1.493938725144685</v>
      </c>
      <c r="BE136">
        <v>1.7261753179608741</v>
      </c>
      <c r="BF136">
        <v>5.1697417596291473</v>
      </c>
      <c r="BG136">
        <v>1.534107944012129</v>
      </c>
      <c r="BH136">
        <v>3.9060354404808968</v>
      </c>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row>
    <row r="137">
      <c r="A137" t="s">
        <v>405</v>
      </c>
      <c r="B137">
        <v>2005</v>
      </c>
      <c r="C137" t="s">
        <v>409</v>
      </c>
      <c r="D137">
        <v>154</v>
      </c>
      <c r="E137" t="s">
        <v>193</v>
      </c>
      <c r="F137" t="s">
        <v>48</v>
      </c>
      <c r="G137" t="s">
        <v>214</v>
      </c>
      <c r="H137">
        <v>1.720407404154668</v>
      </c>
      <c r="I137">
        <v>4.344187354646377</v>
      </c>
      <c r="J137">
        <v>8.4390787199077479</v>
      </c>
      <c r="K137">
        <v>24.66890145174245</v>
      </c>
      <c r="L137">
        <v>77.224913440992111</v>
      </c>
      <c r="M137">
        <v>3.6741384258299061</v>
      </c>
      <c r="N137">
        <v>29.293841256032579</v>
      </c>
      <c r="O137">
        <v>71.77566466581672</v>
      </c>
      <c r="P137">
        <v>92.818709796306749</v>
      </c>
      <c r="Q137">
        <v>99.138777590172978</v>
      </c>
      <c r="R137">
        <v>1.795575496137529</v>
      </c>
      <c r="S137">
        <v>3.7893980350815988</v>
      </c>
      <c r="T137">
        <v>6.6231589352943123</v>
      </c>
      <c r="U137">
        <v>15.804416469197379</v>
      </c>
      <c r="V137">
        <v>55.663800632678281</v>
      </c>
      <c r="W137" t="s">
        <v>152</v>
      </c>
      <c r="X137" t="s">
        <v>153</v>
      </c>
      <c r="Y137" t="s">
        <v>154</v>
      </c>
      <c r="Z137" t="s">
        <v>155</v>
      </c>
      <c r="AA137" t="s">
        <v>156</v>
      </c>
      <c r="AB137" t="s">
        <v>157</v>
      </c>
      <c r="AC137" t="s">
        <v>158</v>
      </c>
      <c r="AD137" t="s">
        <v>159</v>
      </c>
      <c r="AE137" t="s">
        <v>160</v>
      </c>
      <c r="AF137" t="s">
        <v>161</v>
      </c>
      <c r="AG137" t="s">
        <v>162</v>
      </c>
      <c r="AH137" t="s">
        <v>163</v>
      </c>
      <c r="AI137" t="s">
        <v>164</v>
      </c>
      <c r="AJ137" t="s">
        <v>165</v>
      </c>
      <c r="AK137" t="s">
        <v>166</v>
      </c>
      <c r="AL137" t="s">
        <v>167</v>
      </c>
      <c r="AM137" t="s">
        <v>168</v>
      </c>
      <c r="AN137" t="s">
        <v>169</v>
      </c>
      <c r="AO137" t="s">
        <v>170</v>
      </c>
      <c r="AP137">
        <v>17.080496279028999</v>
      </c>
      <c r="AQ137">
        <v>31.931752059882641</v>
      </c>
      <c r="AR137">
        <v>16.208440447292059</v>
      </c>
      <c r="AS137">
        <v>11.792008098388269</v>
      </c>
      <c r="AT137">
        <v>12.265991030597521</v>
      </c>
      <c r="AU137">
        <v>15.32469147104287</v>
      </c>
      <c r="AV137">
        <v>15.12980491514212</v>
      </c>
      <c r="AW137">
        <v>30.669079137704149</v>
      </c>
      <c r="AX137">
        <v>17.87983406774261</v>
      </c>
      <c r="AY137">
        <v>30.809794689728982</v>
      </c>
      <c r="AZ137">
        <v>12.22825618141205</v>
      </c>
      <c r="BA137">
        <v>11.1352387683594</v>
      </c>
      <c r="BB137">
        <v>75.490300940591439</v>
      </c>
      <c r="BC137">
        <v>12.44479220999985</v>
      </c>
      <c r="BD137">
        <v>12.421841443779719</v>
      </c>
      <c r="BE137">
        <v>11.30877343017468</v>
      </c>
      <c r="BF137">
        <v>14.552700261044849</v>
      </c>
      <c r="BG137">
        <v>14.4085864129817</v>
      </c>
      <c r="BH137">
        <v>18.21843127838504</v>
      </c>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row>
    <row r="138">
      <c r="A138" t="s">
        <v>405</v>
      </c>
      <c r="B138">
        <v>2005</v>
      </c>
      <c r="C138" t="s">
        <v>409</v>
      </c>
      <c r="D138">
        <v>155</v>
      </c>
      <c r="E138" t="s">
        <v>193</v>
      </c>
      <c r="F138" t="s">
        <v>191</v>
      </c>
      <c r="G138" t="s">
        <v>214</v>
      </c>
      <c r="H138">
        <v>97.396384838124021</v>
      </c>
      <c r="I138">
        <v>93.875746325324172</v>
      </c>
      <c r="J138">
        <v>88.396669540235806</v>
      </c>
      <c r="K138">
        <v>68.391831616351666</v>
      </c>
      <c r="L138">
        <v>14.30804844256868</v>
      </c>
      <c r="M138">
        <v>93.296531300631159</v>
      </c>
      <c r="N138">
        <v>59.999383912026119</v>
      </c>
      <c r="O138">
        <v>16.750621171410842</v>
      </c>
      <c r="P138">
        <v>2.6907574050296428</v>
      </c>
      <c r="Q138">
        <v>0.098640977529337301</v>
      </c>
      <c r="R138">
        <v>97.246224613648565</v>
      </c>
      <c r="S138">
        <v>94.741625826034166</v>
      </c>
      <c r="T138">
        <v>91.432281787456176</v>
      </c>
      <c r="U138">
        <v>79.499364797585699</v>
      </c>
      <c r="V138">
        <v>33.848861090203883</v>
      </c>
      <c r="W138" t="s">
        <v>152</v>
      </c>
      <c r="X138" t="s">
        <v>153</v>
      </c>
      <c r="Y138" t="s">
        <v>154</v>
      </c>
      <c r="Z138" t="s">
        <v>155</v>
      </c>
      <c r="AA138" t="s">
        <v>156</v>
      </c>
      <c r="AB138" t="s">
        <v>157</v>
      </c>
      <c r="AC138" t="s">
        <v>158</v>
      </c>
      <c r="AD138" t="s">
        <v>159</v>
      </c>
      <c r="AE138" t="s">
        <v>160</v>
      </c>
      <c r="AF138" t="s">
        <v>161</v>
      </c>
      <c r="AG138" t="s">
        <v>162</v>
      </c>
      <c r="AH138" t="s">
        <v>163</v>
      </c>
      <c r="AI138" t="s">
        <v>164</v>
      </c>
      <c r="AJ138" t="s">
        <v>165</v>
      </c>
      <c r="AK138" t="s">
        <v>166</v>
      </c>
      <c r="AL138" t="s">
        <v>167</v>
      </c>
      <c r="AM138" t="s">
        <v>168</v>
      </c>
      <c r="AN138" t="s">
        <v>169</v>
      </c>
      <c r="AO138" t="s">
        <v>170</v>
      </c>
      <c r="AP138">
        <v>78.304253920073847</v>
      </c>
      <c r="AQ138">
        <v>59.176434809898822</v>
      </c>
      <c r="AR138">
        <v>81.60433211317428</v>
      </c>
      <c r="AS138">
        <v>85.232098514607273</v>
      </c>
      <c r="AT138">
        <v>85.431492791955975</v>
      </c>
      <c r="AU138">
        <v>77.222350698544645</v>
      </c>
      <c r="AV138">
        <v>83.455336021683962</v>
      </c>
      <c r="AW138">
        <v>63.543903750537943</v>
      </c>
      <c r="AX138">
        <v>80.07575970887433</v>
      </c>
      <c r="AY138">
        <v>67.760309086129837</v>
      </c>
      <c r="AZ138">
        <v>86.079701451116435</v>
      </c>
      <c r="BA138">
        <v>88.332469870432803</v>
      </c>
      <c r="BB138">
        <v>14.4798675969054</v>
      </c>
      <c r="BC138">
        <v>86.319447706320602</v>
      </c>
      <c r="BD138">
        <v>86.084219831075544</v>
      </c>
      <c r="BE138">
        <v>86.965051251864551</v>
      </c>
      <c r="BF138">
        <v>80.277557979325849</v>
      </c>
      <c r="BG138">
        <v>84.057305643006146</v>
      </c>
      <c r="BH138">
        <v>77.875533281134039</v>
      </c>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row>
    <row r="139">
      <c r="A139" t="s">
        <v>405</v>
      </c>
      <c r="B139">
        <v>2005</v>
      </c>
      <c r="C139" t="s">
        <v>409</v>
      </c>
      <c r="D139">
        <v>156</v>
      </c>
      <c r="E139" t="s">
        <v>206</v>
      </c>
      <c r="F139" t="s">
        <v>49</v>
      </c>
      <c r="G139" t="s">
        <v>214</v>
      </c>
      <c r="H139">
        <v>36.23250640364919</v>
      </c>
      <c r="I139">
        <v>29.129901674696839</v>
      </c>
      <c r="J139">
        <v>26.975722244189289</v>
      </c>
      <c r="K139">
        <v>21.483404103495591</v>
      </c>
      <c r="L139">
        <v>10.27793852110079</v>
      </c>
      <c r="M139">
        <v>45.461760915930029</v>
      </c>
      <c r="N139">
        <v>26.12712222381025</v>
      </c>
      <c r="O139">
        <v>14.00267078768044</v>
      </c>
      <c r="P139">
        <v>4.5342148395981861</v>
      </c>
      <c r="Q139">
        <v>0.76258143229770592</v>
      </c>
      <c r="R139">
        <v>35.480436659733229</v>
      </c>
      <c r="S139">
        <v>29.52524556663462</v>
      </c>
      <c r="T139">
        <v>22.965924548346081</v>
      </c>
      <c r="U139">
        <v>22.094877711328731</v>
      </c>
      <c r="V139">
        <v>16.17684889288623</v>
      </c>
      <c r="W139" t="s">
        <v>152</v>
      </c>
      <c r="X139" t="s">
        <v>153</v>
      </c>
      <c r="Y139" t="s">
        <v>154</v>
      </c>
      <c r="Z139" t="s">
        <v>155</v>
      </c>
      <c r="AA139" t="s">
        <v>156</v>
      </c>
      <c r="AB139" t="s">
        <v>157</v>
      </c>
      <c r="AC139" t="s">
        <v>158</v>
      </c>
      <c r="AD139" t="s">
        <v>159</v>
      </c>
      <c r="AE139" t="s">
        <v>160</v>
      </c>
      <c r="AF139" t="s">
        <v>161</v>
      </c>
      <c r="AG139" t="s">
        <v>162</v>
      </c>
      <c r="AH139" t="s">
        <v>163</v>
      </c>
      <c r="AI139" t="s">
        <v>164</v>
      </c>
      <c r="AJ139" t="s">
        <v>165</v>
      </c>
      <c r="AK139" t="s">
        <v>166</v>
      </c>
      <c r="AL139" t="s">
        <v>167</v>
      </c>
      <c r="AM139" t="s">
        <v>168</v>
      </c>
      <c r="AN139" t="s">
        <v>169</v>
      </c>
      <c r="AO139" t="s">
        <v>170</v>
      </c>
      <c r="AP139">
        <v>20.571540514635721</v>
      </c>
      <c r="AQ139">
        <v>21.353652322240119</v>
      </c>
      <c r="AR139">
        <v>13.046937663963121</v>
      </c>
      <c r="AS139">
        <v>19.35614283690888</v>
      </c>
      <c r="AT139">
        <v>16.137029843641969</v>
      </c>
      <c r="AU139">
        <v>34.636355715233982</v>
      </c>
      <c r="AV139">
        <v>14.16348541930029</v>
      </c>
      <c r="AW139">
        <v>15.830668661157681</v>
      </c>
      <c r="AX139">
        <v>12.489913892924561</v>
      </c>
      <c r="AY139">
        <v>7.7457308318745133</v>
      </c>
      <c r="AZ139">
        <v>14.3326069155681</v>
      </c>
      <c r="BA139">
        <v>4.4178657260109846</v>
      </c>
      <c r="BB139">
        <v>12.548187174839409</v>
      </c>
      <c r="BC139">
        <v>8.9445432022354634</v>
      </c>
      <c r="BD139">
        <v>16.013179681652971</v>
      </c>
      <c r="BE139">
        <v>11.332111416951051</v>
      </c>
      <c r="BF139">
        <v>25.973484490668639</v>
      </c>
      <c r="BG139">
        <v>10.308244607456951</v>
      </c>
      <c r="BH139">
        <v>17.55455844908635</v>
      </c>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row>
    <row r="140">
      <c r="A140" t="s">
        <v>405</v>
      </c>
      <c r="B140">
        <v>2005</v>
      </c>
      <c r="C140" t="s">
        <v>409</v>
      </c>
      <c r="D140">
        <v>157</v>
      </c>
      <c r="E140" t="s">
        <v>206</v>
      </c>
      <c r="F140" t="s">
        <v>48</v>
      </c>
      <c r="G140" t="s">
        <v>214</v>
      </c>
      <c r="H140">
        <v>63.767493596350818</v>
      </c>
      <c r="I140">
        <v>70.7179827108247</v>
      </c>
      <c r="J140">
        <v>73.024277755810758</v>
      </c>
      <c r="K140">
        <v>78.516595896504413</v>
      </c>
      <c r="L140">
        <v>89.690103996239117</v>
      </c>
      <c r="M140">
        <v>53.790997233654572</v>
      </c>
      <c r="N140">
        <v>73.779950670898302</v>
      </c>
      <c r="O140">
        <v>85.951224994596245</v>
      </c>
      <c r="P140">
        <v>95.46578516040185</v>
      </c>
      <c r="Q140">
        <v>99.138777590172978</v>
      </c>
      <c r="R140">
        <v>64.519563340266771</v>
      </c>
      <c r="S140">
        <v>70.474754433365376</v>
      </c>
      <c r="T140">
        <v>77.034075451653962</v>
      </c>
      <c r="U140">
        <v>77.905122288671322</v>
      </c>
      <c r="V140">
        <v>83.823151107113603</v>
      </c>
      <c r="W140" t="s">
        <v>152</v>
      </c>
      <c r="X140" t="s">
        <v>153</v>
      </c>
      <c r="Y140" t="s">
        <v>154</v>
      </c>
      <c r="Z140" t="s">
        <v>155</v>
      </c>
      <c r="AA140" t="s">
        <v>156</v>
      </c>
      <c r="AB140" t="s">
        <v>157</v>
      </c>
      <c r="AC140" t="s">
        <v>158</v>
      </c>
      <c r="AD140" t="s">
        <v>159</v>
      </c>
      <c r="AE140" t="s">
        <v>160</v>
      </c>
      <c r="AF140" t="s">
        <v>161</v>
      </c>
      <c r="AG140" t="s">
        <v>162</v>
      </c>
      <c r="AH140" t="s">
        <v>163</v>
      </c>
      <c r="AI140" t="s">
        <v>164</v>
      </c>
      <c r="AJ140" t="s">
        <v>165</v>
      </c>
      <c r="AK140" t="s">
        <v>166</v>
      </c>
      <c r="AL140" t="s">
        <v>167</v>
      </c>
      <c r="AM140" t="s">
        <v>168</v>
      </c>
      <c r="AN140" t="s">
        <v>169</v>
      </c>
      <c r="AO140" t="s">
        <v>170</v>
      </c>
      <c r="AP140">
        <v>79.428459485364215</v>
      </c>
      <c r="AQ140">
        <v>78.646347677759806</v>
      </c>
      <c r="AR140">
        <v>86.953062336036822</v>
      </c>
      <c r="AS140">
        <v>79.997282798054542</v>
      </c>
      <c r="AT140">
        <v>83.862970156358045</v>
      </c>
      <c r="AU140">
        <v>65.363644284766039</v>
      </c>
      <c r="AV140">
        <v>85.836514580699699</v>
      </c>
      <c r="AW140">
        <v>84.169331338842284</v>
      </c>
      <c r="AX140">
        <v>87.510086107075438</v>
      </c>
      <c r="AY140">
        <v>92.254269168125475</v>
      </c>
      <c r="AZ140">
        <v>85.667393084431907</v>
      </c>
      <c r="BA140">
        <v>95.582134273988999</v>
      </c>
      <c r="BB140">
        <v>87.451812825160673</v>
      </c>
      <c r="BC140">
        <v>91.055456797764549</v>
      </c>
      <c r="BD140">
        <v>83.986820318347029</v>
      </c>
      <c r="BE140">
        <v>87.993141637253387</v>
      </c>
      <c r="BF140">
        <v>74.026515509331347</v>
      </c>
      <c r="BG140">
        <v>89.52576248877881</v>
      </c>
      <c r="BH140">
        <v>82.445441550913586</v>
      </c>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row>
    <row r="141">
      <c r="A141" t="s">
        <v>405</v>
      </c>
      <c r="B141">
        <v>2005</v>
      </c>
      <c r="C141" t="s">
        <v>409</v>
      </c>
      <c r="D141">
        <v>158</v>
      </c>
      <c r="E141" t="s">
        <v>206</v>
      </c>
      <c r="F141" t="s">
        <v>191</v>
      </c>
      <c r="G141" t="s">
        <v>214</v>
      </c>
      <c r="H141">
        <v>0</v>
      </c>
      <c r="I141">
        <v>0.15211561447862651</v>
      </c>
      <c r="J141">
        <v>0</v>
      </c>
      <c r="K141">
        <v>0</v>
      </c>
      <c r="L141">
        <v>0.031957482660053597</v>
      </c>
      <c r="M141">
        <v>0.74724185041539248</v>
      </c>
      <c r="N141">
        <v>0.092927105291433304</v>
      </c>
      <c r="O141">
        <v>0.046104217723334097</v>
      </c>
      <c r="P141">
        <v>0</v>
      </c>
      <c r="Q141">
        <v>0.098640977529337301</v>
      </c>
      <c r="R141">
        <v>0</v>
      </c>
      <c r="S141">
        <v>0</v>
      </c>
      <c r="T141">
        <v>0</v>
      </c>
      <c r="U141">
        <v>0</v>
      </c>
      <c r="V141">
        <v>0</v>
      </c>
      <c r="W141" t="s">
        <v>152</v>
      </c>
      <c r="X141" t="s">
        <v>153</v>
      </c>
      <c r="Y141" t="s">
        <v>154</v>
      </c>
      <c r="Z141" t="s">
        <v>155</v>
      </c>
      <c r="AA141" t="s">
        <v>156</v>
      </c>
      <c r="AB141" t="s">
        <v>157</v>
      </c>
      <c r="AC141" t="s">
        <v>158</v>
      </c>
      <c r="AD141" t="s">
        <v>159</v>
      </c>
      <c r="AE141" t="s">
        <v>160</v>
      </c>
      <c r="AF141" t="s">
        <v>161</v>
      </c>
      <c r="AG141" t="s">
        <v>162</v>
      </c>
      <c r="AH141" t="s">
        <v>163</v>
      </c>
      <c r="AI141" t="s">
        <v>164</v>
      </c>
      <c r="AJ141" t="s">
        <v>165</v>
      </c>
      <c r="AK141" t="s">
        <v>166</v>
      </c>
      <c r="AL141" t="s">
        <v>167</v>
      </c>
      <c r="AM141" t="s">
        <v>168</v>
      </c>
      <c r="AN141" t="s">
        <v>169</v>
      </c>
      <c r="AO141" t="s">
        <v>170</v>
      </c>
      <c r="AP141">
        <v>0</v>
      </c>
      <c r="AQ141">
        <v>0</v>
      </c>
      <c r="AR141">
        <v>0</v>
      </c>
      <c r="AS141">
        <v>0.64657436503655563</v>
      </c>
      <c r="AT141">
        <v>0</v>
      </c>
      <c r="AU141">
        <v>0</v>
      </c>
      <c r="AV141">
        <v>0</v>
      </c>
      <c r="AW141">
        <v>0</v>
      </c>
      <c r="AX141">
        <v>0</v>
      </c>
      <c r="AY141">
        <v>0</v>
      </c>
      <c r="AZ141">
        <v>0</v>
      </c>
      <c r="BA141">
        <v>0</v>
      </c>
      <c r="BB141">
        <v>0</v>
      </c>
      <c r="BC141">
        <v>0</v>
      </c>
      <c r="BD141">
        <v>0</v>
      </c>
      <c r="BE141">
        <v>0.67474694579555006</v>
      </c>
      <c r="BF141">
        <v>0</v>
      </c>
      <c r="BG141">
        <v>0.16599290376423781</v>
      </c>
      <c r="BH141">
        <v>0</v>
      </c>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row>
    <row r="142">
      <c r="A142" t="s">
        <v>405</v>
      </c>
      <c r="B142">
        <v>2005</v>
      </c>
      <c r="C142" t="s">
        <v>409</v>
      </c>
      <c r="D142">
        <v>162</v>
      </c>
      <c r="E142" t="s">
        <v>18</v>
      </c>
      <c r="F142" t="s">
        <v>14</v>
      </c>
      <c r="G142" t="s">
        <v>214</v>
      </c>
      <c r="H142">
        <v>371.57099899999992</v>
      </c>
      <c r="I142">
        <v>875.40587500000004</v>
      </c>
      <c r="J142">
        <v>1656.0697530000009</v>
      </c>
      <c r="K142">
        <v>4510.0427839999966</v>
      </c>
      <c r="L142">
        <v>12229.785817</v>
      </c>
      <c r="M142">
        <v>148.5414879999999</v>
      </c>
      <c r="N142">
        <v>879.10401799999988</v>
      </c>
      <c r="O142">
        <v>1828.153393999999</v>
      </c>
      <c r="P142">
        <v>2128.018298999998</v>
      </c>
      <c r="Q142">
        <v>2192.6485869999992</v>
      </c>
      <c r="R142">
        <v>332.65094900000003</v>
      </c>
      <c r="S142">
        <v>634.7248810000001</v>
      </c>
      <c r="T142">
        <v>1034.940355</v>
      </c>
      <c r="U142">
        <v>2476.6186850000022</v>
      </c>
      <c r="V142">
        <v>7987.4745719999846</v>
      </c>
      <c r="W142" t="s">
        <v>152</v>
      </c>
      <c r="X142" t="s">
        <v>153</v>
      </c>
      <c r="Y142" t="s">
        <v>154</v>
      </c>
      <c r="Z142" t="s">
        <v>155</v>
      </c>
      <c r="AA142" t="s">
        <v>156</v>
      </c>
      <c r="AB142" t="s">
        <v>157</v>
      </c>
      <c r="AC142" t="s">
        <v>158</v>
      </c>
      <c r="AD142" t="s">
        <v>159</v>
      </c>
      <c r="AE142" t="s">
        <v>160</v>
      </c>
      <c r="AF142" t="s">
        <v>161</v>
      </c>
      <c r="AG142" t="s">
        <v>162</v>
      </c>
      <c r="AH142" t="s">
        <v>163</v>
      </c>
      <c r="AI142" t="s">
        <v>164</v>
      </c>
      <c r="AJ142" t="s">
        <v>165</v>
      </c>
      <c r="AK142" t="s">
        <v>166</v>
      </c>
      <c r="AL142" t="s">
        <v>167</v>
      </c>
      <c r="AM142" t="s">
        <v>168</v>
      </c>
      <c r="AN142" t="s">
        <v>169</v>
      </c>
      <c r="AO142" t="s">
        <v>170</v>
      </c>
      <c r="AP142">
        <v>627.73244900000054</v>
      </c>
      <c r="AQ142">
        <v>2175.7905990000008</v>
      </c>
      <c r="AR142">
        <v>1704.686662000001</v>
      </c>
      <c r="AS142">
        <v>387.47702500000003</v>
      </c>
      <c r="AT142">
        <v>561.09966099999997</v>
      </c>
      <c r="AU142">
        <v>802.58093399999996</v>
      </c>
      <c r="AV142">
        <v>585.2702319999994</v>
      </c>
      <c r="AW142">
        <v>2549.4557130000021</v>
      </c>
      <c r="AX142">
        <v>296.57298299999979</v>
      </c>
      <c r="AY142">
        <v>519.57994199999985</v>
      </c>
      <c r="AZ142">
        <v>156.9264739999999</v>
      </c>
      <c r="BA142">
        <v>91.160859000000002</v>
      </c>
      <c r="BB142">
        <v>5404.8209659999848</v>
      </c>
      <c r="BC142">
        <v>202.31459299999989</v>
      </c>
      <c r="BD142">
        <v>827.7654560000002</v>
      </c>
      <c r="BE142">
        <v>276.45964600000008</v>
      </c>
      <c r="BF142">
        <v>951.88745800000004</v>
      </c>
      <c r="BG142">
        <v>448.74794399999951</v>
      </c>
      <c r="BH142">
        <v>1072.5456320000001</v>
      </c>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row>
    <row r="143">
      <c r="A143" t="s">
        <v>405</v>
      </c>
      <c r="B143">
        <v>2005</v>
      </c>
      <c r="C143" t="s">
        <v>409</v>
      </c>
      <c r="D143">
        <v>163</v>
      </c>
      <c r="E143" t="s">
        <v>18</v>
      </c>
      <c r="F143" t="s">
        <v>51</v>
      </c>
      <c r="G143" t="s">
        <v>214</v>
      </c>
      <c r="H143">
        <v>13899.777717999979</v>
      </c>
      <c r="I143">
        <v>13389.46415499998</v>
      </c>
      <c r="J143">
        <v>12616.295916000019</v>
      </c>
      <c r="K143">
        <v>9758.5561720000442</v>
      </c>
      <c r="L143">
        <v>2037.3023829999991</v>
      </c>
      <c r="M143">
        <v>2040.6600519999979</v>
      </c>
      <c r="N143">
        <v>1316.166880000002</v>
      </c>
      <c r="O143">
        <v>366.76853299999999</v>
      </c>
      <c r="P143">
        <v>58.843135999999987</v>
      </c>
      <c r="Q143">
        <v>0</v>
      </c>
      <c r="R143">
        <v>11747.163209</v>
      </c>
      <c r="S143">
        <v>11436.01904100001</v>
      </c>
      <c r="T143">
        <v>11044.59271700001</v>
      </c>
      <c r="U143">
        <v>9604.0737450000179</v>
      </c>
      <c r="V143">
        <v>4087.109031</v>
      </c>
      <c r="W143" t="s">
        <v>152</v>
      </c>
      <c r="X143" t="s">
        <v>153</v>
      </c>
      <c r="Y143" t="s">
        <v>154</v>
      </c>
      <c r="Z143" t="s">
        <v>155</v>
      </c>
      <c r="AA143" t="s">
        <v>156</v>
      </c>
      <c r="AB143" t="s">
        <v>157</v>
      </c>
      <c r="AC143" t="s">
        <v>158</v>
      </c>
      <c r="AD143" t="s">
        <v>159</v>
      </c>
      <c r="AE143" t="s">
        <v>160</v>
      </c>
      <c r="AF143" t="s">
        <v>161</v>
      </c>
      <c r="AG143" t="s">
        <v>162</v>
      </c>
      <c r="AH143" t="s">
        <v>163</v>
      </c>
      <c r="AI143" t="s">
        <v>164</v>
      </c>
      <c r="AJ143" t="s">
        <v>165</v>
      </c>
      <c r="AK143" t="s">
        <v>166</v>
      </c>
      <c r="AL143" t="s">
        <v>167</v>
      </c>
      <c r="AM143" t="s">
        <v>168</v>
      </c>
      <c r="AN143" t="s">
        <v>169</v>
      </c>
      <c r="AO143" t="s">
        <v>170</v>
      </c>
      <c r="AP143">
        <v>2265.6110049999988</v>
      </c>
      <c r="AQ143">
        <v>3153.9511539999999</v>
      </c>
      <c r="AR143">
        <v>7562.0965419999902</v>
      </c>
      <c r="AS143">
        <v>2218.1298270000002</v>
      </c>
      <c r="AT143">
        <v>3290.3564489999958</v>
      </c>
      <c r="AU143">
        <v>2720.964992000002</v>
      </c>
      <c r="AV143">
        <v>2952.2463519999951</v>
      </c>
      <c r="AW143">
        <v>4443.7662040000014</v>
      </c>
      <c r="AX143">
        <v>1191.930360999999</v>
      </c>
      <c r="AY143">
        <v>1092.0358249999999</v>
      </c>
      <c r="AZ143">
        <v>970.39470700000084</v>
      </c>
      <c r="BA143">
        <v>690.16010600000175</v>
      </c>
      <c r="BB143">
        <v>915.11892900000021</v>
      </c>
      <c r="BC143">
        <v>1276.5335460000019</v>
      </c>
      <c r="BD143">
        <v>5120.6287119999988</v>
      </c>
      <c r="BE143">
        <v>1827.8585320000029</v>
      </c>
      <c r="BF143">
        <v>3874.530371000003</v>
      </c>
      <c r="BG143">
        <v>2359.8476419999988</v>
      </c>
      <c r="BH143">
        <v>3775.2350879999999</v>
      </c>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row>
    <row r="144">
      <c r="A144" t="s">
        <v>405</v>
      </c>
      <c r="B144">
        <v>2005</v>
      </c>
      <c r="C144" t="s">
        <v>409</v>
      </c>
      <c r="D144">
        <v>164</v>
      </c>
      <c r="E144" t="s">
        <v>50</v>
      </c>
      <c r="F144" t="s">
        <v>15</v>
      </c>
      <c r="G144" t="s">
        <v>214</v>
      </c>
      <c r="H144">
        <v>245.52533999999989</v>
      </c>
      <c r="I144">
        <v>619.69268000000011</v>
      </c>
      <c r="J144">
        <v>1204.4561739999999</v>
      </c>
      <c r="K144">
        <v>3519.9066149999971</v>
      </c>
      <c r="L144">
        <v>11017.746512999989</v>
      </c>
      <c r="M144">
        <v>80.434294999999992</v>
      </c>
      <c r="N144">
        <v>643.07917199999997</v>
      </c>
      <c r="O144">
        <v>1575.419801999999</v>
      </c>
      <c r="P144">
        <v>2029.8165689999989</v>
      </c>
      <c r="Q144">
        <v>2173.7650059999992</v>
      </c>
      <c r="R144">
        <v>216.90218300000001</v>
      </c>
      <c r="S144">
        <v>457.40853299999969</v>
      </c>
      <c r="T144">
        <v>800.04667400000005</v>
      </c>
      <c r="U144">
        <v>1909.282944000001</v>
      </c>
      <c r="V144">
        <v>6721.1721439999747</v>
      </c>
      <c r="W144" t="s">
        <v>152</v>
      </c>
      <c r="X144" t="s">
        <v>153</v>
      </c>
      <c r="Y144" t="s">
        <v>154</v>
      </c>
      <c r="Z144" t="s">
        <v>155</v>
      </c>
      <c r="AA144" t="s">
        <v>156</v>
      </c>
      <c r="AB144" t="s">
        <v>157</v>
      </c>
      <c r="AC144" t="s">
        <v>158</v>
      </c>
      <c r="AD144" t="s">
        <v>159</v>
      </c>
      <c r="AE144" t="s">
        <v>160</v>
      </c>
      <c r="AF144" t="s">
        <v>161</v>
      </c>
      <c r="AG144" t="s">
        <v>162</v>
      </c>
      <c r="AH144" t="s">
        <v>163</v>
      </c>
      <c r="AI144" t="s">
        <v>164</v>
      </c>
      <c r="AJ144" t="s">
        <v>165</v>
      </c>
      <c r="AK144" t="s">
        <v>166</v>
      </c>
      <c r="AL144" t="s">
        <v>167</v>
      </c>
      <c r="AM144" t="s">
        <v>168</v>
      </c>
      <c r="AN144" t="s">
        <v>169</v>
      </c>
      <c r="AO144" t="s">
        <v>170</v>
      </c>
      <c r="AP144">
        <v>494.19742100000008</v>
      </c>
      <c r="AQ144">
        <v>1701.8799220000001</v>
      </c>
      <c r="AR144">
        <v>1502.0010369999991</v>
      </c>
      <c r="AS144">
        <v>307.25337100000002</v>
      </c>
      <c r="AT144">
        <v>472.41926100000012</v>
      </c>
      <c r="AU144">
        <v>539.97254200000032</v>
      </c>
      <c r="AV144">
        <v>535.2193579999996</v>
      </c>
      <c r="AW144">
        <v>2144.7567640000002</v>
      </c>
      <c r="AX144">
        <v>266.14192799999989</v>
      </c>
      <c r="AY144">
        <v>496.53550899999999</v>
      </c>
      <c r="AZ144">
        <v>137.851722</v>
      </c>
      <c r="BA144">
        <v>87.001954999999995</v>
      </c>
      <c r="BB144">
        <v>4770.9416459999884</v>
      </c>
      <c r="BC144">
        <v>184.03957799999989</v>
      </c>
      <c r="BD144">
        <v>738.90009200000009</v>
      </c>
      <c r="BE144">
        <v>237.97257500000009</v>
      </c>
      <c r="BF144">
        <v>702.37411999999983</v>
      </c>
      <c r="BG144">
        <v>404.67892199999972</v>
      </c>
      <c r="BH144">
        <v>883.18959899999959</v>
      </c>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row>
    <row r="145">
      <c r="A145" t="s">
        <v>405</v>
      </c>
      <c r="B145">
        <v>2005</v>
      </c>
      <c r="C145" t="s">
        <v>409</v>
      </c>
      <c r="D145">
        <v>165</v>
      </c>
      <c r="E145" t="s">
        <v>50</v>
      </c>
      <c r="F145" t="s">
        <v>16</v>
      </c>
      <c r="G145" t="s">
        <v>214</v>
      </c>
      <c r="H145">
        <v>126.045659</v>
      </c>
      <c r="I145">
        <v>253.924147</v>
      </c>
      <c r="J145">
        <v>451.61357900000019</v>
      </c>
      <c r="K145">
        <v>990.13616899999931</v>
      </c>
      <c r="L145">
        <v>1207.9997960000001</v>
      </c>
      <c r="M145">
        <v>66.318144999999987</v>
      </c>
      <c r="N145">
        <v>235.04271199999999</v>
      </c>
      <c r="O145">
        <v>251.839068</v>
      </c>
      <c r="P145">
        <v>98.201729999999984</v>
      </c>
      <c r="Q145">
        <v>16.720731000000001</v>
      </c>
      <c r="R145">
        <v>115.748766</v>
      </c>
      <c r="S145">
        <v>177.316348</v>
      </c>
      <c r="T145">
        <v>234.89368099999999</v>
      </c>
      <c r="U145">
        <v>567.3357410000001</v>
      </c>
      <c r="V145">
        <v>1266.302428</v>
      </c>
      <c r="W145" t="s">
        <v>152</v>
      </c>
      <c r="X145" t="s">
        <v>153</v>
      </c>
      <c r="Y145" t="s">
        <v>154</v>
      </c>
      <c r="Z145" t="s">
        <v>155</v>
      </c>
      <c r="AA145" t="s">
        <v>156</v>
      </c>
      <c r="AB145" t="s">
        <v>157</v>
      </c>
      <c r="AC145" t="s">
        <v>158</v>
      </c>
      <c r="AD145" t="s">
        <v>159</v>
      </c>
      <c r="AE145" t="s">
        <v>160</v>
      </c>
      <c r="AF145" t="s">
        <v>161</v>
      </c>
      <c r="AG145" t="s">
        <v>162</v>
      </c>
      <c r="AH145" t="s">
        <v>163</v>
      </c>
      <c r="AI145" t="s">
        <v>164</v>
      </c>
      <c r="AJ145" t="s">
        <v>165</v>
      </c>
      <c r="AK145" t="s">
        <v>166</v>
      </c>
      <c r="AL145" t="s">
        <v>167</v>
      </c>
      <c r="AM145" t="s">
        <v>168</v>
      </c>
      <c r="AN145" t="s">
        <v>169</v>
      </c>
      <c r="AO145" t="s">
        <v>170</v>
      </c>
      <c r="AP145">
        <v>133.53502800000001</v>
      </c>
      <c r="AQ145">
        <v>473.91067700000008</v>
      </c>
      <c r="AR145">
        <v>202.68562499999999</v>
      </c>
      <c r="AS145">
        <v>77.540081999999984</v>
      </c>
      <c r="AT145">
        <v>88.680399999999977</v>
      </c>
      <c r="AU145">
        <v>262.60839199999998</v>
      </c>
      <c r="AV145">
        <v>50.050874</v>
      </c>
      <c r="AW145">
        <v>404.69894900000008</v>
      </c>
      <c r="AX145">
        <v>30.431055000000001</v>
      </c>
      <c r="AY145">
        <v>23.044433000000001</v>
      </c>
      <c r="AZ145">
        <v>19.074752</v>
      </c>
      <c r="BA145">
        <v>4.1589039999999997</v>
      </c>
      <c r="BB145">
        <v>633.87932000000012</v>
      </c>
      <c r="BC145">
        <v>18.275015</v>
      </c>
      <c r="BD145">
        <v>88.865364</v>
      </c>
      <c r="BE145">
        <v>36.324221000000001</v>
      </c>
      <c r="BF145">
        <v>249.513338</v>
      </c>
      <c r="BG145">
        <v>43.086888000000002</v>
      </c>
      <c r="BH145">
        <v>189.356033</v>
      </c>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row>
    <row r="146">
      <c r="A146" t="s">
        <v>405</v>
      </c>
      <c r="B146">
        <v>2005</v>
      </c>
      <c r="C146" t="s">
        <v>409</v>
      </c>
      <c r="D146">
        <v>166</v>
      </c>
      <c r="E146" t="s">
        <v>50</v>
      </c>
      <c r="F146" t="s">
        <v>171</v>
      </c>
      <c r="G146" t="s">
        <v>214</v>
      </c>
      <c r="H146">
        <v>114.62834100000001</v>
      </c>
      <c r="I146">
        <v>300.70481299999989</v>
      </c>
      <c r="J146">
        <v>384.57335199999989</v>
      </c>
      <c r="K146">
        <v>615.54859199999987</v>
      </c>
      <c r="L146">
        <v>410.47137400000008</v>
      </c>
      <c r="M146">
        <v>90.87872099999997</v>
      </c>
      <c r="N146">
        <v>177.78244900000001</v>
      </c>
      <c r="O146">
        <v>112.068226</v>
      </c>
      <c r="P146">
        <v>37.775194999999997</v>
      </c>
      <c r="Q146">
        <v>0</v>
      </c>
      <c r="R146">
        <v>87.048570000000012</v>
      </c>
      <c r="S146">
        <v>225.90404899999999</v>
      </c>
      <c r="T146">
        <v>272.62382500000001</v>
      </c>
      <c r="U146">
        <v>378.18717199999992</v>
      </c>
      <c r="V146">
        <v>443.65826499999997</v>
      </c>
      <c r="W146" t="s">
        <v>152</v>
      </c>
      <c r="X146" t="s">
        <v>153</v>
      </c>
      <c r="Y146" t="s">
        <v>154</v>
      </c>
      <c r="Z146" t="s">
        <v>155</v>
      </c>
      <c r="AA146" t="s">
        <v>156</v>
      </c>
      <c r="AB146" t="s">
        <v>157</v>
      </c>
      <c r="AC146" t="s">
        <v>158</v>
      </c>
      <c r="AD146" t="s">
        <v>159</v>
      </c>
      <c r="AE146" t="s">
        <v>160</v>
      </c>
      <c r="AF146" t="s">
        <v>161</v>
      </c>
      <c r="AG146" t="s">
        <v>162</v>
      </c>
      <c r="AH146" t="s">
        <v>163</v>
      </c>
      <c r="AI146" t="s">
        <v>164</v>
      </c>
      <c r="AJ146" t="s">
        <v>165</v>
      </c>
      <c r="AK146" t="s">
        <v>166</v>
      </c>
      <c r="AL146" t="s">
        <v>167</v>
      </c>
      <c r="AM146" t="s">
        <v>168</v>
      </c>
      <c r="AN146" t="s">
        <v>169</v>
      </c>
      <c r="AO146" t="s">
        <v>170</v>
      </c>
      <c r="AP146">
        <v>21.392627000000001</v>
      </c>
      <c r="AQ146">
        <v>69.670935</v>
      </c>
      <c r="AR146">
        <v>287.53941200000003</v>
      </c>
      <c r="AS146">
        <v>27.567577</v>
      </c>
      <c r="AT146">
        <v>2.2231740000000002</v>
      </c>
      <c r="AU146">
        <v>160.33268699999999</v>
      </c>
      <c r="AV146">
        <v>259.02751999999998</v>
      </c>
      <c r="AW146">
        <v>50.727802999999987</v>
      </c>
      <c r="AX146">
        <v>97.403351999999984</v>
      </c>
      <c r="AY146">
        <v>222.34445799999989</v>
      </c>
      <c r="AZ146">
        <v>17.983436999999999</v>
      </c>
      <c r="BA146">
        <v>2.9774479999999999</v>
      </c>
      <c r="BB146">
        <v>160.253162</v>
      </c>
      <c r="BC146">
        <v>2.000089</v>
      </c>
      <c r="BD146">
        <v>206.33478700000001</v>
      </c>
      <c r="BE146">
        <v>44.082746</v>
      </c>
      <c r="BF146">
        <v>8.7589199999999998</v>
      </c>
      <c r="BG146">
        <v>142.92433700000001</v>
      </c>
      <c r="BH146">
        <v>42.382001000000002</v>
      </c>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row>
    <row r="147">
      <c r="A147" t="s">
        <v>405</v>
      </c>
      <c r="B147">
        <v>2005</v>
      </c>
      <c r="C147" t="s">
        <v>409</v>
      </c>
      <c r="D147">
        <v>167</v>
      </c>
      <c r="E147" t="s">
        <v>50</v>
      </c>
      <c r="F147" t="s">
        <v>19</v>
      </c>
      <c r="G147" t="s">
        <v>214</v>
      </c>
      <c r="H147">
        <v>13785.14937699998</v>
      </c>
      <c r="I147">
        <v>13088.759341999979</v>
      </c>
      <c r="J147">
        <v>12231.72256400002</v>
      </c>
      <c r="K147">
        <v>9143.0075800000341</v>
      </c>
      <c r="L147">
        <v>1626.8310089999991</v>
      </c>
      <c r="M147">
        <v>1949.781330999997</v>
      </c>
      <c r="N147">
        <v>1138.384431000002</v>
      </c>
      <c r="O147">
        <v>254.70030700000009</v>
      </c>
      <c r="P147">
        <v>21.067941000000001</v>
      </c>
      <c r="Q147">
        <v>0</v>
      </c>
      <c r="R147">
        <v>11660.114638999999</v>
      </c>
      <c r="S147">
        <v>11210.114992000021</v>
      </c>
      <c r="T147">
        <v>10771.96889200001</v>
      </c>
      <c r="U147">
        <v>9225.8865730000143</v>
      </c>
      <c r="V147">
        <v>3643.4507660000008</v>
      </c>
      <c r="W147" t="s">
        <v>152</v>
      </c>
      <c r="X147" t="s">
        <v>153</v>
      </c>
      <c r="Y147" t="s">
        <v>154</v>
      </c>
      <c r="Z147" t="s">
        <v>155</v>
      </c>
      <c r="AA147" t="s">
        <v>156</v>
      </c>
      <c r="AB147" t="s">
        <v>157</v>
      </c>
      <c r="AC147" t="s">
        <v>158</v>
      </c>
      <c r="AD147" t="s">
        <v>159</v>
      </c>
      <c r="AE147" t="s">
        <v>160</v>
      </c>
      <c r="AF147" t="s">
        <v>161</v>
      </c>
      <c r="AG147" t="s">
        <v>162</v>
      </c>
      <c r="AH147" t="s">
        <v>163</v>
      </c>
      <c r="AI147" t="s">
        <v>164</v>
      </c>
      <c r="AJ147" t="s">
        <v>165</v>
      </c>
      <c r="AK147" t="s">
        <v>166</v>
      </c>
      <c r="AL147" t="s">
        <v>167</v>
      </c>
      <c r="AM147" t="s">
        <v>168</v>
      </c>
      <c r="AN147" t="s">
        <v>169</v>
      </c>
      <c r="AO147" t="s">
        <v>170</v>
      </c>
      <c r="AP147">
        <v>2244.2183779999991</v>
      </c>
      <c r="AQ147">
        <v>3084.2802189999989</v>
      </c>
      <c r="AR147">
        <v>7274.557129999991</v>
      </c>
      <c r="AS147">
        <v>2190.5622499999999</v>
      </c>
      <c r="AT147">
        <v>3288.133274999996</v>
      </c>
      <c r="AU147">
        <v>2560.6323050000028</v>
      </c>
      <c r="AV147">
        <v>2693.2188319999982</v>
      </c>
      <c r="AW147">
        <v>4393.0384010000034</v>
      </c>
      <c r="AX147">
        <v>1094.5270089999999</v>
      </c>
      <c r="AY147">
        <v>869.6913669999999</v>
      </c>
      <c r="AZ147">
        <v>952.41127000000051</v>
      </c>
      <c r="BA147">
        <v>687.18265800000188</v>
      </c>
      <c r="BB147">
        <v>754.86576700000023</v>
      </c>
      <c r="BC147">
        <v>1274.533457000002</v>
      </c>
      <c r="BD147">
        <v>4914.2939250000009</v>
      </c>
      <c r="BE147">
        <v>1783.775786000002</v>
      </c>
      <c r="BF147">
        <v>3865.7714510000028</v>
      </c>
      <c r="BG147">
        <v>2216.9233049999989</v>
      </c>
      <c r="BH147">
        <v>3732.853087</v>
      </c>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row>
    <row r="148">
      <c r="A148" t="s">
        <v>405</v>
      </c>
      <c r="B148">
        <v>2005</v>
      </c>
      <c r="C148" t="s">
        <v>409</v>
      </c>
      <c r="D148">
        <v>168</v>
      </c>
      <c r="E148" t="s">
        <v>62</v>
      </c>
      <c r="F148" t="s">
        <v>194</v>
      </c>
      <c r="G148" t="s">
        <v>214</v>
      </c>
      <c r="H148">
        <v>0</v>
      </c>
      <c r="I148">
        <v>1.0564560000000001</v>
      </c>
      <c r="J148">
        <v>9.540303999999999</v>
      </c>
      <c r="K148">
        <v>92.779917000000012</v>
      </c>
      <c r="L148">
        <v>4354.3272459999998</v>
      </c>
      <c r="M148">
        <v>0</v>
      </c>
      <c r="N148">
        <v>76.495425000000012</v>
      </c>
      <c r="O148">
        <v>395.04741000000001</v>
      </c>
      <c r="P148">
        <v>1253.236276000001</v>
      </c>
      <c r="Q148">
        <v>1813.7237500000001</v>
      </c>
      <c r="R148">
        <v>0</v>
      </c>
      <c r="S148">
        <v>1.0564560000000001</v>
      </c>
      <c r="T148">
        <v>0</v>
      </c>
      <c r="U148">
        <v>9.540303999999999</v>
      </c>
      <c r="V148">
        <v>908.60430200000064</v>
      </c>
      <c r="W148" t="s">
        <v>152</v>
      </c>
      <c r="X148" t="s">
        <v>153</v>
      </c>
      <c r="Y148" t="s">
        <v>154</v>
      </c>
      <c r="Z148" t="s">
        <v>155</v>
      </c>
      <c r="AA148" t="s">
        <v>156</v>
      </c>
      <c r="AB148" t="s">
        <v>157</v>
      </c>
      <c r="AC148" t="s">
        <v>158</v>
      </c>
      <c r="AD148" t="s">
        <v>159</v>
      </c>
      <c r="AE148" t="s">
        <v>160</v>
      </c>
      <c r="AF148" t="s">
        <v>161</v>
      </c>
      <c r="AG148" t="s">
        <v>162</v>
      </c>
      <c r="AH148" t="s">
        <v>163</v>
      </c>
      <c r="AI148" t="s">
        <v>164</v>
      </c>
      <c r="AJ148" t="s">
        <v>165</v>
      </c>
      <c r="AK148" t="s">
        <v>166</v>
      </c>
      <c r="AL148" t="s">
        <v>167</v>
      </c>
      <c r="AM148" t="s">
        <v>168</v>
      </c>
      <c r="AN148" t="s">
        <v>169</v>
      </c>
      <c r="AO148" t="s">
        <v>170</v>
      </c>
      <c r="AP148">
        <v>12.323016000000001</v>
      </c>
      <c r="AQ148">
        <v>93.108998999999997</v>
      </c>
      <c r="AR148">
        <v>2.8543400000000001</v>
      </c>
      <c r="AS148">
        <v>0</v>
      </c>
      <c r="AT148">
        <v>7.2647040000000001</v>
      </c>
      <c r="AU148">
        <v>0</v>
      </c>
      <c r="AV148">
        <v>39.226174</v>
      </c>
      <c r="AW148">
        <v>37.640212000000012</v>
      </c>
      <c r="AX148">
        <v>0</v>
      </c>
      <c r="AY148">
        <v>76.053852000000006</v>
      </c>
      <c r="AZ148">
        <v>1.575939</v>
      </c>
      <c r="BA148">
        <v>6.2332730000000014</v>
      </c>
      <c r="BB148">
        <v>3964.3171689999999</v>
      </c>
      <c r="BC148">
        <v>5.6289860000000003</v>
      </c>
      <c r="BD148">
        <v>3.4011149999999999</v>
      </c>
      <c r="BE148">
        <v>0</v>
      </c>
      <c r="BF148">
        <v>179.893134</v>
      </c>
      <c r="BG148">
        <v>28.183009999999999</v>
      </c>
      <c r="BH148">
        <v>0</v>
      </c>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row>
    <row r="149">
      <c r="A149" t="s">
        <v>405</v>
      </c>
      <c r="B149">
        <v>2005</v>
      </c>
      <c r="C149" t="s">
        <v>409</v>
      </c>
      <c r="D149">
        <v>169</v>
      </c>
      <c r="E149" t="s">
        <v>62</v>
      </c>
      <c r="F149" t="s">
        <v>195</v>
      </c>
      <c r="G149" t="s">
        <v>214</v>
      </c>
      <c r="H149">
        <v>184.51709500000001</v>
      </c>
      <c r="I149">
        <v>551.43003099999976</v>
      </c>
      <c r="J149">
        <v>1352.81224</v>
      </c>
      <c r="K149">
        <v>3845.4871329999942</v>
      </c>
      <c r="L149">
        <v>7568.9634109999934</v>
      </c>
      <c r="M149">
        <v>108.747383</v>
      </c>
      <c r="N149">
        <v>721.87093500000003</v>
      </c>
      <c r="O149">
        <v>1373.6631199999999</v>
      </c>
      <c r="P149">
        <v>860.35574900000051</v>
      </c>
      <c r="Q149">
        <v>378.92483700000008</v>
      </c>
      <c r="R149">
        <v>168.22731899999999</v>
      </c>
      <c r="S149">
        <v>364.61643499999968</v>
      </c>
      <c r="T149">
        <v>808.57737900000018</v>
      </c>
      <c r="U149">
        <v>2033.2895860000019</v>
      </c>
      <c r="V149">
        <v>6684.9371669999791</v>
      </c>
      <c r="W149" t="s">
        <v>152</v>
      </c>
      <c r="X149" t="s">
        <v>153</v>
      </c>
      <c r="Y149" t="s">
        <v>154</v>
      </c>
      <c r="Z149" t="s">
        <v>155</v>
      </c>
      <c r="AA149" t="s">
        <v>156</v>
      </c>
      <c r="AB149" t="s">
        <v>157</v>
      </c>
      <c r="AC149" t="s">
        <v>158</v>
      </c>
      <c r="AD149" t="s">
        <v>159</v>
      </c>
      <c r="AE149" t="s">
        <v>160</v>
      </c>
      <c r="AF149" t="s">
        <v>161</v>
      </c>
      <c r="AG149" t="s">
        <v>162</v>
      </c>
      <c r="AH149" t="s">
        <v>163</v>
      </c>
      <c r="AI149" t="s">
        <v>164</v>
      </c>
      <c r="AJ149" t="s">
        <v>165</v>
      </c>
      <c r="AK149" t="s">
        <v>166</v>
      </c>
      <c r="AL149" t="s">
        <v>167</v>
      </c>
      <c r="AM149" t="s">
        <v>168</v>
      </c>
      <c r="AN149" t="s">
        <v>169</v>
      </c>
      <c r="AO149" t="s">
        <v>170</v>
      </c>
      <c r="AP149">
        <v>585.85202700000036</v>
      </c>
      <c r="AQ149">
        <v>1994.3206660000001</v>
      </c>
      <c r="AR149">
        <v>1514.493408999999</v>
      </c>
      <c r="AS149">
        <v>331.16622499999988</v>
      </c>
      <c r="AT149">
        <v>505.55926099999999</v>
      </c>
      <c r="AU149">
        <v>516.8170200000003</v>
      </c>
      <c r="AV149">
        <v>430.79821699999991</v>
      </c>
      <c r="AW149">
        <v>2353.767178000001</v>
      </c>
      <c r="AX149">
        <v>216.63763899999989</v>
      </c>
      <c r="AY149">
        <v>416.58356199999997</v>
      </c>
      <c r="AZ149">
        <v>103.95792</v>
      </c>
      <c r="BA149">
        <v>74.433341000000013</v>
      </c>
      <c r="BB149">
        <v>1356.386789000001</v>
      </c>
      <c r="BC149">
        <v>159.16511700000001</v>
      </c>
      <c r="BD149">
        <v>597.4242549999999</v>
      </c>
      <c r="BE149">
        <v>262.62321400000002</v>
      </c>
      <c r="BF149">
        <v>733.47739000000013</v>
      </c>
      <c r="BG149">
        <v>351.41629499999982</v>
      </c>
      <c r="BH149">
        <v>998.3303849999993</v>
      </c>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row>
    <row r="150">
      <c r="A150" t="s">
        <v>405</v>
      </c>
      <c r="B150">
        <v>2005</v>
      </c>
      <c r="C150" t="s">
        <v>409</v>
      </c>
      <c r="D150">
        <v>170</v>
      </c>
      <c r="E150" t="s">
        <v>62</v>
      </c>
      <c r="F150" t="s">
        <v>196</v>
      </c>
      <c r="G150" t="s">
        <v>214</v>
      </c>
      <c r="H150">
        <v>9.4947340000000011</v>
      </c>
      <c r="I150">
        <v>45.470294999999993</v>
      </c>
      <c r="J150">
        <v>47.734489999999987</v>
      </c>
      <c r="K150">
        <v>146.70921300000001</v>
      </c>
      <c r="L150">
        <v>166.72537600000001</v>
      </c>
      <c r="M150">
        <v>4.7495639999999986</v>
      </c>
      <c r="N150">
        <v>31.192786000000002</v>
      </c>
      <c r="O150">
        <v>21.265661000000001</v>
      </c>
      <c r="P150">
        <v>5.2697580000000004</v>
      </c>
      <c r="Q150">
        <v>0</v>
      </c>
      <c r="R150">
        <v>9.4947340000000011</v>
      </c>
      <c r="S150">
        <v>27.41469</v>
      </c>
      <c r="T150">
        <v>48.774259999999991</v>
      </c>
      <c r="U150">
        <v>86.299181000000004</v>
      </c>
      <c r="V150">
        <v>181.673474</v>
      </c>
      <c r="W150" t="s">
        <v>152</v>
      </c>
      <c r="X150" t="s">
        <v>153</v>
      </c>
      <c r="Y150" t="s">
        <v>154</v>
      </c>
      <c r="Z150" t="s">
        <v>155</v>
      </c>
      <c r="AA150" t="s">
        <v>156</v>
      </c>
      <c r="AB150" t="s">
        <v>157</v>
      </c>
      <c r="AC150" t="s">
        <v>158</v>
      </c>
      <c r="AD150" t="s">
        <v>159</v>
      </c>
      <c r="AE150" t="s">
        <v>160</v>
      </c>
      <c r="AF150" t="s">
        <v>161</v>
      </c>
      <c r="AG150" t="s">
        <v>162</v>
      </c>
      <c r="AH150" t="s">
        <v>163</v>
      </c>
      <c r="AI150" t="s">
        <v>164</v>
      </c>
      <c r="AJ150" t="s">
        <v>165</v>
      </c>
      <c r="AK150" t="s">
        <v>166</v>
      </c>
      <c r="AL150" t="s">
        <v>167</v>
      </c>
      <c r="AM150" t="s">
        <v>168</v>
      </c>
      <c r="AN150" t="s">
        <v>169</v>
      </c>
      <c r="AO150" t="s">
        <v>170</v>
      </c>
      <c r="AP150">
        <v>15.734097</v>
      </c>
      <c r="AQ150">
        <v>11.996767</v>
      </c>
      <c r="AR150">
        <v>32.940029000000003</v>
      </c>
      <c r="AS150">
        <v>23.275258999999998</v>
      </c>
      <c r="AT150">
        <v>7.3223849999999997</v>
      </c>
      <c r="AU150">
        <v>9.2853539999999999</v>
      </c>
      <c r="AV150">
        <v>0</v>
      </c>
      <c r="AW150">
        <v>90.131536999999994</v>
      </c>
      <c r="AX150">
        <v>51.231685999999989</v>
      </c>
      <c r="AY150">
        <v>13.607386</v>
      </c>
      <c r="AZ150">
        <v>1.3620909999999999</v>
      </c>
      <c r="BA150">
        <v>1.5185660000000001</v>
      </c>
      <c r="BB150">
        <v>56.403295</v>
      </c>
      <c r="BC150">
        <v>21.799112999999998</v>
      </c>
      <c r="BD150">
        <v>41.009608999999998</v>
      </c>
      <c r="BE150">
        <v>0</v>
      </c>
      <c r="BF150">
        <v>38.516933999999999</v>
      </c>
      <c r="BG150">
        <v>0</v>
      </c>
      <c r="BH150">
        <v>0</v>
      </c>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row>
    <row r="151">
      <c r="A151" t="s">
        <v>405</v>
      </c>
      <c r="B151">
        <v>2005</v>
      </c>
      <c r="C151" t="s">
        <v>409</v>
      </c>
      <c r="D151">
        <v>171</v>
      </c>
      <c r="E151" t="s">
        <v>62</v>
      </c>
      <c r="F151" t="s">
        <v>197</v>
      </c>
      <c r="G151" t="s">
        <v>214</v>
      </c>
      <c r="H151">
        <v>0</v>
      </c>
      <c r="I151">
        <v>0</v>
      </c>
      <c r="J151">
        <v>0</v>
      </c>
      <c r="K151">
        <v>0</v>
      </c>
      <c r="L151">
        <v>94.414721000000029</v>
      </c>
      <c r="M151">
        <v>0</v>
      </c>
      <c r="N151">
        <v>1.9230449999999999</v>
      </c>
      <c r="O151">
        <v>29.649480000000001</v>
      </c>
      <c r="P151">
        <v>18.313032</v>
      </c>
      <c r="Q151">
        <v>0</v>
      </c>
      <c r="R151">
        <v>0</v>
      </c>
      <c r="S151">
        <v>0</v>
      </c>
      <c r="T151">
        <v>0</v>
      </c>
      <c r="U151">
        <v>0</v>
      </c>
      <c r="V151">
        <v>44.529164000000002</v>
      </c>
      <c r="W151" t="s">
        <v>152</v>
      </c>
      <c r="X151" t="s">
        <v>153</v>
      </c>
      <c r="Y151" t="s">
        <v>154</v>
      </c>
      <c r="Z151" t="s">
        <v>155</v>
      </c>
      <c r="AA151" t="s">
        <v>156</v>
      </c>
      <c r="AB151" t="s">
        <v>157</v>
      </c>
      <c r="AC151" t="s">
        <v>158</v>
      </c>
      <c r="AD151" t="s">
        <v>159</v>
      </c>
      <c r="AE151" t="s">
        <v>160</v>
      </c>
      <c r="AF151" t="s">
        <v>161</v>
      </c>
      <c r="AG151" t="s">
        <v>162</v>
      </c>
      <c r="AH151" t="s">
        <v>163</v>
      </c>
      <c r="AI151" t="s">
        <v>164</v>
      </c>
      <c r="AJ151" t="s">
        <v>165</v>
      </c>
      <c r="AK151" t="s">
        <v>166</v>
      </c>
      <c r="AL151" t="s">
        <v>167</v>
      </c>
      <c r="AM151" t="s">
        <v>168</v>
      </c>
      <c r="AN151" t="s">
        <v>169</v>
      </c>
      <c r="AO151" t="s">
        <v>170</v>
      </c>
      <c r="AP151">
        <v>0</v>
      </c>
      <c r="AQ151">
        <v>0</v>
      </c>
      <c r="AR151">
        <v>0</v>
      </c>
      <c r="AS151">
        <v>0</v>
      </c>
      <c r="AT151">
        <v>0</v>
      </c>
      <c r="AU151">
        <v>4.8276500000000002</v>
      </c>
      <c r="AV151">
        <v>0</v>
      </c>
      <c r="AW151">
        <v>0</v>
      </c>
      <c r="AX151">
        <v>0</v>
      </c>
      <c r="AY151">
        <v>11.632486</v>
      </c>
      <c r="AZ151">
        <v>0</v>
      </c>
      <c r="BA151">
        <v>0</v>
      </c>
      <c r="BB151">
        <v>73.703591000000017</v>
      </c>
      <c r="BC151">
        <v>0</v>
      </c>
      <c r="BD151">
        <v>0</v>
      </c>
      <c r="BE151">
        <v>0</v>
      </c>
      <c r="BF151">
        <v>0</v>
      </c>
      <c r="BG151">
        <v>0</v>
      </c>
      <c r="BH151">
        <v>4.2509940000000004</v>
      </c>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row>
    <row r="152">
      <c r="A152" t="s">
        <v>405</v>
      </c>
      <c r="B152">
        <v>2005</v>
      </c>
      <c r="C152" t="s">
        <v>409</v>
      </c>
      <c r="D152">
        <v>172</v>
      </c>
      <c r="E152" t="s">
        <v>62</v>
      </c>
      <c r="F152" t="s">
        <v>198</v>
      </c>
      <c r="G152" t="s">
        <v>214</v>
      </c>
      <c r="H152">
        <v>0</v>
      </c>
      <c r="I152">
        <v>0</v>
      </c>
      <c r="J152">
        <v>15.095476</v>
      </c>
      <c r="K152">
        <v>0.37923000000000001</v>
      </c>
      <c r="L152">
        <v>36.838458000000003</v>
      </c>
      <c r="M152">
        <v>0</v>
      </c>
      <c r="N152">
        <v>0.37923000000000001</v>
      </c>
      <c r="O152">
        <v>18.177181999999998</v>
      </c>
      <c r="P152">
        <v>9.1565159999999999</v>
      </c>
      <c r="Q152">
        <v>0</v>
      </c>
      <c r="R152">
        <v>0</v>
      </c>
      <c r="S152">
        <v>0</v>
      </c>
      <c r="T152">
        <v>3.190944</v>
      </c>
      <c r="U152">
        <v>11.904532</v>
      </c>
      <c r="V152">
        <v>9.5047599999999992</v>
      </c>
      <c r="W152" t="s">
        <v>152</v>
      </c>
      <c r="X152" t="s">
        <v>153</v>
      </c>
      <c r="Y152" t="s">
        <v>154</v>
      </c>
      <c r="Z152" t="s">
        <v>155</v>
      </c>
      <c r="AA152" t="s">
        <v>156</v>
      </c>
      <c r="AB152" t="s">
        <v>157</v>
      </c>
      <c r="AC152" t="s">
        <v>158</v>
      </c>
      <c r="AD152" t="s">
        <v>159</v>
      </c>
      <c r="AE152" t="s">
        <v>160</v>
      </c>
      <c r="AF152" t="s">
        <v>161</v>
      </c>
      <c r="AG152" t="s">
        <v>162</v>
      </c>
      <c r="AH152" t="s">
        <v>163</v>
      </c>
      <c r="AI152" t="s">
        <v>164</v>
      </c>
      <c r="AJ152" t="s">
        <v>165</v>
      </c>
      <c r="AK152" t="s">
        <v>166</v>
      </c>
      <c r="AL152" t="s">
        <v>167</v>
      </c>
      <c r="AM152" t="s">
        <v>168</v>
      </c>
      <c r="AN152" t="s">
        <v>169</v>
      </c>
      <c r="AO152" t="s">
        <v>170</v>
      </c>
      <c r="AP152">
        <v>0</v>
      </c>
      <c r="AQ152">
        <v>0</v>
      </c>
      <c r="AR152">
        <v>11.904532</v>
      </c>
      <c r="AS152">
        <v>0.37923000000000001</v>
      </c>
      <c r="AT152">
        <v>0</v>
      </c>
      <c r="AU152">
        <v>0</v>
      </c>
      <c r="AV152">
        <v>0</v>
      </c>
      <c r="AW152">
        <v>0</v>
      </c>
      <c r="AX152">
        <v>0</v>
      </c>
      <c r="AY152">
        <v>11.866747</v>
      </c>
      <c r="AZ152">
        <v>0</v>
      </c>
      <c r="BA152">
        <v>0</v>
      </c>
      <c r="BB152">
        <v>27.713712999999998</v>
      </c>
      <c r="BC152">
        <v>0.44894200000000001</v>
      </c>
      <c r="BD152">
        <v>0</v>
      </c>
      <c r="BE152">
        <v>0</v>
      </c>
      <c r="BF152">
        <v>0</v>
      </c>
      <c r="BG152">
        <v>0</v>
      </c>
      <c r="BH152">
        <v>0</v>
      </c>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row>
    <row r="153">
      <c r="A153" t="s">
        <v>405</v>
      </c>
      <c r="B153">
        <v>2005</v>
      </c>
      <c r="C153" t="s">
        <v>409</v>
      </c>
      <c r="D153">
        <v>173</v>
      </c>
      <c r="E153" t="s">
        <v>62</v>
      </c>
      <c r="F153" t="s">
        <v>199</v>
      </c>
      <c r="G153" t="s">
        <v>214</v>
      </c>
      <c r="H153">
        <v>14.715861</v>
      </c>
      <c r="I153">
        <v>36.759143999999999</v>
      </c>
      <c r="J153">
        <v>49.711844000000013</v>
      </c>
      <c r="K153">
        <v>71.912348999999992</v>
      </c>
      <c r="L153">
        <v>37.602516999999999</v>
      </c>
      <c r="M153">
        <v>6.0751729999999986</v>
      </c>
      <c r="N153">
        <v>12.065984</v>
      </c>
      <c r="O153">
        <v>0</v>
      </c>
      <c r="P153">
        <v>0</v>
      </c>
      <c r="Q153">
        <v>0</v>
      </c>
      <c r="R153">
        <v>14.715861</v>
      </c>
      <c r="S153">
        <v>34.422539</v>
      </c>
      <c r="T153">
        <v>34.249464000000003</v>
      </c>
      <c r="U153">
        <v>26.315076000000001</v>
      </c>
      <c r="V153">
        <v>82.857618000000016</v>
      </c>
      <c r="W153" t="s">
        <v>152</v>
      </c>
      <c r="X153" t="s">
        <v>153</v>
      </c>
      <c r="Y153" t="s">
        <v>154</v>
      </c>
      <c r="Z153" t="s">
        <v>155</v>
      </c>
      <c r="AA153" t="s">
        <v>156</v>
      </c>
      <c r="AB153" t="s">
        <v>157</v>
      </c>
      <c r="AC153" t="s">
        <v>158</v>
      </c>
      <c r="AD153" t="s">
        <v>159</v>
      </c>
      <c r="AE153" t="s">
        <v>160</v>
      </c>
      <c r="AF153" t="s">
        <v>161</v>
      </c>
      <c r="AG153" t="s">
        <v>162</v>
      </c>
      <c r="AH153" t="s">
        <v>163</v>
      </c>
      <c r="AI153" t="s">
        <v>164</v>
      </c>
      <c r="AJ153" t="s">
        <v>165</v>
      </c>
      <c r="AK153" t="s">
        <v>166</v>
      </c>
      <c r="AL153" t="s">
        <v>167</v>
      </c>
      <c r="AM153" t="s">
        <v>168</v>
      </c>
      <c r="AN153" t="s">
        <v>169</v>
      </c>
      <c r="AO153" t="s">
        <v>170</v>
      </c>
      <c r="AP153">
        <v>0</v>
      </c>
      <c r="AQ153">
        <v>0</v>
      </c>
      <c r="AR153">
        <v>120.608397</v>
      </c>
      <c r="AS153">
        <v>0</v>
      </c>
      <c r="AT153">
        <v>0</v>
      </c>
      <c r="AU153">
        <v>10.585917</v>
      </c>
      <c r="AV153">
        <v>56.272973</v>
      </c>
      <c r="AW153">
        <v>0</v>
      </c>
      <c r="AX153">
        <v>0</v>
      </c>
      <c r="AY153">
        <v>1.4683949999999999</v>
      </c>
      <c r="AZ153">
        <v>3.3065159999999998</v>
      </c>
      <c r="BA153">
        <v>0</v>
      </c>
      <c r="BB153">
        <v>0</v>
      </c>
      <c r="BC153">
        <v>0</v>
      </c>
      <c r="BD153">
        <v>8.7366849999999996</v>
      </c>
      <c r="BE153">
        <v>0</v>
      </c>
      <c r="BF153">
        <v>0</v>
      </c>
      <c r="BG153">
        <v>9.7228320000000004</v>
      </c>
      <c r="BH153">
        <v>0</v>
      </c>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row>
    <row r="154">
      <c r="A154" t="s">
        <v>405</v>
      </c>
      <c r="B154">
        <v>2005</v>
      </c>
      <c r="C154" t="s">
        <v>409</v>
      </c>
      <c r="D154">
        <v>174</v>
      </c>
      <c r="E154" t="s">
        <v>62</v>
      </c>
      <c r="F154" t="s">
        <v>200</v>
      </c>
      <c r="G154" t="s">
        <v>214</v>
      </c>
      <c r="H154">
        <v>153.18641600000001</v>
      </c>
      <c r="I154">
        <v>243.86351400000001</v>
      </c>
      <c r="J154">
        <v>158.14186599999999</v>
      </c>
      <c r="K154">
        <v>394.13961599999982</v>
      </c>
      <c r="L154">
        <v>84.099010000000007</v>
      </c>
      <c r="M154">
        <v>30.975697</v>
      </c>
      <c r="N154">
        <v>35.947685</v>
      </c>
      <c r="O154">
        <v>15.573708999999999</v>
      </c>
      <c r="P154">
        <v>0</v>
      </c>
      <c r="Q154">
        <v>0</v>
      </c>
      <c r="R154">
        <v>136.97825</v>
      </c>
      <c r="S154">
        <v>209.96651200000011</v>
      </c>
      <c r="T154">
        <v>117.37576300000001</v>
      </c>
      <c r="U154">
        <v>305.22268500000001</v>
      </c>
      <c r="V154">
        <v>181.39012099999999</v>
      </c>
      <c r="W154" t="s">
        <v>152</v>
      </c>
      <c r="X154" t="s">
        <v>153</v>
      </c>
      <c r="Y154" t="s">
        <v>154</v>
      </c>
      <c r="Z154" t="s">
        <v>155</v>
      </c>
      <c r="AA154" t="s">
        <v>156</v>
      </c>
      <c r="AB154" t="s">
        <v>157</v>
      </c>
      <c r="AC154" t="s">
        <v>158</v>
      </c>
      <c r="AD154" t="s">
        <v>159</v>
      </c>
      <c r="AE154" t="s">
        <v>160</v>
      </c>
      <c r="AF154" t="s">
        <v>161</v>
      </c>
      <c r="AG154" t="s">
        <v>162</v>
      </c>
      <c r="AH154" t="s">
        <v>163</v>
      </c>
      <c r="AI154" t="s">
        <v>164</v>
      </c>
      <c r="AJ154" t="s">
        <v>165</v>
      </c>
      <c r="AK154" t="s">
        <v>166</v>
      </c>
      <c r="AL154" t="s">
        <v>167</v>
      </c>
      <c r="AM154" t="s">
        <v>168</v>
      </c>
      <c r="AN154" t="s">
        <v>169</v>
      </c>
      <c r="AO154" t="s">
        <v>170</v>
      </c>
      <c r="AP154">
        <v>13.823309</v>
      </c>
      <c r="AQ154">
        <v>76.364167000000009</v>
      </c>
      <c r="AR154">
        <v>142.49435199999999</v>
      </c>
      <c r="AS154">
        <v>20.582433999999999</v>
      </c>
      <c r="AT154">
        <v>13.627044</v>
      </c>
      <c r="AU154">
        <v>182.70643500000011</v>
      </c>
      <c r="AV154">
        <v>115.245841</v>
      </c>
      <c r="AW154">
        <v>67.916786000000002</v>
      </c>
      <c r="AX154">
        <v>24.389894999999999</v>
      </c>
      <c r="AY154">
        <v>1.4683949999999999</v>
      </c>
      <c r="AZ154">
        <v>50.030524</v>
      </c>
      <c r="BA154">
        <v>1.0261150000000001</v>
      </c>
      <c r="BB154">
        <v>0</v>
      </c>
      <c r="BC154">
        <v>15.272435</v>
      </c>
      <c r="BD154">
        <v>165.381608</v>
      </c>
      <c r="BE154">
        <v>3.3906000000000001</v>
      </c>
      <c r="BF154">
        <v>0</v>
      </c>
      <c r="BG154">
        <v>65.495235000000008</v>
      </c>
      <c r="BH154">
        <v>74.215246999999991</v>
      </c>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row>
    <row r="155">
      <c r="A155" t="s">
        <v>405</v>
      </c>
      <c r="B155">
        <v>2005</v>
      </c>
      <c r="C155" t="s">
        <v>409</v>
      </c>
      <c r="D155">
        <v>175</v>
      </c>
      <c r="E155" t="s">
        <v>62</v>
      </c>
      <c r="F155" t="s">
        <v>201</v>
      </c>
      <c r="G155" t="s">
        <v>214</v>
      </c>
      <c r="H155">
        <v>68.878669999999985</v>
      </c>
      <c r="I155">
        <v>138.92904200000001</v>
      </c>
      <c r="J155">
        <v>143.89628400000001</v>
      </c>
      <c r="K155">
        <v>265.70256799999999</v>
      </c>
      <c r="L155">
        <v>40.284716000000003</v>
      </c>
      <c r="M155">
        <v>19.156995999999999</v>
      </c>
      <c r="N155">
        <v>37.064801999999993</v>
      </c>
      <c r="O155">
        <v>18.57076</v>
      </c>
      <c r="P155">
        <v>2.3542800000000002</v>
      </c>
      <c r="Q155">
        <v>0</v>
      </c>
      <c r="R155">
        <v>54.248293999999987</v>
      </c>
      <c r="S155">
        <v>118.553752</v>
      </c>
      <c r="T155">
        <v>112.588769</v>
      </c>
      <c r="U155">
        <v>209.99197899999999</v>
      </c>
      <c r="V155">
        <v>85.161648</v>
      </c>
      <c r="W155" t="s">
        <v>152</v>
      </c>
      <c r="X155" t="s">
        <v>153</v>
      </c>
      <c r="Y155" t="s">
        <v>154</v>
      </c>
      <c r="Z155" t="s">
        <v>155</v>
      </c>
      <c r="AA155" t="s">
        <v>156</v>
      </c>
      <c r="AB155" t="s">
        <v>157</v>
      </c>
      <c r="AC155" t="s">
        <v>158</v>
      </c>
      <c r="AD155" t="s">
        <v>159</v>
      </c>
      <c r="AE155" t="s">
        <v>160</v>
      </c>
      <c r="AF155" t="s">
        <v>161</v>
      </c>
      <c r="AG155" t="s">
        <v>162</v>
      </c>
      <c r="AH155" t="s">
        <v>163</v>
      </c>
      <c r="AI155" t="s">
        <v>164</v>
      </c>
      <c r="AJ155" t="s">
        <v>165</v>
      </c>
      <c r="AK155" t="s">
        <v>166</v>
      </c>
      <c r="AL155" t="s">
        <v>167</v>
      </c>
      <c r="AM155" t="s">
        <v>168</v>
      </c>
      <c r="AN155" t="s">
        <v>169</v>
      </c>
      <c r="AO155" t="s">
        <v>170</v>
      </c>
      <c r="AP155">
        <v>0</v>
      </c>
      <c r="AQ155">
        <v>69.670935</v>
      </c>
      <c r="AR155">
        <v>155.40242900000001</v>
      </c>
      <c r="AS155">
        <v>3.3208980000000001</v>
      </c>
      <c r="AT155">
        <v>0</v>
      </c>
      <c r="AU155">
        <v>45.047590999999997</v>
      </c>
      <c r="AV155">
        <v>141.99855700000001</v>
      </c>
      <c r="AW155">
        <v>20.199739000000001</v>
      </c>
      <c r="AX155">
        <v>88.689476999999982</v>
      </c>
      <c r="AY155">
        <v>15.615152</v>
      </c>
      <c r="AZ155">
        <v>12.323313000000001</v>
      </c>
      <c r="BA155">
        <v>2.9774479999999999</v>
      </c>
      <c r="BB155">
        <v>0</v>
      </c>
      <c r="BC155">
        <v>0</v>
      </c>
      <c r="BD155">
        <v>51.008909000000003</v>
      </c>
      <c r="BE155">
        <v>1.2065859999999999</v>
      </c>
      <c r="BF155">
        <v>0</v>
      </c>
      <c r="BG155">
        <v>42.270567999999997</v>
      </c>
      <c r="BH155">
        <v>7.9596780000000003</v>
      </c>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row>
    <row r="156">
      <c r="A156" t="s">
        <v>405</v>
      </c>
      <c r="B156">
        <v>2005</v>
      </c>
      <c r="C156" t="s">
        <v>409</v>
      </c>
      <c r="D156">
        <v>176</v>
      </c>
      <c r="E156" t="s">
        <v>62</v>
      </c>
      <c r="F156" t="s">
        <v>202</v>
      </c>
      <c r="G156" t="s">
        <v>214</v>
      </c>
      <c r="H156">
        <v>13785.14937699998</v>
      </c>
      <c r="I156">
        <v>13088.759341999979</v>
      </c>
      <c r="J156">
        <v>12231.72256400002</v>
      </c>
      <c r="K156">
        <v>9143.0075800000341</v>
      </c>
      <c r="L156">
        <v>1626.8310089999991</v>
      </c>
      <c r="M156">
        <v>1949.781330999997</v>
      </c>
      <c r="N156">
        <v>1138.384431000002</v>
      </c>
      <c r="O156">
        <v>254.70030700000009</v>
      </c>
      <c r="P156">
        <v>21.067941000000001</v>
      </c>
      <c r="Q156">
        <v>0</v>
      </c>
      <c r="R156">
        <v>11660.114638999999</v>
      </c>
      <c r="S156">
        <v>11210.114992000021</v>
      </c>
      <c r="T156">
        <v>10771.96889200001</v>
      </c>
      <c r="U156">
        <v>9225.8865730000143</v>
      </c>
      <c r="V156">
        <v>3643.4507660000008</v>
      </c>
      <c r="W156" t="s">
        <v>152</v>
      </c>
      <c r="X156" t="s">
        <v>153</v>
      </c>
      <c r="Y156" t="s">
        <v>154</v>
      </c>
      <c r="Z156" t="s">
        <v>155</v>
      </c>
      <c r="AA156" t="s">
        <v>156</v>
      </c>
      <c r="AB156" t="s">
        <v>157</v>
      </c>
      <c r="AC156" t="s">
        <v>158</v>
      </c>
      <c r="AD156" t="s">
        <v>159</v>
      </c>
      <c r="AE156" t="s">
        <v>160</v>
      </c>
      <c r="AF156" t="s">
        <v>161</v>
      </c>
      <c r="AG156" t="s">
        <v>162</v>
      </c>
      <c r="AH156" t="s">
        <v>163</v>
      </c>
      <c r="AI156" t="s">
        <v>164</v>
      </c>
      <c r="AJ156" t="s">
        <v>165</v>
      </c>
      <c r="AK156" t="s">
        <v>166</v>
      </c>
      <c r="AL156" t="s">
        <v>167</v>
      </c>
      <c r="AM156" t="s">
        <v>168</v>
      </c>
      <c r="AN156" t="s">
        <v>169</v>
      </c>
      <c r="AO156" t="s">
        <v>170</v>
      </c>
      <c r="AP156">
        <v>2244.2183779999991</v>
      </c>
      <c r="AQ156">
        <v>3084.2802189999989</v>
      </c>
      <c r="AR156">
        <v>7274.557129999991</v>
      </c>
      <c r="AS156">
        <v>2190.5622499999999</v>
      </c>
      <c r="AT156">
        <v>3288.133274999996</v>
      </c>
      <c r="AU156">
        <v>2560.6323050000028</v>
      </c>
      <c r="AV156">
        <v>2693.2188319999982</v>
      </c>
      <c r="AW156">
        <v>4393.0384010000034</v>
      </c>
      <c r="AX156">
        <v>1094.5270089999999</v>
      </c>
      <c r="AY156">
        <v>869.6913669999999</v>
      </c>
      <c r="AZ156">
        <v>952.41127000000051</v>
      </c>
      <c r="BA156">
        <v>687.18265800000188</v>
      </c>
      <c r="BB156">
        <v>754.86576700000023</v>
      </c>
      <c r="BC156">
        <v>1274.533457000002</v>
      </c>
      <c r="BD156">
        <v>4914.2939250000009</v>
      </c>
      <c r="BE156">
        <v>1783.775786000002</v>
      </c>
      <c r="BF156">
        <v>3865.7714510000028</v>
      </c>
      <c r="BG156">
        <v>2216.9233049999989</v>
      </c>
      <c r="BH156">
        <v>3732.853087</v>
      </c>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row>
    <row r="157">
      <c r="A157" t="s">
        <v>405</v>
      </c>
      <c r="B157">
        <v>2005</v>
      </c>
      <c r="C157" t="s">
        <v>409</v>
      </c>
      <c r="D157">
        <v>177</v>
      </c>
      <c r="E157" t="s">
        <v>62</v>
      </c>
      <c r="F157" t="s">
        <v>203</v>
      </c>
      <c r="G157" t="s">
        <v>214</v>
      </c>
      <c r="H157">
        <v>24.372754</v>
      </c>
      <c r="I157">
        <v>33.585579000000003</v>
      </c>
      <c r="J157">
        <v>72.745377000000005</v>
      </c>
      <c r="K157">
        <v>30.547675000000002</v>
      </c>
      <c r="L157">
        <v>18.832315999999999</v>
      </c>
      <c r="M157">
        <v>4.0688440000000003</v>
      </c>
      <c r="N157">
        <v>13.217957</v>
      </c>
      <c r="O157">
        <v>4.4263120000000002</v>
      </c>
      <c r="P157">
        <v>0</v>
      </c>
      <c r="Q157">
        <v>0</v>
      </c>
      <c r="R157">
        <v>17.950645999999999</v>
      </c>
      <c r="S157">
        <v>31.670788000000002</v>
      </c>
      <c r="T157">
        <v>57.022008999999997</v>
      </c>
      <c r="U157">
        <v>30.362397000000001</v>
      </c>
      <c r="V157">
        <v>21.364747999999999</v>
      </c>
      <c r="W157" t="s">
        <v>152</v>
      </c>
      <c r="X157" t="s">
        <v>153</v>
      </c>
      <c r="Y157" t="s">
        <v>154</v>
      </c>
      <c r="Z157" t="s">
        <v>155</v>
      </c>
      <c r="AA157" t="s">
        <v>156</v>
      </c>
      <c r="AB157" t="s">
        <v>157</v>
      </c>
      <c r="AC157" t="s">
        <v>158</v>
      </c>
      <c r="AD157" t="s">
        <v>159</v>
      </c>
      <c r="AE157" t="s">
        <v>160</v>
      </c>
      <c r="AF157" t="s">
        <v>161</v>
      </c>
      <c r="AG157" t="s">
        <v>162</v>
      </c>
      <c r="AH157" t="s">
        <v>163</v>
      </c>
      <c r="AI157" t="s">
        <v>164</v>
      </c>
      <c r="AJ157" t="s">
        <v>165</v>
      </c>
      <c r="AK157" t="s">
        <v>166</v>
      </c>
      <c r="AL157" t="s">
        <v>167</v>
      </c>
      <c r="AM157" t="s">
        <v>168</v>
      </c>
      <c r="AN157" t="s">
        <v>169</v>
      </c>
      <c r="AO157" t="s">
        <v>170</v>
      </c>
      <c r="AP157">
        <v>0</v>
      </c>
      <c r="AQ157">
        <v>0</v>
      </c>
      <c r="AR157">
        <v>0</v>
      </c>
      <c r="AS157">
        <v>12.073877</v>
      </c>
      <c r="AT157">
        <v>27.326267000000001</v>
      </c>
      <c r="AU157">
        <v>93.772125000000003</v>
      </c>
      <c r="AV157">
        <v>0</v>
      </c>
      <c r="AW157">
        <v>0</v>
      </c>
      <c r="AX157">
        <v>4.3137629999999998</v>
      </c>
      <c r="AY157">
        <v>0</v>
      </c>
      <c r="AZ157">
        <v>0</v>
      </c>
      <c r="BA157">
        <v>7.9495640000000014</v>
      </c>
      <c r="BB157">
        <v>0</v>
      </c>
      <c r="BC157">
        <v>0</v>
      </c>
      <c r="BD157">
        <v>20.548869</v>
      </c>
      <c r="BE157">
        <v>10.445831999999999</v>
      </c>
      <c r="BF157">
        <v>0</v>
      </c>
      <c r="BG157">
        <v>3.6534040000000001</v>
      </c>
      <c r="BH157">
        <v>0</v>
      </c>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row>
    <row r="158">
      <c r="A158" t="s">
        <v>405</v>
      </c>
      <c r="B158">
        <v>2005</v>
      </c>
      <c r="C158" t="s">
        <v>409</v>
      </c>
      <c r="D158">
        <v>178</v>
      </c>
      <c r="E158" t="s">
        <v>62</v>
      </c>
      <c r="F158" t="s">
        <v>204</v>
      </c>
      <c r="G158" t="s">
        <v>214</v>
      </c>
      <c r="H158">
        <v>0</v>
      </c>
      <c r="I158">
        <v>22.557202</v>
      </c>
      <c r="J158">
        <v>30.167763999999998</v>
      </c>
      <c r="K158">
        <v>20.827005</v>
      </c>
      <c r="L158">
        <v>24.410055</v>
      </c>
      <c r="M158">
        <v>6.1753610000000014</v>
      </c>
      <c r="N158">
        <v>12.074693999999999</v>
      </c>
      <c r="O158">
        <v>5.3823799999999986</v>
      </c>
      <c r="P158">
        <v>0</v>
      </c>
      <c r="Q158">
        <v>0</v>
      </c>
      <c r="R158">
        <v>0</v>
      </c>
      <c r="S158">
        <v>13.664879000000001</v>
      </c>
      <c r="T158">
        <v>21.342017999999999</v>
      </c>
      <c r="U158">
        <v>22.461969</v>
      </c>
      <c r="V158">
        <v>16.860724999999999</v>
      </c>
      <c r="W158" t="s">
        <v>152</v>
      </c>
      <c r="X158" t="s">
        <v>153</v>
      </c>
      <c r="Y158" t="s">
        <v>154</v>
      </c>
      <c r="Z158" t="s">
        <v>155</v>
      </c>
      <c r="AA158" t="s">
        <v>156</v>
      </c>
      <c r="AB158" t="s">
        <v>157</v>
      </c>
      <c r="AC158" t="s">
        <v>158</v>
      </c>
      <c r="AD158" t="s">
        <v>159</v>
      </c>
      <c r="AE158" t="s">
        <v>160</v>
      </c>
      <c r="AF158" t="s">
        <v>161</v>
      </c>
      <c r="AG158" t="s">
        <v>162</v>
      </c>
      <c r="AH158" t="s">
        <v>163</v>
      </c>
      <c r="AI158" t="s">
        <v>164</v>
      </c>
      <c r="AJ158" t="s">
        <v>165</v>
      </c>
      <c r="AK158" t="s">
        <v>166</v>
      </c>
      <c r="AL158" t="s">
        <v>167</v>
      </c>
      <c r="AM158" t="s">
        <v>168</v>
      </c>
      <c r="AN158" t="s">
        <v>169</v>
      </c>
      <c r="AO158" t="s">
        <v>170</v>
      </c>
      <c r="AP158">
        <v>0</v>
      </c>
      <c r="AQ158">
        <v>0</v>
      </c>
      <c r="AR158">
        <v>0</v>
      </c>
      <c r="AS158">
        <v>0</v>
      </c>
      <c r="AT158">
        <v>0</v>
      </c>
      <c r="AU158">
        <v>25.306367000000002</v>
      </c>
      <c r="AV158">
        <v>50.469934000000002</v>
      </c>
      <c r="AW158">
        <v>11.542707999999999</v>
      </c>
      <c r="AX158">
        <v>0</v>
      </c>
      <c r="AY158">
        <v>2.9401619999999999</v>
      </c>
      <c r="AZ158">
        <v>0</v>
      </c>
      <c r="BA158">
        <v>0</v>
      </c>
      <c r="BB158">
        <v>0</v>
      </c>
      <c r="BC158">
        <v>2.000089</v>
      </c>
      <c r="BD158">
        <v>0</v>
      </c>
      <c r="BE158">
        <v>0</v>
      </c>
      <c r="BF158">
        <v>0</v>
      </c>
      <c r="BG158">
        <v>5.7027659999999996</v>
      </c>
      <c r="BH158">
        <v>0</v>
      </c>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row>
    <row r="159">
      <c r="A159" t="s">
        <v>405</v>
      </c>
      <c r="B159">
        <v>2005</v>
      </c>
      <c r="C159" t="s">
        <v>409</v>
      </c>
      <c r="D159">
        <v>179</v>
      </c>
      <c r="E159" t="s">
        <v>62</v>
      </c>
      <c r="F159" t="s">
        <v>205</v>
      </c>
      <c r="G159" t="s">
        <v>214</v>
      </c>
      <c r="H159">
        <v>22.765307</v>
      </c>
      <c r="I159">
        <v>75.877465999999998</v>
      </c>
      <c r="J159">
        <v>113.246306</v>
      </c>
      <c r="K159">
        <v>203.303628</v>
      </c>
      <c r="L159">
        <v>183.192015</v>
      </c>
      <c r="M159">
        <v>49.033959999999993</v>
      </c>
      <c r="N159">
        <v>87.23606199999999</v>
      </c>
      <c r="O159">
        <v>50.928388999999981</v>
      </c>
      <c r="P159">
        <v>12.000170000000001</v>
      </c>
      <c r="Q159">
        <v>0</v>
      </c>
      <c r="R159">
        <v>12.516437</v>
      </c>
      <c r="S159">
        <v>37.789949999999997</v>
      </c>
      <c r="T159">
        <v>77.741276999999997</v>
      </c>
      <c r="U159">
        <v>87.257002999999983</v>
      </c>
      <c r="V159">
        <v>183.881474</v>
      </c>
      <c r="W159" t="s">
        <v>152</v>
      </c>
      <c r="X159" t="s">
        <v>153</v>
      </c>
      <c r="Y159" t="s">
        <v>154</v>
      </c>
      <c r="Z159" t="s">
        <v>155</v>
      </c>
      <c r="AA159" t="s">
        <v>156</v>
      </c>
      <c r="AB159" t="s">
        <v>157</v>
      </c>
      <c r="AC159" t="s">
        <v>158</v>
      </c>
      <c r="AD159" t="s">
        <v>159</v>
      </c>
      <c r="AE159" t="s">
        <v>160</v>
      </c>
      <c r="AF159" t="s">
        <v>161</v>
      </c>
      <c r="AG159" t="s">
        <v>162</v>
      </c>
      <c r="AH159" t="s">
        <v>163</v>
      </c>
      <c r="AI159" t="s">
        <v>164</v>
      </c>
      <c r="AJ159" t="s">
        <v>165</v>
      </c>
      <c r="AK159" t="s">
        <v>166</v>
      </c>
      <c r="AL159" t="s">
        <v>167</v>
      </c>
      <c r="AM159" t="s">
        <v>168</v>
      </c>
      <c r="AN159" t="s">
        <v>169</v>
      </c>
      <c r="AO159" t="s">
        <v>170</v>
      </c>
      <c r="AP159">
        <v>0</v>
      </c>
      <c r="AQ159">
        <v>0</v>
      </c>
      <c r="AR159">
        <v>0</v>
      </c>
      <c r="AS159">
        <v>20.631996999999998</v>
      </c>
      <c r="AT159">
        <v>0</v>
      </c>
      <c r="AU159">
        <v>44.734873999999998</v>
      </c>
      <c r="AV159">
        <v>4.8757659999999996</v>
      </c>
      <c r="AW159">
        <v>18.985355999999999</v>
      </c>
      <c r="AX159">
        <v>8.7138749999999998</v>
      </c>
      <c r="AY159">
        <v>186.5926989999999</v>
      </c>
      <c r="AZ159">
        <v>0.400312</v>
      </c>
      <c r="BA159">
        <v>0</v>
      </c>
      <c r="BB159">
        <v>18.557196999999999</v>
      </c>
      <c r="BC159">
        <v>0</v>
      </c>
      <c r="BD159">
        <v>146.58919299999999</v>
      </c>
      <c r="BE159">
        <v>42.876159999999999</v>
      </c>
      <c r="BF159">
        <v>0</v>
      </c>
      <c r="BG159">
        <v>85.228171000000003</v>
      </c>
      <c r="BH159">
        <v>20.199121999999999</v>
      </c>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row>
    <row r="160">
      <c r="A160" t="s">
        <v>405</v>
      </c>
      <c r="B160">
        <v>2005</v>
      </c>
      <c r="C160" t="s">
        <v>409</v>
      </c>
      <c r="D160">
        <v>180</v>
      </c>
      <c r="E160" t="s">
        <v>62</v>
      </c>
      <c r="F160" t="s">
        <v>190</v>
      </c>
      <c r="G160" t="s">
        <v>214</v>
      </c>
      <c r="H160">
        <v>5.4970689999999998</v>
      </c>
      <c r="I160">
        <v>16.609752</v>
      </c>
      <c r="J160">
        <v>47.551153999999997</v>
      </c>
      <c r="K160">
        <v>53.803041999999998</v>
      </c>
      <c r="L160">
        <v>30.567350000000001</v>
      </c>
      <c r="M160">
        <v>10.437231000000001</v>
      </c>
      <c r="N160">
        <v>27.417862</v>
      </c>
      <c r="O160">
        <v>7.5372170000000001</v>
      </c>
      <c r="P160">
        <v>5.1077130000000004</v>
      </c>
      <c r="Q160">
        <v>0</v>
      </c>
      <c r="R160">
        <v>2.7965439999999999</v>
      </c>
      <c r="S160">
        <v>11.500722</v>
      </c>
      <c r="T160">
        <v>26.702297000000002</v>
      </c>
      <c r="U160">
        <v>32.161144999999998</v>
      </c>
      <c r="V160">
        <v>30.367636000000001</v>
      </c>
      <c r="W160" t="s">
        <v>152</v>
      </c>
      <c r="X160" t="s">
        <v>153</v>
      </c>
      <c r="Y160" t="s">
        <v>154</v>
      </c>
      <c r="Z160" t="s">
        <v>155</v>
      </c>
      <c r="AA160" t="s">
        <v>156</v>
      </c>
      <c r="AB160" t="s">
        <v>157</v>
      </c>
      <c r="AC160" t="s">
        <v>158</v>
      </c>
      <c r="AD160" t="s">
        <v>159</v>
      </c>
      <c r="AE160" t="s">
        <v>160</v>
      </c>
      <c r="AF160" t="s">
        <v>161</v>
      </c>
      <c r="AG160" t="s">
        <v>162</v>
      </c>
      <c r="AH160" t="s">
        <v>163</v>
      </c>
      <c r="AI160" t="s">
        <v>164</v>
      </c>
      <c r="AJ160" t="s">
        <v>165</v>
      </c>
      <c r="AK160" t="s">
        <v>166</v>
      </c>
      <c r="AL160" t="s">
        <v>167</v>
      </c>
      <c r="AM160" t="s">
        <v>168</v>
      </c>
      <c r="AN160" t="s">
        <v>169</v>
      </c>
      <c r="AO160" t="s">
        <v>170</v>
      </c>
      <c r="AP160">
        <v>21.392627000000001</v>
      </c>
      <c r="AQ160">
        <v>0</v>
      </c>
      <c r="AR160">
        <v>11.528586000000001</v>
      </c>
      <c r="AS160">
        <v>2.7965439999999999</v>
      </c>
      <c r="AT160">
        <v>2.2231740000000002</v>
      </c>
      <c r="AU160">
        <v>29.830287999999999</v>
      </c>
      <c r="AV160">
        <v>5.4102899999999998</v>
      </c>
      <c r="AW160">
        <v>0</v>
      </c>
      <c r="AX160">
        <v>0</v>
      </c>
      <c r="AY160">
        <v>4.0955640000000004</v>
      </c>
      <c r="AZ160">
        <v>0</v>
      </c>
      <c r="BA160">
        <v>0</v>
      </c>
      <c r="BB160">
        <v>67.992373999999998</v>
      </c>
      <c r="BC160">
        <v>0</v>
      </c>
      <c r="BD160">
        <v>0</v>
      </c>
      <c r="BE160">
        <v>0</v>
      </c>
      <c r="BF160">
        <v>8.7589199999999998</v>
      </c>
      <c r="BG160">
        <v>0</v>
      </c>
      <c r="BH160">
        <v>0</v>
      </c>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row>
    <row r="161">
      <c r="A161" t="s">
        <v>405</v>
      </c>
      <c r="B161">
        <v>2005</v>
      </c>
      <c r="C161" t="s">
        <v>409</v>
      </c>
      <c r="D161">
        <v>181</v>
      </c>
      <c r="E161" t="s">
        <v>62</v>
      </c>
      <c r="F161" t="s">
        <v>208</v>
      </c>
      <c r="G161" t="s">
        <v>214</v>
      </c>
      <c r="H161">
        <v>14268.57728299999</v>
      </c>
      <c r="I161">
        <v>14254.897822999979</v>
      </c>
      <c r="J161">
        <v>14272.36566900003</v>
      </c>
      <c r="K161">
        <v>14268.59895600002</v>
      </c>
      <c r="L161">
        <v>14267.088199999989</v>
      </c>
      <c r="M161">
        <v>2189.2015399999982</v>
      </c>
      <c r="N161">
        <v>2195.270897999997</v>
      </c>
      <c r="O161">
        <v>2194.9219269999949</v>
      </c>
      <c r="P161">
        <v>2186.8614349999989</v>
      </c>
      <c r="Q161">
        <v>2192.6485869999992</v>
      </c>
      <c r="R161">
        <v>12077.042724000001</v>
      </c>
      <c r="S161">
        <v>12060.77171500001</v>
      </c>
      <c r="T161">
        <v>12079.533072000009</v>
      </c>
      <c r="U161">
        <v>12080.692429999999</v>
      </c>
      <c r="V161">
        <v>12074.58360299999</v>
      </c>
      <c r="W161" t="s">
        <v>152</v>
      </c>
      <c r="X161" t="s">
        <v>153</v>
      </c>
      <c r="Y161" t="s">
        <v>154</v>
      </c>
      <c r="Z161" t="s">
        <v>155</v>
      </c>
      <c r="AA161" t="s">
        <v>156</v>
      </c>
      <c r="AB161" t="s">
        <v>157</v>
      </c>
      <c r="AC161" t="s">
        <v>158</v>
      </c>
      <c r="AD161" t="s">
        <v>159</v>
      </c>
      <c r="AE161" t="s">
        <v>160</v>
      </c>
      <c r="AF161" t="s">
        <v>161</v>
      </c>
      <c r="AG161" t="s">
        <v>162</v>
      </c>
      <c r="AH161" t="s">
        <v>163</v>
      </c>
      <c r="AI161" t="s">
        <v>164</v>
      </c>
      <c r="AJ161" t="s">
        <v>165</v>
      </c>
      <c r="AK161" t="s">
        <v>166</v>
      </c>
      <c r="AL161" t="s">
        <v>167</v>
      </c>
      <c r="AM161" t="s">
        <v>168</v>
      </c>
      <c r="AN161" t="s">
        <v>169</v>
      </c>
      <c r="AO161" t="s">
        <v>170</v>
      </c>
      <c r="AP161">
        <v>2893.3434540000062</v>
      </c>
      <c r="AQ161">
        <v>5329.741752999993</v>
      </c>
      <c r="AR161">
        <v>9266.7832039999721</v>
      </c>
      <c r="AS161">
        <v>2604.788714000003</v>
      </c>
      <c r="AT161">
        <v>3851.4561099999978</v>
      </c>
      <c r="AU161">
        <v>3523.5459259999989</v>
      </c>
      <c r="AV161">
        <v>3537.5165839999991</v>
      </c>
      <c r="AW161">
        <v>6993.2219169999962</v>
      </c>
      <c r="AX161">
        <v>1488.503344</v>
      </c>
      <c r="AY161">
        <v>1611.615766999997</v>
      </c>
      <c r="AZ161">
        <v>1125.367885000001</v>
      </c>
      <c r="BA161">
        <v>781.32096500000216</v>
      </c>
      <c r="BB161">
        <v>6319.9398949999868</v>
      </c>
      <c r="BC161">
        <v>1478.848139000002</v>
      </c>
      <c r="BD161">
        <v>5948.3941680000016</v>
      </c>
      <c r="BE161">
        <v>2104.3181780000009</v>
      </c>
      <c r="BF161">
        <v>4826.41782900001</v>
      </c>
      <c r="BG161">
        <v>2808.5955859999999</v>
      </c>
      <c r="BH161">
        <v>4837.8085130000009</v>
      </c>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row>
    <row r="162">
      <c r="A162" t="s">
        <v>405</v>
      </c>
      <c r="B162">
        <v>2005</v>
      </c>
      <c r="C162" t="s">
        <v>410</v>
      </c>
      <c r="D162">
        <v>16</v>
      </c>
      <c r="E162" t="s">
        <v>13</v>
      </c>
      <c r="F162" t="s">
        <v>14</v>
      </c>
      <c r="G162" t="s">
        <v>421</v>
      </c>
      <c r="H162">
        <v>61.59211658481415</v>
      </c>
      <c r="I162">
        <v>70.324254591193352</v>
      </c>
      <c r="J162">
        <v>77.014317723616387</v>
      </c>
      <c r="K162">
        <v>82.370229552620415</v>
      </c>
      <c r="L162">
        <v>92.76865912274944</v>
      </c>
      <c r="M162">
        <v>73.397590566284734</v>
      </c>
      <c r="N162">
        <v>88.683886019428428</v>
      </c>
      <c r="O162">
        <v>95.326372763508388</v>
      </c>
      <c r="P162">
        <v>97.748325375722729</v>
      </c>
      <c r="Q162">
        <v>99.746174966978401</v>
      </c>
      <c r="R162">
        <v>60.331993677017287</v>
      </c>
      <c r="S162">
        <v>69.956960569840888</v>
      </c>
      <c r="T162">
        <v>73.712703023592454</v>
      </c>
      <c r="U162">
        <v>80.21307647015405</v>
      </c>
      <c r="V162">
        <v>86.99628403243743</v>
      </c>
      <c r="W162" t="s">
        <v>152</v>
      </c>
      <c r="X162" t="s">
        <v>153</v>
      </c>
      <c r="Y162" t="s">
        <v>154</v>
      </c>
      <c r="Z162" t="s">
        <v>155</v>
      </c>
      <c r="AA162" t="s">
        <v>156</v>
      </c>
      <c r="AB162" t="s">
        <v>157</v>
      </c>
      <c r="AC162" t="s">
        <v>158</v>
      </c>
      <c r="AD162" t="s">
        <v>159</v>
      </c>
      <c r="AE162" t="s">
        <v>160</v>
      </c>
      <c r="AF162" t="s">
        <v>161</v>
      </c>
      <c r="AG162" t="s">
        <v>162</v>
      </c>
      <c r="AH162" t="s">
        <v>163</v>
      </c>
      <c r="AI162" t="s">
        <v>164</v>
      </c>
      <c r="AJ162" t="s">
        <v>165</v>
      </c>
      <c r="AK162" t="s">
        <v>166</v>
      </c>
      <c r="AL162" t="s">
        <v>167</v>
      </c>
      <c r="AM162" t="s">
        <v>168</v>
      </c>
      <c r="AN162" t="s">
        <v>169</v>
      </c>
      <c r="AO162" t="s">
        <v>170</v>
      </c>
      <c r="AP162">
        <v>85.78074602822457</v>
      </c>
      <c r="AQ162">
        <v>71.279743298286633</v>
      </c>
      <c r="AR162">
        <v>72.124763468244481</v>
      </c>
      <c r="AS162">
        <v>50.584732381568031</v>
      </c>
      <c r="AT162">
        <v>83.545214825257332</v>
      </c>
      <c r="AU162">
        <v>46.988579935427268</v>
      </c>
      <c r="AV162">
        <v>84.265012734707696</v>
      </c>
      <c r="AW162">
        <v>76.416087040070352</v>
      </c>
      <c r="AX162">
        <v>61.591165427707587</v>
      </c>
      <c r="AY162">
        <v>88.220623123253489</v>
      </c>
      <c r="AZ162">
        <v>40.423737323533892</v>
      </c>
      <c r="BA162">
        <v>91.128686019579703</v>
      </c>
      <c r="BB162">
        <v>94.901789093676101</v>
      </c>
      <c r="BC162">
        <v>57.819735809939033</v>
      </c>
      <c r="BD162">
        <v>88.501737802120701</v>
      </c>
      <c r="BE162">
        <v>82.756418644595371</v>
      </c>
      <c r="BF162">
        <v>62.845975865882551</v>
      </c>
      <c r="BG162">
        <v>96.227393130995239</v>
      </c>
      <c r="BH162">
        <v>87.055335126626829</v>
      </c>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row>
    <row r="163">
      <c r="A163" t="s">
        <v>405</v>
      </c>
      <c r="B163">
        <v>2005</v>
      </c>
      <c r="C163" t="s">
        <v>410</v>
      </c>
      <c r="D163">
        <v>17</v>
      </c>
      <c r="E163" t="s">
        <v>13</v>
      </c>
      <c r="F163" t="s">
        <v>51</v>
      </c>
      <c r="G163" t="s">
        <v>214</v>
      </c>
      <c r="H163">
        <v>38.40788341518607</v>
      </c>
      <c r="I163">
        <v>29.675745408806971</v>
      </c>
      <c r="J163">
        <v>22.98568227638361</v>
      </c>
      <c r="K163">
        <v>17.62977044737956</v>
      </c>
      <c r="L163">
        <v>7.231340877250628</v>
      </c>
      <c r="M163">
        <v>26.602409433715291</v>
      </c>
      <c r="N163">
        <v>11.316113980571719</v>
      </c>
      <c r="O163">
        <v>4.6736272364916891</v>
      </c>
      <c r="P163">
        <v>2.2516746242772352</v>
      </c>
      <c r="Q163">
        <v>0.2538250330215821</v>
      </c>
      <c r="R163">
        <v>39.668006322982748</v>
      </c>
      <c r="S163">
        <v>30.043039430159141</v>
      </c>
      <c r="T163">
        <v>26.28729697640749</v>
      </c>
      <c r="U163">
        <v>19.78692352984606</v>
      </c>
      <c r="V163">
        <v>13.003715967562551</v>
      </c>
      <c r="W163" t="s">
        <v>152</v>
      </c>
      <c r="X163" t="s">
        <v>153</v>
      </c>
      <c r="Y163" t="s">
        <v>154</v>
      </c>
      <c r="Z163" t="s">
        <v>155</v>
      </c>
      <c r="AA163" t="s">
        <v>156</v>
      </c>
      <c r="AB163" t="s">
        <v>157</v>
      </c>
      <c r="AC163" t="s">
        <v>158</v>
      </c>
      <c r="AD163" t="s">
        <v>159</v>
      </c>
      <c r="AE163" t="s">
        <v>160</v>
      </c>
      <c r="AF163" t="s">
        <v>161</v>
      </c>
      <c r="AG163" t="s">
        <v>162</v>
      </c>
      <c r="AH163" t="s">
        <v>163</v>
      </c>
      <c r="AI163" t="s">
        <v>164</v>
      </c>
      <c r="AJ163" t="s">
        <v>165</v>
      </c>
      <c r="AK163" t="s">
        <v>166</v>
      </c>
      <c r="AL163" t="s">
        <v>167</v>
      </c>
      <c r="AM163" t="s">
        <v>168</v>
      </c>
      <c r="AN163" t="s">
        <v>169</v>
      </c>
      <c r="AO163" t="s">
        <v>170</v>
      </c>
      <c r="AP163">
        <v>14.219253971775419</v>
      </c>
      <c r="AQ163">
        <v>28.720256701713438</v>
      </c>
      <c r="AR163">
        <v>27.875236531755689</v>
      </c>
      <c r="AS163">
        <v>49.415267618431827</v>
      </c>
      <c r="AT163">
        <v>16.454785174742671</v>
      </c>
      <c r="AU163">
        <v>53.011420064572732</v>
      </c>
      <c r="AV163">
        <v>15.73498726529221</v>
      </c>
      <c r="AW163">
        <v>23.583912959929581</v>
      </c>
      <c r="AX163">
        <v>38.408834572292363</v>
      </c>
      <c r="AY163">
        <v>11.779376876746589</v>
      </c>
      <c r="AZ163">
        <v>59.576262676466051</v>
      </c>
      <c r="BA163">
        <v>8.8713139804202967</v>
      </c>
      <c r="BB163">
        <v>5.0982109063238257</v>
      </c>
      <c r="BC163">
        <v>42.180264190060917</v>
      </c>
      <c r="BD163">
        <v>11.49826219787928</v>
      </c>
      <c r="BE163">
        <v>17.243581355404711</v>
      </c>
      <c r="BF163">
        <v>37.154024134117201</v>
      </c>
      <c r="BG163">
        <v>3.772606869004743</v>
      </c>
      <c r="BH163">
        <v>12.944664873373229</v>
      </c>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row>
    <row r="164">
      <c r="A164" t="s">
        <v>405</v>
      </c>
      <c r="B164">
        <v>2005</v>
      </c>
      <c r="C164" t="s">
        <v>410</v>
      </c>
      <c r="D164">
        <v>18</v>
      </c>
      <c r="E164" t="s">
        <v>60</v>
      </c>
      <c r="F164" t="s">
        <v>15</v>
      </c>
      <c r="G164" t="s">
        <v>422</v>
      </c>
      <c r="H164">
        <v>61.269277956302993</v>
      </c>
      <c r="I164">
        <v>70.199312493771373</v>
      </c>
      <c r="J164">
        <v>76.947064871338029</v>
      </c>
      <c r="K164">
        <v>82.145923766999573</v>
      </c>
      <c r="L164">
        <v>92.768659122749426</v>
      </c>
      <c r="M164">
        <v>73.397590566284734</v>
      </c>
      <c r="N164">
        <v>88.683886019428428</v>
      </c>
      <c r="O164">
        <v>95.326372763508388</v>
      </c>
      <c r="P164">
        <v>97.748325375722729</v>
      </c>
      <c r="Q164">
        <v>99.746174966978401</v>
      </c>
      <c r="R164">
        <v>59.950501859872311</v>
      </c>
      <c r="S164">
        <v>69.866787560866982</v>
      </c>
      <c r="T164">
        <v>73.575835787901681</v>
      </c>
      <c r="U164">
        <v>80.008808434009751</v>
      </c>
      <c r="V164">
        <v>86.935698655413077</v>
      </c>
      <c r="W164" t="s">
        <v>152</v>
      </c>
      <c r="X164" t="s">
        <v>153</v>
      </c>
      <c r="Y164" t="s">
        <v>154</v>
      </c>
      <c r="Z164" t="s">
        <v>155</v>
      </c>
      <c r="AA164" t="s">
        <v>156</v>
      </c>
      <c r="AB164" t="s">
        <v>157</v>
      </c>
      <c r="AC164" t="s">
        <v>158</v>
      </c>
      <c r="AD164" t="s">
        <v>159</v>
      </c>
      <c r="AE164" t="s">
        <v>160</v>
      </c>
      <c r="AF164" t="s">
        <v>161</v>
      </c>
      <c r="AG164" t="s">
        <v>162</v>
      </c>
      <c r="AH164" t="s">
        <v>163</v>
      </c>
      <c r="AI164" t="s">
        <v>164</v>
      </c>
      <c r="AJ164" t="s">
        <v>165</v>
      </c>
      <c r="AK164" t="s">
        <v>166</v>
      </c>
      <c r="AL164" t="s">
        <v>167</v>
      </c>
      <c r="AM164" t="s">
        <v>168</v>
      </c>
      <c r="AN164" t="s">
        <v>169</v>
      </c>
      <c r="AO164" t="s">
        <v>170</v>
      </c>
      <c r="AP164">
        <v>85.78074602822457</v>
      </c>
      <c r="AQ164">
        <v>71.279743298286633</v>
      </c>
      <c r="AR164">
        <v>72.124763468244481</v>
      </c>
      <c r="AS164">
        <v>50.058646261189651</v>
      </c>
      <c r="AT164">
        <v>83.001342217123707</v>
      </c>
      <c r="AU164">
        <v>46.988579935427282</v>
      </c>
      <c r="AV164">
        <v>84.265012734707682</v>
      </c>
      <c r="AW164">
        <v>76.322251536523012</v>
      </c>
      <c r="AX164">
        <v>61.591165427707587</v>
      </c>
      <c r="AY164">
        <v>88.052320600062814</v>
      </c>
      <c r="AZ164">
        <v>40.423737323533892</v>
      </c>
      <c r="BA164">
        <v>85.648716209733379</v>
      </c>
      <c r="BB164">
        <v>94.901789093676101</v>
      </c>
      <c r="BC164">
        <v>57.614410603116028</v>
      </c>
      <c r="BD164">
        <v>88.501737802120701</v>
      </c>
      <c r="BE164">
        <v>82.756418644595385</v>
      </c>
      <c r="BF164">
        <v>62.845975865882536</v>
      </c>
      <c r="BG164">
        <v>96.227393130995239</v>
      </c>
      <c r="BH164">
        <v>86.731579893370011</v>
      </c>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row>
    <row r="165">
      <c r="A165" t="s">
        <v>405</v>
      </c>
      <c r="B165">
        <v>2005</v>
      </c>
      <c r="C165" t="s">
        <v>410</v>
      </c>
      <c r="D165">
        <v>19</v>
      </c>
      <c r="E165" t="s">
        <v>60</v>
      </c>
      <c r="F165" t="s">
        <v>16</v>
      </c>
      <c r="G165" t="s">
        <v>423</v>
      </c>
      <c r="H165">
        <v>0.3228386285111472</v>
      </c>
      <c r="I165">
        <v>0.124942097421957</v>
      </c>
      <c r="J165">
        <v>0.067252852278360295</v>
      </c>
      <c r="K165">
        <v>0.2243057856208274</v>
      </c>
      <c r="L165">
        <v>0</v>
      </c>
      <c r="M165">
        <v>0</v>
      </c>
      <c r="N165">
        <v>0</v>
      </c>
      <c r="O165">
        <v>0</v>
      </c>
      <c r="P165">
        <v>0</v>
      </c>
      <c r="Q165">
        <v>0</v>
      </c>
      <c r="R165">
        <v>0.38149181714498631</v>
      </c>
      <c r="S165">
        <v>0.090173008973887095</v>
      </c>
      <c r="T165">
        <v>0.1368672356907803</v>
      </c>
      <c r="U165">
        <v>0.2042680361442826</v>
      </c>
      <c r="V165">
        <v>0.060585377024367497</v>
      </c>
      <c r="W165" t="s">
        <v>152</v>
      </c>
      <c r="X165" t="s">
        <v>153</v>
      </c>
      <c r="Y165" t="s">
        <v>154</v>
      </c>
      <c r="Z165" t="s">
        <v>155</v>
      </c>
      <c r="AA165" t="s">
        <v>156</v>
      </c>
      <c r="AB165" t="s">
        <v>157</v>
      </c>
      <c r="AC165" t="s">
        <v>158</v>
      </c>
      <c r="AD165" t="s">
        <v>159</v>
      </c>
      <c r="AE165" t="s">
        <v>160</v>
      </c>
      <c r="AF165" t="s">
        <v>161</v>
      </c>
      <c r="AG165" t="s">
        <v>162</v>
      </c>
      <c r="AH165" t="s">
        <v>163</v>
      </c>
      <c r="AI165" t="s">
        <v>164</v>
      </c>
      <c r="AJ165" t="s">
        <v>165</v>
      </c>
      <c r="AK165" t="s">
        <v>166</v>
      </c>
      <c r="AL165" t="s">
        <v>167</v>
      </c>
      <c r="AM165" t="s">
        <v>168</v>
      </c>
      <c r="AN165" t="s">
        <v>169</v>
      </c>
      <c r="AO165" t="s">
        <v>170</v>
      </c>
      <c r="AP165">
        <v>0</v>
      </c>
      <c r="AQ165">
        <v>0</v>
      </c>
      <c r="AR165">
        <v>0</v>
      </c>
      <c r="AS165">
        <v>0.5260861203783781</v>
      </c>
      <c r="AT165">
        <v>0.54387260813363703</v>
      </c>
      <c r="AU165">
        <v>0</v>
      </c>
      <c r="AV165">
        <v>0</v>
      </c>
      <c r="AW165">
        <v>0.093835503547341603</v>
      </c>
      <c r="AX165">
        <v>0</v>
      </c>
      <c r="AY165">
        <v>0.16830252319069089</v>
      </c>
      <c r="AZ165">
        <v>0</v>
      </c>
      <c r="BA165">
        <v>5.4799698098463132</v>
      </c>
      <c r="BB165">
        <v>0</v>
      </c>
      <c r="BC165">
        <v>0.20532520682301081</v>
      </c>
      <c r="BD165">
        <v>0</v>
      </c>
      <c r="BE165">
        <v>0</v>
      </c>
      <c r="BF165">
        <v>0</v>
      </c>
      <c r="BG165">
        <v>0</v>
      </c>
      <c r="BH165">
        <v>0.32375523325679428</v>
      </c>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row>
    <row r="166">
      <c r="A166" t="s">
        <v>405</v>
      </c>
      <c r="B166">
        <v>2005</v>
      </c>
      <c r="C166" t="s">
        <v>410</v>
      </c>
      <c r="D166">
        <v>20</v>
      </c>
      <c r="E166" t="s">
        <v>60</v>
      </c>
      <c r="F166" t="s">
        <v>171</v>
      </c>
      <c r="G166" t="s">
        <v>424</v>
      </c>
      <c r="H166">
        <v>22.31313315756196</v>
      </c>
      <c r="I166">
        <v>16.184351542623201</v>
      </c>
      <c r="J166">
        <v>13.23285047421014</v>
      </c>
      <c r="K166">
        <v>7.9697023029552891</v>
      </c>
      <c r="L166">
        <v>1.754529458793435</v>
      </c>
      <c r="M166">
        <v>13.63484598708439</v>
      </c>
      <c r="N166">
        <v>3.9575853411984259</v>
      </c>
      <c r="O166">
        <v>1.699992984058269</v>
      </c>
      <c r="P166">
        <v>0.62508273390759417</v>
      </c>
      <c r="Q166">
        <v>0.25382503302159881</v>
      </c>
      <c r="R166">
        <v>23.21267739685916</v>
      </c>
      <c r="S166">
        <v>15.881971595461151</v>
      </c>
      <c r="T166">
        <v>15.95118696574707</v>
      </c>
      <c r="U166">
        <v>9.8648932472138746</v>
      </c>
      <c r="V166">
        <v>4.0845015970681926</v>
      </c>
      <c r="W166" t="s">
        <v>152</v>
      </c>
      <c r="X166" t="s">
        <v>153</v>
      </c>
      <c r="Y166" t="s">
        <v>154</v>
      </c>
      <c r="Z166" t="s">
        <v>155</v>
      </c>
      <c r="AA166" t="s">
        <v>156</v>
      </c>
      <c r="AB166" t="s">
        <v>157</v>
      </c>
      <c r="AC166" t="s">
        <v>158</v>
      </c>
      <c r="AD166" t="s">
        <v>159</v>
      </c>
      <c r="AE166" t="s">
        <v>160</v>
      </c>
      <c r="AF166" t="s">
        <v>161</v>
      </c>
      <c r="AG166" t="s">
        <v>162</v>
      </c>
      <c r="AH166" t="s">
        <v>163</v>
      </c>
      <c r="AI166" t="s">
        <v>164</v>
      </c>
      <c r="AJ166" t="s">
        <v>165</v>
      </c>
      <c r="AK166" t="s">
        <v>166</v>
      </c>
      <c r="AL166" t="s">
        <v>167</v>
      </c>
      <c r="AM166" t="s">
        <v>168</v>
      </c>
      <c r="AN166" t="s">
        <v>169</v>
      </c>
      <c r="AO166" t="s">
        <v>170</v>
      </c>
      <c r="AP166">
        <v>4.9755442033711148</v>
      </c>
      <c r="AQ166">
        <v>3.4293152835931409</v>
      </c>
      <c r="AR166">
        <v>13.542153788839149</v>
      </c>
      <c r="AS166">
        <v>40.020075829920359</v>
      </c>
      <c r="AT166">
        <v>4.0853041218939321</v>
      </c>
      <c r="AU166">
        <v>51.101297768144264</v>
      </c>
      <c r="AV166">
        <v>11.514124714129419</v>
      </c>
      <c r="AW166">
        <v>1.1081640754401929</v>
      </c>
      <c r="AX166">
        <v>13.69491222648927</v>
      </c>
      <c r="AY166">
        <v>10.393628081020241</v>
      </c>
      <c r="AZ166">
        <v>25.680581264621921</v>
      </c>
      <c r="BA166">
        <v>7.5704448811251188</v>
      </c>
      <c r="BB166">
        <v>7.3718808835099994e-14</v>
      </c>
      <c r="BC166">
        <v>27.78866277274134</v>
      </c>
      <c r="BD166">
        <v>6.4622244280298817</v>
      </c>
      <c r="BE166">
        <v>8.6494023053579383</v>
      </c>
      <c r="BF166">
        <v>35.307550949294487</v>
      </c>
      <c r="BG166">
        <v>3.682844049464856</v>
      </c>
      <c r="BH166">
        <v>3.2046182325093269</v>
      </c>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row>
    <row r="167">
      <c r="A167" t="s">
        <v>405</v>
      </c>
      <c r="B167">
        <v>2005</v>
      </c>
      <c r="C167" t="s">
        <v>410</v>
      </c>
      <c r="D167">
        <v>21</v>
      </c>
      <c r="E167" t="s">
        <v>60</v>
      </c>
      <c r="F167" t="s">
        <v>17</v>
      </c>
      <c r="G167" t="s">
        <v>425</v>
      </c>
      <c r="H167">
        <v>16.0947502576239</v>
      </c>
      <c r="I167">
        <v>13.49139386618347</v>
      </c>
      <c r="J167">
        <v>9.7528318021734695</v>
      </c>
      <c r="K167">
        <v>9.6600681444243097</v>
      </c>
      <c r="L167">
        <v>5.4768114184571388</v>
      </c>
      <c r="M167">
        <v>12.967563446630869</v>
      </c>
      <c r="N167">
        <v>7.3585286393731462</v>
      </c>
      <c r="O167">
        <v>2.9736342524333419</v>
      </c>
      <c r="P167">
        <v>1.626591890369677</v>
      </c>
      <c r="Q167">
        <v>0</v>
      </c>
      <c r="R167">
        <v>16.455328926123549</v>
      </c>
      <c r="S167">
        <v>14.161067834697979</v>
      </c>
      <c r="T167">
        <v>10.33611001066047</v>
      </c>
      <c r="U167">
        <v>9.9220302826320932</v>
      </c>
      <c r="V167">
        <v>8.9192143704943625</v>
      </c>
      <c r="W167" t="s">
        <v>152</v>
      </c>
      <c r="X167" t="s">
        <v>153</v>
      </c>
      <c r="Y167" t="s">
        <v>154</v>
      </c>
      <c r="Z167" t="s">
        <v>155</v>
      </c>
      <c r="AA167" t="s">
        <v>156</v>
      </c>
      <c r="AB167" t="s">
        <v>157</v>
      </c>
      <c r="AC167" t="s">
        <v>158</v>
      </c>
      <c r="AD167" t="s">
        <v>159</v>
      </c>
      <c r="AE167" t="s">
        <v>160</v>
      </c>
      <c r="AF167" t="s">
        <v>161</v>
      </c>
      <c r="AG167" t="s">
        <v>162</v>
      </c>
      <c r="AH167" t="s">
        <v>163</v>
      </c>
      <c r="AI167" t="s">
        <v>164</v>
      </c>
      <c r="AJ167" t="s">
        <v>165</v>
      </c>
      <c r="AK167" t="s">
        <v>166</v>
      </c>
      <c r="AL167" t="s">
        <v>167</v>
      </c>
      <c r="AM167" t="s">
        <v>168</v>
      </c>
      <c r="AN167" t="s">
        <v>169</v>
      </c>
      <c r="AO167" t="s">
        <v>170</v>
      </c>
      <c r="AP167">
        <v>9.2437097684043152</v>
      </c>
      <c r="AQ167">
        <v>25.29094141812023</v>
      </c>
      <c r="AR167">
        <v>14.333082742916361</v>
      </c>
      <c r="AS167">
        <v>9.3951917885116085</v>
      </c>
      <c r="AT167">
        <v>12.36948105284872</v>
      </c>
      <c r="AU167">
        <v>1.910122296428463</v>
      </c>
      <c r="AV167">
        <v>4.2208625511628979</v>
      </c>
      <c r="AW167">
        <v>22.475748884489452</v>
      </c>
      <c r="AX167">
        <v>24.713922345803141</v>
      </c>
      <c r="AY167">
        <v>1.3857487957262531</v>
      </c>
      <c r="AZ167">
        <v>33.895681411844187</v>
      </c>
      <c r="BA167">
        <v>1.3008690992951879</v>
      </c>
      <c r="BB167">
        <v>5.0982109063238257</v>
      </c>
      <c r="BC167">
        <v>14.39160141731962</v>
      </c>
      <c r="BD167">
        <v>5.0360377698494174</v>
      </c>
      <c r="BE167">
        <v>8.5941790500466766</v>
      </c>
      <c r="BF167">
        <v>1.8464731848229681</v>
      </c>
      <c r="BG167">
        <v>0.089762819539905406</v>
      </c>
      <c r="BH167">
        <v>9.7400466408638682</v>
      </c>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row>
    <row r="168">
      <c r="A168" t="s">
        <v>405</v>
      </c>
      <c r="B168">
        <v>2005</v>
      </c>
      <c r="C168" t="s">
        <v>410</v>
      </c>
      <c r="D168">
        <v>22</v>
      </c>
      <c r="E168" t="s">
        <v>54</v>
      </c>
      <c r="F168" t="s">
        <v>49</v>
      </c>
      <c r="G168" t="s">
        <v>214</v>
      </c>
      <c r="H168">
        <v>0.52415576280219067</v>
      </c>
      <c r="I168">
        <v>0.17766572592666119</v>
      </c>
      <c r="J168">
        <v>0.087325128971099494</v>
      </c>
      <c r="K168">
        <v>0.27231414412598492</v>
      </c>
      <c r="L168">
        <v>0</v>
      </c>
      <c r="M168">
        <v>0</v>
      </c>
      <c r="N168">
        <v>0</v>
      </c>
      <c r="O168">
        <v>0</v>
      </c>
      <c r="P168">
        <v>0</v>
      </c>
      <c r="Q168">
        <v>0</v>
      </c>
      <c r="R168">
        <v>0.63232091945655489</v>
      </c>
      <c r="S168">
        <v>0.12889783695485699</v>
      </c>
      <c r="T168">
        <v>0.18567659314701099</v>
      </c>
      <c r="U168">
        <v>0.25465677808815551</v>
      </c>
      <c r="V168">
        <v>0.069641338935554603</v>
      </c>
      <c r="W168" t="s">
        <v>152</v>
      </c>
      <c r="X168" t="s">
        <v>153</v>
      </c>
      <c r="Y168" t="s">
        <v>154</v>
      </c>
      <c r="Z168" t="s">
        <v>155</v>
      </c>
      <c r="AA168" t="s">
        <v>156</v>
      </c>
      <c r="AB168" t="s">
        <v>157</v>
      </c>
      <c r="AC168" t="s">
        <v>158</v>
      </c>
      <c r="AD168" t="s">
        <v>159</v>
      </c>
      <c r="AE168" t="s">
        <v>160</v>
      </c>
      <c r="AF168" t="s">
        <v>161</v>
      </c>
      <c r="AG168" t="s">
        <v>162</v>
      </c>
      <c r="AH168" t="s">
        <v>163</v>
      </c>
      <c r="AI168" t="s">
        <v>164</v>
      </c>
      <c r="AJ168" t="s">
        <v>165</v>
      </c>
      <c r="AK168" t="s">
        <v>166</v>
      </c>
      <c r="AL168" t="s">
        <v>167</v>
      </c>
      <c r="AM168" t="s">
        <v>168</v>
      </c>
      <c r="AN168" t="s">
        <v>169</v>
      </c>
      <c r="AO168" t="s">
        <v>170</v>
      </c>
      <c r="AP168">
        <v>0</v>
      </c>
      <c r="AQ168">
        <v>0</v>
      </c>
      <c r="AR168">
        <v>0</v>
      </c>
      <c r="AS168">
        <v>1.0400096938539349</v>
      </c>
      <c r="AT168">
        <v>0.65099193205882311</v>
      </c>
      <c r="AU168">
        <v>0</v>
      </c>
      <c r="AV168">
        <v>0</v>
      </c>
      <c r="AW168">
        <v>0.12279548349307259</v>
      </c>
      <c r="AX168">
        <v>0</v>
      </c>
      <c r="AY168">
        <v>0.19077457994776861</v>
      </c>
      <c r="AZ168">
        <v>0</v>
      </c>
      <c r="BA168">
        <v>6.0134410460707182</v>
      </c>
      <c r="BB168">
        <v>0</v>
      </c>
      <c r="BC168">
        <v>0.3551126686187937</v>
      </c>
      <c r="BD168">
        <v>0</v>
      </c>
      <c r="BE168">
        <v>0</v>
      </c>
      <c r="BF168">
        <v>0</v>
      </c>
      <c r="BG168">
        <v>0</v>
      </c>
      <c r="BH168">
        <v>0.37189591285344459</v>
      </c>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row>
    <row r="169">
      <c r="A169" t="s">
        <v>405</v>
      </c>
      <c r="B169">
        <v>2005</v>
      </c>
      <c r="C169" t="s">
        <v>410</v>
      </c>
      <c r="D169">
        <v>23</v>
      </c>
      <c r="E169" t="s">
        <v>54</v>
      </c>
      <c r="F169" t="s">
        <v>48</v>
      </c>
      <c r="G169" t="s">
        <v>214</v>
      </c>
      <c r="H169">
        <v>99.475844237197791</v>
      </c>
      <c r="I169">
        <v>99.822334274073313</v>
      </c>
      <c r="J169">
        <v>99.912674871028898</v>
      </c>
      <c r="K169">
        <v>99.727685855874</v>
      </c>
      <c r="L169">
        <v>100</v>
      </c>
      <c r="M169">
        <v>100</v>
      </c>
      <c r="N169">
        <v>100</v>
      </c>
      <c r="O169">
        <v>100</v>
      </c>
      <c r="P169">
        <v>100</v>
      </c>
      <c r="Q169">
        <v>100</v>
      </c>
      <c r="R169">
        <v>99.367679080543454</v>
      </c>
      <c r="S169">
        <v>99.871102163045123</v>
      </c>
      <c r="T169">
        <v>99.814323406853006</v>
      </c>
      <c r="U169">
        <v>99.745343221911824</v>
      </c>
      <c r="V169">
        <v>99.93035866106446</v>
      </c>
      <c r="W169" t="s">
        <v>152</v>
      </c>
      <c r="X169" t="s">
        <v>153</v>
      </c>
      <c r="Y169" t="s">
        <v>154</v>
      </c>
      <c r="Z169" t="s">
        <v>155</v>
      </c>
      <c r="AA169" t="s">
        <v>156</v>
      </c>
      <c r="AB169" t="s">
        <v>157</v>
      </c>
      <c r="AC169" t="s">
        <v>158</v>
      </c>
      <c r="AD169" t="s">
        <v>159</v>
      </c>
      <c r="AE169" t="s">
        <v>160</v>
      </c>
      <c r="AF169" t="s">
        <v>161</v>
      </c>
      <c r="AG169" t="s">
        <v>162</v>
      </c>
      <c r="AH169" t="s">
        <v>163</v>
      </c>
      <c r="AI169" t="s">
        <v>164</v>
      </c>
      <c r="AJ169" t="s">
        <v>165</v>
      </c>
      <c r="AK169" t="s">
        <v>166</v>
      </c>
      <c r="AL169" t="s">
        <v>167</v>
      </c>
      <c r="AM169" t="s">
        <v>168</v>
      </c>
      <c r="AN169" t="s">
        <v>169</v>
      </c>
      <c r="AO169" t="s">
        <v>170</v>
      </c>
      <c r="AP169">
        <v>100</v>
      </c>
      <c r="AQ169">
        <v>100</v>
      </c>
      <c r="AR169">
        <v>100</v>
      </c>
      <c r="AS169">
        <v>98.959990306146068</v>
      </c>
      <c r="AT169">
        <v>99.349008067941185</v>
      </c>
      <c r="AU169">
        <v>100</v>
      </c>
      <c r="AV169">
        <v>100</v>
      </c>
      <c r="AW169">
        <v>99.877204516506922</v>
      </c>
      <c r="AX169">
        <v>100</v>
      </c>
      <c r="AY169">
        <v>99.809225420052243</v>
      </c>
      <c r="AZ169">
        <v>100</v>
      </c>
      <c r="BA169">
        <v>93.986558953929261</v>
      </c>
      <c r="BB169">
        <v>100</v>
      </c>
      <c r="BC169">
        <v>99.644887331381213</v>
      </c>
      <c r="BD169">
        <v>100</v>
      </c>
      <c r="BE169">
        <v>100</v>
      </c>
      <c r="BF169">
        <v>100</v>
      </c>
      <c r="BG169">
        <v>100</v>
      </c>
      <c r="BH169">
        <v>99.628104087146525</v>
      </c>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row>
    <row r="170">
      <c r="A170" t="s">
        <v>405</v>
      </c>
      <c r="B170">
        <v>2005</v>
      </c>
      <c r="C170" t="s">
        <v>410</v>
      </c>
      <c r="D170">
        <v>29</v>
      </c>
      <c r="E170" t="s">
        <v>173</v>
      </c>
      <c r="F170" t="s">
        <v>49</v>
      </c>
      <c r="G170" t="s">
        <v>426</v>
      </c>
      <c r="H170">
        <v>0.79284622108081682</v>
      </c>
      <c r="I170">
        <v>0.85149447379858201</v>
      </c>
      <c r="J170">
        <v>2.342471694977418</v>
      </c>
      <c r="K170">
        <v>4.0905681475795141</v>
      </c>
      <c r="L170">
        <v>40.06537107550777</v>
      </c>
      <c r="M170">
        <v>3.91104256212062</v>
      </c>
      <c r="N170">
        <v>13.957526439181191</v>
      </c>
      <c r="O170">
        <v>34.794963757269073</v>
      </c>
      <c r="P170">
        <v>63.091542103123693</v>
      </c>
      <c r="Q170">
        <v>78.339901988133846</v>
      </c>
      <c r="R170">
        <v>0.4509775174307778</v>
      </c>
      <c r="S170">
        <v>0.96939992892013871</v>
      </c>
      <c r="T170">
        <v>1.181155522730621</v>
      </c>
      <c r="U170">
        <v>1.867453776405763</v>
      </c>
      <c r="V170">
        <v>17.19154053050951</v>
      </c>
      <c r="W170" t="s">
        <v>152</v>
      </c>
      <c r="X170" t="s">
        <v>153</v>
      </c>
      <c r="Y170" t="s">
        <v>154</v>
      </c>
      <c r="Z170" t="s">
        <v>155</v>
      </c>
      <c r="AA170" t="s">
        <v>156</v>
      </c>
      <c r="AB170" t="s">
        <v>157</v>
      </c>
      <c r="AC170" t="s">
        <v>158</v>
      </c>
      <c r="AD170" t="s">
        <v>159</v>
      </c>
      <c r="AE170" t="s">
        <v>160</v>
      </c>
      <c r="AF170" t="s">
        <v>161</v>
      </c>
      <c r="AG170" t="s">
        <v>162</v>
      </c>
      <c r="AH170" t="s">
        <v>163</v>
      </c>
      <c r="AI170" t="s">
        <v>164</v>
      </c>
      <c r="AJ170" t="s">
        <v>165</v>
      </c>
      <c r="AK170" t="s">
        <v>166</v>
      </c>
      <c r="AL170" t="s">
        <v>167</v>
      </c>
      <c r="AM170" t="s">
        <v>168</v>
      </c>
      <c r="AN170" t="s">
        <v>169</v>
      </c>
      <c r="AO170" t="s">
        <v>170</v>
      </c>
      <c r="AP170">
        <v>1.1532234085058579</v>
      </c>
      <c r="AQ170">
        <v>3.114209894064266</v>
      </c>
      <c r="AR170">
        <v>8.8275605028387858</v>
      </c>
      <c r="AS170">
        <v>0.0538286502786645</v>
      </c>
      <c r="AT170">
        <v>3.2399118264909958</v>
      </c>
      <c r="AU170">
        <v>1.348328161396583</v>
      </c>
      <c r="AV170">
        <v>5.291430628103031</v>
      </c>
      <c r="AW170">
        <v>5.1196943590428932</v>
      </c>
      <c r="AX170">
        <v>6.0661929557613394</v>
      </c>
      <c r="AY170">
        <v>19.95377909454275</v>
      </c>
      <c r="AZ170">
        <v>1.403050636019229</v>
      </c>
      <c r="BA170">
        <v>0</v>
      </c>
      <c r="BB170">
        <v>68.856162278423184</v>
      </c>
      <c r="BC170">
        <v>1.259838147586835</v>
      </c>
      <c r="BD170">
        <v>0.30889257640062961</v>
      </c>
      <c r="BE170">
        <v>4.123980342292132</v>
      </c>
      <c r="BF170">
        <v>3.0790723112920042</v>
      </c>
      <c r="BG170">
        <v>0.83180818614303709</v>
      </c>
      <c r="BH170">
        <v>1.183292795471161</v>
      </c>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row>
    <row r="171">
      <c r="A171" t="s">
        <v>405</v>
      </c>
      <c r="B171">
        <v>2005</v>
      </c>
      <c r="C171" t="s">
        <v>410</v>
      </c>
      <c r="D171">
        <v>30</v>
      </c>
      <c r="E171" t="s">
        <v>173</v>
      </c>
      <c r="F171" t="s">
        <v>48</v>
      </c>
      <c r="G171" t="s">
        <v>214</v>
      </c>
      <c r="H171">
        <v>99.207153778919192</v>
      </c>
      <c r="I171">
        <v>99.14850552620139</v>
      </c>
      <c r="J171">
        <v>97.657528305022637</v>
      </c>
      <c r="K171">
        <v>95.909431852420482</v>
      </c>
      <c r="L171">
        <v>59.934628924492102</v>
      </c>
      <c r="M171">
        <v>96.088957437879372</v>
      </c>
      <c r="N171">
        <v>86.042473560818877</v>
      </c>
      <c r="O171">
        <v>65.205036242731097</v>
      </c>
      <c r="P171">
        <v>36.908457896876342</v>
      </c>
      <c r="Q171">
        <v>21.660098011866239</v>
      </c>
      <c r="R171">
        <v>99.5490224825692</v>
      </c>
      <c r="S171">
        <v>99.030600071079846</v>
      </c>
      <c r="T171">
        <v>98.818844477269366</v>
      </c>
      <c r="U171">
        <v>98.132546223594275</v>
      </c>
      <c r="V171">
        <v>82.808459469490501</v>
      </c>
      <c r="W171" t="s">
        <v>152</v>
      </c>
      <c r="X171" t="s">
        <v>153</v>
      </c>
      <c r="Y171" t="s">
        <v>154</v>
      </c>
      <c r="Z171" t="s">
        <v>155</v>
      </c>
      <c r="AA171" t="s">
        <v>156</v>
      </c>
      <c r="AB171" t="s">
        <v>157</v>
      </c>
      <c r="AC171" t="s">
        <v>158</v>
      </c>
      <c r="AD171" t="s">
        <v>159</v>
      </c>
      <c r="AE171" t="s">
        <v>160</v>
      </c>
      <c r="AF171" t="s">
        <v>161</v>
      </c>
      <c r="AG171" t="s">
        <v>162</v>
      </c>
      <c r="AH171" t="s">
        <v>163</v>
      </c>
      <c r="AI171" t="s">
        <v>164</v>
      </c>
      <c r="AJ171" t="s">
        <v>165</v>
      </c>
      <c r="AK171" t="s">
        <v>166</v>
      </c>
      <c r="AL171" t="s">
        <v>167</v>
      </c>
      <c r="AM171" t="s">
        <v>168</v>
      </c>
      <c r="AN171" t="s">
        <v>169</v>
      </c>
      <c r="AO171" t="s">
        <v>170</v>
      </c>
      <c r="AP171">
        <v>98.846776591494177</v>
      </c>
      <c r="AQ171">
        <v>96.885790105935726</v>
      </c>
      <c r="AR171">
        <v>91.172439497161434</v>
      </c>
      <c r="AS171">
        <v>99.94617134972134</v>
      </c>
      <c r="AT171">
        <v>96.760088173509018</v>
      </c>
      <c r="AU171">
        <v>98.65167183860342</v>
      </c>
      <c r="AV171">
        <v>94.708569371896914</v>
      </c>
      <c r="AW171">
        <v>94.880305640957147</v>
      </c>
      <c r="AX171">
        <v>93.933807044238577</v>
      </c>
      <c r="AY171">
        <v>80.046220905457361</v>
      </c>
      <c r="AZ171">
        <v>98.596949363980812</v>
      </c>
      <c r="BA171">
        <v>100</v>
      </c>
      <c r="BB171">
        <v>31.143837721577</v>
      </c>
      <c r="BC171">
        <v>98.740161852413195</v>
      </c>
      <c r="BD171">
        <v>99.691107423599362</v>
      </c>
      <c r="BE171">
        <v>95.876019657707943</v>
      </c>
      <c r="BF171">
        <v>96.920927688708019</v>
      </c>
      <c r="BG171">
        <v>99.168191813856936</v>
      </c>
      <c r="BH171">
        <v>98.816707204528853</v>
      </c>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row>
    <row r="172">
      <c r="A172" t="s">
        <v>405</v>
      </c>
      <c r="B172">
        <v>2005</v>
      </c>
      <c r="C172" t="s">
        <v>410</v>
      </c>
      <c r="D172">
        <v>31</v>
      </c>
      <c r="E172" t="s">
        <v>57</v>
      </c>
      <c r="F172" t="s">
        <v>49</v>
      </c>
      <c r="G172" t="s">
        <v>427</v>
      </c>
      <c r="H172">
        <v>0.82211805153524187</v>
      </c>
      <c r="I172">
        <v>0.85149447379858201</v>
      </c>
      <c r="J172">
        <v>2.3524538663499919</v>
      </c>
      <c r="K172">
        <v>4.1495318904525469</v>
      </c>
      <c r="L172">
        <v>40.295427703320577</v>
      </c>
      <c r="M172">
        <v>3.91104256212062</v>
      </c>
      <c r="N172">
        <v>14.181069784308709</v>
      </c>
      <c r="O172">
        <v>34.897591553378383</v>
      </c>
      <c r="P172">
        <v>63.091542103123693</v>
      </c>
      <c r="Q172">
        <v>78.339901988133846</v>
      </c>
      <c r="R172">
        <v>0.48555987892541569</v>
      </c>
      <c r="S172">
        <v>0.96939992892013871</v>
      </c>
      <c r="T172">
        <v>1.181155522730621</v>
      </c>
      <c r="U172">
        <v>1.867453776405763</v>
      </c>
      <c r="V172">
        <v>17.48554977478009</v>
      </c>
      <c r="W172" t="s">
        <v>152</v>
      </c>
      <c r="X172" t="s">
        <v>153</v>
      </c>
      <c r="Y172" t="s">
        <v>154</v>
      </c>
      <c r="Z172" t="s">
        <v>155</v>
      </c>
      <c r="AA172" t="s">
        <v>156</v>
      </c>
      <c r="AB172" t="s">
        <v>157</v>
      </c>
      <c r="AC172" t="s">
        <v>158</v>
      </c>
      <c r="AD172" t="s">
        <v>159</v>
      </c>
      <c r="AE172" t="s">
        <v>160</v>
      </c>
      <c r="AF172" t="s">
        <v>161</v>
      </c>
      <c r="AG172" t="s">
        <v>162</v>
      </c>
      <c r="AH172" t="s">
        <v>163</v>
      </c>
      <c r="AI172" t="s">
        <v>164</v>
      </c>
      <c r="AJ172" t="s">
        <v>165</v>
      </c>
      <c r="AK172" t="s">
        <v>166</v>
      </c>
      <c r="AL172" t="s">
        <v>167</v>
      </c>
      <c r="AM172" t="s">
        <v>168</v>
      </c>
      <c r="AN172" t="s">
        <v>169</v>
      </c>
      <c r="AO172" t="s">
        <v>170</v>
      </c>
      <c r="AP172">
        <v>1.1532234085058579</v>
      </c>
      <c r="AQ172">
        <v>3.114209894064266</v>
      </c>
      <c r="AR172">
        <v>8.8275605028387858</v>
      </c>
      <c r="AS172">
        <v>0.0538286502786645</v>
      </c>
      <c r="AT172">
        <v>3.2399118264909958</v>
      </c>
      <c r="AU172">
        <v>2.355847085388608</v>
      </c>
      <c r="AV172">
        <v>5.4301545572627088</v>
      </c>
      <c r="AW172">
        <v>5.1196943590428932</v>
      </c>
      <c r="AX172">
        <v>6.0661929557613394</v>
      </c>
      <c r="AY172">
        <v>19.95377909454275</v>
      </c>
      <c r="AZ172">
        <v>1.403050636019229</v>
      </c>
      <c r="BA172">
        <v>0</v>
      </c>
      <c r="BB172">
        <v>68.856162278423184</v>
      </c>
      <c r="BC172">
        <v>1.259838147586835</v>
      </c>
      <c r="BD172">
        <v>0.30889257640062961</v>
      </c>
      <c r="BE172">
        <v>4.123980342292132</v>
      </c>
      <c r="BF172">
        <v>3.0790723112920042</v>
      </c>
      <c r="BG172">
        <v>1.0607512576216089</v>
      </c>
      <c r="BH172">
        <v>1.183292795471161</v>
      </c>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row>
    <row r="173">
      <c r="A173" t="s">
        <v>405</v>
      </c>
      <c r="B173">
        <v>2005</v>
      </c>
      <c r="C173" t="s">
        <v>410</v>
      </c>
      <c r="D173">
        <v>32</v>
      </c>
      <c r="E173" t="s">
        <v>57</v>
      </c>
      <c r="F173" t="s">
        <v>48</v>
      </c>
      <c r="G173" t="s">
        <v>214</v>
      </c>
      <c r="H173">
        <v>99.177881948464758</v>
      </c>
      <c r="I173">
        <v>99.14850552620139</v>
      </c>
      <c r="J173">
        <v>97.647546133650067</v>
      </c>
      <c r="K173">
        <v>95.850468109547435</v>
      </c>
      <c r="L173">
        <v>59.704572296679302</v>
      </c>
      <c r="M173">
        <v>96.088957437879372</v>
      </c>
      <c r="N173">
        <v>85.818930215691353</v>
      </c>
      <c r="O173">
        <v>65.10240844662178</v>
      </c>
      <c r="P173">
        <v>36.908457896876342</v>
      </c>
      <c r="Q173">
        <v>21.660098011866239</v>
      </c>
      <c r="R173">
        <v>99.514440121074571</v>
      </c>
      <c r="S173">
        <v>99.030600071079846</v>
      </c>
      <c r="T173">
        <v>98.818844477269366</v>
      </c>
      <c r="U173">
        <v>98.132546223594275</v>
      </c>
      <c r="V173">
        <v>82.514450225219932</v>
      </c>
      <c r="W173" t="s">
        <v>152</v>
      </c>
      <c r="X173" t="s">
        <v>153</v>
      </c>
      <c r="Y173" t="s">
        <v>154</v>
      </c>
      <c r="Z173" t="s">
        <v>155</v>
      </c>
      <c r="AA173" t="s">
        <v>156</v>
      </c>
      <c r="AB173" t="s">
        <v>157</v>
      </c>
      <c r="AC173" t="s">
        <v>158</v>
      </c>
      <c r="AD173" t="s">
        <v>159</v>
      </c>
      <c r="AE173" t="s">
        <v>160</v>
      </c>
      <c r="AF173" t="s">
        <v>161</v>
      </c>
      <c r="AG173" t="s">
        <v>162</v>
      </c>
      <c r="AH173" t="s">
        <v>163</v>
      </c>
      <c r="AI173" t="s">
        <v>164</v>
      </c>
      <c r="AJ173" t="s">
        <v>165</v>
      </c>
      <c r="AK173" t="s">
        <v>166</v>
      </c>
      <c r="AL173" t="s">
        <v>167</v>
      </c>
      <c r="AM173" t="s">
        <v>168</v>
      </c>
      <c r="AN173" t="s">
        <v>169</v>
      </c>
      <c r="AO173" t="s">
        <v>170</v>
      </c>
      <c r="AP173">
        <v>98.846776591494177</v>
      </c>
      <c r="AQ173">
        <v>96.885790105935726</v>
      </c>
      <c r="AR173">
        <v>91.172439497161434</v>
      </c>
      <c r="AS173">
        <v>99.94617134972134</v>
      </c>
      <c r="AT173">
        <v>96.760088173509018</v>
      </c>
      <c r="AU173">
        <v>97.644152914611411</v>
      </c>
      <c r="AV173">
        <v>94.569845442737218</v>
      </c>
      <c r="AW173">
        <v>94.880305640957147</v>
      </c>
      <c r="AX173">
        <v>93.933807044238577</v>
      </c>
      <c r="AY173">
        <v>80.046220905457361</v>
      </c>
      <c r="AZ173">
        <v>98.596949363980812</v>
      </c>
      <c r="BA173">
        <v>100</v>
      </c>
      <c r="BB173">
        <v>31.143837721577</v>
      </c>
      <c r="BC173">
        <v>98.740161852413195</v>
      </c>
      <c r="BD173">
        <v>99.691107423599362</v>
      </c>
      <c r="BE173">
        <v>95.876019657707943</v>
      </c>
      <c r="BF173">
        <v>96.920927688708019</v>
      </c>
      <c r="BG173">
        <v>98.939248742378382</v>
      </c>
      <c r="BH173">
        <v>98.816707204528853</v>
      </c>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row>
    <row r="174">
      <c r="A174" t="s">
        <v>405</v>
      </c>
      <c r="B174">
        <v>2005</v>
      </c>
      <c r="C174" t="s">
        <v>410</v>
      </c>
      <c r="D174">
        <v>33</v>
      </c>
      <c r="E174" t="s">
        <v>55</v>
      </c>
      <c r="F174" t="s">
        <v>49</v>
      </c>
      <c r="G174" t="s">
        <v>214</v>
      </c>
      <c r="H174">
        <v>41.867619672711953</v>
      </c>
      <c r="I174">
        <v>58.813200255985947</v>
      </c>
      <c r="J174">
        <v>73.632809435552531</v>
      </c>
      <c r="K174">
        <v>83.971128825943651</v>
      </c>
      <c r="L174">
        <v>93.439693314575564</v>
      </c>
      <c r="M174">
        <v>59.431818643796561</v>
      </c>
      <c r="N174">
        <v>82.433548572464289</v>
      </c>
      <c r="O174">
        <v>90.778821719794252</v>
      </c>
      <c r="P174">
        <v>94.538688913319277</v>
      </c>
      <c r="Q174">
        <v>94.544793556560975</v>
      </c>
      <c r="R174">
        <v>39.837665803931138</v>
      </c>
      <c r="S174">
        <v>57.304739523079107</v>
      </c>
      <c r="T174">
        <v>70.305111715662463</v>
      </c>
      <c r="U174">
        <v>80.338090479802119</v>
      </c>
      <c r="V174">
        <v>91.22806360182183</v>
      </c>
      <c r="W174" t="s">
        <v>152</v>
      </c>
      <c r="X174" t="s">
        <v>153</v>
      </c>
      <c r="Y174" t="s">
        <v>154</v>
      </c>
      <c r="Z174" t="s">
        <v>155</v>
      </c>
      <c r="AA174" t="s">
        <v>156</v>
      </c>
      <c r="AB174" t="s">
        <v>157</v>
      </c>
      <c r="AC174" t="s">
        <v>158</v>
      </c>
      <c r="AD174" t="s">
        <v>159</v>
      </c>
      <c r="AE174" t="s">
        <v>160</v>
      </c>
      <c r="AF174" t="s">
        <v>161</v>
      </c>
      <c r="AG174" t="s">
        <v>162</v>
      </c>
      <c r="AH174" t="s">
        <v>163</v>
      </c>
      <c r="AI174" t="s">
        <v>164</v>
      </c>
      <c r="AJ174" t="s">
        <v>165</v>
      </c>
      <c r="AK174" t="s">
        <v>166</v>
      </c>
      <c r="AL174" t="s">
        <v>167</v>
      </c>
      <c r="AM174" t="s">
        <v>168</v>
      </c>
      <c r="AN174" t="s">
        <v>169</v>
      </c>
      <c r="AO174" t="s">
        <v>170</v>
      </c>
      <c r="AP174">
        <v>84.158710941614984</v>
      </c>
      <c r="AQ174">
        <v>66.682320057994076</v>
      </c>
      <c r="AR174">
        <v>58.972193647965362</v>
      </c>
      <c r="AS174">
        <v>52.978979309193107</v>
      </c>
      <c r="AT174">
        <v>63.743274124964707</v>
      </c>
      <c r="AU174">
        <v>57.889564570415089</v>
      </c>
      <c r="AV174">
        <v>84.957317531546508</v>
      </c>
      <c r="AW174">
        <v>82.204083328534267</v>
      </c>
      <c r="AX174">
        <v>51.584843198041177</v>
      </c>
      <c r="AY174">
        <v>83.36126163004964</v>
      </c>
      <c r="AZ174">
        <v>32.791346178032967</v>
      </c>
      <c r="BA174">
        <v>59.765235532877107</v>
      </c>
      <c r="BB174">
        <v>95.119977070604705</v>
      </c>
      <c r="BC174">
        <v>50.929217080348231</v>
      </c>
      <c r="BD174">
        <v>64.576843876026032</v>
      </c>
      <c r="BE174">
        <v>75.361709012428648</v>
      </c>
      <c r="BF174">
        <v>57.166674265573491</v>
      </c>
      <c r="BG174">
        <v>84.485015672170931</v>
      </c>
      <c r="BH174">
        <v>79.038733088570865</v>
      </c>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row>
    <row r="175">
      <c r="A175" t="s">
        <v>405</v>
      </c>
      <c r="B175">
        <v>2005</v>
      </c>
      <c r="C175" t="s">
        <v>410</v>
      </c>
      <c r="D175">
        <v>34</v>
      </c>
      <c r="E175" t="s">
        <v>55</v>
      </c>
      <c r="F175" t="s">
        <v>48</v>
      </c>
      <c r="G175" t="s">
        <v>214</v>
      </c>
      <c r="H175">
        <v>58.132380327288281</v>
      </c>
      <c r="I175">
        <v>41.186799744014259</v>
      </c>
      <c r="J175">
        <v>26.367190564447359</v>
      </c>
      <c r="K175">
        <v>16.028871174056398</v>
      </c>
      <c r="L175">
        <v>6.5603066854244334</v>
      </c>
      <c r="M175">
        <v>40.568181356203603</v>
      </c>
      <c r="N175">
        <v>17.566451427535881</v>
      </c>
      <c r="O175">
        <v>9.2211782802058835</v>
      </c>
      <c r="P175">
        <v>5.4613110866807171</v>
      </c>
      <c r="Q175">
        <v>5.455206443439085</v>
      </c>
      <c r="R175">
        <v>60.162334196068883</v>
      </c>
      <c r="S175">
        <v>42.695260476920893</v>
      </c>
      <c r="T175">
        <v>29.69488828433747</v>
      </c>
      <c r="U175">
        <v>19.661909520197931</v>
      </c>
      <c r="V175">
        <v>8.7719363981780933</v>
      </c>
      <c r="W175" t="s">
        <v>152</v>
      </c>
      <c r="X175" t="s">
        <v>153</v>
      </c>
      <c r="Y175" t="s">
        <v>154</v>
      </c>
      <c r="Z175" t="s">
        <v>155</v>
      </c>
      <c r="AA175" t="s">
        <v>156</v>
      </c>
      <c r="AB175" t="s">
        <v>157</v>
      </c>
      <c r="AC175" t="s">
        <v>158</v>
      </c>
      <c r="AD175" t="s">
        <v>159</v>
      </c>
      <c r="AE175" t="s">
        <v>160</v>
      </c>
      <c r="AF175" t="s">
        <v>161</v>
      </c>
      <c r="AG175" t="s">
        <v>162</v>
      </c>
      <c r="AH175" t="s">
        <v>163</v>
      </c>
      <c r="AI175" t="s">
        <v>164</v>
      </c>
      <c r="AJ175" t="s">
        <v>165</v>
      </c>
      <c r="AK175" t="s">
        <v>166</v>
      </c>
      <c r="AL175" t="s">
        <v>167</v>
      </c>
      <c r="AM175" t="s">
        <v>168</v>
      </c>
      <c r="AN175" t="s">
        <v>169</v>
      </c>
      <c r="AO175" t="s">
        <v>170</v>
      </c>
      <c r="AP175">
        <v>15.841289058384939</v>
      </c>
      <c r="AQ175">
        <v>33.317679942006038</v>
      </c>
      <c r="AR175">
        <v>41.027806352034872</v>
      </c>
      <c r="AS175">
        <v>47.021020690806729</v>
      </c>
      <c r="AT175">
        <v>36.256725875035357</v>
      </c>
      <c r="AU175">
        <v>42.110435429584903</v>
      </c>
      <c r="AV175">
        <v>15.04268246845341</v>
      </c>
      <c r="AW175">
        <v>17.795916671465751</v>
      </c>
      <c r="AX175">
        <v>48.41515680195883</v>
      </c>
      <c r="AY175">
        <v>16.63873836995047</v>
      </c>
      <c r="AZ175">
        <v>67.208653821967005</v>
      </c>
      <c r="BA175">
        <v>40.234764467122567</v>
      </c>
      <c r="BB175">
        <v>4.8800229293952908</v>
      </c>
      <c r="BC175">
        <v>49.070782919651727</v>
      </c>
      <c r="BD175">
        <v>35.423156123973897</v>
      </c>
      <c r="BE175">
        <v>24.63829098757137</v>
      </c>
      <c r="BF175">
        <v>42.833325734426303</v>
      </c>
      <c r="BG175">
        <v>15.514984327829101</v>
      </c>
      <c r="BH175">
        <v>20.961266911429099</v>
      </c>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row>
    <row r="176">
      <c r="A176" t="s">
        <v>405</v>
      </c>
      <c r="B176">
        <v>2005</v>
      </c>
      <c r="C176" t="s">
        <v>410</v>
      </c>
      <c r="D176">
        <v>35</v>
      </c>
      <c r="E176" t="s">
        <v>174</v>
      </c>
      <c r="F176" t="s">
        <v>49</v>
      </c>
      <c r="G176" t="s">
        <v>214</v>
      </c>
      <c r="H176">
        <v>48.933251326292357</v>
      </c>
      <c r="I176">
        <v>69.73458288493336</v>
      </c>
      <c r="J176">
        <v>81.008232428244554</v>
      </c>
      <c r="K176">
        <v>89.21855798255632</v>
      </c>
      <c r="L176">
        <v>95.07509281282276</v>
      </c>
      <c r="M176">
        <v>69.642222348023409</v>
      </c>
      <c r="N176">
        <v>87.072206549929248</v>
      </c>
      <c r="O176">
        <v>92.984504955027276</v>
      </c>
      <c r="P176">
        <v>95.853455191830577</v>
      </c>
      <c r="Q176">
        <v>94.581145946546215</v>
      </c>
      <c r="R176">
        <v>46.42056539794725</v>
      </c>
      <c r="S176">
        <v>67.75852957443864</v>
      </c>
      <c r="T176">
        <v>79.271593116429869</v>
      </c>
      <c r="U176">
        <v>85.832248337905298</v>
      </c>
      <c r="V176">
        <v>94.364558046828236</v>
      </c>
      <c r="W176" t="s">
        <v>152</v>
      </c>
      <c r="X176" t="s">
        <v>153</v>
      </c>
      <c r="Y176" t="s">
        <v>154</v>
      </c>
      <c r="Z176" t="s">
        <v>155</v>
      </c>
      <c r="AA176" t="s">
        <v>156</v>
      </c>
      <c r="AB176" t="s">
        <v>157</v>
      </c>
      <c r="AC176" t="s">
        <v>158</v>
      </c>
      <c r="AD176" t="s">
        <v>159</v>
      </c>
      <c r="AE176" t="s">
        <v>160</v>
      </c>
      <c r="AF176" t="s">
        <v>161</v>
      </c>
      <c r="AG176" t="s">
        <v>162</v>
      </c>
      <c r="AH176" t="s">
        <v>163</v>
      </c>
      <c r="AI176" t="s">
        <v>164</v>
      </c>
      <c r="AJ176" t="s">
        <v>165</v>
      </c>
      <c r="AK176" t="s">
        <v>166</v>
      </c>
      <c r="AL176" t="s">
        <v>167</v>
      </c>
      <c r="AM176" t="s">
        <v>168</v>
      </c>
      <c r="AN176" t="s">
        <v>169</v>
      </c>
      <c r="AO176" t="s">
        <v>170</v>
      </c>
      <c r="AP176">
        <v>93.800924529910318</v>
      </c>
      <c r="AQ176">
        <v>84.428277205055622</v>
      </c>
      <c r="AR176">
        <v>61.116003402159571</v>
      </c>
      <c r="AS176">
        <v>51.948896851253288</v>
      </c>
      <c r="AT176">
        <v>73.786785454957027</v>
      </c>
      <c r="AU176">
        <v>59.924324424932252</v>
      </c>
      <c r="AV176">
        <v>94.439805704929412</v>
      </c>
      <c r="AW176">
        <v>93.308986741255211</v>
      </c>
      <c r="AX176">
        <v>66.641665863780844</v>
      </c>
      <c r="AY176">
        <v>88.256528444980177</v>
      </c>
      <c r="AZ176">
        <v>63.961825131336489</v>
      </c>
      <c r="BA176">
        <v>60.824962709066867</v>
      </c>
      <c r="BB176">
        <v>95.012690613528036</v>
      </c>
      <c r="BC176">
        <v>79.85727002642777</v>
      </c>
      <c r="BD176">
        <v>63.263686455561697</v>
      </c>
      <c r="BE176">
        <v>84.824350215973894</v>
      </c>
      <c r="BF176">
        <v>65.351092755290054</v>
      </c>
      <c r="BG176">
        <v>84.572017922948845</v>
      </c>
      <c r="BH176">
        <v>88.862849691910867</v>
      </c>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row>
    <row r="177">
      <c r="A177" t="s">
        <v>405</v>
      </c>
      <c r="B177">
        <v>2005</v>
      </c>
      <c r="C177" t="s">
        <v>410</v>
      </c>
      <c r="D177">
        <v>36</v>
      </c>
      <c r="E177" t="s">
        <v>174</v>
      </c>
      <c r="F177" t="s">
        <v>48</v>
      </c>
      <c r="G177" t="s">
        <v>214</v>
      </c>
      <c r="H177">
        <v>51.066748673707423</v>
      </c>
      <c r="I177">
        <v>30.26541711506642</v>
      </c>
      <c r="J177">
        <v>18.991767571755162</v>
      </c>
      <c r="K177">
        <v>10.78144201744362</v>
      </c>
      <c r="L177">
        <v>4.9249071871771539</v>
      </c>
      <c r="M177">
        <v>30.35777765197664</v>
      </c>
      <c r="N177">
        <v>12.927793450070769</v>
      </c>
      <c r="O177">
        <v>7.0154950449727753</v>
      </c>
      <c r="P177">
        <v>4.1465448081694571</v>
      </c>
      <c r="Q177">
        <v>5.4188540534538552</v>
      </c>
      <c r="R177">
        <v>53.579434602052721</v>
      </c>
      <c r="S177">
        <v>32.241470425561261</v>
      </c>
      <c r="T177">
        <v>20.728406883570202</v>
      </c>
      <c r="U177">
        <v>14.167751662094711</v>
      </c>
      <c r="V177">
        <v>5.6354419531718252</v>
      </c>
      <c r="W177" t="s">
        <v>152</v>
      </c>
      <c r="X177" t="s">
        <v>153</v>
      </c>
      <c r="Y177" t="s">
        <v>154</v>
      </c>
      <c r="Z177" t="s">
        <v>155</v>
      </c>
      <c r="AA177" t="s">
        <v>156</v>
      </c>
      <c r="AB177" t="s">
        <v>157</v>
      </c>
      <c r="AC177" t="s">
        <v>158</v>
      </c>
      <c r="AD177" t="s">
        <v>159</v>
      </c>
      <c r="AE177" t="s">
        <v>160</v>
      </c>
      <c r="AF177" t="s">
        <v>161</v>
      </c>
      <c r="AG177" t="s">
        <v>162</v>
      </c>
      <c r="AH177" t="s">
        <v>163</v>
      </c>
      <c r="AI177" t="s">
        <v>164</v>
      </c>
      <c r="AJ177" t="s">
        <v>165</v>
      </c>
      <c r="AK177" t="s">
        <v>166</v>
      </c>
      <c r="AL177" t="s">
        <v>167</v>
      </c>
      <c r="AM177" t="s">
        <v>168</v>
      </c>
      <c r="AN177" t="s">
        <v>169</v>
      </c>
      <c r="AO177" t="s">
        <v>170</v>
      </c>
      <c r="AP177">
        <v>6.1990754700894932</v>
      </c>
      <c r="AQ177">
        <v>15.57172279494444</v>
      </c>
      <c r="AR177">
        <v>38.883996597840579</v>
      </c>
      <c r="AS177">
        <v>48.051103148746613</v>
      </c>
      <c r="AT177">
        <v>26.213214545043041</v>
      </c>
      <c r="AU177">
        <v>40.075675575067713</v>
      </c>
      <c r="AV177">
        <v>5.5601942950706604</v>
      </c>
      <c r="AW177">
        <v>6.6910132587447162</v>
      </c>
      <c r="AX177">
        <v>33.358334136219263</v>
      </c>
      <c r="AY177">
        <v>11.743471555019831</v>
      </c>
      <c r="AZ177">
        <v>36.038174868663397</v>
      </c>
      <c r="BA177">
        <v>39.175037290932799</v>
      </c>
      <c r="BB177">
        <v>4.9873093864719653</v>
      </c>
      <c r="BC177">
        <v>20.14272997357218</v>
      </c>
      <c r="BD177">
        <v>36.736313544438232</v>
      </c>
      <c r="BE177">
        <v>15.175649784026019</v>
      </c>
      <c r="BF177">
        <v>34.648907244710053</v>
      </c>
      <c r="BG177">
        <v>15.42798207705126</v>
      </c>
      <c r="BH177">
        <v>11.137150308089</v>
      </c>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row>
    <row r="178">
      <c r="A178" t="s">
        <v>405</v>
      </c>
      <c r="B178">
        <v>2005</v>
      </c>
      <c r="C178" t="s">
        <v>410</v>
      </c>
      <c r="D178">
        <v>37</v>
      </c>
      <c r="E178" t="s">
        <v>56</v>
      </c>
      <c r="F178" t="s">
        <v>49</v>
      </c>
      <c r="G178" t="s">
        <v>428</v>
      </c>
      <c r="H178">
        <v>1.117988108812902</v>
      </c>
      <c r="I178">
        <v>0.6824554230383082</v>
      </c>
      <c r="J178">
        <v>0.24111220801149119</v>
      </c>
      <c r="K178">
        <v>0.37631741008163799</v>
      </c>
      <c r="L178">
        <v>0.035157194864751697</v>
      </c>
      <c r="M178">
        <v>0.81593816500258443</v>
      </c>
      <c r="N178">
        <v>0.0169728213585357</v>
      </c>
      <c r="O178">
        <v>0</v>
      </c>
      <c r="P178">
        <v>0</v>
      </c>
      <c r="Q178">
        <v>0</v>
      </c>
      <c r="R178">
        <v>1.1805767884764691</v>
      </c>
      <c r="S178">
        <v>0.65361418078139233</v>
      </c>
      <c r="T178">
        <v>0.41202937815012242</v>
      </c>
      <c r="U178">
        <v>0.29174503925070872</v>
      </c>
      <c r="V178">
        <v>0.20915440921478559</v>
      </c>
      <c r="W178" t="s">
        <v>152</v>
      </c>
      <c r="X178" t="s">
        <v>153</v>
      </c>
      <c r="Y178" t="s">
        <v>154</v>
      </c>
      <c r="Z178" t="s">
        <v>155</v>
      </c>
      <c r="AA178" t="s">
        <v>156</v>
      </c>
      <c r="AB178" t="s">
        <v>157</v>
      </c>
      <c r="AC178" t="s">
        <v>158</v>
      </c>
      <c r="AD178" t="s">
        <v>159</v>
      </c>
      <c r="AE178" t="s">
        <v>160</v>
      </c>
      <c r="AF178" t="s">
        <v>161</v>
      </c>
      <c r="AG178" t="s">
        <v>162</v>
      </c>
      <c r="AH178" t="s">
        <v>163</v>
      </c>
      <c r="AI178" t="s">
        <v>164</v>
      </c>
      <c r="AJ178" t="s">
        <v>165</v>
      </c>
      <c r="AK178" t="s">
        <v>166</v>
      </c>
      <c r="AL178" t="s">
        <v>167</v>
      </c>
      <c r="AM178" t="s">
        <v>168</v>
      </c>
      <c r="AN178" t="s">
        <v>169</v>
      </c>
      <c r="AO178" t="s">
        <v>170</v>
      </c>
      <c r="AP178">
        <v>0.21587755606718859</v>
      </c>
      <c r="AQ178">
        <v>0.431518206056691</v>
      </c>
      <c r="AR178">
        <v>0.0642946086990384</v>
      </c>
      <c r="AS178">
        <v>1.446983951974961</v>
      </c>
      <c r="AT178">
        <v>1.3364650288791631</v>
      </c>
      <c r="AU178">
        <v>0</v>
      </c>
      <c r="AV178">
        <v>0.1340994137371937</v>
      </c>
      <c r="AW178">
        <v>0.37526217974300868</v>
      </c>
      <c r="AX178">
        <v>0.46501662278330291</v>
      </c>
      <c r="AY178">
        <v>0.33568665129596059</v>
      </c>
      <c r="AZ178">
        <v>6.2380464578532493</v>
      </c>
      <c r="BA178">
        <v>5.9304757040533111</v>
      </c>
      <c r="BB178">
        <v>0</v>
      </c>
      <c r="BC178">
        <v>0.20532520682301081</v>
      </c>
      <c r="BD178">
        <v>0</v>
      </c>
      <c r="BE178">
        <v>0.13457351790267141</v>
      </c>
      <c r="BF178">
        <v>0.1072636514993279</v>
      </c>
      <c r="BG178">
        <v>0</v>
      </c>
      <c r="BH178">
        <v>1.127191846103712</v>
      </c>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row>
    <row r="179">
      <c r="A179" t="s">
        <v>405</v>
      </c>
      <c r="B179">
        <v>2005</v>
      </c>
      <c r="C179" t="s">
        <v>410</v>
      </c>
      <c r="D179">
        <v>38</v>
      </c>
      <c r="E179" t="s">
        <v>56</v>
      </c>
      <c r="F179" t="s">
        <v>48</v>
      </c>
      <c r="G179" t="s">
        <v>214</v>
      </c>
      <c r="H179">
        <v>98.882011891187105</v>
      </c>
      <c r="I179">
        <v>99.31754457696168</v>
      </c>
      <c r="J179">
        <v>99.758887791988514</v>
      </c>
      <c r="K179">
        <v>99.62368258991836</v>
      </c>
      <c r="L179">
        <v>99.964842805135262</v>
      </c>
      <c r="M179">
        <v>99.184061834997436</v>
      </c>
      <c r="N179">
        <v>99.983027178641464</v>
      </c>
      <c r="O179">
        <v>100</v>
      </c>
      <c r="P179">
        <v>100</v>
      </c>
      <c r="Q179">
        <v>100</v>
      </c>
      <c r="R179">
        <v>98.819423211523556</v>
      </c>
      <c r="S179">
        <v>99.346385819218568</v>
      </c>
      <c r="T179">
        <v>99.587970621849877</v>
      </c>
      <c r="U179">
        <v>99.708254960749287</v>
      </c>
      <c r="V179">
        <v>99.79084559078521</v>
      </c>
      <c r="W179" t="s">
        <v>152</v>
      </c>
      <c r="X179" t="s">
        <v>153</v>
      </c>
      <c r="Y179" t="s">
        <v>154</v>
      </c>
      <c r="Z179" t="s">
        <v>155</v>
      </c>
      <c r="AA179" t="s">
        <v>156</v>
      </c>
      <c r="AB179" t="s">
        <v>157</v>
      </c>
      <c r="AC179" t="s">
        <v>158</v>
      </c>
      <c r="AD179" t="s">
        <v>159</v>
      </c>
      <c r="AE179" t="s">
        <v>160</v>
      </c>
      <c r="AF179" t="s">
        <v>161</v>
      </c>
      <c r="AG179" t="s">
        <v>162</v>
      </c>
      <c r="AH179" t="s">
        <v>163</v>
      </c>
      <c r="AI179" t="s">
        <v>164</v>
      </c>
      <c r="AJ179" t="s">
        <v>165</v>
      </c>
      <c r="AK179" t="s">
        <v>166</v>
      </c>
      <c r="AL179" t="s">
        <v>167</v>
      </c>
      <c r="AM179" t="s">
        <v>168</v>
      </c>
      <c r="AN179" t="s">
        <v>169</v>
      </c>
      <c r="AO179" t="s">
        <v>170</v>
      </c>
      <c r="AP179">
        <v>99.784122443932816</v>
      </c>
      <c r="AQ179">
        <v>99.568481793943292</v>
      </c>
      <c r="AR179">
        <v>99.935705391300957</v>
      </c>
      <c r="AS179">
        <v>98.553016048025029</v>
      </c>
      <c r="AT179">
        <v>98.663534971120839</v>
      </c>
      <c r="AU179">
        <v>100</v>
      </c>
      <c r="AV179">
        <v>99.865900586262796</v>
      </c>
      <c r="AW179">
        <v>99.624737820257025</v>
      </c>
      <c r="AX179">
        <v>99.534983377216705</v>
      </c>
      <c r="AY179">
        <v>99.664313348704042</v>
      </c>
      <c r="AZ179">
        <v>93.761953542146713</v>
      </c>
      <c r="BA179">
        <v>94.069524295946707</v>
      </c>
      <c r="BB179">
        <v>100</v>
      </c>
      <c r="BC179">
        <v>99.794674793176981</v>
      </c>
      <c r="BD179">
        <v>100</v>
      </c>
      <c r="BE179">
        <v>99.865426482097334</v>
      </c>
      <c r="BF179">
        <v>99.892736348500677</v>
      </c>
      <c r="BG179">
        <v>100</v>
      </c>
      <c r="BH179">
        <v>98.872808153896287</v>
      </c>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row>
    <row r="180">
      <c r="A180" t="s">
        <v>405</v>
      </c>
      <c r="B180">
        <v>2005</v>
      </c>
      <c r="C180" t="s">
        <v>410</v>
      </c>
      <c r="D180">
        <v>49</v>
      </c>
      <c r="E180" t="s">
        <v>177</v>
      </c>
      <c r="F180" t="s">
        <v>178</v>
      </c>
      <c r="G180" t="s">
        <v>214</v>
      </c>
      <c r="H180">
        <v>0.4071853280142983</v>
      </c>
      <c r="I180">
        <v>0.31552809633167761</v>
      </c>
      <c r="J180">
        <v>1.0559673322226431</v>
      </c>
      <c r="K180">
        <v>2.3575925437705698</v>
      </c>
      <c r="L180">
        <v>37.01984439263498</v>
      </c>
      <c r="M180">
        <v>2.995671147144757</v>
      </c>
      <c r="N180">
        <v>11.423069983229031</v>
      </c>
      <c r="O180">
        <v>30.869242302667171</v>
      </c>
      <c r="P180">
        <v>62.13123960457969</v>
      </c>
      <c r="Q180">
        <v>77.42887000068113</v>
      </c>
      <c r="R180">
        <v>0.21732360054644281</v>
      </c>
      <c r="S180">
        <v>0.18709226829033651</v>
      </c>
      <c r="T180">
        <v>0.57053520685952508</v>
      </c>
      <c r="U180">
        <v>0.73008588829126753</v>
      </c>
      <c r="V180">
        <v>13.38511914610117</v>
      </c>
      <c r="W180" t="s">
        <v>152</v>
      </c>
      <c r="X180" t="s">
        <v>153</v>
      </c>
      <c r="Y180" t="s">
        <v>154</v>
      </c>
      <c r="Z180" t="s">
        <v>155</v>
      </c>
      <c r="AA180" t="s">
        <v>156</v>
      </c>
      <c r="AB180" t="s">
        <v>157</v>
      </c>
      <c r="AC180" t="s">
        <v>158</v>
      </c>
      <c r="AD180" t="s">
        <v>159</v>
      </c>
      <c r="AE180" t="s">
        <v>160</v>
      </c>
      <c r="AF180" t="s">
        <v>161</v>
      </c>
      <c r="AG180" t="s">
        <v>162</v>
      </c>
      <c r="AH180" t="s">
        <v>163</v>
      </c>
      <c r="AI180" t="s">
        <v>164</v>
      </c>
      <c r="AJ180" t="s">
        <v>165</v>
      </c>
      <c r="AK180" t="s">
        <v>166</v>
      </c>
      <c r="AL180" t="s">
        <v>167</v>
      </c>
      <c r="AM180" t="s">
        <v>168</v>
      </c>
      <c r="AN180" t="s">
        <v>169</v>
      </c>
      <c r="AO180" t="s">
        <v>170</v>
      </c>
      <c r="AP180">
        <v>1.1538839036990529</v>
      </c>
      <c r="AQ180">
        <v>2.9384137592003921</v>
      </c>
      <c r="AR180">
        <v>5.0296358157900576</v>
      </c>
      <c r="AS180">
        <v>0</v>
      </c>
      <c r="AT180">
        <v>2.1477003174622369</v>
      </c>
      <c r="AU180">
        <v>0.78362582977157447</v>
      </c>
      <c r="AV180">
        <v>3.7169984896952788</v>
      </c>
      <c r="AW180">
        <v>2.4770917619372912</v>
      </c>
      <c r="AX180">
        <v>4.1421027140429301</v>
      </c>
      <c r="AY180">
        <v>19.157954974264079</v>
      </c>
      <c r="AZ180">
        <v>1.2179371089098689</v>
      </c>
      <c r="BA180">
        <v>0</v>
      </c>
      <c r="BB180">
        <v>65.594230528675112</v>
      </c>
      <c r="BC180">
        <v>0.91072637174951887</v>
      </c>
      <c r="BD180">
        <v>0.15444628820031481</v>
      </c>
      <c r="BE180">
        <v>1.284113033974845</v>
      </c>
      <c r="BF180">
        <v>3.0790723112920042</v>
      </c>
      <c r="BG180">
        <v>0.5502727084325767</v>
      </c>
      <c r="BH180">
        <v>1.183292795471161</v>
      </c>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row>
    <row r="181">
      <c r="A181" t="s">
        <v>405</v>
      </c>
      <c r="B181">
        <v>2005</v>
      </c>
      <c r="C181" t="s">
        <v>410</v>
      </c>
      <c r="D181">
        <v>50</v>
      </c>
      <c r="E181" t="s">
        <v>177</v>
      </c>
      <c r="F181" t="s">
        <v>179</v>
      </c>
      <c r="G181" t="s">
        <v>214</v>
      </c>
      <c r="H181">
        <v>0.38576947193500749</v>
      </c>
      <c r="I181">
        <v>0.53610690204433153</v>
      </c>
      <c r="J181">
        <v>1.286504362754775</v>
      </c>
      <c r="K181">
        <v>1.734891105482852</v>
      </c>
      <c r="L181">
        <v>3.0455266828728238</v>
      </c>
      <c r="M181">
        <v>0.91604148022810772</v>
      </c>
      <c r="N181">
        <v>2.534456455952165</v>
      </c>
      <c r="O181">
        <v>3.925721454601887</v>
      </c>
      <c r="P181">
        <v>0.96030249854399241</v>
      </c>
      <c r="Q181">
        <v>0.91103198745271663</v>
      </c>
      <c r="R181">
        <v>0.23368472137596741</v>
      </c>
      <c r="S181">
        <v>0.78255731836231956</v>
      </c>
      <c r="T181">
        <v>0.61062031587109633</v>
      </c>
      <c r="U181">
        <v>1.1374890407119049</v>
      </c>
      <c r="V181">
        <v>3.8148183415902772</v>
      </c>
      <c r="W181" t="s">
        <v>152</v>
      </c>
      <c r="X181" t="s">
        <v>153</v>
      </c>
      <c r="Y181" t="s">
        <v>154</v>
      </c>
      <c r="Z181" t="s">
        <v>155</v>
      </c>
      <c r="AA181" t="s">
        <v>156</v>
      </c>
      <c r="AB181" t="s">
        <v>157</v>
      </c>
      <c r="AC181" t="s">
        <v>158</v>
      </c>
      <c r="AD181" t="s">
        <v>159</v>
      </c>
      <c r="AE181" t="s">
        <v>160</v>
      </c>
      <c r="AF181" t="s">
        <v>161</v>
      </c>
      <c r="AG181" t="s">
        <v>162</v>
      </c>
      <c r="AH181" t="s">
        <v>163</v>
      </c>
      <c r="AI181" t="s">
        <v>164</v>
      </c>
      <c r="AJ181" t="s">
        <v>165</v>
      </c>
      <c r="AK181" t="s">
        <v>166</v>
      </c>
      <c r="AL181" t="s">
        <v>167</v>
      </c>
      <c r="AM181" t="s">
        <v>168</v>
      </c>
      <c r="AN181" t="s">
        <v>169</v>
      </c>
      <c r="AO181" t="s">
        <v>170</v>
      </c>
      <c r="AP181">
        <v>0</v>
      </c>
      <c r="AQ181">
        <v>0.17579613486387269</v>
      </c>
      <c r="AR181">
        <v>3.7979246870487282</v>
      </c>
      <c r="AS181">
        <v>0.053845700573280697</v>
      </c>
      <c r="AT181">
        <v>1.0971778974369171</v>
      </c>
      <c r="AU181">
        <v>0.56470233162500871</v>
      </c>
      <c r="AV181">
        <v>1.57443213840775</v>
      </c>
      <c r="AW181">
        <v>2.642602597105602</v>
      </c>
      <c r="AX181">
        <v>1.9272857624754769</v>
      </c>
      <c r="AY181">
        <v>0.79582412027866589</v>
      </c>
      <c r="AZ181">
        <v>0.18511352710936049</v>
      </c>
      <c r="BA181">
        <v>0</v>
      </c>
      <c r="BB181">
        <v>3.2619317497480802</v>
      </c>
      <c r="BC181">
        <v>0.34911177583731562</v>
      </c>
      <c r="BD181">
        <v>0.15444628820031481</v>
      </c>
      <c r="BE181">
        <v>2.8398673083172872</v>
      </c>
      <c r="BF181">
        <v>0</v>
      </c>
      <c r="BG181">
        <v>0.28153547771046022</v>
      </c>
      <c r="BH181">
        <v>0</v>
      </c>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row>
    <row r="182">
      <c r="A182" t="s">
        <v>405</v>
      </c>
      <c r="B182">
        <v>2005</v>
      </c>
      <c r="C182" t="s">
        <v>410</v>
      </c>
      <c r="D182">
        <v>51</v>
      </c>
      <c r="E182" t="s">
        <v>177</v>
      </c>
      <c r="F182" t="s">
        <v>180</v>
      </c>
      <c r="G182" t="s">
        <v>214</v>
      </c>
      <c r="H182">
        <v>0.029275839179124501</v>
      </c>
      <c r="I182">
        <v>0</v>
      </c>
      <c r="J182">
        <v>0.0099821713725739992</v>
      </c>
      <c r="K182">
        <v>0.058991353988187403</v>
      </c>
      <c r="L182">
        <v>0.2300566278128148</v>
      </c>
      <c r="M182">
        <v>0</v>
      </c>
      <c r="N182">
        <v>0.22354334512751359</v>
      </c>
      <c r="O182">
        <v>0.10262779610930579</v>
      </c>
      <c r="P182">
        <v>0</v>
      </c>
      <c r="Q182">
        <v>0</v>
      </c>
      <c r="R182">
        <v>0.034584723679057502</v>
      </c>
      <c r="S182">
        <v>0</v>
      </c>
      <c r="T182">
        <v>0</v>
      </c>
      <c r="U182">
        <v>0</v>
      </c>
      <c r="V182">
        <v>0.29415284879694009</v>
      </c>
      <c r="W182" t="s">
        <v>152</v>
      </c>
      <c r="X182" t="s">
        <v>153</v>
      </c>
      <c r="Y182" t="s">
        <v>154</v>
      </c>
      <c r="Z182" t="s">
        <v>155</v>
      </c>
      <c r="AA182" t="s">
        <v>156</v>
      </c>
      <c r="AB182" t="s">
        <v>157</v>
      </c>
      <c r="AC182" t="s">
        <v>158</v>
      </c>
      <c r="AD182" t="s">
        <v>159</v>
      </c>
      <c r="AE182" t="s">
        <v>160</v>
      </c>
      <c r="AF182" t="s">
        <v>161</v>
      </c>
      <c r="AG182" t="s">
        <v>162</v>
      </c>
      <c r="AH182" t="s">
        <v>163</v>
      </c>
      <c r="AI182" t="s">
        <v>164</v>
      </c>
      <c r="AJ182" t="s">
        <v>165</v>
      </c>
      <c r="AK182" t="s">
        <v>166</v>
      </c>
      <c r="AL182" t="s">
        <v>167</v>
      </c>
      <c r="AM182" t="s">
        <v>168</v>
      </c>
      <c r="AN182" t="s">
        <v>169</v>
      </c>
      <c r="AO182" t="s">
        <v>170</v>
      </c>
      <c r="AP182">
        <v>0</v>
      </c>
      <c r="AQ182">
        <v>0</v>
      </c>
      <c r="AR182">
        <v>0</v>
      </c>
      <c r="AS182">
        <v>0</v>
      </c>
      <c r="AT182">
        <v>0</v>
      </c>
      <c r="AU182">
        <v>1.0075189239920239</v>
      </c>
      <c r="AV182">
        <v>0.13872392915967741</v>
      </c>
      <c r="AW182">
        <v>0</v>
      </c>
      <c r="AX182">
        <v>0</v>
      </c>
      <c r="AY182">
        <v>0</v>
      </c>
      <c r="AZ182">
        <v>0</v>
      </c>
      <c r="BA182">
        <v>0</v>
      </c>
      <c r="BB182">
        <v>0</v>
      </c>
      <c r="BC182">
        <v>0</v>
      </c>
      <c r="BD182">
        <v>0</v>
      </c>
      <c r="BE182">
        <v>0</v>
      </c>
      <c r="BF182">
        <v>0</v>
      </c>
      <c r="BG182">
        <v>0.2289430714785721</v>
      </c>
      <c r="BH182">
        <v>0</v>
      </c>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row>
    <row r="183">
      <c r="A183" t="s">
        <v>405</v>
      </c>
      <c r="B183">
        <v>2005</v>
      </c>
      <c r="C183" t="s">
        <v>410</v>
      </c>
      <c r="D183">
        <v>52</v>
      </c>
      <c r="E183" t="s">
        <v>177</v>
      </c>
      <c r="F183" t="s">
        <v>181</v>
      </c>
      <c r="G183" t="s">
        <v>214</v>
      </c>
      <c r="H183">
        <v>29.87598368214411</v>
      </c>
      <c r="I183">
        <v>25.96887053530094</v>
      </c>
      <c r="J183">
        <v>20.434270117774648</v>
      </c>
      <c r="K183">
        <v>19.027892424962118</v>
      </c>
      <c r="L183">
        <v>14.05083037196056</v>
      </c>
      <c r="M183">
        <v>20.45661008927026</v>
      </c>
      <c r="N183">
        <v>18.929486942982319</v>
      </c>
      <c r="O183">
        <v>15.994661708985721</v>
      </c>
      <c r="P183">
        <v>9.9521707464743923</v>
      </c>
      <c r="Q183">
        <v>5.6171959214183023</v>
      </c>
      <c r="R183">
        <v>31.070213956125041</v>
      </c>
      <c r="S183">
        <v>26.3800681916522</v>
      </c>
      <c r="T183">
        <v>21.576515345956739</v>
      </c>
      <c r="U183">
        <v>20.34635915481142</v>
      </c>
      <c r="V183">
        <v>16.95300945412696</v>
      </c>
      <c r="W183" t="s">
        <v>152</v>
      </c>
      <c r="X183" t="s">
        <v>153</v>
      </c>
      <c r="Y183" t="s">
        <v>154</v>
      </c>
      <c r="Z183" t="s">
        <v>155</v>
      </c>
      <c r="AA183" t="s">
        <v>156</v>
      </c>
      <c r="AB183" t="s">
        <v>157</v>
      </c>
      <c r="AC183" t="s">
        <v>158</v>
      </c>
      <c r="AD183" t="s">
        <v>159</v>
      </c>
      <c r="AE183" t="s">
        <v>160</v>
      </c>
      <c r="AF183" t="s">
        <v>161</v>
      </c>
      <c r="AG183" t="s">
        <v>162</v>
      </c>
      <c r="AH183" t="s">
        <v>163</v>
      </c>
      <c r="AI183" t="s">
        <v>164</v>
      </c>
      <c r="AJ183" t="s">
        <v>165</v>
      </c>
      <c r="AK183" t="s">
        <v>166</v>
      </c>
      <c r="AL183" t="s">
        <v>167</v>
      </c>
      <c r="AM183" t="s">
        <v>168</v>
      </c>
      <c r="AN183" t="s">
        <v>169</v>
      </c>
      <c r="AO183" t="s">
        <v>170</v>
      </c>
      <c r="AP183">
        <v>0.63095636807093969</v>
      </c>
      <c r="AQ183">
        <v>11.873489023061881</v>
      </c>
      <c r="AR183">
        <v>20.488923536923231</v>
      </c>
      <c r="AS183">
        <v>23.49169395911283</v>
      </c>
      <c r="AT183">
        <v>15.22550114260498</v>
      </c>
      <c r="AU183">
        <v>10.6931238562775</v>
      </c>
      <c r="AV183">
        <v>4.1176374029968388</v>
      </c>
      <c r="AW183">
        <v>10.9938632167677</v>
      </c>
      <c r="AX183">
        <v>16.00347377276357</v>
      </c>
      <c r="AY183">
        <v>1.6673023154904421</v>
      </c>
      <c r="AZ183">
        <v>11.498816946294911</v>
      </c>
      <c r="BA183">
        <v>28.99414483309446</v>
      </c>
      <c r="BB183">
        <v>3.9424925733411662</v>
      </c>
      <c r="BC183">
        <v>6.5456020430506037</v>
      </c>
      <c r="BD183">
        <v>80.529017978823262</v>
      </c>
      <c r="BE183">
        <v>1.5545141101755939</v>
      </c>
      <c r="BF183">
        <v>37.256810344838392</v>
      </c>
      <c r="BG183">
        <v>90.565119723149792</v>
      </c>
      <c r="BH183">
        <v>8.9140767695449696</v>
      </c>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row>
    <row r="184">
      <c r="A184" t="s">
        <v>405</v>
      </c>
      <c r="B184">
        <v>2005</v>
      </c>
      <c r="C184" t="s">
        <v>410</v>
      </c>
      <c r="D184">
        <v>53</v>
      </c>
      <c r="E184" t="s">
        <v>177</v>
      </c>
      <c r="F184" t="s">
        <v>182</v>
      </c>
      <c r="G184" t="s">
        <v>214</v>
      </c>
      <c r="H184">
        <v>12.257600348730829</v>
      </c>
      <c r="I184">
        <v>12.151493594168979</v>
      </c>
      <c r="J184">
        <v>9.6425011096035256</v>
      </c>
      <c r="K184">
        <v>9.576111886508496</v>
      </c>
      <c r="L184">
        <v>3.7025358615221879</v>
      </c>
      <c r="M184">
        <v>9.7712258821043534</v>
      </c>
      <c r="N184">
        <v>5.6316051523587509</v>
      </c>
      <c r="O184">
        <v>4.0592462950050168</v>
      </c>
      <c r="P184">
        <v>1.1195654927263381</v>
      </c>
      <c r="Q184">
        <v>0.29411990768769752</v>
      </c>
      <c r="R184">
        <v>12.305466375746191</v>
      </c>
      <c r="S184">
        <v>13.06648604177383</v>
      </c>
      <c r="T184">
        <v>9.3606065173244932</v>
      </c>
      <c r="U184">
        <v>10.12176188348316</v>
      </c>
      <c r="V184">
        <v>7.2770601141229561</v>
      </c>
      <c r="W184" t="s">
        <v>152</v>
      </c>
      <c r="X184" t="s">
        <v>153</v>
      </c>
      <c r="Y184" t="s">
        <v>154</v>
      </c>
      <c r="Z184" t="s">
        <v>155</v>
      </c>
      <c r="AA184" t="s">
        <v>156</v>
      </c>
      <c r="AB184" t="s">
        <v>157</v>
      </c>
      <c r="AC184" t="s">
        <v>158</v>
      </c>
      <c r="AD184" t="s">
        <v>159</v>
      </c>
      <c r="AE184" t="s">
        <v>160</v>
      </c>
      <c r="AF184" t="s">
        <v>161</v>
      </c>
      <c r="AG184" t="s">
        <v>162</v>
      </c>
      <c r="AH184" t="s">
        <v>163</v>
      </c>
      <c r="AI184" t="s">
        <v>164</v>
      </c>
      <c r="AJ184" t="s">
        <v>165</v>
      </c>
      <c r="AK184" t="s">
        <v>166</v>
      </c>
      <c r="AL184" t="s">
        <v>167</v>
      </c>
      <c r="AM184" t="s">
        <v>168</v>
      </c>
      <c r="AN184" t="s">
        <v>169</v>
      </c>
      <c r="AO184" t="s">
        <v>170</v>
      </c>
      <c r="AP184">
        <v>1.112738375595173</v>
      </c>
      <c r="AQ184">
        <v>0.74675449289071882</v>
      </c>
      <c r="AR184">
        <v>31.703124680114279</v>
      </c>
      <c r="AS184">
        <v>17.687020725878948</v>
      </c>
      <c r="AT184">
        <v>9.1190797766849343</v>
      </c>
      <c r="AU184">
        <v>23.377499294726089</v>
      </c>
      <c r="AV184">
        <v>2.730007809342895</v>
      </c>
      <c r="AW184">
        <v>2.3520429060052108</v>
      </c>
      <c r="AX184">
        <v>8.7065554319995702</v>
      </c>
      <c r="AY184">
        <v>12.923314617832251</v>
      </c>
      <c r="AZ184">
        <v>9.4694323853035005</v>
      </c>
      <c r="BA184">
        <v>3.1034659535485569</v>
      </c>
      <c r="BB184">
        <v>0.53202592997128617</v>
      </c>
      <c r="BC184">
        <v>3.449236243722245</v>
      </c>
      <c r="BD184">
        <v>0.56682689559115973</v>
      </c>
      <c r="BE184">
        <v>13.30103441229693</v>
      </c>
      <c r="BF184">
        <v>12.592803328134689</v>
      </c>
      <c r="BG184">
        <v>2.7091770840659568</v>
      </c>
      <c r="BH184">
        <v>6.0961123051786883</v>
      </c>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row>
    <row r="185">
      <c r="A185" t="s">
        <v>405</v>
      </c>
      <c r="B185">
        <v>2005</v>
      </c>
      <c r="C185" t="s">
        <v>410</v>
      </c>
      <c r="D185">
        <v>54</v>
      </c>
      <c r="E185" t="s">
        <v>177</v>
      </c>
      <c r="F185" t="s">
        <v>183</v>
      </c>
      <c r="G185" t="s">
        <v>214</v>
      </c>
      <c r="H185">
        <v>20.628171972484161</v>
      </c>
      <c r="I185">
        <v>15.678909411424231</v>
      </c>
      <c r="J185">
        <v>12.585269790987979</v>
      </c>
      <c r="K185">
        <v>7.6553055319245944</v>
      </c>
      <c r="L185">
        <v>1.424130012737989</v>
      </c>
      <c r="M185">
        <v>12.814290369147839</v>
      </c>
      <c r="N185">
        <v>3.294098877085379</v>
      </c>
      <c r="O185">
        <v>0.87795674018978664</v>
      </c>
      <c r="P185">
        <v>0.65298892611364767</v>
      </c>
      <c r="Q185">
        <v>0.050106798075801297</v>
      </c>
      <c r="R185">
        <v>21.371862676299489</v>
      </c>
      <c r="S185">
        <v>15.522332074655051</v>
      </c>
      <c r="T185">
        <v>15.217426576370549</v>
      </c>
      <c r="U185">
        <v>9.5264575598197645</v>
      </c>
      <c r="V185">
        <v>3.6441606977191729</v>
      </c>
      <c r="W185" t="s">
        <v>152</v>
      </c>
      <c r="X185" t="s">
        <v>153</v>
      </c>
      <c r="Y185" t="s">
        <v>154</v>
      </c>
      <c r="Z185" t="s">
        <v>155</v>
      </c>
      <c r="AA185" t="s">
        <v>156</v>
      </c>
      <c r="AB185" t="s">
        <v>157</v>
      </c>
      <c r="AC185" t="s">
        <v>158</v>
      </c>
      <c r="AD185" t="s">
        <v>159</v>
      </c>
      <c r="AE185" t="s">
        <v>160</v>
      </c>
      <c r="AF185" t="s">
        <v>161</v>
      </c>
      <c r="AG185" t="s">
        <v>162</v>
      </c>
      <c r="AH185" t="s">
        <v>163</v>
      </c>
      <c r="AI185" t="s">
        <v>164</v>
      </c>
      <c r="AJ185" t="s">
        <v>165</v>
      </c>
      <c r="AK185" t="s">
        <v>166</v>
      </c>
      <c r="AL185" t="s">
        <v>167</v>
      </c>
      <c r="AM185" t="s">
        <v>168</v>
      </c>
      <c r="AN185" t="s">
        <v>169</v>
      </c>
      <c r="AO185" t="s">
        <v>170</v>
      </c>
      <c r="AP185">
        <v>3.346953934825796</v>
      </c>
      <c r="AQ185">
        <v>4.5385036125595617</v>
      </c>
      <c r="AR185">
        <v>13.303466390234149</v>
      </c>
      <c r="AS185">
        <v>38.994562970269861</v>
      </c>
      <c r="AT185">
        <v>3.587400433440235</v>
      </c>
      <c r="AU185">
        <v>49.435306835276897</v>
      </c>
      <c r="AV185">
        <v>10.62082921955286</v>
      </c>
      <c r="AW185">
        <v>0.96206961252649803</v>
      </c>
      <c r="AX185">
        <v>9.9850770271132756</v>
      </c>
      <c r="AY185">
        <v>8.8313084864477069</v>
      </c>
      <c r="AZ185">
        <v>14.333024227990609</v>
      </c>
      <c r="BA185">
        <v>7.3538410566950718</v>
      </c>
      <c r="BB185">
        <v>0</v>
      </c>
      <c r="BC185">
        <v>23.941164184674911</v>
      </c>
      <c r="BD185">
        <v>6.339810885915047</v>
      </c>
      <c r="BE185">
        <v>7.860849691334078</v>
      </c>
      <c r="BF185">
        <v>35.307550949294239</v>
      </c>
      <c r="BG185">
        <v>3.5932669161433339</v>
      </c>
      <c r="BH185">
        <v>3.0841221506405092</v>
      </c>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row>
    <row r="186">
      <c r="A186" t="s">
        <v>405</v>
      </c>
      <c r="B186">
        <v>2005</v>
      </c>
      <c r="C186" t="s">
        <v>410</v>
      </c>
      <c r="D186">
        <v>55</v>
      </c>
      <c r="E186" t="s">
        <v>177</v>
      </c>
      <c r="F186" t="s">
        <v>184</v>
      </c>
      <c r="G186" t="s">
        <v>214</v>
      </c>
      <c r="H186">
        <v>0.092200211822736494</v>
      </c>
      <c r="I186">
        <v>0.1301139902659503</v>
      </c>
      <c r="J186">
        <v>0.2799876203199872</v>
      </c>
      <c r="K186">
        <v>0.1100156533217389</v>
      </c>
      <c r="L186">
        <v>0.0812143293541846</v>
      </c>
      <c r="M186">
        <v>0.7019103956988948</v>
      </c>
      <c r="N186">
        <v>0.24822417155734591</v>
      </c>
      <c r="O186">
        <v>0.114863083237129</v>
      </c>
      <c r="P186">
        <v>0.097207256297882502</v>
      </c>
      <c r="Q186">
        <v>0.067990101507314701</v>
      </c>
      <c r="R186">
        <v>0.033270300768191201</v>
      </c>
      <c r="S186">
        <v>0.10218756976993019</v>
      </c>
      <c r="T186">
        <v>0.30981322520443838</v>
      </c>
      <c r="U186">
        <v>0.057031680872460501</v>
      </c>
      <c r="V186">
        <v>0.093944223449490494</v>
      </c>
      <c r="W186" t="s">
        <v>152</v>
      </c>
      <c r="X186" t="s">
        <v>153</v>
      </c>
      <c r="Y186" t="s">
        <v>154</v>
      </c>
      <c r="Z186" t="s">
        <v>155</v>
      </c>
      <c r="AA186" t="s">
        <v>156</v>
      </c>
      <c r="AB186" t="s">
        <v>157</v>
      </c>
      <c r="AC186" t="s">
        <v>158</v>
      </c>
      <c r="AD186" t="s">
        <v>159</v>
      </c>
      <c r="AE186" t="s">
        <v>160</v>
      </c>
      <c r="AF186" t="s">
        <v>161</v>
      </c>
      <c r="AG186" t="s">
        <v>162</v>
      </c>
      <c r="AH186" t="s">
        <v>163</v>
      </c>
      <c r="AI186" t="s">
        <v>164</v>
      </c>
      <c r="AJ186" t="s">
        <v>165</v>
      </c>
      <c r="AK186" t="s">
        <v>166</v>
      </c>
      <c r="AL186" t="s">
        <v>167</v>
      </c>
      <c r="AM186" t="s">
        <v>168</v>
      </c>
      <c r="AN186" t="s">
        <v>169</v>
      </c>
      <c r="AO186" t="s">
        <v>170</v>
      </c>
      <c r="AP186">
        <v>0</v>
      </c>
      <c r="AQ186">
        <v>0</v>
      </c>
      <c r="AR186">
        <v>0.25356941543487599</v>
      </c>
      <c r="AS186">
        <v>0.097392649763708497</v>
      </c>
      <c r="AT186">
        <v>0.22420885402416829</v>
      </c>
      <c r="AU186">
        <v>0.51559935308191029</v>
      </c>
      <c r="AV186">
        <v>0</v>
      </c>
      <c r="AW186">
        <v>0</v>
      </c>
      <c r="AX186">
        <v>0</v>
      </c>
      <c r="AY186">
        <v>1.5315475627262241</v>
      </c>
      <c r="AZ186">
        <v>1.028167410969633</v>
      </c>
      <c r="BA186">
        <v>0</v>
      </c>
      <c r="BB186">
        <v>0</v>
      </c>
      <c r="BC186">
        <v>0</v>
      </c>
      <c r="BD186">
        <v>0</v>
      </c>
      <c r="BE186">
        <v>0.20683701949183081</v>
      </c>
      <c r="BF186">
        <v>0</v>
      </c>
      <c r="BG186">
        <v>0</v>
      </c>
      <c r="BH186">
        <v>0.1134968827550434</v>
      </c>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row>
    <row r="187">
      <c r="A187" t="s">
        <v>405</v>
      </c>
      <c r="B187">
        <v>2005</v>
      </c>
      <c r="C187" t="s">
        <v>410</v>
      </c>
      <c r="D187">
        <v>56</v>
      </c>
      <c r="E187" t="s">
        <v>177</v>
      </c>
      <c r="F187" t="s">
        <v>185</v>
      </c>
      <c r="G187" t="s">
        <v>214</v>
      </c>
      <c r="H187">
        <v>1.525967547202344</v>
      </c>
      <c r="I187">
        <v>0.39748617300190292</v>
      </c>
      <c r="J187">
        <v>0.51616352683571265</v>
      </c>
      <c r="K187">
        <v>0.17484662057070099</v>
      </c>
      <c r="L187">
        <v>0.13733064326328351</v>
      </c>
      <c r="M187">
        <v>0.76596202230983979</v>
      </c>
      <c r="N187">
        <v>0.27043204578572277</v>
      </c>
      <c r="O187">
        <v>0</v>
      </c>
      <c r="P187">
        <v>0</v>
      </c>
      <c r="Q187">
        <v>0</v>
      </c>
      <c r="R187">
        <v>1.6678404997218199</v>
      </c>
      <c r="S187">
        <v>0.29784830164668291</v>
      </c>
      <c r="T187">
        <v>0.56799014987621665</v>
      </c>
      <c r="U187">
        <v>0.34357324965803471</v>
      </c>
      <c r="V187">
        <v>0.1857572626115605</v>
      </c>
      <c r="W187" t="s">
        <v>152</v>
      </c>
      <c r="X187" t="s">
        <v>153</v>
      </c>
      <c r="Y187" t="s">
        <v>154</v>
      </c>
      <c r="Z187" t="s">
        <v>155</v>
      </c>
      <c r="AA187" t="s">
        <v>156</v>
      </c>
      <c r="AB187" t="s">
        <v>157</v>
      </c>
      <c r="AC187" t="s">
        <v>158</v>
      </c>
      <c r="AD187" t="s">
        <v>159</v>
      </c>
      <c r="AE187" t="s">
        <v>160</v>
      </c>
      <c r="AF187" t="s">
        <v>161</v>
      </c>
      <c r="AG187" t="s">
        <v>162</v>
      </c>
      <c r="AH187" t="s">
        <v>163</v>
      </c>
      <c r="AI187" t="s">
        <v>164</v>
      </c>
      <c r="AJ187" t="s">
        <v>165</v>
      </c>
      <c r="AK187" t="s">
        <v>166</v>
      </c>
      <c r="AL187" t="s">
        <v>167</v>
      </c>
      <c r="AM187" t="s">
        <v>168</v>
      </c>
      <c r="AN187" t="s">
        <v>169</v>
      </c>
      <c r="AO187" t="s">
        <v>170</v>
      </c>
      <c r="AP187">
        <v>0</v>
      </c>
      <c r="AQ187">
        <v>0</v>
      </c>
      <c r="AR187">
        <v>0</v>
      </c>
      <c r="AS187">
        <v>0.25180796488555268</v>
      </c>
      <c r="AT187">
        <v>0.38127851106033678</v>
      </c>
      <c r="AU187">
        <v>1.6669723407487671</v>
      </c>
      <c r="AV187">
        <v>0.68856364123267122</v>
      </c>
      <c r="AW187">
        <v>0.14609446291363851</v>
      </c>
      <c r="AX187">
        <v>3.9052583596647379</v>
      </c>
      <c r="AY187">
        <v>1.5329846298283361</v>
      </c>
      <c r="AZ187">
        <v>11.34755703663124</v>
      </c>
      <c r="BA187">
        <v>0</v>
      </c>
      <c r="BB187">
        <v>0</v>
      </c>
      <c r="BC187">
        <v>3.730464984545645</v>
      </c>
      <c r="BD187">
        <v>0</v>
      </c>
      <c r="BE187">
        <v>0.13970815016169091</v>
      </c>
      <c r="BF187">
        <v>0</v>
      </c>
      <c r="BG187">
        <v>0.089669976430704207</v>
      </c>
      <c r="BH187">
        <v>0.13921246421393421</v>
      </c>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row>
    <row r="188">
      <c r="A188" t="s">
        <v>405</v>
      </c>
      <c r="B188">
        <v>2005</v>
      </c>
      <c r="C188" t="s">
        <v>410</v>
      </c>
      <c r="D188">
        <v>57</v>
      </c>
      <c r="E188" t="s">
        <v>177</v>
      </c>
      <c r="F188" t="s">
        <v>186</v>
      </c>
      <c r="G188" t="s">
        <v>214</v>
      </c>
      <c r="H188">
        <v>16.018336658580839</v>
      </c>
      <c r="I188">
        <v>13.4703490524599</v>
      </c>
      <c r="J188">
        <v>9.7261142629991131</v>
      </c>
      <c r="K188">
        <v>9.614794734341146</v>
      </c>
      <c r="L188">
        <v>5.4201709357905319</v>
      </c>
      <c r="M188">
        <v>12.86790841428288</v>
      </c>
      <c r="N188">
        <v>7.2756741386912083</v>
      </c>
      <c r="O188">
        <v>2.9214327038794998</v>
      </c>
      <c r="P188">
        <v>1.598685698163588</v>
      </c>
      <c r="Q188">
        <v>0</v>
      </c>
      <c r="R188">
        <v>16.382525311147539</v>
      </c>
      <c r="S188">
        <v>14.137912065478909</v>
      </c>
      <c r="T188">
        <v>10.31617471116104</v>
      </c>
      <c r="U188">
        <v>9.8672727505612876</v>
      </c>
      <c r="V188">
        <v>8.9165631937030625</v>
      </c>
      <c r="W188" t="s">
        <v>152</v>
      </c>
      <c r="X188" t="s">
        <v>153</v>
      </c>
      <c r="Y188" t="s">
        <v>154</v>
      </c>
      <c r="Z188" t="s">
        <v>155</v>
      </c>
      <c r="AA188" t="s">
        <v>156</v>
      </c>
      <c r="AB188" t="s">
        <v>157</v>
      </c>
      <c r="AC188" t="s">
        <v>158</v>
      </c>
      <c r="AD188" t="s">
        <v>159</v>
      </c>
      <c r="AE188" t="s">
        <v>160</v>
      </c>
      <c r="AF188" t="s">
        <v>161</v>
      </c>
      <c r="AG188" t="s">
        <v>162</v>
      </c>
      <c r="AH188" t="s">
        <v>163</v>
      </c>
      <c r="AI188" t="s">
        <v>164</v>
      </c>
      <c r="AJ188" t="s">
        <v>165</v>
      </c>
      <c r="AK188" t="s">
        <v>166</v>
      </c>
      <c r="AL188" t="s">
        <v>167</v>
      </c>
      <c r="AM188" t="s">
        <v>168</v>
      </c>
      <c r="AN188" t="s">
        <v>169</v>
      </c>
      <c r="AO188" t="s">
        <v>170</v>
      </c>
      <c r="AP188">
        <v>9.2089124710793175</v>
      </c>
      <c r="AQ188">
        <v>24.181753089153879</v>
      </c>
      <c r="AR188">
        <v>14.27585081982893</v>
      </c>
      <c r="AS188">
        <v>9.3981677276655819</v>
      </c>
      <c r="AT188">
        <v>12.35804163815269</v>
      </c>
      <c r="AU188">
        <v>1.909140888547056</v>
      </c>
      <c r="AV188">
        <v>4.2037525611215631</v>
      </c>
      <c r="AW188">
        <v>22.475748884489452</v>
      </c>
      <c r="AX188">
        <v>24.31981953051438</v>
      </c>
      <c r="AY188">
        <v>1.3837133178159109</v>
      </c>
      <c r="AZ188">
        <v>33.895681411844187</v>
      </c>
      <c r="BA188">
        <v>1.3039176179386871</v>
      </c>
      <c r="BB188">
        <v>5.0982109063238257</v>
      </c>
      <c r="BC188">
        <v>14.32853032112445</v>
      </c>
      <c r="BD188">
        <v>5.0360377698494174</v>
      </c>
      <c r="BE188">
        <v>8.5941790500466766</v>
      </c>
      <c r="BF188">
        <v>1.8464731848229681</v>
      </c>
      <c r="BG188">
        <v>0.089669976430704207</v>
      </c>
      <c r="BH188">
        <v>9.7213302585187851</v>
      </c>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row>
    <row r="189">
      <c r="A189" t="s">
        <v>405</v>
      </c>
      <c r="B189">
        <v>2005</v>
      </c>
      <c r="C189" t="s">
        <v>410</v>
      </c>
      <c r="D189">
        <v>58</v>
      </c>
      <c r="E189" t="s">
        <v>177</v>
      </c>
      <c r="F189" t="s">
        <v>187</v>
      </c>
      <c r="G189" t="s">
        <v>214</v>
      </c>
      <c r="H189">
        <v>17.929078253563969</v>
      </c>
      <c r="I189">
        <v>30.31569365056907</v>
      </c>
      <c r="J189">
        <v>42.988113304343898</v>
      </c>
      <c r="K189">
        <v>46.725892218192968</v>
      </c>
      <c r="L189">
        <v>26.980921881453021</v>
      </c>
      <c r="M189">
        <v>35.791866971408183</v>
      </c>
      <c r="N189">
        <v>43.578900939814737</v>
      </c>
      <c r="O189">
        <v>31.191881568915669</v>
      </c>
      <c r="P189">
        <v>14.64466558668817</v>
      </c>
      <c r="Q189">
        <v>3.3090771330244202</v>
      </c>
      <c r="R189">
        <v>15.87822249618409</v>
      </c>
      <c r="S189">
        <v>28.969110924732639</v>
      </c>
      <c r="T189">
        <v>40.167873096411412</v>
      </c>
      <c r="U189">
        <v>45.823799400929509</v>
      </c>
      <c r="V189">
        <v>40.700729184464471</v>
      </c>
      <c r="W189" t="s">
        <v>152</v>
      </c>
      <c r="X189" t="s">
        <v>153</v>
      </c>
      <c r="Y189" t="s">
        <v>154</v>
      </c>
      <c r="Z189" t="s">
        <v>155</v>
      </c>
      <c r="AA189" t="s">
        <v>156</v>
      </c>
      <c r="AB189" t="s">
        <v>157</v>
      </c>
      <c r="AC189" t="s">
        <v>158</v>
      </c>
      <c r="AD189" t="s">
        <v>159</v>
      </c>
      <c r="AE189" t="s">
        <v>160</v>
      </c>
      <c r="AF189" t="s">
        <v>161</v>
      </c>
      <c r="AG189" t="s">
        <v>162</v>
      </c>
      <c r="AH189" t="s">
        <v>163</v>
      </c>
      <c r="AI189" t="s">
        <v>164</v>
      </c>
      <c r="AJ189" t="s">
        <v>165</v>
      </c>
      <c r="AK189" t="s">
        <v>166</v>
      </c>
      <c r="AL189" t="s">
        <v>167</v>
      </c>
      <c r="AM189" t="s">
        <v>168</v>
      </c>
      <c r="AN189" t="s">
        <v>169</v>
      </c>
      <c r="AO189" t="s">
        <v>170</v>
      </c>
      <c r="AP189">
        <v>82.054303739346778</v>
      </c>
      <c r="AQ189">
        <v>52.321546825985642</v>
      </c>
      <c r="AR189">
        <v>10.638640597251239</v>
      </c>
      <c r="AS189">
        <v>8.4880510666224716</v>
      </c>
      <c r="AT189">
        <v>53.611250956682547</v>
      </c>
      <c r="AU189">
        <v>9.0476557619870839</v>
      </c>
      <c r="AV189">
        <v>71.084232717762362</v>
      </c>
      <c r="AW189">
        <v>53.25195593961012</v>
      </c>
      <c r="AX189">
        <v>29.847971020615361</v>
      </c>
      <c r="AY189">
        <v>47.025619599811272</v>
      </c>
      <c r="AZ189">
        <v>16.875099856746129</v>
      </c>
      <c r="BA189">
        <v>59.117518890879772</v>
      </c>
      <c r="BB189">
        <v>10.02904765758063</v>
      </c>
      <c r="BC189">
        <v>46.226159466398023</v>
      </c>
      <c r="BD189">
        <v>6.6095507778394413</v>
      </c>
      <c r="BE189">
        <v>63.129305819264779</v>
      </c>
      <c r="BF189">
        <v>6.5863467744122506</v>
      </c>
      <c r="BG189">
        <v>1.8361293543669339</v>
      </c>
      <c r="BH189">
        <v>67.702796322025023</v>
      </c>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row>
    <row r="190">
      <c r="A190" t="s">
        <v>405</v>
      </c>
      <c r="B190">
        <v>2005</v>
      </c>
      <c r="C190" t="s">
        <v>410</v>
      </c>
      <c r="D190">
        <v>59</v>
      </c>
      <c r="E190" t="s">
        <v>177</v>
      </c>
      <c r="F190" t="s">
        <v>188</v>
      </c>
      <c r="G190" t="s">
        <v>214</v>
      </c>
      <c r="H190">
        <v>0.62345837936224613</v>
      </c>
      <c r="I190">
        <v>0.91805363612975577</v>
      </c>
      <c r="J190">
        <v>1.2711775693504319</v>
      </c>
      <c r="K190">
        <v>2.499030157438288</v>
      </c>
      <c r="L190">
        <v>1.513080433609433</v>
      </c>
      <c r="M190">
        <v>2.7768395530818819</v>
      </c>
      <c r="N190">
        <v>5.1273195532517883</v>
      </c>
      <c r="O190">
        <v>2.096480901391081</v>
      </c>
      <c r="P190">
        <v>0.85342384758822198</v>
      </c>
      <c r="Q190">
        <v>0.30519842712944523</v>
      </c>
      <c r="R190">
        <v>0.56334854260556344</v>
      </c>
      <c r="S190">
        <v>0.48747486081996938</v>
      </c>
      <c r="T190">
        <v>1.088688206871445</v>
      </c>
      <c r="U190">
        <v>1.8613014130639209</v>
      </c>
      <c r="V190">
        <v>2.035640727019334</v>
      </c>
      <c r="W190" t="s">
        <v>152</v>
      </c>
      <c r="X190" t="s">
        <v>153</v>
      </c>
      <c r="Y190" t="s">
        <v>154</v>
      </c>
      <c r="Z190" t="s">
        <v>155</v>
      </c>
      <c r="AA190" t="s">
        <v>156</v>
      </c>
      <c r="AB190" t="s">
        <v>157</v>
      </c>
      <c r="AC190" t="s">
        <v>158</v>
      </c>
      <c r="AD190" t="s">
        <v>159</v>
      </c>
      <c r="AE190" t="s">
        <v>160</v>
      </c>
      <c r="AF190" t="s">
        <v>161</v>
      </c>
      <c r="AG190" t="s">
        <v>162</v>
      </c>
      <c r="AH190" t="s">
        <v>163</v>
      </c>
      <c r="AI190" t="s">
        <v>164</v>
      </c>
      <c r="AJ190" t="s">
        <v>165</v>
      </c>
      <c r="AK190" t="s">
        <v>166</v>
      </c>
      <c r="AL190" t="s">
        <v>167</v>
      </c>
      <c r="AM190" t="s">
        <v>168</v>
      </c>
      <c r="AN190" t="s">
        <v>169</v>
      </c>
      <c r="AO190" t="s">
        <v>170</v>
      </c>
      <c r="AP190">
        <v>0</v>
      </c>
      <c r="AQ190">
        <v>0.86679815159892337</v>
      </c>
      <c r="AR190">
        <v>0.13176732131522559</v>
      </c>
      <c r="AS190">
        <v>0.43000181699673579</v>
      </c>
      <c r="AT190">
        <v>2.168209989036622</v>
      </c>
      <c r="AU190">
        <v>0.031405238451261197</v>
      </c>
      <c r="AV190">
        <v>0.90298024734291982</v>
      </c>
      <c r="AW190">
        <v>4.5996926855424451</v>
      </c>
      <c r="AX190">
        <v>0.8022806581871792</v>
      </c>
      <c r="AY190">
        <v>4.5091292532632652</v>
      </c>
      <c r="AZ190">
        <v>0.149170088200445</v>
      </c>
      <c r="BA190">
        <v>0</v>
      </c>
      <c r="BB190">
        <v>3.2795084358947122</v>
      </c>
      <c r="BC190">
        <v>0.3159377813572779</v>
      </c>
      <c r="BD190">
        <v>0.15444628820031481</v>
      </c>
      <c r="BE190">
        <v>0.440746941074041</v>
      </c>
      <c r="BF190">
        <v>0</v>
      </c>
      <c r="BG190">
        <v>0.0562157117909819</v>
      </c>
      <c r="BH190">
        <v>3.0455600516518402</v>
      </c>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row>
    <row r="191">
      <c r="A191" t="s">
        <v>405</v>
      </c>
      <c r="B191">
        <v>2005</v>
      </c>
      <c r="C191" t="s">
        <v>410</v>
      </c>
      <c r="D191">
        <v>60</v>
      </c>
      <c r="E191" t="s">
        <v>177</v>
      </c>
      <c r="F191" t="s">
        <v>189</v>
      </c>
      <c r="G191" t="s">
        <v>214</v>
      </c>
      <c r="H191">
        <v>0</v>
      </c>
      <c r="I191">
        <v>0</v>
      </c>
      <c r="J191">
        <v>0.045814135873791198</v>
      </c>
      <c r="K191">
        <v>0.31838394444415707</v>
      </c>
      <c r="L191">
        <v>6.1446485415293157</v>
      </c>
      <c r="M191">
        <v>0</v>
      </c>
      <c r="N191">
        <v>0.98727947515478021</v>
      </c>
      <c r="O191">
        <v>6.9716476525955429</v>
      </c>
      <c r="P191">
        <v>7.9897503428240801</v>
      </c>
      <c r="Q191">
        <v>11.81269148807748</v>
      </c>
      <c r="R191">
        <v>0</v>
      </c>
      <c r="S191">
        <v>0</v>
      </c>
      <c r="T191">
        <v>0.028051109093399602</v>
      </c>
      <c r="U191">
        <v>0.1404518972021479</v>
      </c>
      <c r="V191">
        <v>2.4843020585997371</v>
      </c>
      <c r="W191" t="s">
        <v>152</v>
      </c>
      <c r="X191" t="s">
        <v>153</v>
      </c>
      <c r="Y191" t="s">
        <v>154</v>
      </c>
      <c r="Z191" t="s">
        <v>155</v>
      </c>
      <c r="AA191" t="s">
        <v>156</v>
      </c>
      <c r="AB191" t="s">
        <v>157</v>
      </c>
      <c r="AC191" t="s">
        <v>158</v>
      </c>
      <c r="AD191" t="s">
        <v>159</v>
      </c>
      <c r="AE191" t="s">
        <v>160</v>
      </c>
      <c r="AF191" t="s">
        <v>161</v>
      </c>
      <c r="AG191" t="s">
        <v>162</v>
      </c>
      <c r="AH191" t="s">
        <v>163</v>
      </c>
      <c r="AI191" t="s">
        <v>164</v>
      </c>
      <c r="AJ191" t="s">
        <v>165</v>
      </c>
      <c r="AK191" t="s">
        <v>166</v>
      </c>
      <c r="AL191" t="s">
        <v>167</v>
      </c>
      <c r="AM191" t="s">
        <v>168</v>
      </c>
      <c r="AN191" t="s">
        <v>169</v>
      </c>
      <c r="AO191" t="s">
        <v>170</v>
      </c>
      <c r="AP191">
        <v>0.8779935585800811</v>
      </c>
      <c r="AQ191">
        <v>2.3569449106852471</v>
      </c>
      <c r="AR191">
        <v>0.081177414366971803</v>
      </c>
      <c r="AS191">
        <v>0.35274924204552832</v>
      </c>
      <c r="AT191">
        <v>0.080150483414406407</v>
      </c>
      <c r="AU191">
        <v>0.96744934551478889</v>
      </c>
      <c r="AV191">
        <v>0</v>
      </c>
      <c r="AW191">
        <v>0.098837933102016301</v>
      </c>
      <c r="AX191">
        <v>0.1939407737203713</v>
      </c>
      <c r="AY191">
        <v>0.60993067958735225</v>
      </c>
      <c r="AZ191">
        <v>0</v>
      </c>
      <c r="BA191">
        <v>0.1271116478431645</v>
      </c>
      <c r="BB191">
        <v>8.2625522184653786</v>
      </c>
      <c r="BC191">
        <v>0.022962127823998299</v>
      </c>
      <c r="BD191">
        <v>0.33300328526581258</v>
      </c>
      <c r="BE191">
        <v>0</v>
      </c>
      <c r="BF191">
        <v>3.330943107205226</v>
      </c>
      <c r="BG191">
        <v>0</v>
      </c>
      <c r="BH191">
        <v>0</v>
      </c>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row>
    <row r="192">
      <c r="A192" t="s">
        <v>405</v>
      </c>
      <c r="B192">
        <v>2005</v>
      </c>
      <c r="C192" t="s">
        <v>410</v>
      </c>
      <c r="D192">
        <v>61</v>
      </c>
      <c r="E192" t="s">
        <v>177</v>
      </c>
      <c r="F192" t="s">
        <v>190</v>
      </c>
      <c r="G192" t="s">
        <v>214</v>
      </c>
      <c r="H192">
        <v>0.226972306980395</v>
      </c>
      <c r="I192">
        <v>0.1173949583033486</v>
      </c>
      <c r="J192">
        <v>0.15813469556081869</v>
      </c>
      <c r="K192">
        <v>0.14625182505408521</v>
      </c>
      <c r="L192">
        <v>0.24970928545882279</v>
      </c>
      <c r="M192">
        <v>0.1416736753231688</v>
      </c>
      <c r="N192">
        <v>0.47590891900941212</v>
      </c>
      <c r="O192">
        <v>0.87423779242240174</v>
      </c>
      <c r="P192">
        <v>0</v>
      </c>
      <c r="Q192">
        <v>0.20371823494578081</v>
      </c>
      <c r="R192">
        <v>0.24165679580061619</v>
      </c>
      <c r="S192">
        <v>0.066930382818053497</v>
      </c>
      <c r="T192">
        <v>0.18570553899966169</v>
      </c>
      <c r="U192">
        <v>0.044416080595130802</v>
      </c>
      <c r="V192">
        <v>0.21474274769494481</v>
      </c>
      <c r="W192" t="s">
        <v>152</v>
      </c>
      <c r="X192" t="s">
        <v>153</v>
      </c>
      <c r="Y192" t="s">
        <v>154</v>
      </c>
      <c r="Z192" t="s">
        <v>155</v>
      </c>
      <c r="AA192" t="s">
        <v>156</v>
      </c>
      <c r="AB192" t="s">
        <v>157</v>
      </c>
      <c r="AC192" t="s">
        <v>158</v>
      </c>
      <c r="AD192" t="s">
        <v>159</v>
      </c>
      <c r="AE192" t="s">
        <v>160</v>
      </c>
      <c r="AF192" t="s">
        <v>161</v>
      </c>
      <c r="AG192" t="s">
        <v>162</v>
      </c>
      <c r="AH192" t="s">
        <v>163</v>
      </c>
      <c r="AI192" t="s">
        <v>164</v>
      </c>
      <c r="AJ192" t="s">
        <v>165</v>
      </c>
      <c r="AK192" t="s">
        <v>166</v>
      </c>
      <c r="AL192" t="s">
        <v>167</v>
      </c>
      <c r="AM192" t="s">
        <v>168</v>
      </c>
      <c r="AN192" t="s">
        <v>169</v>
      </c>
      <c r="AO192" t="s">
        <v>170</v>
      </c>
      <c r="AP192">
        <v>1.6142576488027209</v>
      </c>
      <c r="AQ192">
        <v>0</v>
      </c>
      <c r="AR192">
        <v>0.29591932169259461</v>
      </c>
      <c r="AS192">
        <v>0.75470617618538993</v>
      </c>
      <c r="AT192">
        <v>0</v>
      </c>
      <c r="AU192">
        <v>0</v>
      </c>
      <c r="AV192">
        <v>0.22184184338512211</v>
      </c>
      <c r="AW192">
        <v>0</v>
      </c>
      <c r="AX192">
        <v>0.16623494890317539</v>
      </c>
      <c r="AY192">
        <v>0.031370442654648001</v>
      </c>
      <c r="AZ192">
        <v>0</v>
      </c>
      <c r="BA192">
        <v>0</v>
      </c>
      <c r="BB192">
        <v>0</v>
      </c>
      <c r="BC192">
        <v>0.1801046997158913</v>
      </c>
      <c r="BD192">
        <v>0.122413542114817</v>
      </c>
      <c r="BE192">
        <v>0.64884446386225125</v>
      </c>
      <c r="BF192">
        <v>0</v>
      </c>
      <c r="BG192">
        <v>0</v>
      </c>
      <c r="BH192">
        <v>0</v>
      </c>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row>
    <row r="193">
      <c r="A193" t="s">
        <v>405</v>
      </c>
      <c r="B193">
        <v>2005</v>
      </c>
      <c r="C193" t="s">
        <v>410</v>
      </c>
      <c r="D193">
        <v>62</v>
      </c>
      <c r="E193" t="s">
        <v>56</v>
      </c>
      <c r="F193" t="s">
        <v>49</v>
      </c>
      <c r="G193" t="s">
        <v>214</v>
      </c>
      <c r="H193">
        <v>1.117258355617547</v>
      </c>
      <c r="I193">
        <v>0.68234973606696181</v>
      </c>
      <c r="J193">
        <v>0.24111220801149119</v>
      </c>
      <c r="K193">
        <v>0.37598024280751913</v>
      </c>
      <c r="L193">
        <v>0.035157194864751697</v>
      </c>
      <c r="M193">
        <v>0.81511481122016805</v>
      </c>
      <c r="N193">
        <v>0.016940187215108801</v>
      </c>
      <c r="O193">
        <v>0</v>
      </c>
      <c r="P193">
        <v>0</v>
      </c>
      <c r="Q193">
        <v>0</v>
      </c>
      <c r="R193">
        <v>1.1796663767846689</v>
      </c>
      <c r="S193">
        <v>0.65361418078139233</v>
      </c>
      <c r="T193">
        <v>0.41202937815012242</v>
      </c>
      <c r="U193">
        <v>0.29153823925306249</v>
      </c>
      <c r="V193">
        <v>0.20915440921478559</v>
      </c>
      <c r="W193" t="s">
        <v>152</v>
      </c>
      <c r="X193" t="s">
        <v>153</v>
      </c>
      <c r="Y193" t="s">
        <v>154</v>
      </c>
      <c r="Z193" t="s">
        <v>155</v>
      </c>
      <c r="AA193" t="s">
        <v>156</v>
      </c>
      <c r="AB193" t="s">
        <v>157</v>
      </c>
      <c r="AC193" t="s">
        <v>158</v>
      </c>
      <c r="AD193" t="s">
        <v>159</v>
      </c>
      <c r="AE193" t="s">
        <v>160</v>
      </c>
      <c r="AF193" t="s">
        <v>161</v>
      </c>
      <c r="AG193" t="s">
        <v>162</v>
      </c>
      <c r="AH193" t="s">
        <v>163</v>
      </c>
      <c r="AI193" t="s">
        <v>164</v>
      </c>
      <c r="AJ193" t="s">
        <v>165</v>
      </c>
      <c r="AK193" t="s">
        <v>166</v>
      </c>
      <c r="AL193" t="s">
        <v>167</v>
      </c>
      <c r="AM193" t="s">
        <v>168</v>
      </c>
      <c r="AN193" t="s">
        <v>169</v>
      </c>
      <c r="AO193" t="s">
        <v>170</v>
      </c>
      <c r="AP193">
        <v>0.2155138544433581</v>
      </c>
      <c r="AQ193">
        <v>0.431518206056691</v>
      </c>
      <c r="AR193">
        <v>0.0642946086990384</v>
      </c>
      <c r="AS193">
        <v>1.446983951974961</v>
      </c>
      <c r="AT193">
        <v>1.335000361720337</v>
      </c>
      <c r="AU193">
        <v>0</v>
      </c>
      <c r="AV193">
        <v>0.1340994137371937</v>
      </c>
      <c r="AW193">
        <v>0.37526217974300868</v>
      </c>
      <c r="AX193">
        <v>0.46408165811953989</v>
      </c>
      <c r="AY193">
        <v>0.33568665129596059</v>
      </c>
      <c r="AZ193">
        <v>6.2380464578532493</v>
      </c>
      <c r="BA193">
        <v>5.9304757040533111</v>
      </c>
      <c r="BB193">
        <v>0</v>
      </c>
      <c r="BC193">
        <v>0.20532520682301081</v>
      </c>
      <c r="BD193">
        <v>0</v>
      </c>
      <c r="BE193">
        <v>0.13457351790267141</v>
      </c>
      <c r="BF193">
        <v>0.1072636514993279</v>
      </c>
      <c r="BG193">
        <v>0</v>
      </c>
      <c r="BH193">
        <v>1.1250258448158521</v>
      </c>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row>
    <row r="194">
      <c r="A194" t="s">
        <v>405</v>
      </c>
      <c r="B194">
        <v>2005</v>
      </c>
      <c r="C194" t="s">
        <v>410</v>
      </c>
      <c r="D194">
        <v>63</v>
      </c>
      <c r="E194" t="s">
        <v>56</v>
      </c>
      <c r="F194" t="s">
        <v>48</v>
      </c>
      <c r="G194" t="s">
        <v>214</v>
      </c>
      <c r="H194">
        <v>98.817467855725724</v>
      </c>
      <c r="I194">
        <v>99.302163981931486</v>
      </c>
      <c r="J194">
        <v>99.758887791988514</v>
      </c>
      <c r="K194">
        <v>99.534423245023191</v>
      </c>
      <c r="L194">
        <v>99.964842805135262</v>
      </c>
      <c r="M194">
        <v>99.083976343265348</v>
      </c>
      <c r="N194">
        <v>99.790786868072473</v>
      </c>
      <c r="O194">
        <v>100</v>
      </c>
      <c r="P194">
        <v>100</v>
      </c>
      <c r="Q194">
        <v>100</v>
      </c>
      <c r="R194">
        <v>98.743217784526465</v>
      </c>
      <c r="S194">
        <v>99.346385819218568</v>
      </c>
      <c r="T194">
        <v>99.587970621849877</v>
      </c>
      <c r="U194">
        <v>99.63757795131616</v>
      </c>
      <c r="V194">
        <v>99.79084559078521</v>
      </c>
      <c r="W194" t="s">
        <v>152</v>
      </c>
      <c r="X194" t="s">
        <v>153</v>
      </c>
      <c r="Y194" t="s">
        <v>154</v>
      </c>
      <c r="Z194" t="s">
        <v>155</v>
      </c>
      <c r="AA194" t="s">
        <v>156</v>
      </c>
      <c r="AB194" t="s">
        <v>157</v>
      </c>
      <c r="AC194" t="s">
        <v>158</v>
      </c>
      <c r="AD194" t="s">
        <v>159</v>
      </c>
      <c r="AE194" t="s">
        <v>160</v>
      </c>
      <c r="AF194" t="s">
        <v>161</v>
      </c>
      <c r="AG194" t="s">
        <v>162</v>
      </c>
      <c r="AH194" t="s">
        <v>163</v>
      </c>
      <c r="AI194" t="s">
        <v>164</v>
      </c>
      <c r="AJ194" t="s">
        <v>165</v>
      </c>
      <c r="AK194" t="s">
        <v>166</v>
      </c>
      <c r="AL194" t="s">
        <v>167</v>
      </c>
      <c r="AM194" t="s">
        <v>168</v>
      </c>
      <c r="AN194" t="s">
        <v>169</v>
      </c>
      <c r="AO194" t="s">
        <v>170</v>
      </c>
      <c r="AP194">
        <v>99.616010260218502</v>
      </c>
      <c r="AQ194">
        <v>99.568481793943292</v>
      </c>
      <c r="AR194">
        <v>99.935705391300957</v>
      </c>
      <c r="AS194">
        <v>98.553016048025029</v>
      </c>
      <c r="AT194">
        <v>98.55540700942845</v>
      </c>
      <c r="AU194">
        <v>100</v>
      </c>
      <c r="AV194">
        <v>99.865900586262796</v>
      </c>
      <c r="AW194">
        <v>99.624737820257025</v>
      </c>
      <c r="AX194">
        <v>99.334857859748297</v>
      </c>
      <c r="AY194">
        <v>99.664313348704042</v>
      </c>
      <c r="AZ194">
        <v>93.761953542146713</v>
      </c>
      <c r="BA194">
        <v>94.069524295946707</v>
      </c>
      <c r="BB194">
        <v>100</v>
      </c>
      <c r="BC194">
        <v>99.794674793176981</v>
      </c>
      <c r="BD194">
        <v>100</v>
      </c>
      <c r="BE194">
        <v>99.865426482097334</v>
      </c>
      <c r="BF194">
        <v>99.892736348500677</v>
      </c>
      <c r="BG194">
        <v>99.896568412537562</v>
      </c>
      <c r="BH194">
        <v>98.682815092346004</v>
      </c>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row>
    <row r="195">
      <c r="A195" t="s">
        <v>405</v>
      </c>
      <c r="B195">
        <v>2005</v>
      </c>
      <c r="C195" t="s">
        <v>410</v>
      </c>
      <c r="D195">
        <v>64</v>
      </c>
      <c r="E195" t="s">
        <v>56</v>
      </c>
      <c r="F195" t="s">
        <v>191</v>
      </c>
      <c r="G195" t="s">
        <v>214</v>
      </c>
      <c r="H195">
        <v>0.065273788656733403</v>
      </c>
      <c r="I195">
        <v>0.015486282001547299</v>
      </c>
      <c r="J195">
        <v>0</v>
      </c>
      <c r="K195">
        <v>0.089596512169291806</v>
      </c>
      <c r="L195">
        <v>0</v>
      </c>
      <c r="M195">
        <v>0.1009088455145159</v>
      </c>
      <c r="N195">
        <v>0.19227294471244821</v>
      </c>
      <c r="O195">
        <v>0</v>
      </c>
      <c r="P195">
        <v>0</v>
      </c>
      <c r="Q195">
        <v>0</v>
      </c>
      <c r="R195">
        <v>0.077115838688881902</v>
      </c>
      <c r="S195">
        <v>0</v>
      </c>
      <c r="T195">
        <v>0</v>
      </c>
      <c r="U195">
        <v>0.070883809430781097</v>
      </c>
      <c r="V195">
        <v>0</v>
      </c>
      <c r="W195" t="s">
        <v>152</v>
      </c>
      <c r="X195" t="s">
        <v>153</v>
      </c>
      <c r="Y195" t="s">
        <v>154</v>
      </c>
      <c r="Z195" t="s">
        <v>155</v>
      </c>
      <c r="AA195" t="s">
        <v>156</v>
      </c>
      <c r="AB195" t="s">
        <v>157</v>
      </c>
      <c r="AC195" t="s">
        <v>158</v>
      </c>
      <c r="AD195" t="s">
        <v>159</v>
      </c>
      <c r="AE195" t="s">
        <v>160</v>
      </c>
      <c r="AF195" t="s">
        <v>161</v>
      </c>
      <c r="AG195" t="s">
        <v>162</v>
      </c>
      <c r="AH195" t="s">
        <v>163</v>
      </c>
      <c r="AI195" t="s">
        <v>164</v>
      </c>
      <c r="AJ195" t="s">
        <v>165</v>
      </c>
      <c r="AK195" t="s">
        <v>166</v>
      </c>
      <c r="AL195" t="s">
        <v>167</v>
      </c>
      <c r="AM195" t="s">
        <v>168</v>
      </c>
      <c r="AN195" t="s">
        <v>169</v>
      </c>
      <c r="AO195" t="s">
        <v>170</v>
      </c>
      <c r="AP195">
        <v>0.1684758853381528</v>
      </c>
      <c r="AQ195">
        <v>0</v>
      </c>
      <c r="AR195">
        <v>0</v>
      </c>
      <c r="AS195">
        <v>0</v>
      </c>
      <c r="AT195">
        <v>0.1095926288512217</v>
      </c>
      <c r="AU195">
        <v>0</v>
      </c>
      <c r="AV195">
        <v>0</v>
      </c>
      <c r="AW195">
        <v>0</v>
      </c>
      <c r="AX195">
        <v>0.2010604821321785</v>
      </c>
      <c r="AY195">
        <v>0</v>
      </c>
      <c r="AZ195">
        <v>0</v>
      </c>
      <c r="BA195">
        <v>0</v>
      </c>
      <c r="BB195">
        <v>0</v>
      </c>
      <c r="BC195">
        <v>0</v>
      </c>
      <c r="BD195">
        <v>0</v>
      </c>
      <c r="BE195">
        <v>0</v>
      </c>
      <c r="BF195">
        <v>0</v>
      </c>
      <c r="BG195">
        <v>0.10343158746244641</v>
      </c>
      <c r="BH195">
        <v>0.19215906283813919</v>
      </c>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row>
    <row r="196">
      <c r="A196" t="s">
        <v>405</v>
      </c>
      <c r="B196">
        <v>2005</v>
      </c>
      <c r="C196" t="s">
        <v>410</v>
      </c>
      <c r="D196">
        <v>65</v>
      </c>
      <c r="E196" t="s">
        <v>54</v>
      </c>
      <c r="F196" t="s">
        <v>49</v>
      </c>
      <c r="G196" t="s">
        <v>214</v>
      </c>
      <c r="H196">
        <v>0.32249649218630361</v>
      </c>
      <c r="I196">
        <v>0.1249145836066199</v>
      </c>
      <c r="J196">
        <v>0.067252852278360295</v>
      </c>
      <c r="K196">
        <v>0.22407675833201099</v>
      </c>
      <c r="L196">
        <v>0</v>
      </c>
      <c r="M196">
        <v>0</v>
      </c>
      <c r="N196">
        <v>0</v>
      </c>
      <c r="O196">
        <v>0</v>
      </c>
      <c r="P196">
        <v>0</v>
      </c>
      <c r="Q196">
        <v>0</v>
      </c>
      <c r="R196">
        <v>0.38100419756474208</v>
      </c>
      <c r="S196">
        <v>0.090173008973887095</v>
      </c>
      <c r="T196">
        <v>0.1368672356907803</v>
      </c>
      <c r="U196">
        <v>0.2041040457148697</v>
      </c>
      <c r="V196">
        <v>0.060585377024367497</v>
      </c>
      <c r="W196" t="s">
        <v>152</v>
      </c>
      <c r="X196" t="s">
        <v>153</v>
      </c>
      <c r="Y196" t="s">
        <v>154</v>
      </c>
      <c r="Z196" t="s">
        <v>155</v>
      </c>
      <c r="AA196" t="s">
        <v>156</v>
      </c>
      <c r="AB196" t="s">
        <v>157</v>
      </c>
      <c r="AC196" t="s">
        <v>158</v>
      </c>
      <c r="AD196" t="s">
        <v>159</v>
      </c>
      <c r="AE196" t="s">
        <v>160</v>
      </c>
      <c r="AF196" t="s">
        <v>161</v>
      </c>
      <c r="AG196" t="s">
        <v>162</v>
      </c>
      <c r="AH196" t="s">
        <v>163</v>
      </c>
      <c r="AI196" t="s">
        <v>164</v>
      </c>
      <c r="AJ196" t="s">
        <v>165</v>
      </c>
      <c r="AK196" t="s">
        <v>166</v>
      </c>
      <c r="AL196" t="s">
        <v>167</v>
      </c>
      <c r="AM196" t="s">
        <v>168</v>
      </c>
      <c r="AN196" t="s">
        <v>169</v>
      </c>
      <c r="AO196" t="s">
        <v>170</v>
      </c>
      <c r="AP196">
        <v>0</v>
      </c>
      <c r="AQ196">
        <v>0</v>
      </c>
      <c r="AR196">
        <v>0</v>
      </c>
      <c r="AS196">
        <v>0.52608612037837799</v>
      </c>
      <c r="AT196">
        <v>0.54315916896168437</v>
      </c>
      <c r="AU196">
        <v>0</v>
      </c>
      <c r="AV196">
        <v>0</v>
      </c>
      <c r="AW196">
        <v>0.093835503547341603</v>
      </c>
      <c r="AX196">
        <v>0</v>
      </c>
      <c r="AY196">
        <v>0.16830252319069089</v>
      </c>
      <c r="AZ196">
        <v>0</v>
      </c>
      <c r="BA196">
        <v>5.4799698098463132</v>
      </c>
      <c r="BB196">
        <v>0</v>
      </c>
      <c r="BC196">
        <v>0.20532520682301081</v>
      </c>
      <c r="BD196">
        <v>0</v>
      </c>
      <c r="BE196">
        <v>0</v>
      </c>
      <c r="BF196">
        <v>0</v>
      </c>
      <c r="BG196">
        <v>0</v>
      </c>
      <c r="BH196">
        <v>0.32304060155592179</v>
      </c>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row>
    <row r="197">
      <c r="A197" t="s">
        <v>405</v>
      </c>
      <c r="B197">
        <v>2005</v>
      </c>
      <c r="C197" t="s">
        <v>410</v>
      </c>
      <c r="D197">
        <v>66</v>
      </c>
      <c r="E197" t="s">
        <v>54</v>
      </c>
      <c r="F197" t="s">
        <v>48</v>
      </c>
      <c r="G197" t="s">
        <v>214</v>
      </c>
      <c r="H197">
        <v>61.2043463039711</v>
      </c>
      <c r="I197">
        <v>70.183853725585166</v>
      </c>
      <c r="J197">
        <v>76.947064871338029</v>
      </c>
      <c r="K197">
        <v>82.062048720461604</v>
      </c>
      <c r="L197">
        <v>92.76865912274944</v>
      </c>
      <c r="M197">
        <v>73.296681720770209</v>
      </c>
      <c r="N197">
        <v>88.491613074715985</v>
      </c>
      <c r="O197">
        <v>95.326372763508388</v>
      </c>
      <c r="P197">
        <v>97.748325375722729</v>
      </c>
      <c r="Q197">
        <v>99.746174966978401</v>
      </c>
      <c r="R197">
        <v>59.873873640763676</v>
      </c>
      <c r="S197">
        <v>69.866787560866982</v>
      </c>
      <c r="T197">
        <v>73.575835787901696</v>
      </c>
      <c r="U197">
        <v>79.944575776274519</v>
      </c>
      <c r="V197">
        <v>86.935698655413063</v>
      </c>
      <c r="W197" t="s">
        <v>152</v>
      </c>
      <c r="X197" t="s">
        <v>153</v>
      </c>
      <c r="Y197" t="s">
        <v>154</v>
      </c>
      <c r="Z197" t="s">
        <v>155</v>
      </c>
      <c r="AA197" t="s">
        <v>156</v>
      </c>
      <c r="AB197" t="s">
        <v>157</v>
      </c>
      <c r="AC197" t="s">
        <v>158</v>
      </c>
      <c r="AD197" t="s">
        <v>159</v>
      </c>
      <c r="AE197" t="s">
        <v>160</v>
      </c>
      <c r="AF197" t="s">
        <v>161</v>
      </c>
      <c r="AG197" t="s">
        <v>162</v>
      </c>
      <c r="AH197" t="s">
        <v>163</v>
      </c>
      <c r="AI197" t="s">
        <v>164</v>
      </c>
      <c r="AJ197" t="s">
        <v>165</v>
      </c>
      <c r="AK197" t="s">
        <v>166</v>
      </c>
      <c r="AL197" t="s">
        <v>167</v>
      </c>
      <c r="AM197" t="s">
        <v>168</v>
      </c>
      <c r="AN197" t="s">
        <v>169</v>
      </c>
      <c r="AO197" t="s">
        <v>170</v>
      </c>
      <c r="AP197">
        <v>85.612270142886416</v>
      </c>
      <c r="AQ197">
        <v>71.279743298286633</v>
      </c>
      <c r="AR197">
        <v>72.124763468244481</v>
      </c>
      <c r="AS197">
        <v>50.058646261189637</v>
      </c>
      <c r="AT197">
        <v>82.892463027444421</v>
      </c>
      <c r="AU197">
        <v>46.988579935427268</v>
      </c>
      <c r="AV197">
        <v>84.265012734707696</v>
      </c>
      <c r="AW197">
        <v>76.322251536522998</v>
      </c>
      <c r="AX197">
        <v>61.442754743317487</v>
      </c>
      <c r="AY197">
        <v>88.052320600062814</v>
      </c>
      <c r="AZ197">
        <v>40.423737323533892</v>
      </c>
      <c r="BA197">
        <v>85.648716209733351</v>
      </c>
      <c r="BB197">
        <v>94.901789093676101</v>
      </c>
      <c r="BC197">
        <v>57.614410603116021</v>
      </c>
      <c r="BD197">
        <v>88.501737802120701</v>
      </c>
      <c r="BE197">
        <v>82.756418644595371</v>
      </c>
      <c r="BF197">
        <v>62.845975865882551</v>
      </c>
      <c r="BG197">
        <v>96.123961543532801</v>
      </c>
      <c r="BH197">
        <v>86.540135462232755</v>
      </c>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row>
    <row r="198">
      <c r="A198" t="s">
        <v>405</v>
      </c>
      <c r="B198">
        <v>2005</v>
      </c>
      <c r="C198" t="s">
        <v>410</v>
      </c>
      <c r="D198">
        <v>67</v>
      </c>
      <c r="E198" t="s">
        <v>54</v>
      </c>
      <c r="F198" t="s">
        <v>191</v>
      </c>
      <c r="G198" t="s">
        <v>214</v>
      </c>
      <c r="H198">
        <v>38.473157203842803</v>
      </c>
      <c r="I198">
        <v>29.691231690808522</v>
      </c>
      <c r="J198">
        <v>22.98568227638361</v>
      </c>
      <c r="K198">
        <v>17.713874521206321</v>
      </c>
      <c r="L198">
        <v>7.231340877250628</v>
      </c>
      <c r="M198">
        <v>26.703318279229819</v>
      </c>
      <c r="N198">
        <v>11.508386925284171</v>
      </c>
      <c r="O198">
        <v>4.6736272364916891</v>
      </c>
      <c r="P198">
        <v>2.2516746242772352</v>
      </c>
      <c r="Q198">
        <v>0.2538250330215821</v>
      </c>
      <c r="R198">
        <v>39.745122161671652</v>
      </c>
      <c r="S198">
        <v>30.043039430159141</v>
      </c>
      <c r="T198">
        <v>26.28729697640749</v>
      </c>
      <c r="U198">
        <v>19.85132017801071</v>
      </c>
      <c r="V198">
        <v>13.003715967562551</v>
      </c>
      <c r="W198" t="s">
        <v>152</v>
      </c>
      <c r="X198" t="s">
        <v>153</v>
      </c>
      <c r="Y198" t="s">
        <v>154</v>
      </c>
      <c r="Z198" t="s">
        <v>155</v>
      </c>
      <c r="AA198" t="s">
        <v>156</v>
      </c>
      <c r="AB198" t="s">
        <v>157</v>
      </c>
      <c r="AC198" t="s">
        <v>158</v>
      </c>
      <c r="AD198" t="s">
        <v>159</v>
      </c>
      <c r="AE198" t="s">
        <v>160</v>
      </c>
      <c r="AF198" t="s">
        <v>161</v>
      </c>
      <c r="AG198" t="s">
        <v>162</v>
      </c>
      <c r="AH198" t="s">
        <v>163</v>
      </c>
      <c r="AI198" t="s">
        <v>164</v>
      </c>
      <c r="AJ198" t="s">
        <v>165</v>
      </c>
      <c r="AK198" t="s">
        <v>166</v>
      </c>
      <c r="AL198" t="s">
        <v>167</v>
      </c>
      <c r="AM198" t="s">
        <v>168</v>
      </c>
      <c r="AN198" t="s">
        <v>169</v>
      </c>
      <c r="AO198" t="s">
        <v>170</v>
      </c>
      <c r="AP198">
        <v>14.38772985711357</v>
      </c>
      <c r="AQ198">
        <v>28.720256701713438</v>
      </c>
      <c r="AR198">
        <v>27.875236531755689</v>
      </c>
      <c r="AS198">
        <v>49.415267618431827</v>
      </c>
      <c r="AT198">
        <v>16.564377803593889</v>
      </c>
      <c r="AU198">
        <v>53.011420064572732</v>
      </c>
      <c r="AV198">
        <v>15.73498726529221</v>
      </c>
      <c r="AW198">
        <v>23.583912959929581</v>
      </c>
      <c r="AX198">
        <v>38.557245256682457</v>
      </c>
      <c r="AY198">
        <v>11.779376876746589</v>
      </c>
      <c r="AZ198">
        <v>59.576262676466051</v>
      </c>
      <c r="BA198">
        <v>8.8713139804202967</v>
      </c>
      <c r="BB198">
        <v>5.0982109063238257</v>
      </c>
      <c r="BC198">
        <v>42.180264190060917</v>
      </c>
      <c r="BD198">
        <v>11.49826219787928</v>
      </c>
      <c r="BE198">
        <v>17.243581355404711</v>
      </c>
      <c r="BF198">
        <v>37.154024134117201</v>
      </c>
      <c r="BG198">
        <v>3.8760384564671888</v>
      </c>
      <c r="BH198">
        <v>13.136823936211369</v>
      </c>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row>
    <row r="199">
      <c r="A199" t="s">
        <v>405</v>
      </c>
      <c r="B199">
        <v>2005</v>
      </c>
      <c r="C199" t="s">
        <v>410</v>
      </c>
      <c r="D199">
        <v>68</v>
      </c>
      <c r="E199" t="s">
        <v>55</v>
      </c>
      <c r="F199" t="s">
        <v>49</v>
      </c>
      <c r="G199" t="s">
        <v>214</v>
      </c>
      <c r="H199">
        <v>41.867619672711953</v>
      </c>
      <c r="I199">
        <v>58.813200255985947</v>
      </c>
      <c r="J199">
        <v>73.632809435552531</v>
      </c>
      <c r="K199">
        <v>83.971128825943651</v>
      </c>
      <c r="L199">
        <v>93.439693314575564</v>
      </c>
      <c r="M199">
        <v>59.431818643796561</v>
      </c>
      <c r="N199">
        <v>82.433548572464289</v>
      </c>
      <c r="O199">
        <v>90.778821719794252</v>
      </c>
      <c r="P199">
        <v>94.538688913319277</v>
      </c>
      <c r="Q199">
        <v>94.544793556560975</v>
      </c>
      <c r="R199">
        <v>39.837665803931138</v>
      </c>
      <c r="S199">
        <v>57.304739523079107</v>
      </c>
      <c r="T199">
        <v>70.305111715662463</v>
      </c>
      <c r="U199">
        <v>80.338090479802119</v>
      </c>
      <c r="V199">
        <v>91.22806360182183</v>
      </c>
      <c r="W199" t="s">
        <v>152</v>
      </c>
      <c r="X199" t="s">
        <v>153</v>
      </c>
      <c r="Y199" t="s">
        <v>154</v>
      </c>
      <c r="Z199" t="s">
        <v>155</v>
      </c>
      <c r="AA199" t="s">
        <v>156</v>
      </c>
      <c r="AB199" t="s">
        <v>157</v>
      </c>
      <c r="AC199" t="s">
        <v>158</v>
      </c>
      <c r="AD199" t="s">
        <v>159</v>
      </c>
      <c r="AE199" t="s">
        <v>160</v>
      </c>
      <c r="AF199" t="s">
        <v>161</v>
      </c>
      <c r="AG199" t="s">
        <v>162</v>
      </c>
      <c r="AH199" t="s">
        <v>163</v>
      </c>
      <c r="AI199" t="s">
        <v>164</v>
      </c>
      <c r="AJ199" t="s">
        <v>165</v>
      </c>
      <c r="AK199" t="s">
        <v>166</v>
      </c>
      <c r="AL199" t="s">
        <v>167</v>
      </c>
      <c r="AM199" t="s">
        <v>168</v>
      </c>
      <c r="AN199" t="s">
        <v>169</v>
      </c>
      <c r="AO199" t="s">
        <v>170</v>
      </c>
      <c r="AP199">
        <v>84.158710941614984</v>
      </c>
      <c r="AQ199">
        <v>66.682320057994076</v>
      </c>
      <c r="AR199">
        <v>58.972193647965362</v>
      </c>
      <c r="AS199">
        <v>52.978979309193107</v>
      </c>
      <c r="AT199">
        <v>63.743274124964707</v>
      </c>
      <c r="AU199">
        <v>57.889564570415089</v>
      </c>
      <c r="AV199">
        <v>84.957317531546508</v>
      </c>
      <c r="AW199">
        <v>82.204083328534267</v>
      </c>
      <c r="AX199">
        <v>51.584843198041177</v>
      </c>
      <c r="AY199">
        <v>83.36126163004964</v>
      </c>
      <c r="AZ199">
        <v>32.791346178032967</v>
      </c>
      <c r="BA199">
        <v>59.765235532877107</v>
      </c>
      <c r="BB199">
        <v>95.119977070604705</v>
      </c>
      <c r="BC199">
        <v>50.929217080348231</v>
      </c>
      <c r="BD199">
        <v>64.576843876026032</v>
      </c>
      <c r="BE199">
        <v>75.361709012428648</v>
      </c>
      <c r="BF199">
        <v>57.166674265573491</v>
      </c>
      <c r="BG199">
        <v>84.485015672170931</v>
      </c>
      <c r="BH199">
        <v>79.038733088570865</v>
      </c>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row>
    <row r="200">
      <c r="A200" t="s">
        <v>405</v>
      </c>
      <c r="B200">
        <v>2005</v>
      </c>
      <c r="C200" t="s">
        <v>410</v>
      </c>
      <c r="D200">
        <v>69</v>
      </c>
      <c r="E200" t="s">
        <v>55</v>
      </c>
      <c r="F200" t="s">
        <v>48</v>
      </c>
      <c r="G200" t="s">
        <v>214</v>
      </c>
      <c r="H200">
        <v>58.132380327288281</v>
      </c>
      <c r="I200">
        <v>41.186799744014259</v>
      </c>
      <c r="J200">
        <v>26.367190564447359</v>
      </c>
      <c r="K200">
        <v>16.028871174056398</v>
      </c>
      <c r="L200">
        <v>6.5603066854244334</v>
      </c>
      <c r="M200">
        <v>40.568181356203603</v>
      </c>
      <c r="N200">
        <v>17.566451427535881</v>
      </c>
      <c r="O200">
        <v>9.2211782802058835</v>
      </c>
      <c r="P200">
        <v>5.4613110866807171</v>
      </c>
      <c r="Q200">
        <v>5.455206443439085</v>
      </c>
      <c r="R200">
        <v>60.162334196068883</v>
      </c>
      <c r="S200">
        <v>42.695260476920893</v>
      </c>
      <c r="T200">
        <v>29.69488828433747</v>
      </c>
      <c r="U200">
        <v>19.661909520197931</v>
      </c>
      <c r="V200">
        <v>8.7719363981780933</v>
      </c>
      <c r="W200" t="s">
        <v>152</v>
      </c>
      <c r="X200" t="s">
        <v>153</v>
      </c>
      <c r="Y200" t="s">
        <v>154</v>
      </c>
      <c r="Z200" t="s">
        <v>155</v>
      </c>
      <c r="AA200" t="s">
        <v>156</v>
      </c>
      <c r="AB200" t="s">
        <v>157</v>
      </c>
      <c r="AC200" t="s">
        <v>158</v>
      </c>
      <c r="AD200" t="s">
        <v>159</v>
      </c>
      <c r="AE200" t="s">
        <v>160</v>
      </c>
      <c r="AF200" t="s">
        <v>161</v>
      </c>
      <c r="AG200" t="s">
        <v>162</v>
      </c>
      <c r="AH200" t="s">
        <v>163</v>
      </c>
      <c r="AI200" t="s">
        <v>164</v>
      </c>
      <c r="AJ200" t="s">
        <v>165</v>
      </c>
      <c r="AK200" t="s">
        <v>166</v>
      </c>
      <c r="AL200" t="s">
        <v>167</v>
      </c>
      <c r="AM200" t="s">
        <v>168</v>
      </c>
      <c r="AN200" t="s">
        <v>169</v>
      </c>
      <c r="AO200" t="s">
        <v>170</v>
      </c>
      <c r="AP200">
        <v>15.841289058384939</v>
      </c>
      <c r="AQ200">
        <v>33.317679942006038</v>
      </c>
      <c r="AR200">
        <v>41.027806352034872</v>
      </c>
      <c r="AS200">
        <v>47.021020690806729</v>
      </c>
      <c r="AT200">
        <v>36.256725875035357</v>
      </c>
      <c r="AU200">
        <v>42.110435429584903</v>
      </c>
      <c r="AV200">
        <v>15.04268246845341</v>
      </c>
      <c r="AW200">
        <v>17.795916671465751</v>
      </c>
      <c r="AX200">
        <v>48.41515680195883</v>
      </c>
      <c r="AY200">
        <v>16.63873836995047</v>
      </c>
      <c r="AZ200">
        <v>67.208653821967005</v>
      </c>
      <c r="BA200">
        <v>40.234764467122567</v>
      </c>
      <c r="BB200">
        <v>4.8800229293952908</v>
      </c>
      <c r="BC200">
        <v>49.070782919651727</v>
      </c>
      <c r="BD200">
        <v>35.423156123973897</v>
      </c>
      <c r="BE200">
        <v>24.63829098757137</v>
      </c>
      <c r="BF200">
        <v>42.833325734426303</v>
      </c>
      <c r="BG200">
        <v>15.514984327829101</v>
      </c>
      <c r="BH200">
        <v>20.961266911429099</v>
      </c>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row>
    <row r="201">
      <c r="A201" t="s">
        <v>405</v>
      </c>
      <c r="B201">
        <v>2005</v>
      </c>
      <c r="C201" t="s">
        <v>410</v>
      </c>
      <c r="D201">
        <v>70</v>
      </c>
      <c r="E201" t="s">
        <v>174</v>
      </c>
      <c r="F201" t="s">
        <v>49</v>
      </c>
      <c r="G201" t="s">
        <v>214</v>
      </c>
      <c r="H201">
        <v>30.139025205630109</v>
      </c>
      <c r="I201">
        <v>49.040325606107288</v>
      </c>
      <c r="J201">
        <v>62.387937504573912</v>
      </c>
      <c r="K201">
        <v>73.489531013769366</v>
      </c>
      <c r="L201">
        <v>88.199888762165187</v>
      </c>
      <c r="M201">
        <v>51.115713220263864</v>
      </c>
      <c r="N201">
        <v>77.219016411340561</v>
      </c>
      <c r="O201">
        <v>88.638755805732245</v>
      </c>
      <c r="P201">
        <v>93.695147264783145</v>
      </c>
      <c r="Q201">
        <v>94.341075321615193</v>
      </c>
      <c r="R201">
        <v>28.00645258072521</v>
      </c>
      <c r="S201">
        <v>47.401807817094017</v>
      </c>
      <c r="T201">
        <v>58.433234015984517</v>
      </c>
      <c r="U201">
        <v>68.848686995336507</v>
      </c>
      <c r="V201">
        <v>82.09365894437299</v>
      </c>
      <c r="W201" t="s">
        <v>152</v>
      </c>
      <c r="X201" t="s">
        <v>153</v>
      </c>
      <c r="Y201" t="s">
        <v>154</v>
      </c>
      <c r="Z201" t="s">
        <v>155</v>
      </c>
      <c r="AA201" t="s">
        <v>156</v>
      </c>
      <c r="AB201" t="s">
        <v>157</v>
      </c>
      <c r="AC201" t="s">
        <v>158</v>
      </c>
      <c r="AD201" t="s">
        <v>159</v>
      </c>
      <c r="AE201" t="s">
        <v>160</v>
      </c>
      <c r="AF201" t="s">
        <v>161</v>
      </c>
      <c r="AG201" t="s">
        <v>162</v>
      </c>
      <c r="AH201" t="s">
        <v>163</v>
      </c>
      <c r="AI201" t="s">
        <v>164</v>
      </c>
      <c r="AJ201" t="s">
        <v>165</v>
      </c>
      <c r="AK201" t="s">
        <v>166</v>
      </c>
      <c r="AL201" t="s">
        <v>167</v>
      </c>
      <c r="AM201" t="s">
        <v>168</v>
      </c>
      <c r="AN201" t="s">
        <v>169</v>
      </c>
      <c r="AO201" t="s">
        <v>170</v>
      </c>
      <c r="AP201">
        <v>80.46313284312896</v>
      </c>
      <c r="AQ201">
        <v>60.180259262929489</v>
      </c>
      <c r="AR201">
        <v>44.079772895051853</v>
      </c>
      <c r="AS201">
        <v>26.278210447383291</v>
      </c>
      <c r="AT201">
        <v>61.645328420995568</v>
      </c>
      <c r="AU201">
        <v>28.157589083174059</v>
      </c>
      <c r="AV201">
        <v>79.579714303891976</v>
      </c>
      <c r="AW201">
        <v>71.303076524405284</v>
      </c>
      <c r="AX201">
        <v>41.045378665941399</v>
      </c>
      <c r="AY201">
        <v>77.860459341112985</v>
      </c>
      <c r="AZ201">
        <v>25.855760178429541</v>
      </c>
      <c r="BA201">
        <v>55.428989288671993</v>
      </c>
      <c r="BB201">
        <v>90.168743258277388</v>
      </c>
      <c r="BC201">
        <v>46.17326255431017</v>
      </c>
      <c r="BD201">
        <v>55.98946191085696</v>
      </c>
      <c r="BE201">
        <v>70.197594377289107</v>
      </c>
      <c r="BF201">
        <v>41.070531981080109</v>
      </c>
      <c r="BG201">
        <v>81.381448165531737</v>
      </c>
      <c r="BH201">
        <v>77.35985160236369</v>
      </c>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row>
    <row r="202">
      <c r="A202" t="s">
        <v>405</v>
      </c>
      <c r="B202">
        <v>2005</v>
      </c>
      <c r="C202" t="s">
        <v>410</v>
      </c>
      <c r="D202">
        <v>71</v>
      </c>
      <c r="E202" t="s">
        <v>174</v>
      </c>
      <c r="F202" t="s">
        <v>48</v>
      </c>
      <c r="G202" t="s">
        <v>214</v>
      </c>
      <c r="H202">
        <v>31.45309137918391</v>
      </c>
      <c r="I202">
        <v>21.283928985085911</v>
      </c>
      <c r="J202">
        <v>14.626380219042259</v>
      </c>
      <c r="K202">
        <v>8.8806985388509805</v>
      </c>
      <c r="L202">
        <v>4.5687703605841614</v>
      </c>
      <c r="M202">
        <v>22.281877346020899</v>
      </c>
      <c r="N202">
        <v>11.4648696080879</v>
      </c>
      <c r="O202">
        <v>6.6876169577762088</v>
      </c>
      <c r="P202">
        <v>4.0531781109396183</v>
      </c>
      <c r="Q202">
        <v>5.4050996453632836</v>
      </c>
      <c r="R202">
        <v>32.325541096292064</v>
      </c>
      <c r="S202">
        <v>22.5551527527468</v>
      </c>
      <c r="T202">
        <v>15.279469007608</v>
      </c>
      <c r="U202">
        <v>11.36438947481755</v>
      </c>
      <c r="V202">
        <v>4.902625088064501</v>
      </c>
      <c r="W202" t="s">
        <v>152</v>
      </c>
      <c r="X202" t="s">
        <v>153</v>
      </c>
      <c r="Y202" t="s">
        <v>154</v>
      </c>
      <c r="Z202" t="s">
        <v>155</v>
      </c>
      <c r="AA202" t="s">
        <v>156</v>
      </c>
      <c r="AB202" t="s">
        <v>157</v>
      </c>
      <c r="AC202" t="s">
        <v>158</v>
      </c>
      <c r="AD202" t="s">
        <v>159</v>
      </c>
      <c r="AE202" t="s">
        <v>160</v>
      </c>
      <c r="AF202" t="s">
        <v>161</v>
      </c>
      <c r="AG202" t="s">
        <v>162</v>
      </c>
      <c r="AH202" t="s">
        <v>163</v>
      </c>
      <c r="AI202" t="s">
        <v>164</v>
      </c>
      <c r="AJ202" t="s">
        <v>165</v>
      </c>
      <c r="AK202" t="s">
        <v>166</v>
      </c>
      <c r="AL202" t="s">
        <v>167</v>
      </c>
      <c r="AM202" t="s">
        <v>168</v>
      </c>
      <c r="AN202" t="s">
        <v>169</v>
      </c>
      <c r="AO202" t="s">
        <v>170</v>
      </c>
      <c r="AP202">
        <v>5.3176131850954356</v>
      </c>
      <c r="AQ202">
        <v>11.099484035357181</v>
      </c>
      <c r="AR202">
        <v>28.044990573192749</v>
      </c>
      <c r="AS202">
        <v>24.30652193418468</v>
      </c>
      <c r="AT202">
        <v>21.89988640426181</v>
      </c>
      <c r="AU202">
        <v>18.830990852253201</v>
      </c>
      <c r="AV202">
        <v>4.6852984308157817</v>
      </c>
      <c r="AW202">
        <v>5.1130105156650094</v>
      </c>
      <c r="AX202">
        <v>20.545786761766259</v>
      </c>
      <c r="AY202">
        <v>10.360163782140519</v>
      </c>
      <c r="AZ202">
        <v>14.56797714510429</v>
      </c>
      <c r="BA202">
        <v>35.699696730907412</v>
      </c>
      <c r="BB202">
        <v>4.7330458353987357</v>
      </c>
      <c r="BC202">
        <v>11.64647325562883</v>
      </c>
      <c r="BD202">
        <v>32.512275891263677</v>
      </c>
      <c r="BE202">
        <v>12.55882426730621</v>
      </c>
      <c r="BF202">
        <v>21.775443884802499</v>
      </c>
      <c r="BG202">
        <v>14.8459449654636</v>
      </c>
      <c r="BH202">
        <v>9.6954835242630342</v>
      </c>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row>
    <row r="203">
      <c r="A203" t="s">
        <v>405</v>
      </c>
      <c r="B203">
        <v>2005</v>
      </c>
      <c r="C203" t="s">
        <v>410</v>
      </c>
      <c r="D203">
        <v>72</v>
      </c>
      <c r="E203" t="s">
        <v>174</v>
      </c>
      <c r="F203" t="s">
        <v>191</v>
      </c>
      <c r="G203" t="s">
        <v>214</v>
      </c>
      <c r="H203">
        <v>38.40788341518607</v>
      </c>
      <c r="I203">
        <v>29.675745408806971</v>
      </c>
      <c r="J203">
        <v>22.98568227638361</v>
      </c>
      <c r="K203">
        <v>17.62977044737956</v>
      </c>
      <c r="L203">
        <v>7.231340877250628</v>
      </c>
      <c r="M203">
        <v>26.602409433715291</v>
      </c>
      <c r="N203">
        <v>11.316113980571719</v>
      </c>
      <c r="O203">
        <v>4.6736272364916891</v>
      </c>
      <c r="P203">
        <v>2.2516746242772352</v>
      </c>
      <c r="Q203">
        <v>0.2538250330215821</v>
      </c>
      <c r="R203">
        <v>39.668006322982748</v>
      </c>
      <c r="S203">
        <v>30.043039430159141</v>
      </c>
      <c r="T203">
        <v>26.28729697640749</v>
      </c>
      <c r="U203">
        <v>19.78692352984606</v>
      </c>
      <c r="V203">
        <v>13.003715967562551</v>
      </c>
      <c r="W203" t="s">
        <v>152</v>
      </c>
      <c r="X203" t="s">
        <v>153</v>
      </c>
      <c r="Y203" t="s">
        <v>154</v>
      </c>
      <c r="Z203" t="s">
        <v>155</v>
      </c>
      <c r="AA203" t="s">
        <v>156</v>
      </c>
      <c r="AB203" t="s">
        <v>157</v>
      </c>
      <c r="AC203" t="s">
        <v>158</v>
      </c>
      <c r="AD203" t="s">
        <v>159</v>
      </c>
      <c r="AE203" t="s">
        <v>160</v>
      </c>
      <c r="AF203" t="s">
        <v>161</v>
      </c>
      <c r="AG203" t="s">
        <v>162</v>
      </c>
      <c r="AH203" t="s">
        <v>163</v>
      </c>
      <c r="AI203" t="s">
        <v>164</v>
      </c>
      <c r="AJ203" t="s">
        <v>165</v>
      </c>
      <c r="AK203" t="s">
        <v>166</v>
      </c>
      <c r="AL203" t="s">
        <v>167</v>
      </c>
      <c r="AM203" t="s">
        <v>168</v>
      </c>
      <c r="AN203" t="s">
        <v>169</v>
      </c>
      <c r="AO203" t="s">
        <v>170</v>
      </c>
      <c r="AP203">
        <v>14.219253971775419</v>
      </c>
      <c r="AQ203">
        <v>28.720256701713438</v>
      </c>
      <c r="AR203">
        <v>27.875236531755689</v>
      </c>
      <c r="AS203">
        <v>49.415267618431827</v>
      </c>
      <c r="AT203">
        <v>16.454785174742671</v>
      </c>
      <c r="AU203">
        <v>53.011420064572732</v>
      </c>
      <c r="AV203">
        <v>15.73498726529221</v>
      </c>
      <c r="AW203">
        <v>23.583912959929581</v>
      </c>
      <c r="AX203">
        <v>38.408834572292363</v>
      </c>
      <c r="AY203">
        <v>11.779376876746589</v>
      </c>
      <c r="AZ203">
        <v>59.576262676466051</v>
      </c>
      <c r="BA203">
        <v>8.8713139804202967</v>
      </c>
      <c r="BB203">
        <v>5.0982109063238257</v>
      </c>
      <c r="BC203">
        <v>42.180264190060917</v>
      </c>
      <c r="BD203">
        <v>11.49826219787928</v>
      </c>
      <c r="BE203">
        <v>17.243581355404711</v>
      </c>
      <c r="BF203">
        <v>37.154024134117201</v>
      </c>
      <c r="BG203">
        <v>3.772606869004743</v>
      </c>
      <c r="BH203">
        <v>12.944664873373229</v>
      </c>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row>
    <row r="204">
      <c r="A204" t="s">
        <v>405</v>
      </c>
      <c r="B204">
        <v>2005</v>
      </c>
      <c r="C204" t="s">
        <v>410</v>
      </c>
      <c r="D204">
        <v>73</v>
      </c>
      <c r="E204" t="s">
        <v>53</v>
      </c>
      <c r="F204" t="s">
        <v>191</v>
      </c>
      <c r="G204" t="s">
        <v>214</v>
      </c>
      <c r="H204">
        <v>100</v>
      </c>
      <c r="I204">
        <v>100</v>
      </c>
      <c r="J204">
        <v>100</v>
      </c>
      <c r="K204">
        <v>100</v>
      </c>
      <c r="L204">
        <v>100</v>
      </c>
      <c r="M204">
        <v>100</v>
      </c>
      <c r="N204">
        <v>100</v>
      </c>
      <c r="O204">
        <v>100</v>
      </c>
      <c r="P204">
        <v>100</v>
      </c>
      <c r="Q204">
        <v>100</v>
      </c>
      <c r="R204">
        <v>100</v>
      </c>
      <c r="S204">
        <v>100</v>
      </c>
      <c r="T204">
        <v>100</v>
      </c>
      <c r="U204">
        <v>100</v>
      </c>
      <c r="V204">
        <v>100</v>
      </c>
      <c r="W204" t="s">
        <v>152</v>
      </c>
      <c r="X204" t="s">
        <v>153</v>
      </c>
      <c r="Y204" t="s">
        <v>154</v>
      </c>
      <c r="Z204" t="s">
        <v>155</v>
      </c>
      <c r="AA204" t="s">
        <v>156</v>
      </c>
      <c r="AB204" t="s">
        <v>157</v>
      </c>
      <c r="AC204" t="s">
        <v>158</v>
      </c>
      <c r="AD204" t="s">
        <v>159</v>
      </c>
      <c r="AE204" t="s">
        <v>160</v>
      </c>
      <c r="AF204" t="s">
        <v>161</v>
      </c>
      <c r="AG204" t="s">
        <v>162</v>
      </c>
      <c r="AH204" t="s">
        <v>163</v>
      </c>
      <c r="AI204" t="s">
        <v>164</v>
      </c>
      <c r="AJ204" t="s">
        <v>165</v>
      </c>
      <c r="AK204" t="s">
        <v>166</v>
      </c>
      <c r="AL204" t="s">
        <v>167</v>
      </c>
      <c r="AM204" t="s">
        <v>168</v>
      </c>
      <c r="AN204" t="s">
        <v>169</v>
      </c>
      <c r="AO204" t="s">
        <v>170</v>
      </c>
      <c r="AP204">
        <v>100</v>
      </c>
      <c r="AQ204">
        <v>100</v>
      </c>
      <c r="AR204">
        <v>100</v>
      </c>
      <c r="AS204">
        <v>100</v>
      </c>
      <c r="AT204">
        <v>100</v>
      </c>
      <c r="AU204">
        <v>100</v>
      </c>
      <c r="AV204">
        <v>100</v>
      </c>
      <c r="AW204">
        <v>100</v>
      </c>
      <c r="AX204">
        <v>100</v>
      </c>
      <c r="AY204">
        <v>100</v>
      </c>
      <c r="AZ204">
        <v>100</v>
      </c>
      <c r="BA204">
        <v>100</v>
      </c>
      <c r="BB204">
        <v>100</v>
      </c>
      <c r="BC204">
        <v>100</v>
      </c>
      <c r="BD204">
        <v>100</v>
      </c>
      <c r="BE204">
        <v>100</v>
      </c>
      <c r="BF204">
        <v>100</v>
      </c>
      <c r="BG204">
        <v>100</v>
      </c>
      <c r="BH204">
        <v>100</v>
      </c>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row>
    <row r="205">
      <c r="A205" t="s">
        <v>405</v>
      </c>
      <c r="B205">
        <v>2005</v>
      </c>
      <c r="C205" t="s">
        <v>410</v>
      </c>
      <c r="D205">
        <v>74</v>
      </c>
      <c r="E205" t="s">
        <v>52</v>
      </c>
      <c r="F205" t="s">
        <v>191</v>
      </c>
      <c r="G205" t="s">
        <v>214</v>
      </c>
      <c r="H205">
        <v>100</v>
      </c>
      <c r="I205">
        <v>100</v>
      </c>
      <c r="J205">
        <v>100</v>
      </c>
      <c r="K205">
        <v>100</v>
      </c>
      <c r="L205">
        <v>100</v>
      </c>
      <c r="M205">
        <v>100</v>
      </c>
      <c r="N205">
        <v>100</v>
      </c>
      <c r="O205">
        <v>100</v>
      </c>
      <c r="P205">
        <v>100</v>
      </c>
      <c r="Q205">
        <v>100</v>
      </c>
      <c r="R205">
        <v>100</v>
      </c>
      <c r="S205">
        <v>100</v>
      </c>
      <c r="T205">
        <v>100</v>
      </c>
      <c r="U205">
        <v>100</v>
      </c>
      <c r="V205">
        <v>100</v>
      </c>
      <c r="W205" t="s">
        <v>152</v>
      </c>
      <c r="X205" t="s">
        <v>153</v>
      </c>
      <c r="Y205" t="s">
        <v>154</v>
      </c>
      <c r="Z205" t="s">
        <v>155</v>
      </c>
      <c r="AA205" t="s">
        <v>156</v>
      </c>
      <c r="AB205" t="s">
        <v>157</v>
      </c>
      <c r="AC205" t="s">
        <v>158</v>
      </c>
      <c r="AD205" t="s">
        <v>159</v>
      </c>
      <c r="AE205" t="s">
        <v>160</v>
      </c>
      <c r="AF205" t="s">
        <v>161</v>
      </c>
      <c r="AG205" t="s">
        <v>162</v>
      </c>
      <c r="AH205" t="s">
        <v>163</v>
      </c>
      <c r="AI205" t="s">
        <v>164</v>
      </c>
      <c r="AJ205" t="s">
        <v>165</v>
      </c>
      <c r="AK205" t="s">
        <v>166</v>
      </c>
      <c r="AL205" t="s">
        <v>167</v>
      </c>
      <c r="AM205" t="s">
        <v>168</v>
      </c>
      <c r="AN205" t="s">
        <v>169</v>
      </c>
      <c r="AO205" t="s">
        <v>170</v>
      </c>
      <c r="AP205">
        <v>100</v>
      </c>
      <c r="AQ205">
        <v>100</v>
      </c>
      <c r="AR205">
        <v>100</v>
      </c>
      <c r="AS205">
        <v>100</v>
      </c>
      <c r="AT205">
        <v>100</v>
      </c>
      <c r="AU205">
        <v>100</v>
      </c>
      <c r="AV205">
        <v>100</v>
      </c>
      <c r="AW205">
        <v>100</v>
      </c>
      <c r="AX205">
        <v>100</v>
      </c>
      <c r="AY205">
        <v>100</v>
      </c>
      <c r="AZ205">
        <v>100</v>
      </c>
      <c r="BA205">
        <v>100</v>
      </c>
      <c r="BB205">
        <v>100</v>
      </c>
      <c r="BC205">
        <v>100</v>
      </c>
      <c r="BD205">
        <v>100</v>
      </c>
      <c r="BE205">
        <v>100</v>
      </c>
      <c r="BF205">
        <v>100</v>
      </c>
      <c r="BG205">
        <v>100</v>
      </c>
      <c r="BH205">
        <v>100</v>
      </c>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row>
    <row r="206">
      <c r="A206" t="s">
        <v>405</v>
      </c>
      <c r="B206">
        <v>2005</v>
      </c>
      <c r="C206" t="s">
        <v>410</v>
      </c>
      <c r="D206">
        <v>75</v>
      </c>
      <c r="E206" t="s">
        <v>175</v>
      </c>
      <c r="F206" t="s">
        <v>191</v>
      </c>
      <c r="G206" t="s">
        <v>214</v>
      </c>
      <c r="H206">
        <v>100</v>
      </c>
      <c r="I206">
        <v>100</v>
      </c>
      <c r="J206">
        <v>100</v>
      </c>
      <c r="K206">
        <v>100</v>
      </c>
      <c r="L206">
        <v>100</v>
      </c>
      <c r="M206">
        <v>100</v>
      </c>
      <c r="N206">
        <v>100</v>
      </c>
      <c r="O206">
        <v>100</v>
      </c>
      <c r="P206">
        <v>100</v>
      </c>
      <c r="Q206">
        <v>100</v>
      </c>
      <c r="R206">
        <v>100</v>
      </c>
      <c r="S206">
        <v>100</v>
      </c>
      <c r="T206">
        <v>100</v>
      </c>
      <c r="U206">
        <v>100</v>
      </c>
      <c r="V206">
        <v>100</v>
      </c>
      <c r="W206" t="s">
        <v>152</v>
      </c>
      <c r="X206" t="s">
        <v>153</v>
      </c>
      <c r="Y206" t="s">
        <v>154</v>
      </c>
      <c r="Z206" t="s">
        <v>155</v>
      </c>
      <c r="AA206" t="s">
        <v>156</v>
      </c>
      <c r="AB206" t="s">
        <v>157</v>
      </c>
      <c r="AC206" t="s">
        <v>158</v>
      </c>
      <c r="AD206" t="s">
        <v>159</v>
      </c>
      <c r="AE206" t="s">
        <v>160</v>
      </c>
      <c r="AF206" t="s">
        <v>161</v>
      </c>
      <c r="AG206" t="s">
        <v>162</v>
      </c>
      <c r="AH206" t="s">
        <v>163</v>
      </c>
      <c r="AI206" t="s">
        <v>164</v>
      </c>
      <c r="AJ206" t="s">
        <v>165</v>
      </c>
      <c r="AK206" t="s">
        <v>166</v>
      </c>
      <c r="AL206" t="s">
        <v>167</v>
      </c>
      <c r="AM206" t="s">
        <v>168</v>
      </c>
      <c r="AN206" t="s">
        <v>169</v>
      </c>
      <c r="AO206" t="s">
        <v>170</v>
      </c>
      <c r="AP206">
        <v>100</v>
      </c>
      <c r="AQ206">
        <v>100</v>
      </c>
      <c r="AR206">
        <v>100</v>
      </c>
      <c r="AS206">
        <v>100</v>
      </c>
      <c r="AT206">
        <v>100</v>
      </c>
      <c r="AU206">
        <v>100</v>
      </c>
      <c r="AV206">
        <v>100</v>
      </c>
      <c r="AW206">
        <v>100</v>
      </c>
      <c r="AX206">
        <v>100</v>
      </c>
      <c r="AY206">
        <v>100</v>
      </c>
      <c r="AZ206">
        <v>100</v>
      </c>
      <c r="BA206">
        <v>100</v>
      </c>
      <c r="BB206">
        <v>100</v>
      </c>
      <c r="BC206">
        <v>100</v>
      </c>
      <c r="BD206">
        <v>100</v>
      </c>
      <c r="BE206">
        <v>100</v>
      </c>
      <c r="BF206">
        <v>100</v>
      </c>
      <c r="BG206">
        <v>100</v>
      </c>
      <c r="BH206">
        <v>100</v>
      </c>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row>
    <row r="207">
      <c r="A207" t="s">
        <v>405</v>
      </c>
      <c r="B207">
        <v>2005</v>
      </c>
      <c r="C207" t="s">
        <v>410</v>
      </c>
      <c r="D207">
        <v>76</v>
      </c>
      <c r="E207" t="s">
        <v>176</v>
      </c>
      <c r="F207" t="s">
        <v>191</v>
      </c>
      <c r="G207" t="s">
        <v>214</v>
      </c>
      <c r="H207">
        <v>100</v>
      </c>
      <c r="I207">
        <v>100</v>
      </c>
      <c r="J207">
        <v>100</v>
      </c>
      <c r="K207">
        <v>100</v>
      </c>
      <c r="L207">
        <v>100</v>
      </c>
      <c r="M207">
        <v>100</v>
      </c>
      <c r="N207">
        <v>100</v>
      </c>
      <c r="O207">
        <v>100</v>
      </c>
      <c r="P207">
        <v>100</v>
      </c>
      <c r="Q207">
        <v>100</v>
      </c>
      <c r="R207">
        <v>100</v>
      </c>
      <c r="S207">
        <v>100</v>
      </c>
      <c r="T207">
        <v>100</v>
      </c>
      <c r="U207">
        <v>100</v>
      </c>
      <c r="V207">
        <v>100</v>
      </c>
      <c r="W207" t="s">
        <v>152</v>
      </c>
      <c r="X207" t="s">
        <v>153</v>
      </c>
      <c r="Y207" t="s">
        <v>154</v>
      </c>
      <c r="Z207" t="s">
        <v>155</v>
      </c>
      <c r="AA207" t="s">
        <v>156</v>
      </c>
      <c r="AB207" t="s">
        <v>157</v>
      </c>
      <c r="AC207" t="s">
        <v>158</v>
      </c>
      <c r="AD207" t="s">
        <v>159</v>
      </c>
      <c r="AE207" t="s">
        <v>160</v>
      </c>
      <c r="AF207" t="s">
        <v>161</v>
      </c>
      <c r="AG207" t="s">
        <v>162</v>
      </c>
      <c r="AH207" t="s">
        <v>163</v>
      </c>
      <c r="AI207" t="s">
        <v>164</v>
      </c>
      <c r="AJ207" t="s">
        <v>165</v>
      </c>
      <c r="AK207" t="s">
        <v>166</v>
      </c>
      <c r="AL207" t="s">
        <v>167</v>
      </c>
      <c r="AM207" t="s">
        <v>168</v>
      </c>
      <c r="AN207" t="s">
        <v>169</v>
      </c>
      <c r="AO207" t="s">
        <v>170</v>
      </c>
      <c r="AP207">
        <v>100</v>
      </c>
      <c r="AQ207">
        <v>100</v>
      </c>
      <c r="AR207">
        <v>100</v>
      </c>
      <c r="AS207">
        <v>100</v>
      </c>
      <c r="AT207">
        <v>100</v>
      </c>
      <c r="AU207">
        <v>100</v>
      </c>
      <c r="AV207">
        <v>100</v>
      </c>
      <c r="AW207">
        <v>100</v>
      </c>
      <c r="AX207">
        <v>100</v>
      </c>
      <c r="AY207">
        <v>100</v>
      </c>
      <c r="AZ207">
        <v>100</v>
      </c>
      <c r="BA207">
        <v>100</v>
      </c>
      <c r="BB207">
        <v>100</v>
      </c>
      <c r="BC207">
        <v>100</v>
      </c>
      <c r="BD207">
        <v>100</v>
      </c>
      <c r="BE207">
        <v>100</v>
      </c>
      <c r="BF207">
        <v>100</v>
      </c>
      <c r="BG207">
        <v>100</v>
      </c>
      <c r="BH207">
        <v>100</v>
      </c>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row>
    <row r="208">
      <c r="A208" t="s">
        <v>405</v>
      </c>
      <c r="B208">
        <v>2005</v>
      </c>
      <c r="C208" t="s">
        <v>410</v>
      </c>
      <c r="D208">
        <v>122</v>
      </c>
      <c r="E208" t="s">
        <v>18</v>
      </c>
      <c r="F208" t="s">
        <v>14</v>
      </c>
      <c r="G208" t="s">
        <v>430</v>
      </c>
      <c r="H208">
        <v>2.7072556172803139</v>
      </c>
      <c r="I208">
        <v>6.3989586619711893</v>
      </c>
      <c r="J208">
        <v>11.95163882820775</v>
      </c>
      <c r="K208">
        <v>32.112158643811753</v>
      </c>
      <c r="L208">
        <v>85.983826286291531</v>
      </c>
      <c r="M208">
        <v>7.0626965208511638</v>
      </c>
      <c r="N208">
        <v>40.594990022046993</v>
      </c>
      <c r="O208">
        <v>83.290133079981928</v>
      </c>
      <c r="P208">
        <v>97.309242594970428</v>
      </c>
      <c r="Q208">
        <v>100.0000000000001</v>
      </c>
      <c r="R208">
        <v>2.8762571925799212</v>
      </c>
      <c r="S208">
        <v>5.5481310467702478</v>
      </c>
      <c r="T208">
        <v>8.8512512249198583</v>
      </c>
      <c r="U208">
        <v>20.71846274957274</v>
      </c>
      <c r="V208">
        <v>66.837354026807759</v>
      </c>
      <c r="W208" t="s">
        <v>152</v>
      </c>
      <c r="X208" t="s">
        <v>153</v>
      </c>
      <c r="Y208" t="s">
        <v>154</v>
      </c>
      <c r="Z208" t="s">
        <v>155</v>
      </c>
      <c r="AA208" t="s">
        <v>156</v>
      </c>
      <c r="AB208" t="s">
        <v>157</v>
      </c>
      <c r="AC208" t="s">
        <v>158</v>
      </c>
      <c r="AD208" t="s">
        <v>159</v>
      </c>
      <c r="AE208" t="s">
        <v>160</v>
      </c>
      <c r="AF208" t="s">
        <v>161</v>
      </c>
      <c r="AG208" t="s">
        <v>162</v>
      </c>
      <c r="AH208" t="s">
        <v>163</v>
      </c>
      <c r="AI208" t="s">
        <v>164</v>
      </c>
      <c r="AJ208" t="s">
        <v>165</v>
      </c>
      <c r="AK208" t="s">
        <v>166</v>
      </c>
      <c r="AL208" t="s">
        <v>167</v>
      </c>
      <c r="AM208" t="s">
        <v>168</v>
      </c>
      <c r="AN208" t="s">
        <v>169</v>
      </c>
      <c r="AO208" t="s">
        <v>170</v>
      </c>
      <c r="AP208">
        <v>21.69574607992595</v>
      </c>
      <c r="AQ208">
        <v>40.823565190101299</v>
      </c>
      <c r="AR208">
        <v>19.697180983063429</v>
      </c>
      <c r="AS208">
        <v>14.87556449079422</v>
      </c>
      <c r="AT208">
        <v>14.568507208043981</v>
      </c>
      <c r="AU208">
        <v>23.078082933436431</v>
      </c>
      <c r="AV208">
        <v>18.13541194129424</v>
      </c>
      <c r="AW208">
        <v>36.456096249462163</v>
      </c>
      <c r="AX208">
        <v>19.924240291125599</v>
      </c>
      <c r="AY208">
        <v>32.330804132670231</v>
      </c>
      <c r="AZ208">
        <v>14.238276401498689</v>
      </c>
      <c r="BA208">
        <v>11.66753012956714</v>
      </c>
      <c r="BB208">
        <v>85.520132403094834</v>
      </c>
      <c r="BC208">
        <v>13.6805522936794</v>
      </c>
      <c r="BD208">
        <v>14.062654850615811</v>
      </c>
      <c r="BE208">
        <v>13.13773025820432</v>
      </c>
      <c r="BF208">
        <v>19.722442020674009</v>
      </c>
      <c r="BG208">
        <v>16.3238444967064</v>
      </c>
      <c r="BH208">
        <v>22.17007202988481</v>
      </c>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row>
    <row r="209">
      <c r="A209" t="s">
        <v>405</v>
      </c>
      <c r="B209">
        <v>2005</v>
      </c>
      <c r="C209" t="s">
        <v>410</v>
      </c>
      <c r="D209">
        <v>123</v>
      </c>
      <c r="E209" t="s">
        <v>18</v>
      </c>
      <c r="F209" t="s">
        <v>51</v>
      </c>
      <c r="G209" t="s">
        <v>214</v>
      </c>
      <c r="H209">
        <v>97.29274438271969</v>
      </c>
      <c r="I209">
        <v>93.601041338028807</v>
      </c>
      <c r="J209">
        <v>88.048361171792251</v>
      </c>
      <c r="K209">
        <v>67.887841356188247</v>
      </c>
      <c r="L209">
        <v>14.01617371370847</v>
      </c>
      <c r="M209">
        <v>92.937303479148838</v>
      </c>
      <c r="N209">
        <v>59.405009977953007</v>
      </c>
      <c r="O209">
        <v>16.709866920018069</v>
      </c>
      <c r="P209">
        <v>2.6907574050295722</v>
      </c>
      <c r="Q209">
        <v>0</v>
      </c>
      <c r="R209">
        <v>97.123742807420072</v>
      </c>
      <c r="S209">
        <v>94.451868953229749</v>
      </c>
      <c r="T209">
        <v>91.148748775080136</v>
      </c>
      <c r="U209">
        <v>79.281537250427263</v>
      </c>
      <c r="V209">
        <v>33.162645973192241</v>
      </c>
      <c r="W209" t="s">
        <v>152</v>
      </c>
      <c r="X209" t="s">
        <v>153</v>
      </c>
      <c r="Y209" t="s">
        <v>154</v>
      </c>
      <c r="Z209" t="s">
        <v>155</v>
      </c>
      <c r="AA209" t="s">
        <v>156</v>
      </c>
      <c r="AB209" t="s">
        <v>157</v>
      </c>
      <c r="AC209" t="s">
        <v>158</v>
      </c>
      <c r="AD209" t="s">
        <v>159</v>
      </c>
      <c r="AE209" t="s">
        <v>160</v>
      </c>
      <c r="AF209" t="s">
        <v>161</v>
      </c>
      <c r="AG209" t="s">
        <v>162</v>
      </c>
      <c r="AH209" t="s">
        <v>163</v>
      </c>
      <c r="AI209" t="s">
        <v>164</v>
      </c>
      <c r="AJ209" t="s">
        <v>165</v>
      </c>
      <c r="AK209" t="s">
        <v>166</v>
      </c>
      <c r="AL209" t="s">
        <v>167</v>
      </c>
      <c r="AM209" t="s">
        <v>168</v>
      </c>
      <c r="AN209" t="s">
        <v>169</v>
      </c>
      <c r="AO209" t="s">
        <v>170</v>
      </c>
      <c r="AP209">
        <v>78.304253920074046</v>
      </c>
      <c r="AQ209">
        <v>59.176434809898701</v>
      </c>
      <c r="AR209">
        <v>80.302819016936567</v>
      </c>
      <c r="AS209">
        <v>85.124435509205782</v>
      </c>
      <c r="AT209">
        <v>85.431492791956018</v>
      </c>
      <c r="AU209">
        <v>76.921917066563566</v>
      </c>
      <c r="AV209">
        <v>81.864588058705763</v>
      </c>
      <c r="AW209">
        <v>63.543903750537837</v>
      </c>
      <c r="AX209">
        <v>80.075759708874401</v>
      </c>
      <c r="AY209">
        <v>67.669195867329762</v>
      </c>
      <c r="AZ209">
        <v>85.76172359850132</v>
      </c>
      <c r="BA209">
        <v>88.33246987043286</v>
      </c>
      <c r="BB209">
        <v>14.479867596905169</v>
      </c>
      <c r="BC209">
        <v>86.319447706320602</v>
      </c>
      <c r="BD209">
        <v>85.9373451493842</v>
      </c>
      <c r="BE209">
        <v>86.862269741795672</v>
      </c>
      <c r="BF209">
        <v>80.277557979325991</v>
      </c>
      <c r="BG209">
        <v>83.6761555032936</v>
      </c>
      <c r="BH209">
        <v>77.829927970115193</v>
      </c>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row>
    <row r="210">
      <c r="A210" t="s">
        <v>405</v>
      </c>
      <c r="B210">
        <v>2005</v>
      </c>
      <c r="C210" t="s">
        <v>410</v>
      </c>
      <c r="D210">
        <v>124</v>
      </c>
      <c r="E210" t="s">
        <v>50</v>
      </c>
      <c r="F210" t="s">
        <v>15</v>
      </c>
      <c r="G210" t="s">
        <v>431</v>
      </c>
      <c r="H210">
        <v>1.7888905692009061</v>
      </c>
      <c r="I210">
        <v>4.5390470053825336</v>
      </c>
      <c r="J210">
        <v>8.6924026901498213</v>
      </c>
      <c r="K210">
        <v>25.0622455364012</v>
      </c>
      <c r="L210">
        <v>77.487948653309971</v>
      </c>
      <c r="M210">
        <v>3.8710294387855919</v>
      </c>
      <c r="N210">
        <v>29.729121943539042</v>
      </c>
      <c r="O210">
        <v>71.810802026873603</v>
      </c>
      <c r="P210">
        <v>92.818709796306848</v>
      </c>
      <c r="Q210">
        <v>99.236665607195476</v>
      </c>
      <c r="R210">
        <v>1.875438701784784</v>
      </c>
      <c r="S210">
        <v>3.998208608108639</v>
      </c>
      <c r="T210">
        <v>6.8423403039835637</v>
      </c>
      <c r="U210">
        <v>15.972344791406011</v>
      </c>
      <c r="V210">
        <v>56.241225936217688</v>
      </c>
      <c r="W210" t="s">
        <v>152</v>
      </c>
      <c r="X210" t="s">
        <v>153</v>
      </c>
      <c r="Y210" t="s">
        <v>154</v>
      </c>
      <c r="Z210" t="s">
        <v>155</v>
      </c>
      <c r="AA210" t="s">
        <v>156</v>
      </c>
      <c r="AB210" t="s">
        <v>157</v>
      </c>
      <c r="AC210" t="s">
        <v>158</v>
      </c>
      <c r="AD210" t="s">
        <v>159</v>
      </c>
      <c r="AE210" t="s">
        <v>160</v>
      </c>
      <c r="AF210" t="s">
        <v>161</v>
      </c>
      <c r="AG210" t="s">
        <v>162</v>
      </c>
      <c r="AH210" t="s">
        <v>163</v>
      </c>
      <c r="AI210" t="s">
        <v>164</v>
      </c>
      <c r="AJ210" t="s">
        <v>165</v>
      </c>
      <c r="AK210" t="s">
        <v>166</v>
      </c>
      <c r="AL210" t="s">
        <v>167</v>
      </c>
      <c r="AM210" t="s">
        <v>168</v>
      </c>
      <c r="AN210" t="s">
        <v>169</v>
      </c>
      <c r="AO210" t="s">
        <v>170</v>
      </c>
      <c r="AP210">
        <v>17.080496279028988</v>
      </c>
      <c r="AQ210">
        <v>31.931752059882619</v>
      </c>
      <c r="AR210">
        <v>17.355204872564389</v>
      </c>
      <c r="AS210">
        <v>11.87797583272401</v>
      </c>
      <c r="AT210">
        <v>12.265991030597529</v>
      </c>
      <c r="AU210">
        <v>15.526821754844351</v>
      </c>
      <c r="AV210">
        <v>16.584516015988051</v>
      </c>
      <c r="AW210">
        <v>30.669079137704149</v>
      </c>
      <c r="AX210">
        <v>17.87983406774261</v>
      </c>
      <c r="AY210">
        <v>30.89686685094307</v>
      </c>
      <c r="AZ210">
        <v>12.50758313895817</v>
      </c>
      <c r="BA210">
        <v>11.1352387683594</v>
      </c>
      <c r="BB210">
        <v>75.490300940591666</v>
      </c>
      <c r="BC210">
        <v>12.44479220999985</v>
      </c>
      <c r="BD210">
        <v>12.552948286941151</v>
      </c>
      <c r="BE210">
        <v>11.39794392348753</v>
      </c>
      <c r="BF210">
        <v>14.552700261044849</v>
      </c>
      <c r="BG210">
        <v>14.753059850243551</v>
      </c>
      <c r="BH210">
        <v>18.255985052461689</v>
      </c>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row>
    <row r="211">
      <c r="A211" t="s">
        <v>405</v>
      </c>
      <c r="B211">
        <v>2005</v>
      </c>
      <c r="C211" t="s">
        <v>410</v>
      </c>
      <c r="D211">
        <v>125</v>
      </c>
      <c r="E211" t="s">
        <v>50</v>
      </c>
      <c r="F211" t="s">
        <v>16</v>
      </c>
      <c r="G211" t="s">
        <v>432</v>
      </c>
      <c r="H211">
        <v>0.91836504807940944</v>
      </c>
      <c r="I211">
        <v>1.859911656588656</v>
      </c>
      <c r="J211">
        <v>3.2592361380579291</v>
      </c>
      <c r="K211">
        <v>7.0499131074105579</v>
      </c>
      <c r="L211">
        <v>8.495877632981534</v>
      </c>
      <c r="M211">
        <v>3.1916670820655728</v>
      </c>
      <c r="N211">
        <v>10.86586807850796</v>
      </c>
      <c r="O211">
        <v>11.47933105310832</v>
      </c>
      <c r="P211">
        <v>4.490532798663585</v>
      </c>
      <c r="Q211">
        <v>0.76333439280458637</v>
      </c>
      <c r="R211">
        <v>1.000818490795137</v>
      </c>
      <c r="S211">
        <v>1.5499224386616051</v>
      </c>
      <c r="T211">
        <v>2.0089109209362932</v>
      </c>
      <c r="U211">
        <v>4.7461179581667174</v>
      </c>
      <c r="V211">
        <v>10.59612809058998</v>
      </c>
      <c r="W211" t="s">
        <v>152</v>
      </c>
      <c r="X211" t="s">
        <v>153</v>
      </c>
      <c r="Y211" t="s">
        <v>154</v>
      </c>
      <c r="Z211" t="s">
        <v>155</v>
      </c>
      <c r="AA211" t="s">
        <v>156</v>
      </c>
      <c r="AB211" t="s">
        <v>157</v>
      </c>
      <c r="AC211" t="s">
        <v>158</v>
      </c>
      <c r="AD211" t="s">
        <v>159</v>
      </c>
      <c r="AE211" t="s">
        <v>160</v>
      </c>
      <c r="AF211" t="s">
        <v>161</v>
      </c>
      <c r="AG211" t="s">
        <v>162</v>
      </c>
      <c r="AH211" t="s">
        <v>163</v>
      </c>
      <c r="AI211" t="s">
        <v>164</v>
      </c>
      <c r="AJ211" t="s">
        <v>165</v>
      </c>
      <c r="AK211" t="s">
        <v>166</v>
      </c>
      <c r="AL211" t="s">
        <v>167</v>
      </c>
      <c r="AM211" t="s">
        <v>168</v>
      </c>
      <c r="AN211" t="s">
        <v>169</v>
      </c>
      <c r="AO211" t="s">
        <v>170</v>
      </c>
      <c r="AP211">
        <v>4.615249800896942</v>
      </c>
      <c r="AQ211">
        <v>8.8918131302186634</v>
      </c>
      <c r="AR211">
        <v>2.341976110499024</v>
      </c>
      <c r="AS211">
        <v>2.9975886580702098</v>
      </c>
      <c r="AT211">
        <v>2.3025161774464582</v>
      </c>
      <c r="AU211">
        <v>7.5512611785920933</v>
      </c>
      <c r="AV211">
        <v>1.5508959253062</v>
      </c>
      <c r="AW211">
        <v>5.7870171117579909</v>
      </c>
      <c r="AX211">
        <v>2.0444062233829969</v>
      </c>
      <c r="AY211">
        <v>1.4339372817271729</v>
      </c>
      <c r="AZ211">
        <v>1.73069326254052</v>
      </c>
      <c r="BA211">
        <v>0.5322913612077449</v>
      </c>
      <c r="BB211">
        <v>10.02983146250323</v>
      </c>
      <c r="BC211">
        <v>1.235760083679557</v>
      </c>
      <c r="BD211">
        <v>1.5097065636746489</v>
      </c>
      <c r="BE211">
        <v>1.7397863347167959</v>
      </c>
      <c r="BF211">
        <v>5.1697417596291473</v>
      </c>
      <c r="BG211">
        <v>1.570784646462859</v>
      </c>
      <c r="BH211">
        <v>3.914086977423116</v>
      </c>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row>
    <row r="212">
      <c r="A212" t="s">
        <v>405</v>
      </c>
      <c r="B212">
        <v>2005</v>
      </c>
      <c r="C212" t="s">
        <v>410</v>
      </c>
      <c r="D212">
        <v>126</v>
      </c>
      <c r="E212" t="s">
        <v>50</v>
      </c>
      <c r="F212" t="s">
        <v>171</v>
      </c>
      <c r="G212" t="s">
        <v>433</v>
      </c>
      <c r="H212">
        <v>0.69956562744789608</v>
      </c>
      <c r="I212">
        <v>1.834337085854969</v>
      </c>
      <c r="J212">
        <v>2.3462228740911542</v>
      </c>
      <c r="K212">
        <v>3.8100183814570698</v>
      </c>
      <c r="L212">
        <v>2.6102601244737258</v>
      </c>
      <c r="M212">
        <v>3.800876850384824</v>
      </c>
      <c r="N212">
        <v>7.5255832736560544</v>
      </c>
      <c r="O212">
        <v>5.1010644660589026</v>
      </c>
      <c r="P212">
        <v>1.7273703031851371</v>
      </c>
      <c r="Q212">
        <v>-6.2838623193800003e-14</v>
      </c>
      <c r="R212">
        <v>0.59813002489271128</v>
      </c>
      <c r="S212">
        <v>1.5817437609572951</v>
      </c>
      <c r="T212">
        <v>1.9733739671821131</v>
      </c>
      <c r="U212">
        <v>2.9126815208553301</v>
      </c>
      <c r="V212">
        <v>2.9881001189173269</v>
      </c>
      <c r="W212" t="s">
        <v>152</v>
      </c>
      <c r="X212" t="s">
        <v>153</v>
      </c>
      <c r="Y212" t="s">
        <v>154</v>
      </c>
      <c r="Z212" t="s">
        <v>155</v>
      </c>
      <c r="AA212" t="s">
        <v>156</v>
      </c>
      <c r="AB212" t="s">
        <v>157</v>
      </c>
      <c r="AC212" t="s">
        <v>158</v>
      </c>
      <c r="AD212" t="s">
        <v>159</v>
      </c>
      <c r="AE212" t="s">
        <v>160</v>
      </c>
      <c r="AF212" t="s">
        <v>161</v>
      </c>
      <c r="AG212" t="s">
        <v>162</v>
      </c>
      <c r="AH212" t="s">
        <v>163</v>
      </c>
      <c r="AI212" t="s">
        <v>164</v>
      </c>
      <c r="AJ212" t="s">
        <v>165</v>
      </c>
      <c r="AK212" t="s">
        <v>166</v>
      </c>
      <c r="AL212" t="s">
        <v>167</v>
      </c>
      <c r="AM212" t="s">
        <v>168</v>
      </c>
      <c r="AN212" t="s">
        <v>169</v>
      </c>
      <c r="AO212" t="s">
        <v>170</v>
      </c>
      <c r="AP212">
        <v>0.73937392294135407</v>
      </c>
      <c r="AQ212">
        <v>1.3072103345490971</v>
      </c>
      <c r="AR212">
        <v>1.8013911766914961</v>
      </c>
      <c r="AS212">
        <v>0.96666309879505263</v>
      </c>
      <c r="AT212">
        <v>0.057722947802247397</v>
      </c>
      <c r="AU212">
        <v>4.2498884119836333</v>
      </c>
      <c r="AV212">
        <v>5.7315504305209402</v>
      </c>
      <c r="AW212">
        <v>0.72538528881342756</v>
      </c>
      <c r="AX212">
        <v>6.5437106602832236</v>
      </c>
      <c r="AY212">
        <v>13.7052557763911</v>
      </c>
      <c r="AZ212">
        <v>1.2772584742715909</v>
      </c>
      <c r="BA212">
        <v>0.38107872863750458</v>
      </c>
      <c r="BB212">
        <v>2.5356754124634251</v>
      </c>
      <c r="BC212">
        <v>0.13524640882681641</v>
      </c>
      <c r="BD212">
        <v>3.3218730369786158</v>
      </c>
      <c r="BE212">
        <v>2.0076558966288052</v>
      </c>
      <c r="BF212">
        <v>0.1814786931081471</v>
      </c>
      <c r="BG212">
        <v>4.7150256005722468</v>
      </c>
      <c r="BH212">
        <v>0.82865042470676542</v>
      </c>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row>
    <row r="213">
      <c r="A213" t="s">
        <v>405</v>
      </c>
      <c r="B213">
        <v>2005</v>
      </c>
      <c r="C213" t="s">
        <v>410</v>
      </c>
      <c r="D213">
        <v>127</v>
      </c>
      <c r="E213" t="s">
        <v>50</v>
      </c>
      <c r="F213" t="s">
        <v>19</v>
      </c>
      <c r="G213" t="s">
        <v>434</v>
      </c>
      <c r="H213">
        <v>96.593178755271794</v>
      </c>
      <c r="I213">
        <v>91.766704252173852</v>
      </c>
      <c r="J213">
        <v>85.702138297701097</v>
      </c>
      <c r="K213">
        <v>64.077822974731177</v>
      </c>
      <c r="L213">
        <v>11.405913589234769</v>
      </c>
      <c r="M213">
        <v>89.136426628763999</v>
      </c>
      <c r="N213">
        <v>51.879426704296947</v>
      </c>
      <c r="O213">
        <v>11.60880245395917</v>
      </c>
      <c r="P213">
        <v>0.96338710184442966</v>
      </c>
      <c r="Q213">
        <v>0</v>
      </c>
      <c r="R213">
        <v>96.525612782527361</v>
      </c>
      <c r="S213">
        <v>92.870125192272454</v>
      </c>
      <c r="T213">
        <v>89.175374807898038</v>
      </c>
      <c r="U213">
        <v>76.368855729571933</v>
      </c>
      <c r="V213">
        <v>30.174545854274999</v>
      </c>
      <c r="W213" t="s">
        <v>152</v>
      </c>
      <c r="X213" t="s">
        <v>153</v>
      </c>
      <c r="Y213" t="s">
        <v>154</v>
      </c>
      <c r="Z213" t="s">
        <v>155</v>
      </c>
      <c r="AA213" t="s">
        <v>156</v>
      </c>
      <c r="AB213" t="s">
        <v>157</v>
      </c>
      <c r="AC213" t="s">
        <v>158</v>
      </c>
      <c r="AD213" t="s">
        <v>159</v>
      </c>
      <c r="AE213" t="s">
        <v>160</v>
      </c>
      <c r="AF213" t="s">
        <v>161</v>
      </c>
      <c r="AG213" t="s">
        <v>162</v>
      </c>
      <c r="AH213" t="s">
        <v>163</v>
      </c>
      <c r="AI213" t="s">
        <v>164</v>
      </c>
      <c r="AJ213" t="s">
        <v>165</v>
      </c>
      <c r="AK213" t="s">
        <v>166</v>
      </c>
      <c r="AL213" t="s">
        <v>167</v>
      </c>
      <c r="AM213" t="s">
        <v>168</v>
      </c>
      <c r="AN213" t="s">
        <v>169</v>
      </c>
      <c r="AO213" t="s">
        <v>170</v>
      </c>
      <c r="AP213">
        <v>77.564879997132707</v>
      </c>
      <c r="AQ213">
        <v>57.869224475349611</v>
      </c>
      <c r="AR213">
        <v>78.5014278402451</v>
      </c>
      <c r="AS213">
        <v>84.157772410410715</v>
      </c>
      <c r="AT213">
        <v>85.37376984415377</v>
      </c>
      <c r="AU213">
        <v>72.672028654579918</v>
      </c>
      <c r="AV213">
        <v>76.133037628184823</v>
      </c>
      <c r="AW213">
        <v>62.818518461724437</v>
      </c>
      <c r="AX213">
        <v>73.532049048591162</v>
      </c>
      <c r="AY213">
        <v>53.963940090938657</v>
      </c>
      <c r="AZ213">
        <v>84.484465124229715</v>
      </c>
      <c r="BA213">
        <v>87.951391141795355</v>
      </c>
      <c r="BB213">
        <v>11.944192184441681</v>
      </c>
      <c r="BC213">
        <v>86.184201297493786</v>
      </c>
      <c r="BD213">
        <v>82.61547211240557</v>
      </c>
      <c r="BE213">
        <v>84.854613845166867</v>
      </c>
      <c r="BF213">
        <v>80.096079286217858</v>
      </c>
      <c r="BG213">
        <v>78.961129902721353</v>
      </c>
      <c r="BH213">
        <v>77.001277545408442</v>
      </c>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row>
    <row r="214">
      <c r="A214" t="s">
        <v>405</v>
      </c>
      <c r="B214">
        <v>2005</v>
      </c>
      <c r="C214" t="s">
        <v>410</v>
      </c>
      <c r="D214">
        <v>128</v>
      </c>
      <c r="E214" t="s">
        <v>193</v>
      </c>
      <c r="F214" t="s">
        <v>49</v>
      </c>
      <c r="G214" t="s">
        <v>435</v>
      </c>
      <c r="H214">
        <v>33.922361901015869</v>
      </c>
      <c r="I214">
        <v>29.065848911355729</v>
      </c>
      <c r="J214">
        <v>27.270202730403948</v>
      </c>
      <c r="K214">
        <v>21.954030514137141</v>
      </c>
      <c r="L214">
        <v>9.8807857243915631</v>
      </c>
      <c r="M214">
        <v>45.190488825943888</v>
      </c>
      <c r="N214">
        <v>26.766524816502589</v>
      </c>
      <c r="O214">
        <v>13.782342071761301</v>
      </c>
      <c r="P214">
        <v>4.6147032685831268</v>
      </c>
      <c r="Q214">
        <v>0.76333439280458593</v>
      </c>
      <c r="R214">
        <v>34.795862253800451</v>
      </c>
      <c r="S214">
        <v>27.935937806729829</v>
      </c>
      <c r="T214">
        <v>22.69634958818472</v>
      </c>
      <c r="U214">
        <v>22.907674259107829</v>
      </c>
      <c r="V214">
        <v>15.85360199378926</v>
      </c>
      <c r="W214" t="s">
        <v>152</v>
      </c>
      <c r="X214" t="s">
        <v>153</v>
      </c>
      <c r="Y214" t="s">
        <v>154</v>
      </c>
      <c r="Z214" t="s">
        <v>155</v>
      </c>
      <c r="AA214" t="s">
        <v>156</v>
      </c>
      <c r="AB214" t="s">
        <v>157</v>
      </c>
      <c r="AC214" t="s">
        <v>158</v>
      </c>
      <c r="AD214" t="s">
        <v>159</v>
      </c>
      <c r="AE214" t="s">
        <v>160</v>
      </c>
      <c r="AF214" t="s">
        <v>161</v>
      </c>
      <c r="AG214" t="s">
        <v>162</v>
      </c>
      <c r="AH214" t="s">
        <v>163</v>
      </c>
      <c r="AI214" t="s">
        <v>164</v>
      </c>
      <c r="AJ214" t="s">
        <v>165</v>
      </c>
      <c r="AK214" t="s">
        <v>166</v>
      </c>
      <c r="AL214" t="s">
        <v>167</v>
      </c>
      <c r="AM214" t="s">
        <v>168</v>
      </c>
      <c r="AN214" t="s">
        <v>169</v>
      </c>
      <c r="AO214" t="s">
        <v>170</v>
      </c>
      <c r="AP214">
        <v>21.272602398159581</v>
      </c>
      <c r="AQ214">
        <v>21.781079356524959</v>
      </c>
      <c r="AR214">
        <v>11.889905019976039</v>
      </c>
      <c r="AS214">
        <v>20.151091811845351</v>
      </c>
      <c r="AT214">
        <v>15.804750236696361</v>
      </c>
      <c r="AU214">
        <v>32.720487227522398</v>
      </c>
      <c r="AV214">
        <v>8.5517546021373683</v>
      </c>
      <c r="AW214">
        <v>15.87393524572277</v>
      </c>
      <c r="AX214">
        <v>10.26089925392834</v>
      </c>
      <c r="AY214">
        <v>4.4352045060276799</v>
      </c>
      <c r="AZ214">
        <v>12.155216079091931</v>
      </c>
      <c r="BA214">
        <v>4.5621597312943258</v>
      </c>
      <c r="BB214">
        <v>11.728035470324251</v>
      </c>
      <c r="BC214">
        <v>9.0329692628746781</v>
      </c>
      <c r="BD214">
        <v>10.7355729036366</v>
      </c>
      <c r="BE214">
        <v>13.242670541437899</v>
      </c>
      <c r="BF214">
        <v>26.212482988719032</v>
      </c>
      <c r="BG214">
        <v>9.6226391202133215</v>
      </c>
      <c r="BH214">
        <v>17.65482300710168</v>
      </c>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row>
    <row r="215">
      <c r="A215" t="s">
        <v>405</v>
      </c>
      <c r="B215">
        <v>2005</v>
      </c>
      <c r="C215" t="s">
        <v>410</v>
      </c>
      <c r="D215">
        <v>129</v>
      </c>
      <c r="E215" t="s">
        <v>193</v>
      </c>
      <c r="F215" t="s">
        <v>48</v>
      </c>
      <c r="G215" t="s">
        <v>214</v>
      </c>
      <c r="H215">
        <v>66.077638098984153</v>
      </c>
      <c r="I215">
        <v>70.934151088644271</v>
      </c>
      <c r="J215">
        <v>72.72979726959602</v>
      </c>
      <c r="K215">
        <v>78.045969485862869</v>
      </c>
      <c r="L215">
        <v>90.1192142756084</v>
      </c>
      <c r="M215">
        <v>54.809511174056126</v>
      </c>
      <c r="N215">
        <v>73.233475183497418</v>
      </c>
      <c r="O215">
        <v>86.217657928238694</v>
      </c>
      <c r="P215">
        <v>95.385296731416886</v>
      </c>
      <c r="Q215">
        <v>99.23666560719542</v>
      </c>
      <c r="R215">
        <v>65.204137746199535</v>
      </c>
      <c r="S215">
        <v>72.064062193270104</v>
      </c>
      <c r="T215">
        <v>77.303650411815269</v>
      </c>
      <c r="U215">
        <v>77.092325740892136</v>
      </c>
      <c r="V215">
        <v>84.146398006210603</v>
      </c>
      <c r="W215" t="s">
        <v>152</v>
      </c>
      <c r="X215" t="s">
        <v>153</v>
      </c>
      <c r="Y215" t="s">
        <v>154</v>
      </c>
      <c r="Z215" t="s">
        <v>155</v>
      </c>
      <c r="AA215" t="s">
        <v>156</v>
      </c>
      <c r="AB215" t="s">
        <v>157</v>
      </c>
      <c r="AC215" t="s">
        <v>158</v>
      </c>
      <c r="AD215" t="s">
        <v>159</v>
      </c>
      <c r="AE215" t="s">
        <v>160</v>
      </c>
      <c r="AF215" t="s">
        <v>161</v>
      </c>
      <c r="AG215" t="s">
        <v>162</v>
      </c>
      <c r="AH215" t="s">
        <v>163</v>
      </c>
      <c r="AI215" t="s">
        <v>164</v>
      </c>
      <c r="AJ215" t="s">
        <v>165</v>
      </c>
      <c r="AK215" t="s">
        <v>166</v>
      </c>
      <c r="AL215" t="s">
        <v>167</v>
      </c>
      <c r="AM215" t="s">
        <v>168</v>
      </c>
      <c r="AN215" t="s">
        <v>169</v>
      </c>
      <c r="AO215" t="s">
        <v>170</v>
      </c>
      <c r="AP215">
        <v>78.727397601840337</v>
      </c>
      <c r="AQ215">
        <v>78.218920643475002</v>
      </c>
      <c r="AR215">
        <v>88.11009498002386</v>
      </c>
      <c r="AS215">
        <v>79.848908188154638</v>
      </c>
      <c r="AT215">
        <v>84.19524976330365</v>
      </c>
      <c r="AU215">
        <v>67.279512772477645</v>
      </c>
      <c r="AV215">
        <v>91.448245397862678</v>
      </c>
      <c r="AW215">
        <v>84.126064754277181</v>
      </c>
      <c r="AX215">
        <v>89.739100746071699</v>
      </c>
      <c r="AY215">
        <v>95.564795493972355</v>
      </c>
      <c r="AZ215">
        <v>87.844783920908128</v>
      </c>
      <c r="BA215">
        <v>95.437840268705671</v>
      </c>
      <c r="BB215">
        <v>88.271964529675813</v>
      </c>
      <c r="BC215">
        <v>90.967030737125327</v>
      </c>
      <c r="BD215">
        <v>89.264427096363391</v>
      </c>
      <c r="BE215">
        <v>86.757329458562111</v>
      </c>
      <c r="BF215">
        <v>73.78751701128094</v>
      </c>
      <c r="BG215">
        <v>90.377360879786721</v>
      </c>
      <c r="BH215">
        <v>82.345176992898303</v>
      </c>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row>
    <row r="216">
      <c r="A216" t="s">
        <v>405</v>
      </c>
      <c r="B216">
        <v>2005</v>
      </c>
      <c r="C216" t="s">
        <v>410</v>
      </c>
      <c r="D216">
        <v>135</v>
      </c>
      <c r="E216" t="s">
        <v>45</v>
      </c>
      <c r="F216" t="s">
        <v>44</v>
      </c>
      <c r="G216" t="s">
        <v>436</v>
      </c>
      <c r="H216">
        <v>0</v>
      </c>
      <c r="I216">
        <v>0.0074059980762404996</v>
      </c>
      <c r="J216">
        <v>0.066844587794732596</v>
      </c>
      <c r="K216">
        <v>0.65023845218514309</v>
      </c>
      <c r="L216">
        <v>30.52008360052055</v>
      </c>
      <c r="M216">
        <v>0</v>
      </c>
      <c r="N216">
        <v>3.4845551439547262</v>
      </c>
      <c r="O216">
        <v>17.998244271947659</v>
      </c>
      <c r="P216">
        <v>57.307530140792892</v>
      </c>
      <c r="Q216">
        <v>82.718396406674216</v>
      </c>
      <c r="R216">
        <v>0</v>
      </c>
      <c r="S216">
        <v>0.0087522029033730003</v>
      </c>
      <c r="T216">
        <v>0</v>
      </c>
      <c r="U216">
        <v>0.0789714998149324</v>
      </c>
      <c r="V216">
        <v>7.524932799953894</v>
      </c>
      <c r="W216" t="s">
        <v>152</v>
      </c>
      <c r="X216" t="s">
        <v>153</v>
      </c>
      <c r="Y216" t="s">
        <v>154</v>
      </c>
      <c r="Z216" t="s">
        <v>155</v>
      </c>
      <c r="AA216" t="s">
        <v>156</v>
      </c>
      <c r="AB216" t="s">
        <v>157</v>
      </c>
      <c r="AC216" t="s">
        <v>158</v>
      </c>
      <c r="AD216" t="s">
        <v>159</v>
      </c>
      <c r="AE216" t="s">
        <v>160</v>
      </c>
      <c r="AF216" t="s">
        <v>161</v>
      </c>
      <c r="AG216" t="s">
        <v>162</v>
      </c>
      <c r="AH216" t="s">
        <v>163</v>
      </c>
      <c r="AI216" t="s">
        <v>164</v>
      </c>
      <c r="AJ216" t="s">
        <v>165</v>
      </c>
      <c r="AK216" t="s">
        <v>166</v>
      </c>
      <c r="AL216" t="s">
        <v>167</v>
      </c>
      <c r="AM216" t="s">
        <v>168</v>
      </c>
      <c r="AN216" t="s">
        <v>169</v>
      </c>
      <c r="AO216" t="s">
        <v>170</v>
      </c>
      <c r="AP216">
        <v>0.42590920144525563</v>
      </c>
      <c r="AQ216">
        <v>1.746970178200304</v>
      </c>
      <c r="AR216">
        <v>0.030801842852738098</v>
      </c>
      <c r="AS216">
        <v>0</v>
      </c>
      <c r="AT216">
        <v>0.18862227148682231</v>
      </c>
      <c r="AU216">
        <v>0</v>
      </c>
      <c r="AV216">
        <v>1.1088619111333049</v>
      </c>
      <c r="AW216">
        <v>0.53823848930776075</v>
      </c>
      <c r="AX216">
        <v>0</v>
      </c>
      <c r="AY216">
        <v>4.7191057296227203</v>
      </c>
      <c r="AZ216">
        <v>0.13979503149244901</v>
      </c>
      <c r="BA216">
        <v>0.79778647690581084</v>
      </c>
      <c r="BB216">
        <v>62.72713403708736</v>
      </c>
      <c r="BC216">
        <v>0.38063313274386129</v>
      </c>
      <c r="BD216">
        <v>0.0571770280170176</v>
      </c>
      <c r="BE216">
        <v>0</v>
      </c>
      <c r="BF216">
        <v>3.7272598513766111</v>
      </c>
      <c r="BG216">
        <v>1.0034556110706641</v>
      </c>
      <c r="BH216">
        <v>0</v>
      </c>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row>
    <row r="217">
      <c r="A217" t="s">
        <v>405</v>
      </c>
      <c r="B217">
        <v>2005</v>
      </c>
      <c r="C217" t="s">
        <v>410</v>
      </c>
      <c r="D217">
        <v>136</v>
      </c>
      <c r="E217" t="s">
        <v>45</v>
      </c>
      <c r="F217" t="s">
        <v>43</v>
      </c>
      <c r="G217" t="s">
        <v>437</v>
      </c>
      <c r="H217">
        <v>1.2929198119880829</v>
      </c>
      <c r="I217">
        <v>3.8656505796428942</v>
      </c>
      <c r="J217">
        <v>9.4785424601217034</v>
      </c>
      <c r="K217">
        <v>26.950698837764641</v>
      </c>
      <c r="L217">
        <v>53.051914342269207</v>
      </c>
      <c r="M217">
        <v>4.9674450256416351</v>
      </c>
      <c r="N217">
        <v>32.883000255579439</v>
      </c>
      <c r="O217">
        <v>62.583689337757619</v>
      </c>
      <c r="P217">
        <v>39.342033072159452</v>
      </c>
      <c r="Q217">
        <v>17.281603593325841</v>
      </c>
      <c r="R217">
        <v>1.392631681246433</v>
      </c>
      <c r="S217">
        <v>3.020662498981971</v>
      </c>
      <c r="T217">
        <v>6.693780083886339</v>
      </c>
      <c r="U217">
        <v>16.83090268030276</v>
      </c>
      <c r="V217">
        <v>55.363707658946318</v>
      </c>
      <c r="W217" t="s">
        <v>152</v>
      </c>
      <c r="X217" t="s">
        <v>153</v>
      </c>
      <c r="Y217" t="s">
        <v>154</v>
      </c>
      <c r="Z217" t="s">
        <v>155</v>
      </c>
      <c r="AA217" t="s">
        <v>156</v>
      </c>
      <c r="AB217" t="s">
        <v>157</v>
      </c>
      <c r="AC217" t="s">
        <v>158</v>
      </c>
      <c r="AD217" t="s">
        <v>159</v>
      </c>
      <c r="AE217" t="s">
        <v>160</v>
      </c>
      <c r="AF217" t="s">
        <v>161</v>
      </c>
      <c r="AG217" t="s">
        <v>162</v>
      </c>
      <c r="AH217" t="s">
        <v>163</v>
      </c>
      <c r="AI217" t="s">
        <v>164</v>
      </c>
      <c r="AJ217" t="s">
        <v>165</v>
      </c>
      <c r="AK217" t="s">
        <v>166</v>
      </c>
      <c r="AL217" t="s">
        <v>167</v>
      </c>
      <c r="AM217" t="s">
        <v>168</v>
      </c>
      <c r="AN217" t="s">
        <v>169</v>
      </c>
      <c r="AO217" t="s">
        <v>170</v>
      </c>
      <c r="AP217">
        <v>20.24827112004516</v>
      </c>
      <c r="AQ217">
        <v>37.418711045004031</v>
      </c>
      <c r="AR217">
        <v>16.34324852173377</v>
      </c>
      <c r="AS217">
        <v>12.70975414981752</v>
      </c>
      <c r="AT217">
        <v>13.12644481881426</v>
      </c>
      <c r="AU217">
        <v>14.667526147068029</v>
      </c>
      <c r="AV217">
        <v>12.177984378885389</v>
      </c>
      <c r="AW217">
        <v>33.657836201053058</v>
      </c>
      <c r="AX217">
        <v>14.554057931629339</v>
      </c>
      <c r="AY217">
        <v>25.848813999596519</v>
      </c>
      <c r="AZ217">
        <v>9.2216771716985875</v>
      </c>
      <c r="BA217">
        <v>9.5266022971749909</v>
      </c>
      <c r="BB217">
        <v>21.46202039157216</v>
      </c>
      <c r="BC217">
        <v>10.7627762988313</v>
      </c>
      <c r="BD217">
        <v>10.043454386629341</v>
      </c>
      <c r="BE217">
        <v>12.48020459765281</v>
      </c>
      <c r="BF217">
        <v>15.197138250087439</v>
      </c>
      <c r="BG217">
        <v>12.51217144795441</v>
      </c>
      <c r="BH217">
        <v>20.59355492052865</v>
      </c>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row>
    <row r="218">
      <c r="A218" t="s">
        <v>405</v>
      </c>
      <c r="B218">
        <v>2005</v>
      </c>
      <c r="C218" t="s">
        <v>410</v>
      </c>
      <c r="D218">
        <v>137</v>
      </c>
      <c r="E218" t="s">
        <v>45</v>
      </c>
      <c r="F218" t="s">
        <v>42</v>
      </c>
      <c r="G218" t="s">
        <v>438</v>
      </c>
      <c r="H218">
        <v>1.3106953498878631</v>
      </c>
      <c r="I218">
        <v>2.2637387324306411</v>
      </c>
      <c r="J218">
        <v>2.057943411847706</v>
      </c>
      <c r="K218">
        <v>4.0072310936986923</v>
      </c>
      <c r="L218">
        <v>2.148267086482301</v>
      </c>
      <c r="M218">
        <v>1.8177451583557731</v>
      </c>
      <c r="N218">
        <v>3.677799312766187</v>
      </c>
      <c r="O218">
        <v>2.7081994702766541</v>
      </c>
      <c r="P218">
        <v>0.65967938201809306</v>
      </c>
      <c r="Q218">
        <v>0</v>
      </c>
      <c r="R218">
        <v>1.3611437051050039</v>
      </c>
      <c r="S218">
        <v>2.2289594720804971</v>
      </c>
      <c r="T218">
        <v>1.873938128657493</v>
      </c>
      <c r="U218">
        <v>3.5907610222968001</v>
      </c>
      <c r="V218">
        <v>3.2624984508958592</v>
      </c>
      <c r="W218" t="s">
        <v>152</v>
      </c>
      <c r="X218" t="s">
        <v>153</v>
      </c>
      <c r="Y218" t="s">
        <v>154</v>
      </c>
      <c r="Z218" t="s">
        <v>155</v>
      </c>
      <c r="AA218" t="s">
        <v>156</v>
      </c>
      <c r="AB218" t="s">
        <v>157</v>
      </c>
      <c r="AC218" t="s">
        <v>158</v>
      </c>
      <c r="AD218" t="s">
        <v>159</v>
      </c>
      <c r="AE218" t="s">
        <v>160</v>
      </c>
      <c r="AF218" t="s">
        <v>161</v>
      </c>
      <c r="AG218" t="s">
        <v>162</v>
      </c>
      <c r="AH218" t="s">
        <v>163</v>
      </c>
      <c r="AI218" t="s">
        <v>164</v>
      </c>
      <c r="AJ218" t="s">
        <v>165</v>
      </c>
      <c r="AK218" t="s">
        <v>166</v>
      </c>
      <c r="AL218" t="s">
        <v>167</v>
      </c>
      <c r="AM218" t="s">
        <v>168</v>
      </c>
      <c r="AN218" t="s">
        <v>169</v>
      </c>
      <c r="AO218" t="s">
        <v>170</v>
      </c>
      <c r="AP218">
        <v>1.0215657584355331</v>
      </c>
      <c r="AQ218">
        <v>1.6578839668969629</v>
      </c>
      <c r="AR218">
        <v>2.0216175222393882</v>
      </c>
      <c r="AS218">
        <v>2.1611395424746118</v>
      </c>
      <c r="AT218">
        <v>1.253440117742898</v>
      </c>
      <c r="AU218">
        <v>8.1101231543874022</v>
      </c>
      <c r="AV218">
        <v>3.2578176882972332</v>
      </c>
      <c r="AW218">
        <v>2.2600215591013408</v>
      </c>
      <c r="AX218">
        <v>5.3701823594962654</v>
      </c>
      <c r="AY218">
        <v>1.671771184651115</v>
      </c>
      <c r="AZ218">
        <v>4.55882634569251</v>
      </c>
      <c r="BA218">
        <v>1.3431413554863429</v>
      </c>
      <c r="BB218">
        <v>1.3309779744353121</v>
      </c>
      <c r="BC218">
        <v>2.5371428621042438</v>
      </c>
      <c r="BD218">
        <v>3.8151487542780451</v>
      </c>
      <c r="BE218">
        <v>0.65752566055150952</v>
      </c>
      <c r="BF218">
        <v>0.79804391920996109</v>
      </c>
      <c r="BG218">
        <v>2.4620361630091949</v>
      </c>
      <c r="BH218">
        <v>1.5309117983372811</v>
      </c>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row>
    <row r="219">
      <c r="A219" t="s">
        <v>405</v>
      </c>
      <c r="B219">
        <v>2005</v>
      </c>
      <c r="C219" t="s">
        <v>410</v>
      </c>
      <c r="D219">
        <v>138</v>
      </c>
      <c r="E219" t="s">
        <v>45</v>
      </c>
      <c r="F219" t="s">
        <v>41</v>
      </c>
      <c r="G219" t="s">
        <v>214</v>
      </c>
      <c r="H219">
        <v>0.80320608285224704</v>
      </c>
      <c r="I219">
        <v>2.1080094832101341</v>
      </c>
      <c r="J219">
        <v>2.694531242534683</v>
      </c>
      <c r="K219">
        <v>4.314008641620406</v>
      </c>
      <c r="L219">
        <v>2.877050791625444</v>
      </c>
      <c r="M219">
        <v>4.1512267984244184</v>
      </c>
      <c r="N219">
        <v>8.0984287252187794</v>
      </c>
      <c r="O219">
        <v>5.1057955465948686</v>
      </c>
      <c r="P219">
        <v>1.727370303185213</v>
      </c>
      <c r="Q219">
        <v>0</v>
      </c>
      <c r="R219">
        <v>0.72061183112118554</v>
      </c>
      <c r="S219">
        <v>1.8715006337618489</v>
      </c>
      <c r="T219">
        <v>2.2569069795581238</v>
      </c>
      <c r="U219">
        <v>3.1305090680137448</v>
      </c>
      <c r="V219">
        <v>3.6743152359288902</v>
      </c>
      <c r="W219" t="s">
        <v>152</v>
      </c>
      <c r="X219" t="s">
        <v>153</v>
      </c>
      <c r="Y219" t="s">
        <v>154</v>
      </c>
      <c r="Z219" t="s">
        <v>155</v>
      </c>
      <c r="AA219" t="s">
        <v>156</v>
      </c>
      <c r="AB219" t="s">
        <v>157</v>
      </c>
      <c r="AC219" t="s">
        <v>158</v>
      </c>
      <c r="AD219" t="s">
        <v>159</v>
      </c>
      <c r="AE219" t="s">
        <v>160</v>
      </c>
      <c r="AF219" t="s">
        <v>161</v>
      </c>
      <c r="AG219" t="s">
        <v>162</v>
      </c>
      <c r="AH219" t="s">
        <v>163</v>
      </c>
      <c r="AI219" t="s">
        <v>164</v>
      </c>
      <c r="AJ219" t="s">
        <v>165</v>
      </c>
      <c r="AK219" t="s">
        <v>166</v>
      </c>
      <c r="AL219" t="s">
        <v>167</v>
      </c>
      <c r="AM219" t="s">
        <v>168</v>
      </c>
      <c r="AN219" t="s">
        <v>169</v>
      </c>
      <c r="AO219" t="s">
        <v>170</v>
      </c>
      <c r="AP219">
        <v>0.73937392294112192</v>
      </c>
      <c r="AQ219">
        <v>1.307210334549207</v>
      </c>
      <c r="AR219">
        <v>3.102904272929194</v>
      </c>
      <c r="AS219">
        <v>1.0580098443800059</v>
      </c>
      <c r="AT219">
        <v>0.057722947802201503</v>
      </c>
      <c r="AU219">
        <v>4.5503220439647567</v>
      </c>
      <c r="AV219">
        <v>7.3222983934992092</v>
      </c>
      <c r="AW219">
        <v>0.72538528881350839</v>
      </c>
      <c r="AX219">
        <v>6.543710660283204</v>
      </c>
      <c r="AY219">
        <v>13.79636899519117</v>
      </c>
      <c r="AZ219">
        <v>1.595236326886684</v>
      </c>
      <c r="BA219">
        <v>0.38107872863746739</v>
      </c>
      <c r="BB219">
        <v>2.5356754124637191</v>
      </c>
      <c r="BC219">
        <v>0.13524640882683611</v>
      </c>
      <c r="BD219">
        <v>3.4687477186700102</v>
      </c>
      <c r="BE219">
        <v>2.094870750101935</v>
      </c>
      <c r="BF219">
        <v>0.18147869310798501</v>
      </c>
      <c r="BG219">
        <v>5.0888186861944327</v>
      </c>
      <c r="BH219">
        <v>0.87425573572560422</v>
      </c>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row>
    <row r="220">
      <c r="A220" t="s">
        <v>405</v>
      </c>
      <c r="B220">
        <v>2005</v>
      </c>
      <c r="C220" t="s">
        <v>410</v>
      </c>
      <c r="D220">
        <v>139</v>
      </c>
      <c r="E220" t="s">
        <v>45</v>
      </c>
      <c r="F220" t="s">
        <v>19</v>
      </c>
      <c r="G220" t="s">
        <v>214</v>
      </c>
      <c r="H220">
        <v>96.593178755271794</v>
      </c>
      <c r="I220">
        <v>91.755195206640053</v>
      </c>
      <c r="J220">
        <v>85.702138297701097</v>
      </c>
      <c r="K220">
        <v>64.077822974731177</v>
      </c>
      <c r="L220">
        <v>11.40268417910251</v>
      </c>
      <c r="M220">
        <v>89.063583017578125</v>
      </c>
      <c r="N220">
        <v>51.85621656248108</v>
      </c>
      <c r="O220">
        <v>11.60407137342342</v>
      </c>
      <c r="P220">
        <v>0.96338710184442966</v>
      </c>
      <c r="Q220">
        <v>0</v>
      </c>
      <c r="R220">
        <v>96.525612782527361</v>
      </c>
      <c r="S220">
        <v>92.870125192272454</v>
      </c>
      <c r="T220">
        <v>89.175374807898038</v>
      </c>
      <c r="U220">
        <v>76.368855729571933</v>
      </c>
      <c r="V220">
        <v>30.174545854274999</v>
      </c>
      <c r="W220" t="s">
        <v>152</v>
      </c>
      <c r="X220" t="s">
        <v>153</v>
      </c>
      <c r="Y220" t="s">
        <v>154</v>
      </c>
      <c r="Z220" t="s">
        <v>155</v>
      </c>
      <c r="AA220" t="s">
        <v>156</v>
      </c>
      <c r="AB220" t="s">
        <v>157</v>
      </c>
      <c r="AC220" t="s">
        <v>158</v>
      </c>
      <c r="AD220" t="s">
        <v>159</v>
      </c>
      <c r="AE220" t="s">
        <v>160</v>
      </c>
      <c r="AF220" t="s">
        <v>161</v>
      </c>
      <c r="AG220" t="s">
        <v>162</v>
      </c>
      <c r="AH220" t="s">
        <v>163</v>
      </c>
      <c r="AI220" t="s">
        <v>164</v>
      </c>
      <c r="AJ220" t="s">
        <v>165</v>
      </c>
      <c r="AK220" t="s">
        <v>166</v>
      </c>
      <c r="AL220" t="s">
        <v>167</v>
      </c>
      <c r="AM220" t="s">
        <v>168</v>
      </c>
      <c r="AN220" t="s">
        <v>169</v>
      </c>
      <c r="AO220" t="s">
        <v>170</v>
      </c>
      <c r="AP220">
        <v>77.564879997132707</v>
      </c>
      <c r="AQ220">
        <v>57.869224475349611</v>
      </c>
      <c r="AR220">
        <v>78.5014278402451</v>
      </c>
      <c r="AS220">
        <v>84.071096463327748</v>
      </c>
      <c r="AT220">
        <v>85.37376984415377</v>
      </c>
      <c r="AU220">
        <v>72.672028654579918</v>
      </c>
      <c r="AV220">
        <v>76.133037628184823</v>
      </c>
      <c r="AW220">
        <v>62.818518461724437</v>
      </c>
      <c r="AX220">
        <v>73.532049048591162</v>
      </c>
      <c r="AY220">
        <v>53.963940090938657</v>
      </c>
      <c r="AZ220">
        <v>84.484465124229715</v>
      </c>
      <c r="BA220">
        <v>87.951391141795355</v>
      </c>
      <c r="BB220">
        <v>11.944192184441681</v>
      </c>
      <c r="BC220">
        <v>86.184201297493786</v>
      </c>
      <c r="BD220">
        <v>82.61547211240557</v>
      </c>
      <c r="BE220">
        <v>84.767398991693781</v>
      </c>
      <c r="BF220">
        <v>80.096079286217858</v>
      </c>
      <c r="BG220">
        <v>78.933518091771262</v>
      </c>
      <c r="BH220">
        <v>77.001277545408442</v>
      </c>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row>
    <row r="221">
      <c r="A221" t="s">
        <v>405</v>
      </c>
      <c r="B221">
        <v>2005</v>
      </c>
      <c r="C221" t="s">
        <v>410</v>
      </c>
      <c r="D221">
        <v>140</v>
      </c>
      <c r="E221" t="s">
        <v>62</v>
      </c>
      <c r="F221" t="s">
        <v>194</v>
      </c>
      <c r="G221" t="s">
        <v>439</v>
      </c>
      <c r="H221">
        <v>0</v>
      </c>
      <c r="I221">
        <v>0.0074111790425843999</v>
      </c>
      <c r="J221">
        <v>0.066844587794732596</v>
      </c>
      <c r="K221">
        <v>0.65023845218514309</v>
      </c>
      <c r="L221">
        <v>30.52008360052055</v>
      </c>
      <c r="M221">
        <v>0</v>
      </c>
      <c r="N221">
        <v>3.4845551439547262</v>
      </c>
      <c r="O221">
        <v>17.998244271947659</v>
      </c>
      <c r="P221">
        <v>57.307530140792892</v>
      </c>
      <c r="Q221">
        <v>82.718396406674216</v>
      </c>
      <c r="R221">
        <v>0</v>
      </c>
      <c r="S221">
        <v>0.0087594394866630995</v>
      </c>
      <c r="T221">
        <v>0</v>
      </c>
      <c r="U221">
        <v>0.0789714998149324</v>
      </c>
      <c r="V221">
        <v>7.524932799953894</v>
      </c>
      <c r="W221" t="s">
        <v>152</v>
      </c>
      <c r="X221" t="s">
        <v>153</v>
      </c>
      <c r="Y221" t="s">
        <v>154</v>
      </c>
      <c r="Z221" t="s">
        <v>155</v>
      </c>
      <c r="AA221" t="s">
        <v>156</v>
      </c>
      <c r="AB221" t="s">
        <v>157</v>
      </c>
      <c r="AC221" t="s">
        <v>158</v>
      </c>
      <c r="AD221" t="s">
        <v>159</v>
      </c>
      <c r="AE221" t="s">
        <v>160</v>
      </c>
      <c r="AF221" t="s">
        <v>161</v>
      </c>
      <c r="AG221" t="s">
        <v>162</v>
      </c>
      <c r="AH221" t="s">
        <v>163</v>
      </c>
      <c r="AI221" t="s">
        <v>164</v>
      </c>
      <c r="AJ221" t="s">
        <v>165</v>
      </c>
      <c r="AK221" t="s">
        <v>166</v>
      </c>
      <c r="AL221" t="s">
        <v>167</v>
      </c>
      <c r="AM221" t="s">
        <v>168</v>
      </c>
      <c r="AN221" t="s">
        <v>169</v>
      </c>
      <c r="AO221" t="s">
        <v>170</v>
      </c>
      <c r="AP221">
        <v>0.42590920144525563</v>
      </c>
      <c r="AQ221">
        <v>1.746970178200304</v>
      </c>
      <c r="AR221">
        <v>0.030801842852738098</v>
      </c>
      <c r="AS221">
        <v>0</v>
      </c>
      <c r="AT221">
        <v>0.18862227148682231</v>
      </c>
      <c r="AU221">
        <v>0</v>
      </c>
      <c r="AV221">
        <v>1.1088619111333049</v>
      </c>
      <c r="AW221">
        <v>0.53823848930776075</v>
      </c>
      <c r="AX221">
        <v>0</v>
      </c>
      <c r="AY221">
        <v>4.7191057296227203</v>
      </c>
      <c r="AZ221">
        <v>0.14003767310278259</v>
      </c>
      <c r="BA221">
        <v>0.79778647690581084</v>
      </c>
      <c r="BB221">
        <v>62.72713403708736</v>
      </c>
      <c r="BC221">
        <v>0.38063313274386129</v>
      </c>
      <c r="BD221">
        <v>0.0571770280170176</v>
      </c>
      <c r="BE221">
        <v>0</v>
      </c>
      <c r="BF221">
        <v>3.7272598513766111</v>
      </c>
      <c r="BG221">
        <v>1.0034556110706641</v>
      </c>
      <c r="BH221">
        <v>0</v>
      </c>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row>
    <row r="222">
      <c r="A222" t="s">
        <v>405</v>
      </c>
      <c r="B222">
        <v>2005</v>
      </c>
      <c r="C222" t="s">
        <v>410</v>
      </c>
      <c r="D222">
        <v>141</v>
      </c>
      <c r="E222" t="s">
        <v>62</v>
      </c>
      <c r="F222" t="s">
        <v>195</v>
      </c>
      <c r="G222" t="s">
        <v>440</v>
      </c>
      <c r="H222">
        <v>1.2931709401738269</v>
      </c>
      <c r="I222">
        <v>3.8683548479055312</v>
      </c>
      <c r="J222">
        <v>9.4785424601217034</v>
      </c>
      <c r="K222">
        <v>26.950698837764641</v>
      </c>
      <c r="L222">
        <v>53.051914342269207</v>
      </c>
      <c r="M222">
        <v>4.9674450256416351</v>
      </c>
      <c r="N222">
        <v>32.883000255579439</v>
      </c>
      <c r="O222">
        <v>62.583689337757619</v>
      </c>
      <c r="P222">
        <v>39.342033072159452</v>
      </c>
      <c r="Q222">
        <v>17.281603593325841</v>
      </c>
      <c r="R222">
        <v>1.39295126169995</v>
      </c>
      <c r="S222">
        <v>3.023160073136328</v>
      </c>
      <c r="T222">
        <v>6.693780083886339</v>
      </c>
      <c r="U222">
        <v>16.83090268030276</v>
      </c>
      <c r="V222">
        <v>55.363707658946318</v>
      </c>
      <c r="W222" t="s">
        <v>152</v>
      </c>
      <c r="X222" t="s">
        <v>153</v>
      </c>
      <c r="Y222" t="s">
        <v>154</v>
      </c>
      <c r="Z222" t="s">
        <v>155</v>
      </c>
      <c r="AA222" t="s">
        <v>156</v>
      </c>
      <c r="AB222" t="s">
        <v>157</v>
      </c>
      <c r="AC222" t="s">
        <v>158</v>
      </c>
      <c r="AD222" t="s">
        <v>159</v>
      </c>
      <c r="AE222" t="s">
        <v>160</v>
      </c>
      <c r="AF222" t="s">
        <v>161</v>
      </c>
      <c r="AG222" t="s">
        <v>162</v>
      </c>
      <c r="AH222" t="s">
        <v>163</v>
      </c>
      <c r="AI222" t="s">
        <v>164</v>
      </c>
      <c r="AJ222" t="s">
        <v>165</v>
      </c>
      <c r="AK222" t="s">
        <v>166</v>
      </c>
      <c r="AL222" t="s">
        <v>167</v>
      </c>
      <c r="AM222" t="s">
        <v>168</v>
      </c>
      <c r="AN222" t="s">
        <v>169</v>
      </c>
      <c r="AO222" t="s">
        <v>170</v>
      </c>
      <c r="AP222">
        <v>20.24827112004516</v>
      </c>
      <c r="AQ222">
        <v>37.418711045004031</v>
      </c>
      <c r="AR222">
        <v>16.34324852173377</v>
      </c>
      <c r="AS222">
        <v>12.71374615607305</v>
      </c>
      <c r="AT222">
        <v>13.12644481881426</v>
      </c>
      <c r="AU222">
        <v>14.667526147068029</v>
      </c>
      <c r="AV222">
        <v>12.177984378885389</v>
      </c>
      <c r="AW222">
        <v>33.657836201053058</v>
      </c>
      <c r="AX222">
        <v>14.554057931629339</v>
      </c>
      <c r="AY222">
        <v>25.848813999596519</v>
      </c>
      <c r="AZ222">
        <v>9.2376831954823313</v>
      </c>
      <c r="BA222">
        <v>9.5266022971749909</v>
      </c>
      <c r="BB222">
        <v>21.46202039157216</v>
      </c>
      <c r="BC222">
        <v>10.7627762988313</v>
      </c>
      <c r="BD222">
        <v>10.043454386629341</v>
      </c>
      <c r="BE222">
        <v>12.48020459765281</v>
      </c>
      <c r="BF222">
        <v>15.197138250087439</v>
      </c>
      <c r="BG222">
        <v>12.51217144795441</v>
      </c>
      <c r="BH222">
        <v>20.636004552832521</v>
      </c>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row>
    <row r="223">
      <c r="A223" t="s">
        <v>405</v>
      </c>
      <c r="B223">
        <v>2005</v>
      </c>
      <c r="C223" t="s">
        <v>410</v>
      </c>
      <c r="D223">
        <v>142</v>
      </c>
      <c r="E223" t="s">
        <v>62</v>
      </c>
      <c r="F223" t="s">
        <v>196</v>
      </c>
      <c r="G223" t="s">
        <v>441</v>
      </c>
      <c r="H223">
        <v>0.066542962284770399</v>
      </c>
      <c r="I223">
        <v>0.31898015380113498</v>
      </c>
      <c r="J223">
        <v>0.334453944826264</v>
      </c>
      <c r="K223">
        <v>1.028196345362332</v>
      </c>
      <c r="L223">
        <v>1.168601284738676</v>
      </c>
      <c r="M223">
        <v>0.21695416859609931</v>
      </c>
      <c r="N223">
        <v>1.4209082819080869</v>
      </c>
      <c r="O223">
        <v>0.96885728546462546</v>
      </c>
      <c r="P223">
        <v>0.24097356675915779</v>
      </c>
      <c r="Q223">
        <v>0</v>
      </c>
      <c r="R223">
        <v>0.078618037685100506</v>
      </c>
      <c r="S223">
        <v>0.22730460908985031</v>
      </c>
      <c r="T223">
        <v>0.40377603761073561</v>
      </c>
      <c r="U223">
        <v>0.71435624654836138</v>
      </c>
      <c r="V223">
        <v>1.50459411250308</v>
      </c>
      <c r="W223" t="s">
        <v>152</v>
      </c>
      <c r="X223" t="s">
        <v>153</v>
      </c>
      <c r="Y223" t="s">
        <v>154</v>
      </c>
      <c r="Z223" t="s">
        <v>155</v>
      </c>
      <c r="AA223" t="s">
        <v>156</v>
      </c>
      <c r="AB223" t="s">
        <v>157</v>
      </c>
      <c r="AC223" t="s">
        <v>158</v>
      </c>
      <c r="AD223" t="s">
        <v>159</v>
      </c>
      <c r="AE223" t="s">
        <v>160</v>
      </c>
      <c r="AF223" t="s">
        <v>161</v>
      </c>
      <c r="AG223" t="s">
        <v>162</v>
      </c>
      <c r="AH223" t="s">
        <v>163</v>
      </c>
      <c r="AI223" t="s">
        <v>164</v>
      </c>
      <c r="AJ223" t="s">
        <v>165</v>
      </c>
      <c r="AK223" t="s">
        <v>166</v>
      </c>
      <c r="AL223" t="s">
        <v>167</v>
      </c>
      <c r="AM223" t="s">
        <v>168</v>
      </c>
      <c r="AN223" t="s">
        <v>169</v>
      </c>
      <c r="AO223" t="s">
        <v>170</v>
      </c>
      <c r="AP223">
        <v>0.54380329366870839</v>
      </c>
      <c r="AQ223">
        <v>0.2250909623012651</v>
      </c>
      <c r="AR223">
        <v>0.35546346855057059</v>
      </c>
      <c r="AS223">
        <v>0.89355650517456797</v>
      </c>
      <c r="AT223">
        <v>0.1901199128555045</v>
      </c>
      <c r="AU223">
        <v>0.2635230019703737</v>
      </c>
      <c r="AV223">
        <v>0</v>
      </c>
      <c r="AW223">
        <v>1.2888413676805679</v>
      </c>
      <c r="AX223">
        <v>3.441825388334498</v>
      </c>
      <c r="AY223">
        <v>0.84433189837364164</v>
      </c>
      <c r="AZ223">
        <v>0.12103517597714269</v>
      </c>
      <c r="BA223">
        <v>0.19435879338013101</v>
      </c>
      <c r="BB223">
        <v>0.89246568696995687</v>
      </c>
      <c r="BC223">
        <v>1.474060278747795</v>
      </c>
      <c r="BD223">
        <v>0.6894231929117175</v>
      </c>
      <c r="BE223">
        <v>0</v>
      </c>
      <c r="BF223">
        <v>0.79804391920996109</v>
      </c>
      <c r="BG223">
        <v>0</v>
      </c>
      <c r="BH223">
        <v>0</v>
      </c>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row>
    <row r="224">
      <c r="A224" t="s">
        <v>405</v>
      </c>
      <c r="B224">
        <v>2005</v>
      </c>
      <c r="C224" t="s">
        <v>410</v>
      </c>
      <c r="D224">
        <v>143</v>
      </c>
      <c r="E224" t="s">
        <v>62</v>
      </c>
      <c r="F224" t="s">
        <v>197</v>
      </c>
      <c r="G224" t="s">
        <v>442</v>
      </c>
      <c r="H224">
        <v>0</v>
      </c>
      <c r="I224">
        <v>0</v>
      </c>
      <c r="J224">
        <v>0</v>
      </c>
      <c r="K224">
        <v>0</v>
      </c>
      <c r="L224">
        <v>0.66176587455315572</v>
      </c>
      <c r="M224">
        <v>0</v>
      </c>
      <c r="N224">
        <v>0.087599439401851997</v>
      </c>
      <c r="O224">
        <v>1.350821623096395</v>
      </c>
      <c r="P224">
        <v>0.83741163051787082</v>
      </c>
      <c r="Q224">
        <v>0</v>
      </c>
      <c r="R224">
        <v>0</v>
      </c>
      <c r="S224">
        <v>0</v>
      </c>
      <c r="T224">
        <v>0</v>
      </c>
      <c r="U224">
        <v>0</v>
      </c>
      <c r="V224">
        <v>0.36878426175240142</v>
      </c>
      <c r="W224" t="s">
        <v>152</v>
      </c>
      <c r="X224" t="s">
        <v>153</v>
      </c>
      <c r="Y224" t="s">
        <v>154</v>
      </c>
      <c r="Z224" t="s">
        <v>155</v>
      </c>
      <c r="AA224" t="s">
        <v>156</v>
      </c>
      <c r="AB224" t="s">
        <v>157</v>
      </c>
      <c r="AC224" t="s">
        <v>158</v>
      </c>
      <c r="AD224" t="s">
        <v>159</v>
      </c>
      <c r="AE224" t="s">
        <v>160</v>
      </c>
      <c r="AF224" t="s">
        <v>161</v>
      </c>
      <c r="AG224" t="s">
        <v>162</v>
      </c>
      <c r="AH224" t="s">
        <v>163</v>
      </c>
      <c r="AI224" t="s">
        <v>164</v>
      </c>
      <c r="AJ224" t="s">
        <v>165</v>
      </c>
      <c r="AK224" t="s">
        <v>166</v>
      </c>
      <c r="AL224" t="s">
        <v>167</v>
      </c>
      <c r="AM224" t="s">
        <v>168</v>
      </c>
      <c r="AN224" t="s">
        <v>169</v>
      </c>
      <c r="AO224" t="s">
        <v>170</v>
      </c>
      <c r="AP224">
        <v>0</v>
      </c>
      <c r="AQ224">
        <v>0</v>
      </c>
      <c r="AR224">
        <v>0</v>
      </c>
      <c r="AS224">
        <v>0</v>
      </c>
      <c r="AT224">
        <v>0</v>
      </c>
      <c r="AU224">
        <v>0.13701112746614449</v>
      </c>
      <c r="AV224">
        <v>0</v>
      </c>
      <c r="AW224">
        <v>0</v>
      </c>
      <c r="AX224">
        <v>0</v>
      </c>
      <c r="AY224">
        <v>0.72179028265860978</v>
      </c>
      <c r="AZ224">
        <v>0</v>
      </c>
      <c r="BA224">
        <v>0</v>
      </c>
      <c r="BB224">
        <v>1.16620715108874</v>
      </c>
      <c r="BC224">
        <v>0</v>
      </c>
      <c r="BD224">
        <v>0</v>
      </c>
      <c r="BE224">
        <v>0</v>
      </c>
      <c r="BF224">
        <v>0</v>
      </c>
      <c r="BG224">
        <v>0</v>
      </c>
      <c r="BH224">
        <v>0.087870241010508596</v>
      </c>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row>
    <row r="225">
      <c r="A225" t="s">
        <v>405</v>
      </c>
      <c r="B225">
        <v>2005</v>
      </c>
      <c r="C225" t="s">
        <v>410</v>
      </c>
      <c r="D225">
        <v>144</v>
      </c>
      <c r="E225" t="s">
        <v>62</v>
      </c>
      <c r="F225" t="s">
        <v>198</v>
      </c>
      <c r="G225" t="s">
        <v>443</v>
      </c>
      <c r="H225">
        <v>0</v>
      </c>
      <c r="I225">
        <v>0</v>
      </c>
      <c r="J225">
        <v>0.10576716117067959</v>
      </c>
      <c r="K225">
        <v>0.0026577942317212002</v>
      </c>
      <c r="L225">
        <v>0.2582058615155966</v>
      </c>
      <c r="M225">
        <v>0</v>
      </c>
      <c r="N225">
        <v>0.017274861172964898</v>
      </c>
      <c r="O225">
        <v>0.82814708698292738</v>
      </c>
      <c r="P225">
        <v>0.41870581525893541</v>
      </c>
      <c r="Q225">
        <v>0</v>
      </c>
      <c r="R225">
        <v>0</v>
      </c>
      <c r="S225">
        <v>0</v>
      </c>
      <c r="T225">
        <v>0.0264161203995253</v>
      </c>
      <c r="U225">
        <v>0.098541801879149404</v>
      </c>
      <c r="V225">
        <v>0.078717083027513193</v>
      </c>
      <c r="W225" t="s">
        <v>152</v>
      </c>
      <c r="X225" t="s">
        <v>153</v>
      </c>
      <c r="Y225" t="s">
        <v>154</v>
      </c>
      <c r="Z225" t="s">
        <v>155</v>
      </c>
      <c r="AA225" t="s">
        <v>156</v>
      </c>
      <c r="AB225" t="s">
        <v>157</v>
      </c>
      <c r="AC225" t="s">
        <v>158</v>
      </c>
      <c r="AD225" t="s">
        <v>159</v>
      </c>
      <c r="AE225" t="s">
        <v>160</v>
      </c>
      <c r="AF225" t="s">
        <v>161</v>
      </c>
      <c r="AG225" t="s">
        <v>162</v>
      </c>
      <c r="AH225" t="s">
        <v>163</v>
      </c>
      <c r="AI225" t="s">
        <v>164</v>
      </c>
      <c r="AJ225" t="s">
        <v>165</v>
      </c>
      <c r="AK225" t="s">
        <v>166</v>
      </c>
      <c r="AL225" t="s">
        <v>167</v>
      </c>
      <c r="AM225" t="s">
        <v>168</v>
      </c>
      <c r="AN225" t="s">
        <v>169</v>
      </c>
      <c r="AO225" t="s">
        <v>170</v>
      </c>
      <c r="AP225">
        <v>0</v>
      </c>
      <c r="AQ225">
        <v>0</v>
      </c>
      <c r="AR225">
        <v>0.12846455709529769</v>
      </c>
      <c r="AS225">
        <v>0.014558954358245901</v>
      </c>
      <c r="AT225">
        <v>0</v>
      </c>
      <c r="AU225">
        <v>0</v>
      </c>
      <c r="AV225">
        <v>0</v>
      </c>
      <c r="AW225">
        <v>0</v>
      </c>
      <c r="AX225">
        <v>0</v>
      </c>
      <c r="AY225">
        <v>0.73632606747759777</v>
      </c>
      <c r="AZ225">
        <v>0</v>
      </c>
      <c r="BA225">
        <v>0</v>
      </c>
      <c r="BB225">
        <v>0.43851228746535498</v>
      </c>
      <c r="BC225">
        <v>0.030357545724984</v>
      </c>
      <c r="BD225">
        <v>0</v>
      </c>
      <c r="BE225">
        <v>0</v>
      </c>
      <c r="BF225">
        <v>0</v>
      </c>
      <c r="BG225">
        <v>0</v>
      </c>
      <c r="BH225">
        <v>0</v>
      </c>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row>
    <row r="226">
      <c r="A226" t="s">
        <v>405</v>
      </c>
      <c r="B226">
        <v>2005</v>
      </c>
      <c r="C226" t="s">
        <v>410</v>
      </c>
      <c r="D226">
        <v>145</v>
      </c>
      <c r="E226" t="s">
        <v>62</v>
      </c>
      <c r="F226" t="s">
        <v>199</v>
      </c>
      <c r="G226" t="s">
        <v>444</v>
      </c>
      <c r="H226">
        <v>0.1031347464300657</v>
      </c>
      <c r="I226">
        <v>0.25787027347674057</v>
      </c>
      <c r="J226">
        <v>0.34830836844361063</v>
      </c>
      <c r="K226">
        <v>0.50399026016328308</v>
      </c>
      <c r="L226">
        <v>0.26356125701949479</v>
      </c>
      <c r="M226">
        <v>0.27750633685375559</v>
      </c>
      <c r="N226">
        <v>0.5496353097466341</v>
      </c>
      <c r="O226">
        <v>0</v>
      </c>
      <c r="P226">
        <v>0</v>
      </c>
      <c r="Q226">
        <v>0</v>
      </c>
      <c r="R226">
        <v>0.1218498711671859</v>
      </c>
      <c r="S226">
        <v>0.28540909166855899</v>
      </c>
      <c r="T226">
        <v>0.28353301237602663</v>
      </c>
      <c r="U226">
        <v>0.2178275471582386</v>
      </c>
      <c r="V226">
        <v>0.68621511701168436</v>
      </c>
      <c r="W226" t="s">
        <v>152</v>
      </c>
      <c r="X226" t="s">
        <v>153</v>
      </c>
      <c r="Y226" t="s">
        <v>154</v>
      </c>
      <c r="Z226" t="s">
        <v>155</v>
      </c>
      <c r="AA226" t="s">
        <v>156</v>
      </c>
      <c r="AB226" t="s">
        <v>157</v>
      </c>
      <c r="AC226" t="s">
        <v>158</v>
      </c>
      <c r="AD226" t="s">
        <v>159</v>
      </c>
      <c r="AE226" t="s">
        <v>160</v>
      </c>
      <c r="AF226" t="s">
        <v>161</v>
      </c>
      <c r="AG226" t="s">
        <v>162</v>
      </c>
      <c r="AH226" t="s">
        <v>163</v>
      </c>
      <c r="AI226" t="s">
        <v>164</v>
      </c>
      <c r="AJ226" t="s">
        <v>165</v>
      </c>
      <c r="AK226" t="s">
        <v>166</v>
      </c>
      <c r="AL226" t="s">
        <v>167</v>
      </c>
      <c r="AM226" t="s">
        <v>168</v>
      </c>
      <c r="AN226" t="s">
        <v>169</v>
      </c>
      <c r="AO226" t="s">
        <v>170</v>
      </c>
      <c r="AP226">
        <v>0</v>
      </c>
      <c r="AQ226">
        <v>0</v>
      </c>
      <c r="AR226">
        <v>1.3015130962375361</v>
      </c>
      <c r="AS226">
        <v>0</v>
      </c>
      <c r="AT226">
        <v>0</v>
      </c>
      <c r="AU226">
        <v>0.30043363198098988</v>
      </c>
      <c r="AV226">
        <v>1.590747962978313</v>
      </c>
      <c r="AW226">
        <v>0</v>
      </c>
      <c r="AX226">
        <v>0</v>
      </c>
      <c r="AY226">
        <v>0.091113218799875606</v>
      </c>
      <c r="AZ226">
        <v>0.2938164527415848</v>
      </c>
      <c r="BA226">
        <v>0</v>
      </c>
      <c r="BB226">
        <v>0</v>
      </c>
      <c r="BC226">
        <v>0</v>
      </c>
      <c r="BD226">
        <v>0.1468746816914033</v>
      </c>
      <c r="BE226">
        <v>0</v>
      </c>
      <c r="BF226">
        <v>0</v>
      </c>
      <c r="BG226">
        <v>0.34618127467213072</v>
      </c>
      <c r="BH226">
        <v>0</v>
      </c>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row>
    <row r="227">
      <c r="A227" t="s">
        <v>405</v>
      </c>
      <c r="B227">
        <v>2005</v>
      </c>
      <c r="C227" t="s">
        <v>410</v>
      </c>
      <c r="D227">
        <v>146</v>
      </c>
      <c r="E227" t="s">
        <v>62</v>
      </c>
      <c r="F227" t="s">
        <v>200</v>
      </c>
      <c r="G227" t="s">
        <v>445</v>
      </c>
      <c r="H227">
        <v>1.073592783370988</v>
      </c>
      <c r="I227">
        <v>1.710734913908196</v>
      </c>
      <c r="J227">
        <v>1.1080284072561879</v>
      </c>
      <c r="K227">
        <v>2.7622867333744918</v>
      </c>
      <c r="L227">
        <v>0.58946162539319036</v>
      </c>
      <c r="M227">
        <v>1.4149312630211299</v>
      </c>
      <c r="N227">
        <v>1.637505650566869</v>
      </c>
      <c r="O227">
        <v>0.70953361978054696</v>
      </c>
      <c r="P227">
        <v>0</v>
      </c>
      <c r="Q227">
        <v>0</v>
      </c>
      <c r="R227">
        <v>1.134203572268492</v>
      </c>
      <c r="S227">
        <v>1.7409044542221479</v>
      </c>
      <c r="T227">
        <v>0.97169122598019519</v>
      </c>
      <c r="U227">
        <v>2.5265330341664871</v>
      </c>
      <c r="V227">
        <v>1.502247422883658</v>
      </c>
      <c r="W227" t="s">
        <v>152</v>
      </c>
      <c r="X227" t="s">
        <v>153</v>
      </c>
      <c r="Y227" t="s">
        <v>154</v>
      </c>
      <c r="Z227" t="s">
        <v>155</v>
      </c>
      <c r="AA227" t="s">
        <v>156</v>
      </c>
      <c r="AB227" t="s">
        <v>157</v>
      </c>
      <c r="AC227" t="s">
        <v>158</v>
      </c>
      <c r="AD227" t="s">
        <v>159</v>
      </c>
      <c r="AE227" t="s">
        <v>160</v>
      </c>
      <c r="AF227" t="s">
        <v>161</v>
      </c>
      <c r="AG227" t="s">
        <v>162</v>
      </c>
      <c r="AH227" t="s">
        <v>163</v>
      </c>
      <c r="AI227" t="s">
        <v>164</v>
      </c>
      <c r="AJ227" t="s">
        <v>165</v>
      </c>
      <c r="AK227" t="s">
        <v>166</v>
      </c>
      <c r="AL227" t="s">
        <v>167</v>
      </c>
      <c r="AM227" t="s">
        <v>168</v>
      </c>
      <c r="AN227" t="s">
        <v>169</v>
      </c>
      <c r="AO227" t="s">
        <v>170</v>
      </c>
      <c r="AP227">
        <v>0.47776246476682449</v>
      </c>
      <c r="AQ227">
        <v>1.432793004595698</v>
      </c>
      <c r="AR227">
        <v>1.5376894965935199</v>
      </c>
      <c r="AS227">
        <v>0.79017671910874121</v>
      </c>
      <c r="AT227">
        <v>0.3538153781531736</v>
      </c>
      <c r="AU227">
        <v>5.1853002298571456</v>
      </c>
      <c r="AV227">
        <v>3.2578176882972332</v>
      </c>
      <c r="AW227">
        <v>0.97118019142077272</v>
      </c>
      <c r="AX227">
        <v>1.6385515758706961</v>
      </c>
      <c r="AY227">
        <v>0.091113218799875606</v>
      </c>
      <c r="AZ227">
        <v>4.4457039041948452</v>
      </c>
      <c r="BA227">
        <v>0.1313307905413747</v>
      </c>
      <c r="BB227">
        <v>0</v>
      </c>
      <c r="BC227">
        <v>1.0327250376314661</v>
      </c>
      <c r="BD227">
        <v>2.7802731851511679</v>
      </c>
      <c r="BE227">
        <v>0.1611258238154134</v>
      </c>
      <c r="BF227">
        <v>0</v>
      </c>
      <c r="BG227">
        <v>2.3319567732169761</v>
      </c>
      <c r="BH227">
        <v>1.53406747705229</v>
      </c>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row>
    <row r="228">
      <c r="A228" t="s">
        <v>405</v>
      </c>
      <c r="B228">
        <v>2005</v>
      </c>
      <c r="C228" t="s">
        <v>410</v>
      </c>
      <c r="D228">
        <v>147</v>
      </c>
      <c r="E228" t="s">
        <v>62</v>
      </c>
      <c r="F228" t="s">
        <v>201</v>
      </c>
      <c r="G228" t="s">
        <v>446</v>
      </c>
      <c r="H228">
        <v>0.48272976789398703</v>
      </c>
      <c r="I228">
        <v>0.97460566694375617</v>
      </c>
      <c r="J228">
        <v>1.0082160682902539</v>
      </c>
      <c r="K228">
        <v>1.862148966547768</v>
      </c>
      <c r="L228">
        <v>0.2823611618241767</v>
      </c>
      <c r="M228">
        <v>0.87506771989572119</v>
      </c>
      <c r="N228">
        <v>1.688393083230316</v>
      </c>
      <c r="O228">
        <v>0.84607838536573332</v>
      </c>
      <c r="P228">
        <v>0.10765565491807209</v>
      </c>
      <c r="Q228">
        <v>0</v>
      </c>
      <c r="R228">
        <v>0.44918524542598121</v>
      </c>
      <c r="S228">
        <v>0.9829698696025766</v>
      </c>
      <c r="T228">
        <v>0.93206226042774276</v>
      </c>
      <c r="U228">
        <v>1.738244560208541</v>
      </c>
      <c r="V228">
        <v>0.70529676881645165</v>
      </c>
      <c r="W228" t="s">
        <v>152</v>
      </c>
      <c r="X228" t="s">
        <v>153</v>
      </c>
      <c r="Y228" t="s">
        <v>154</v>
      </c>
      <c r="Z228" t="s">
        <v>155</v>
      </c>
      <c r="AA228" t="s">
        <v>156</v>
      </c>
      <c r="AB228" t="s">
        <v>157</v>
      </c>
      <c r="AC228" t="s">
        <v>158</v>
      </c>
      <c r="AD228" t="s">
        <v>159</v>
      </c>
      <c r="AE228" t="s">
        <v>160</v>
      </c>
      <c r="AF228" t="s">
        <v>161</v>
      </c>
      <c r="AG228" t="s">
        <v>162</v>
      </c>
      <c r="AH228" t="s">
        <v>163</v>
      </c>
      <c r="AI228" t="s">
        <v>164</v>
      </c>
      <c r="AJ228" t="s">
        <v>165</v>
      </c>
      <c r="AK228" t="s">
        <v>166</v>
      </c>
      <c r="AL228" t="s">
        <v>167</v>
      </c>
      <c r="AM228" t="s">
        <v>168</v>
      </c>
      <c r="AN228" t="s">
        <v>169</v>
      </c>
      <c r="AO228" t="s">
        <v>170</v>
      </c>
      <c r="AP228">
        <v>0</v>
      </c>
      <c r="AQ228">
        <v>1.307210334549207</v>
      </c>
      <c r="AR228">
        <v>1.67698353979967</v>
      </c>
      <c r="AS228">
        <v>0.12749202966640291</v>
      </c>
      <c r="AT228">
        <v>0</v>
      </c>
      <c r="AU228">
        <v>1.278473218345104</v>
      </c>
      <c r="AV228">
        <v>4.0140746658899626</v>
      </c>
      <c r="AW228">
        <v>0.28884739022646988</v>
      </c>
      <c r="AX228">
        <v>5.9582988078258552</v>
      </c>
      <c r="AY228">
        <v>0.96891283392364769</v>
      </c>
      <c r="AZ228">
        <v>1.095047509730561</v>
      </c>
      <c r="BA228">
        <v>0.38107872863746739</v>
      </c>
      <c r="BB228">
        <v>0</v>
      </c>
      <c r="BC228">
        <v>0</v>
      </c>
      <c r="BD228">
        <v>0.85752402344833956</v>
      </c>
      <c r="BE228">
        <v>0.057338572304059601</v>
      </c>
      <c r="BF228">
        <v>0</v>
      </c>
      <c r="BG228">
        <v>1.5050428837354159</v>
      </c>
      <c r="BH228">
        <v>0.16453065429545241</v>
      </c>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row>
    <row r="229">
      <c r="A229" t="s">
        <v>405</v>
      </c>
      <c r="B229">
        <v>2005</v>
      </c>
      <c r="C229" t="s">
        <v>410</v>
      </c>
      <c r="D229">
        <v>148</v>
      </c>
      <c r="E229" t="s">
        <v>62</v>
      </c>
      <c r="F229" t="s">
        <v>202</v>
      </c>
      <c r="G229" t="s">
        <v>214</v>
      </c>
      <c r="H229">
        <v>96.611940374910589</v>
      </c>
      <c r="I229">
        <v>91.819383797206427</v>
      </c>
      <c r="J229">
        <v>85.702138297701097</v>
      </c>
      <c r="K229">
        <v>64.077822974731177</v>
      </c>
      <c r="L229">
        <v>11.40268417910251</v>
      </c>
      <c r="M229">
        <v>89.063583017578125</v>
      </c>
      <c r="N229">
        <v>51.85621656248108</v>
      </c>
      <c r="O229">
        <v>11.60407137342342</v>
      </c>
      <c r="P229">
        <v>0.96338710184442966</v>
      </c>
      <c r="Q229">
        <v>0</v>
      </c>
      <c r="R229">
        <v>96.547763434077567</v>
      </c>
      <c r="S229">
        <v>92.946912991131242</v>
      </c>
      <c r="T229">
        <v>89.175374807898038</v>
      </c>
      <c r="U229">
        <v>76.368855729571933</v>
      </c>
      <c r="V229">
        <v>30.174545854274999</v>
      </c>
      <c r="W229" t="s">
        <v>152</v>
      </c>
      <c r="X229" t="s">
        <v>153</v>
      </c>
      <c r="Y229" t="s">
        <v>154</v>
      </c>
      <c r="Z229" t="s">
        <v>155</v>
      </c>
      <c r="AA229" t="s">
        <v>156</v>
      </c>
      <c r="AB229" t="s">
        <v>157</v>
      </c>
      <c r="AC229" t="s">
        <v>158</v>
      </c>
      <c r="AD229" t="s">
        <v>159</v>
      </c>
      <c r="AE229" t="s">
        <v>160</v>
      </c>
      <c r="AF229" t="s">
        <v>161</v>
      </c>
      <c r="AG229" t="s">
        <v>162</v>
      </c>
      <c r="AH229" t="s">
        <v>163</v>
      </c>
      <c r="AI229" t="s">
        <v>164</v>
      </c>
      <c r="AJ229" t="s">
        <v>165</v>
      </c>
      <c r="AK229" t="s">
        <v>166</v>
      </c>
      <c r="AL229" t="s">
        <v>167</v>
      </c>
      <c r="AM229" t="s">
        <v>168</v>
      </c>
      <c r="AN229" t="s">
        <v>169</v>
      </c>
      <c r="AO229" t="s">
        <v>170</v>
      </c>
      <c r="AP229">
        <v>77.564879997132707</v>
      </c>
      <c r="AQ229">
        <v>57.869224475349611</v>
      </c>
      <c r="AR229">
        <v>78.5014278402451</v>
      </c>
      <c r="AS229">
        <v>84.09750235120211</v>
      </c>
      <c r="AT229">
        <v>85.37376984415377</v>
      </c>
      <c r="AU229">
        <v>72.672028654579918</v>
      </c>
      <c r="AV229">
        <v>76.133037628184823</v>
      </c>
      <c r="AW229">
        <v>62.818518461724437</v>
      </c>
      <c r="AX229">
        <v>73.532049048591162</v>
      </c>
      <c r="AY229">
        <v>53.963940090938657</v>
      </c>
      <c r="AZ229">
        <v>84.631104432129732</v>
      </c>
      <c r="BA229">
        <v>87.951391141795355</v>
      </c>
      <c r="BB229">
        <v>11.944192184441681</v>
      </c>
      <c r="BC229">
        <v>86.184201297493786</v>
      </c>
      <c r="BD229">
        <v>82.61547211240557</v>
      </c>
      <c r="BE229">
        <v>84.767398991693781</v>
      </c>
      <c r="BF229">
        <v>80.096079286217858</v>
      </c>
      <c r="BG229">
        <v>78.933518091771262</v>
      </c>
      <c r="BH229">
        <v>77.160000793111166</v>
      </c>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row>
    <row r="230">
      <c r="A230" t="s">
        <v>405</v>
      </c>
      <c r="B230">
        <v>2005</v>
      </c>
      <c r="C230" t="s">
        <v>410</v>
      </c>
      <c r="D230">
        <v>149</v>
      </c>
      <c r="E230" t="s">
        <v>62</v>
      </c>
      <c r="F230" t="s">
        <v>203</v>
      </c>
      <c r="G230" t="s">
        <v>214</v>
      </c>
      <c r="H230">
        <v>0.17081418502066381</v>
      </c>
      <c r="I230">
        <v>0.23560729383700221</v>
      </c>
      <c r="J230">
        <v>0.50969389859457548</v>
      </c>
      <c r="K230">
        <v>0.2140902207301478</v>
      </c>
      <c r="L230">
        <v>0.1319983148348379</v>
      </c>
      <c r="M230">
        <v>0.18585972673854431</v>
      </c>
      <c r="N230">
        <v>0.60211051911826596</v>
      </c>
      <c r="O230">
        <v>0.2016614780485543</v>
      </c>
      <c r="P230">
        <v>0</v>
      </c>
      <c r="Q230">
        <v>0</v>
      </c>
      <c r="R230">
        <v>0.1486344497591926</v>
      </c>
      <c r="S230">
        <v>0.26259337916669939</v>
      </c>
      <c r="T230">
        <v>0.47205474466703762</v>
      </c>
      <c r="U230">
        <v>0.25132993970280237</v>
      </c>
      <c r="V230">
        <v>0.17693983248160899</v>
      </c>
      <c r="W230" t="s">
        <v>152</v>
      </c>
      <c r="X230" t="s">
        <v>153</v>
      </c>
      <c r="Y230" t="s">
        <v>154</v>
      </c>
      <c r="Z230" t="s">
        <v>155</v>
      </c>
      <c r="AA230" t="s">
        <v>156</v>
      </c>
      <c r="AB230" t="s">
        <v>157</v>
      </c>
      <c r="AC230" t="s">
        <v>158</v>
      </c>
      <c r="AD230" t="s">
        <v>159</v>
      </c>
      <c r="AE230" t="s">
        <v>160</v>
      </c>
      <c r="AF230" t="s">
        <v>161</v>
      </c>
      <c r="AG230" t="s">
        <v>162</v>
      </c>
      <c r="AH230" t="s">
        <v>163</v>
      </c>
      <c r="AI230" t="s">
        <v>164</v>
      </c>
      <c r="AJ230" t="s">
        <v>165</v>
      </c>
      <c r="AK230" t="s">
        <v>166</v>
      </c>
      <c r="AL230" t="s">
        <v>167</v>
      </c>
      <c r="AM230" t="s">
        <v>168</v>
      </c>
      <c r="AN230" t="s">
        <v>169</v>
      </c>
      <c r="AO230" t="s">
        <v>170</v>
      </c>
      <c r="AP230">
        <v>0</v>
      </c>
      <c r="AQ230">
        <v>0</v>
      </c>
      <c r="AR230">
        <v>0</v>
      </c>
      <c r="AS230">
        <v>0.46352615607962072</v>
      </c>
      <c r="AT230">
        <v>0.70950482673421966</v>
      </c>
      <c r="AU230">
        <v>2.6612999225598859</v>
      </c>
      <c r="AV230">
        <v>0</v>
      </c>
      <c r="AW230">
        <v>0</v>
      </c>
      <c r="AX230">
        <v>0.2898053952910703</v>
      </c>
      <c r="AY230">
        <v>0</v>
      </c>
      <c r="AZ230">
        <v>0</v>
      </c>
      <c r="BA230">
        <v>1.017451771564837</v>
      </c>
      <c r="BB230">
        <v>0</v>
      </c>
      <c r="BC230">
        <v>0</v>
      </c>
      <c r="BD230">
        <v>0.34545237621516001</v>
      </c>
      <c r="BE230">
        <v>0.49639983673609611</v>
      </c>
      <c r="BF230">
        <v>0</v>
      </c>
      <c r="BG230">
        <v>0.13007938979221911</v>
      </c>
      <c r="BH230">
        <v>0</v>
      </c>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row>
    <row r="231">
      <c r="A231" t="s">
        <v>405</v>
      </c>
      <c r="B231">
        <v>2005</v>
      </c>
      <c r="C231" t="s">
        <v>410</v>
      </c>
      <c r="D231">
        <v>150</v>
      </c>
      <c r="E231" t="s">
        <v>62</v>
      </c>
      <c r="F231" t="s">
        <v>204</v>
      </c>
      <c r="G231" t="s">
        <v>214</v>
      </c>
      <c r="H231">
        <v>0</v>
      </c>
      <c r="I231">
        <v>0.15824176560286829</v>
      </c>
      <c r="J231">
        <v>0.21137185453092211</v>
      </c>
      <c r="K231">
        <v>0.14596391043173959</v>
      </c>
      <c r="L231">
        <v>0.17109346110301621</v>
      </c>
      <c r="M231">
        <v>0.2820827999234829</v>
      </c>
      <c r="N231">
        <v>0.55003207171382174</v>
      </c>
      <c r="O231">
        <v>0.245219656052031</v>
      </c>
      <c r="P231">
        <v>0</v>
      </c>
      <c r="Q231">
        <v>0</v>
      </c>
      <c r="R231">
        <v>0</v>
      </c>
      <c r="S231">
        <v>0.1133002043559531</v>
      </c>
      <c r="T231">
        <v>0.17667916361328689</v>
      </c>
      <c r="U231">
        <v>0.18593279425126469</v>
      </c>
      <c r="V231">
        <v>0.13963814864647481</v>
      </c>
      <c r="W231" t="s">
        <v>152</v>
      </c>
      <c r="X231" t="s">
        <v>153</v>
      </c>
      <c r="Y231" t="s">
        <v>154</v>
      </c>
      <c r="Z231" t="s">
        <v>155</v>
      </c>
      <c r="AA231" t="s">
        <v>156</v>
      </c>
      <c r="AB231" t="s">
        <v>157</v>
      </c>
      <c r="AC231" t="s">
        <v>158</v>
      </c>
      <c r="AD231" t="s">
        <v>159</v>
      </c>
      <c r="AE231" t="s">
        <v>160</v>
      </c>
      <c r="AF231" t="s">
        <v>161</v>
      </c>
      <c r="AG231" t="s">
        <v>162</v>
      </c>
      <c r="AH231" t="s">
        <v>163</v>
      </c>
      <c r="AI231" t="s">
        <v>164</v>
      </c>
      <c r="AJ231" t="s">
        <v>165</v>
      </c>
      <c r="AK231" t="s">
        <v>166</v>
      </c>
      <c r="AL231" t="s">
        <v>167</v>
      </c>
      <c r="AM231" t="s">
        <v>168</v>
      </c>
      <c r="AN231" t="s">
        <v>169</v>
      </c>
      <c r="AO231" t="s">
        <v>170</v>
      </c>
      <c r="AP231">
        <v>0</v>
      </c>
      <c r="AQ231">
        <v>0</v>
      </c>
      <c r="AR231">
        <v>0</v>
      </c>
      <c r="AS231">
        <v>0</v>
      </c>
      <c r="AT231">
        <v>0</v>
      </c>
      <c r="AU231">
        <v>0.71820738345613966</v>
      </c>
      <c r="AV231">
        <v>1.4267052267195821</v>
      </c>
      <c r="AW231">
        <v>0.1650556515579828</v>
      </c>
      <c r="AX231">
        <v>0</v>
      </c>
      <c r="AY231">
        <v>0.18243566861306379</v>
      </c>
      <c r="AZ231">
        <v>0</v>
      </c>
      <c r="BA231">
        <v>0</v>
      </c>
      <c r="BB231">
        <v>0</v>
      </c>
      <c r="BC231">
        <v>0.13524640882683611</v>
      </c>
      <c r="BD231">
        <v>0</v>
      </c>
      <c r="BE231">
        <v>0</v>
      </c>
      <c r="BF231">
        <v>0</v>
      </c>
      <c r="BG231">
        <v>0.2030468903542598</v>
      </c>
      <c r="BH231">
        <v>0</v>
      </c>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row>
    <row r="232">
      <c r="A232" t="s">
        <v>405</v>
      </c>
      <c r="B232">
        <v>2005</v>
      </c>
      <c r="C232" t="s">
        <v>410</v>
      </c>
      <c r="D232">
        <v>151</v>
      </c>
      <c r="E232" t="s">
        <v>62</v>
      </c>
      <c r="F232" t="s">
        <v>205</v>
      </c>
      <c r="G232" t="s">
        <v>214</v>
      </c>
      <c r="H232">
        <v>0.15954854186565101</v>
      </c>
      <c r="I232">
        <v>0.53229049371068282</v>
      </c>
      <c r="J232">
        <v>0.79346555873336488</v>
      </c>
      <c r="K232">
        <v>1.424832449401136</v>
      </c>
      <c r="L232">
        <v>1.28401824136757</v>
      </c>
      <c r="M232">
        <v>2.2398102277965699</v>
      </c>
      <c r="N232">
        <v>3.9738176313217859</v>
      </c>
      <c r="O232">
        <v>2.3202824835600682</v>
      </c>
      <c r="P232">
        <v>0.54873938549289036</v>
      </c>
      <c r="Q232">
        <v>0</v>
      </c>
      <c r="R232">
        <v>0.10363826050831811</v>
      </c>
      <c r="S232">
        <v>0.31332945265020279</v>
      </c>
      <c r="T232">
        <v>0.64357849377640208</v>
      </c>
      <c r="U232">
        <v>0.72228478214803793</v>
      </c>
      <c r="V232">
        <v>1.522880457379199</v>
      </c>
      <c r="W232" t="s">
        <v>152</v>
      </c>
      <c r="X232" t="s">
        <v>153</v>
      </c>
      <c r="Y232" t="s">
        <v>154</v>
      </c>
      <c r="Z232" t="s">
        <v>155</v>
      </c>
      <c r="AA232" t="s">
        <v>156</v>
      </c>
      <c r="AB232" t="s">
        <v>157</v>
      </c>
      <c r="AC232" t="s">
        <v>158</v>
      </c>
      <c r="AD232" t="s">
        <v>159</v>
      </c>
      <c r="AE232" t="s">
        <v>160</v>
      </c>
      <c r="AF232" t="s">
        <v>161</v>
      </c>
      <c r="AG232" t="s">
        <v>162</v>
      </c>
      <c r="AH232" t="s">
        <v>163</v>
      </c>
      <c r="AI232" t="s">
        <v>164</v>
      </c>
      <c r="AJ232" t="s">
        <v>165</v>
      </c>
      <c r="AK232" t="s">
        <v>166</v>
      </c>
      <c r="AL232" t="s">
        <v>167</v>
      </c>
      <c r="AM232" t="s">
        <v>168</v>
      </c>
      <c r="AN232" t="s">
        <v>169</v>
      </c>
      <c r="AO232" t="s">
        <v>170</v>
      </c>
      <c r="AP232">
        <v>0</v>
      </c>
      <c r="AQ232">
        <v>0</v>
      </c>
      <c r="AR232">
        <v>0</v>
      </c>
      <c r="AS232">
        <v>0.79207948380261506</v>
      </c>
      <c r="AT232">
        <v>0</v>
      </c>
      <c r="AU232">
        <v>1.269598153096416</v>
      </c>
      <c r="AV232">
        <v>0.13783019483365341</v>
      </c>
      <c r="AW232">
        <v>0.27148224702905582</v>
      </c>
      <c r="AX232">
        <v>0.58541185245734995</v>
      </c>
      <c r="AY232">
        <v>11.577989172154849</v>
      </c>
      <c r="AZ232">
        <v>0.035571656640974801</v>
      </c>
      <c r="BA232">
        <v>0</v>
      </c>
      <c r="BB232">
        <v>0.29362932730865848</v>
      </c>
      <c r="BC232">
        <v>0</v>
      </c>
      <c r="BD232">
        <v>2.464349013530267</v>
      </c>
      <c r="BE232">
        <v>2.0375321777978752</v>
      </c>
      <c r="BF232">
        <v>0</v>
      </c>
      <c r="BG232">
        <v>3.0345476374326261</v>
      </c>
      <c r="BH232">
        <v>0.41752628169803713</v>
      </c>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row>
    <row r="233">
      <c r="A233" t="s">
        <v>405</v>
      </c>
      <c r="B233">
        <v>2005</v>
      </c>
      <c r="C233" t="s">
        <v>410</v>
      </c>
      <c r="D233">
        <v>152</v>
      </c>
      <c r="E233" t="s">
        <v>62</v>
      </c>
      <c r="F233" t="s">
        <v>190</v>
      </c>
      <c r="G233" t="s">
        <v>214</v>
      </c>
      <c r="H233">
        <v>0.0385256980494431</v>
      </c>
      <c r="I233">
        <v>0.11651961456504099</v>
      </c>
      <c r="J233">
        <v>0.33316939253653249</v>
      </c>
      <c r="K233">
        <v>0.37707305507647998</v>
      </c>
      <c r="L233">
        <v>0.21425079575803019</v>
      </c>
      <c r="M233">
        <v>0.47675971395488831</v>
      </c>
      <c r="N233">
        <v>1.2489511898043679</v>
      </c>
      <c r="O233">
        <v>0.34339339852063983</v>
      </c>
      <c r="P233">
        <v>0.2335636322563803</v>
      </c>
      <c r="Q233">
        <v>0</v>
      </c>
      <c r="R233">
        <v>0.023155867408190901</v>
      </c>
      <c r="S233">
        <v>0.095356435489915903</v>
      </c>
      <c r="T233">
        <v>0.22105404936466561</v>
      </c>
      <c r="U233">
        <v>0.26621938424766278</v>
      </c>
      <c r="V233">
        <v>0.2515004823226783</v>
      </c>
      <c r="W233" t="s">
        <v>152</v>
      </c>
      <c r="X233" t="s">
        <v>153</v>
      </c>
      <c r="Y233" t="s">
        <v>154</v>
      </c>
      <c r="Z233" t="s">
        <v>155</v>
      </c>
      <c r="AA233" t="s">
        <v>156</v>
      </c>
      <c r="AB233" t="s">
        <v>157</v>
      </c>
      <c r="AC233" t="s">
        <v>158</v>
      </c>
      <c r="AD233" t="s">
        <v>159</v>
      </c>
      <c r="AE233" t="s">
        <v>160</v>
      </c>
      <c r="AF233" t="s">
        <v>161</v>
      </c>
      <c r="AG233" t="s">
        <v>162</v>
      </c>
      <c r="AH233" t="s">
        <v>163</v>
      </c>
      <c r="AI233" t="s">
        <v>164</v>
      </c>
      <c r="AJ233" t="s">
        <v>165</v>
      </c>
      <c r="AK233" t="s">
        <v>166</v>
      </c>
      <c r="AL233" t="s">
        <v>167</v>
      </c>
      <c r="AM233" t="s">
        <v>168</v>
      </c>
      <c r="AN233" t="s">
        <v>169</v>
      </c>
      <c r="AO233" t="s">
        <v>170</v>
      </c>
      <c r="AP233">
        <v>0.73937392294112192</v>
      </c>
      <c r="AQ233">
        <v>0</v>
      </c>
      <c r="AR233">
        <v>0.12440763689198781</v>
      </c>
      <c r="AS233">
        <v>0.10736164453452091</v>
      </c>
      <c r="AT233">
        <v>0.057722947802201503</v>
      </c>
      <c r="AU233">
        <v>0.84659852961996018</v>
      </c>
      <c r="AV233">
        <v>0.1529403430776963</v>
      </c>
      <c r="AW233">
        <v>0</v>
      </c>
      <c r="AX233">
        <v>0</v>
      </c>
      <c r="AY233">
        <v>0.25412781904112558</v>
      </c>
      <c r="AZ233">
        <v>0</v>
      </c>
      <c r="BA233">
        <v>0</v>
      </c>
      <c r="BB233">
        <v>1.075838934066321</v>
      </c>
      <c r="BC233">
        <v>0</v>
      </c>
      <c r="BD233">
        <v>0</v>
      </c>
      <c r="BE233">
        <v>0</v>
      </c>
      <c r="BF233">
        <v>0.18147869310798501</v>
      </c>
      <c r="BG233">
        <v>0</v>
      </c>
      <c r="BH233">
        <v>0</v>
      </c>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row>
    <row r="234">
      <c r="A234" t="s">
        <v>405</v>
      </c>
      <c r="B234">
        <v>2005</v>
      </c>
      <c r="C234" t="s">
        <v>410</v>
      </c>
      <c r="D234">
        <v>153</v>
      </c>
      <c r="E234" t="s">
        <v>193</v>
      </c>
      <c r="F234" t="s">
        <v>49</v>
      </c>
      <c r="G234" t="s">
        <v>214</v>
      </c>
      <c r="H234">
        <v>0.88320775772127835</v>
      </c>
      <c r="I234">
        <v>1.780066320029418</v>
      </c>
      <c r="J234">
        <v>3.164251739856395</v>
      </c>
      <c r="K234">
        <v>6.9392669319060367</v>
      </c>
      <c r="L234">
        <v>8.4670381164392108</v>
      </c>
      <c r="M234">
        <v>3.02933027353891</v>
      </c>
      <c r="N234">
        <v>10.706774831941511</v>
      </c>
      <c r="O234">
        <v>11.473714162772611</v>
      </c>
      <c r="P234">
        <v>4.4905327986635797</v>
      </c>
      <c r="Q234">
        <v>0.76258143229770592</v>
      </c>
      <c r="R234">
        <v>0.95819989021390717</v>
      </c>
      <c r="S234">
        <v>1.4689761388842419</v>
      </c>
      <c r="T234">
        <v>1.944559277249519</v>
      </c>
      <c r="U234">
        <v>4.6962187332171013</v>
      </c>
      <c r="V234">
        <v>10.48733827711774</v>
      </c>
      <c r="W234" t="s">
        <v>152</v>
      </c>
      <c r="X234" t="s">
        <v>153</v>
      </c>
      <c r="Y234" t="s">
        <v>154</v>
      </c>
      <c r="Z234" t="s">
        <v>155</v>
      </c>
      <c r="AA234" t="s">
        <v>156</v>
      </c>
      <c r="AB234" t="s">
        <v>157</v>
      </c>
      <c r="AC234" t="s">
        <v>158</v>
      </c>
      <c r="AD234" t="s">
        <v>159</v>
      </c>
      <c r="AE234" t="s">
        <v>160</v>
      </c>
      <c r="AF234" t="s">
        <v>161</v>
      </c>
      <c r="AG234" t="s">
        <v>162</v>
      </c>
      <c r="AH234" t="s">
        <v>163</v>
      </c>
      <c r="AI234" t="s">
        <v>164</v>
      </c>
      <c r="AJ234" t="s">
        <v>165</v>
      </c>
      <c r="AK234" t="s">
        <v>166</v>
      </c>
      <c r="AL234" t="s">
        <v>167</v>
      </c>
      <c r="AM234" t="s">
        <v>168</v>
      </c>
      <c r="AN234" t="s">
        <v>169</v>
      </c>
      <c r="AO234" t="s">
        <v>170</v>
      </c>
      <c r="AP234">
        <v>4.6152498008969438</v>
      </c>
      <c r="AQ234">
        <v>8.8918131302186705</v>
      </c>
      <c r="AR234">
        <v>2.1872274395338338</v>
      </c>
      <c r="AS234">
        <v>2.975893387004338</v>
      </c>
      <c r="AT234">
        <v>2.3025161774464569</v>
      </c>
      <c r="AU234">
        <v>7.4529578304125694</v>
      </c>
      <c r="AV234">
        <v>1.414859063173795</v>
      </c>
      <c r="AW234">
        <v>5.7870171117579927</v>
      </c>
      <c r="AX234">
        <v>2.044406223382996</v>
      </c>
      <c r="AY234">
        <v>1.429896224141374</v>
      </c>
      <c r="AZ234">
        <v>1.6920423674714919</v>
      </c>
      <c r="BA234">
        <v>0.5322913612077449</v>
      </c>
      <c r="BB234">
        <v>10.0298314625032</v>
      </c>
      <c r="BC234">
        <v>1.235760083679557</v>
      </c>
      <c r="BD234">
        <v>1.493938725144685</v>
      </c>
      <c r="BE234">
        <v>1.7261753179608741</v>
      </c>
      <c r="BF234">
        <v>5.1697417596291473</v>
      </c>
      <c r="BG234">
        <v>1.534107944012129</v>
      </c>
      <c r="BH234">
        <v>3.9060354404808968</v>
      </c>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row>
    <row r="235">
      <c r="A235" t="s">
        <v>405</v>
      </c>
      <c r="B235">
        <v>2005</v>
      </c>
      <c r="C235" t="s">
        <v>410</v>
      </c>
      <c r="D235">
        <v>154</v>
      </c>
      <c r="E235" t="s">
        <v>193</v>
      </c>
      <c r="F235" t="s">
        <v>48</v>
      </c>
      <c r="G235" t="s">
        <v>214</v>
      </c>
      <c r="H235">
        <v>1.720407404154668</v>
      </c>
      <c r="I235">
        <v>4.344187354646377</v>
      </c>
      <c r="J235">
        <v>8.4390787199077479</v>
      </c>
      <c r="K235">
        <v>24.66890145174245</v>
      </c>
      <c r="L235">
        <v>77.224913440992111</v>
      </c>
      <c r="M235">
        <v>3.6741384258299061</v>
      </c>
      <c r="N235">
        <v>29.293841256032579</v>
      </c>
      <c r="O235">
        <v>71.77566466581672</v>
      </c>
      <c r="P235">
        <v>92.818709796306749</v>
      </c>
      <c r="Q235">
        <v>99.138777590172978</v>
      </c>
      <c r="R235">
        <v>1.795575496137529</v>
      </c>
      <c r="S235">
        <v>3.7893980350815988</v>
      </c>
      <c r="T235">
        <v>6.6231589352943123</v>
      </c>
      <c r="U235">
        <v>15.804416469197379</v>
      </c>
      <c r="V235">
        <v>55.663800632678281</v>
      </c>
      <c r="W235" t="s">
        <v>152</v>
      </c>
      <c r="X235" t="s">
        <v>153</v>
      </c>
      <c r="Y235" t="s">
        <v>154</v>
      </c>
      <c r="Z235" t="s">
        <v>155</v>
      </c>
      <c r="AA235" t="s">
        <v>156</v>
      </c>
      <c r="AB235" t="s">
        <v>157</v>
      </c>
      <c r="AC235" t="s">
        <v>158</v>
      </c>
      <c r="AD235" t="s">
        <v>159</v>
      </c>
      <c r="AE235" t="s">
        <v>160</v>
      </c>
      <c r="AF235" t="s">
        <v>161</v>
      </c>
      <c r="AG235" t="s">
        <v>162</v>
      </c>
      <c r="AH235" t="s">
        <v>163</v>
      </c>
      <c r="AI235" t="s">
        <v>164</v>
      </c>
      <c r="AJ235" t="s">
        <v>165</v>
      </c>
      <c r="AK235" t="s">
        <v>166</v>
      </c>
      <c r="AL235" t="s">
        <v>167</v>
      </c>
      <c r="AM235" t="s">
        <v>168</v>
      </c>
      <c r="AN235" t="s">
        <v>169</v>
      </c>
      <c r="AO235" t="s">
        <v>170</v>
      </c>
      <c r="AP235">
        <v>17.080496279028999</v>
      </c>
      <c r="AQ235">
        <v>31.931752059882641</v>
      </c>
      <c r="AR235">
        <v>16.208440447292059</v>
      </c>
      <c r="AS235">
        <v>11.792008098388269</v>
      </c>
      <c r="AT235">
        <v>12.265991030597521</v>
      </c>
      <c r="AU235">
        <v>15.32469147104287</v>
      </c>
      <c r="AV235">
        <v>15.12980491514212</v>
      </c>
      <c r="AW235">
        <v>30.669079137704149</v>
      </c>
      <c r="AX235">
        <v>17.87983406774261</v>
      </c>
      <c r="AY235">
        <v>30.809794689728982</v>
      </c>
      <c r="AZ235">
        <v>12.22825618141205</v>
      </c>
      <c r="BA235">
        <v>11.1352387683594</v>
      </c>
      <c r="BB235">
        <v>75.490300940591439</v>
      </c>
      <c r="BC235">
        <v>12.44479220999985</v>
      </c>
      <c r="BD235">
        <v>12.421841443779719</v>
      </c>
      <c r="BE235">
        <v>11.30877343017468</v>
      </c>
      <c r="BF235">
        <v>14.552700261044849</v>
      </c>
      <c r="BG235">
        <v>14.4085864129817</v>
      </c>
      <c r="BH235">
        <v>18.21843127838504</v>
      </c>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row>
    <row r="236">
      <c r="A236" t="s">
        <v>405</v>
      </c>
      <c r="B236">
        <v>2005</v>
      </c>
      <c r="C236" t="s">
        <v>410</v>
      </c>
      <c r="D236">
        <v>155</v>
      </c>
      <c r="E236" t="s">
        <v>193</v>
      </c>
      <c r="F236" t="s">
        <v>191</v>
      </c>
      <c r="G236" t="s">
        <v>214</v>
      </c>
      <c r="H236">
        <v>97.396384838124021</v>
      </c>
      <c r="I236">
        <v>93.875746325324172</v>
      </c>
      <c r="J236">
        <v>88.396669540235806</v>
      </c>
      <c r="K236">
        <v>68.391831616351666</v>
      </c>
      <c r="L236">
        <v>14.30804844256868</v>
      </c>
      <c r="M236">
        <v>93.296531300631159</v>
      </c>
      <c r="N236">
        <v>59.999383912026119</v>
      </c>
      <c r="O236">
        <v>16.750621171410842</v>
      </c>
      <c r="P236">
        <v>2.6907574050296428</v>
      </c>
      <c r="Q236">
        <v>0.098640977529337301</v>
      </c>
      <c r="R236">
        <v>97.246224613648565</v>
      </c>
      <c r="S236">
        <v>94.741625826034166</v>
      </c>
      <c r="T236">
        <v>91.432281787456176</v>
      </c>
      <c r="U236">
        <v>79.499364797585699</v>
      </c>
      <c r="V236">
        <v>33.848861090203883</v>
      </c>
      <c r="W236" t="s">
        <v>152</v>
      </c>
      <c r="X236" t="s">
        <v>153</v>
      </c>
      <c r="Y236" t="s">
        <v>154</v>
      </c>
      <c r="Z236" t="s">
        <v>155</v>
      </c>
      <c r="AA236" t="s">
        <v>156</v>
      </c>
      <c r="AB236" t="s">
        <v>157</v>
      </c>
      <c r="AC236" t="s">
        <v>158</v>
      </c>
      <c r="AD236" t="s">
        <v>159</v>
      </c>
      <c r="AE236" t="s">
        <v>160</v>
      </c>
      <c r="AF236" t="s">
        <v>161</v>
      </c>
      <c r="AG236" t="s">
        <v>162</v>
      </c>
      <c r="AH236" t="s">
        <v>163</v>
      </c>
      <c r="AI236" t="s">
        <v>164</v>
      </c>
      <c r="AJ236" t="s">
        <v>165</v>
      </c>
      <c r="AK236" t="s">
        <v>166</v>
      </c>
      <c r="AL236" t="s">
        <v>167</v>
      </c>
      <c r="AM236" t="s">
        <v>168</v>
      </c>
      <c r="AN236" t="s">
        <v>169</v>
      </c>
      <c r="AO236" t="s">
        <v>170</v>
      </c>
      <c r="AP236">
        <v>78.304253920073847</v>
      </c>
      <c r="AQ236">
        <v>59.176434809898822</v>
      </c>
      <c r="AR236">
        <v>81.60433211317428</v>
      </c>
      <c r="AS236">
        <v>85.232098514607273</v>
      </c>
      <c r="AT236">
        <v>85.431492791955975</v>
      </c>
      <c r="AU236">
        <v>77.222350698544645</v>
      </c>
      <c r="AV236">
        <v>83.455336021683962</v>
      </c>
      <c r="AW236">
        <v>63.543903750537943</v>
      </c>
      <c r="AX236">
        <v>80.07575970887433</v>
      </c>
      <c r="AY236">
        <v>67.760309086129837</v>
      </c>
      <c r="AZ236">
        <v>86.079701451116435</v>
      </c>
      <c r="BA236">
        <v>88.332469870432803</v>
      </c>
      <c r="BB236">
        <v>14.4798675969054</v>
      </c>
      <c r="BC236">
        <v>86.319447706320602</v>
      </c>
      <c r="BD236">
        <v>86.084219831075544</v>
      </c>
      <c r="BE236">
        <v>86.965051251864551</v>
      </c>
      <c r="BF236">
        <v>80.277557979325849</v>
      </c>
      <c r="BG236">
        <v>84.057305643006146</v>
      </c>
      <c r="BH236">
        <v>77.875533281134039</v>
      </c>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row>
    <row r="237">
      <c r="A237" t="s">
        <v>405</v>
      </c>
      <c r="B237">
        <v>2005</v>
      </c>
      <c r="C237" t="s">
        <v>410</v>
      </c>
      <c r="D237">
        <v>156</v>
      </c>
      <c r="E237" t="s">
        <v>206</v>
      </c>
      <c r="F237" t="s">
        <v>49</v>
      </c>
      <c r="G237" t="s">
        <v>214</v>
      </c>
      <c r="H237">
        <v>36.23250640364919</v>
      </c>
      <c r="I237">
        <v>29.129901674696839</v>
      </c>
      <c r="J237">
        <v>26.975722244189289</v>
      </c>
      <c r="K237">
        <v>21.483404103495591</v>
      </c>
      <c r="L237">
        <v>10.27793852110079</v>
      </c>
      <c r="M237">
        <v>45.461760915930029</v>
      </c>
      <c r="N237">
        <v>26.12712222381025</v>
      </c>
      <c r="O237">
        <v>14.00267078768044</v>
      </c>
      <c r="P237">
        <v>4.5342148395981861</v>
      </c>
      <c r="Q237">
        <v>0.76258143229770592</v>
      </c>
      <c r="R237">
        <v>35.480436659733229</v>
      </c>
      <c r="S237">
        <v>29.52524556663462</v>
      </c>
      <c r="T237">
        <v>22.965924548346081</v>
      </c>
      <c r="U237">
        <v>22.094877711328731</v>
      </c>
      <c r="V237">
        <v>16.17684889288623</v>
      </c>
      <c r="W237" t="s">
        <v>152</v>
      </c>
      <c r="X237" t="s">
        <v>153</v>
      </c>
      <c r="Y237" t="s">
        <v>154</v>
      </c>
      <c r="Z237" t="s">
        <v>155</v>
      </c>
      <c r="AA237" t="s">
        <v>156</v>
      </c>
      <c r="AB237" t="s">
        <v>157</v>
      </c>
      <c r="AC237" t="s">
        <v>158</v>
      </c>
      <c r="AD237" t="s">
        <v>159</v>
      </c>
      <c r="AE237" t="s">
        <v>160</v>
      </c>
      <c r="AF237" t="s">
        <v>161</v>
      </c>
      <c r="AG237" t="s">
        <v>162</v>
      </c>
      <c r="AH237" t="s">
        <v>163</v>
      </c>
      <c r="AI237" t="s">
        <v>164</v>
      </c>
      <c r="AJ237" t="s">
        <v>165</v>
      </c>
      <c r="AK237" t="s">
        <v>166</v>
      </c>
      <c r="AL237" t="s">
        <v>167</v>
      </c>
      <c r="AM237" t="s">
        <v>168</v>
      </c>
      <c r="AN237" t="s">
        <v>169</v>
      </c>
      <c r="AO237" t="s">
        <v>170</v>
      </c>
      <c r="AP237">
        <v>20.571540514635721</v>
      </c>
      <c r="AQ237">
        <v>21.353652322240119</v>
      </c>
      <c r="AR237">
        <v>13.046937663963121</v>
      </c>
      <c r="AS237">
        <v>19.35614283690888</v>
      </c>
      <c r="AT237">
        <v>16.137029843641969</v>
      </c>
      <c r="AU237">
        <v>34.636355715233982</v>
      </c>
      <c r="AV237">
        <v>14.16348541930029</v>
      </c>
      <c r="AW237">
        <v>15.830668661157681</v>
      </c>
      <c r="AX237">
        <v>12.489913892924561</v>
      </c>
      <c r="AY237">
        <v>7.7457308318745133</v>
      </c>
      <c r="AZ237">
        <v>14.3326069155681</v>
      </c>
      <c r="BA237">
        <v>4.4178657260109846</v>
      </c>
      <c r="BB237">
        <v>12.548187174839409</v>
      </c>
      <c r="BC237">
        <v>8.9445432022354634</v>
      </c>
      <c r="BD237">
        <v>16.013179681652971</v>
      </c>
      <c r="BE237">
        <v>11.332111416951051</v>
      </c>
      <c r="BF237">
        <v>25.973484490668639</v>
      </c>
      <c r="BG237">
        <v>10.308244607456951</v>
      </c>
      <c r="BH237">
        <v>17.55455844908635</v>
      </c>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row>
    <row r="238">
      <c r="A238" t="s">
        <v>405</v>
      </c>
      <c r="B238">
        <v>2005</v>
      </c>
      <c r="C238" t="s">
        <v>410</v>
      </c>
      <c r="D238">
        <v>157</v>
      </c>
      <c r="E238" t="s">
        <v>206</v>
      </c>
      <c r="F238" t="s">
        <v>48</v>
      </c>
      <c r="G238" t="s">
        <v>214</v>
      </c>
      <c r="H238">
        <v>63.767493596350818</v>
      </c>
      <c r="I238">
        <v>70.7179827108247</v>
      </c>
      <c r="J238">
        <v>73.024277755810758</v>
      </c>
      <c r="K238">
        <v>78.516595896504413</v>
      </c>
      <c r="L238">
        <v>89.690103996239117</v>
      </c>
      <c r="M238">
        <v>53.790997233654572</v>
      </c>
      <c r="N238">
        <v>73.779950670898302</v>
      </c>
      <c r="O238">
        <v>85.951224994596245</v>
      </c>
      <c r="P238">
        <v>95.46578516040185</v>
      </c>
      <c r="Q238">
        <v>99.138777590172978</v>
      </c>
      <c r="R238">
        <v>64.519563340266771</v>
      </c>
      <c r="S238">
        <v>70.474754433365376</v>
      </c>
      <c r="T238">
        <v>77.034075451653962</v>
      </c>
      <c r="U238">
        <v>77.905122288671322</v>
      </c>
      <c r="V238">
        <v>83.823151107113603</v>
      </c>
      <c r="W238" t="s">
        <v>152</v>
      </c>
      <c r="X238" t="s">
        <v>153</v>
      </c>
      <c r="Y238" t="s">
        <v>154</v>
      </c>
      <c r="Z238" t="s">
        <v>155</v>
      </c>
      <c r="AA238" t="s">
        <v>156</v>
      </c>
      <c r="AB238" t="s">
        <v>157</v>
      </c>
      <c r="AC238" t="s">
        <v>158</v>
      </c>
      <c r="AD238" t="s">
        <v>159</v>
      </c>
      <c r="AE238" t="s">
        <v>160</v>
      </c>
      <c r="AF238" t="s">
        <v>161</v>
      </c>
      <c r="AG238" t="s">
        <v>162</v>
      </c>
      <c r="AH238" t="s">
        <v>163</v>
      </c>
      <c r="AI238" t="s">
        <v>164</v>
      </c>
      <c r="AJ238" t="s">
        <v>165</v>
      </c>
      <c r="AK238" t="s">
        <v>166</v>
      </c>
      <c r="AL238" t="s">
        <v>167</v>
      </c>
      <c r="AM238" t="s">
        <v>168</v>
      </c>
      <c r="AN238" t="s">
        <v>169</v>
      </c>
      <c r="AO238" t="s">
        <v>170</v>
      </c>
      <c r="AP238">
        <v>79.428459485364215</v>
      </c>
      <c r="AQ238">
        <v>78.646347677759806</v>
      </c>
      <c r="AR238">
        <v>86.953062336036822</v>
      </c>
      <c r="AS238">
        <v>79.997282798054542</v>
      </c>
      <c r="AT238">
        <v>83.862970156358045</v>
      </c>
      <c r="AU238">
        <v>65.363644284766039</v>
      </c>
      <c r="AV238">
        <v>85.836514580699699</v>
      </c>
      <c r="AW238">
        <v>84.169331338842284</v>
      </c>
      <c r="AX238">
        <v>87.510086107075438</v>
      </c>
      <c r="AY238">
        <v>92.254269168125475</v>
      </c>
      <c r="AZ238">
        <v>85.667393084431907</v>
      </c>
      <c r="BA238">
        <v>95.582134273988999</v>
      </c>
      <c r="BB238">
        <v>87.451812825160673</v>
      </c>
      <c r="BC238">
        <v>91.055456797764549</v>
      </c>
      <c r="BD238">
        <v>83.986820318347029</v>
      </c>
      <c r="BE238">
        <v>87.993141637253387</v>
      </c>
      <c r="BF238">
        <v>74.026515509331347</v>
      </c>
      <c r="BG238">
        <v>89.52576248877881</v>
      </c>
      <c r="BH238">
        <v>82.445441550913586</v>
      </c>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row>
    <row r="239">
      <c r="A239" t="s">
        <v>405</v>
      </c>
      <c r="B239">
        <v>2005</v>
      </c>
      <c r="C239" t="s">
        <v>410</v>
      </c>
      <c r="D239">
        <v>158</v>
      </c>
      <c r="E239" t="s">
        <v>206</v>
      </c>
      <c r="F239" t="s">
        <v>191</v>
      </c>
      <c r="G239" t="s">
        <v>214</v>
      </c>
      <c r="H239">
        <v>0</v>
      </c>
      <c r="I239">
        <v>0.15211561447862651</v>
      </c>
      <c r="J239">
        <v>0</v>
      </c>
      <c r="K239">
        <v>0</v>
      </c>
      <c r="L239">
        <v>0.031957482660053597</v>
      </c>
      <c r="M239">
        <v>0.74724185041539248</v>
      </c>
      <c r="N239">
        <v>0.092927105291433304</v>
      </c>
      <c r="O239">
        <v>0.046104217723334097</v>
      </c>
      <c r="P239">
        <v>0</v>
      </c>
      <c r="Q239">
        <v>0.098640977529337301</v>
      </c>
      <c r="R239">
        <v>0</v>
      </c>
      <c r="S239">
        <v>0</v>
      </c>
      <c r="T239">
        <v>0</v>
      </c>
      <c r="U239">
        <v>0</v>
      </c>
      <c r="V239">
        <v>0</v>
      </c>
      <c r="W239" t="s">
        <v>152</v>
      </c>
      <c r="X239" t="s">
        <v>153</v>
      </c>
      <c r="Y239" t="s">
        <v>154</v>
      </c>
      <c r="Z239" t="s">
        <v>155</v>
      </c>
      <c r="AA239" t="s">
        <v>156</v>
      </c>
      <c r="AB239" t="s">
        <v>157</v>
      </c>
      <c r="AC239" t="s">
        <v>158</v>
      </c>
      <c r="AD239" t="s">
        <v>159</v>
      </c>
      <c r="AE239" t="s">
        <v>160</v>
      </c>
      <c r="AF239" t="s">
        <v>161</v>
      </c>
      <c r="AG239" t="s">
        <v>162</v>
      </c>
      <c r="AH239" t="s">
        <v>163</v>
      </c>
      <c r="AI239" t="s">
        <v>164</v>
      </c>
      <c r="AJ239" t="s">
        <v>165</v>
      </c>
      <c r="AK239" t="s">
        <v>166</v>
      </c>
      <c r="AL239" t="s">
        <v>167</v>
      </c>
      <c r="AM239" t="s">
        <v>168</v>
      </c>
      <c r="AN239" t="s">
        <v>169</v>
      </c>
      <c r="AO239" t="s">
        <v>170</v>
      </c>
      <c r="AP239">
        <v>0</v>
      </c>
      <c r="AQ239">
        <v>0</v>
      </c>
      <c r="AR239">
        <v>0</v>
      </c>
      <c r="AS239">
        <v>0.64657436503655563</v>
      </c>
      <c r="AT239">
        <v>0</v>
      </c>
      <c r="AU239">
        <v>0</v>
      </c>
      <c r="AV239">
        <v>0</v>
      </c>
      <c r="AW239">
        <v>0</v>
      </c>
      <c r="AX239">
        <v>0</v>
      </c>
      <c r="AY239">
        <v>0</v>
      </c>
      <c r="AZ239">
        <v>0</v>
      </c>
      <c r="BA239">
        <v>0</v>
      </c>
      <c r="BB239">
        <v>0</v>
      </c>
      <c r="BC239">
        <v>0</v>
      </c>
      <c r="BD239">
        <v>0</v>
      </c>
      <c r="BE239">
        <v>0.67474694579555006</v>
      </c>
      <c r="BF239">
        <v>0</v>
      </c>
      <c r="BG239">
        <v>0.16599290376423781</v>
      </c>
      <c r="BH239">
        <v>0</v>
      </c>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row>
    <row r="240">
      <c r="A240" t="s">
        <v>405</v>
      </c>
      <c r="B240">
        <v>2005</v>
      </c>
      <c r="C240" t="s">
        <v>410</v>
      </c>
      <c r="D240">
        <v>162</v>
      </c>
      <c r="E240" t="s">
        <v>18</v>
      </c>
      <c r="F240" t="s">
        <v>14</v>
      </c>
      <c r="G240" t="s">
        <v>214</v>
      </c>
      <c r="H240">
        <v>371.57099899999992</v>
      </c>
      <c r="I240">
        <v>875.40587500000004</v>
      </c>
      <c r="J240">
        <v>1656.0697530000009</v>
      </c>
      <c r="K240">
        <v>4510.0427839999966</v>
      </c>
      <c r="L240">
        <v>12229.785817</v>
      </c>
      <c r="M240">
        <v>148.5414879999999</v>
      </c>
      <c r="N240">
        <v>879.10401799999988</v>
      </c>
      <c r="O240">
        <v>1828.153393999999</v>
      </c>
      <c r="P240">
        <v>2128.018298999998</v>
      </c>
      <c r="Q240">
        <v>2192.6485869999992</v>
      </c>
      <c r="R240">
        <v>332.65094900000003</v>
      </c>
      <c r="S240">
        <v>634.7248810000001</v>
      </c>
      <c r="T240">
        <v>1034.940355</v>
      </c>
      <c r="U240">
        <v>2476.6186850000022</v>
      </c>
      <c r="V240">
        <v>7987.4745719999846</v>
      </c>
      <c r="W240" t="s">
        <v>152</v>
      </c>
      <c r="X240" t="s">
        <v>153</v>
      </c>
      <c r="Y240" t="s">
        <v>154</v>
      </c>
      <c r="Z240" t="s">
        <v>155</v>
      </c>
      <c r="AA240" t="s">
        <v>156</v>
      </c>
      <c r="AB240" t="s">
        <v>157</v>
      </c>
      <c r="AC240" t="s">
        <v>158</v>
      </c>
      <c r="AD240" t="s">
        <v>159</v>
      </c>
      <c r="AE240" t="s">
        <v>160</v>
      </c>
      <c r="AF240" t="s">
        <v>161</v>
      </c>
      <c r="AG240" t="s">
        <v>162</v>
      </c>
      <c r="AH240" t="s">
        <v>163</v>
      </c>
      <c r="AI240" t="s">
        <v>164</v>
      </c>
      <c r="AJ240" t="s">
        <v>165</v>
      </c>
      <c r="AK240" t="s">
        <v>166</v>
      </c>
      <c r="AL240" t="s">
        <v>167</v>
      </c>
      <c r="AM240" t="s">
        <v>168</v>
      </c>
      <c r="AN240" t="s">
        <v>169</v>
      </c>
      <c r="AO240" t="s">
        <v>170</v>
      </c>
      <c r="AP240">
        <v>627.73244900000054</v>
      </c>
      <c r="AQ240">
        <v>2175.7905990000008</v>
      </c>
      <c r="AR240">
        <v>1704.686662000001</v>
      </c>
      <c r="AS240">
        <v>387.47702500000003</v>
      </c>
      <c r="AT240">
        <v>561.09966099999997</v>
      </c>
      <c r="AU240">
        <v>802.58093399999996</v>
      </c>
      <c r="AV240">
        <v>585.2702319999994</v>
      </c>
      <c r="AW240">
        <v>2549.4557130000021</v>
      </c>
      <c r="AX240">
        <v>296.57298299999979</v>
      </c>
      <c r="AY240">
        <v>519.57994199999985</v>
      </c>
      <c r="AZ240">
        <v>156.9264739999999</v>
      </c>
      <c r="BA240">
        <v>91.160859000000002</v>
      </c>
      <c r="BB240">
        <v>5404.8209659999848</v>
      </c>
      <c r="BC240">
        <v>202.31459299999989</v>
      </c>
      <c r="BD240">
        <v>827.7654560000002</v>
      </c>
      <c r="BE240">
        <v>276.45964600000008</v>
      </c>
      <c r="BF240">
        <v>951.88745800000004</v>
      </c>
      <c r="BG240">
        <v>448.74794399999951</v>
      </c>
      <c r="BH240">
        <v>1072.5456320000001</v>
      </c>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row>
    <row r="241">
      <c r="A241" t="s">
        <v>405</v>
      </c>
      <c r="B241">
        <v>2005</v>
      </c>
      <c r="C241" t="s">
        <v>410</v>
      </c>
      <c r="D241">
        <v>163</v>
      </c>
      <c r="E241" t="s">
        <v>18</v>
      </c>
      <c r="F241" t="s">
        <v>51</v>
      </c>
      <c r="G241" t="s">
        <v>214</v>
      </c>
      <c r="H241">
        <v>13899.777717999979</v>
      </c>
      <c r="I241">
        <v>13389.46415499998</v>
      </c>
      <c r="J241">
        <v>12616.295916000019</v>
      </c>
      <c r="K241">
        <v>9758.5561720000442</v>
      </c>
      <c r="L241">
        <v>2037.3023829999991</v>
      </c>
      <c r="M241">
        <v>2040.6600519999979</v>
      </c>
      <c r="N241">
        <v>1316.166880000002</v>
      </c>
      <c r="O241">
        <v>366.76853299999999</v>
      </c>
      <c r="P241">
        <v>58.843135999999987</v>
      </c>
      <c r="Q241">
        <v>0</v>
      </c>
      <c r="R241">
        <v>11747.163209</v>
      </c>
      <c r="S241">
        <v>11436.01904100001</v>
      </c>
      <c r="T241">
        <v>11044.59271700001</v>
      </c>
      <c r="U241">
        <v>9604.0737450000179</v>
      </c>
      <c r="V241">
        <v>4087.109031</v>
      </c>
      <c r="W241" t="s">
        <v>152</v>
      </c>
      <c r="X241" t="s">
        <v>153</v>
      </c>
      <c r="Y241" t="s">
        <v>154</v>
      </c>
      <c r="Z241" t="s">
        <v>155</v>
      </c>
      <c r="AA241" t="s">
        <v>156</v>
      </c>
      <c r="AB241" t="s">
        <v>157</v>
      </c>
      <c r="AC241" t="s">
        <v>158</v>
      </c>
      <c r="AD241" t="s">
        <v>159</v>
      </c>
      <c r="AE241" t="s">
        <v>160</v>
      </c>
      <c r="AF241" t="s">
        <v>161</v>
      </c>
      <c r="AG241" t="s">
        <v>162</v>
      </c>
      <c r="AH241" t="s">
        <v>163</v>
      </c>
      <c r="AI241" t="s">
        <v>164</v>
      </c>
      <c r="AJ241" t="s">
        <v>165</v>
      </c>
      <c r="AK241" t="s">
        <v>166</v>
      </c>
      <c r="AL241" t="s">
        <v>167</v>
      </c>
      <c r="AM241" t="s">
        <v>168</v>
      </c>
      <c r="AN241" t="s">
        <v>169</v>
      </c>
      <c r="AO241" t="s">
        <v>170</v>
      </c>
      <c r="AP241">
        <v>2265.6110049999988</v>
      </c>
      <c r="AQ241">
        <v>3153.9511539999999</v>
      </c>
      <c r="AR241">
        <v>7562.0965419999902</v>
      </c>
      <c r="AS241">
        <v>2218.1298270000002</v>
      </c>
      <c r="AT241">
        <v>3290.3564489999958</v>
      </c>
      <c r="AU241">
        <v>2720.964992000002</v>
      </c>
      <c r="AV241">
        <v>2952.2463519999951</v>
      </c>
      <c r="AW241">
        <v>4443.7662040000014</v>
      </c>
      <c r="AX241">
        <v>1191.930360999999</v>
      </c>
      <c r="AY241">
        <v>1092.0358249999999</v>
      </c>
      <c r="AZ241">
        <v>970.39470700000084</v>
      </c>
      <c r="BA241">
        <v>690.16010600000175</v>
      </c>
      <c r="BB241">
        <v>915.11892900000021</v>
      </c>
      <c r="BC241">
        <v>1276.5335460000019</v>
      </c>
      <c r="BD241">
        <v>5120.6287119999988</v>
      </c>
      <c r="BE241">
        <v>1827.8585320000029</v>
      </c>
      <c r="BF241">
        <v>3874.530371000003</v>
      </c>
      <c r="BG241">
        <v>2359.8476419999988</v>
      </c>
      <c r="BH241">
        <v>3775.2350879999999</v>
      </c>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row>
    <row r="242">
      <c r="A242" t="s">
        <v>405</v>
      </c>
      <c r="B242">
        <v>2005</v>
      </c>
      <c r="C242" t="s">
        <v>410</v>
      </c>
      <c r="D242">
        <v>164</v>
      </c>
      <c r="E242" t="s">
        <v>50</v>
      </c>
      <c r="F242" t="s">
        <v>15</v>
      </c>
      <c r="G242" t="s">
        <v>214</v>
      </c>
      <c r="H242">
        <v>245.52533999999989</v>
      </c>
      <c r="I242">
        <v>619.69268000000011</v>
      </c>
      <c r="J242">
        <v>1204.4561739999999</v>
      </c>
      <c r="K242">
        <v>3519.9066149999971</v>
      </c>
      <c r="L242">
        <v>11017.746512999989</v>
      </c>
      <c r="M242">
        <v>80.434294999999992</v>
      </c>
      <c r="N242">
        <v>643.07917199999997</v>
      </c>
      <c r="O242">
        <v>1575.419801999999</v>
      </c>
      <c r="P242">
        <v>2029.8165689999989</v>
      </c>
      <c r="Q242">
        <v>2173.7650059999992</v>
      </c>
      <c r="R242">
        <v>216.90218300000001</v>
      </c>
      <c r="S242">
        <v>457.40853299999969</v>
      </c>
      <c r="T242">
        <v>800.04667400000005</v>
      </c>
      <c r="U242">
        <v>1909.282944000001</v>
      </c>
      <c r="V242">
        <v>6721.1721439999747</v>
      </c>
      <c r="W242" t="s">
        <v>152</v>
      </c>
      <c r="X242" t="s">
        <v>153</v>
      </c>
      <c r="Y242" t="s">
        <v>154</v>
      </c>
      <c r="Z242" t="s">
        <v>155</v>
      </c>
      <c r="AA242" t="s">
        <v>156</v>
      </c>
      <c r="AB242" t="s">
        <v>157</v>
      </c>
      <c r="AC242" t="s">
        <v>158</v>
      </c>
      <c r="AD242" t="s">
        <v>159</v>
      </c>
      <c r="AE242" t="s">
        <v>160</v>
      </c>
      <c r="AF242" t="s">
        <v>161</v>
      </c>
      <c r="AG242" t="s">
        <v>162</v>
      </c>
      <c r="AH242" t="s">
        <v>163</v>
      </c>
      <c r="AI242" t="s">
        <v>164</v>
      </c>
      <c r="AJ242" t="s">
        <v>165</v>
      </c>
      <c r="AK242" t="s">
        <v>166</v>
      </c>
      <c r="AL242" t="s">
        <v>167</v>
      </c>
      <c r="AM242" t="s">
        <v>168</v>
      </c>
      <c r="AN242" t="s">
        <v>169</v>
      </c>
      <c r="AO242" t="s">
        <v>170</v>
      </c>
      <c r="AP242">
        <v>494.19742100000008</v>
      </c>
      <c r="AQ242">
        <v>1701.8799220000001</v>
      </c>
      <c r="AR242">
        <v>1502.0010369999991</v>
      </c>
      <c r="AS242">
        <v>307.25337100000002</v>
      </c>
      <c r="AT242">
        <v>472.41926100000012</v>
      </c>
      <c r="AU242">
        <v>539.97254200000032</v>
      </c>
      <c r="AV242">
        <v>535.2193579999996</v>
      </c>
      <c r="AW242">
        <v>2144.7567640000002</v>
      </c>
      <c r="AX242">
        <v>266.14192799999989</v>
      </c>
      <c r="AY242">
        <v>496.53550899999999</v>
      </c>
      <c r="AZ242">
        <v>137.851722</v>
      </c>
      <c r="BA242">
        <v>87.001954999999995</v>
      </c>
      <c r="BB242">
        <v>4770.9416459999884</v>
      </c>
      <c r="BC242">
        <v>184.03957799999989</v>
      </c>
      <c r="BD242">
        <v>738.90009200000009</v>
      </c>
      <c r="BE242">
        <v>237.97257500000009</v>
      </c>
      <c r="BF242">
        <v>702.37411999999983</v>
      </c>
      <c r="BG242">
        <v>404.67892199999972</v>
      </c>
      <c r="BH242">
        <v>883.18959899999959</v>
      </c>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row>
    <row r="243">
      <c r="A243" t="s">
        <v>405</v>
      </c>
      <c r="B243">
        <v>2005</v>
      </c>
      <c r="C243" t="s">
        <v>410</v>
      </c>
      <c r="D243">
        <v>165</v>
      </c>
      <c r="E243" t="s">
        <v>50</v>
      </c>
      <c r="F243" t="s">
        <v>16</v>
      </c>
      <c r="G243" t="s">
        <v>214</v>
      </c>
      <c r="H243">
        <v>126.045659</v>
      </c>
      <c r="I243">
        <v>253.924147</v>
      </c>
      <c r="J243">
        <v>451.61357900000019</v>
      </c>
      <c r="K243">
        <v>990.13616899999931</v>
      </c>
      <c r="L243">
        <v>1207.9997960000001</v>
      </c>
      <c r="M243">
        <v>66.318144999999987</v>
      </c>
      <c r="N243">
        <v>235.04271199999999</v>
      </c>
      <c r="O243">
        <v>251.839068</v>
      </c>
      <c r="P243">
        <v>98.201729999999984</v>
      </c>
      <c r="Q243">
        <v>16.720731000000001</v>
      </c>
      <c r="R243">
        <v>115.748766</v>
      </c>
      <c r="S243">
        <v>177.316348</v>
      </c>
      <c r="T243">
        <v>234.89368099999999</v>
      </c>
      <c r="U243">
        <v>567.3357410000001</v>
      </c>
      <c r="V243">
        <v>1266.302428</v>
      </c>
      <c r="W243" t="s">
        <v>152</v>
      </c>
      <c r="X243" t="s">
        <v>153</v>
      </c>
      <c r="Y243" t="s">
        <v>154</v>
      </c>
      <c r="Z243" t="s">
        <v>155</v>
      </c>
      <c r="AA243" t="s">
        <v>156</v>
      </c>
      <c r="AB243" t="s">
        <v>157</v>
      </c>
      <c r="AC243" t="s">
        <v>158</v>
      </c>
      <c r="AD243" t="s">
        <v>159</v>
      </c>
      <c r="AE243" t="s">
        <v>160</v>
      </c>
      <c r="AF243" t="s">
        <v>161</v>
      </c>
      <c r="AG243" t="s">
        <v>162</v>
      </c>
      <c r="AH243" t="s">
        <v>163</v>
      </c>
      <c r="AI243" t="s">
        <v>164</v>
      </c>
      <c r="AJ243" t="s">
        <v>165</v>
      </c>
      <c r="AK243" t="s">
        <v>166</v>
      </c>
      <c r="AL243" t="s">
        <v>167</v>
      </c>
      <c r="AM243" t="s">
        <v>168</v>
      </c>
      <c r="AN243" t="s">
        <v>169</v>
      </c>
      <c r="AO243" t="s">
        <v>170</v>
      </c>
      <c r="AP243">
        <v>133.53502800000001</v>
      </c>
      <c r="AQ243">
        <v>473.91067700000008</v>
      </c>
      <c r="AR243">
        <v>202.68562499999999</v>
      </c>
      <c r="AS243">
        <v>77.540081999999984</v>
      </c>
      <c r="AT243">
        <v>88.680399999999977</v>
      </c>
      <c r="AU243">
        <v>262.60839199999998</v>
      </c>
      <c r="AV243">
        <v>50.050874</v>
      </c>
      <c r="AW243">
        <v>404.69894900000008</v>
      </c>
      <c r="AX243">
        <v>30.431055000000001</v>
      </c>
      <c r="AY243">
        <v>23.044433000000001</v>
      </c>
      <c r="AZ243">
        <v>19.074752</v>
      </c>
      <c r="BA243">
        <v>4.1589039999999997</v>
      </c>
      <c r="BB243">
        <v>633.87932000000012</v>
      </c>
      <c r="BC243">
        <v>18.275015</v>
      </c>
      <c r="BD243">
        <v>88.865364</v>
      </c>
      <c r="BE243">
        <v>36.324221000000001</v>
      </c>
      <c r="BF243">
        <v>249.513338</v>
      </c>
      <c r="BG243">
        <v>43.086888000000002</v>
      </c>
      <c r="BH243">
        <v>189.356033</v>
      </c>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row>
    <row r="244">
      <c r="A244" t="s">
        <v>405</v>
      </c>
      <c r="B244">
        <v>2005</v>
      </c>
      <c r="C244" t="s">
        <v>410</v>
      </c>
      <c r="D244">
        <v>166</v>
      </c>
      <c r="E244" t="s">
        <v>50</v>
      </c>
      <c r="F244" t="s">
        <v>171</v>
      </c>
      <c r="G244" t="s">
        <v>214</v>
      </c>
      <c r="H244">
        <v>114.62834100000001</v>
      </c>
      <c r="I244">
        <v>300.70481299999989</v>
      </c>
      <c r="J244">
        <v>384.57335199999989</v>
      </c>
      <c r="K244">
        <v>615.54859199999987</v>
      </c>
      <c r="L244">
        <v>410.47137400000008</v>
      </c>
      <c r="M244">
        <v>90.87872099999997</v>
      </c>
      <c r="N244">
        <v>177.78244900000001</v>
      </c>
      <c r="O244">
        <v>112.068226</v>
      </c>
      <c r="P244">
        <v>37.775194999999997</v>
      </c>
      <c r="Q244">
        <v>0</v>
      </c>
      <c r="R244">
        <v>87.048570000000012</v>
      </c>
      <c r="S244">
        <v>225.90404899999999</v>
      </c>
      <c r="T244">
        <v>272.62382500000001</v>
      </c>
      <c r="U244">
        <v>378.18717199999992</v>
      </c>
      <c r="V244">
        <v>443.65826499999997</v>
      </c>
      <c r="W244" t="s">
        <v>152</v>
      </c>
      <c r="X244" t="s">
        <v>153</v>
      </c>
      <c r="Y244" t="s">
        <v>154</v>
      </c>
      <c r="Z244" t="s">
        <v>155</v>
      </c>
      <c r="AA244" t="s">
        <v>156</v>
      </c>
      <c r="AB244" t="s">
        <v>157</v>
      </c>
      <c r="AC244" t="s">
        <v>158</v>
      </c>
      <c r="AD244" t="s">
        <v>159</v>
      </c>
      <c r="AE244" t="s">
        <v>160</v>
      </c>
      <c r="AF244" t="s">
        <v>161</v>
      </c>
      <c r="AG244" t="s">
        <v>162</v>
      </c>
      <c r="AH244" t="s">
        <v>163</v>
      </c>
      <c r="AI244" t="s">
        <v>164</v>
      </c>
      <c r="AJ244" t="s">
        <v>165</v>
      </c>
      <c r="AK244" t="s">
        <v>166</v>
      </c>
      <c r="AL244" t="s">
        <v>167</v>
      </c>
      <c r="AM244" t="s">
        <v>168</v>
      </c>
      <c r="AN244" t="s">
        <v>169</v>
      </c>
      <c r="AO244" t="s">
        <v>170</v>
      </c>
      <c r="AP244">
        <v>21.392627000000001</v>
      </c>
      <c r="AQ244">
        <v>69.670935</v>
      </c>
      <c r="AR244">
        <v>287.53941200000003</v>
      </c>
      <c r="AS244">
        <v>27.567577</v>
      </c>
      <c r="AT244">
        <v>2.2231740000000002</v>
      </c>
      <c r="AU244">
        <v>160.33268699999999</v>
      </c>
      <c r="AV244">
        <v>259.02751999999998</v>
      </c>
      <c r="AW244">
        <v>50.727802999999987</v>
      </c>
      <c r="AX244">
        <v>97.403351999999984</v>
      </c>
      <c r="AY244">
        <v>222.34445799999989</v>
      </c>
      <c r="AZ244">
        <v>17.983436999999999</v>
      </c>
      <c r="BA244">
        <v>2.9774479999999999</v>
      </c>
      <c r="BB244">
        <v>160.253162</v>
      </c>
      <c r="BC244">
        <v>2.000089</v>
      </c>
      <c r="BD244">
        <v>206.33478700000001</v>
      </c>
      <c r="BE244">
        <v>44.082746</v>
      </c>
      <c r="BF244">
        <v>8.7589199999999998</v>
      </c>
      <c r="BG244">
        <v>142.92433700000001</v>
      </c>
      <c r="BH244">
        <v>42.382001000000002</v>
      </c>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row>
    <row r="245">
      <c r="A245" t="s">
        <v>405</v>
      </c>
      <c r="B245">
        <v>2005</v>
      </c>
      <c r="C245" t="s">
        <v>410</v>
      </c>
      <c r="D245">
        <v>167</v>
      </c>
      <c r="E245" t="s">
        <v>50</v>
      </c>
      <c r="F245" t="s">
        <v>19</v>
      </c>
      <c r="G245" t="s">
        <v>214</v>
      </c>
      <c r="H245">
        <v>13785.14937699998</v>
      </c>
      <c r="I245">
        <v>13088.759341999979</v>
      </c>
      <c r="J245">
        <v>12231.72256400002</v>
      </c>
      <c r="K245">
        <v>9143.0075800000341</v>
      </c>
      <c r="L245">
        <v>1626.8310089999991</v>
      </c>
      <c r="M245">
        <v>1949.781330999997</v>
      </c>
      <c r="N245">
        <v>1138.384431000002</v>
      </c>
      <c r="O245">
        <v>254.70030700000009</v>
      </c>
      <c r="P245">
        <v>21.067941000000001</v>
      </c>
      <c r="Q245">
        <v>0</v>
      </c>
      <c r="R245">
        <v>11660.114638999999</v>
      </c>
      <c r="S245">
        <v>11210.114992000021</v>
      </c>
      <c r="T245">
        <v>10771.96889200001</v>
      </c>
      <c r="U245">
        <v>9225.8865730000143</v>
      </c>
      <c r="V245">
        <v>3643.4507660000008</v>
      </c>
      <c r="W245" t="s">
        <v>152</v>
      </c>
      <c r="X245" t="s">
        <v>153</v>
      </c>
      <c r="Y245" t="s">
        <v>154</v>
      </c>
      <c r="Z245" t="s">
        <v>155</v>
      </c>
      <c r="AA245" t="s">
        <v>156</v>
      </c>
      <c r="AB245" t="s">
        <v>157</v>
      </c>
      <c r="AC245" t="s">
        <v>158</v>
      </c>
      <c r="AD245" t="s">
        <v>159</v>
      </c>
      <c r="AE245" t="s">
        <v>160</v>
      </c>
      <c r="AF245" t="s">
        <v>161</v>
      </c>
      <c r="AG245" t="s">
        <v>162</v>
      </c>
      <c r="AH245" t="s">
        <v>163</v>
      </c>
      <c r="AI245" t="s">
        <v>164</v>
      </c>
      <c r="AJ245" t="s">
        <v>165</v>
      </c>
      <c r="AK245" t="s">
        <v>166</v>
      </c>
      <c r="AL245" t="s">
        <v>167</v>
      </c>
      <c r="AM245" t="s">
        <v>168</v>
      </c>
      <c r="AN245" t="s">
        <v>169</v>
      </c>
      <c r="AO245" t="s">
        <v>170</v>
      </c>
      <c r="AP245">
        <v>2244.2183779999991</v>
      </c>
      <c r="AQ245">
        <v>3084.2802189999989</v>
      </c>
      <c r="AR245">
        <v>7274.557129999991</v>
      </c>
      <c r="AS245">
        <v>2190.5622499999999</v>
      </c>
      <c r="AT245">
        <v>3288.133274999996</v>
      </c>
      <c r="AU245">
        <v>2560.6323050000028</v>
      </c>
      <c r="AV245">
        <v>2693.2188319999982</v>
      </c>
      <c r="AW245">
        <v>4393.0384010000034</v>
      </c>
      <c r="AX245">
        <v>1094.5270089999999</v>
      </c>
      <c r="AY245">
        <v>869.6913669999999</v>
      </c>
      <c r="AZ245">
        <v>952.41127000000051</v>
      </c>
      <c r="BA245">
        <v>687.18265800000188</v>
      </c>
      <c r="BB245">
        <v>754.86576700000023</v>
      </c>
      <c r="BC245">
        <v>1274.533457000002</v>
      </c>
      <c r="BD245">
        <v>4914.2939250000009</v>
      </c>
      <c r="BE245">
        <v>1783.775786000002</v>
      </c>
      <c r="BF245">
        <v>3865.7714510000028</v>
      </c>
      <c r="BG245">
        <v>2216.9233049999989</v>
      </c>
      <c r="BH245">
        <v>3732.853087</v>
      </c>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row>
    <row r="246">
      <c r="A246" t="s">
        <v>405</v>
      </c>
      <c r="B246">
        <v>2005</v>
      </c>
      <c r="C246" t="s">
        <v>410</v>
      </c>
      <c r="D246">
        <v>168</v>
      </c>
      <c r="E246" t="s">
        <v>62</v>
      </c>
      <c r="F246" t="s">
        <v>194</v>
      </c>
      <c r="G246" t="s">
        <v>214</v>
      </c>
      <c r="H246">
        <v>0</v>
      </c>
      <c r="I246">
        <v>1.0564560000000001</v>
      </c>
      <c r="J246">
        <v>9.540303999999999</v>
      </c>
      <c r="K246">
        <v>92.779917000000012</v>
      </c>
      <c r="L246">
        <v>4354.3272459999998</v>
      </c>
      <c r="M246">
        <v>0</v>
      </c>
      <c r="N246">
        <v>76.495425000000012</v>
      </c>
      <c r="O246">
        <v>395.04741000000001</v>
      </c>
      <c r="P246">
        <v>1253.236276000001</v>
      </c>
      <c r="Q246">
        <v>1813.7237500000001</v>
      </c>
      <c r="R246">
        <v>0</v>
      </c>
      <c r="S246">
        <v>1.0564560000000001</v>
      </c>
      <c r="T246">
        <v>0</v>
      </c>
      <c r="U246">
        <v>9.540303999999999</v>
      </c>
      <c r="V246">
        <v>908.60430200000064</v>
      </c>
      <c r="W246" t="s">
        <v>152</v>
      </c>
      <c r="X246" t="s">
        <v>153</v>
      </c>
      <c r="Y246" t="s">
        <v>154</v>
      </c>
      <c r="Z246" t="s">
        <v>155</v>
      </c>
      <c r="AA246" t="s">
        <v>156</v>
      </c>
      <c r="AB246" t="s">
        <v>157</v>
      </c>
      <c r="AC246" t="s">
        <v>158</v>
      </c>
      <c r="AD246" t="s">
        <v>159</v>
      </c>
      <c r="AE246" t="s">
        <v>160</v>
      </c>
      <c r="AF246" t="s">
        <v>161</v>
      </c>
      <c r="AG246" t="s">
        <v>162</v>
      </c>
      <c r="AH246" t="s">
        <v>163</v>
      </c>
      <c r="AI246" t="s">
        <v>164</v>
      </c>
      <c r="AJ246" t="s">
        <v>165</v>
      </c>
      <c r="AK246" t="s">
        <v>166</v>
      </c>
      <c r="AL246" t="s">
        <v>167</v>
      </c>
      <c r="AM246" t="s">
        <v>168</v>
      </c>
      <c r="AN246" t="s">
        <v>169</v>
      </c>
      <c r="AO246" t="s">
        <v>170</v>
      </c>
      <c r="AP246">
        <v>12.323016000000001</v>
      </c>
      <c r="AQ246">
        <v>93.108998999999997</v>
      </c>
      <c r="AR246">
        <v>2.8543400000000001</v>
      </c>
      <c r="AS246">
        <v>0</v>
      </c>
      <c r="AT246">
        <v>7.2647040000000001</v>
      </c>
      <c r="AU246">
        <v>0</v>
      </c>
      <c r="AV246">
        <v>39.226174</v>
      </c>
      <c r="AW246">
        <v>37.640212000000012</v>
      </c>
      <c r="AX246">
        <v>0</v>
      </c>
      <c r="AY246">
        <v>76.053852000000006</v>
      </c>
      <c r="AZ246">
        <v>1.575939</v>
      </c>
      <c r="BA246">
        <v>6.2332730000000014</v>
      </c>
      <c r="BB246">
        <v>3964.3171689999999</v>
      </c>
      <c r="BC246">
        <v>5.6289860000000003</v>
      </c>
      <c r="BD246">
        <v>3.4011149999999999</v>
      </c>
      <c r="BE246">
        <v>0</v>
      </c>
      <c r="BF246">
        <v>179.893134</v>
      </c>
      <c r="BG246">
        <v>28.183009999999999</v>
      </c>
      <c r="BH246">
        <v>0</v>
      </c>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row>
    <row r="247">
      <c r="A247" t="s">
        <v>405</v>
      </c>
      <c r="B247">
        <v>2005</v>
      </c>
      <c r="C247" t="s">
        <v>410</v>
      </c>
      <c r="D247">
        <v>169</v>
      </c>
      <c r="E247" t="s">
        <v>62</v>
      </c>
      <c r="F247" t="s">
        <v>195</v>
      </c>
      <c r="G247" t="s">
        <v>214</v>
      </c>
      <c r="H247">
        <v>184.51709500000001</v>
      </c>
      <c r="I247">
        <v>551.43003099999976</v>
      </c>
      <c r="J247">
        <v>1352.81224</v>
      </c>
      <c r="K247">
        <v>3845.4871329999942</v>
      </c>
      <c r="L247">
        <v>7568.9634109999934</v>
      </c>
      <c r="M247">
        <v>108.747383</v>
      </c>
      <c r="N247">
        <v>721.87093500000003</v>
      </c>
      <c r="O247">
        <v>1373.6631199999999</v>
      </c>
      <c r="P247">
        <v>860.35574900000051</v>
      </c>
      <c r="Q247">
        <v>378.92483700000008</v>
      </c>
      <c r="R247">
        <v>168.22731899999999</v>
      </c>
      <c r="S247">
        <v>364.61643499999968</v>
      </c>
      <c r="T247">
        <v>808.57737900000018</v>
      </c>
      <c r="U247">
        <v>2033.2895860000019</v>
      </c>
      <c r="V247">
        <v>6684.9371669999791</v>
      </c>
      <c r="W247" t="s">
        <v>152</v>
      </c>
      <c r="X247" t="s">
        <v>153</v>
      </c>
      <c r="Y247" t="s">
        <v>154</v>
      </c>
      <c r="Z247" t="s">
        <v>155</v>
      </c>
      <c r="AA247" t="s">
        <v>156</v>
      </c>
      <c r="AB247" t="s">
        <v>157</v>
      </c>
      <c r="AC247" t="s">
        <v>158</v>
      </c>
      <c r="AD247" t="s">
        <v>159</v>
      </c>
      <c r="AE247" t="s">
        <v>160</v>
      </c>
      <c r="AF247" t="s">
        <v>161</v>
      </c>
      <c r="AG247" t="s">
        <v>162</v>
      </c>
      <c r="AH247" t="s">
        <v>163</v>
      </c>
      <c r="AI247" t="s">
        <v>164</v>
      </c>
      <c r="AJ247" t="s">
        <v>165</v>
      </c>
      <c r="AK247" t="s">
        <v>166</v>
      </c>
      <c r="AL247" t="s">
        <v>167</v>
      </c>
      <c r="AM247" t="s">
        <v>168</v>
      </c>
      <c r="AN247" t="s">
        <v>169</v>
      </c>
      <c r="AO247" t="s">
        <v>170</v>
      </c>
      <c r="AP247">
        <v>585.85202700000036</v>
      </c>
      <c r="AQ247">
        <v>1994.3206660000001</v>
      </c>
      <c r="AR247">
        <v>1514.493408999999</v>
      </c>
      <c r="AS247">
        <v>331.16622499999988</v>
      </c>
      <c r="AT247">
        <v>505.55926099999999</v>
      </c>
      <c r="AU247">
        <v>516.8170200000003</v>
      </c>
      <c r="AV247">
        <v>430.79821699999991</v>
      </c>
      <c r="AW247">
        <v>2353.767178000001</v>
      </c>
      <c r="AX247">
        <v>216.63763899999989</v>
      </c>
      <c r="AY247">
        <v>416.58356199999997</v>
      </c>
      <c r="AZ247">
        <v>103.95792</v>
      </c>
      <c r="BA247">
        <v>74.433341000000013</v>
      </c>
      <c r="BB247">
        <v>1356.386789000001</v>
      </c>
      <c r="BC247">
        <v>159.16511700000001</v>
      </c>
      <c r="BD247">
        <v>597.4242549999999</v>
      </c>
      <c r="BE247">
        <v>262.62321400000002</v>
      </c>
      <c r="BF247">
        <v>733.47739000000013</v>
      </c>
      <c r="BG247">
        <v>351.41629499999982</v>
      </c>
      <c r="BH247">
        <v>998.3303849999993</v>
      </c>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row>
    <row r="248">
      <c r="A248" t="s">
        <v>405</v>
      </c>
      <c r="B248">
        <v>2005</v>
      </c>
      <c r="C248" t="s">
        <v>410</v>
      </c>
      <c r="D248">
        <v>170</v>
      </c>
      <c r="E248" t="s">
        <v>62</v>
      </c>
      <c r="F248" t="s">
        <v>196</v>
      </c>
      <c r="G248" t="s">
        <v>214</v>
      </c>
      <c r="H248">
        <v>9.4947340000000011</v>
      </c>
      <c r="I248">
        <v>45.470294999999993</v>
      </c>
      <c r="J248">
        <v>47.734489999999987</v>
      </c>
      <c r="K248">
        <v>146.70921300000001</v>
      </c>
      <c r="L248">
        <v>166.72537600000001</v>
      </c>
      <c r="M248">
        <v>4.7495639999999986</v>
      </c>
      <c r="N248">
        <v>31.192786000000002</v>
      </c>
      <c r="O248">
        <v>21.265661000000001</v>
      </c>
      <c r="P248">
        <v>5.2697580000000004</v>
      </c>
      <c r="Q248">
        <v>0</v>
      </c>
      <c r="R248">
        <v>9.4947340000000011</v>
      </c>
      <c r="S248">
        <v>27.41469</v>
      </c>
      <c r="T248">
        <v>48.774259999999991</v>
      </c>
      <c r="U248">
        <v>86.299181000000004</v>
      </c>
      <c r="V248">
        <v>181.673474</v>
      </c>
      <c r="W248" t="s">
        <v>152</v>
      </c>
      <c r="X248" t="s">
        <v>153</v>
      </c>
      <c r="Y248" t="s">
        <v>154</v>
      </c>
      <c r="Z248" t="s">
        <v>155</v>
      </c>
      <c r="AA248" t="s">
        <v>156</v>
      </c>
      <c r="AB248" t="s">
        <v>157</v>
      </c>
      <c r="AC248" t="s">
        <v>158</v>
      </c>
      <c r="AD248" t="s">
        <v>159</v>
      </c>
      <c r="AE248" t="s">
        <v>160</v>
      </c>
      <c r="AF248" t="s">
        <v>161</v>
      </c>
      <c r="AG248" t="s">
        <v>162</v>
      </c>
      <c r="AH248" t="s">
        <v>163</v>
      </c>
      <c r="AI248" t="s">
        <v>164</v>
      </c>
      <c r="AJ248" t="s">
        <v>165</v>
      </c>
      <c r="AK248" t="s">
        <v>166</v>
      </c>
      <c r="AL248" t="s">
        <v>167</v>
      </c>
      <c r="AM248" t="s">
        <v>168</v>
      </c>
      <c r="AN248" t="s">
        <v>169</v>
      </c>
      <c r="AO248" t="s">
        <v>170</v>
      </c>
      <c r="AP248">
        <v>15.734097</v>
      </c>
      <c r="AQ248">
        <v>11.996767</v>
      </c>
      <c r="AR248">
        <v>32.940029000000003</v>
      </c>
      <c r="AS248">
        <v>23.275258999999998</v>
      </c>
      <c r="AT248">
        <v>7.3223849999999997</v>
      </c>
      <c r="AU248">
        <v>9.2853539999999999</v>
      </c>
      <c r="AV248">
        <v>0</v>
      </c>
      <c r="AW248">
        <v>90.131536999999994</v>
      </c>
      <c r="AX248">
        <v>51.231685999999989</v>
      </c>
      <c r="AY248">
        <v>13.607386</v>
      </c>
      <c r="AZ248">
        <v>1.3620909999999999</v>
      </c>
      <c r="BA248">
        <v>1.5185660000000001</v>
      </c>
      <c r="BB248">
        <v>56.403295</v>
      </c>
      <c r="BC248">
        <v>21.799112999999998</v>
      </c>
      <c r="BD248">
        <v>41.009608999999998</v>
      </c>
      <c r="BE248">
        <v>0</v>
      </c>
      <c r="BF248">
        <v>38.516933999999999</v>
      </c>
      <c r="BG248">
        <v>0</v>
      </c>
      <c r="BH248">
        <v>0</v>
      </c>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row>
    <row r="249">
      <c r="A249" t="s">
        <v>405</v>
      </c>
      <c r="B249">
        <v>2005</v>
      </c>
      <c r="C249" t="s">
        <v>410</v>
      </c>
      <c r="D249">
        <v>171</v>
      </c>
      <c r="E249" t="s">
        <v>62</v>
      </c>
      <c r="F249" t="s">
        <v>197</v>
      </c>
      <c r="G249" t="s">
        <v>214</v>
      </c>
      <c r="H249">
        <v>0</v>
      </c>
      <c r="I249">
        <v>0</v>
      </c>
      <c r="J249">
        <v>0</v>
      </c>
      <c r="K249">
        <v>0</v>
      </c>
      <c r="L249">
        <v>94.414721000000029</v>
      </c>
      <c r="M249">
        <v>0</v>
      </c>
      <c r="N249">
        <v>1.9230449999999999</v>
      </c>
      <c r="O249">
        <v>29.649480000000001</v>
      </c>
      <c r="P249">
        <v>18.313032</v>
      </c>
      <c r="Q249">
        <v>0</v>
      </c>
      <c r="R249">
        <v>0</v>
      </c>
      <c r="S249">
        <v>0</v>
      </c>
      <c r="T249">
        <v>0</v>
      </c>
      <c r="U249">
        <v>0</v>
      </c>
      <c r="V249">
        <v>44.529164000000002</v>
      </c>
      <c r="W249" t="s">
        <v>152</v>
      </c>
      <c r="X249" t="s">
        <v>153</v>
      </c>
      <c r="Y249" t="s">
        <v>154</v>
      </c>
      <c r="Z249" t="s">
        <v>155</v>
      </c>
      <c r="AA249" t="s">
        <v>156</v>
      </c>
      <c r="AB249" t="s">
        <v>157</v>
      </c>
      <c r="AC249" t="s">
        <v>158</v>
      </c>
      <c r="AD249" t="s">
        <v>159</v>
      </c>
      <c r="AE249" t="s">
        <v>160</v>
      </c>
      <c r="AF249" t="s">
        <v>161</v>
      </c>
      <c r="AG249" t="s">
        <v>162</v>
      </c>
      <c r="AH249" t="s">
        <v>163</v>
      </c>
      <c r="AI249" t="s">
        <v>164</v>
      </c>
      <c r="AJ249" t="s">
        <v>165</v>
      </c>
      <c r="AK249" t="s">
        <v>166</v>
      </c>
      <c r="AL249" t="s">
        <v>167</v>
      </c>
      <c r="AM249" t="s">
        <v>168</v>
      </c>
      <c r="AN249" t="s">
        <v>169</v>
      </c>
      <c r="AO249" t="s">
        <v>170</v>
      </c>
      <c r="AP249">
        <v>0</v>
      </c>
      <c r="AQ249">
        <v>0</v>
      </c>
      <c r="AR249">
        <v>0</v>
      </c>
      <c r="AS249">
        <v>0</v>
      </c>
      <c r="AT249">
        <v>0</v>
      </c>
      <c r="AU249">
        <v>4.8276500000000002</v>
      </c>
      <c r="AV249">
        <v>0</v>
      </c>
      <c r="AW249">
        <v>0</v>
      </c>
      <c r="AX249">
        <v>0</v>
      </c>
      <c r="AY249">
        <v>11.632486</v>
      </c>
      <c r="AZ249">
        <v>0</v>
      </c>
      <c r="BA249">
        <v>0</v>
      </c>
      <c r="BB249">
        <v>73.703591000000017</v>
      </c>
      <c r="BC249">
        <v>0</v>
      </c>
      <c r="BD249">
        <v>0</v>
      </c>
      <c r="BE249">
        <v>0</v>
      </c>
      <c r="BF249">
        <v>0</v>
      </c>
      <c r="BG249">
        <v>0</v>
      </c>
      <c r="BH249">
        <v>4.2509940000000004</v>
      </c>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row>
    <row r="250">
      <c r="A250" t="s">
        <v>405</v>
      </c>
      <c r="B250">
        <v>2005</v>
      </c>
      <c r="C250" t="s">
        <v>410</v>
      </c>
      <c r="D250">
        <v>172</v>
      </c>
      <c r="E250" t="s">
        <v>62</v>
      </c>
      <c r="F250" t="s">
        <v>198</v>
      </c>
      <c r="G250" t="s">
        <v>214</v>
      </c>
      <c r="H250">
        <v>0</v>
      </c>
      <c r="I250">
        <v>0</v>
      </c>
      <c r="J250">
        <v>15.095476</v>
      </c>
      <c r="K250">
        <v>0.37923000000000001</v>
      </c>
      <c r="L250">
        <v>36.838458000000003</v>
      </c>
      <c r="M250">
        <v>0</v>
      </c>
      <c r="N250">
        <v>0.37923000000000001</v>
      </c>
      <c r="O250">
        <v>18.177181999999998</v>
      </c>
      <c r="P250">
        <v>9.1565159999999999</v>
      </c>
      <c r="Q250">
        <v>0</v>
      </c>
      <c r="R250">
        <v>0</v>
      </c>
      <c r="S250">
        <v>0</v>
      </c>
      <c r="T250">
        <v>3.190944</v>
      </c>
      <c r="U250">
        <v>11.904532</v>
      </c>
      <c r="V250">
        <v>9.5047599999999992</v>
      </c>
      <c r="W250" t="s">
        <v>152</v>
      </c>
      <c r="X250" t="s">
        <v>153</v>
      </c>
      <c r="Y250" t="s">
        <v>154</v>
      </c>
      <c r="Z250" t="s">
        <v>155</v>
      </c>
      <c r="AA250" t="s">
        <v>156</v>
      </c>
      <c r="AB250" t="s">
        <v>157</v>
      </c>
      <c r="AC250" t="s">
        <v>158</v>
      </c>
      <c r="AD250" t="s">
        <v>159</v>
      </c>
      <c r="AE250" t="s">
        <v>160</v>
      </c>
      <c r="AF250" t="s">
        <v>161</v>
      </c>
      <c r="AG250" t="s">
        <v>162</v>
      </c>
      <c r="AH250" t="s">
        <v>163</v>
      </c>
      <c r="AI250" t="s">
        <v>164</v>
      </c>
      <c r="AJ250" t="s">
        <v>165</v>
      </c>
      <c r="AK250" t="s">
        <v>166</v>
      </c>
      <c r="AL250" t="s">
        <v>167</v>
      </c>
      <c r="AM250" t="s">
        <v>168</v>
      </c>
      <c r="AN250" t="s">
        <v>169</v>
      </c>
      <c r="AO250" t="s">
        <v>170</v>
      </c>
      <c r="AP250">
        <v>0</v>
      </c>
      <c r="AQ250">
        <v>0</v>
      </c>
      <c r="AR250">
        <v>11.904532</v>
      </c>
      <c r="AS250">
        <v>0.37923000000000001</v>
      </c>
      <c r="AT250">
        <v>0</v>
      </c>
      <c r="AU250">
        <v>0</v>
      </c>
      <c r="AV250">
        <v>0</v>
      </c>
      <c r="AW250">
        <v>0</v>
      </c>
      <c r="AX250">
        <v>0</v>
      </c>
      <c r="AY250">
        <v>11.866747</v>
      </c>
      <c r="AZ250">
        <v>0</v>
      </c>
      <c r="BA250">
        <v>0</v>
      </c>
      <c r="BB250">
        <v>27.713712999999998</v>
      </c>
      <c r="BC250">
        <v>0.44894200000000001</v>
      </c>
      <c r="BD250">
        <v>0</v>
      </c>
      <c r="BE250">
        <v>0</v>
      </c>
      <c r="BF250">
        <v>0</v>
      </c>
      <c r="BG250">
        <v>0</v>
      </c>
      <c r="BH250">
        <v>0</v>
      </c>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row>
    <row r="251">
      <c r="A251" t="s">
        <v>405</v>
      </c>
      <c r="B251">
        <v>2005</v>
      </c>
      <c r="C251" t="s">
        <v>410</v>
      </c>
      <c r="D251">
        <v>173</v>
      </c>
      <c r="E251" t="s">
        <v>62</v>
      </c>
      <c r="F251" t="s">
        <v>199</v>
      </c>
      <c r="G251" t="s">
        <v>214</v>
      </c>
      <c r="H251">
        <v>14.715861</v>
      </c>
      <c r="I251">
        <v>36.759143999999999</v>
      </c>
      <c r="J251">
        <v>49.711844000000013</v>
      </c>
      <c r="K251">
        <v>71.912348999999992</v>
      </c>
      <c r="L251">
        <v>37.602516999999999</v>
      </c>
      <c r="M251">
        <v>6.0751729999999986</v>
      </c>
      <c r="N251">
        <v>12.065984</v>
      </c>
      <c r="O251">
        <v>0</v>
      </c>
      <c r="P251">
        <v>0</v>
      </c>
      <c r="Q251">
        <v>0</v>
      </c>
      <c r="R251">
        <v>14.715861</v>
      </c>
      <c r="S251">
        <v>34.422539</v>
      </c>
      <c r="T251">
        <v>34.249464000000003</v>
      </c>
      <c r="U251">
        <v>26.315076000000001</v>
      </c>
      <c r="V251">
        <v>82.857618000000016</v>
      </c>
      <c r="W251" t="s">
        <v>152</v>
      </c>
      <c r="X251" t="s">
        <v>153</v>
      </c>
      <c r="Y251" t="s">
        <v>154</v>
      </c>
      <c r="Z251" t="s">
        <v>155</v>
      </c>
      <c r="AA251" t="s">
        <v>156</v>
      </c>
      <c r="AB251" t="s">
        <v>157</v>
      </c>
      <c r="AC251" t="s">
        <v>158</v>
      </c>
      <c r="AD251" t="s">
        <v>159</v>
      </c>
      <c r="AE251" t="s">
        <v>160</v>
      </c>
      <c r="AF251" t="s">
        <v>161</v>
      </c>
      <c r="AG251" t="s">
        <v>162</v>
      </c>
      <c r="AH251" t="s">
        <v>163</v>
      </c>
      <c r="AI251" t="s">
        <v>164</v>
      </c>
      <c r="AJ251" t="s">
        <v>165</v>
      </c>
      <c r="AK251" t="s">
        <v>166</v>
      </c>
      <c r="AL251" t="s">
        <v>167</v>
      </c>
      <c r="AM251" t="s">
        <v>168</v>
      </c>
      <c r="AN251" t="s">
        <v>169</v>
      </c>
      <c r="AO251" t="s">
        <v>170</v>
      </c>
      <c r="AP251">
        <v>0</v>
      </c>
      <c r="AQ251">
        <v>0</v>
      </c>
      <c r="AR251">
        <v>120.608397</v>
      </c>
      <c r="AS251">
        <v>0</v>
      </c>
      <c r="AT251">
        <v>0</v>
      </c>
      <c r="AU251">
        <v>10.585917</v>
      </c>
      <c r="AV251">
        <v>56.272973</v>
      </c>
      <c r="AW251">
        <v>0</v>
      </c>
      <c r="AX251">
        <v>0</v>
      </c>
      <c r="AY251">
        <v>1.4683949999999999</v>
      </c>
      <c r="AZ251">
        <v>3.3065159999999998</v>
      </c>
      <c r="BA251">
        <v>0</v>
      </c>
      <c r="BB251">
        <v>0</v>
      </c>
      <c r="BC251">
        <v>0</v>
      </c>
      <c r="BD251">
        <v>8.7366849999999996</v>
      </c>
      <c r="BE251">
        <v>0</v>
      </c>
      <c r="BF251">
        <v>0</v>
      </c>
      <c r="BG251">
        <v>9.7228320000000004</v>
      </c>
      <c r="BH251">
        <v>0</v>
      </c>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row>
    <row r="252">
      <c r="A252" t="s">
        <v>405</v>
      </c>
      <c r="B252">
        <v>2005</v>
      </c>
      <c r="C252" t="s">
        <v>410</v>
      </c>
      <c r="D252">
        <v>174</v>
      </c>
      <c r="E252" t="s">
        <v>62</v>
      </c>
      <c r="F252" t="s">
        <v>200</v>
      </c>
      <c r="G252" t="s">
        <v>214</v>
      </c>
      <c r="H252">
        <v>153.18641600000001</v>
      </c>
      <c r="I252">
        <v>243.86351400000001</v>
      </c>
      <c r="J252">
        <v>158.14186599999999</v>
      </c>
      <c r="K252">
        <v>394.13961599999982</v>
      </c>
      <c r="L252">
        <v>84.099010000000007</v>
      </c>
      <c r="M252">
        <v>30.975697</v>
      </c>
      <c r="N252">
        <v>35.947685</v>
      </c>
      <c r="O252">
        <v>15.573708999999999</v>
      </c>
      <c r="P252">
        <v>0</v>
      </c>
      <c r="Q252">
        <v>0</v>
      </c>
      <c r="R252">
        <v>136.97825</v>
      </c>
      <c r="S252">
        <v>209.96651200000011</v>
      </c>
      <c r="T252">
        <v>117.37576300000001</v>
      </c>
      <c r="U252">
        <v>305.22268500000001</v>
      </c>
      <c r="V252">
        <v>181.39012099999999</v>
      </c>
      <c r="W252" t="s">
        <v>152</v>
      </c>
      <c r="X252" t="s">
        <v>153</v>
      </c>
      <c r="Y252" t="s">
        <v>154</v>
      </c>
      <c r="Z252" t="s">
        <v>155</v>
      </c>
      <c r="AA252" t="s">
        <v>156</v>
      </c>
      <c r="AB252" t="s">
        <v>157</v>
      </c>
      <c r="AC252" t="s">
        <v>158</v>
      </c>
      <c r="AD252" t="s">
        <v>159</v>
      </c>
      <c r="AE252" t="s">
        <v>160</v>
      </c>
      <c r="AF252" t="s">
        <v>161</v>
      </c>
      <c r="AG252" t="s">
        <v>162</v>
      </c>
      <c r="AH252" t="s">
        <v>163</v>
      </c>
      <c r="AI252" t="s">
        <v>164</v>
      </c>
      <c r="AJ252" t="s">
        <v>165</v>
      </c>
      <c r="AK252" t="s">
        <v>166</v>
      </c>
      <c r="AL252" t="s">
        <v>167</v>
      </c>
      <c r="AM252" t="s">
        <v>168</v>
      </c>
      <c r="AN252" t="s">
        <v>169</v>
      </c>
      <c r="AO252" t="s">
        <v>170</v>
      </c>
      <c r="AP252">
        <v>13.823309</v>
      </c>
      <c r="AQ252">
        <v>76.364167000000009</v>
      </c>
      <c r="AR252">
        <v>142.49435199999999</v>
      </c>
      <c r="AS252">
        <v>20.582433999999999</v>
      </c>
      <c r="AT252">
        <v>13.627044</v>
      </c>
      <c r="AU252">
        <v>182.70643500000011</v>
      </c>
      <c r="AV252">
        <v>115.245841</v>
      </c>
      <c r="AW252">
        <v>67.916786000000002</v>
      </c>
      <c r="AX252">
        <v>24.389894999999999</v>
      </c>
      <c r="AY252">
        <v>1.4683949999999999</v>
      </c>
      <c r="AZ252">
        <v>50.030524</v>
      </c>
      <c r="BA252">
        <v>1.0261150000000001</v>
      </c>
      <c r="BB252">
        <v>0</v>
      </c>
      <c r="BC252">
        <v>15.272435</v>
      </c>
      <c r="BD252">
        <v>165.381608</v>
      </c>
      <c r="BE252">
        <v>3.3906000000000001</v>
      </c>
      <c r="BF252">
        <v>0</v>
      </c>
      <c r="BG252">
        <v>65.495235000000008</v>
      </c>
      <c r="BH252">
        <v>74.215246999999991</v>
      </c>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row>
    <row r="253">
      <c r="A253" t="s">
        <v>405</v>
      </c>
      <c r="B253">
        <v>2005</v>
      </c>
      <c r="C253" t="s">
        <v>410</v>
      </c>
      <c r="D253">
        <v>175</v>
      </c>
      <c r="E253" t="s">
        <v>62</v>
      </c>
      <c r="F253" t="s">
        <v>201</v>
      </c>
      <c r="G253" t="s">
        <v>214</v>
      </c>
      <c r="H253">
        <v>68.878669999999985</v>
      </c>
      <c r="I253">
        <v>138.92904200000001</v>
      </c>
      <c r="J253">
        <v>143.89628400000001</v>
      </c>
      <c r="K253">
        <v>265.70256799999999</v>
      </c>
      <c r="L253">
        <v>40.284716000000003</v>
      </c>
      <c r="M253">
        <v>19.156995999999999</v>
      </c>
      <c r="N253">
        <v>37.064801999999993</v>
      </c>
      <c r="O253">
        <v>18.57076</v>
      </c>
      <c r="P253">
        <v>2.3542800000000002</v>
      </c>
      <c r="Q253">
        <v>0</v>
      </c>
      <c r="R253">
        <v>54.248293999999987</v>
      </c>
      <c r="S253">
        <v>118.553752</v>
      </c>
      <c r="T253">
        <v>112.588769</v>
      </c>
      <c r="U253">
        <v>209.99197899999999</v>
      </c>
      <c r="V253">
        <v>85.161648</v>
      </c>
      <c r="W253" t="s">
        <v>152</v>
      </c>
      <c r="X253" t="s">
        <v>153</v>
      </c>
      <c r="Y253" t="s">
        <v>154</v>
      </c>
      <c r="Z253" t="s">
        <v>155</v>
      </c>
      <c r="AA253" t="s">
        <v>156</v>
      </c>
      <c r="AB253" t="s">
        <v>157</v>
      </c>
      <c r="AC253" t="s">
        <v>158</v>
      </c>
      <c r="AD253" t="s">
        <v>159</v>
      </c>
      <c r="AE253" t="s">
        <v>160</v>
      </c>
      <c r="AF253" t="s">
        <v>161</v>
      </c>
      <c r="AG253" t="s">
        <v>162</v>
      </c>
      <c r="AH253" t="s">
        <v>163</v>
      </c>
      <c r="AI253" t="s">
        <v>164</v>
      </c>
      <c r="AJ253" t="s">
        <v>165</v>
      </c>
      <c r="AK253" t="s">
        <v>166</v>
      </c>
      <c r="AL253" t="s">
        <v>167</v>
      </c>
      <c r="AM253" t="s">
        <v>168</v>
      </c>
      <c r="AN253" t="s">
        <v>169</v>
      </c>
      <c r="AO253" t="s">
        <v>170</v>
      </c>
      <c r="AP253">
        <v>0</v>
      </c>
      <c r="AQ253">
        <v>69.670935</v>
      </c>
      <c r="AR253">
        <v>155.40242900000001</v>
      </c>
      <c r="AS253">
        <v>3.3208980000000001</v>
      </c>
      <c r="AT253">
        <v>0</v>
      </c>
      <c r="AU253">
        <v>45.047590999999997</v>
      </c>
      <c r="AV253">
        <v>141.99855700000001</v>
      </c>
      <c r="AW253">
        <v>20.199739000000001</v>
      </c>
      <c r="AX253">
        <v>88.689476999999982</v>
      </c>
      <c r="AY253">
        <v>15.615152</v>
      </c>
      <c r="AZ253">
        <v>12.323313000000001</v>
      </c>
      <c r="BA253">
        <v>2.9774479999999999</v>
      </c>
      <c r="BB253">
        <v>0</v>
      </c>
      <c r="BC253">
        <v>0</v>
      </c>
      <c r="BD253">
        <v>51.008909000000003</v>
      </c>
      <c r="BE253">
        <v>1.2065859999999999</v>
      </c>
      <c r="BF253">
        <v>0</v>
      </c>
      <c r="BG253">
        <v>42.270567999999997</v>
      </c>
      <c r="BH253">
        <v>7.9596780000000003</v>
      </c>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row>
    <row r="254">
      <c r="A254" t="s">
        <v>405</v>
      </c>
      <c r="B254">
        <v>2005</v>
      </c>
      <c r="C254" t="s">
        <v>410</v>
      </c>
      <c r="D254">
        <v>176</v>
      </c>
      <c r="E254" t="s">
        <v>62</v>
      </c>
      <c r="F254" t="s">
        <v>202</v>
      </c>
      <c r="G254" t="s">
        <v>214</v>
      </c>
      <c r="H254">
        <v>13785.14937699998</v>
      </c>
      <c r="I254">
        <v>13088.759341999979</v>
      </c>
      <c r="J254">
        <v>12231.72256400002</v>
      </c>
      <c r="K254">
        <v>9143.0075800000341</v>
      </c>
      <c r="L254">
        <v>1626.8310089999991</v>
      </c>
      <c r="M254">
        <v>1949.781330999997</v>
      </c>
      <c r="N254">
        <v>1138.384431000002</v>
      </c>
      <c r="O254">
        <v>254.70030700000009</v>
      </c>
      <c r="P254">
        <v>21.067941000000001</v>
      </c>
      <c r="Q254">
        <v>0</v>
      </c>
      <c r="R254">
        <v>11660.114638999999</v>
      </c>
      <c r="S254">
        <v>11210.114992000021</v>
      </c>
      <c r="T254">
        <v>10771.96889200001</v>
      </c>
      <c r="U254">
        <v>9225.8865730000143</v>
      </c>
      <c r="V254">
        <v>3643.4507660000008</v>
      </c>
      <c r="W254" t="s">
        <v>152</v>
      </c>
      <c r="X254" t="s">
        <v>153</v>
      </c>
      <c r="Y254" t="s">
        <v>154</v>
      </c>
      <c r="Z254" t="s">
        <v>155</v>
      </c>
      <c r="AA254" t="s">
        <v>156</v>
      </c>
      <c r="AB254" t="s">
        <v>157</v>
      </c>
      <c r="AC254" t="s">
        <v>158</v>
      </c>
      <c r="AD254" t="s">
        <v>159</v>
      </c>
      <c r="AE254" t="s">
        <v>160</v>
      </c>
      <c r="AF254" t="s">
        <v>161</v>
      </c>
      <c r="AG254" t="s">
        <v>162</v>
      </c>
      <c r="AH254" t="s">
        <v>163</v>
      </c>
      <c r="AI254" t="s">
        <v>164</v>
      </c>
      <c r="AJ254" t="s">
        <v>165</v>
      </c>
      <c r="AK254" t="s">
        <v>166</v>
      </c>
      <c r="AL254" t="s">
        <v>167</v>
      </c>
      <c r="AM254" t="s">
        <v>168</v>
      </c>
      <c r="AN254" t="s">
        <v>169</v>
      </c>
      <c r="AO254" t="s">
        <v>170</v>
      </c>
      <c r="AP254">
        <v>2244.2183779999991</v>
      </c>
      <c r="AQ254">
        <v>3084.2802189999989</v>
      </c>
      <c r="AR254">
        <v>7274.557129999991</v>
      </c>
      <c r="AS254">
        <v>2190.5622499999999</v>
      </c>
      <c r="AT254">
        <v>3288.133274999996</v>
      </c>
      <c r="AU254">
        <v>2560.6323050000028</v>
      </c>
      <c r="AV254">
        <v>2693.2188319999982</v>
      </c>
      <c r="AW254">
        <v>4393.0384010000034</v>
      </c>
      <c r="AX254">
        <v>1094.5270089999999</v>
      </c>
      <c r="AY254">
        <v>869.6913669999999</v>
      </c>
      <c r="AZ254">
        <v>952.41127000000051</v>
      </c>
      <c r="BA254">
        <v>687.18265800000188</v>
      </c>
      <c r="BB254">
        <v>754.86576700000023</v>
      </c>
      <c r="BC254">
        <v>1274.533457000002</v>
      </c>
      <c r="BD254">
        <v>4914.2939250000009</v>
      </c>
      <c r="BE254">
        <v>1783.775786000002</v>
      </c>
      <c r="BF254">
        <v>3865.7714510000028</v>
      </c>
      <c r="BG254">
        <v>2216.9233049999989</v>
      </c>
      <c r="BH254">
        <v>3732.853087</v>
      </c>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row>
    <row r="255">
      <c r="A255" t="s">
        <v>405</v>
      </c>
      <c r="B255">
        <v>2005</v>
      </c>
      <c r="C255" t="s">
        <v>410</v>
      </c>
      <c r="D255">
        <v>177</v>
      </c>
      <c r="E255" t="s">
        <v>62</v>
      </c>
      <c r="F255" t="s">
        <v>203</v>
      </c>
      <c r="G255" t="s">
        <v>214</v>
      </c>
      <c r="H255">
        <v>24.372754</v>
      </c>
      <c r="I255">
        <v>33.585579000000003</v>
      </c>
      <c r="J255">
        <v>72.745377000000005</v>
      </c>
      <c r="K255">
        <v>30.547675000000002</v>
      </c>
      <c r="L255">
        <v>18.832315999999999</v>
      </c>
      <c r="M255">
        <v>4.0688440000000003</v>
      </c>
      <c r="N255">
        <v>13.217957</v>
      </c>
      <c r="O255">
        <v>4.4263120000000002</v>
      </c>
      <c r="P255">
        <v>0</v>
      </c>
      <c r="Q255">
        <v>0</v>
      </c>
      <c r="R255">
        <v>17.950645999999999</v>
      </c>
      <c r="S255">
        <v>31.670788000000002</v>
      </c>
      <c r="T255">
        <v>57.022008999999997</v>
      </c>
      <c r="U255">
        <v>30.362397000000001</v>
      </c>
      <c r="V255">
        <v>21.364747999999999</v>
      </c>
      <c r="W255" t="s">
        <v>152</v>
      </c>
      <c r="X255" t="s">
        <v>153</v>
      </c>
      <c r="Y255" t="s">
        <v>154</v>
      </c>
      <c r="Z255" t="s">
        <v>155</v>
      </c>
      <c r="AA255" t="s">
        <v>156</v>
      </c>
      <c r="AB255" t="s">
        <v>157</v>
      </c>
      <c r="AC255" t="s">
        <v>158</v>
      </c>
      <c r="AD255" t="s">
        <v>159</v>
      </c>
      <c r="AE255" t="s">
        <v>160</v>
      </c>
      <c r="AF255" t="s">
        <v>161</v>
      </c>
      <c r="AG255" t="s">
        <v>162</v>
      </c>
      <c r="AH255" t="s">
        <v>163</v>
      </c>
      <c r="AI255" t="s">
        <v>164</v>
      </c>
      <c r="AJ255" t="s">
        <v>165</v>
      </c>
      <c r="AK255" t="s">
        <v>166</v>
      </c>
      <c r="AL255" t="s">
        <v>167</v>
      </c>
      <c r="AM255" t="s">
        <v>168</v>
      </c>
      <c r="AN255" t="s">
        <v>169</v>
      </c>
      <c r="AO255" t="s">
        <v>170</v>
      </c>
      <c r="AP255">
        <v>0</v>
      </c>
      <c r="AQ255">
        <v>0</v>
      </c>
      <c r="AR255">
        <v>0</v>
      </c>
      <c r="AS255">
        <v>12.073877</v>
      </c>
      <c r="AT255">
        <v>27.326267000000001</v>
      </c>
      <c r="AU255">
        <v>93.772125000000003</v>
      </c>
      <c r="AV255">
        <v>0</v>
      </c>
      <c r="AW255">
        <v>0</v>
      </c>
      <c r="AX255">
        <v>4.3137629999999998</v>
      </c>
      <c r="AY255">
        <v>0</v>
      </c>
      <c r="AZ255">
        <v>0</v>
      </c>
      <c r="BA255">
        <v>7.9495640000000014</v>
      </c>
      <c r="BB255">
        <v>0</v>
      </c>
      <c r="BC255">
        <v>0</v>
      </c>
      <c r="BD255">
        <v>20.548869</v>
      </c>
      <c r="BE255">
        <v>10.445831999999999</v>
      </c>
      <c r="BF255">
        <v>0</v>
      </c>
      <c r="BG255">
        <v>3.6534040000000001</v>
      </c>
      <c r="BH255">
        <v>0</v>
      </c>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row>
    <row r="256">
      <c r="A256" t="s">
        <v>405</v>
      </c>
      <c r="B256">
        <v>2005</v>
      </c>
      <c r="C256" t="s">
        <v>410</v>
      </c>
      <c r="D256">
        <v>178</v>
      </c>
      <c r="E256" t="s">
        <v>62</v>
      </c>
      <c r="F256" t="s">
        <v>204</v>
      </c>
      <c r="G256" t="s">
        <v>214</v>
      </c>
      <c r="H256">
        <v>0</v>
      </c>
      <c r="I256">
        <v>22.557202</v>
      </c>
      <c r="J256">
        <v>30.167763999999998</v>
      </c>
      <c r="K256">
        <v>20.827005</v>
      </c>
      <c r="L256">
        <v>24.410055</v>
      </c>
      <c r="M256">
        <v>6.1753610000000014</v>
      </c>
      <c r="N256">
        <v>12.074693999999999</v>
      </c>
      <c r="O256">
        <v>5.3823799999999986</v>
      </c>
      <c r="P256">
        <v>0</v>
      </c>
      <c r="Q256">
        <v>0</v>
      </c>
      <c r="R256">
        <v>0</v>
      </c>
      <c r="S256">
        <v>13.664879000000001</v>
      </c>
      <c r="T256">
        <v>21.342017999999999</v>
      </c>
      <c r="U256">
        <v>22.461969</v>
      </c>
      <c r="V256">
        <v>16.860724999999999</v>
      </c>
      <c r="W256" t="s">
        <v>152</v>
      </c>
      <c r="X256" t="s">
        <v>153</v>
      </c>
      <c r="Y256" t="s">
        <v>154</v>
      </c>
      <c r="Z256" t="s">
        <v>155</v>
      </c>
      <c r="AA256" t="s">
        <v>156</v>
      </c>
      <c r="AB256" t="s">
        <v>157</v>
      </c>
      <c r="AC256" t="s">
        <v>158</v>
      </c>
      <c r="AD256" t="s">
        <v>159</v>
      </c>
      <c r="AE256" t="s">
        <v>160</v>
      </c>
      <c r="AF256" t="s">
        <v>161</v>
      </c>
      <c r="AG256" t="s">
        <v>162</v>
      </c>
      <c r="AH256" t="s">
        <v>163</v>
      </c>
      <c r="AI256" t="s">
        <v>164</v>
      </c>
      <c r="AJ256" t="s">
        <v>165</v>
      </c>
      <c r="AK256" t="s">
        <v>166</v>
      </c>
      <c r="AL256" t="s">
        <v>167</v>
      </c>
      <c r="AM256" t="s">
        <v>168</v>
      </c>
      <c r="AN256" t="s">
        <v>169</v>
      </c>
      <c r="AO256" t="s">
        <v>170</v>
      </c>
      <c r="AP256">
        <v>0</v>
      </c>
      <c r="AQ256">
        <v>0</v>
      </c>
      <c r="AR256">
        <v>0</v>
      </c>
      <c r="AS256">
        <v>0</v>
      </c>
      <c r="AT256">
        <v>0</v>
      </c>
      <c r="AU256">
        <v>25.306367000000002</v>
      </c>
      <c r="AV256">
        <v>50.469934000000002</v>
      </c>
      <c r="AW256">
        <v>11.542707999999999</v>
      </c>
      <c r="AX256">
        <v>0</v>
      </c>
      <c r="AY256">
        <v>2.9401619999999999</v>
      </c>
      <c r="AZ256">
        <v>0</v>
      </c>
      <c r="BA256">
        <v>0</v>
      </c>
      <c r="BB256">
        <v>0</v>
      </c>
      <c r="BC256">
        <v>2.000089</v>
      </c>
      <c r="BD256">
        <v>0</v>
      </c>
      <c r="BE256">
        <v>0</v>
      </c>
      <c r="BF256">
        <v>0</v>
      </c>
      <c r="BG256">
        <v>5.7027659999999996</v>
      </c>
      <c r="BH256">
        <v>0</v>
      </c>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row>
    <row r="257">
      <c r="A257" t="s">
        <v>405</v>
      </c>
      <c r="B257">
        <v>2005</v>
      </c>
      <c r="C257" t="s">
        <v>410</v>
      </c>
      <c r="D257">
        <v>179</v>
      </c>
      <c r="E257" t="s">
        <v>62</v>
      </c>
      <c r="F257" t="s">
        <v>205</v>
      </c>
      <c r="G257" t="s">
        <v>214</v>
      </c>
      <c r="H257">
        <v>22.765307</v>
      </c>
      <c r="I257">
        <v>75.877465999999998</v>
      </c>
      <c r="J257">
        <v>113.246306</v>
      </c>
      <c r="K257">
        <v>203.303628</v>
      </c>
      <c r="L257">
        <v>183.192015</v>
      </c>
      <c r="M257">
        <v>49.033959999999993</v>
      </c>
      <c r="N257">
        <v>87.23606199999999</v>
      </c>
      <c r="O257">
        <v>50.928388999999981</v>
      </c>
      <c r="P257">
        <v>12.000170000000001</v>
      </c>
      <c r="Q257">
        <v>0</v>
      </c>
      <c r="R257">
        <v>12.516437</v>
      </c>
      <c r="S257">
        <v>37.789949999999997</v>
      </c>
      <c r="T257">
        <v>77.741276999999997</v>
      </c>
      <c r="U257">
        <v>87.257002999999983</v>
      </c>
      <c r="V257">
        <v>183.881474</v>
      </c>
      <c r="W257" t="s">
        <v>152</v>
      </c>
      <c r="X257" t="s">
        <v>153</v>
      </c>
      <c r="Y257" t="s">
        <v>154</v>
      </c>
      <c r="Z257" t="s">
        <v>155</v>
      </c>
      <c r="AA257" t="s">
        <v>156</v>
      </c>
      <c r="AB257" t="s">
        <v>157</v>
      </c>
      <c r="AC257" t="s">
        <v>158</v>
      </c>
      <c r="AD257" t="s">
        <v>159</v>
      </c>
      <c r="AE257" t="s">
        <v>160</v>
      </c>
      <c r="AF257" t="s">
        <v>161</v>
      </c>
      <c r="AG257" t="s">
        <v>162</v>
      </c>
      <c r="AH257" t="s">
        <v>163</v>
      </c>
      <c r="AI257" t="s">
        <v>164</v>
      </c>
      <c r="AJ257" t="s">
        <v>165</v>
      </c>
      <c r="AK257" t="s">
        <v>166</v>
      </c>
      <c r="AL257" t="s">
        <v>167</v>
      </c>
      <c r="AM257" t="s">
        <v>168</v>
      </c>
      <c r="AN257" t="s">
        <v>169</v>
      </c>
      <c r="AO257" t="s">
        <v>170</v>
      </c>
      <c r="AP257">
        <v>0</v>
      </c>
      <c r="AQ257">
        <v>0</v>
      </c>
      <c r="AR257">
        <v>0</v>
      </c>
      <c r="AS257">
        <v>20.631996999999998</v>
      </c>
      <c r="AT257">
        <v>0</v>
      </c>
      <c r="AU257">
        <v>44.734873999999998</v>
      </c>
      <c r="AV257">
        <v>4.8757659999999996</v>
      </c>
      <c r="AW257">
        <v>18.985355999999999</v>
      </c>
      <c r="AX257">
        <v>8.7138749999999998</v>
      </c>
      <c r="AY257">
        <v>186.5926989999999</v>
      </c>
      <c r="AZ257">
        <v>0.400312</v>
      </c>
      <c r="BA257">
        <v>0</v>
      </c>
      <c r="BB257">
        <v>18.557196999999999</v>
      </c>
      <c r="BC257">
        <v>0</v>
      </c>
      <c r="BD257">
        <v>146.58919299999999</v>
      </c>
      <c r="BE257">
        <v>42.876159999999999</v>
      </c>
      <c r="BF257">
        <v>0</v>
      </c>
      <c r="BG257">
        <v>85.228171000000003</v>
      </c>
      <c r="BH257">
        <v>20.199121999999999</v>
      </c>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row>
    <row r="258">
      <c r="A258" t="s">
        <v>405</v>
      </c>
      <c r="B258">
        <v>2005</v>
      </c>
      <c r="C258" t="s">
        <v>410</v>
      </c>
      <c r="D258">
        <v>180</v>
      </c>
      <c r="E258" t="s">
        <v>62</v>
      </c>
      <c r="F258" t="s">
        <v>190</v>
      </c>
      <c r="G258" t="s">
        <v>214</v>
      </c>
      <c r="H258">
        <v>5.4970689999999998</v>
      </c>
      <c r="I258">
        <v>16.609752</v>
      </c>
      <c r="J258">
        <v>47.551153999999997</v>
      </c>
      <c r="K258">
        <v>53.803041999999998</v>
      </c>
      <c r="L258">
        <v>30.567350000000001</v>
      </c>
      <c r="M258">
        <v>10.437231000000001</v>
      </c>
      <c r="N258">
        <v>27.417862</v>
      </c>
      <c r="O258">
        <v>7.5372170000000001</v>
      </c>
      <c r="P258">
        <v>5.1077130000000004</v>
      </c>
      <c r="Q258">
        <v>0</v>
      </c>
      <c r="R258">
        <v>2.7965439999999999</v>
      </c>
      <c r="S258">
        <v>11.500722</v>
      </c>
      <c r="T258">
        <v>26.702297000000002</v>
      </c>
      <c r="U258">
        <v>32.161144999999998</v>
      </c>
      <c r="V258">
        <v>30.367636000000001</v>
      </c>
      <c r="W258" t="s">
        <v>152</v>
      </c>
      <c r="X258" t="s">
        <v>153</v>
      </c>
      <c r="Y258" t="s">
        <v>154</v>
      </c>
      <c r="Z258" t="s">
        <v>155</v>
      </c>
      <c r="AA258" t="s">
        <v>156</v>
      </c>
      <c r="AB258" t="s">
        <v>157</v>
      </c>
      <c r="AC258" t="s">
        <v>158</v>
      </c>
      <c r="AD258" t="s">
        <v>159</v>
      </c>
      <c r="AE258" t="s">
        <v>160</v>
      </c>
      <c r="AF258" t="s">
        <v>161</v>
      </c>
      <c r="AG258" t="s">
        <v>162</v>
      </c>
      <c r="AH258" t="s">
        <v>163</v>
      </c>
      <c r="AI258" t="s">
        <v>164</v>
      </c>
      <c r="AJ258" t="s">
        <v>165</v>
      </c>
      <c r="AK258" t="s">
        <v>166</v>
      </c>
      <c r="AL258" t="s">
        <v>167</v>
      </c>
      <c r="AM258" t="s">
        <v>168</v>
      </c>
      <c r="AN258" t="s">
        <v>169</v>
      </c>
      <c r="AO258" t="s">
        <v>170</v>
      </c>
      <c r="AP258">
        <v>21.392627000000001</v>
      </c>
      <c r="AQ258">
        <v>0</v>
      </c>
      <c r="AR258">
        <v>11.528586000000001</v>
      </c>
      <c r="AS258">
        <v>2.7965439999999999</v>
      </c>
      <c r="AT258">
        <v>2.2231740000000002</v>
      </c>
      <c r="AU258">
        <v>29.830287999999999</v>
      </c>
      <c r="AV258">
        <v>5.4102899999999998</v>
      </c>
      <c r="AW258">
        <v>0</v>
      </c>
      <c r="AX258">
        <v>0</v>
      </c>
      <c r="AY258">
        <v>4.0955640000000004</v>
      </c>
      <c r="AZ258">
        <v>0</v>
      </c>
      <c r="BA258">
        <v>0</v>
      </c>
      <c r="BB258">
        <v>67.992373999999998</v>
      </c>
      <c r="BC258">
        <v>0</v>
      </c>
      <c r="BD258">
        <v>0</v>
      </c>
      <c r="BE258">
        <v>0</v>
      </c>
      <c r="BF258">
        <v>8.7589199999999998</v>
      </c>
      <c r="BG258">
        <v>0</v>
      </c>
      <c r="BH258">
        <v>0</v>
      </c>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row>
    <row r="259">
      <c r="A259" t="s">
        <v>405</v>
      </c>
      <c r="B259">
        <v>2005</v>
      </c>
      <c r="C259" t="s">
        <v>410</v>
      </c>
      <c r="D259">
        <v>181</v>
      </c>
      <c r="E259" t="s">
        <v>62</v>
      </c>
      <c r="F259" t="s">
        <v>208</v>
      </c>
      <c r="G259" t="s">
        <v>214</v>
      </c>
      <c r="H259">
        <v>14268.57728299999</v>
      </c>
      <c r="I259">
        <v>14254.897822999979</v>
      </c>
      <c r="J259">
        <v>14272.36566900003</v>
      </c>
      <c r="K259">
        <v>14268.59895600002</v>
      </c>
      <c r="L259">
        <v>14267.088199999989</v>
      </c>
      <c r="M259">
        <v>2189.2015399999982</v>
      </c>
      <c r="N259">
        <v>2195.270897999997</v>
      </c>
      <c r="O259">
        <v>2194.9219269999949</v>
      </c>
      <c r="P259">
        <v>2186.8614349999989</v>
      </c>
      <c r="Q259">
        <v>2192.6485869999992</v>
      </c>
      <c r="R259">
        <v>12077.042724000001</v>
      </c>
      <c r="S259">
        <v>12060.77171500001</v>
      </c>
      <c r="T259">
        <v>12079.533072000009</v>
      </c>
      <c r="U259">
        <v>12080.692429999999</v>
      </c>
      <c r="V259">
        <v>12074.58360299999</v>
      </c>
      <c r="W259" t="s">
        <v>152</v>
      </c>
      <c r="X259" t="s">
        <v>153</v>
      </c>
      <c r="Y259" t="s">
        <v>154</v>
      </c>
      <c r="Z259" t="s">
        <v>155</v>
      </c>
      <c r="AA259" t="s">
        <v>156</v>
      </c>
      <c r="AB259" t="s">
        <v>157</v>
      </c>
      <c r="AC259" t="s">
        <v>158</v>
      </c>
      <c r="AD259" t="s">
        <v>159</v>
      </c>
      <c r="AE259" t="s">
        <v>160</v>
      </c>
      <c r="AF259" t="s">
        <v>161</v>
      </c>
      <c r="AG259" t="s">
        <v>162</v>
      </c>
      <c r="AH259" t="s">
        <v>163</v>
      </c>
      <c r="AI259" t="s">
        <v>164</v>
      </c>
      <c r="AJ259" t="s">
        <v>165</v>
      </c>
      <c r="AK259" t="s">
        <v>166</v>
      </c>
      <c r="AL259" t="s">
        <v>167</v>
      </c>
      <c r="AM259" t="s">
        <v>168</v>
      </c>
      <c r="AN259" t="s">
        <v>169</v>
      </c>
      <c r="AO259" t="s">
        <v>170</v>
      </c>
      <c r="AP259">
        <v>2893.3434540000062</v>
      </c>
      <c r="AQ259">
        <v>5329.741752999993</v>
      </c>
      <c r="AR259">
        <v>9266.7832039999721</v>
      </c>
      <c r="AS259">
        <v>2604.788714000003</v>
      </c>
      <c r="AT259">
        <v>3851.4561099999978</v>
      </c>
      <c r="AU259">
        <v>3523.5459259999989</v>
      </c>
      <c r="AV259">
        <v>3537.5165839999991</v>
      </c>
      <c r="AW259">
        <v>6993.2219169999962</v>
      </c>
      <c r="AX259">
        <v>1488.503344</v>
      </c>
      <c r="AY259">
        <v>1611.615766999997</v>
      </c>
      <c r="AZ259">
        <v>1125.367885000001</v>
      </c>
      <c r="BA259">
        <v>781.32096500000216</v>
      </c>
      <c r="BB259">
        <v>6319.9398949999868</v>
      </c>
      <c r="BC259">
        <v>1478.848139000002</v>
      </c>
      <c r="BD259">
        <v>5948.3941680000016</v>
      </c>
      <c r="BE259">
        <v>2104.3181780000009</v>
      </c>
      <c r="BF259">
        <v>4826.41782900001</v>
      </c>
      <c r="BG259">
        <v>2808.5955859999999</v>
      </c>
      <c r="BH259">
        <v>4837.8085130000009</v>
      </c>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row>
    <row r="260">
      <c r="A260" t="s">
        <v>405</v>
      </c>
      <c r="B260">
        <v>2010</v>
      </c>
      <c r="C260" t="s">
        <v>411</v>
      </c>
      <c r="D260">
        <v>16</v>
      </c>
      <c r="E260" t="s">
        <v>13</v>
      </c>
      <c r="F260" t="s">
        <v>14</v>
      </c>
      <c r="G260" t="s">
        <v>421</v>
      </c>
      <c r="H260">
        <v>55.502168514423893</v>
      </c>
      <c r="I260">
        <v>63.157429864474743</v>
      </c>
      <c r="J260">
        <v>68.952307041055292</v>
      </c>
      <c r="K260">
        <v>76.886848768774826</v>
      </c>
      <c r="L260">
        <v>92.000349417722276</v>
      </c>
      <c r="M260">
        <v>83.503955032120643</v>
      </c>
      <c r="N260">
        <v>92.402941517925171</v>
      </c>
      <c r="O260">
        <v>96.132191374286137</v>
      </c>
      <c r="P260">
        <v>97.461324891039453</v>
      </c>
      <c r="Q260">
        <v>97.915391051767386</v>
      </c>
      <c r="R260">
        <v>54.068878958140019</v>
      </c>
      <c r="S260">
        <v>60.900160212703682</v>
      </c>
      <c r="T260">
        <v>66.164973379554013</v>
      </c>
      <c r="U260">
        <v>71.21312376456109</v>
      </c>
      <c r="V260">
        <v>80.117564385460497</v>
      </c>
      <c r="W260" t="s">
        <v>152</v>
      </c>
      <c r="X260" t="s">
        <v>310</v>
      </c>
      <c r="Y260" t="s">
        <v>154</v>
      </c>
      <c r="Z260" t="s">
        <v>155</v>
      </c>
      <c r="AA260" t="s">
        <v>156</v>
      </c>
      <c r="AB260" t="s">
        <v>157</v>
      </c>
      <c r="AC260" t="s">
        <v>311</v>
      </c>
      <c r="AD260" t="s">
        <v>159</v>
      </c>
      <c r="AE260" t="s">
        <v>160</v>
      </c>
      <c r="AF260" t="s">
        <v>162</v>
      </c>
      <c r="AG260" t="s">
        <v>163</v>
      </c>
      <c r="AH260" t="s">
        <v>164</v>
      </c>
      <c r="AI260" t="s">
        <v>312</v>
      </c>
      <c r="AJ260" t="s">
        <v>165</v>
      </c>
      <c r="AK260" t="s">
        <v>166</v>
      </c>
      <c r="AL260" t="s">
        <v>167</v>
      </c>
      <c r="AM260" t="s">
        <v>168</v>
      </c>
      <c r="AN260" t="s">
        <v>169</v>
      </c>
      <c r="AO260" t="s">
        <v>170</v>
      </c>
      <c r="AP260">
        <v>80.921645221220643</v>
      </c>
      <c r="AQ260">
        <v>72.83046653921545</v>
      </c>
      <c r="AR260">
        <v>61.121175809531323</v>
      </c>
      <c r="AS260">
        <v>42.255846756617643</v>
      </c>
      <c r="AT260">
        <v>66.444789785978088</v>
      </c>
      <c r="AU260">
        <v>57.96067071831672</v>
      </c>
      <c r="AV260">
        <v>64.590835867041349</v>
      </c>
      <c r="AW260">
        <v>80.716925794236431</v>
      </c>
      <c r="AX260">
        <v>56.043546426552581</v>
      </c>
      <c r="AY260">
        <v>47.061254261631078</v>
      </c>
      <c r="AZ260">
        <v>57.102039506310092</v>
      </c>
      <c r="BA260">
        <v>98.772410214181804</v>
      </c>
      <c r="BB260">
        <v>64.805998352135532</v>
      </c>
      <c r="BC260">
        <v>48.358747808274828</v>
      </c>
      <c r="BD260">
        <v>92.88128446178186</v>
      </c>
      <c r="BE260">
        <v>48.292000268870297</v>
      </c>
      <c r="BF260">
        <v>65.292135002818824</v>
      </c>
      <c r="BG260">
        <v>96.123933109200124</v>
      </c>
      <c r="BH260">
        <v>67.767683076310334</v>
      </c>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row>
    <row r="261">
      <c r="A261" t="s">
        <v>405</v>
      </c>
      <c r="B261">
        <v>2010</v>
      </c>
      <c r="C261" t="s">
        <v>411</v>
      </c>
      <c r="D261">
        <v>17</v>
      </c>
      <c r="E261" t="s">
        <v>13</v>
      </c>
      <c r="F261" t="s">
        <v>51</v>
      </c>
      <c r="G261" t="s">
        <v>214</v>
      </c>
      <c r="H261">
        <v>44.497831485575908</v>
      </c>
      <c r="I261">
        <v>36.842570135525037</v>
      </c>
      <c r="J261">
        <v>31.047692958944481</v>
      </c>
      <c r="K261">
        <v>23.113151231225071</v>
      </c>
      <c r="L261">
        <v>7.9996505822778303</v>
      </c>
      <c r="M261">
        <v>16.496044967879431</v>
      </c>
      <c r="N261">
        <v>7.5970584820748517</v>
      </c>
      <c r="O261">
        <v>3.8678086257138751</v>
      </c>
      <c r="P261">
        <v>2.5386751089605819</v>
      </c>
      <c r="Q261">
        <v>2.0846089482326269</v>
      </c>
      <c r="R261">
        <v>45.931121041860017</v>
      </c>
      <c r="S261">
        <v>39.099839787296247</v>
      </c>
      <c r="T261">
        <v>33.835026620445817</v>
      </c>
      <c r="U261">
        <v>28.786876235438871</v>
      </c>
      <c r="V261">
        <v>19.882435614539709</v>
      </c>
      <c r="W261" t="s">
        <v>152</v>
      </c>
      <c r="X261" t="s">
        <v>310</v>
      </c>
      <c r="Y261" t="s">
        <v>154</v>
      </c>
      <c r="Z261" t="s">
        <v>155</v>
      </c>
      <c r="AA261" t="s">
        <v>156</v>
      </c>
      <c r="AB261" t="s">
        <v>157</v>
      </c>
      <c r="AC261" t="s">
        <v>311</v>
      </c>
      <c r="AD261" t="s">
        <v>159</v>
      </c>
      <c r="AE261" t="s">
        <v>160</v>
      </c>
      <c r="AF261" t="s">
        <v>162</v>
      </c>
      <c r="AG261" t="s">
        <v>163</v>
      </c>
      <c r="AH261" t="s">
        <v>164</v>
      </c>
      <c r="AI261" t="s">
        <v>312</v>
      </c>
      <c r="AJ261" t="s">
        <v>165</v>
      </c>
      <c r="AK261" t="s">
        <v>166</v>
      </c>
      <c r="AL261" t="s">
        <v>167</v>
      </c>
      <c r="AM261" t="s">
        <v>168</v>
      </c>
      <c r="AN261" t="s">
        <v>169</v>
      </c>
      <c r="AO261" t="s">
        <v>170</v>
      </c>
      <c r="AP261">
        <v>19.078354778779481</v>
      </c>
      <c r="AQ261">
        <v>27.169533460784528</v>
      </c>
      <c r="AR261">
        <v>38.878824190468833</v>
      </c>
      <c r="AS261">
        <v>57.744153243382428</v>
      </c>
      <c r="AT261">
        <v>33.555210214021884</v>
      </c>
      <c r="AU261">
        <v>42.039329281683273</v>
      </c>
      <c r="AV261">
        <v>35.40916413295863</v>
      </c>
      <c r="AW261">
        <v>19.283074205763551</v>
      </c>
      <c r="AX261">
        <v>43.956453573447362</v>
      </c>
      <c r="AY261">
        <v>52.938745738368787</v>
      </c>
      <c r="AZ261">
        <v>42.897960493689872</v>
      </c>
      <c r="BA261">
        <v>1.227589785818209</v>
      </c>
      <c r="BB261">
        <v>35.194001647864567</v>
      </c>
      <c r="BC261">
        <v>51.64125219172508</v>
      </c>
      <c r="BD261">
        <v>7.1187155382182468</v>
      </c>
      <c r="BE261">
        <v>51.707999731129462</v>
      </c>
      <c r="BF261">
        <v>34.70786499718136</v>
      </c>
      <c r="BG261">
        <v>3.8760668907998812</v>
      </c>
      <c r="BH261">
        <v>32.232316923689758</v>
      </c>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row>
    <row r="262">
      <c r="A262" t="s">
        <v>405</v>
      </c>
      <c r="B262">
        <v>2010</v>
      </c>
      <c r="C262" t="s">
        <v>411</v>
      </c>
      <c r="D262">
        <v>18</v>
      </c>
      <c r="E262" t="s">
        <v>60</v>
      </c>
      <c r="F262" t="s">
        <v>15</v>
      </c>
      <c r="G262" t="s">
        <v>422</v>
      </c>
      <c r="H262">
        <v>55.177524979426522</v>
      </c>
      <c r="I262">
        <v>62.783443483641904</v>
      </c>
      <c r="J262">
        <v>68.697716213163432</v>
      </c>
      <c r="K262">
        <v>76.567157410698385</v>
      </c>
      <c r="L262">
        <v>91.854018792618518</v>
      </c>
      <c r="M262">
        <v>83.215657703395948</v>
      </c>
      <c r="N262">
        <v>92.339125005002074</v>
      </c>
      <c r="O262">
        <v>95.942671257120907</v>
      </c>
      <c r="P262">
        <v>97.441531175228079</v>
      </c>
      <c r="Q262">
        <v>97.915391051767386</v>
      </c>
      <c r="R262">
        <v>53.808683969072867</v>
      </c>
      <c r="S262">
        <v>60.503872163588902</v>
      </c>
      <c r="T262">
        <v>65.834221589020046</v>
      </c>
      <c r="U262">
        <v>70.835848707317297</v>
      </c>
      <c r="V262">
        <v>79.877725076438367</v>
      </c>
      <c r="W262" t="s">
        <v>152</v>
      </c>
      <c r="X262" t="s">
        <v>310</v>
      </c>
      <c r="Y262" t="s">
        <v>154</v>
      </c>
      <c r="Z262" t="s">
        <v>155</v>
      </c>
      <c r="AA262" t="s">
        <v>156</v>
      </c>
      <c r="AB262" t="s">
        <v>157</v>
      </c>
      <c r="AC262" t="s">
        <v>311</v>
      </c>
      <c r="AD262" t="s">
        <v>159</v>
      </c>
      <c r="AE262" t="s">
        <v>160</v>
      </c>
      <c r="AF262" t="s">
        <v>162</v>
      </c>
      <c r="AG262" t="s">
        <v>163</v>
      </c>
      <c r="AH262" t="s">
        <v>164</v>
      </c>
      <c r="AI262" t="s">
        <v>312</v>
      </c>
      <c r="AJ262" t="s">
        <v>165</v>
      </c>
      <c r="AK262" t="s">
        <v>166</v>
      </c>
      <c r="AL262" t="s">
        <v>167</v>
      </c>
      <c r="AM262" t="s">
        <v>168</v>
      </c>
      <c r="AN262" t="s">
        <v>169</v>
      </c>
      <c r="AO262" t="s">
        <v>170</v>
      </c>
      <c r="AP262">
        <v>80.889606223103456</v>
      </c>
      <c r="AQ262">
        <v>71.768520535381299</v>
      </c>
      <c r="AR262">
        <v>60.416096195313742</v>
      </c>
      <c r="AS262">
        <v>42.092992990419759</v>
      </c>
      <c r="AT262">
        <v>66.26788292034702</v>
      </c>
      <c r="AU262">
        <v>57.96067071831672</v>
      </c>
      <c r="AV262">
        <v>64.516700204245552</v>
      </c>
      <c r="AW262">
        <v>80.687916647399874</v>
      </c>
      <c r="AX262">
        <v>55.833958601554812</v>
      </c>
      <c r="AY262">
        <v>46.180717904484261</v>
      </c>
      <c r="AZ262">
        <v>56.982494779051393</v>
      </c>
      <c r="BA262">
        <v>98.699345914055243</v>
      </c>
      <c r="BB262">
        <v>63.820977629135783</v>
      </c>
      <c r="BC262">
        <v>48.114974889916809</v>
      </c>
      <c r="BD262">
        <v>92.685320957698849</v>
      </c>
      <c r="BE262">
        <v>48.159268227152822</v>
      </c>
      <c r="BF262">
        <v>65.157900716994433</v>
      </c>
      <c r="BG262">
        <v>96.123933109200124</v>
      </c>
      <c r="BH262">
        <v>67.50127832114822</v>
      </c>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row>
    <row r="263">
      <c r="A263" t="s">
        <v>405</v>
      </c>
      <c r="B263">
        <v>2010</v>
      </c>
      <c r="C263" t="s">
        <v>411</v>
      </c>
      <c r="D263">
        <v>19</v>
      </c>
      <c r="E263" t="s">
        <v>60</v>
      </c>
      <c r="F263" t="s">
        <v>16</v>
      </c>
      <c r="G263" t="s">
        <v>423</v>
      </c>
      <c r="H263">
        <v>0.32464353499737147</v>
      </c>
      <c r="I263">
        <v>0.37398638083283281</v>
      </c>
      <c r="J263">
        <v>0.25459082789186133</v>
      </c>
      <c r="K263">
        <v>0.31969135807644949</v>
      </c>
      <c r="L263">
        <v>0.14633062510376699</v>
      </c>
      <c r="M263">
        <v>0.28829732872469688</v>
      </c>
      <c r="N263">
        <v>0.063816512923088806</v>
      </c>
      <c r="O263">
        <v>0.18952011716522649</v>
      </c>
      <c r="P263">
        <v>0.0197937158113781</v>
      </c>
      <c r="Q263">
        <v>0</v>
      </c>
      <c r="R263">
        <v>0.260194989067146</v>
      </c>
      <c r="S263">
        <v>0.39628804911476279</v>
      </c>
      <c r="T263">
        <v>0.33075179053401021</v>
      </c>
      <c r="U263">
        <v>0.37727505724378613</v>
      </c>
      <c r="V263">
        <v>0.23983930902212861</v>
      </c>
      <c r="W263" t="s">
        <v>152</v>
      </c>
      <c r="X263" t="s">
        <v>310</v>
      </c>
      <c r="Y263" t="s">
        <v>154</v>
      </c>
      <c r="Z263" t="s">
        <v>155</v>
      </c>
      <c r="AA263" t="s">
        <v>156</v>
      </c>
      <c r="AB263" t="s">
        <v>157</v>
      </c>
      <c r="AC263" t="s">
        <v>311</v>
      </c>
      <c r="AD263" t="s">
        <v>159</v>
      </c>
      <c r="AE263" t="s">
        <v>160</v>
      </c>
      <c r="AF263" t="s">
        <v>162</v>
      </c>
      <c r="AG263" t="s">
        <v>163</v>
      </c>
      <c r="AH263" t="s">
        <v>164</v>
      </c>
      <c r="AI263" t="s">
        <v>312</v>
      </c>
      <c r="AJ263" t="s">
        <v>165</v>
      </c>
      <c r="AK263" t="s">
        <v>166</v>
      </c>
      <c r="AL263" t="s">
        <v>167</v>
      </c>
      <c r="AM263" t="s">
        <v>168</v>
      </c>
      <c r="AN263" t="s">
        <v>169</v>
      </c>
      <c r="AO263" t="s">
        <v>170</v>
      </c>
      <c r="AP263">
        <v>0.0320389981171866</v>
      </c>
      <c r="AQ263">
        <v>1.06194600383414</v>
      </c>
      <c r="AR263">
        <v>0.70507961421758436</v>
      </c>
      <c r="AS263">
        <v>0.16285376619788791</v>
      </c>
      <c r="AT263">
        <v>0.17690686563107449</v>
      </c>
      <c r="AU263">
        <v>0</v>
      </c>
      <c r="AV263">
        <v>0.074135662795805399</v>
      </c>
      <c r="AW263">
        <v>0.029009146836545801</v>
      </c>
      <c r="AX263">
        <v>0.20958782499777071</v>
      </c>
      <c r="AY263">
        <v>0.88053635714681655</v>
      </c>
      <c r="AZ263">
        <v>0.11954472725869759</v>
      </c>
      <c r="BA263">
        <v>0.073064300126566506</v>
      </c>
      <c r="BB263">
        <v>0.98502072299975896</v>
      </c>
      <c r="BC263">
        <v>0.2437729183580303</v>
      </c>
      <c r="BD263">
        <v>0.19596350408302901</v>
      </c>
      <c r="BE263">
        <v>0.132732041717467</v>
      </c>
      <c r="BF263">
        <v>0.13423428582439309</v>
      </c>
      <c r="BG263">
        <v>0</v>
      </c>
      <c r="BH263">
        <v>0.26640475516210887</v>
      </c>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row>
    <row r="264">
      <c r="A264" t="s">
        <v>405</v>
      </c>
      <c r="B264">
        <v>2010</v>
      </c>
      <c r="C264" t="s">
        <v>411</v>
      </c>
      <c r="D264">
        <v>20</v>
      </c>
      <c r="E264" t="s">
        <v>60</v>
      </c>
      <c r="F264" t="s">
        <v>22</v>
      </c>
      <c r="G264" t="s">
        <v>424</v>
      </c>
      <c r="H264">
        <v>24.315701228916911</v>
      </c>
      <c r="I264">
        <v>18.194658441618468</v>
      </c>
      <c r="J264">
        <v>16.170389745290159</v>
      </c>
      <c r="K264">
        <v>11.21444994565937</v>
      </c>
      <c r="L264">
        <v>4.7810741129597076</v>
      </c>
      <c r="M264">
        <v>9.0788544426132898</v>
      </c>
      <c r="N264">
        <v>5.0955858782868146</v>
      </c>
      <c r="O264">
        <v>3.2260877614262808</v>
      </c>
      <c r="P264">
        <v>2.4023556926204068</v>
      </c>
      <c r="Q264">
        <v>2.0378370973023672</v>
      </c>
      <c r="R264">
        <v>25.724500034378391</v>
      </c>
      <c r="S264">
        <v>19.344336918278781</v>
      </c>
      <c r="T264">
        <v>17.368414285535771</v>
      </c>
      <c r="U264">
        <v>13.528837420281279</v>
      </c>
      <c r="V264">
        <v>10.19359083312141</v>
      </c>
      <c r="W264" t="s">
        <v>152</v>
      </c>
      <c r="X264" t="s">
        <v>310</v>
      </c>
      <c r="Y264" t="s">
        <v>154</v>
      </c>
      <c r="Z264" t="s">
        <v>155</v>
      </c>
      <c r="AA264" t="s">
        <v>156</v>
      </c>
      <c r="AB264" t="s">
        <v>157</v>
      </c>
      <c r="AC264" t="s">
        <v>311</v>
      </c>
      <c r="AD264" t="s">
        <v>159</v>
      </c>
      <c r="AE264" t="s">
        <v>160</v>
      </c>
      <c r="AF264" t="s">
        <v>162</v>
      </c>
      <c r="AG264" t="s">
        <v>163</v>
      </c>
      <c r="AH264" t="s">
        <v>164</v>
      </c>
      <c r="AI264" t="s">
        <v>312</v>
      </c>
      <c r="AJ264" t="s">
        <v>165</v>
      </c>
      <c r="AK264" t="s">
        <v>166</v>
      </c>
      <c r="AL264" t="s">
        <v>167</v>
      </c>
      <c r="AM264" t="s">
        <v>168</v>
      </c>
      <c r="AN264" t="s">
        <v>169</v>
      </c>
      <c r="AO264" t="s">
        <v>170</v>
      </c>
      <c r="AP264">
        <v>0.81342491759849489</v>
      </c>
      <c r="AQ264">
        <v>7.7135949753718691</v>
      </c>
      <c r="AR264">
        <v>31.283797280078701</v>
      </c>
      <c r="AS264">
        <v>35.778333826501367</v>
      </c>
      <c r="AT264">
        <v>12.47804861968871</v>
      </c>
      <c r="AU264">
        <v>30.811314127105351</v>
      </c>
      <c r="AV264">
        <v>4.4441083777035244</v>
      </c>
      <c r="AW264">
        <v>4.3645978734869617</v>
      </c>
      <c r="AX264">
        <v>25.237667544983271</v>
      </c>
      <c r="AY264">
        <v>24.807240010636331</v>
      </c>
      <c r="AZ264">
        <v>4.9207376745105211</v>
      </c>
      <c r="BA264">
        <v>0.1880102627570128</v>
      </c>
      <c r="BB264">
        <v>28.282755703179511</v>
      </c>
      <c r="BC264">
        <v>23.69315042542776</v>
      </c>
      <c r="BD264">
        <v>4.5411971795527597</v>
      </c>
      <c r="BE264">
        <v>25.19365953535257</v>
      </c>
      <c r="BF264">
        <v>31.581690276056509</v>
      </c>
      <c r="BG264">
        <v>3.8760668907998759</v>
      </c>
      <c r="BH264">
        <v>10.223733065113469</v>
      </c>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row>
    <row r="265">
      <c r="A265" t="s">
        <v>405</v>
      </c>
      <c r="B265">
        <v>2010</v>
      </c>
      <c r="C265" t="s">
        <v>411</v>
      </c>
      <c r="D265">
        <v>21</v>
      </c>
      <c r="E265" t="s">
        <v>60</v>
      </c>
      <c r="F265" t="s">
        <v>17</v>
      </c>
      <c r="G265" t="s">
        <v>425</v>
      </c>
      <c r="H265">
        <v>20.1821302566592</v>
      </c>
      <c r="I265">
        <v>18.647911693906789</v>
      </c>
      <c r="J265">
        <v>14.87730321365455</v>
      </c>
      <c r="K265">
        <v>11.898701285565799</v>
      </c>
      <c r="L265">
        <v>3.2185764693180139</v>
      </c>
      <c r="M265">
        <v>7.4171905252660579</v>
      </c>
      <c r="N265">
        <v>2.501472603788029</v>
      </c>
      <c r="O265">
        <v>0.6417208642875859</v>
      </c>
      <c r="P265">
        <v>0.13631941634013639</v>
      </c>
      <c r="Q265">
        <v>0.046771850930253503</v>
      </c>
      <c r="R265">
        <v>20.206621007481591</v>
      </c>
      <c r="S265">
        <v>19.755502869017558</v>
      </c>
      <c r="T265">
        <v>16.466612334910181</v>
      </c>
      <c r="U265">
        <v>15.258038815157629</v>
      </c>
      <c r="V265">
        <v>9.6888447814180925</v>
      </c>
      <c r="W265" t="s">
        <v>152</v>
      </c>
      <c r="X265" t="s">
        <v>310</v>
      </c>
      <c r="Y265" t="s">
        <v>154</v>
      </c>
      <c r="Z265" t="s">
        <v>155</v>
      </c>
      <c r="AA265" t="s">
        <v>156</v>
      </c>
      <c r="AB265" t="s">
        <v>157</v>
      </c>
      <c r="AC265" t="s">
        <v>311</v>
      </c>
      <c r="AD265" t="s">
        <v>159</v>
      </c>
      <c r="AE265" t="s">
        <v>160</v>
      </c>
      <c r="AF265" t="s">
        <v>162</v>
      </c>
      <c r="AG265" t="s">
        <v>163</v>
      </c>
      <c r="AH265" t="s">
        <v>164</v>
      </c>
      <c r="AI265" t="s">
        <v>312</v>
      </c>
      <c r="AJ265" t="s">
        <v>165</v>
      </c>
      <c r="AK265" t="s">
        <v>166</v>
      </c>
      <c r="AL265" t="s">
        <v>167</v>
      </c>
      <c r="AM265" t="s">
        <v>168</v>
      </c>
      <c r="AN265" t="s">
        <v>169</v>
      </c>
      <c r="AO265" t="s">
        <v>170</v>
      </c>
      <c r="AP265">
        <v>18.26492986118086</v>
      </c>
      <c r="AQ265">
        <v>19.455938485412691</v>
      </c>
      <c r="AR265">
        <v>7.595026910389981</v>
      </c>
      <c r="AS265">
        <v>21.96581941688099</v>
      </c>
      <c r="AT265">
        <v>21.077161594333202</v>
      </c>
      <c r="AU265">
        <v>11.22801515457793</v>
      </c>
      <c r="AV265">
        <v>30.965055755255118</v>
      </c>
      <c r="AW265">
        <v>14.91847633227661</v>
      </c>
      <c r="AX265">
        <v>18.718786028464141</v>
      </c>
      <c r="AY265">
        <v>28.131505727732591</v>
      </c>
      <c r="AZ265">
        <v>37.977222819179381</v>
      </c>
      <c r="BA265">
        <v>1.03957952306117</v>
      </c>
      <c r="BB265">
        <v>6.911245944684949</v>
      </c>
      <c r="BC265">
        <v>27.948101766297409</v>
      </c>
      <c r="BD265">
        <v>2.5775183586653689</v>
      </c>
      <c r="BE265">
        <v>26.514340195777141</v>
      </c>
      <c r="BF265">
        <v>3.126174721124666</v>
      </c>
      <c r="BG265">
        <v>0</v>
      </c>
      <c r="BH265">
        <v>22.008583858576198</v>
      </c>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row>
    <row r="266">
      <c r="A266" t="s">
        <v>405</v>
      </c>
      <c r="B266">
        <v>2010</v>
      </c>
      <c r="C266" t="s">
        <v>411</v>
      </c>
      <c r="D266">
        <v>22</v>
      </c>
      <c r="E266" t="s">
        <v>54</v>
      </c>
      <c r="F266" t="s">
        <v>49</v>
      </c>
      <c r="G266" t="s">
        <v>214</v>
      </c>
      <c r="H266">
        <v>0.63873484798474567</v>
      </c>
      <c r="I266">
        <v>0.67500157033562846</v>
      </c>
      <c r="J266">
        <v>0.40269859268767139</v>
      </c>
      <c r="K266">
        <v>0.43622997922920781</v>
      </c>
      <c r="L266">
        <v>0.15999403441670529</v>
      </c>
      <c r="M266">
        <v>0.36520254786754419</v>
      </c>
      <c r="N266">
        <v>0.0695136383429001</v>
      </c>
      <c r="O266">
        <v>0.19715352427669761</v>
      </c>
      <c r="P266">
        <v>0.020389929702472599</v>
      </c>
      <c r="Q266">
        <v>0</v>
      </c>
      <c r="R266">
        <v>0.53204448135631632</v>
      </c>
      <c r="S266">
        <v>0.72943093734544329</v>
      </c>
      <c r="T266">
        <v>0.55157667818370826</v>
      </c>
      <c r="U266">
        <v>0.5599966456624822</v>
      </c>
      <c r="V266">
        <v>0.31736379102000017</v>
      </c>
      <c r="W266" t="s">
        <v>152</v>
      </c>
      <c r="X266" t="s">
        <v>310</v>
      </c>
      <c r="Y266" t="s">
        <v>154</v>
      </c>
      <c r="Z266" t="s">
        <v>155</v>
      </c>
      <c r="AA266" t="s">
        <v>156</v>
      </c>
      <c r="AB266" t="s">
        <v>157</v>
      </c>
      <c r="AC266" t="s">
        <v>311</v>
      </c>
      <c r="AD266" t="s">
        <v>159</v>
      </c>
      <c r="AE266" t="s">
        <v>160</v>
      </c>
      <c r="AF266" t="s">
        <v>162</v>
      </c>
      <c r="AG266" t="s">
        <v>163</v>
      </c>
      <c r="AH266" t="s">
        <v>164</v>
      </c>
      <c r="AI266" t="s">
        <v>312</v>
      </c>
      <c r="AJ266" t="s">
        <v>165</v>
      </c>
      <c r="AK266" t="s">
        <v>166</v>
      </c>
      <c r="AL266" t="s">
        <v>167</v>
      </c>
      <c r="AM266" t="s">
        <v>168</v>
      </c>
      <c r="AN266" t="s">
        <v>169</v>
      </c>
      <c r="AO266" t="s">
        <v>170</v>
      </c>
      <c r="AP266">
        <v>0.047710169961744098</v>
      </c>
      <c r="AQ266">
        <v>1.7647431929572539</v>
      </c>
      <c r="AR266">
        <v>1.1567493452968201</v>
      </c>
      <c r="AS266">
        <v>0.42497127313044358</v>
      </c>
      <c r="AT266">
        <v>0.28099098497639041</v>
      </c>
      <c r="AU266">
        <v>0</v>
      </c>
      <c r="AV266">
        <v>0.17800509490730451</v>
      </c>
      <c r="AW266">
        <v>0.040893358819849297</v>
      </c>
      <c r="AX266">
        <v>0.42633345741024231</v>
      </c>
      <c r="AY266">
        <v>1.9807652928632851</v>
      </c>
      <c r="AZ266">
        <v>0.30561997731320312</v>
      </c>
      <c r="BA266">
        <v>0.073977132798046602</v>
      </c>
      <c r="BB266">
        <v>1.5862081699967281</v>
      </c>
      <c r="BC266">
        <v>0.61230133150197297</v>
      </c>
      <c r="BD266">
        <v>0.21099166965144561</v>
      </c>
      <c r="BE266">
        <v>0.41453354641270701</v>
      </c>
      <c r="BF266">
        <v>0.2059101351122338</v>
      </c>
      <c r="BG266">
        <v>0</v>
      </c>
      <c r="BH266">
        <v>0.55760117271595244</v>
      </c>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row>
    <row r="267">
      <c r="A267" t="s">
        <v>405</v>
      </c>
      <c r="B267">
        <v>2010</v>
      </c>
      <c r="C267" t="s">
        <v>411</v>
      </c>
      <c r="D267">
        <v>23</v>
      </c>
      <c r="E267" t="s">
        <v>54</v>
      </c>
      <c r="F267" t="s">
        <v>48</v>
      </c>
      <c r="G267" t="s">
        <v>214</v>
      </c>
      <c r="H267">
        <v>99.36126515201525</v>
      </c>
      <c r="I267">
        <v>99.324998429664362</v>
      </c>
      <c r="J267">
        <v>99.59730140731233</v>
      </c>
      <c r="K267">
        <v>99.563770020770789</v>
      </c>
      <c r="L267">
        <v>99.840005965583288</v>
      </c>
      <c r="M267">
        <v>99.63479745213246</v>
      </c>
      <c r="N267">
        <v>99.930486361657088</v>
      </c>
      <c r="O267">
        <v>99.8028464757233</v>
      </c>
      <c r="P267">
        <v>99.979610070297525</v>
      </c>
      <c r="Q267">
        <v>100</v>
      </c>
      <c r="R267">
        <v>99.467955518643677</v>
      </c>
      <c r="S267">
        <v>99.270569062654516</v>
      </c>
      <c r="T267">
        <v>99.448423321816335</v>
      </c>
      <c r="U267">
        <v>99.440003354337506</v>
      </c>
      <c r="V267">
        <v>99.68263620898</v>
      </c>
      <c r="W267" t="s">
        <v>152</v>
      </c>
      <c r="X267" t="s">
        <v>310</v>
      </c>
      <c r="Y267" t="s">
        <v>154</v>
      </c>
      <c r="Z267" t="s">
        <v>155</v>
      </c>
      <c r="AA267" t="s">
        <v>156</v>
      </c>
      <c r="AB267" t="s">
        <v>157</v>
      </c>
      <c r="AC267" t="s">
        <v>311</v>
      </c>
      <c r="AD267" t="s">
        <v>159</v>
      </c>
      <c r="AE267" t="s">
        <v>160</v>
      </c>
      <c r="AF267" t="s">
        <v>162</v>
      </c>
      <c r="AG267" t="s">
        <v>163</v>
      </c>
      <c r="AH267" t="s">
        <v>164</v>
      </c>
      <c r="AI267" t="s">
        <v>312</v>
      </c>
      <c r="AJ267" t="s">
        <v>165</v>
      </c>
      <c r="AK267" t="s">
        <v>166</v>
      </c>
      <c r="AL267" t="s">
        <v>167</v>
      </c>
      <c r="AM267" t="s">
        <v>168</v>
      </c>
      <c r="AN267" t="s">
        <v>169</v>
      </c>
      <c r="AO267" t="s">
        <v>170</v>
      </c>
      <c r="AP267">
        <v>99.952289830038254</v>
      </c>
      <c r="AQ267">
        <v>98.235256807042731</v>
      </c>
      <c r="AR267">
        <v>98.843250654703183</v>
      </c>
      <c r="AS267">
        <v>99.575028726869562</v>
      </c>
      <c r="AT267">
        <v>99.71900901502363</v>
      </c>
      <c r="AU267">
        <v>100</v>
      </c>
      <c r="AV267">
        <v>99.821994905092694</v>
      </c>
      <c r="AW267">
        <v>99.959106641180142</v>
      </c>
      <c r="AX267">
        <v>99.573666542589763</v>
      </c>
      <c r="AY267">
        <v>98.019234707136718</v>
      </c>
      <c r="AZ267">
        <v>99.694380022686801</v>
      </c>
      <c r="BA267">
        <v>99.926022867201965</v>
      </c>
      <c r="BB267">
        <v>98.413791830003277</v>
      </c>
      <c r="BC267">
        <v>99.387698668498032</v>
      </c>
      <c r="BD267">
        <v>99.789008330348565</v>
      </c>
      <c r="BE267">
        <v>99.585466453587287</v>
      </c>
      <c r="BF267">
        <v>99.794089864887781</v>
      </c>
      <c r="BG267">
        <v>100</v>
      </c>
      <c r="BH267">
        <v>99.442398827284052</v>
      </c>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row>
    <row r="268">
      <c r="A268" t="s">
        <v>405</v>
      </c>
      <c r="B268">
        <v>2010</v>
      </c>
      <c r="C268" t="s">
        <v>411</v>
      </c>
      <c r="D268">
        <v>29</v>
      </c>
      <c r="E268" t="s">
        <v>57</v>
      </c>
      <c r="F268" t="s">
        <v>49</v>
      </c>
      <c r="G268" t="s">
        <v>426</v>
      </c>
      <c r="H268">
        <v>0.8212495733468852</v>
      </c>
      <c r="I268">
        <v>2.2509718093841489</v>
      </c>
      <c r="J268">
        <v>4.4037036289568183</v>
      </c>
      <c r="K268">
        <v>12.84064694106068</v>
      </c>
      <c r="L268">
        <v>50.582916716116628</v>
      </c>
      <c r="M268">
        <v>19.944938895523858</v>
      </c>
      <c r="N268">
        <v>47.000302651461539</v>
      </c>
      <c r="O268">
        <v>63.682801183683452</v>
      </c>
      <c r="P268">
        <v>71.515758822435345</v>
      </c>
      <c r="Q268">
        <v>81.513361786437741</v>
      </c>
      <c r="R268">
        <v>0.67150232634275164</v>
      </c>
      <c r="S268">
        <v>2.0653404643947879</v>
      </c>
      <c r="T268">
        <v>2.8363198935886831</v>
      </c>
      <c r="U268">
        <v>4.9995136066549506</v>
      </c>
      <c r="V268">
        <v>14.21821675610023</v>
      </c>
      <c r="W268" t="s">
        <v>152</v>
      </c>
      <c r="X268" t="s">
        <v>310</v>
      </c>
      <c r="Y268" t="s">
        <v>154</v>
      </c>
      <c r="Z268" t="s">
        <v>155</v>
      </c>
      <c r="AA268" t="s">
        <v>156</v>
      </c>
      <c r="AB268" t="s">
        <v>157</v>
      </c>
      <c r="AC268" t="s">
        <v>311</v>
      </c>
      <c r="AD268" t="s">
        <v>159</v>
      </c>
      <c r="AE268" t="s">
        <v>160</v>
      </c>
      <c r="AF268" t="s">
        <v>162</v>
      </c>
      <c r="AG268" t="s">
        <v>163</v>
      </c>
      <c r="AH268" t="s">
        <v>164</v>
      </c>
      <c r="AI268" t="s">
        <v>312</v>
      </c>
      <c r="AJ268" t="s">
        <v>165</v>
      </c>
      <c r="AK268" t="s">
        <v>166</v>
      </c>
      <c r="AL268" t="s">
        <v>167</v>
      </c>
      <c r="AM268" t="s">
        <v>168</v>
      </c>
      <c r="AN268" t="s">
        <v>169</v>
      </c>
      <c r="AO268" t="s">
        <v>170</v>
      </c>
      <c r="AP268">
        <v>6.3657790065802198</v>
      </c>
      <c r="AQ268">
        <v>5.8104439075587653</v>
      </c>
      <c r="AR268">
        <v>6.8966149543427617</v>
      </c>
      <c r="AS268">
        <v>1.7332044687088659</v>
      </c>
      <c r="AT268">
        <v>5.2488521106853163</v>
      </c>
      <c r="AU268">
        <v>8.7625169850973563</v>
      </c>
      <c r="AV268">
        <v>8.6867528501984275</v>
      </c>
      <c r="AW268">
        <v>21.08038137941173</v>
      </c>
      <c r="AX268">
        <v>14.51740634021456</v>
      </c>
      <c r="AY268">
        <v>1.44417767813139</v>
      </c>
      <c r="AZ268">
        <v>4.422156526676579</v>
      </c>
      <c r="BA268">
        <v>80.222123519094822</v>
      </c>
      <c r="BB268">
        <v>25.210196198568699</v>
      </c>
      <c r="BC268">
        <v>6.0935875456197603</v>
      </c>
      <c r="BD268">
        <v>2.4880931747578678</v>
      </c>
      <c r="BE268">
        <v>10.95491379805132</v>
      </c>
      <c r="BF268">
        <v>1.438734475746585</v>
      </c>
      <c r="BG268">
        <v>2.1751413885086901</v>
      </c>
      <c r="BH268">
        <v>1.1302346028642629</v>
      </c>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row>
    <row r="269">
      <c r="A269" t="s">
        <v>405</v>
      </c>
      <c r="B269">
        <v>2010</v>
      </c>
      <c r="C269" t="s">
        <v>411</v>
      </c>
      <c r="D269">
        <v>30</v>
      </c>
      <c r="E269" t="s">
        <v>57</v>
      </c>
      <c r="F269" t="s">
        <v>48</v>
      </c>
      <c r="G269" t="s">
        <v>214</v>
      </c>
      <c r="H269">
        <v>99.178750426653096</v>
      </c>
      <c r="I269">
        <v>97.749028190615832</v>
      </c>
      <c r="J269">
        <v>95.596296371043152</v>
      </c>
      <c r="K269">
        <v>87.159353058939388</v>
      </c>
      <c r="L269">
        <v>49.417083283884097</v>
      </c>
      <c r="M269">
        <v>80.055061104476266</v>
      </c>
      <c r="N269">
        <v>52.999697348538483</v>
      </c>
      <c r="O269">
        <v>36.317198816316377</v>
      </c>
      <c r="P269">
        <v>28.484241177564879</v>
      </c>
      <c r="Q269">
        <v>18.486638213562319</v>
      </c>
      <c r="R269">
        <v>99.328497673657253</v>
      </c>
      <c r="S269">
        <v>97.934659535605249</v>
      </c>
      <c r="T269">
        <v>97.163680106411221</v>
      </c>
      <c r="U269">
        <v>95.000486393345028</v>
      </c>
      <c r="V269">
        <v>85.78178324389981</v>
      </c>
      <c r="W269" t="s">
        <v>152</v>
      </c>
      <c r="X269" t="s">
        <v>310</v>
      </c>
      <c r="Y269" t="s">
        <v>154</v>
      </c>
      <c r="Z269" t="s">
        <v>155</v>
      </c>
      <c r="AA269" t="s">
        <v>156</v>
      </c>
      <c r="AB269" t="s">
        <v>157</v>
      </c>
      <c r="AC269" t="s">
        <v>311</v>
      </c>
      <c r="AD269" t="s">
        <v>159</v>
      </c>
      <c r="AE269" t="s">
        <v>160</v>
      </c>
      <c r="AF269" t="s">
        <v>162</v>
      </c>
      <c r="AG269" t="s">
        <v>163</v>
      </c>
      <c r="AH269" t="s">
        <v>164</v>
      </c>
      <c r="AI269" t="s">
        <v>312</v>
      </c>
      <c r="AJ269" t="s">
        <v>165</v>
      </c>
      <c r="AK269" t="s">
        <v>166</v>
      </c>
      <c r="AL269" t="s">
        <v>167</v>
      </c>
      <c r="AM269" t="s">
        <v>168</v>
      </c>
      <c r="AN269" t="s">
        <v>169</v>
      </c>
      <c r="AO269" t="s">
        <v>170</v>
      </c>
      <c r="AP269">
        <v>93.634220993419845</v>
      </c>
      <c r="AQ269">
        <v>94.189556092441222</v>
      </c>
      <c r="AR269">
        <v>93.103385045657291</v>
      </c>
      <c r="AS269">
        <v>98.266795531291109</v>
      </c>
      <c r="AT269">
        <v>94.75114788931468</v>
      </c>
      <c r="AU269">
        <v>91.237483014902637</v>
      </c>
      <c r="AV269">
        <v>91.313247149801512</v>
      </c>
      <c r="AW269">
        <v>78.919618620588338</v>
      </c>
      <c r="AX269">
        <v>85.482593659785422</v>
      </c>
      <c r="AY269">
        <v>98.555822321868561</v>
      </c>
      <c r="AZ269">
        <v>95.577843473323384</v>
      </c>
      <c r="BA269">
        <v>19.777876480905181</v>
      </c>
      <c r="BB269">
        <v>74.789803801431361</v>
      </c>
      <c r="BC269">
        <v>93.906412454380259</v>
      </c>
      <c r="BD269">
        <v>97.511906825242107</v>
      </c>
      <c r="BE269">
        <v>89.045086201948592</v>
      </c>
      <c r="BF269">
        <v>98.561265524253372</v>
      </c>
      <c r="BG269">
        <v>97.824858611491251</v>
      </c>
      <c r="BH269">
        <v>98.869765397135723</v>
      </c>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row>
    <row r="270">
      <c r="A270" t="s">
        <v>405</v>
      </c>
      <c r="B270">
        <v>2010</v>
      </c>
      <c r="C270" t="s">
        <v>411</v>
      </c>
      <c r="D270">
        <v>31</v>
      </c>
      <c r="E270" t="s">
        <v>103</v>
      </c>
      <c r="F270" t="s">
        <v>49</v>
      </c>
      <c r="G270" t="s">
        <v>427</v>
      </c>
      <c r="H270">
        <v>0.76129560102055005</v>
      </c>
      <c r="I270">
        <v>1.794910630663781</v>
      </c>
      <c r="J270">
        <v>4.1355648223265389</v>
      </c>
      <c r="K270">
        <v>12.483762490110189</v>
      </c>
      <c r="L270">
        <v>49.791792995650461</v>
      </c>
      <c r="M270">
        <v>19.063582158621681</v>
      </c>
      <c r="N270">
        <v>46.36504539237108</v>
      </c>
      <c r="O270">
        <v>62.923264815894903</v>
      </c>
      <c r="P270">
        <v>70.938615567208871</v>
      </c>
      <c r="Q270">
        <v>80.620940931401947</v>
      </c>
      <c r="R270">
        <v>0.65496958452872744</v>
      </c>
      <c r="S270">
        <v>1.7052501819511641</v>
      </c>
      <c r="T270">
        <v>2.4453211516906421</v>
      </c>
      <c r="U270">
        <v>4.7644533600751693</v>
      </c>
      <c r="V270">
        <v>13.68172756633383</v>
      </c>
      <c r="W270" t="s">
        <v>152</v>
      </c>
      <c r="X270" t="s">
        <v>310</v>
      </c>
      <c r="Y270" t="s">
        <v>154</v>
      </c>
      <c r="Z270" t="s">
        <v>155</v>
      </c>
      <c r="AA270" t="s">
        <v>156</v>
      </c>
      <c r="AB270" t="s">
        <v>157</v>
      </c>
      <c r="AC270" t="s">
        <v>311</v>
      </c>
      <c r="AD270" t="s">
        <v>159</v>
      </c>
      <c r="AE270" t="s">
        <v>160</v>
      </c>
      <c r="AF270" t="s">
        <v>162</v>
      </c>
      <c r="AG270" t="s">
        <v>163</v>
      </c>
      <c r="AH270" t="s">
        <v>164</v>
      </c>
      <c r="AI270" t="s">
        <v>312</v>
      </c>
      <c r="AJ270" t="s">
        <v>165</v>
      </c>
      <c r="AK270" t="s">
        <v>166</v>
      </c>
      <c r="AL270" t="s">
        <v>167</v>
      </c>
      <c r="AM270" t="s">
        <v>168</v>
      </c>
      <c r="AN270" t="s">
        <v>169</v>
      </c>
      <c r="AO270" t="s">
        <v>170</v>
      </c>
      <c r="AP270">
        <v>6.3657790065802198</v>
      </c>
      <c r="AQ270">
        <v>5.1320505366641109</v>
      </c>
      <c r="AR270">
        <v>6.8966149543427617</v>
      </c>
      <c r="AS270">
        <v>1.324686405109603</v>
      </c>
      <c r="AT270">
        <v>5.1947955969945134</v>
      </c>
      <c r="AU270">
        <v>8.260441946635126</v>
      </c>
      <c r="AV270">
        <v>6.5115842930479344</v>
      </c>
      <c r="AW270">
        <v>20.475869086419301</v>
      </c>
      <c r="AX270">
        <v>14.14576658690171</v>
      </c>
      <c r="AY270">
        <v>1.2938121850956941</v>
      </c>
      <c r="AZ270">
        <v>4.2115745793385297</v>
      </c>
      <c r="BA270">
        <v>80.170660016918532</v>
      </c>
      <c r="BB270">
        <v>23.869737244128931</v>
      </c>
      <c r="BC270">
        <v>5.4289771588259006</v>
      </c>
      <c r="BD270">
        <v>2.2385760185821728</v>
      </c>
      <c r="BE270">
        <v>10.781063071997931</v>
      </c>
      <c r="BF270">
        <v>0.8829741918988967</v>
      </c>
      <c r="BG270">
        <v>2.1597288957353622</v>
      </c>
      <c r="BH270">
        <v>1.121623760325321</v>
      </c>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row>
    <row r="271">
      <c r="A271" t="s">
        <v>405</v>
      </c>
      <c r="B271">
        <v>2010</v>
      </c>
      <c r="C271" t="s">
        <v>411</v>
      </c>
      <c r="D271">
        <v>32</v>
      </c>
      <c r="E271" t="s">
        <v>103</v>
      </c>
      <c r="F271" t="s">
        <v>48</v>
      </c>
      <c r="G271" t="s">
        <v>214</v>
      </c>
      <c r="H271">
        <v>99.238704398979451</v>
      </c>
      <c r="I271">
        <v>98.205089369336207</v>
      </c>
      <c r="J271">
        <v>95.864435177673414</v>
      </c>
      <c r="K271">
        <v>87.516237509889891</v>
      </c>
      <c r="L271">
        <v>50.208207004350271</v>
      </c>
      <c r="M271">
        <v>80.936417841378372</v>
      </c>
      <c r="N271">
        <v>53.634954607628941</v>
      </c>
      <c r="O271">
        <v>37.076735184104933</v>
      </c>
      <c r="P271">
        <v>29.06138443279136</v>
      </c>
      <c r="Q271">
        <v>19.37905906859811</v>
      </c>
      <c r="R271">
        <v>99.345030415471285</v>
      </c>
      <c r="S271">
        <v>98.294749818048871</v>
      </c>
      <c r="T271">
        <v>97.554678848309294</v>
      </c>
      <c r="U271">
        <v>95.23554663992482</v>
      </c>
      <c r="V271">
        <v>86.318272433666237</v>
      </c>
      <c r="W271" t="s">
        <v>152</v>
      </c>
      <c r="X271" t="s">
        <v>310</v>
      </c>
      <c r="Y271" t="s">
        <v>154</v>
      </c>
      <c r="Z271" t="s">
        <v>155</v>
      </c>
      <c r="AA271" t="s">
        <v>156</v>
      </c>
      <c r="AB271" t="s">
        <v>157</v>
      </c>
      <c r="AC271" t="s">
        <v>311</v>
      </c>
      <c r="AD271" t="s">
        <v>159</v>
      </c>
      <c r="AE271" t="s">
        <v>160</v>
      </c>
      <c r="AF271" t="s">
        <v>162</v>
      </c>
      <c r="AG271" t="s">
        <v>163</v>
      </c>
      <c r="AH271" t="s">
        <v>164</v>
      </c>
      <c r="AI271" t="s">
        <v>312</v>
      </c>
      <c r="AJ271" t="s">
        <v>165</v>
      </c>
      <c r="AK271" t="s">
        <v>166</v>
      </c>
      <c r="AL271" t="s">
        <v>167</v>
      </c>
      <c r="AM271" t="s">
        <v>168</v>
      </c>
      <c r="AN271" t="s">
        <v>169</v>
      </c>
      <c r="AO271" t="s">
        <v>170</v>
      </c>
      <c r="AP271">
        <v>93.634220993419845</v>
      </c>
      <c r="AQ271">
        <v>94.867949463335862</v>
      </c>
      <c r="AR271">
        <v>93.103385045657291</v>
      </c>
      <c r="AS271">
        <v>98.675313594890383</v>
      </c>
      <c r="AT271">
        <v>94.805204403005476</v>
      </c>
      <c r="AU271">
        <v>91.739558053364874</v>
      </c>
      <c r="AV271">
        <v>93.488415706951997</v>
      </c>
      <c r="AW271">
        <v>79.524130913580763</v>
      </c>
      <c r="AX271">
        <v>85.854233413098271</v>
      </c>
      <c r="AY271">
        <v>98.706187814904254</v>
      </c>
      <c r="AZ271">
        <v>95.788425420661426</v>
      </c>
      <c r="BA271">
        <v>19.82933998308145</v>
      </c>
      <c r="BB271">
        <v>76.130262755871144</v>
      </c>
      <c r="BC271">
        <v>94.571022841174113</v>
      </c>
      <c r="BD271">
        <v>97.761423981417806</v>
      </c>
      <c r="BE271">
        <v>89.218936928002023</v>
      </c>
      <c r="BF271">
        <v>99.117025808101062</v>
      </c>
      <c r="BG271">
        <v>97.840271104264588</v>
      </c>
      <c r="BH271">
        <v>98.878376239674679</v>
      </c>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row>
    <row r="272">
      <c r="A272" t="s">
        <v>405</v>
      </c>
      <c r="B272">
        <v>2010</v>
      </c>
      <c r="C272" t="s">
        <v>411</v>
      </c>
      <c r="D272">
        <v>35</v>
      </c>
      <c r="E272" t="s">
        <v>55</v>
      </c>
      <c r="F272" t="s">
        <v>49</v>
      </c>
      <c r="G272" t="s">
        <v>214</v>
      </c>
      <c r="H272">
        <v>43.285976059449872</v>
      </c>
      <c r="I272">
        <v>56.519236356726537</v>
      </c>
      <c r="J272">
        <v>67.486593607587253</v>
      </c>
      <c r="K272">
        <v>74.252598585411405</v>
      </c>
      <c r="L272">
        <v>84.044031480213548</v>
      </c>
      <c r="M272">
        <v>66.282745622042484</v>
      </c>
      <c r="N272">
        <v>81.738915423983542</v>
      </c>
      <c r="O272">
        <v>86.797269475107441</v>
      </c>
      <c r="P272">
        <v>84.937303609906479</v>
      </c>
      <c r="Q272">
        <v>89.005230275383184</v>
      </c>
      <c r="R272">
        <v>42.087135310783239</v>
      </c>
      <c r="S272">
        <v>53.805277379513548</v>
      </c>
      <c r="T272">
        <v>63.95622554315969</v>
      </c>
      <c r="U272">
        <v>69.527064891568102</v>
      </c>
      <c r="V272">
        <v>78.192465972757802</v>
      </c>
      <c r="W272" t="s">
        <v>152</v>
      </c>
      <c r="X272" t="s">
        <v>310</v>
      </c>
      <c r="Y272" t="s">
        <v>154</v>
      </c>
      <c r="Z272" t="s">
        <v>155</v>
      </c>
      <c r="AA272" t="s">
        <v>156</v>
      </c>
      <c r="AB272" t="s">
        <v>157</v>
      </c>
      <c r="AC272" t="s">
        <v>311</v>
      </c>
      <c r="AD272" t="s">
        <v>159</v>
      </c>
      <c r="AE272" t="s">
        <v>160</v>
      </c>
      <c r="AF272" t="s">
        <v>162</v>
      </c>
      <c r="AG272" t="s">
        <v>163</v>
      </c>
      <c r="AH272" t="s">
        <v>164</v>
      </c>
      <c r="AI272" t="s">
        <v>312</v>
      </c>
      <c r="AJ272" t="s">
        <v>165</v>
      </c>
      <c r="AK272" t="s">
        <v>166</v>
      </c>
      <c r="AL272" t="s">
        <v>167</v>
      </c>
      <c r="AM272" t="s">
        <v>168</v>
      </c>
      <c r="AN272" t="s">
        <v>169</v>
      </c>
      <c r="AO272" t="s">
        <v>170</v>
      </c>
      <c r="AP272">
        <v>69.76578742479137</v>
      </c>
      <c r="AQ272">
        <v>68.810913874554728</v>
      </c>
      <c r="AR272">
        <v>60.186140712293152</v>
      </c>
      <c r="AS272">
        <v>49.015495508490531</v>
      </c>
      <c r="AT272">
        <v>59.865803840417897</v>
      </c>
      <c r="AU272">
        <v>59.511306645617481</v>
      </c>
      <c r="AV272">
        <v>64.455497014585603</v>
      </c>
      <c r="AW272">
        <v>76.109739395584626</v>
      </c>
      <c r="AX272">
        <v>44.384246259832892</v>
      </c>
      <c r="AY272">
        <v>34.473901591301917</v>
      </c>
      <c r="AZ272">
        <v>49.626387146163282</v>
      </c>
      <c r="BA272">
        <v>85.480901399244743</v>
      </c>
      <c r="BB272">
        <v>63.128969188137972</v>
      </c>
      <c r="BC272">
        <v>35.250329764516692</v>
      </c>
      <c r="BD272">
        <v>72.370312804932752</v>
      </c>
      <c r="BE272">
        <v>51.610992155885953</v>
      </c>
      <c r="BF272">
        <v>61.78015613201093</v>
      </c>
      <c r="BG272">
        <v>89.172764514563852</v>
      </c>
      <c r="BH272">
        <v>57.691786812949097</v>
      </c>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row>
    <row r="273">
      <c r="A273" t="s">
        <v>405</v>
      </c>
      <c r="B273">
        <v>2010</v>
      </c>
      <c r="C273" t="s">
        <v>411</v>
      </c>
      <c r="D273">
        <v>36</v>
      </c>
      <c r="E273" t="s">
        <v>55</v>
      </c>
      <c r="F273" t="s">
        <v>48</v>
      </c>
      <c r="G273" t="s">
        <v>214</v>
      </c>
      <c r="H273">
        <v>56.7140239405499</v>
      </c>
      <c r="I273">
        <v>43.480763643273157</v>
      </c>
      <c r="J273">
        <v>32.513406392412527</v>
      </c>
      <c r="K273">
        <v>25.747401414588499</v>
      </c>
      <c r="L273">
        <v>15.955968519786619</v>
      </c>
      <c r="M273">
        <v>33.717254377957751</v>
      </c>
      <c r="N273">
        <v>18.261084576016518</v>
      </c>
      <c r="O273">
        <v>13.20273052489245</v>
      </c>
      <c r="P273">
        <v>15.06269639009358</v>
      </c>
      <c r="Q273">
        <v>10.994769724616861</v>
      </c>
      <c r="R273">
        <v>57.912864689216782</v>
      </c>
      <c r="S273">
        <v>46.194722620486438</v>
      </c>
      <c r="T273">
        <v>36.043774456840183</v>
      </c>
      <c r="U273">
        <v>30.472935108431841</v>
      </c>
      <c r="V273">
        <v>21.807534027242429</v>
      </c>
      <c r="W273" t="s">
        <v>152</v>
      </c>
      <c r="X273" t="s">
        <v>310</v>
      </c>
      <c r="Y273" t="s">
        <v>154</v>
      </c>
      <c r="Z273" t="s">
        <v>155</v>
      </c>
      <c r="AA273" t="s">
        <v>156</v>
      </c>
      <c r="AB273" t="s">
        <v>157</v>
      </c>
      <c r="AC273" t="s">
        <v>311</v>
      </c>
      <c r="AD273" t="s">
        <v>159</v>
      </c>
      <c r="AE273" t="s">
        <v>160</v>
      </c>
      <c r="AF273" t="s">
        <v>162</v>
      </c>
      <c r="AG273" t="s">
        <v>163</v>
      </c>
      <c r="AH273" t="s">
        <v>164</v>
      </c>
      <c r="AI273" t="s">
        <v>312</v>
      </c>
      <c r="AJ273" t="s">
        <v>165</v>
      </c>
      <c r="AK273" t="s">
        <v>166</v>
      </c>
      <c r="AL273" t="s">
        <v>167</v>
      </c>
      <c r="AM273" t="s">
        <v>168</v>
      </c>
      <c r="AN273" t="s">
        <v>169</v>
      </c>
      <c r="AO273" t="s">
        <v>170</v>
      </c>
      <c r="AP273">
        <v>30.234212575208801</v>
      </c>
      <c r="AQ273">
        <v>31.189086125445229</v>
      </c>
      <c r="AR273">
        <v>39.813859287707118</v>
      </c>
      <c r="AS273">
        <v>50.984504491509512</v>
      </c>
      <c r="AT273">
        <v>40.134196159582046</v>
      </c>
      <c r="AU273">
        <v>40.48869335438247</v>
      </c>
      <c r="AV273">
        <v>35.544502985414347</v>
      </c>
      <c r="AW273">
        <v>23.89026060441546</v>
      </c>
      <c r="AX273">
        <v>55.615753740167108</v>
      </c>
      <c r="AY273">
        <v>65.526098408697919</v>
      </c>
      <c r="AZ273">
        <v>50.373612853836697</v>
      </c>
      <c r="BA273">
        <v>14.51909860075529</v>
      </c>
      <c r="BB273">
        <v>36.871030811862148</v>
      </c>
      <c r="BC273">
        <v>64.749670235483279</v>
      </c>
      <c r="BD273">
        <v>27.62968719506728</v>
      </c>
      <c r="BE273">
        <v>48.389007844113863</v>
      </c>
      <c r="BF273">
        <v>38.219843867989248</v>
      </c>
      <c r="BG273">
        <v>10.827235485436139</v>
      </c>
      <c r="BH273">
        <v>42.308213187050967</v>
      </c>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row>
    <row r="274">
      <c r="A274" t="s">
        <v>405</v>
      </c>
      <c r="B274">
        <v>2010</v>
      </c>
      <c r="C274" t="s">
        <v>411</v>
      </c>
      <c r="D274">
        <v>37</v>
      </c>
      <c r="E274" t="s">
        <v>174</v>
      </c>
      <c r="F274" t="s">
        <v>49</v>
      </c>
      <c r="G274" t="s">
        <v>428</v>
      </c>
      <c r="H274">
        <v>54.634582443224829</v>
      </c>
      <c r="I274">
        <v>67.625032794273181</v>
      </c>
      <c r="J274">
        <v>79.336238477383262</v>
      </c>
      <c r="K274">
        <v>82.864357771133683</v>
      </c>
      <c r="L274">
        <v>88.225674976097025</v>
      </c>
      <c r="M274">
        <v>71.584715201589987</v>
      </c>
      <c r="N274">
        <v>84.75199800288776</v>
      </c>
      <c r="O274">
        <v>88.580387359957001</v>
      </c>
      <c r="P274">
        <v>86.670146520452761</v>
      </c>
      <c r="Q274">
        <v>90.607836136897603</v>
      </c>
      <c r="R274">
        <v>52.727335593157733</v>
      </c>
      <c r="S274">
        <v>66.080488974710235</v>
      </c>
      <c r="T274">
        <v>75.304411264192538</v>
      </c>
      <c r="U274">
        <v>81.119201061194985</v>
      </c>
      <c r="V274">
        <v>86.648166949142464</v>
      </c>
      <c r="W274" t="s">
        <v>152</v>
      </c>
      <c r="X274" t="s">
        <v>310</v>
      </c>
      <c r="Y274" t="s">
        <v>154</v>
      </c>
      <c r="Z274" t="s">
        <v>155</v>
      </c>
      <c r="AA274" t="s">
        <v>156</v>
      </c>
      <c r="AB274" t="s">
        <v>157</v>
      </c>
      <c r="AC274" t="s">
        <v>311</v>
      </c>
      <c r="AD274" t="s">
        <v>159</v>
      </c>
      <c r="AE274" t="s">
        <v>160</v>
      </c>
      <c r="AF274" t="s">
        <v>162</v>
      </c>
      <c r="AG274" t="s">
        <v>163</v>
      </c>
      <c r="AH274" t="s">
        <v>164</v>
      </c>
      <c r="AI274" t="s">
        <v>312</v>
      </c>
      <c r="AJ274" t="s">
        <v>165</v>
      </c>
      <c r="AK274" t="s">
        <v>166</v>
      </c>
      <c r="AL274" t="s">
        <v>167</v>
      </c>
      <c r="AM274" t="s">
        <v>168</v>
      </c>
      <c r="AN274" t="s">
        <v>169</v>
      </c>
      <c r="AO274" t="s">
        <v>170</v>
      </c>
      <c r="AP274">
        <v>83.219940883062947</v>
      </c>
      <c r="AQ274">
        <v>83.073151996360991</v>
      </c>
      <c r="AR274">
        <v>58.67219737116676</v>
      </c>
      <c r="AS274">
        <v>69.969069272085164</v>
      </c>
      <c r="AT274">
        <v>79.176544962777598</v>
      </c>
      <c r="AU274">
        <v>64.217596771216193</v>
      </c>
      <c r="AV274">
        <v>81.444967166631258</v>
      </c>
      <c r="AW274">
        <v>86.358330047879917</v>
      </c>
      <c r="AX274">
        <v>64.892199950592499</v>
      </c>
      <c r="AY274">
        <v>55.051936940104291</v>
      </c>
      <c r="AZ274">
        <v>68.984398561367485</v>
      </c>
      <c r="BA274">
        <v>86.482836002367705</v>
      </c>
      <c r="BB274">
        <v>68.790474693659945</v>
      </c>
      <c r="BC274">
        <v>51.763804090777043</v>
      </c>
      <c r="BD274">
        <v>74.498609460510906</v>
      </c>
      <c r="BE274">
        <v>72.973043477235763</v>
      </c>
      <c r="BF274">
        <v>68.474973242988682</v>
      </c>
      <c r="BG274">
        <v>89.794360073753282</v>
      </c>
      <c r="BH274">
        <v>72.382548997992458</v>
      </c>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row>
    <row r="275">
      <c r="A275" t="s">
        <v>405</v>
      </c>
      <c r="B275">
        <v>2010</v>
      </c>
      <c r="C275" t="s">
        <v>411</v>
      </c>
      <c r="D275">
        <v>38</v>
      </c>
      <c r="E275" t="s">
        <v>174</v>
      </c>
      <c r="F275" t="s">
        <v>48</v>
      </c>
      <c r="G275" t="s">
        <v>214</v>
      </c>
      <c r="H275">
        <v>45.365417556775157</v>
      </c>
      <c r="I275">
        <v>32.374967205726897</v>
      </c>
      <c r="J275">
        <v>20.663761522616682</v>
      </c>
      <c r="K275">
        <v>17.13564222886642</v>
      </c>
      <c r="L275">
        <v>11.77432502390308</v>
      </c>
      <c r="M275">
        <v>28.41528479841017</v>
      </c>
      <c r="N275">
        <v>15.248001997112331</v>
      </c>
      <c r="O275">
        <v>11.41961264004288</v>
      </c>
      <c r="P275">
        <v>13.329853479547261</v>
      </c>
      <c r="Q275">
        <v>9.392163863102418</v>
      </c>
      <c r="R275">
        <v>47.272664406842189</v>
      </c>
      <c r="S275">
        <v>33.919511025289843</v>
      </c>
      <c r="T275">
        <v>24.69558873580748</v>
      </c>
      <c r="U275">
        <v>18.8807989388051</v>
      </c>
      <c r="V275">
        <v>13.351833050857641</v>
      </c>
      <c r="W275" t="s">
        <v>152</v>
      </c>
      <c r="X275" t="s">
        <v>310</v>
      </c>
      <c r="Y275" t="s">
        <v>154</v>
      </c>
      <c r="Z275" t="s">
        <v>155</v>
      </c>
      <c r="AA275" t="s">
        <v>156</v>
      </c>
      <c r="AB275" t="s">
        <v>157</v>
      </c>
      <c r="AC275" t="s">
        <v>311</v>
      </c>
      <c r="AD275" t="s">
        <v>159</v>
      </c>
      <c r="AE275" t="s">
        <v>160</v>
      </c>
      <c r="AF275" t="s">
        <v>162</v>
      </c>
      <c r="AG275" t="s">
        <v>163</v>
      </c>
      <c r="AH275" t="s">
        <v>164</v>
      </c>
      <c r="AI275" t="s">
        <v>312</v>
      </c>
      <c r="AJ275" t="s">
        <v>165</v>
      </c>
      <c r="AK275" t="s">
        <v>166</v>
      </c>
      <c r="AL275" t="s">
        <v>167</v>
      </c>
      <c r="AM275" t="s">
        <v>168</v>
      </c>
      <c r="AN275" t="s">
        <v>169</v>
      </c>
      <c r="AO275" t="s">
        <v>170</v>
      </c>
      <c r="AP275">
        <v>16.7800591169371</v>
      </c>
      <c r="AQ275">
        <v>16.92684800363897</v>
      </c>
      <c r="AR275">
        <v>41.327802628833268</v>
      </c>
      <c r="AS275">
        <v>30.030930727914821</v>
      </c>
      <c r="AT275">
        <v>20.823455037222381</v>
      </c>
      <c r="AU275">
        <v>35.782403228783728</v>
      </c>
      <c r="AV275">
        <v>18.555032833368688</v>
      </c>
      <c r="AW275">
        <v>13.641669952120321</v>
      </c>
      <c r="AX275">
        <v>35.107800049407473</v>
      </c>
      <c r="AY275">
        <v>44.948063059895517</v>
      </c>
      <c r="AZ275">
        <v>31.01560143863254</v>
      </c>
      <c r="BA275">
        <v>13.517163997632309</v>
      </c>
      <c r="BB275">
        <v>31.209525306340051</v>
      </c>
      <c r="BC275">
        <v>48.236195909223063</v>
      </c>
      <c r="BD275">
        <v>25.50139053948898</v>
      </c>
      <c r="BE275">
        <v>27.02695652276423</v>
      </c>
      <c r="BF275">
        <v>31.52502675701141</v>
      </c>
      <c r="BG275">
        <v>10.20563992624672</v>
      </c>
      <c r="BH275">
        <v>27.617451002007488</v>
      </c>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row>
    <row r="276">
      <c r="A276" t="s">
        <v>405</v>
      </c>
      <c r="B276">
        <v>2010</v>
      </c>
      <c r="C276" t="s">
        <v>411</v>
      </c>
      <c r="D276">
        <v>41</v>
      </c>
      <c r="E276" t="s">
        <v>56</v>
      </c>
      <c r="F276" t="s">
        <v>49</v>
      </c>
      <c r="G276" t="s">
        <v>214</v>
      </c>
      <c r="H276">
        <v>2.3307926743033409</v>
      </c>
      <c r="I276">
        <v>1.8324075723174551</v>
      </c>
      <c r="J276">
        <v>0.96079363092905534</v>
      </c>
      <c r="K276">
        <v>0.65133965200682686</v>
      </c>
      <c r="L276">
        <v>0.21492117769467739</v>
      </c>
      <c r="M276">
        <v>0.99800840480884545</v>
      </c>
      <c r="N276">
        <v>0.073799779208888805</v>
      </c>
      <c r="O276">
        <v>0.41698830854464758</v>
      </c>
      <c r="P276">
        <v>0.019787136068539799</v>
      </c>
      <c r="Q276">
        <v>0</v>
      </c>
      <c r="R276">
        <v>2.430430697077743</v>
      </c>
      <c r="S276">
        <v>1.892020568476309</v>
      </c>
      <c r="T276">
        <v>1.3492886836518689</v>
      </c>
      <c r="U276">
        <v>0.840796447733546</v>
      </c>
      <c r="V276">
        <v>0.44822063669177908</v>
      </c>
      <c r="W276" t="s">
        <v>152</v>
      </c>
      <c r="X276" t="s">
        <v>310</v>
      </c>
      <c r="Y276" t="s">
        <v>154</v>
      </c>
      <c r="Z276" t="s">
        <v>155</v>
      </c>
      <c r="AA276" t="s">
        <v>156</v>
      </c>
      <c r="AB276" t="s">
        <v>157</v>
      </c>
      <c r="AC276" t="s">
        <v>311</v>
      </c>
      <c r="AD276" t="s">
        <v>159</v>
      </c>
      <c r="AE276" t="s">
        <v>160</v>
      </c>
      <c r="AF276" t="s">
        <v>162</v>
      </c>
      <c r="AG276" t="s">
        <v>163</v>
      </c>
      <c r="AH276" t="s">
        <v>164</v>
      </c>
      <c r="AI276" t="s">
        <v>312</v>
      </c>
      <c r="AJ276" t="s">
        <v>165</v>
      </c>
      <c r="AK276" t="s">
        <v>166</v>
      </c>
      <c r="AL276" t="s">
        <v>167</v>
      </c>
      <c r="AM276" t="s">
        <v>168</v>
      </c>
      <c r="AN276" t="s">
        <v>169</v>
      </c>
      <c r="AO276" t="s">
        <v>170</v>
      </c>
      <c r="AP276">
        <v>0.63887362500270994</v>
      </c>
      <c r="AQ276">
        <v>4.6854655876714606</v>
      </c>
      <c r="AR276">
        <v>0.87917453158494308</v>
      </c>
      <c r="AS276">
        <v>1.973409265345609</v>
      </c>
      <c r="AT276">
        <v>2.3689973690094202</v>
      </c>
      <c r="AU276">
        <v>0.088462398658431404</v>
      </c>
      <c r="AV276">
        <v>0.9225331756038081</v>
      </c>
      <c r="AW276">
        <v>0.18605758266168879</v>
      </c>
      <c r="AX276">
        <v>1.7630220640500771</v>
      </c>
      <c r="AY276">
        <v>3.3261579456386192</v>
      </c>
      <c r="AZ276">
        <v>6.4279275370789888</v>
      </c>
      <c r="BA276">
        <v>0.072715720022311497</v>
      </c>
      <c r="BB276">
        <v>1.221011010904961</v>
      </c>
      <c r="BC276">
        <v>3.3955122960396862</v>
      </c>
      <c r="BD276">
        <v>0.19596350408302901</v>
      </c>
      <c r="BE276">
        <v>1.342032158181639</v>
      </c>
      <c r="BF276">
        <v>0.24010256135976679</v>
      </c>
      <c r="BG276">
        <v>0</v>
      </c>
      <c r="BH276">
        <v>1.0952378209642</v>
      </c>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row>
    <row r="277">
      <c r="A277" t="s">
        <v>405</v>
      </c>
      <c r="B277">
        <v>2010</v>
      </c>
      <c r="C277" t="s">
        <v>411</v>
      </c>
      <c r="D277">
        <v>42</v>
      </c>
      <c r="E277" t="s">
        <v>56</v>
      </c>
      <c r="F277" t="s">
        <v>48</v>
      </c>
      <c r="G277" t="s">
        <v>429</v>
      </c>
      <c r="H277">
        <v>97.669207325696647</v>
      </c>
      <c r="I277">
        <v>98.167592427682507</v>
      </c>
      <c r="J277">
        <v>99.039206369070939</v>
      </c>
      <c r="K277">
        <v>99.348660347993217</v>
      </c>
      <c r="L277">
        <v>99.785078822305337</v>
      </c>
      <c r="M277">
        <v>99.001991595191157</v>
      </c>
      <c r="N277">
        <v>99.926200220791102</v>
      </c>
      <c r="O277">
        <v>99.583011691455354</v>
      </c>
      <c r="P277">
        <v>99.980212863931456</v>
      </c>
      <c r="Q277">
        <v>100</v>
      </c>
      <c r="R277">
        <v>97.569569302922275</v>
      </c>
      <c r="S277">
        <v>98.107979431523702</v>
      </c>
      <c r="T277">
        <v>98.650711316348122</v>
      </c>
      <c r="U277">
        <v>99.159203552266462</v>
      </c>
      <c r="V277">
        <v>99.551779363308214</v>
      </c>
      <c r="W277" t="s">
        <v>152</v>
      </c>
      <c r="X277" t="s">
        <v>310</v>
      </c>
      <c r="Y277" t="s">
        <v>154</v>
      </c>
      <c r="Z277" t="s">
        <v>155</v>
      </c>
      <c r="AA277" t="s">
        <v>156</v>
      </c>
      <c r="AB277" t="s">
        <v>157</v>
      </c>
      <c r="AC277" t="s">
        <v>311</v>
      </c>
      <c r="AD277" t="s">
        <v>159</v>
      </c>
      <c r="AE277" t="s">
        <v>160</v>
      </c>
      <c r="AF277" t="s">
        <v>162</v>
      </c>
      <c r="AG277" t="s">
        <v>163</v>
      </c>
      <c r="AH277" t="s">
        <v>164</v>
      </c>
      <c r="AI277" t="s">
        <v>312</v>
      </c>
      <c r="AJ277" t="s">
        <v>165</v>
      </c>
      <c r="AK277" t="s">
        <v>166</v>
      </c>
      <c r="AL277" t="s">
        <v>167</v>
      </c>
      <c r="AM277" t="s">
        <v>168</v>
      </c>
      <c r="AN277" t="s">
        <v>169</v>
      </c>
      <c r="AO277" t="s">
        <v>170</v>
      </c>
      <c r="AP277">
        <v>99.361126374997284</v>
      </c>
      <c r="AQ277">
        <v>95.314534412328555</v>
      </c>
      <c r="AR277">
        <v>99.120825468415106</v>
      </c>
      <c r="AS277">
        <v>98.026590734654405</v>
      </c>
      <c r="AT277">
        <v>97.631002630990508</v>
      </c>
      <c r="AU277">
        <v>99.911537601341564</v>
      </c>
      <c r="AV277">
        <v>99.077466824396183</v>
      </c>
      <c r="AW277">
        <v>99.813942417338296</v>
      </c>
      <c r="AX277">
        <v>98.236977935949923</v>
      </c>
      <c r="AY277">
        <v>96.673842054361316</v>
      </c>
      <c r="AZ277">
        <v>93.572072462921028</v>
      </c>
      <c r="BA277">
        <v>99.927284279977684</v>
      </c>
      <c r="BB277">
        <v>98.778988989095041</v>
      </c>
      <c r="BC277">
        <v>96.604487703960288</v>
      </c>
      <c r="BD277">
        <v>99.804036495916975</v>
      </c>
      <c r="BE277">
        <v>98.657967841818333</v>
      </c>
      <c r="BF277">
        <v>99.759897438640223</v>
      </c>
      <c r="BG277">
        <v>100</v>
      </c>
      <c r="BH277">
        <v>98.904762179035814</v>
      </c>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row>
    <row r="278">
      <c r="A278" t="s">
        <v>405</v>
      </c>
      <c r="B278">
        <v>2010</v>
      </c>
      <c r="C278" t="s">
        <v>411</v>
      </c>
      <c r="D278">
        <v>58</v>
      </c>
      <c r="E278" t="s">
        <v>314</v>
      </c>
      <c r="F278" t="s">
        <v>178</v>
      </c>
      <c r="G278" t="s">
        <v>214</v>
      </c>
      <c r="H278">
        <v>0.20996760991254521</v>
      </c>
      <c r="I278">
        <v>0.8251182974998591</v>
      </c>
      <c r="J278">
        <v>1.9443195972887599</v>
      </c>
      <c r="K278">
        <v>8.1957630937838477</v>
      </c>
      <c r="L278">
        <v>43.161891416016573</v>
      </c>
      <c r="M278">
        <v>13.75870792670943</v>
      </c>
      <c r="N278">
        <v>38.237940261048479</v>
      </c>
      <c r="O278">
        <v>56.263234103008841</v>
      </c>
      <c r="P278">
        <v>64.655488070496858</v>
      </c>
      <c r="Q278">
        <v>77.171884677394843</v>
      </c>
      <c r="R278">
        <v>0.1101322802981384</v>
      </c>
      <c r="S278">
        <v>0.79960832554221895</v>
      </c>
      <c r="T278">
        <v>1.1547180971540669</v>
      </c>
      <c r="U278">
        <v>2.011886206470574</v>
      </c>
      <c r="V278">
        <v>7.8388886799588908</v>
      </c>
      <c r="W278" t="s">
        <v>152</v>
      </c>
      <c r="X278" t="s">
        <v>310</v>
      </c>
      <c r="Y278" t="s">
        <v>154</v>
      </c>
      <c r="Z278" t="s">
        <v>155</v>
      </c>
      <c r="AA278" t="s">
        <v>156</v>
      </c>
      <c r="AB278" t="s">
        <v>157</v>
      </c>
      <c r="AC278" t="s">
        <v>311</v>
      </c>
      <c r="AD278" t="s">
        <v>159</v>
      </c>
      <c r="AE278" t="s">
        <v>160</v>
      </c>
      <c r="AF278" t="s">
        <v>162</v>
      </c>
      <c r="AG278" t="s">
        <v>163</v>
      </c>
      <c r="AH278" t="s">
        <v>164</v>
      </c>
      <c r="AI278" t="s">
        <v>312</v>
      </c>
      <c r="AJ278" t="s">
        <v>165</v>
      </c>
      <c r="AK278" t="s">
        <v>166</v>
      </c>
      <c r="AL278" t="s">
        <v>167</v>
      </c>
      <c r="AM278" t="s">
        <v>168</v>
      </c>
      <c r="AN278" t="s">
        <v>169</v>
      </c>
      <c r="AO278" t="s">
        <v>170</v>
      </c>
      <c r="AP278">
        <v>2.5987095834124769</v>
      </c>
      <c r="AQ278">
        <v>2.0738485436533121</v>
      </c>
      <c r="AR278">
        <v>4.082053385289095</v>
      </c>
      <c r="AS278">
        <v>0.19368074015417869</v>
      </c>
      <c r="AT278">
        <v>2.112640693399781</v>
      </c>
      <c r="AU278">
        <v>7.0703175735249841</v>
      </c>
      <c r="AV278">
        <v>4.8228274301862424</v>
      </c>
      <c r="AW278">
        <v>6.3244997557048563</v>
      </c>
      <c r="AX278">
        <v>6.5547498159047066</v>
      </c>
      <c r="AY278">
        <v>0.89503212408432642</v>
      </c>
      <c r="AZ278">
        <v>2.278661603867985</v>
      </c>
      <c r="BA278">
        <v>79.871568876879195</v>
      </c>
      <c r="BB278">
        <v>19.85380706504046</v>
      </c>
      <c r="BC278">
        <v>3.8626260194745661</v>
      </c>
      <c r="BD278">
        <v>1.892009299582607</v>
      </c>
      <c r="BE278">
        <v>10.77795405249997</v>
      </c>
      <c r="BF278">
        <v>0.28285488808975878</v>
      </c>
      <c r="BG278">
        <v>1.0920218794803931</v>
      </c>
      <c r="BH278">
        <v>1.0738760420858739</v>
      </c>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row>
    <row r="279">
      <c r="A279" t="s">
        <v>405</v>
      </c>
      <c r="B279">
        <v>2010</v>
      </c>
      <c r="C279" t="s">
        <v>411</v>
      </c>
      <c r="D279">
        <v>59</v>
      </c>
      <c r="E279" t="s">
        <v>314</v>
      </c>
      <c r="F279" t="s">
        <v>179</v>
      </c>
      <c r="G279" t="s">
        <v>214</v>
      </c>
      <c r="H279">
        <v>0.55176780789132429</v>
      </c>
      <c r="I279">
        <v>0.97023935351214941</v>
      </c>
      <c r="J279">
        <v>2.192618116488056</v>
      </c>
      <c r="K279">
        <v>4.2904644529764937</v>
      </c>
      <c r="L279">
        <v>6.6737096832112321</v>
      </c>
      <c r="M279">
        <v>5.3103349254577878</v>
      </c>
      <c r="N279">
        <v>8.1307627285358812</v>
      </c>
      <c r="O279">
        <v>6.8901758294767266</v>
      </c>
      <c r="P279">
        <v>6.283127496711991</v>
      </c>
      <c r="Q279">
        <v>3.449056254007123</v>
      </c>
      <c r="R279">
        <v>0.54511146205507111</v>
      </c>
      <c r="S279">
        <v>0.9064389889729132</v>
      </c>
      <c r="T279">
        <v>1.291217861654278</v>
      </c>
      <c r="U279">
        <v>2.753964458169877</v>
      </c>
      <c r="V279">
        <v>5.8473705350757408</v>
      </c>
      <c r="W279" t="s">
        <v>152</v>
      </c>
      <c r="X279" t="s">
        <v>310</v>
      </c>
      <c r="Y279" t="s">
        <v>154</v>
      </c>
      <c r="Z279" t="s">
        <v>155</v>
      </c>
      <c r="AA279" t="s">
        <v>156</v>
      </c>
      <c r="AB279" t="s">
        <v>157</v>
      </c>
      <c r="AC279" t="s">
        <v>311</v>
      </c>
      <c r="AD279" t="s">
        <v>159</v>
      </c>
      <c r="AE279" t="s">
        <v>160</v>
      </c>
      <c r="AF279" t="s">
        <v>162</v>
      </c>
      <c r="AG279" t="s">
        <v>163</v>
      </c>
      <c r="AH279" t="s">
        <v>164</v>
      </c>
      <c r="AI279" t="s">
        <v>312</v>
      </c>
      <c r="AJ279" t="s">
        <v>165</v>
      </c>
      <c r="AK279" t="s">
        <v>166</v>
      </c>
      <c r="AL279" t="s">
        <v>167</v>
      </c>
      <c r="AM279" t="s">
        <v>168</v>
      </c>
      <c r="AN279" t="s">
        <v>169</v>
      </c>
      <c r="AO279" t="s">
        <v>170</v>
      </c>
      <c r="AP279">
        <v>3.7670694231677428</v>
      </c>
      <c r="AQ279">
        <v>3.0582019930107989</v>
      </c>
      <c r="AR279">
        <v>2.818276802506205</v>
      </c>
      <c r="AS279">
        <v>1.131482672625181</v>
      </c>
      <c r="AT279">
        <v>3.0854112527034259</v>
      </c>
      <c r="AU279">
        <v>1.190124373110141</v>
      </c>
      <c r="AV279">
        <v>1.693782304987091</v>
      </c>
      <c r="AW279">
        <v>14.15136933071445</v>
      </c>
      <c r="AX279">
        <v>7.6832141007112877</v>
      </c>
      <c r="AY279">
        <v>0.39976400043320037</v>
      </c>
      <c r="AZ279">
        <v>1.932912975470545</v>
      </c>
      <c r="BA279">
        <v>0.29909114003934512</v>
      </c>
      <c r="BB279">
        <v>4.019137972373672</v>
      </c>
      <c r="BC279">
        <v>1.5663511393513361</v>
      </c>
      <c r="BD279">
        <v>0.3465667189995657</v>
      </c>
      <c r="BE279">
        <v>0.018003874701798799</v>
      </c>
      <c r="BF279">
        <v>0.60166184146007118</v>
      </c>
      <c r="BG279">
        <v>1.067707016254968</v>
      </c>
      <c r="BH279">
        <v>0.0477477182394472</v>
      </c>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row>
    <row r="280">
      <c r="A280" t="s">
        <v>405</v>
      </c>
      <c r="B280">
        <v>2010</v>
      </c>
      <c r="C280" t="s">
        <v>411</v>
      </c>
      <c r="D280">
        <v>60</v>
      </c>
      <c r="E280" t="s">
        <v>314</v>
      </c>
      <c r="F280" t="s">
        <v>180</v>
      </c>
      <c r="G280" t="s">
        <v>214</v>
      </c>
      <c r="H280">
        <v>0.059969280567803797</v>
      </c>
      <c r="I280">
        <v>0.45618753332622369</v>
      </c>
      <c r="J280">
        <v>0.26819555094132808</v>
      </c>
      <c r="K280">
        <v>0.35694403042437328</v>
      </c>
      <c r="L280">
        <v>0.7918027737933957</v>
      </c>
      <c r="M280">
        <v>0.88147206387902088</v>
      </c>
      <c r="N280">
        <v>0.63531793818089044</v>
      </c>
      <c r="O280">
        <v>0.76231441159206648</v>
      </c>
      <c r="P280">
        <v>0.57714325522648235</v>
      </c>
      <c r="Q280">
        <v>0.89242085503579205</v>
      </c>
      <c r="R280">
        <v>0.016532741814024299</v>
      </c>
      <c r="S280">
        <v>0.36027654260116643</v>
      </c>
      <c r="T280">
        <v>0.39107270572803993</v>
      </c>
      <c r="U280">
        <v>0.235143773639613</v>
      </c>
      <c r="V280">
        <v>0.53666701118102589</v>
      </c>
      <c r="W280" t="s">
        <v>152</v>
      </c>
      <c r="X280" t="s">
        <v>310</v>
      </c>
      <c r="Y280" t="s">
        <v>154</v>
      </c>
      <c r="Z280" t="s">
        <v>155</v>
      </c>
      <c r="AA280" t="s">
        <v>156</v>
      </c>
      <c r="AB280" t="s">
        <v>157</v>
      </c>
      <c r="AC280" t="s">
        <v>311</v>
      </c>
      <c r="AD280" t="s">
        <v>159</v>
      </c>
      <c r="AE280" t="s">
        <v>160</v>
      </c>
      <c r="AF280" t="s">
        <v>162</v>
      </c>
      <c r="AG280" t="s">
        <v>163</v>
      </c>
      <c r="AH280" t="s">
        <v>164</v>
      </c>
      <c r="AI280" t="s">
        <v>312</v>
      </c>
      <c r="AJ280" t="s">
        <v>165</v>
      </c>
      <c r="AK280" t="s">
        <v>166</v>
      </c>
      <c r="AL280" t="s">
        <v>167</v>
      </c>
      <c r="AM280" t="s">
        <v>168</v>
      </c>
      <c r="AN280" t="s">
        <v>169</v>
      </c>
      <c r="AO280" t="s">
        <v>170</v>
      </c>
      <c r="AP280">
        <v>0</v>
      </c>
      <c r="AQ280">
        <v>0.67839337089465435</v>
      </c>
      <c r="AR280">
        <v>0</v>
      </c>
      <c r="AS280">
        <v>0.408655153037354</v>
      </c>
      <c r="AT280">
        <v>0.054080050587431802</v>
      </c>
      <c r="AU280">
        <v>0.50207503846222945</v>
      </c>
      <c r="AV280">
        <v>2.1765743480384532</v>
      </c>
      <c r="AW280">
        <v>0.60451229299243181</v>
      </c>
      <c r="AX280">
        <v>0.37364832400415687</v>
      </c>
      <c r="AY280">
        <v>0.15053045017992361</v>
      </c>
      <c r="AZ280">
        <v>0.21058194733804819</v>
      </c>
      <c r="BA280">
        <v>0.051463502176276599</v>
      </c>
      <c r="BB280">
        <v>1.34062269069593</v>
      </c>
      <c r="BC280">
        <v>0.66461038679385753</v>
      </c>
      <c r="BD280">
        <v>0.24951715617569339</v>
      </c>
      <c r="BE280">
        <v>0.17409214569604031</v>
      </c>
      <c r="BF280">
        <v>0.55673118556893197</v>
      </c>
      <c r="BG280">
        <v>0.015412492773328099</v>
      </c>
      <c r="BH280">
        <v>0.0086108425389419003</v>
      </c>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row>
    <row r="281">
      <c r="A281" t="s">
        <v>405</v>
      </c>
      <c r="B281">
        <v>2010</v>
      </c>
      <c r="C281" t="s">
        <v>411</v>
      </c>
      <c r="D281">
        <v>61</v>
      </c>
      <c r="E281" t="s">
        <v>314</v>
      </c>
      <c r="F281" t="s">
        <v>181</v>
      </c>
      <c r="G281" t="s">
        <v>214</v>
      </c>
      <c r="H281">
        <v>32.108091153404018</v>
      </c>
      <c r="I281">
        <v>33.305249477086988</v>
      </c>
      <c r="J281">
        <v>32.457379355839947</v>
      </c>
      <c r="K281">
        <v>27.16389369187549</v>
      </c>
      <c r="L281">
        <v>11.23821415103304</v>
      </c>
      <c r="M281">
        <v>24.501018130078531</v>
      </c>
      <c r="N281">
        <v>13.18658456204729</v>
      </c>
      <c r="O281">
        <v>8.1998147808207431</v>
      </c>
      <c r="P281">
        <v>5.368357443360658</v>
      </c>
      <c r="Q281">
        <v>2.1297528640798489</v>
      </c>
      <c r="R281">
        <v>31.685142886414319</v>
      </c>
      <c r="S281">
        <v>32.128663311207063</v>
      </c>
      <c r="T281">
        <v>34.275435341213957</v>
      </c>
      <c r="U281">
        <v>31.76278635459024</v>
      </c>
      <c r="V281">
        <v>24.384864895077371</v>
      </c>
      <c r="W281" t="s">
        <v>152</v>
      </c>
      <c r="X281" t="s">
        <v>310</v>
      </c>
      <c r="Y281" t="s">
        <v>154</v>
      </c>
      <c r="Z281" t="s">
        <v>155</v>
      </c>
      <c r="AA281" t="s">
        <v>156</v>
      </c>
      <c r="AB281" t="s">
        <v>157</v>
      </c>
      <c r="AC281" t="s">
        <v>311</v>
      </c>
      <c r="AD281" t="s">
        <v>159</v>
      </c>
      <c r="AE281" t="s">
        <v>160</v>
      </c>
      <c r="AF281" t="s">
        <v>162</v>
      </c>
      <c r="AG281" t="s">
        <v>163</v>
      </c>
      <c r="AH281" t="s">
        <v>164</v>
      </c>
      <c r="AI281" t="s">
        <v>312</v>
      </c>
      <c r="AJ281" t="s">
        <v>165</v>
      </c>
      <c r="AK281" t="s">
        <v>166</v>
      </c>
      <c r="AL281" t="s">
        <v>167</v>
      </c>
      <c r="AM281" t="s">
        <v>168</v>
      </c>
      <c r="AN281" t="s">
        <v>169</v>
      </c>
      <c r="AO281" t="s">
        <v>170</v>
      </c>
      <c r="AP281">
        <v>5.1127957106783084</v>
      </c>
      <c r="AQ281">
        <v>11.12135903225863</v>
      </c>
      <c r="AR281">
        <v>41.617451549206613</v>
      </c>
      <c r="AS281">
        <v>22.894286924959619</v>
      </c>
      <c r="AT281">
        <v>10.21039617678329</v>
      </c>
      <c r="AU281">
        <v>28.64312290836255</v>
      </c>
      <c r="AV281">
        <v>3.9024833882263539</v>
      </c>
      <c r="AW281">
        <v>21.494779252558441</v>
      </c>
      <c r="AX281">
        <v>11.138889123155289</v>
      </c>
      <c r="AY281">
        <v>9.8932892881376038</v>
      </c>
      <c r="AZ281">
        <v>19.880512182962342</v>
      </c>
      <c r="BA281">
        <v>0.35710344610580219</v>
      </c>
      <c r="BB281">
        <v>5.4167004063191531</v>
      </c>
      <c r="BC281">
        <v>21.136494293473721</v>
      </c>
      <c r="BD281">
        <v>88.955089586092853</v>
      </c>
      <c r="BE281">
        <v>4.1361212636985609</v>
      </c>
      <c r="BF281">
        <v>47.180828475297893</v>
      </c>
      <c r="BG281">
        <v>90.260826106398312</v>
      </c>
      <c r="BH281">
        <v>17.345568688801531</v>
      </c>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row>
    <row r="282">
      <c r="A282" t="s">
        <v>405</v>
      </c>
      <c r="B282">
        <v>2010</v>
      </c>
      <c r="C282" t="s">
        <v>411</v>
      </c>
      <c r="D282">
        <v>62</v>
      </c>
      <c r="E282" t="s">
        <v>314</v>
      </c>
      <c r="F282" t="s">
        <v>182</v>
      </c>
      <c r="G282" t="s">
        <v>214</v>
      </c>
      <c r="H282">
        <v>3.5368577339743101</v>
      </c>
      <c r="I282">
        <v>3.1410097006521931</v>
      </c>
      <c r="J282">
        <v>2.6403973157322072</v>
      </c>
      <c r="K282">
        <v>2.69943320079101</v>
      </c>
      <c r="L282">
        <v>2.145954253912647</v>
      </c>
      <c r="M282">
        <v>1.91076519210298</v>
      </c>
      <c r="N282">
        <v>1.7147774360165631</v>
      </c>
      <c r="O282">
        <v>1.618998584280283</v>
      </c>
      <c r="P282">
        <v>1.2228557771915891</v>
      </c>
      <c r="Q282">
        <v>0.69679969426576449</v>
      </c>
      <c r="R282">
        <v>3.350763021834946</v>
      </c>
      <c r="S282">
        <v>3.5102491764798538</v>
      </c>
      <c r="T282">
        <v>2.7746776049483421</v>
      </c>
      <c r="U282">
        <v>2.6988271256528011</v>
      </c>
      <c r="V282">
        <v>3.3452503058586189</v>
      </c>
      <c r="W282" t="s">
        <v>152</v>
      </c>
      <c r="X282" t="s">
        <v>310</v>
      </c>
      <c r="Y282" t="s">
        <v>154</v>
      </c>
      <c r="Z282" t="s">
        <v>155</v>
      </c>
      <c r="AA282" t="s">
        <v>156</v>
      </c>
      <c r="AB282" t="s">
        <v>157</v>
      </c>
      <c r="AC282" t="s">
        <v>311</v>
      </c>
      <c r="AD282" t="s">
        <v>159</v>
      </c>
      <c r="AE282" t="s">
        <v>160</v>
      </c>
      <c r="AF282" t="s">
        <v>162</v>
      </c>
      <c r="AG282" t="s">
        <v>163</v>
      </c>
      <c r="AH282" t="s">
        <v>164</v>
      </c>
      <c r="AI282" t="s">
        <v>312</v>
      </c>
      <c r="AJ282" t="s">
        <v>165</v>
      </c>
      <c r="AK282" t="s">
        <v>166</v>
      </c>
      <c r="AL282" t="s">
        <v>167</v>
      </c>
      <c r="AM282" t="s">
        <v>168</v>
      </c>
      <c r="AN282" t="s">
        <v>169</v>
      </c>
      <c r="AO282" t="s">
        <v>170</v>
      </c>
      <c r="AP282">
        <v>0.12669790443873319</v>
      </c>
      <c r="AQ282">
        <v>0.52446174011742164</v>
      </c>
      <c r="AR282">
        <v>3.669063481645344</v>
      </c>
      <c r="AS282">
        <v>2.457158703277647</v>
      </c>
      <c r="AT282">
        <v>3.4419589346946959</v>
      </c>
      <c r="AU282">
        <v>11.854760555811479</v>
      </c>
      <c r="AV282">
        <v>1.2658337080207649</v>
      </c>
      <c r="AW282">
        <v>0.86304740394645596</v>
      </c>
      <c r="AX282">
        <v>1.3321546774901269</v>
      </c>
      <c r="AY282">
        <v>19.0578660517908</v>
      </c>
      <c r="AZ282">
        <v>0.55641000474228886</v>
      </c>
      <c r="BA282">
        <v>0.25367868538595839</v>
      </c>
      <c r="BB282">
        <v>4.0575244265714669</v>
      </c>
      <c r="BC282">
        <v>3.090849622609102</v>
      </c>
      <c r="BD282">
        <v>0</v>
      </c>
      <c r="BE282">
        <v>2.7212727742623168</v>
      </c>
      <c r="BF282">
        <v>6.5720855052526641</v>
      </c>
      <c r="BG282">
        <v>1.2390084221276869</v>
      </c>
      <c r="BH282">
        <v>3.2297490088142622</v>
      </c>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row>
    <row r="283">
      <c r="A283" t="s">
        <v>405</v>
      </c>
      <c r="B283">
        <v>2010</v>
      </c>
      <c r="C283" t="s">
        <v>411</v>
      </c>
      <c r="D283">
        <v>63</v>
      </c>
      <c r="E283" t="s">
        <v>314</v>
      </c>
      <c r="F283" t="s">
        <v>183</v>
      </c>
      <c r="G283" t="s">
        <v>214</v>
      </c>
      <c r="H283">
        <v>22.128211489532841</v>
      </c>
      <c r="I283">
        <v>16.436461027973799</v>
      </c>
      <c r="J283">
        <v>14.578953183175431</v>
      </c>
      <c r="K283">
        <v>9.5152698020676389</v>
      </c>
      <c r="L283">
        <v>2.2294199585689172</v>
      </c>
      <c r="M283">
        <v>5.9683218241219258</v>
      </c>
      <c r="N283">
        <v>2.815785321585984</v>
      </c>
      <c r="O283">
        <v>0.91255951335379826</v>
      </c>
      <c r="P283">
        <v>0.4762424364825909</v>
      </c>
      <c r="Q283">
        <v>0.16797484016504599</v>
      </c>
      <c r="R283">
        <v>23.376963789431858</v>
      </c>
      <c r="S283">
        <v>17.436413964149342</v>
      </c>
      <c r="T283">
        <v>15.85849368123707</v>
      </c>
      <c r="U283">
        <v>12.25166338762377</v>
      </c>
      <c r="V283">
        <v>7.7832940131531254</v>
      </c>
      <c r="W283" t="s">
        <v>152</v>
      </c>
      <c r="X283" t="s">
        <v>310</v>
      </c>
      <c r="Y283" t="s">
        <v>154</v>
      </c>
      <c r="Z283" t="s">
        <v>155</v>
      </c>
      <c r="AA283" t="s">
        <v>156</v>
      </c>
      <c r="AB283" t="s">
        <v>157</v>
      </c>
      <c r="AC283" t="s">
        <v>311</v>
      </c>
      <c r="AD283" t="s">
        <v>159</v>
      </c>
      <c r="AE283" t="s">
        <v>160</v>
      </c>
      <c r="AF283" t="s">
        <v>162</v>
      </c>
      <c r="AG283" t="s">
        <v>163</v>
      </c>
      <c r="AH283" t="s">
        <v>164</v>
      </c>
      <c r="AI283" t="s">
        <v>312</v>
      </c>
      <c r="AJ283" t="s">
        <v>165</v>
      </c>
      <c r="AK283" t="s">
        <v>166</v>
      </c>
      <c r="AL283" t="s">
        <v>167</v>
      </c>
      <c r="AM283" t="s">
        <v>168</v>
      </c>
      <c r="AN283" t="s">
        <v>169</v>
      </c>
      <c r="AO283" t="s">
        <v>170</v>
      </c>
      <c r="AP283">
        <v>0.69520900017836118</v>
      </c>
      <c r="AQ283">
        <v>2.3022830720632501</v>
      </c>
      <c r="AR283">
        <v>29.945263474445049</v>
      </c>
      <c r="AS283">
        <v>33.592314538598067</v>
      </c>
      <c r="AT283">
        <v>12.236019175728771</v>
      </c>
      <c r="AU283">
        <v>30.529601920769618</v>
      </c>
      <c r="AV283">
        <v>4.3280917723934893</v>
      </c>
      <c r="AW283">
        <v>1.700420335701837</v>
      </c>
      <c r="AX283">
        <v>18.924968477336691</v>
      </c>
      <c r="AY283">
        <v>14.224098417026051</v>
      </c>
      <c r="AZ283">
        <v>3.9900238246790711</v>
      </c>
      <c r="BA283">
        <v>0.1530202990694656</v>
      </c>
      <c r="BB283">
        <v>26.397098613558391</v>
      </c>
      <c r="BC283">
        <v>18.33965472131538</v>
      </c>
      <c r="BD283">
        <v>3.2919085952737679</v>
      </c>
      <c r="BE283">
        <v>23.42551489705755</v>
      </c>
      <c r="BF283">
        <v>27.845179037847991</v>
      </c>
      <c r="BG283">
        <v>3.8760668907998812</v>
      </c>
      <c r="BH283">
        <v>8.2913751176966528</v>
      </c>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row>
    <row r="284">
      <c r="A284" t="s">
        <v>405</v>
      </c>
      <c r="B284">
        <v>2010</v>
      </c>
      <c r="C284" t="s">
        <v>411</v>
      </c>
      <c r="D284">
        <v>64</v>
      </c>
      <c r="E284" t="s">
        <v>314</v>
      </c>
      <c r="F284" t="s">
        <v>184</v>
      </c>
      <c r="G284" t="s">
        <v>214</v>
      </c>
      <c r="H284">
        <v>0.43645370586221899</v>
      </c>
      <c r="I284">
        <v>0.1926106703749719</v>
      </c>
      <c r="J284">
        <v>0.41557166246377347</v>
      </c>
      <c r="K284">
        <v>0.42762901959019661</v>
      </c>
      <c r="L284">
        <v>0.37758988474023991</v>
      </c>
      <c r="M284">
        <v>0.10373324200343779</v>
      </c>
      <c r="N284">
        <v>0.018089435050758301</v>
      </c>
      <c r="O284">
        <v>0</v>
      </c>
      <c r="P284">
        <v>0</v>
      </c>
      <c r="Q284">
        <v>0.13191455336326921</v>
      </c>
      <c r="R284">
        <v>0.41314571051188131</v>
      </c>
      <c r="S284">
        <v>0.33713181169798478</v>
      </c>
      <c r="T284">
        <v>0.240843640225825</v>
      </c>
      <c r="U284">
        <v>0.53274232672854782</v>
      </c>
      <c r="V284">
        <v>0.67149541214522313</v>
      </c>
      <c r="W284" t="s">
        <v>152</v>
      </c>
      <c r="X284" t="s">
        <v>310</v>
      </c>
      <c r="Y284" t="s">
        <v>154</v>
      </c>
      <c r="Z284" t="s">
        <v>155</v>
      </c>
      <c r="AA284" t="s">
        <v>156</v>
      </c>
      <c r="AB284" t="s">
        <v>157</v>
      </c>
      <c r="AC284" t="s">
        <v>311</v>
      </c>
      <c r="AD284" t="s">
        <v>159</v>
      </c>
      <c r="AE284" t="s">
        <v>160</v>
      </c>
      <c r="AF284" t="s">
        <v>162</v>
      </c>
      <c r="AG284" t="s">
        <v>163</v>
      </c>
      <c r="AH284" t="s">
        <v>164</v>
      </c>
      <c r="AI284" t="s">
        <v>312</v>
      </c>
      <c r="AJ284" t="s">
        <v>165</v>
      </c>
      <c r="AK284" t="s">
        <v>166</v>
      </c>
      <c r="AL284" t="s">
        <v>167</v>
      </c>
      <c r="AM284" t="s">
        <v>168</v>
      </c>
      <c r="AN284" t="s">
        <v>169</v>
      </c>
      <c r="AO284" t="s">
        <v>170</v>
      </c>
      <c r="AP284">
        <v>0</v>
      </c>
      <c r="AQ284">
        <v>0.41179008376794413</v>
      </c>
      <c r="AR284">
        <v>1.104638842652905</v>
      </c>
      <c r="AS284">
        <v>0</v>
      </c>
      <c r="AT284">
        <v>0</v>
      </c>
      <c r="AU284">
        <v>0</v>
      </c>
      <c r="AV284">
        <v>0</v>
      </c>
      <c r="AW284">
        <v>0.36689921228473782</v>
      </c>
      <c r="AX284">
        <v>0</v>
      </c>
      <c r="AY284">
        <v>0.70002782348316228</v>
      </c>
      <c r="AZ284">
        <v>0.1046443067520179</v>
      </c>
      <c r="BA284">
        <v>0</v>
      </c>
      <c r="BB284">
        <v>0</v>
      </c>
      <c r="BC284">
        <v>0.31118187999144398</v>
      </c>
      <c r="BD284">
        <v>0</v>
      </c>
      <c r="BE284">
        <v>0</v>
      </c>
      <c r="BF284">
        <v>2.2529809333661621</v>
      </c>
      <c r="BG284">
        <v>0</v>
      </c>
      <c r="BH284">
        <v>0.1204935253044348</v>
      </c>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row>
    <row r="285">
      <c r="A285" t="s">
        <v>405</v>
      </c>
      <c r="B285">
        <v>2010</v>
      </c>
      <c r="C285" t="s">
        <v>411</v>
      </c>
      <c r="D285">
        <v>65</v>
      </c>
      <c r="E285" t="s">
        <v>314</v>
      </c>
      <c r="F285" t="s">
        <v>185</v>
      </c>
      <c r="G285" t="s">
        <v>214</v>
      </c>
      <c r="H285">
        <v>1.4625612528132661</v>
      </c>
      <c r="I285">
        <v>1.288619719306574</v>
      </c>
      <c r="J285">
        <v>0.91732011260226598</v>
      </c>
      <c r="K285">
        <v>0.33539586089600848</v>
      </c>
      <c r="L285">
        <v>0.14826220299476281</v>
      </c>
      <c r="M285">
        <v>0.50440363470252592</v>
      </c>
      <c r="N285">
        <v>0</v>
      </c>
      <c r="O285">
        <v>0.0287407666683775</v>
      </c>
      <c r="P285">
        <v>0</v>
      </c>
      <c r="Q285">
        <v>0</v>
      </c>
      <c r="R285">
        <v>1.588537511126799</v>
      </c>
      <c r="S285">
        <v>1.425827831629076</v>
      </c>
      <c r="T285">
        <v>0.81333643936826228</v>
      </c>
      <c r="U285">
        <v>0.77365824720990317</v>
      </c>
      <c r="V285">
        <v>0.33473544694752372</v>
      </c>
      <c r="W285" t="s">
        <v>152</v>
      </c>
      <c r="X285" t="s">
        <v>310</v>
      </c>
      <c r="Y285" t="s">
        <v>154</v>
      </c>
      <c r="Z285" t="s">
        <v>155</v>
      </c>
      <c r="AA285" t="s">
        <v>156</v>
      </c>
      <c r="AB285" t="s">
        <v>157</v>
      </c>
      <c r="AC285" t="s">
        <v>311</v>
      </c>
      <c r="AD285" t="s">
        <v>159</v>
      </c>
      <c r="AE285" t="s">
        <v>160</v>
      </c>
      <c r="AF285" t="s">
        <v>162</v>
      </c>
      <c r="AG285" t="s">
        <v>163</v>
      </c>
      <c r="AH285" t="s">
        <v>164</v>
      </c>
      <c r="AI285" t="s">
        <v>312</v>
      </c>
      <c r="AJ285" t="s">
        <v>165</v>
      </c>
      <c r="AK285" t="s">
        <v>166</v>
      </c>
      <c r="AL285" t="s">
        <v>167</v>
      </c>
      <c r="AM285" t="s">
        <v>168</v>
      </c>
      <c r="AN285" t="s">
        <v>169</v>
      </c>
      <c r="AO285" t="s">
        <v>170</v>
      </c>
      <c r="AP285">
        <v>0</v>
      </c>
      <c r="AQ285">
        <v>0.29551648606911041</v>
      </c>
      <c r="AR285">
        <v>1.351975522409524</v>
      </c>
      <c r="AS285">
        <v>0.4447771917093149</v>
      </c>
      <c r="AT285">
        <v>0.19985754204681061</v>
      </c>
      <c r="AU285">
        <v>0.060794925669149603</v>
      </c>
      <c r="AV285">
        <v>0.091540880372028302</v>
      </c>
      <c r="AW285">
        <v>0.078524217912571498</v>
      </c>
      <c r="AX285">
        <v>1.6803555549282509</v>
      </c>
      <c r="AY285">
        <v>10.20426037946326</v>
      </c>
      <c r="AZ285">
        <v>1.486750432166895</v>
      </c>
      <c r="BA285">
        <v>0</v>
      </c>
      <c r="BB285">
        <v>1.218874539240377</v>
      </c>
      <c r="BC285">
        <v>5.0045911457939702</v>
      </c>
      <c r="BD285">
        <v>0.090405793671195195</v>
      </c>
      <c r="BE285">
        <v>1.7073283731875251</v>
      </c>
      <c r="BF285">
        <v>1.9086862223338159</v>
      </c>
      <c r="BG285">
        <v>0</v>
      </c>
      <c r="BH285">
        <v>0.91519212905388536</v>
      </c>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row>
    <row r="286">
      <c r="A286" t="s">
        <v>405</v>
      </c>
      <c r="B286">
        <v>2010</v>
      </c>
      <c r="C286" t="s">
        <v>411</v>
      </c>
      <c r="D286">
        <v>66</v>
      </c>
      <c r="E286" t="s">
        <v>314</v>
      </c>
      <c r="F286" t="s">
        <v>315</v>
      </c>
      <c r="G286" t="s">
        <v>214</v>
      </c>
      <c r="H286">
        <v>20.026563448365959</v>
      </c>
      <c r="I286">
        <v>18.51146563380847</v>
      </c>
      <c r="J286">
        <v>14.73135737461334</v>
      </c>
      <c r="K286">
        <v>11.78469039536604</v>
      </c>
      <c r="L286">
        <v>3.1741881512889432</v>
      </c>
      <c r="M286">
        <v>7.2703677329952896</v>
      </c>
      <c r="N286">
        <v>2.4835524927650172</v>
      </c>
      <c r="O286">
        <v>0.64008719263738667</v>
      </c>
      <c r="P286">
        <v>0.13335077878376589</v>
      </c>
      <c r="Q286">
        <v>0.045906244425693798</v>
      </c>
      <c r="R286">
        <v>20.06098402205124</v>
      </c>
      <c r="S286">
        <v>19.678320745483401</v>
      </c>
      <c r="T286">
        <v>16.290100010067611</v>
      </c>
      <c r="U286">
        <v>15.13725435766349</v>
      </c>
      <c r="V286">
        <v>9.5545525835659664</v>
      </c>
      <c r="W286" t="s">
        <v>152</v>
      </c>
      <c r="X286" t="s">
        <v>310</v>
      </c>
      <c r="Y286" t="s">
        <v>154</v>
      </c>
      <c r="Z286" t="s">
        <v>155</v>
      </c>
      <c r="AA286" t="s">
        <v>156</v>
      </c>
      <c r="AB286" t="s">
        <v>157</v>
      </c>
      <c r="AC286" t="s">
        <v>311</v>
      </c>
      <c r="AD286" t="s">
        <v>159</v>
      </c>
      <c r="AE286" t="s">
        <v>160</v>
      </c>
      <c r="AF286" t="s">
        <v>162</v>
      </c>
      <c r="AG286" t="s">
        <v>163</v>
      </c>
      <c r="AH286" t="s">
        <v>164</v>
      </c>
      <c r="AI286" t="s">
        <v>312</v>
      </c>
      <c r="AJ286" t="s">
        <v>165</v>
      </c>
      <c r="AK286" t="s">
        <v>166</v>
      </c>
      <c r="AL286" t="s">
        <v>167</v>
      </c>
      <c r="AM286" t="s">
        <v>168</v>
      </c>
      <c r="AN286" t="s">
        <v>169</v>
      </c>
      <c r="AO286" t="s">
        <v>170</v>
      </c>
      <c r="AP286">
        <v>18.134413127608859</v>
      </c>
      <c r="AQ286">
        <v>18.99141596068737</v>
      </c>
      <c r="AR286">
        <v>7.2884129781000846</v>
      </c>
      <c r="AS286">
        <v>21.966845529906191</v>
      </c>
      <c r="AT286">
        <v>21.06100103955789</v>
      </c>
      <c r="AU286">
        <v>11.22801515457793</v>
      </c>
      <c r="AV286">
        <v>30.924374303480359</v>
      </c>
      <c r="AW286">
        <v>14.883332481683439</v>
      </c>
      <c r="AX286">
        <v>18.846321545109259</v>
      </c>
      <c r="AY286">
        <v>28.121313614353738</v>
      </c>
      <c r="AZ286">
        <v>37.285150988065929</v>
      </c>
      <c r="BA286">
        <v>1.023662295900267</v>
      </c>
      <c r="BB286">
        <v>6.739919845290105</v>
      </c>
      <c r="BC286">
        <v>27.518062512500141</v>
      </c>
      <c r="BD286">
        <v>2.5775183586653689</v>
      </c>
      <c r="BE286">
        <v>26.485498445266568</v>
      </c>
      <c r="BF286">
        <v>3.131636083704652</v>
      </c>
      <c r="BG286">
        <v>0</v>
      </c>
      <c r="BH286">
        <v>22.008583858576198</v>
      </c>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row>
    <row r="287">
      <c r="A287" t="s">
        <v>405</v>
      </c>
      <c r="B287">
        <v>2010</v>
      </c>
      <c r="C287" t="s">
        <v>411</v>
      </c>
      <c r="D287">
        <v>67</v>
      </c>
      <c r="E287" t="s">
        <v>314</v>
      </c>
      <c r="F287" t="s">
        <v>187</v>
      </c>
      <c r="G287" t="s">
        <v>214</v>
      </c>
      <c r="H287">
        <v>16.872686967770822</v>
      </c>
      <c r="I287">
        <v>22.084205993742291</v>
      </c>
      <c r="J287">
        <v>25.669333296125</v>
      </c>
      <c r="K287">
        <v>26.997307464021219</v>
      </c>
      <c r="L287">
        <v>17.56525956102838</v>
      </c>
      <c r="M287">
        <v>23.02836986491257</v>
      </c>
      <c r="N287">
        <v>17.647353827611781</v>
      </c>
      <c r="O287">
        <v>11.869900853260001</v>
      </c>
      <c r="P287">
        <v>6.531839219621201</v>
      </c>
      <c r="Q287">
        <v>3.377178573546435</v>
      </c>
      <c r="R287">
        <v>16.39267312885238</v>
      </c>
      <c r="S287">
        <v>21.029989829031368</v>
      </c>
      <c r="T287">
        <v>23.752448076964662</v>
      </c>
      <c r="U287">
        <v>27.10115875020804</v>
      </c>
      <c r="V287">
        <v>31.045462308052869</v>
      </c>
      <c r="W287" t="s">
        <v>152</v>
      </c>
      <c r="X287" t="s">
        <v>310</v>
      </c>
      <c r="Y287" t="s">
        <v>154</v>
      </c>
      <c r="Z287" t="s">
        <v>155</v>
      </c>
      <c r="AA287" t="s">
        <v>156</v>
      </c>
      <c r="AB287" t="s">
        <v>157</v>
      </c>
      <c r="AC287" t="s">
        <v>311</v>
      </c>
      <c r="AD287" t="s">
        <v>159</v>
      </c>
      <c r="AE287" t="s">
        <v>160</v>
      </c>
      <c r="AF287" t="s">
        <v>162</v>
      </c>
      <c r="AG287" t="s">
        <v>163</v>
      </c>
      <c r="AH287" t="s">
        <v>164</v>
      </c>
      <c r="AI287" t="s">
        <v>312</v>
      </c>
      <c r="AJ287" t="s">
        <v>165</v>
      </c>
      <c r="AK287" t="s">
        <v>166</v>
      </c>
      <c r="AL287" t="s">
        <v>167</v>
      </c>
      <c r="AM287" t="s">
        <v>168</v>
      </c>
      <c r="AN287" t="s">
        <v>169</v>
      </c>
      <c r="AO287" t="s">
        <v>170</v>
      </c>
      <c r="AP287">
        <v>58.171359942214949</v>
      </c>
      <c r="AQ287">
        <v>51.626694246601183</v>
      </c>
      <c r="AR287">
        <v>6.8586802423844366</v>
      </c>
      <c r="AS287">
        <v>12.872016415753389</v>
      </c>
      <c r="AT287">
        <v>35.652972981071237</v>
      </c>
      <c r="AU287">
        <v>8.3069852247135287</v>
      </c>
      <c r="AV287">
        <v>46.720570217041328</v>
      </c>
      <c r="AW287">
        <v>32.422446958288667</v>
      </c>
      <c r="AX287">
        <v>21.52712676554216</v>
      </c>
      <c r="AY287">
        <v>11.2028993234239</v>
      </c>
      <c r="AZ287">
        <v>27.94294002656666</v>
      </c>
      <c r="BA287">
        <v>4.3997137635662176</v>
      </c>
      <c r="BB287">
        <v>14.87374974984226</v>
      </c>
      <c r="BC287">
        <v>16.695630186891549</v>
      </c>
      <c r="BD287">
        <v>1.227827046154754</v>
      </c>
      <c r="BE287">
        <v>24.883001382802391</v>
      </c>
      <c r="BF287">
        <v>5.9991189622676577</v>
      </c>
      <c r="BG287">
        <v>1.463933617531824</v>
      </c>
      <c r="BH287">
        <v>41.647373089237433</v>
      </c>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row>
    <row r="288">
      <c r="A288" t="s">
        <v>405</v>
      </c>
      <c r="B288">
        <v>2010</v>
      </c>
      <c r="C288" t="s">
        <v>411</v>
      </c>
      <c r="D288">
        <v>68</v>
      </c>
      <c r="E288" t="s">
        <v>314</v>
      </c>
      <c r="F288" t="s">
        <v>316</v>
      </c>
      <c r="G288" t="s">
        <v>214</v>
      </c>
      <c r="H288">
        <v>0.38542669462939672</v>
      </c>
      <c r="I288">
        <v>0.7386848646230193</v>
      </c>
      <c r="J288">
        <v>1.1248787151092421</v>
      </c>
      <c r="K288">
        <v>2.9300619675045039</v>
      </c>
      <c r="L288">
        <v>1.7092093399943691</v>
      </c>
      <c r="M288">
        <v>3.665963416687938</v>
      </c>
      <c r="N288">
        <v>2.3116559990728289</v>
      </c>
      <c r="O288">
        <v>1.2687584667157989</v>
      </c>
      <c r="P288">
        <v>0.35675442161603088</v>
      </c>
      <c r="Q288">
        <v>0.1127697538938484</v>
      </c>
      <c r="R288">
        <v>0.35945454211575789</v>
      </c>
      <c r="S288">
        <v>0.5211260282450032</v>
      </c>
      <c r="T288">
        <v>0.74812399884920489</v>
      </c>
      <c r="U288">
        <v>1.936275061355438</v>
      </c>
      <c r="V288">
        <v>3.1451583527565412</v>
      </c>
      <c r="W288" t="s">
        <v>152</v>
      </c>
      <c r="X288" t="s">
        <v>310</v>
      </c>
      <c r="Y288" t="s">
        <v>154</v>
      </c>
      <c r="Z288" t="s">
        <v>155</v>
      </c>
      <c r="AA288" t="s">
        <v>156</v>
      </c>
      <c r="AB288" t="s">
        <v>157</v>
      </c>
      <c r="AC288" t="s">
        <v>311</v>
      </c>
      <c r="AD288" t="s">
        <v>159</v>
      </c>
      <c r="AE288" t="s">
        <v>160</v>
      </c>
      <c r="AF288" t="s">
        <v>162</v>
      </c>
      <c r="AG288" t="s">
        <v>163</v>
      </c>
      <c r="AH288" t="s">
        <v>164</v>
      </c>
      <c r="AI288" t="s">
        <v>312</v>
      </c>
      <c r="AJ288" t="s">
        <v>165</v>
      </c>
      <c r="AK288" t="s">
        <v>166</v>
      </c>
      <c r="AL288" t="s">
        <v>167</v>
      </c>
      <c r="AM288" t="s">
        <v>168</v>
      </c>
      <c r="AN288" t="s">
        <v>169</v>
      </c>
      <c r="AO288" t="s">
        <v>170</v>
      </c>
      <c r="AP288">
        <v>1.694987153962328</v>
      </c>
      <c r="AQ288">
        <v>1.434302521438686</v>
      </c>
      <c r="AR288">
        <v>0.73350346407661204</v>
      </c>
      <c r="AS288">
        <v>0.34967721127024892</v>
      </c>
      <c r="AT288">
        <v>5.0689975339826869</v>
      </c>
      <c r="AU288">
        <v>0</v>
      </c>
      <c r="AV288">
        <v>0.0142545993724894</v>
      </c>
      <c r="AW288">
        <v>3.246809261987277</v>
      </c>
      <c r="AX288">
        <v>2.5471569280798501</v>
      </c>
      <c r="AY288">
        <v>0.45023928204920732</v>
      </c>
      <c r="AZ288">
        <v>1.8281128033975851</v>
      </c>
      <c r="BA288">
        <v>2.1108597960400441</v>
      </c>
      <c r="BB288">
        <v>4.233393683744783</v>
      </c>
      <c r="BC288">
        <v>0.050671290397140099</v>
      </c>
      <c r="BD288">
        <v>0</v>
      </c>
      <c r="BE288">
        <v>3.5835492919441401</v>
      </c>
      <c r="BF288">
        <v>0</v>
      </c>
      <c r="BG288">
        <v>0</v>
      </c>
      <c r="BH288">
        <v>0</v>
      </c>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row>
    <row r="289">
      <c r="A289" t="s">
        <v>405</v>
      </c>
      <c r="B289">
        <v>2010</v>
      </c>
      <c r="C289" t="s">
        <v>411</v>
      </c>
      <c r="D289">
        <v>69</v>
      </c>
      <c r="E289" t="s">
        <v>314</v>
      </c>
      <c r="F289" t="s">
        <v>317</v>
      </c>
      <c r="G289" t="s">
        <v>214</v>
      </c>
      <c r="H289">
        <v>1.256302647871036</v>
      </c>
      <c r="I289">
        <v>1.2634664180054</v>
      </c>
      <c r="J289">
        <v>1.7433208924814869</v>
      </c>
      <c r="K289">
        <v>2.1168020127091238</v>
      </c>
      <c r="L289">
        <v>0.69229935069389359</v>
      </c>
      <c r="M289">
        <v>4.7351812445276149</v>
      </c>
      <c r="N289">
        <v>1.9466222490303851</v>
      </c>
      <c r="O289">
        <v>0.2887398701346921</v>
      </c>
      <c r="P289">
        <v>0.033219295964290803</v>
      </c>
      <c r="Q289">
        <v>0</v>
      </c>
      <c r="R289">
        <v>1.185192957638221</v>
      </c>
      <c r="S289">
        <v>1.2276506318319009</v>
      </c>
      <c r="T289">
        <v>1.2824794741580869</v>
      </c>
      <c r="U289">
        <v>1.703209073875851</v>
      </c>
      <c r="V289">
        <v>1.689378066288306</v>
      </c>
      <c r="W289" t="s">
        <v>152</v>
      </c>
      <c r="X289" t="s">
        <v>310</v>
      </c>
      <c r="Y289" t="s">
        <v>154</v>
      </c>
      <c r="Z289" t="s">
        <v>155</v>
      </c>
      <c r="AA289" t="s">
        <v>156</v>
      </c>
      <c r="AB289" t="s">
        <v>157</v>
      </c>
      <c r="AC289" t="s">
        <v>311</v>
      </c>
      <c r="AD289" t="s">
        <v>159</v>
      </c>
      <c r="AE289" t="s">
        <v>160</v>
      </c>
      <c r="AF289" t="s">
        <v>162</v>
      </c>
      <c r="AG289" t="s">
        <v>163</v>
      </c>
      <c r="AH289" t="s">
        <v>164</v>
      </c>
      <c r="AI289" t="s">
        <v>312</v>
      </c>
      <c r="AJ289" t="s">
        <v>165</v>
      </c>
      <c r="AK289" t="s">
        <v>166</v>
      </c>
      <c r="AL289" t="s">
        <v>167</v>
      </c>
      <c r="AM289" t="s">
        <v>168</v>
      </c>
      <c r="AN289" t="s">
        <v>169</v>
      </c>
      <c r="AO289" t="s">
        <v>170</v>
      </c>
      <c r="AP289">
        <v>0.73698397081443012</v>
      </c>
      <c r="AQ289">
        <v>0.87729868045782045</v>
      </c>
      <c r="AR289">
        <v>0.20604307875501279</v>
      </c>
      <c r="AS289">
        <v>0.81489858213480693</v>
      </c>
      <c r="AT289">
        <v>6.0949111538862688</v>
      </c>
      <c r="AU289">
        <v>0.0127594513340187</v>
      </c>
      <c r="AV289">
        <v>0.75613949693840099</v>
      </c>
      <c r="AW289">
        <v>1.0246865921175761</v>
      </c>
      <c r="AX289">
        <v>4.8839650924767462</v>
      </c>
      <c r="AY289">
        <v>3.2248496016776889</v>
      </c>
      <c r="AZ289">
        <v>0.62476384098032145</v>
      </c>
      <c r="BA289">
        <v>1.635021437880549</v>
      </c>
      <c r="BB289">
        <v>3.390736648430869</v>
      </c>
      <c r="BC289">
        <v>0.66969852337171532</v>
      </c>
      <c r="BD289">
        <v>0</v>
      </c>
      <c r="BE289">
        <v>1.9848684327152191</v>
      </c>
      <c r="BF289">
        <v>0.70672518713562005</v>
      </c>
      <c r="BG289">
        <v>0</v>
      </c>
      <c r="BH289">
        <v>3.6646888862953499</v>
      </c>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row>
    <row r="290">
      <c r="A290" t="s">
        <v>405</v>
      </c>
      <c r="B290">
        <v>2010</v>
      </c>
      <c r="C290" t="s">
        <v>411</v>
      </c>
      <c r="D290">
        <v>70</v>
      </c>
      <c r="E290" t="s">
        <v>314</v>
      </c>
      <c r="F290" t="s">
        <v>189</v>
      </c>
      <c r="G290" t="s">
        <v>214</v>
      </c>
      <c r="H290">
        <v>0.1381093350046238</v>
      </c>
      <c r="I290">
        <v>0.2044008174438226</v>
      </c>
      <c r="J290">
        <v>0.52943029313074552</v>
      </c>
      <c r="K290">
        <v>1.726907643507529</v>
      </c>
      <c r="L290">
        <v>7.7267572524715273</v>
      </c>
      <c r="M290">
        <v>5.6357782411039121</v>
      </c>
      <c r="N290">
        <v>8.5804877130380035</v>
      </c>
      <c r="O290">
        <v>9.3218629691950312</v>
      </c>
      <c r="P290">
        <v>12.432539910850521</v>
      </c>
      <c r="Q290">
        <v>9.9536138261805238</v>
      </c>
      <c r="R290">
        <v>0.054158529642727597</v>
      </c>
      <c r="S290">
        <v>0.1250888539179994</v>
      </c>
      <c r="T290">
        <v>0.27665143596353481</v>
      </c>
      <c r="U290">
        <v>0.50754673497521974</v>
      </c>
      <c r="V290">
        <v>1.646084589632349</v>
      </c>
      <c r="W290" t="s">
        <v>152</v>
      </c>
      <c r="X290" t="s">
        <v>310</v>
      </c>
      <c r="Y290" t="s">
        <v>154</v>
      </c>
      <c r="Z290" t="s">
        <v>155</v>
      </c>
      <c r="AA290" t="s">
        <v>156</v>
      </c>
      <c r="AB290" t="s">
        <v>157</v>
      </c>
      <c r="AC290" t="s">
        <v>311</v>
      </c>
      <c r="AD290" t="s">
        <v>159</v>
      </c>
      <c r="AE290" t="s">
        <v>160</v>
      </c>
      <c r="AF290" t="s">
        <v>162</v>
      </c>
      <c r="AG290" t="s">
        <v>163</v>
      </c>
      <c r="AH290" t="s">
        <v>164</v>
      </c>
      <c r="AI290" t="s">
        <v>312</v>
      </c>
      <c r="AJ290" t="s">
        <v>165</v>
      </c>
      <c r="AK290" t="s">
        <v>166</v>
      </c>
      <c r="AL290" t="s">
        <v>167</v>
      </c>
      <c r="AM290" t="s">
        <v>168</v>
      </c>
      <c r="AN290" t="s">
        <v>169</v>
      </c>
      <c r="AO290" t="s">
        <v>170</v>
      </c>
      <c r="AP290">
        <v>8.7130415325316743</v>
      </c>
      <c r="AQ290">
        <v>1.02411632701498</v>
      </c>
      <c r="AR290">
        <v>0.066376888611848595</v>
      </c>
      <c r="AS290">
        <v>1.1546124730565359</v>
      </c>
      <c r="AT290">
        <v>0.78175346555765257</v>
      </c>
      <c r="AU290">
        <v>0.38052559299772948</v>
      </c>
      <c r="AV290">
        <v>3.3035275509429081</v>
      </c>
      <c r="AW290">
        <v>0.21787573364172519</v>
      </c>
      <c r="AX290">
        <v>0.51278252571084115</v>
      </c>
      <c r="AY290">
        <v>1.143006958434134</v>
      </c>
      <c r="AZ290">
        <v>1.742499814232281</v>
      </c>
      <c r="BA290">
        <v>9.7939095661083755</v>
      </c>
      <c r="BB290">
        <v>7.6276466643503369</v>
      </c>
      <c r="BC290">
        <v>0.31063446592041322</v>
      </c>
      <c r="BD290">
        <v>0.2102746547763634</v>
      </c>
      <c r="BE290">
        <v>0.1027950661677229</v>
      </c>
      <c r="BF290">
        <v>1.253212033810662</v>
      </c>
      <c r="BG290">
        <v>0.98502357463365142</v>
      </c>
      <c r="BH290">
        <v>0.62957527499293708</v>
      </c>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row>
    <row r="291">
      <c r="A291" t="s">
        <v>405</v>
      </c>
      <c r="B291">
        <v>2010</v>
      </c>
      <c r="C291" t="s">
        <v>411</v>
      </c>
      <c r="D291">
        <v>71</v>
      </c>
      <c r="E291" t="s">
        <v>314</v>
      </c>
      <c r="F291" t="s">
        <v>46</v>
      </c>
      <c r="G291" t="s">
        <v>214</v>
      </c>
      <c r="H291">
        <v>0.82703087239956541</v>
      </c>
      <c r="I291">
        <v>0.58228049264409376</v>
      </c>
      <c r="J291">
        <v>0.78692453400823315</v>
      </c>
      <c r="K291">
        <v>1.459437364486506</v>
      </c>
      <c r="L291">
        <v>2.365442020252726</v>
      </c>
      <c r="M291">
        <v>2.725582560717243</v>
      </c>
      <c r="N291">
        <v>2.2910700360161411</v>
      </c>
      <c r="O291">
        <v>1.9348126588560799</v>
      </c>
      <c r="P291">
        <v>1.9290818936942249</v>
      </c>
      <c r="Q291">
        <v>1.8707278636418869</v>
      </c>
      <c r="R291">
        <v>0.86120741621259778</v>
      </c>
      <c r="S291">
        <v>0.5132139592107694</v>
      </c>
      <c r="T291">
        <v>0.85040163246698497</v>
      </c>
      <c r="U291">
        <v>0.59388414183654559</v>
      </c>
      <c r="V291">
        <v>2.176797800306792</v>
      </c>
      <c r="W291" t="s">
        <v>152</v>
      </c>
      <c r="X291" t="s">
        <v>310</v>
      </c>
      <c r="Y291" t="s">
        <v>154</v>
      </c>
      <c r="Z291" t="s">
        <v>155</v>
      </c>
      <c r="AA291" t="s">
        <v>156</v>
      </c>
      <c r="AB291" t="s">
        <v>157</v>
      </c>
      <c r="AC291" t="s">
        <v>311</v>
      </c>
      <c r="AD291" t="s">
        <v>159</v>
      </c>
      <c r="AE291" t="s">
        <v>160</v>
      </c>
      <c r="AF291" t="s">
        <v>162</v>
      </c>
      <c r="AG291" t="s">
        <v>163</v>
      </c>
      <c r="AH291" t="s">
        <v>164</v>
      </c>
      <c r="AI291" t="s">
        <v>312</v>
      </c>
      <c r="AJ291" t="s">
        <v>165</v>
      </c>
      <c r="AK291" t="s">
        <v>166</v>
      </c>
      <c r="AL291" t="s">
        <v>167</v>
      </c>
      <c r="AM291" t="s">
        <v>168</v>
      </c>
      <c r="AN291" t="s">
        <v>169</v>
      </c>
      <c r="AO291" t="s">
        <v>170</v>
      </c>
      <c r="AP291">
        <v>0.2487326509922746</v>
      </c>
      <c r="AQ291">
        <v>5.5803179419648146</v>
      </c>
      <c r="AR291">
        <v>0.25826028991744698</v>
      </c>
      <c r="AS291">
        <v>1.719593863517541</v>
      </c>
      <c r="AT291">
        <v>0</v>
      </c>
      <c r="AU291">
        <v>0.2209172806665573</v>
      </c>
      <c r="AV291">
        <v>0</v>
      </c>
      <c r="AW291">
        <v>2.6207971704657149</v>
      </c>
      <c r="AX291">
        <v>3.9946670695505828</v>
      </c>
      <c r="AY291">
        <v>0.33282268546269911</v>
      </c>
      <c r="AZ291">
        <v>0.13603524877797801</v>
      </c>
      <c r="BA291">
        <v>0.050907190848475802</v>
      </c>
      <c r="BB291">
        <v>0.83078769454231705</v>
      </c>
      <c r="BC291">
        <v>0.778943812115654</v>
      </c>
      <c r="BD291">
        <v>1.158882790607912</v>
      </c>
      <c r="BE291">
        <v>0</v>
      </c>
      <c r="BF291">
        <v>1.7082996438643709</v>
      </c>
      <c r="BG291">
        <v>0</v>
      </c>
      <c r="BH291">
        <v>1.017165818363045</v>
      </c>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row>
    <row r="292">
      <c r="A292" t="s">
        <v>405</v>
      </c>
      <c r="B292">
        <v>2010</v>
      </c>
      <c r="C292" t="s">
        <v>411</v>
      </c>
      <c r="D292">
        <v>122</v>
      </c>
      <c r="E292" t="s">
        <v>18</v>
      </c>
      <c r="F292" t="s">
        <v>14</v>
      </c>
      <c r="G292" t="s">
        <v>430</v>
      </c>
      <c r="H292">
        <v>8.7323613144828567</v>
      </c>
      <c r="I292">
        <v>19.080444675572689</v>
      </c>
      <c r="J292">
        <v>31.05978208256419</v>
      </c>
      <c r="K292">
        <v>60.5834167782347</v>
      </c>
      <c r="L292">
        <v>93.957630813126457</v>
      </c>
      <c r="M292">
        <v>51.859085969735723</v>
      </c>
      <c r="N292">
        <v>90.229410743746854</v>
      </c>
      <c r="O292">
        <v>97.682819691353757</v>
      </c>
      <c r="P292">
        <v>99.819882699024703</v>
      </c>
      <c r="Q292">
        <v>100</v>
      </c>
      <c r="R292">
        <v>7.8566393812522746</v>
      </c>
      <c r="S292">
        <v>15.42079643047694</v>
      </c>
      <c r="T292">
        <v>24.393561740458921</v>
      </c>
      <c r="U292">
        <v>42.12022547444154</v>
      </c>
      <c r="V292">
        <v>74.611857643792462</v>
      </c>
      <c r="W292" t="s">
        <v>152</v>
      </c>
      <c r="X292" t="s">
        <v>310</v>
      </c>
      <c r="Y292" t="s">
        <v>154</v>
      </c>
      <c r="Z292" t="s">
        <v>155</v>
      </c>
      <c r="AA292" t="s">
        <v>156</v>
      </c>
      <c r="AB292" t="s">
        <v>157</v>
      </c>
      <c r="AC292" t="s">
        <v>311</v>
      </c>
      <c r="AD292" t="s">
        <v>159</v>
      </c>
      <c r="AE292" t="s">
        <v>160</v>
      </c>
      <c r="AF292" t="s">
        <v>162</v>
      </c>
      <c r="AG292" t="s">
        <v>163</v>
      </c>
      <c r="AH292" t="s">
        <v>164</v>
      </c>
      <c r="AI292" t="s">
        <v>312</v>
      </c>
      <c r="AJ292" t="s">
        <v>165</v>
      </c>
      <c r="AK292" t="s">
        <v>166</v>
      </c>
      <c r="AL292" t="s">
        <v>167</v>
      </c>
      <c r="AM292" t="s">
        <v>168</v>
      </c>
      <c r="AN292" t="s">
        <v>169</v>
      </c>
      <c r="AO292" t="s">
        <v>170</v>
      </c>
      <c r="AP292">
        <v>46.315656077804249</v>
      </c>
      <c r="AQ292">
        <v>61.664673290817952</v>
      </c>
      <c r="AR292">
        <v>32.706387202083427</v>
      </c>
      <c r="AS292">
        <v>24.536540178683659</v>
      </c>
      <c r="AT292">
        <v>35.791080273952161</v>
      </c>
      <c r="AU292">
        <v>38.700453519929908</v>
      </c>
      <c r="AV292">
        <v>37.462727480049438</v>
      </c>
      <c r="AW292">
        <v>49.044417565590273</v>
      </c>
      <c r="AX292">
        <v>26.406798419155859</v>
      </c>
      <c r="AY292">
        <v>23.318721295474539</v>
      </c>
      <c r="AZ292">
        <v>47.469626156463491</v>
      </c>
      <c r="BA292">
        <v>97.824461713225546</v>
      </c>
      <c r="BB292">
        <v>51.317411413230552</v>
      </c>
      <c r="BC292">
        <v>15.953123311782161</v>
      </c>
      <c r="BD292">
        <v>22.052305110082671</v>
      </c>
      <c r="BE292">
        <v>31.18278531955027</v>
      </c>
      <c r="BF292">
        <v>39.286596867376318</v>
      </c>
      <c r="BG292">
        <v>24.684021357020601</v>
      </c>
      <c r="BH292">
        <v>33.403471876032953</v>
      </c>
      <c r="BI292">
        <v>1316.4862230000001</v>
      </c>
      <c r="BJ292">
        <v>2877.6339079999998</v>
      </c>
      <c r="BK292">
        <v>4682.3318119999994</v>
      </c>
      <c r="BL292">
        <v>9142.316051999991</v>
      </c>
      <c r="BM292">
        <v>14157.56743799992</v>
      </c>
      <c r="BN292">
        <v>1392.019323999999</v>
      </c>
      <c r="BO292">
        <v>2421.8601710000021</v>
      </c>
      <c r="BP292">
        <v>2623.570410000003</v>
      </c>
      <c r="BQ292">
        <v>2682.4773149999919</v>
      </c>
      <c r="BR292">
        <v>2680.6026399999978</v>
      </c>
      <c r="BS292">
        <v>973.63972399999966</v>
      </c>
      <c r="BT292">
        <v>1911.441249</v>
      </c>
      <c r="BU292">
        <v>3023.1878390000002</v>
      </c>
      <c r="BV292">
        <v>5220.6932580000057</v>
      </c>
      <c r="BW292">
        <v>9246.8435029999964</v>
      </c>
      <c r="BX292">
        <v>1472.545649000002</v>
      </c>
      <c r="BY292">
        <v>3436.5432860000019</v>
      </c>
      <c r="BZ292">
        <v>2878.2515649999982</v>
      </c>
      <c r="CA292">
        <v>743.62508200000002</v>
      </c>
      <c r="CB292">
        <v>1548.879107</v>
      </c>
      <c r="CC292">
        <v>1529.5950430000009</v>
      </c>
      <c r="CD292">
        <v>1377.2943640000019</v>
      </c>
      <c r="CE292">
        <v>3589.9971830000072</v>
      </c>
      <c r="CF292">
        <v>482.79005200000091</v>
      </c>
      <c r="CG292">
        <v>270.30677200000002</v>
      </c>
      <c r="CH292">
        <v>483.78626300000019</v>
      </c>
      <c r="CI292">
        <v>6862.1680040000101</v>
      </c>
      <c r="CJ292">
        <v>837.24326699999904</v>
      </c>
      <c r="CK292">
        <v>276.34564000000029</v>
      </c>
      <c r="CL292">
        <v>1294.3400320000001</v>
      </c>
      <c r="CM292">
        <v>729.69027200000028</v>
      </c>
      <c r="CN292">
        <v>1939.9519490000009</v>
      </c>
      <c r="CO292">
        <v>704.94875399999933</v>
      </c>
      <c r="CP292">
        <v>1718.033148999998</v>
      </c>
    </row>
    <row r="293">
      <c r="A293" t="s">
        <v>405</v>
      </c>
      <c r="B293">
        <v>2010</v>
      </c>
      <c r="C293" t="s">
        <v>411</v>
      </c>
      <c r="D293">
        <v>123</v>
      </c>
      <c r="E293" t="s">
        <v>18</v>
      </c>
      <c r="F293" t="s">
        <v>51</v>
      </c>
      <c r="G293" t="s">
        <v>214</v>
      </c>
      <c r="H293">
        <v>91.26763868551717</v>
      </c>
      <c r="I293">
        <v>80.919555324427151</v>
      </c>
      <c r="J293">
        <v>68.940217917435461</v>
      </c>
      <c r="K293">
        <v>39.416583221765251</v>
      </c>
      <c r="L293">
        <v>6.0423691868735956</v>
      </c>
      <c r="M293">
        <v>48.14091403026454</v>
      </c>
      <c r="N293">
        <v>9.7705892562532402</v>
      </c>
      <c r="O293">
        <v>2.3171803086462122</v>
      </c>
      <c r="P293">
        <v>0.18011730097530221</v>
      </c>
      <c r="Q293">
        <v>0</v>
      </c>
      <c r="R293">
        <v>92.143360618747664</v>
      </c>
      <c r="S293">
        <v>84.579203569522946</v>
      </c>
      <c r="T293">
        <v>75.606438259540894</v>
      </c>
      <c r="U293">
        <v>57.87977452555846</v>
      </c>
      <c r="V293">
        <v>25.388142356207819</v>
      </c>
      <c r="W293" t="s">
        <v>152</v>
      </c>
      <c r="X293" t="s">
        <v>310</v>
      </c>
      <c r="Y293" t="s">
        <v>154</v>
      </c>
      <c r="Z293" t="s">
        <v>155</v>
      </c>
      <c r="AA293" t="s">
        <v>156</v>
      </c>
      <c r="AB293" t="s">
        <v>157</v>
      </c>
      <c r="AC293" t="s">
        <v>311</v>
      </c>
      <c r="AD293" t="s">
        <v>159</v>
      </c>
      <c r="AE293" t="s">
        <v>160</v>
      </c>
      <c r="AF293" t="s">
        <v>162</v>
      </c>
      <c r="AG293" t="s">
        <v>163</v>
      </c>
      <c r="AH293" t="s">
        <v>164</v>
      </c>
      <c r="AI293" t="s">
        <v>312</v>
      </c>
      <c r="AJ293" t="s">
        <v>165</v>
      </c>
      <c r="AK293" t="s">
        <v>166</v>
      </c>
      <c r="AL293" t="s">
        <v>167</v>
      </c>
      <c r="AM293" t="s">
        <v>168</v>
      </c>
      <c r="AN293" t="s">
        <v>169</v>
      </c>
      <c r="AO293" t="s">
        <v>170</v>
      </c>
      <c r="AP293">
        <v>53.684343922196078</v>
      </c>
      <c r="AQ293">
        <v>38.33532670918207</v>
      </c>
      <c r="AR293">
        <v>67.293612797916751</v>
      </c>
      <c r="AS293">
        <v>75.463459821316476</v>
      </c>
      <c r="AT293">
        <v>64.208919726047782</v>
      </c>
      <c r="AU293">
        <v>61.299546480070042</v>
      </c>
      <c r="AV293">
        <v>62.537272519950591</v>
      </c>
      <c r="AW293">
        <v>50.955582434410047</v>
      </c>
      <c r="AX293">
        <v>73.593201580844095</v>
      </c>
      <c r="AY293">
        <v>76.681278704525269</v>
      </c>
      <c r="AZ293">
        <v>52.530373843536459</v>
      </c>
      <c r="BA293">
        <v>2.175538286774489</v>
      </c>
      <c r="BB293">
        <v>48.682588586769462</v>
      </c>
      <c r="BC293">
        <v>84.046876688217907</v>
      </c>
      <c r="BD293">
        <v>77.947694889917472</v>
      </c>
      <c r="BE293">
        <v>68.817214680449538</v>
      </c>
      <c r="BF293">
        <v>60.713403132623867</v>
      </c>
      <c r="BG293">
        <v>75.315978642979275</v>
      </c>
      <c r="BH293">
        <v>66.596528123967019</v>
      </c>
      <c r="BI293">
        <v>13759.46145700005</v>
      </c>
      <c r="BJ293">
        <v>12203.953324000009</v>
      </c>
      <c r="BK293">
        <v>10392.892474999981</v>
      </c>
      <c r="BL293">
        <v>5948.143579000006</v>
      </c>
      <c r="BM293">
        <v>910.46622300000024</v>
      </c>
      <c r="BN293">
        <v>1292.2148810000019</v>
      </c>
      <c r="BO293">
        <v>262.25374599999998</v>
      </c>
      <c r="BP293">
        <v>62.234953000000012</v>
      </c>
      <c r="BQ293">
        <v>4.8403239999999998</v>
      </c>
      <c r="BR293">
        <v>0</v>
      </c>
      <c r="BS293">
        <v>11418.932682000001</v>
      </c>
      <c r="BT293">
        <v>10483.776193999989</v>
      </c>
      <c r="BU293">
        <v>9370.1964119999866</v>
      </c>
      <c r="BV293">
        <v>7174.0486960000044</v>
      </c>
      <c r="BW293">
        <v>3146.419169999996</v>
      </c>
      <c r="BX293">
        <v>1706.823432000001</v>
      </c>
      <c r="BY293">
        <v>2136.4097560000018</v>
      </c>
      <c r="BZ293">
        <v>5922.0220550000013</v>
      </c>
      <c r="CA293">
        <v>2287.059263000001</v>
      </c>
      <c r="CB293">
        <v>2778.6770749999991</v>
      </c>
      <c r="CC293">
        <v>2422.800611000001</v>
      </c>
      <c r="CD293">
        <v>2299.1447440000029</v>
      </c>
      <c r="CE293">
        <v>3729.8923400000031</v>
      </c>
      <c r="CF293">
        <v>1345.4893340000001</v>
      </c>
      <c r="CG293">
        <v>888.87673800000107</v>
      </c>
      <c r="CH293">
        <v>535.36282700000049</v>
      </c>
      <c r="CI293">
        <v>152.609163</v>
      </c>
      <c r="CJ293">
        <v>794.25614799999983</v>
      </c>
      <c r="CK293">
        <v>1455.889701000001</v>
      </c>
      <c r="CL293">
        <v>4575.0692000000072</v>
      </c>
      <c r="CM293">
        <v>1610.351723999999</v>
      </c>
      <c r="CN293">
        <v>2997.9966229999959</v>
      </c>
      <c r="CO293">
        <v>2150.9422850000051</v>
      </c>
      <c r="CP293">
        <v>3425.2440389999988</v>
      </c>
    </row>
    <row r="294">
      <c r="A294" t="s">
        <v>405</v>
      </c>
      <c r="B294">
        <v>2010</v>
      </c>
      <c r="C294" t="s">
        <v>411</v>
      </c>
      <c r="D294">
        <v>124</v>
      </c>
      <c r="E294" t="s">
        <v>50</v>
      </c>
      <c r="F294" t="s">
        <v>15</v>
      </c>
      <c r="G294" t="s">
        <v>431</v>
      </c>
      <c r="H294">
        <v>6.0663344116885192</v>
      </c>
      <c r="I294">
        <v>13.074830796430041</v>
      </c>
      <c r="J294">
        <v>23.71286884986953</v>
      </c>
      <c r="K294">
        <v>49.050618337656942</v>
      </c>
      <c r="L294">
        <v>86.402935896653489</v>
      </c>
      <c r="M294">
        <v>38.31118972720202</v>
      </c>
      <c r="N294">
        <v>75.843536300996774</v>
      </c>
      <c r="O294">
        <v>88.186203201054383</v>
      </c>
      <c r="P294">
        <v>97.492506951092125</v>
      </c>
      <c r="Q294">
        <v>99.419073652781293</v>
      </c>
      <c r="R294">
        <v>5.2708970551081471</v>
      </c>
      <c r="S294">
        <v>10.34969491176194</v>
      </c>
      <c r="T294">
        <v>18.340388242352731</v>
      </c>
      <c r="U294">
        <v>32.983120973169363</v>
      </c>
      <c r="V294">
        <v>63.48294367342374</v>
      </c>
      <c r="W294" t="s">
        <v>152</v>
      </c>
      <c r="X294" t="s">
        <v>310</v>
      </c>
      <c r="Y294" t="s">
        <v>154</v>
      </c>
      <c r="Z294" t="s">
        <v>155</v>
      </c>
      <c r="AA294" t="s">
        <v>156</v>
      </c>
      <c r="AB294" t="s">
        <v>157</v>
      </c>
      <c r="AC294" t="s">
        <v>311</v>
      </c>
      <c r="AD294" t="s">
        <v>159</v>
      </c>
      <c r="AE294" t="s">
        <v>160</v>
      </c>
      <c r="AF294" t="s">
        <v>162</v>
      </c>
      <c r="AG294" t="s">
        <v>163</v>
      </c>
      <c r="AH294" t="s">
        <v>164</v>
      </c>
      <c r="AI294" t="s">
        <v>312</v>
      </c>
      <c r="AJ294" t="s">
        <v>165</v>
      </c>
      <c r="AK294" t="s">
        <v>166</v>
      </c>
      <c r="AL294" t="s">
        <v>167</v>
      </c>
      <c r="AM294" t="s">
        <v>168</v>
      </c>
      <c r="AN294" t="s">
        <v>169</v>
      </c>
      <c r="AO294" t="s">
        <v>170</v>
      </c>
      <c r="AP294">
        <v>38.259605475480328</v>
      </c>
      <c r="AQ294">
        <v>48.594702101206039</v>
      </c>
      <c r="AR294">
        <v>26.221497360669581</v>
      </c>
      <c r="AS294">
        <v>20.50148066475727</v>
      </c>
      <c r="AT294">
        <v>29.975290751753871</v>
      </c>
      <c r="AU294">
        <v>27.231317869473571</v>
      </c>
      <c r="AV294">
        <v>33.287800370118347</v>
      </c>
      <c r="AW294">
        <v>39.933646659765436</v>
      </c>
      <c r="AX294">
        <v>22.693529073132591</v>
      </c>
      <c r="AY294">
        <v>19.598983857180581</v>
      </c>
      <c r="AZ294">
        <v>42.026065293351692</v>
      </c>
      <c r="BA294">
        <v>90.840388971688739</v>
      </c>
      <c r="BB294">
        <v>44.37999170229552</v>
      </c>
      <c r="BC294">
        <v>13.164629689886929</v>
      </c>
      <c r="BD294">
        <v>19.93179967111211</v>
      </c>
      <c r="BE294">
        <v>26.466158216760491</v>
      </c>
      <c r="BF294">
        <v>31.76868197646354</v>
      </c>
      <c r="BG294">
        <v>21.96328817991709</v>
      </c>
      <c r="BH294">
        <v>21.94366777729266</v>
      </c>
      <c r="BI294">
        <v>914.5574019999998</v>
      </c>
      <c r="BJ294">
        <v>1971.892012</v>
      </c>
      <c r="BK294">
        <v>3574.7681639999951</v>
      </c>
      <c r="BL294">
        <v>7401.9637590000066</v>
      </c>
      <c r="BM294">
        <v>13019.22346499993</v>
      </c>
      <c r="BN294">
        <v>1028.362059000001</v>
      </c>
      <c r="BO294">
        <v>2035.7269130000011</v>
      </c>
      <c r="BP294">
        <v>2368.509775</v>
      </c>
      <c r="BQ294">
        <v>2619.9333359999919</v>
      </c>
      <c r="BR294">
        <v>2665.0303129999979</v>
      </c>
      <c r="BS294">
        <v>653.19973399999958</v>
      </c>
      <c r="BT294">
        <v>1282.8671890000001</v>
      </c>
      <c r="BU294">
        <v>2272.9947880000009</v>
      </c>
      <c r="BV294">
        <v>4088.172732999999</v>
      </c>
      <c r="BW294">
        <v>7867.6079620000128</v>
      </c>
      <c r="BX294">
        <v>1216.414067000002</v>
      </c>
      <c r="BY294">
        <v>2708.1599290000008</v>
      </c>
      <c r="BZ294">
        <v>2307.5635149999971</v>
      </c>
      <c r="CA294">
        <v>621.33516500000019</v>
      </c>
      <c r="CB294">
        <v>1297.197547999999</v>
      </c>
      <c r="CC294">
        <v>1076.2894240000001</v>
      </c>
      <c r="CD294">
        <v>1223.8057110000011</v>
      </c>
      <c r="CE294">
        <v>2923.098818000004</v>
      </c>
      <c r="CF294">
        <v>414.9011140000004</v>
      </c>
      <c r="CG294">
        <v>227.18818899999991</v>
      </c>
      <c r="CH294">
        <v>428.30826200000001</v>
      </c>
      <c r="CI294">
        <v>6372.2508640000151</v>
      </c>
      <c r="CJ294">
        <v>724.05930499999943</v>
      </c>
      <c r="CK294">
        <v>228.0423680000001</v>
      </c>
      <c r="CL294">
        <v>1169.87889</v>
      </c>
      <c r="CM294">
        <v>619.31921700000112</v>
      </c>
      <c r="CN294">
        <v>1568.7211779999991</v>
      </c>
      <c r="CO294">
        <v>627.24757899999975</v>
      </c>
      <c r="CP294">
        <v>1128.6236590000001</v>
      </c>
    </row>
    <row r="295">
      <c r="A295" t="s">
        <v>405</v>
      </c>
      <c r="B295">
        <v>2010</v>
      </c>
      <c r="C295" t="s">
        <v>411</v>
      </c>
      <c r="D295">
        <v>125</v>
      </c>
      <c r="E295" t="s">
        <v>50</v>
      </c>
      <c r="F295" t="s">
        <v>16</v>
      </c>
      <c r="G295" t="s">
        <v>432</v>
      </c>
      <c r="H295">
        <v>2.666026902794338</v>
      </c>
      <c r="I295">
        <v>6.0056138791426514</v>
      </c>
      <c r="J295">
        <v>7.3469132326946269</v>
      </c>
      <c r="K295">
        <v>11.532798440577849</v>
      </c>
      <c r="L295">
        <v>7.5546949164729948</v>
      </c>
      <c r="M295">
        <v>13.54789624253376</v>
      </c>
      <c r="N295">
        <v>14.38587444275004</v>
      </c>
      <c r="O295">
        <v>9.4966164902992531</v>
      </c>
      <c r="P295">
        <v>2.327375747932571</v>
      </c>
      <c r="Q295">
        <v>0.58092634721869896</v>
      </c>
      <c r="R295">
        <v>2.585742326144127</v>
      </c>
      <c r="S295">
        <v>5.0711015187149968</v>
      </c>
      <c r="T295">
        <v>6.0531734981061982</v>
      </c>
      <c r="U295">
        <v>9.1371045012721215</v>
      </c>
      <c r="V295">
        <v>11.12891397036883</v>
      </c>
      <c r="W295" t="s">
        <v>152</v>
      </c>
      <c r="X295" t="s">
        <v>310</v>
      </c>
      <c r="Y295" t="s">
        <v>154</v>
      </c>
      <c r="Z295" t="s">
        <v>155</v>
      </c>
      <c r="AA295" t="s">
        <v>156</v>
      </c>
      <c r="AB295" t="s">
        <v>157</v>
      </c>
      <c r="AC295" t="s">
        <v>311</v>
      </c>
      <c r="AD295" t="s">
        <v>159</v>
      </c>
      <c r="AE295" t="s">
        <v>160</v>
      </c>
      <c r="AF295" t="s">
        <v>162</v>
      </c>
      <c r="AG295" t="s">
        <v>163</v>
      </c>
      <c r="AH295" t="s">
        <v>164</v>
      </c>
      <c r="AI295" t="s">
        <v>312</v>
      </c>
      <c r="AJ295" t="s">
        <v>165</v>
      </c>
      <c r="AK295" t="s">
        <v>166</v>
      </c>
      <c r="AL295" t="s">
        <v>167</v>
      </c>
      <c r="AM295" t="s">
        <v>168</v>
      </c>
      <c r="AN295" t="s">
        <v>169</v>
      </c>
      <c r="AO295" t="s">
        <v>170</v>
      </c>
      <c r="AP295">
        <v>8.0560506023239071</v>
      </c>
      <c r="AQ295">
        <v>13.06997118961189</v>
      </c>
      <c r="AR295">
        <v>6.4848898414138283</v>
      </c>
      <c r="AS295">
        <v>4.0350595139263872</v>
      </c>
      <c r="AT295">
        <v>5.8157895221982798</v>
      </c>
      <c r="AU295">
        <v>11.4691356504563</v>
      </c>
      <c r="AV295">
        <v>4.1749271099310654</v>
      </c>
      <c r="AW295">
        <v>9.1107709058247952</v>
      </c>
      <c r="AX295">
        <v>3.713269346023242</v>
      </c>
      <c r="AY295">
        <v>3.719737438293949</v>
      </c>
      <c r="AZ295">
        <v>5.443560863111788</v>
      </c>
      <c r="BA295">
        <v>6.984072741536874</v>
      </c>
      <c r="BB295">
        <v>6.9374197109350551</v>
      </c>
      <c r="BC295">
        <v>2.7884936218952241</v>
      </c>
      <c r="BD295">
        <v>2.1205054389705582</v>
      </c>
      <c r="BE295">
        <v>4.7166271027898157</v>
      </c>
      <c r="BF295">
        <v>7.5179148909127376</v>
      </c>
      <c r="BG295">
        <v>2.7207331771035341</v>
      </c>
      <c r="BH295">
        <v>11.459804098740319</v>
      </c>
      <c r="BI295">
        <v>401.92882100000003</v>
      </c>
      <c r="BJ295">
        <v>905.74189599999966</v>
      </c>
      <c r="BK295">
        <v>1107.5636479999989</v>
      </c>
      <c r="BL295">
        <v>1740.3522929999981</v>
      </c>
      <c r="BM295">
        <v>1138.343973</v>
      </c>
      <c r="BN295">
        <v>363.65726500000022</v>
      </c>
      <c r="BO295">
        <v>386.13325800000001</v>
      </c>
      <c r="BP295">
        <v>255.0606350000001</v>
      </c>
      <c r="BQ295">
        <v>62.543978999999993</v>
      </c>
      <c r="BR295">
        <v>15.572327</v>
      </c>
      <c r="BS295">
        <v>320.43999000000002</v>
      </c>
      <c r="BT295">
        <v>628.57405999999946</v>
      </c>
      <c r="BU295">
        <v>750.19305099999997</v>
      </c>
      <c r="BV295">
        <v>1132.520524999999</v>
      </c>
      <c r="BW295">
        <v>1379.235540999998</v>
      </c>
      <c r="BX295">
        <v>256.13158199999998</v>
      </c>
      <c r="BY295">
        <v>728.38335699999982</v>
      </c>
      <c r="BZ295">
        <v>570.68804999999986</v>
      </c>
      <c r="CA295">
        <v>122.289917</v>
      </c>
      <c r="CB295">
        <v>251.68155899999999</v>
      </c>
      <c r="CC295">
        <v>453.30561899999992</v>
      </c>
      <c r="CD295">
        <v>153.488653</v>
      </c>
      <c r="CE295">
        <v>666.89836500000001</v>
      </c>
      <c r="CF295">
        <v>67.888937999999996</v>
      </c>
      <c r="CG295">
        <v>43.118582999999987</v>
      </c>
      <c r="CH295">
        <v>55.478000999999999</v>
      </c>
      <c r="CI295">
        <v>489.91714000000002</v>
      </c>
      <c r="CJ295">
        <v>113.18396199999999</v>
      </c>
      <c r="CK295">
        <v>48.303272</v>
      </c>
      <c r="CL295">
        <v>124.461142</v>
      </c>
      <c r="CM295">
        <v>110.371055</v>
      </c>
      <c r="CN295">
        <v>371.23077100000012</v>
      </c>
      <c r="CO295">
        <v>77.701175000000006</v>
      </c>
      <c r="CP295">
        <v>589.40949000000001</v>
      </c>
    </row>
    <row r="296">
      <c r="A296" t="s">
        <v>405</v>
      </c>
      <c r="B296">
        <v>2010</v>
      </c>
      <c r="C296" t="s">
        <v>411</v>
      </c>
      <c r="D296">
        <v>126</v>
      </c>
      <c r="E296" t="s">
        <v>50</v>
      </c>
      <c r="F296" t="s">
        <v>22</v>
      </c>
      <c r="G296" t="s">
        <v>433</v>
      </c>
      <c r="H296">
        <v>1.257999948166457</v>
      </c>
      <c r="I296">
        <v>2.5094553787879619</v>
      </c>
      <c r="J296">
        <v>2.60853367428281</v>
      </c>
      <c r="K296">
        <v>2.937926549892758</v>
      </c>
      <c r="L296">
        <v>1.0535543958258811</v>
      </c>
      <c r="M296">
        <v>1.7363917020791959</v>
      </c>
      <c r="N296">
        <v>2.2891360016743438</v>
      </c>
      <c r="O296">
        <v>0.5904945391236105</v>
      </c>
      <c r="P296">
        <v>0.035576553591030402</v>
      </c>
      <c r="Q296">
        <v>7.9936057773000006e-15</v>
      </c>
      <c r="R296">
        <v>1.310886857690321</v>
      </c>
      <c r="S296">
        <v>2.334506016781702</v>
      </c>
      <c r="T296">
        <v>2.7945904039251559</v>
      </c>
      <c r="U296">
        <v>2.8544015786132348</v>
      </c>
      <c r="V296">
        <v>2.312811505435207</v>
      </c>
      <c r="W296" t="s">
        <v>152</v>
      </c>
      <c r="X296" t="s">
        <v>310</v>
      </c>
      <c r="Y296" t="s">
        <v>154</v>
      </c>
      <c r="Z296" t="s">
        <v>155</v>
      </c>
      <c r="AA296" t="s">
        <v>156</v>
      </c>
      <c r="AB296" t="s">
        <v>157</v>
      </c>
      <c r="AC296" t="s">
        <v>311</v>
      </c>
      <c r="AD296" t="s">
        <v>159</v>
      </c>
      <c r="AE296" t="s">
        <v>160</v>
      </c>
      <c r="AF296" t="s">
        <v>162</v>
      </c>
      <c r="AG296" t="s">
        <v>163</v>
      </c>
      <c r="AH296" t="s">
        <v>164</v>
      </c>
      <c r="AI296" t="s">
        <v>312</v>
      </c>
      <c r="AJ296" t="s">
        <v>165</v>
      </c>
      <c r="AK296" t="s">
        <v>166</v>
      </c>
      <c r="AL296" t="s">
        <v>167</v>
      </c>
      <c r="AM296" t="s">
        <v>168</v>
      </c>
      <c r="AN296" t="s">
        <v>169</v>
      </c>
      <c r="AO296" t="s">
        <v>170</v>
      </c>
      <c r="AP296">
        <v>-3.19744231092e-13</v>
      </c>
      <c r="AQ296">
        <v>2.0931668743818652</v>
      </c>
      <c r="AR296">
        <v>0.34416934413437161</v>
      </c>
      <c r="AS296">
        <v>4.1041183389884281</v>
      </c>
      <c r="AT296">
        <v>0.46746688313710649</v>
      </c>
      <c r="AU296">
        <v>1.244314216119299</v>
      </c>
      <c r="AV296">
        <v>8.252364668295769</v>
      </c>
      <c r="AW296">
        <v>2.4105990048830752</v>
      </c>
      <c r="AX296">
        <v>1.648802870657192</v>
      </c>
      <c r="AY296">
        <v>1.504567814288734</v>
      </c>
      <c r="AZ296">
        <v>0.83952515720744003</v>
      </c>
      <c r="BA296">
        <v>0.44190484262025359</v>
      </c>
      <c r="BB296">
        <v>9.6075292187585006</v>
      </c>
      <c r="BC296">
        <v>1.2888863003516631</v>
      </c>
      <c r="BD296">
        <v>0.78362978592852528</v>
      </c>
      <c r="BE296">
        <v>7.9546539471594144</v>
      </c>
      <c r="BF296">
        <v>1.586289890586428</v>
      </c>
      <c r="BG296">
        <v>4.0136003942272538</v>
      </c>
      <c r="BH296">
        <v>1.002809397874515</v>
      </c>
      <c r="BI296">
        <v>189.65541400000001</v>
      </c>
      <c r="BJ296">
        <v>378.46570200000002</v>
      </c>
      <c r="BK296">
        <v>393.242302</v>
      </c>
      <c r="BL296">
        <v>443.34661999999997</v>
      </c>
      <c r="BM296">
        <v>158.749931</v>
      </c>
      <c r="BN296">
        <v>46.608820000000001</v>
      </c>
      <c r="BO296">
        <v>61.443018000000002</v>
      </c>
      <c r="BP296">
        <v>15.859534</v>
      </c>
      <c r="BQ296">
        <v>0.95605499999999999</v>
      </c>
      <c r="BR296">
        <v>0</v>
      </c>
      <c r="BS296">
        <v>162.45260300000001</v>
      </c>
      <c r="BT296">
        <v>289.36709699999989</v>
      </c>
      <c r="BU296">
        <v>346.34432700000008</v>
      </c>
      <c r="BV296">
        <v>353.79570999999999</v>
      </c>
      <c r="BW296">
        <v>286.63280499999979</v>
      </c>
      <c r="BX296">
        <v>0</v>
      </c>
      <c r="BY296">
        <v>116.651207</v>
      </c>
      <c r="BZ296">
        <v>30.287844</v>
      </c>
      <c r="CA296">
        <v>124.38287200000001</v>
      </c>
      <c r="CB296">
        <v>20.229892</v>
      </c>
      <c r="CC296">
        <v>49.180221000000003</v>
      </c>
      <c r="CD296">
        <v>303.39316200000002</v>
      </c>
      <c r="CE296">
        <v>176.45318399999999</v>
      </c>
      <c r="CF296">
        <v>30.144722999999999</v>
      </c>
      <c r="CG296">
        <v>17.440702000000002</v>
      </c>
      <c r="CH296">
        <v>8.5560130000000001</v>
      </c>
      <c r="CI296">
        <v>30.998640000000002</v>
      </c>
      <c r="CJ296">
        <v>156.74678299999999</v>
      </c>
      <c r="CK296">
        <v>22.326543999999998</v>
      </c>
      <c r="CL296">
        <v>45.994438999999993</v>
      </c>
      <c r="CM296">
        <v>186.14224300000001</v>
      </c>
      <c r="CN296">
        <v>78.330179000000001</v>
      </c>
      <c r="CO296">
        <v>114.624054</v>
      </c>
      <c r="CP296">
        <v>51.577266999999999</v>
      </c>
    </row>
    <row r="297">
      <c r="A297" t="s">
        <v>405</v>
      </c>
      <c r="B297">
        <v>2010</v>
      </c>
      <c r="C297" t="s">
        <v>411</v>
      </c>
      <c r="D297">
        <v>127</v>
      </c>
      <c r="E297" t="s">
        <v>50</v>
      </c>
      <c r="F297" t="s">
        <v>19</v>
      </c>
      <c r="G297" t="s">
        <v>434</v>
      </c>
      <c r="H297">
        <v>90.009638737350684</v>
      </c>
      <c r="I297">
        <v>78.410099945639345</v>
      </c>
      <c r="J297">
        <v>66.331684243153035</v>
      </c>
      <c r="K297">
        <v>36.47865667187245</v>
      </c>
      <c r="L297">
        <v>4.9888147910476359</v>
      </c>
      <c r="M297">
        <v>46.404522328185017</v>
      </c>
      <c r="N297">
        <v>7.4814532545788373</v>
      </c>
      <c r="O297">
        <v>1.726685769522754</v>
      </c>
      <c r="P297">
        <v>0.14454074738427339</v>
      </c>
      <c r="Q297">
        <v>0</v>
      </c>
      <c r="R297">
        <v>90.8324737610574</v>
      </c>
      <c r="S297">
        <v>82.244697552741357</v>
      </c>
      <c r="T297">
        <v>72.811847855615909</v>
      </c>
      <c r="U297">
        <v>55.025372946945303</v>
      </c>
      <c r="V297">
        <v>23.075330850772222</v>
      </c>
      <c r="W297" t="s">
        <v>152</v>
      </c>
      <c r="X297" t="s">
        <v>310</v>
      </c>
      <c r="Y297" t="s">
        <v>154</v>
      </c>
      <c r="Z297" t="s">
        <v>155</v>
      </c>
      <c r="AA297" t="s">
        <v>156</v>
      </c>
      <c r="AB297" t="s">
        <v>157</v>
      </c>
      <c r="AC297" t="s">
        <v>311</v>
      </c>
      <c r="AD297" t="s">
        <v>159</v>
      </c>
      <c r="AE297" t="s">
        <v>160</v>
      </c>
      <c r="AF297" t="s">
        <v>162</v>
      </c>
      <c r="AG297" t="s">
        <v>163</v>
      </c>
      <c r="AH297" t="s">
        <v>164</v>
      </c>
      <c r="AI297" t="s">
        <v>312</v>
      </c>
      <c r="AJ297" t="s">
        <v>165</v>
      </c>
      <c r="AK297" t="s">
        <v>166</v>
      </c>
      <c r="AL297" t="s">
        <v>167</v>
      </c>
      <c r="AM297" t="s">
        <v>168</v>
      </c>
      <c r="AN297" t="s">
        <v>169</v>
      </c>
      <c r="AO297" t="s">
        <v>170</v>
      </c>
      <c r="AP297">
        <v>53.684343922196078</v>
      </c>
      <c r="AQ297">
        <v>36.242159834800198</v>
      </c>
      <c r="AR297">
        <v>66.949443453782209</v>
      </c>
      <c r="AS297">
        <v>71.359341482327906</v>
      </c>
      <c r="AT297">
        <v>63.741452842910732</v>
      </c>
      <c r="AU297">
        <v>60.055232263950828</v>
      </c>
      <c r="AV297">
        <v>54.284907851654808</v>
      </c>
      <c r="AW297">
        <v>48.544983429526688</v>
      </c>
      <c r="AX297">
        <v>71.944398710186974</v>
      </c>
      <c r="AY297">
        <v>75.176710890236734</v>
      </c>
      <c r="AZ297">
        <v>51.690848686329083</v>
      </c>
      <c r="BA297">
        <v>1.733633444154133</v>
      </c>
      <c r="BB297">
        <v>39.075059368010933</v>
      </c>
      <c r="BC297">
        <v>82.757990387866172</v>
      </c>
      <c r="BD297">
        <v>77.164065103988804</v>
      </c>
      <c r="BE297">
        <v>60.86256073329028</v>
      </c>
      <c r="BF297">
        <v>59.127113242037296</v>
      </c>
      <c r="BG297">
        <v>71.30237824875212</v>
      </c>
      <c r="BH297">
        <v>65.593718726092504</v>
      </c>
      <c r="BI297">
        <v>13569.806043000041</v>
      </c>
      <c r="BJ297">
        <v>11825.48762200001</v>
      </c>
      <c r="BK297">
        <v>9999.6501729999782</v>
      </c>
      <c r="BL297">
        <v>5504.7969590000012</v>
      </c>
      <c r="BM297">
        <v>751.71629200000029</v>
      </c>
      <c r="BN297">
        <v>1245.606061000002</v>
      </c>
      <c r="BO297">
        <v>200.81072800000001</v>
      </c>
      <c r="BP297">
        <v>46.375419000000008</v>
      </c>
      <c r="BQ297">
        <v>3.8842690000000002</v>
      </c>
      <c r="BR297">
        <v>0</v>
      </c>
      <c r="BS297">
        <v>11256.480079000001</v>
      </c>
      <c r="BT297">
        <v>10194.409096999991</v>
      </c>
      <c r="BU297">
        <v>9023.8520849999895</v>
      </c>
      <c r="BV297">
        <v>6820.2529860000004</v>
      </c>
      <c r="BW297">
        <v>2859.7863649999972</v>
      </c>
      <c r="BX297">
        <v>1706.823432000001</v>
      </c>
      <c r="BY297">
        <v>2019.758549000001</v>
      </c>
      <c r="BZ297">
        <v>5891.7342110000018</v>
      </c>
      <c r="CA297">
        <v>2162.6763910000009</v>
      </c>
      <c r="CB297">
        <v>2758.4471829999989</v>
      </c>
      <c r="CC297">
        <v>2373.62039</v>
      </c>
      <c r="CD297">
        <v>1995.7515820000019</v>
      </c>
      <c r="CE297">
        <v>3553.439156000004</v>
      </c>
      <c r="CF297">
        <v>1315.3446109999991</v>
      </c>
      <c r="CG297">
        <v>871.43603600000085</v>
      </c>
      <c r="CH297">
        <v>526.80681400000037</v>
      </c>
      <c r="CI297">
        <v>121.610523</v>
      </c>
      <c r="CJ297">
        <v>637.50936500000046</v>
      </c>
      <c r="CK297">
        <v>1433.563157000001</v>
      </c>
      <c r="CL297">
        <v>4529.074761000008</v>
      </c>
      <c r="CM297">
        <v>1424.2094810000001</v>
      </c>
      <c r="CN297">
        <v>2919.6664439999959</v>
      </c>
      <c r="CO297">
        <v>2036.318231000002</v>
      </c>
      <c r="CP297">
        <v>3373.6667719999991</v>
      </c>
    </row>
    <row r="298">
      <c r="A298" t="s">
        <v>405</v>
      </c>
      <c r="B298">
        <v>2010</v>
      </c>
      <c r="C298" t="s">
        <v>411</v>
      </c>
      <c r="D298">
        <v>128</v>
      </c>
      <c r="E298" t="s">
        <v>193</v>
      </c>
      <c r="F298" t="s">
        <v>49</v>
      </c>
      <c r="G298" t="s">
        <v>435</v>
      </c>
      <c r="H298">
        <v>30.530423636647509</v>
      </c>
      <c r="I298">
        <v>31.475230170244419</v>
      </c>
      <c r="J298">
        <v>23.65410424698025</v>
      </c>
      <c r="K298">
        <v>19.03622980327042</v>
      </c>
      <c r="L298">
        <v>8.0405336438278496</v>
      </c>
      <c r="M298">
        <v>26.12444085582251</v>
      </c>
      <c r="N298">
        <v>15.94366440406686</v>
      </c>
      <c r="O298">
        <v>9.721890216012909</v>
      </c>
      <c r="P298">
        <v>2.331575318466399</v>
      </c>
      <c r="Q298">
        <v>0.58092634721869896</v>
      </c>
      <c r="R298">
        <v>32.911556718694449</v>
      </c>
      <c r="S298">
        <v>32.884822399267968</v>
      </c>
      <c r="T298">
        <v>24.814635773612611</v>
      </c>
      <c r="U298">
        <v>21.692914504497359</v>
      </c>
      <c r="V298">
        <v>14.915744389450589</v>
      </c>
      <c r="W298" t="s">
        <v>152</v>
      </c>
      <c r="X298" t="s">
        <v>310</v>
      </c>
      <c r="Y298" t="s">
        <v>154</v>
      </c>
      <c r="Z298" t="s">
        <v>155</v>
      </c>
      <c r="AA298" t="s">
        <v>156</v>
      </c>
      <c r="AB298" t="s">
        <v>157</v>
      </c>
      <c r="AC298" t="s">
        <v>311</v>
      </c>
      <c r="AD298" t="s">
        <v>159</v>
      </c>
      <c r="AE298" t="s">
        <v>160</v>
      </c>
      <c r="AF298" t="s">
        <v>162</v>
      </c>
      <c r="AG298" t="s">
        <v>163</v>
      </c>
      <c r="AH298" t="s">
        <v>164</v>
      </c>
      <c r="AI298" t="s">
        <v>312</v>
      </c>
      <c r="AJ298" t="s">
        <v>165</v>
      </c>
      <c r="AK298" t="s">
        <v>166</v>
      </c>
      <c r="AL298" t="s">
        <v>167</v>
      </c>
      <c r="AM298" t="s">
        <v>168</v>
      </c>
      <c r="AN298" t="s">
        <v>169</v>
      </c>
      <c r="AO298" t="s">
        <v>170</v>
      </c>
      <c r="AP298">
        <v>17.39379571519142</v>
      </c>
      <c r="AQ298">
        <v>21.195233011245111</v>
      </c>
      <c r="AR298">
        <v>19.827594534809201</v>
      </c>
      <c r="AS298">
        <v>16.445103851405591</v>
      </c>
      <c r="AT298">
        <v>16.24927070567038</v>
      </c>
      <c r="AU298">
        <v>29.635662136491352</v>
      </c>
      <c r="AV298">
        <v>11.144215573077</v>
      </c>
      <c r="AW298">
        <v>18.57657070479096</v>
      </c>
      <c r="AX298">
        <v>14.061793054509719</v>
      </c>
      <c r="AY298">
        <v>15.951721327943639</v>
      </c>
      <c r="AZ298">
        <v>11.467460993203099</v>
      </c>
      <c r="BA298">
        <v>7.1393929690212126</v>
      </c>
      <c r="BB298">
        <v>13.51864702424656</v>
      </c>
      <c r="BC298">
        <v>17.479295855726161</v>
      </c>
      <c r="BD298">
        <v>9.6157994748631896</v>
      </c>
      <c r="BE298">
        <v>15.12574022639566</v>
      </c>
      <c r="BF298">
        <v>19.1360807256778</v>
      </c>
      <c r="BG298">
        <v>11.022244462325849</v>
      </c>
      <c r="BH298">
        <v>34.307224534233967</v>
      </c>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row>
    <row r="299">
      <c r="A299" t="s">
        <v>405</v>
      </c>
      <c r="B299">
        <v>2010</v>
      </c>
      <c r="C299" t="s">
        <v>411</v>
      </c>
      <c r="D299">
        <v>129</v>
      </c>
      <c r="E299" t="s">
        <v>193</v>
      </c>
      <c r="F299" t="s">
        <v>48</v>
      </c>
      <c r="G299" t="s">
        <v>214</v>
      </c>
      <c r="H299">
        <v>69.469576363352488</v>
      </c>
      <c r="I299">
        <v>68.524769829755556</v>
      </c>
      <c r="J299">
        <v>76.345895753019647</v>
      </c>
      <c r="K299">
        <v>80.963770196729726</v>
      </c>
      <c r="L299">
        <v>91.959466356172186</v>
      </c>
      <c r="M299">
        <v>73.875559144177601</v>
      </c>
      <c r="N299">
        <v>84.056335595933106</v>
      </c>
      <c r="O299">
        <v>90.278109783986963</v>
      </c>
      <c r="P299">
        <v>97.668424681533594</v>
      </c>
      <c r="Q299">
        <v>99.419073652781307</v>
      </c>
      <c r="R299">
        <v>67.088443281305544</v>
      </c>
      <c r="S299">
        <v>67.115177600732039</v>
      </c>
      <c r="T299">
        <v>75.185364226387435</v>
      </c>
      <c r="U299">
        <v>78.307085495502491</v>
      </c>
      <c r="V299">
        <v>85.084255610549562</v>
      </c>
      <c r="W299" t="s">
        <v>152</v>
      </c>
      <c r="X299" t="s">
        <v>310</v>
      </c>
      <c r="Y299" t="s">
        <v>154</v>
      </c>
      <c r="Z299" t="s">
        <v>155</v>
      </c>
      <c r="AA299" t="s">
        <v>156</v>
      </c>
      <c r="AB299" t="s">
        <v>157</v>
      </c>
      <c r="AC299" t="s">
        <v>311</v>
      </c>
      <c r="AD299" t="s">
        <v>159</v>
      </c>
      <c r="AE299" t="s">
        <v>160</v>
      </c>
      <c r="AF299" t="s">
        <v>162</v>
      </c>
      <c r="AG299" t="s">
        <v>163</v>
      </c>
      <c r="AH299" t="s">
        <v>164</v>
      </c>
      <c r="AI299" t="s">
        <v>312</v>
      </c>
      <c r="AJ299" t="s">
        <v>165</v>
      </c>
      <c r="AK299" t="s">
        <v>166</v>
      </c>
      <c r="AL299" t="s">
        <v>167</v>
      </c>
      <c r="AM299" t="s">
        <v>168</v>
      </c>
      <c r="AN299" t="s">
        <v>169</v>
      </c>
      <c r="AO299" t="s">
        <v>170</v>
      </c>
      <c r="AP299">
        <v>82.60620428480857</v>
      </c>
      <c r="AQ299">
        <v>78.804766988754864</v>
      </c>
      <c r="AR299">
        <v>80.172405465190749</v>
      </c>
      <c r="AS299">
        <v>83.554896148594423</v>
      </c>
      <c r="AT299">
        <v>83.750729294329588</v>
      </c>
      <c r="AU299">
        <v>70.364337863508567</v>
      </c>
      <c r="AV299">
        <v>88.855784426922952</v>
      </c>
      <c r="AW299">
        <v>81.423429295208976</v>
      </c>
      <c r="AX299">
        <v>85.93820694549018</v>
      </c>
      <c r="AY299">
        <v>84.048278672056313</v>
      </c>
      <c r="AZ299">
        <v>88.532539006796867</v>
      </c>
      <c r="BA299">
        <v>92.860607030978855</v>
      </c>
      <c r="BB299">
        <v>86.481352975753495</v>
      </c>
      <c r="BC299">
        <v>82.520704144273765</v>
      </c>
      <c r="BD299">
        <v>90.384200525136805</v>
      </c>
      <c r="BE299">
        <v>84.87425977360445</v>
      </c>
      <c r="BF299">
        <v>80.8639192743221</v>
      </c>
      <c r="BG299">
        <v>88.977755537674213</v>
      </c>
      <c r="BH299">
        <v>65.692775465766118</v>
      </c>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row>
    <row r="300">
      <c r="A300" t="s">
        <v>405</v>
      </c>
      <c r="B300">
        <v>2010</v>
      </c>
      <c r="C300" t="s">
        <v>411</v>
      </c>
      <c r="D300">
        <v>135</v>
      </c>
      <c r="E300" t="s">
        <v>45</v>
      </c>
      <c r="F300" t="s">
        <v>44</v>
      </c>
      <c r="G300" t="s">
        <v>436</v>
      </c>
      <c r="H300">
        <v>0.019980316089820701</v>
      </c>
      <c r="I300">
        <v>0.060265420742420597</v>
      </c>
      <c r="J300">
        <v>0.33062536948774418</v>
      </c>
      <c r="K300">
        <v>2.5203901292620601</v>
      </c>
      <c r="L300">
        <v>34.610502978222939</v>
      </c>
      <c r="M300">
        <v>5.8978043609276014</v>
      </c>
      <c r="N300">
        <v>23.46166643716262</v>
      </c>
      <c r="O300">
        <v>40.645637693590338</v>
      </c>
      <c r="P300">
        <v>59.540202757549963</v>
      </c>
      <c r="Q300">
        <v>75.427093998534687</v>
      </c>
      <c r="R300">
        <v>0.024306672588344898</v>
      </c>
      <c r="S300">
        <v>0.018445227044332001</v>
      </c>
      <c r="T300">
        <v>0.076747737400561206</v>
      </c>
      <c r="U300">
        <v>0.073783738571892105</v>
      </c>
      <c r="V300">
        <v>1.063500600912346</v>
      </c>
      <c r="W300" t="s">
        <v>152</v>
      </c>
      <c r="X300" t="s">
        <v>310</v>
      </c>
      <c r="Y300" t="s">
        <v>154</v>
      </c>
      <c r="Z300" t="s">
        <v>155</v>
      </c>
      <c r="AA300" t="s">
        <v>156</v>
      </c>
      <c r="AB300" t="s">
        <v>157</v>
      </c>
      <c r="AC300" t="s">
        <v>311</v>
      </c>
      <c r="AD300" t="s">
        <v>159</v>
      </c>
      <c r="AE300" t="s">
        <v>160</v>
      </c>
      <c r="AF300" t="s">
        <v>162</v>
      </c>
      <c r="AG300" t="s">
        <v>163</v>
      </c>
      <c r="AH300" t="s">
        <v>164</v>
      </c>
      <c r="AI300" t="s">
        <v>312</v>
      </c>
      <c r="AJ300" t="s">
        <v>165</v>
      </c>
      <c r="AK300" t="s">
        <v>166</v>
      </c>
      <c r="AL300" t="s">
        <v>167</v>
      </c>
      <c r="AM300" t="s">
        <v>168</v>
      </c>
      <c r="AN300" t="s">
        <v>169</v>
      </c>
      <c r="AO300" t="s">
        <v>170</v>
      </c>
      <c r="AP300">
        <v>1.2778368275262251</v>
      </c>
      <c r="AQ300">
        <v>0.83099767127016788</v>
      </c>
      <c r="AR300">
        <v>0.25576769509582642</v>
      </c>
      <c r="AS300">
        <v>0</v>
      </c>
      <c r="AT300">
        <v>1.5499481734977969</v>
      </c>
      <c r="AU300">
        <v>1.0444813124470651</v>
      </c>
      <c r="AV300">
        <v>0.72544745653380116</v>
      </c>
      <c r="AW300">
        <v>1.987665422310505</v>
      </c>
      <c r="AX300">
        <v>0.2312568326469113</v>
      </c>
      <c r="AY300">
        <v>0.022867820126254101</v>
      </c>
      <c r="AZ300">
        <v>0.77197125299891023</v>
      </c>
      <c r="BA300">
        <v>72.426613704862675</v>
      </c>
      <c r="BB300">
        <v>6.5050517961724248</v>
      </c>
      <c r="BC300">
        <v>0.2391978100162776</v>
      </c>
      <c r="BD300">
        <v>0.029534982678474798</v>
      </c>
      <c r="BE300">
        <v>0.67444199834779295</v>
      </c>
      <c r="BF300">
        <v>0.2278410930359934</v>
      </c>
      <c r="BG300">
        <v>0.88257096141965019</v>
      </c>
      <c r="BH300">
        <v>0.19956521153376339</v>
      </c>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row>
    <row r="301">
      <c r="A301" t="s">
        <v>405</v>
      </c>
      <c r="B301">
        <v>2010</v>
      </c>
      <c r="C301" t="s">
        <v>411</v>
      </c>
      <c r="D301">
        <v>136</v>
      </c>
      <c r="E301" t="s">
        <v>45</v>
      </c>
      <c r="F301" t="s">
        <v>43</v>
      </c>
      <c r="G301" t="s">
        <v>437</v>
      </c>
      <c r="H301">
        <v>5.7641949577261844</v>
      </c>
      <c r="I301">
        <v>14.519543091285129</v>
      </c>
      <c r="J301">
        <v>26.21310380375364</v>
      </c>
      <c r="K301">
        <v>54.742829403484308</v>
      </c>
      <c r="L301">
        <v>58.233905222227257</v>
      </c>
      <c r="M301">
        <v>42.734819445459017</v>
      </c>
      <c r="N301">
        <v>64.891895719044555</v>
      </c>
      <c r="O301">
        <v>55.73145197416882</v>
      </c>
      <c r="P301">
        <v>39.422780456806393</v>
      </c>
      <c r="Q301">
        <v>24.49136527001259</v>
      </c>
      <c r="R301">
        <v>5.0221839228364598</v>
      </c>
      <c r="S301">
        <v>11.47835766934031</v>
      </c>
      <c r="T301">
        <v>19.87276442107628</v>
      </c>
      <c r="U301">
        <v>37.356384862096682</v>
      </c>
      <c r="V301">
        <v>71.056285881725245</v>
      </c>
      <c r="W301" t="s">
        <v>152</v>
      </c>
      <c r="X301" t="s">
        <v>310</v>
      </c>
      <c r="Y301" t="s">
        <v>154</v>
      </c>
      <c r="Z301" t="s">
        <v>155</v>
      </c>
      <c r="AA301" t="s">
        <v>156</v>
      </c>
      <c r="AB301" t="s">
        <v>157</v>
      </c>
      <c r="AC301" t="s">
        <v>311</v>
      </c>
      <c r="AD301" t="s">
        <v>159</v>
      </c>
      <c r="AE301" t="s">
        <v>160</v>
      </c>
      <c r="AF301" t="s">
        <v>162</v>
      </c>
      <c r="AG301" t="s">
        <v>163</v>
      </c>
      <c r="AH301" t="s">
        <v>164</v>
      </c>
      <c r="AI301" t="s">
        <v>312</v>
      </c>
      <c r="AJ301" t="s">
        <v>165</v>
      </c>
      <c r="AK301" t="s">
        <v>166</v>
      </c>
      <c r="AL301" t="s">
        <v>167</v>
      </c>
      <c r="AM301" t="s">
        <v>168</v>
      </c>
      <c r="AN301" t="s">
        <v>169</v>
      </c>
      <c r="AO301" t="s">
        <v>170</v>
      </c>
      <c r="AP301">
        <v>44.779460507057919</v>
      </c>
      <c r="AQ301">
        <v>57.894827422448607</v>
      </c>
      <c r="AR301">
        <v>28.321109622498341</v>
      </c>
      <c r="AS301">
        <v>23.318289684833569</v>
      </c>
      <c r="AT301">
        <v>31.868737227176201</v>
      </c>
      <c r="AU301">
        <v>23.110733690731848</v>
      </c>
      <c r="AV301">
        <v>29.976548818716331</v>
      </c>
      <c r="AW301">
        <v>46.421437472834519</v>
      </c>
      <c r="AX301">
        <v>22.483404295190152</v>
      </c>
      <c r="AY301">
        <v>14.25596288891302</v>
      </c>
      <c r="AZ301">
        <v>30.631896752220982</v>
      </c>
      <c r="BA301">
        <v>25.289928643003449</v>
      </c>
      <c r="BB301">
        <v>42.095768572494393</v>
      </c>
      <c r="BC301">
        <v>10.73234303675369</v>
      </c>
      <c r="BD301">
        <v>21.012152096604741</v>
      </c>
      <c r="BE301">
        <v>30.493554783193709</v>
      </c>
      <c r="BF301">
        <v>33.483180978742752</v>
      </c>
      <c r="BG301">
        <v>20.41002688968479</v>
      </c>
      <c r="BH301">
        <v>32.779452270889323</v>
      </c>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row>
    <row r="302">
      <c r="A302" t="s">
        <v>405</v>
      </c>
      <c r="B302">
        <v>2010</v>
      </c>
      <c r="C302" t="s">
        <v>411</v>
      </c>
      <c r="D302">
        <v>137</v>
      </c>
      <c r="E302" t="s">
        <v>45</v>
      </c>
      <c r="F302" t="s">
        <v>42</v>
      </c>
      <c r="G302" t="s">
        <v>438</v>
      </c>
      <c r="H302">
        <v>2.9481860406668559</v>
      </c>
      <c r="I302">
        <v>4.500636163545142</v>
      </c>
      <c r="J302">
        <v>4.5160529093227852</v>
      </c>
      <c r="K302">
        <v>3.3201972454883948</v>
      </c>
      <c r="L302">
        <v>1.1132226126767799</v>
      </c>
      <c r="M302">
        <v>3.2264621633491242</v>
      </c>
      <c r="N302">
        <v>1.8758485875396631</v>
      </c>
      <c r="O302">
        <v>1.3057300235944149</v>
      </c>
      <c r="P302">
        <v>0.8568994846686252</v>
      </c>
      <c r="Q302">
        <v>0.081540731452834803</v>
      </c>
      <c r="R302">
        <v>2.810148785827475</v>
      </c>
      <c r="S302">
        <v>3.9239935340922889</v>
      </c>
      <c r="T302">
        <v>4.4440495819820889</v>
      </c>
      <c r="U302">
        <v>4.6900568737729724</v>
      </c>
      <c r="V302">
        <v>2.4920711611548452</v>
      </c>
      <c r="W302" t="s">
        <v>152</v>
      </c>
      <c r="X302" t="s">
        <v>310</v>
      </c>
      <c r="Y302" t="s">
        <v>154</v>
      </c>
      <c r="Z302" t="s">
        <v>155</v>
      </c>
      <c r="AA302" t="s">
        <v>156</v>
      </c>
      <c r="AB302" t="s">
        <v>157</v>
      </c>
      <c r="AC302" t="s">
        <v>311</v>
      </c>
      <c r="AD302" t="s">
        <v>159</v>
      </c>
      <c r="AE302" t="s">
        <v>160</v>
      </c>
      <c r="AF302" t="s">
        <v>162</v>
      </c>
      <c r="AG302" t="s">
        <v>163</v>
      </c>
      <c r="AH302" t="s">
        <v>164</v>
      </c>
      <c r="AI302" t="s">
        <v>312</v>
      </c>
      <c r="AJ302" t="s">
        <v>165</v>
      </c>
      <c r="AK302" t="s">
        <v>166</v>
      </c>
      <c r="AL302" t="s">
        <v>167</v>
      </c>
      <c r="AM302" t="s">
        <v>168</v>
      </c>
      <c r="AN302" t="s">
        <v>169</v>
      </c>
      <c r="AO302" t="s">
        <v>170</v>
      </c>
      <c r="AP302">
        <v>0.25835874322009927</v>
      </c>
      <c r="AQ302">
        <v>2.9388481970991629</v>
      </c>
      <c r="AR302">
        <v>4.1295098844892602</v>
      </c>
      <c r="AS302">
        <v>1.2182504938500951</v>
      </c>
      <c r="AT302">
        <v>2.3723948732781568</v>
      </c>
      <c r="AU302">
        <v>14.54523851675097</v>
      </c>
      <c r="AV302">
        <v>6.7607312047992636</v>
      </c>
      <c r="AW302">
        <v>0.63531467044519885</v>
      </c>
      <c r="AX302">
        <v>3.6921372913187751</v>
      </c>
      <c r="AY302">
        <v>9.0398905864352486</v>
      </c>
      <c r="AZ302">
        <v>16.065758151243578</v>
      </c>
      <c r="BA302">
        <v>0.10791936535936431</v>
      </c>
      <c r="BB302">
        <v>2.7165910445637542</v>
      </c>
      <c r="BC302">
        <v>4.9815824650121829</v>
      </c>
      <c r="BD302">
        <v>1.0106180307994579</v>
      </c>
      <c r="BE302">
        <v>0.0147885380087854</v>
      </c>
      <c r="BF302">
        <v>5.5755747955975394</v>
      </c>
      <c r="BG302">
        <v>3.3914235059161779</v>
      </c>
      <c r="BH302">
        <v>0.4244543936098667</v>
      </c>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row>
    <row r="303">
      <c r="A303" t="s">
        <v>405</v>
      </c>
      <c r="B303">
        <v>2010</v>
      </c>
      <c r="C303" t="s">
        <v>411</v>
      </c>
      <c r="D303">
        <v>138</v>
      </c>
      <c r="E303" t="s">
        <v>45</v>
      </c>
      <c r="F303" t="s">
        <v>41</v>
      </c>
      <c r="G303" t="s">
        <v>214</v>
      </c>
      <c r="H303">
        <v>1.257999948166439</v>
      </c>
      <c r="I303">
        <v>2.5094553787878069</v>
      </c>
      <c r="J303">
        <v>2.6085336742824361</v>
      </c>
      <c r="K303">
        <v>2.9379265498927718</v>
      </c>
      <c r="L303">
        <v>1.0535543958259601</v>
      </c>
      <c r="M303">
        <v>1.736391702079517</v>
      </c>
      <c r="N303">
        <v>2.2891360016744029</v>
      </c>
      <c r="O303">
        <v>0.5904945391234584</v>
      </c>
      <c r="P303">
        <v>0.035576553591028702</v>
      </c>
      <c r="Q303">
        <v>0</v>
      </c>
      <c r="R303">
        <v>1.3108868576902291</v>
      </c>
      <c r="S303">
        <v>2.334506016781619</v>
      </c>
      <c r="T303">
        <v>2.7945904039250129</v>
      </c>
      <c r="U303">
        <v>2.8544015786131292</v>
      </c>
      <c r="V303">
        <v>2.3128115054356102</v>
      </c>
      <c r="W303" t="s">
        <v>152</v>
      </c>
      <c r="X303" t="s">
        <v>310</v>
      </c>
      <c r="Y303" t="s">
        <v>154</v>
      </c>
      <c r="Z303" t="s">
        <v>155</v>
      </c>
      <c r="AA303" t="s">
        <v>156</v>
      </c>
      <c r="AB303" t="s">
        <v>157</v>
      </c>
      <c r="AC303" t="s">
        <v>311</v>
      </c>
      <c r="AD303" t="s">
        <v>159</v>
      </c>
      <c r="AE303" t="s">
        <v>160</v>
      </c>
      <c r="AF303" t="s">
        <v>162</v>
      </c>
      <c r="AG303" t="s">
        <v>163</v>
      </c>
      <c r="AH303" t="s">
        <v>164</v>
      </c>
      <c r="AI303" t="s">
        <v>312</v>
      </c>
      <c r="AJ303" t="s">
        <v>165</v>
      </c>
      <c r="AK303" t="s">
        <v>166</v>
      </c>
      <c r="AL303" t="s">
        <v>167</v>
      </c>
      <c r="AM303" t="s">
        <v>168</v>
      </c>
      <c r="AN303" t="s">
        <v>169</v>
      </c>
      <c r="AO303" t="s">
        <v>170</v>
      </c>
      <c r="AP303">
        <v>0</v>
      </c>
      <c r="AQ303">
        <v>2.093166874381855</v>
      </c>
      <c r="AR303">
        <v>0.34416934413455258</v>
      </c>
      <c r="AS303">
        <v>4.1041183389885516</v>
      </c>
      <c r="AT303">
        <v>0.46746688313704698</v>
      </c>
      <c r="AU303">
        <v>1.2443142161192129</v>
      </c>
      <c r="AV303">
        <v>8.2523646682957565</v>
      </c>
      <c r="AW303">
        <v>2.4105990048833741</v>
      </c>
      <c r="AX303">
        <v>1.6488028706570981</v>
      </c>
      <c r="AY303">
        <v>1.5045678142885199</v>
      </c>
      <c r="AZ303">
        <v>0.83952515720737086</v>
      </c>
      <c r="BA303">
        <v>0.44190484262035518</v>
      </c>
      <c r="BB303">
        <v>9.6075292187585681</v>
      </c>
      <c r="BC303">
        <v>1.2888863003517259</v>
      </c>
      <c r="BD303">
        <v>0.78362978592868382</v>
      </c>
      <c r="BE303">
        <v>7.9546539471593212</v>
      </c>
      <c r="BF303">
        <v>1.5862898905865761</v>
      </c>
      <c r="BG303">
        <v>4.0136003942270753</v>
      </c>
      <c r="BH303">
        <v>1.0028093978745141</v>
      </c>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row>
    <row r="304">
      <c r="A304" t="s">
        <v>405</v>
      </c>
      <c r="B304">
        <v>2010</v>
      </c>
      <c r="C304" t="s">
        <v>411</v>
      </c>
      <c r="D304">
        <v>139</v>
      </c>
      <c r="E304" t="s">
        <v>45</v>
      </c>
      <c r="F304" t="s">
        <v>19</v>
      </c>
      <c r="G304" t="s">
        <v>214</v>
      </c>
      <c r="H304">
        <v>90.009638737350684</v>
      </c>
      <c r="I304">
        <v>78.410099945639345</v>
      </c>
      <c r="J304">
        <v>66.331684243153035</v>
      </c>
      <c r="K304">
        <v>36.47865667187245</v>
      </c>
      <c r="L304">
        <v>4.9888147910476359</v>
      </c>
      <c r="M304">
        <v>46.404522328185017</v>
      </c>
      <c r="N304">
        <v>7.4814532545788373</v>
      </c>
      <c r="O304">
        <v>1.726685769522754</v>
      </c>
      <c r="P304">
        <v>0.14454074738427339</v>
      </c>
      <c r="Q304">
        <v>0</v>
      </c>
      <c r="R304">
        <v>90.8324737610574</v>
      </c>
      <c r="S304">
        <v>82.244697552741357</v>
      </c>
      <c r="T304">
        <v>72.811847855615909</v>
      </c>
      <c r="U304">
        <v>55.025372946945303</v>
      </c>
      <c r="V304">
        <v>23.075330850772222</v>
      </c>
      <c r="W304" t="s">
        <v>152</v>
      </c>
      <c r="X304" t="s">
        <v>310</v>
      </c>
      <c r="Y304" t="s">
        <v>154</v>
      </c>
      <c r="Z304" t="s">
        <v>155</v>
      </c>
      <c r="AA304" t="s">
        <v>156</v>
      </c>
      <c r="AB304" t="s">
        <v>157</v>
      </c>
      <c r="AC304" t="s">
        <v>311</v>
      </c>
      <c r="AD304" t="s">
        <v>159</v>
      </c>
      <c r="AE304" t="s">
        <v>160</v>
      </c>
      <c r="AF304" t="s">
        <v>162</v>
      </c>
      <c r="AG304" t="s">
        <v>163</v>
      </c>
      <c r="AH304" t="s">
        <v>164</v>
      </c>
      <c r="AI304" t="s">
        <v>312</v>
      </c>
      <c r="AJ304" t="s">
        <v>165</v>
      </c>
      <c r="AK304" t="s">
        <v>166</v>
      </c>
      <c r="AL304" t="s">
        <v>167</v>
      </c>
      <c r="AM304" t="s">
        <v>168</v>
      </c>
      <c r="AN304" t="s">
        <v>169</v>
      </c>
      <c r="AO304" t="s">
        <v>170</v>
      </c>
      <c r="AP304">
        <v>53.684343922196078</v>
      </c>
      <c r="AQ304">
        <v>36.242159834800198</v>
      </c>
      <c r="AR304">
        <v>66.949443453782209</v>
      </c>
      <c r="AS304">
        <v>71.359341482327906</v>
      </c>
      <c r="AT304">
        <v>63.741452842910732</v>
      </c>
      <c r="AU304">
        <v>60.055232263950828</v>
      </c>
      <c r="AV304">
        <v>54.284907851654808</v>
      </c>
      <c r="AW304">
        <v>48.544983429526688</v>
      </c>
      <c r="AX304">
        <v>71.944398710186974</v>
      </c>
      <c r="AY304">
        <v>75.176710890236734</v>
      </c>
      <c r="AZ304">
        <v>51.690848686329083</v>
      </c>
      <c r="BA304">
        <v>1.733633444154133</v>
      </c>
      <c r="BB304">
        <v>39.075059368010933</v>
      </c>
      <c r="BC304">
        <v>82.757990387866172</v>
      </c>
      <c r="BD304">
        <v>77.164065103988804</v>
      </c>
      <c r="BE304">
        <v>60.86256073329028</v>
      </c>
      <c r="BF304">
        <v>59.127113242037296</v>
      </c>
      <c r="BG304">
        <v>71.30237824875212</v>
      </c>
      <c r="BH304">
        <v>65.593718726092504</v>
      </c>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row>
    <row r="305">
      <c r="A305" t="s">
        <v>405</v>
      </c>
      <c r="B305">
        <v>2010</v>
      </c>
      <c r="C305" t="s">
        <v>411</v>
      </c>
      <c r="D305">
        <v>148</v>
      </c>
      <c r="E305" t="s">
        <v>108</v>
      </c>
      <c r="F305" t="s">
        <v>49</v>
      </c>
      <c r="G305" t="s">
        <v>214</v>
      </c>
      <c r="H305">
        <v>2.6660269027943371</v>
      </c>
      <c r="I305">
        <v>6.0056138791426514</v>
      </c>
      <c r="J305">
        <v>7.3469132326946269</v>
      </c>
      <c r="K305">
        <v>11.532798440577849</v>
      </c>
      <c r="L305">
        <v>7.5546949164729966</v>
      </c>
      <c r="M305">
        <v>13.54789624253376</v>
      </c>
      <c r="N305">
        <v>14.38587444275004</v>
      </c>
      <c r="O305">
        <v>9.4966164902992514</v>
      </c>
      <c r="P305">
        <v>2.3273757479325718</v>
      </c>
      <c r="Q305">
        <v>0.58092634721869896</v>
      </c>
      <c r="R305">
        <v>2.585742326144127</v>
      </c>
      <c r="S305">
        <v>5.0711015187149968</v>
      </c>
      <c r="T305">
        <v>6.0531734981061991</v>
      </c>
      <c r="U305">
        <v>9.1371045012721215</v>
      </c>
      <c r="V305">
        <v>11.12891397036883</v>
      </c>
      <c r="W305" t="s">
        <v>152</v>
      </c>
      <c r="X305" t="s">
        <v>310</v>
      </c>
      <c r="Y305" t="s">
        <v>154</v>
      </c>
      <c r="Z305" t="s">
        <v>155</v>
      </c>
      <c r="AA305" t="s">
        <v>156</v>
      </c>
      <c r="AB305" t="s">
        <v>157</v>
      </c>
      <c r="AC305" t="s">
        <v>311</v>
      </c>
      <c r="AD305" t="s">
        <v>159</v>
      </c>
      <c r="AE305" t="s">
        <v>160</v>
      </c>
      <c r="AF305" t="s">
        <v>162</v>
      </c>
      <c r="AG305" t="s">
        <v>163</v>
      </c>
      <c r="AH305" t="s">
        <v>164</v>
      </c>
      <c r="AI305" t="s">
        <v>312</v>
      </c>
      <c r="AJ305" t="s">
        <v>165</v>
      </c>
      <c r="AK305" t="s">
        <v>166</v>
      </c>
      <c r="AL305" t="s">
        <v>167</v>
      </c>
      <c r="AM305" t="s">
        <v>168</v>
      </c>
      <c r="AN305" t="s">
        <v>169</v>
      </c>
      <c r="AO305" t="s">
        <v>170</v>
      </c>
      <c r="AP305">
        <v>8.0560506023239089</v>
      </c>
      <c r="AQ305">
        <v>13.06997118961189</v>
      </c>
      <c r="AR305">
        <v>6.4848898414138283</v>
      </c>
      <c r="AS305">
        <v>4.0350595139263881</v>
      </c>
      <c r="AT305">
        <v>5.8157895221982798</v>
      </c>
      <c r="AU305">
        <v>11.4691356504563</v>
      </c>
      <c r="AV305">
        <v>4.1749271099310636</v>
      </c>
      <c r="AW305">
        <v>9.1107709058247934</v>
      </c>
      <c r="AX305">
        <v>3.713269346023242</v>
      </c>
      <c r="AY305">
        <v>3.719737438293949</v>
      </c>
      <c r="AZ305">
        <v>5.443560863111788</v>
      </c>
      <c r="BA305">
        <v>6.9840727415368713</v>
      </c>
      <c r="BB305">
        <v>6.9374197109350551</v>
      </c>
      <c r="BC305">
        <v>2.788493621895225</v>
      </c>
      <c r="BD305">
        <v>2.1205054389705582</v>
      </c>
      <c r="BE305">
        <v>4.7166271027898166</v>
      </c>
      <c r="BF305">
        <v>7.5179148909127402</v>
      </c>
      <c r="BG305">
        <v>2.7207331771035328</v>
      </c>
      <c r="BH305">
        <v>11.459804098740319</v>
      </c>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row>
    <row r="306">
      <c r="A306" t="s">
        <v>405</v>
      </c>
      <c r="B306">
        <v>2010</v>
      </c>
      <c r="C306" t="s">
        <v>411</v>
      </c>
      <c r="D306">
        <v>149</v>
      </c>
      <c r="E306" t="s">
        <v>108</v>
      </c>
      <c r="F306" t="s">
        <v>48</v>
      </c>
      <c r="G306" t="s">
        <v>214</v>
      </c>
      <c r="H306">
        <v>6.0663344116885192</v>
      </c>
      <c r="I306">
        <v>13.07483079643003</v>
      </c>
      <c r="J306">
        <v>23.712868849869519</v>
      </c>
      <c r="K306">
        <v>49.05061833765695</v>
      </c>
      <c r="L306">
        <v>86.402935896653503</v>
      </c>
      <c r="M306">
        <v>38.311189727202013</v>
      </c>
      <c r="N306">
        <v>75.843536300996774</v>
      </c>
      <c r="O306">
        <v>88.186203201054397</v>
      </c>
      <c r="P306">
        <v>97.492506951092125</v>
      </c>
      <c r="Q306">
        <v>99.419073652781307</v>
      </c>
      <c r="R306">
        <v>5.270897055108148</v>
      </c>
      <c r="S306">
        <v>10.34969491176194</v>
      </c>
      <c r="T306">
        <v>18.340388242352741</v>
      </c>
      <c r="U306">
        <v>32.983120973169363</v>
      </c>
      <c r="V306">
        <v>63.48294367342374</v>
      </c>
      <c r="W306" t="s">
        <v>152</v>
      </c>
      <c r="X306" t="s">
        <v>310</v>
      </c>
      <c r="Y306" t="s">
        <v>154</v>
      </c>
      <c r="Z306" t="s">
        <v>155</v>
      </c>
      <c r="AA306" t="s">
        <v>156</v>
      </c>
      <c r="AB306" t="s">
        <v>157</v>
      </c>
      <c r="AC306" t="s">
        <v>311</v>
      </c>
      <c r="AD306" t="s">
        <v>159</v>
      </c>
      <c r="AE306" t="s">
        <v>160</v>
      </c>
      <c r="AF306" t="s">
        <v>162</v>
      </c>
      <c r="AG306" t="s">
        <v>163</v>
      </c>
      <c r="AH306" t="s">
        <v>164</v>
      </c>
      <c r="AI306" t="s">
        <v>312</v>
      </c>
      <c r="AJ306" t="s">
        <v>165</v>
      </c>
      <c r="AK306" t="s">
        <v>166</v>
      </c>
      <c r="AL306" t="s">
        <v>167</v>
      </c>
      <c r="AM306" t="s">
        <v>168</v>
      </c>
      <c r="AN306" t="s">
        <v>169</v>
      </c>
      <c r="AO306" t="s">
        <v>170</v>
      </c>
      <c r="AP306">
        <v>38.259605475480328</v>
      </c>
      <c r="AQ306">
        <v>48.594702101206039</v>
      </c>
      <c r="AR306">
        <v>26.221497360669581</v>
      </c>
      <c r="AS306">
        <v>20.501480664757281</v>
      </c>
      <c r="AT306">
        <v>29.975290751753871</v>
      </c>
      <c r="AU306">
        <v>27.231317869473571</v>
      </c>
      <c r="AV306">
        <v>33.287800370118347</v>
      </c>
      <c r="AW306">
        <v>39.933646659765436</v>
      </c>
      <c r="AX306">
        <v>22.693529073132591</v>
      </c>
      <c r="AY306">
        <v>19.598983857180581</v>
      </c>
      <c r="AZ306">
        <v>42.026065293351692</v>
      </c>
      <c r="BA306">
        <v>90.840388971688739</v>
      </c>
      <c r="BB306">
        <v>44.379991702295527</v>
      </c>
      <c r="BC306">
        <v>13.164629689886929</v>
      </c>
      <c r="BD306">
        <v>19.93179967111212</v>
      </c>
      <c r="BE306">
        <v>26.466158216760491</v>
      </c>
      <c r="BF306">
        <v>31.768681976463551</v>
      </c>
      <c r="BG306">
        <v>21.963288179917079</v>
      </c>
      <c r="BH306">
        <v>21.94366777729266</v>
      </c>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row>
    <row r="307">
      <c r="A307" t="s">
        <v>405</v>
      </c>
      <c r="B307">
        <v>2010</v>
      </c>
      <c r="C307" t="s">
        <v>411</v>
      </c>
      <c r="D307">
        <v>150</v>
      </c>
      <c r="E307" t="s">
        <v>108</v>
      </c>
      <c r="F307" t="s">
        <v>110</v>
      </c>
      <c r="G307" t="s">
        <v>214</v>
      </c>
      <c r="H307">
        <v>91.26763868551717</v>
      </c>
      <c r="I307">
        <v>80.919555324427151</v>
      </c>
      <c r="J307">
        <v>68.940217917435461</v>
      </c>
      <c r="K307">
        <v>39.416583221765251</v>
      </c>
      <c r="L307">
        <v>6.0423691868735956</v>
      </c>
      <c r="M307">
        <v>48.14091403026454</v>
      </c>
      <c r="N307">
        <v>9.7705892562532402</v>
      </c>
      <c r="O307">
        <v>2.3171803086462122</v>
      </c>
      <c r="P307">
        <v>0.18011730097530221</v>
      </c>
      <c r="Q307">
        <v>0</v>
      </c>
      <c r="R307">
        <v>92.143360618747664</v>
      </c>
      <c r="S307">
        <v>84.579203569522946</v>
      </c>
      <c r="T307">
        <v>75.606438259540894</v>
      </c>
      <c r="U307">
        <v>57.87977452555846</v>
      </c>
      <c r="V307">
        <v>25.388142356207819</v>
      </c>
      <c r="W307" t="s">
        <v>152</v>
      </c>
      <c r="X307" t="s">
        <v>310</v>
      </c>
      <c r="Y307" t="s">
        <v>154</v>
      </c>
      <c r="Z307" t="s">
        <v>155</v>
      </c>
      <c r="AA307" t="s">
        <v>156</v>
      </c>
      <c r="AB307" t="s">
        <v>157</v>
      </c>
      <c r="AC307" t="s">
        <v>311</v>
      </c>
      <c r="AD307" t="s">
        <v>159</v>
      </c>
      <c r="AE307" t="s">
        <v>160</v>
      </c>
      <c r="AF307" t="s">
        <v>162</v>
      </c>
      <c r="AG307" t="s">
        <v>163</v>
      </c>
      <c r="AH307" t="s">
        <v>164</v>
      </c>
      <c r="AI307" t="s">
        <v>312</v>
      </c>
      <c r="AJ307" t="s">
        <v>165</v>
      </c>
      <c r="AK307" t="s">
        <v>166</v>
      </c>
      <c r="AL307" t="s">
        <v>167</v>
      </c>
      <c r="AM307" t="s">
        <v>168</v>
      </c>
      <c r="AN307" t="s">
        <v>169</v>
      </c>
      <c r="AO307" t="s">
        <v>170</v>
      </c>
      <c r="AP307">
        <v>53.684343922196078</v>
      </c>
      <c r="AQ307">
        <v>38.33532670918207</v>
      </c>
      <c r="AR307">
        <v>67.293612797916751</v>
      </c>
      <c r="AS307">
        <v>75.463459821316476</v>
      </c>
      <c r="AT307">
        <v>64.208919726047782</v>
      </c>
      <c r="AU307">
        <v>61.299546480070042</v>
      </c>
      <c r="AV307">
        <v>62.537272519950591</v>
      </c>
      <c r="AW307">
        <v>50.955582434410047</v>
      </c>
      <c r="AX307">
        <v>73.593201580844095</v>
      </c>
      <c r="AY307">
        <v>76.681278704525269</v>
      </c>
      <c r="AZ307">
        <v>52.530373843536459</v>
      </c>
      <c r="BA307">
        <v>2.175538286774489</v>
      </c>
      <c r="BB307">
        <v>48.682588586769462</v>
      </c>
      <c r="BC307">
        <v>84.046876688217907</v>
      </c>
      <c r="BD307">
        <v>77.947694889917472</v>
      </c>
      <c r="BE307">
        <v>68.817214680449538</v>
      </c>
      <c r="BF307">
        <v>60.713403132623867</v>
      </c>
      <c r="BG307">
        <v>75.315978642979275</v>
      </c>
      <c r="BH307">
        <v>66.596528123967019</v>
      </c>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row>
    <row r="308">
      <c r="A308" t="s">
        <v>405</v>
      </c>
      <c r="B308">
        <v>2010</v>
      </c>
      <c r="C308" t="s">
        <v>411</v>
      </c>
      <c r="D308">
        <v>151</v>
      </c>
      <c r="E308" t="s">
        <v>109</v>
      </c>
      <c r="F308" t="s">
        <v>49</v>
      </c>
      <c r="G308" t="s">
        <v>214</v>
      </c>
      <c r="H308">
        <v>28.681211274421489</v>
      </c>
      <c r="I308">
        <v>29.439888019887661</v>
      </c>
      <c r="J308">
        <v>23.59202222458174</v>
      </c>
      <c r="K308">
        <v>19.20800896090622</v>
      </c>
      <c r="L308">
        <v>8.2022021986093243</v>
      </c>
      <c r="M308">
        <v>26.563412414375829</v>
      </c>
      <c r="N308">
        <v>15.93942265098101</v>
      </c>
      <c r="O308">
        <v>9.7022681197557752</v>
      </c>
      <c r="P308">
        <v>2.330744623631186</v>
      </c>
      <c r="Q308">
        <v>0.58092634721869896</v>
      </c>
      <c r="R308">
        <v>30.505611098982499</v>
      </c>
      <c r="S308">
        <v>30.517880451549299</v>
      </c>
      <c r="T308">
        <v>24.62367830680029</v>
      </c>
      <c r="U308">
        <v>21.738836706941662</v>
      </c>
      <c r="V308">
        <v>15.01606484088825</v>
      </c>
      <c r="W308" t="s">
        <v>152</v>
      </c>
      <c r="X308" t="s">
        <v>310</v>
      </c>
      <c r="Y308" t="s">
        <v>154</v>
      </c>
      <c r="Z308" t="s">
        <v>155</v>
      </c>
      <c r="AA308" t="s">
        <v>156</v>
      </c>
      <c r="AB308" t="s">
        <v>157</v>
      </c>
      <c r="AC308" t="s">
        <v>311</v>
      </c>
      <c r="AD308" t="s">
        <v>159</v>
      </c>
      <c r="AE308" t="s">
        <v>160</v>
      </c>
      <c r="AF308" t="s">
        <v>162</v>
      </c>
      <c r="AG308" t="s">
        <v>163</v>
      </c>
      <c r="AH308" t="s">
        <v>164</v>
      </c>
      <c r="AI308" t="s">
        <v>312</v>
      </c>
      <c r="AJ308" t="s">
        <v>165</v>
      </c>
      <c r="AK308" t="s">
        <v>166</v>
      </c>
      <c r="AL308" t="s">
        <v>167</v>
      </c>
      <c r="AM308" t="s">
        <v>168</v>
      </c>
      <c r="AN308" t="s">
        <v>169</v>
      </c>
      <c r="AO308" t="s">
        <v>170</v>
      </c>
      <c r="AP308">
        <v>17.39379571519142</v>
      </c>
      <c r="AQ308">
        <v>20.699171870522179</v>
      </c>
      <c r="AR308">
        <v>19.88913608012248</v>
      </c>
      <c r="AS308">
        <v>15.297025492464559</v>
      </c>
      <c r="AT308">
        <v>16.039775385929069</v>
      </c>
      <c r="AU308">
        <v>29.381683357815739</v>
      </c>
      <c r="AV308">
        <v>13.635084895608349</v>
      </c>
      <c r="AW308">
        <v>18.687824726617428</v>
      </c>
      <c r="AX308">
        <v>15.243733669646369</v>
      </c>
      <c r="AY308">
        <v>16.655742041370619</v>
      </c>
      <c r="AZ308">
        <v>12.35824973112811</v>
      </c>
      <c r="BA308">
        <v>7.1731306602080647</v>
      </c>
      <c r="BB308">
        <v>15.28096644428182</v>
      </c>
      <c r="BC308">
        <v>16.17267177448301</v>
      </c>
      <c r="BD308">
        <v>10.52433889093046</v>
      </c>
      <c r="BE308">
        <v>12.051445345331519</v>
      </c>
      <c r="BF308">
        <v>18.81213338475343</v>
      </c>
      <c r="BG308">
        <v>12.56319365344295</v>
      </c>
      <c r="BH308">
        <v>35.958210363517701</v>
      </c>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row>
    <row r="309">
      <c r="A309" t="s">
        <v>405</v>
      </c>
      <c r="B309">
        <v>2010</v>
      </c>
      <c r="C309" t="s">
        <v>411</v>
      </c>
      <c r="D309">
        <v>152</v>
      </c>
      <c r="E309" t="s">
        <v>109</v>
      </c>
      <c r="F309" t="s">
        <v>48</v>
      </c>
      <c r="G309" t="s">
        <v>214</v>
      </c>
      <c r="H309">
        <v>71.318788725578543</v>
      </c>
      <c r="I309">
        <v>70.560111980112254</v>
      </c>
      <c r="J309">
        <v>76.407977775418061</v>
      </c>
      <c r="K309">
        <v>80.791991039094086</v>
      </c>
      <c r="L309">
        <v>91.797797801390701</v>
      </c>
      <c r="M309">
        <v>73.436587585624295</v>
      </c>
      <c r="N309">
        <v>84.060577349018956</v>
      </c>
      <c r="O309">
        <v>90.297731880244129</v>
      </c>
      <c r="P309">
        <v>97.66925537636881</v>
      </c>
      <c r="Q309">
        <v>99.419073652781307</v>
      </c>
      <c r="R309">
        <v>69.494388901017615</v>
      </c>
      <c r="S309">
        <v>69.482119548450655</v>
      </c>
      <c r="T309">
        <v>75.376321693199728</v>
      </c>
      <c r="U309">
        <v>78.261163293058274</v>
      </c>
      <c r="V309">
        <v>84.983935159111923</v>
      </c>
      <c r="W309" t="s">
        <v>152</v>
      </c>
      <c r="X309" t="s">
        <v>310</v>
      </c>
      <c r="Y309" t="s">
        <v>154</v>
      </c>
      <c r="Z309" t="s">
        <v>155</v>
      </c>
      <c r="AA309" t="s">
        <v>156</v>
      </c>
      <c r="AB309" t="s">
        <v>157</v>
      </c>
      <c r="AC309" t="s">
        <v>311</v>
      </c>
      <c r="AD309" t="s">
        <v>159</v>
      </c>
      <c r="AE309" t="s">
        <v>160</v>
      </c>
      <c r="AF309" t="s">
        <v>162</v>
      </c>
      <c r="AG309" t="s">
        <v>163</v>
      </c>
      <c r="AH309" t="s">
        <v>164</v>
      </c>
      <c r="AI309" t="s">
        <v>312</v>
      </c>
      <c r="AJ309" t="s">
        <v>165</v>
      </c>
      <c r="AK309" t="s">
        <v>166</v>
      </c>
      <c r="AL309" t="s">
        <v>167</v>
      </c>
      <c r="AM309" t="s">
        <v>168</v>
      </c>
      <c r="AN309" t="s">
        <v>169</v>
      </c>
      <c r="AO309" t="s">
        <v>170</v>
      </c>
      <c r="AP309">
        <v>82.60620428480857</v>
      </c>
      <c r="AQ309">
        <v>79.300828129477779</v>
      </c>
      <c r="AR309">
        <v>80.110863919877445</v>
      </c>
      <c r="AS309">
        <v>84.702974507535444</v>
      </c>
      <c r="AT309">
        <v>83.960224614070881</v>
      </c>
      <c r="AU309">
        <v>70.618316642184141</v>
      </c>
      <c r="AV309">
        <v>86.364915104391642</v>
      </c>
      <c r="AW309">
        <v>81.312175273382508</v>
      </c>
      <c r="AX309">
        <v>84.75626633035354</v>
      </c>
      <c r="AY309">
        <v>83.344257958629342</v>
      </c>
      <c r="AZ309">
        <v>87.641750268871874</v>
      </c>
      <c r="BA309">
        <v>92.826869339792026</v>
      </c>
      <c r="BB309">
        <v>84.71903355571817</v>
      </c>
      <c r="BC309">
        <v>83.827328225516922</v>
      </c>
      <c r="BD309">
        <v>89.47566110906952</v>
      </c>
      <c r="BE309">
        <v>87.948554654668584</v>
      </c>
      <c r="BF309">
        <v>81.18786661524652</v>
      </c>
      <c r="BG309">
        <v>87.436806346557091</v>
      </c>
      <c r="BH309">
        <v>64.041789636482406</v>
      </c>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row>
    <row r="310">
      <c r="A310" t="s">
        <v>405</v>
      </c>
      <c r="B310">
        <v>2010</v>
      </c>
      <c r="C310" t="s">
        <v>411</v>
      </c>
      <c r="D310">
        <v>153</v>
      </c>
      <c r="E310" t="s">
        <v>62</v>
      </c>
      <c r="F310" t="s">
        <v>194</v>
      </c>
      <c r="G310" t="s">
        <v>214</v>
      </c>
      <c r="H310">
        <v>0.019980316089820701</v>
      </c>
      <c r="I310">
        <v>0.060286006142878899</v>
      </c>
      <c r="J310">
        <v>0.33062536948774418</v>
      </c>
      <c r="K310">
        <v>2.5211856933276611</v>
      </c>
      <c r="L310">
        <v>34.637370888650807</v>
      </c>
      <c r="M310">
        <v>5.8978043609276014</v>
      </c>
      <c r="N310">
        <v>23.60634115176623</v>
      </c>
      <c r="O310">
        <v>40.645637693590338</v>
      </c>
      <c r="P310">
        <v>59.540202757549963</v>
      </c>
      <c r="Q310">
        <v>75.427093998534687</v>
      </c>
      <c r="R310">
        <v>0.024306672588344898</v>
      </c>
      <c r="S310">
        <v>0.018445227044332001</v>
      </c>
      <c r="T310">
        <v>0.076779641465579598</v>
      </c>
      <c r="U310">
        <v>0.073783738571892105</v>
      </c>
      <c r="V310">
        <v>1.063500600912346</v>
      </c>
      <c r="W310" t="s">
        <v>152</v>
      </c>
      <c r="X310" t="s">
        <v>310</v>
      </c>
      <c r="Y310" t="s">
        <v>154</v>
      </c>
      <c r="Z310" t="s">
        <v>155</v>
      </c>
      <c r="AA310" t="s">
        <v>156</v>
      </c>
      <c r="AB310" t="s">
        <v>157</v>
      </c>
      <c r="AC310" t="s">
        <v>311</v>
      </c>
      <c r="AD310" t="s">
        <v>159</v>
      </c>
      <c r="AE310" t="s">
        <v>160</v>
      </c>
      <c r="AF310" t="s">
        <v>162</v>
      </c>
      <c r="AG310" t="s">
        <v>163</v>
      </c>
      <c r="AH310" t="s">
        <v>164</v>
      </c>
      <c r="AI310" t="s">
        <v>312</v>
      </c>
      <c r="AJ310" t="s">
        <v>165</v>
      </c>
      <c r="AK310" t="s">
        <v>166</v>
      </c>
      <c r="AL310" t="s">
        <v>167</v>
      </c>
      <c r="AM310" t="s">
        <v>168</v>
      </c>
      <c r="AN310" t="s">
        <v>169</v>
      </c>
      <c r="AO310" t="s">
        <v>170</v>
      </c>
      <c r="AP310">
        <v>1.2778368275262251</v>
      </c>
      <c r="AQ310">
        <v>0.83099767127016788</v>
      </c>
      <c r="AR310">
        <v>0.25589496509396448</v>
      </c>
      <c r="AS310">
        <v>0</v>
      </c>
      <c r="AT310">
        <v>1.5499481734977969</v>
      </c>
      <c r="AU310">
        <v>1.0444813124470651</v>
      </c>
      <c r="AV310">
        <v>0.72544745653380116</v>
      </c>
      <c r="AW310">
        <v>1.987665422310505</v>
      </c>
      <c r="AX310">
        <v>0.2312568326469113</v>
      </c>
      <c r="AY310">
        <v>0.022875417351452699</v>
      </c>
      <c r="AZ310">
        <v>0.77197125299891023</v>
      </c>
      <c r="BA310">
        <v>72.536740383242929</v>
      </c>
      <c r="BB310">
        <v>6.5050517961724248</v>
      </c>
      <c r="BC310">
        <v>0.2391978100162776</v>
      </c>
      <c r="BD310">
        <v>0.029534982678474798</v>
      </c>
      <c r="BE310">
        <v>0.67474135149147174</v>
      </c>
      <c r="BF310">
        <v>0.2278410930359934</v>
      </c>
      <c r="BG310">
        <v>0.8841653041716151</v>
      </c>
      <c r="BH310">
        <v>0.19956521153376339</v>
      </c>
      <c r="BI310">
        <v>3.012222</v>
      </c>
      <c r="BJ310">
        <v>9.0889819999999997</v>
      </c>
      <c r="BK310">
        <v>49.842516000000003</v>
      </c>
      <c r="BL310">
        <v>380.3384549999999</v>
      </c>
      <c r="BM310">
        <v>5215.1222390000103</v>
      </c>
      <c r="BN310">
        <v>158.31088199999999</v>
      </c>
      <c r="BO310">
        <v>629.73785399999986</v>
      </c>
      <c r="BP310">
        <v>1091.6627170000011</v>
      </c>
      <c r="BQ310">
        <v>1600.034371</v>
      </c>
      <c r="BR310">
        <v>2021.900673000001</v>
      </c>
      <c r="BS310">
        <v>3.012222</v>
      </c>
      <c r="BT310">
        <v>2.2863259999999999</v>
      </c>
      <c r="BU310">
        <v>9.5116420000000002</v>
      </c>
      <c r="BV310">
        <v>9.1453039999999994</v>
      </c>
      <c r="BW310">
        <v>131.802423</v>
      </c>
      <c r="BX310">
        <v>40.627149000000003</v>
      </c>
      <c r="BY310">
        <v>46.311110000000014</v>
      </c>
      <c r="BZ310">
        <v>22.508257</v>
      </c>
      <c r="CA310">
        <v>0</v>
      </c>
      <c r="CB310">
        <v>67.074878000000012</v>
      </c>
      <c r="CC310">
        <v>41.282034000000003</v>
      </c>
      <c r="CD310">
        <v>26.670634</v>
      </c>
      <c r="CE310">
        <v>145.49491300000011</v>
      </c>
      <c r="CF310">
        <v>4.228021</v>
      </c>
      <c r="CG310">
        <v>0.26507999999999998</v>
      </c>
      <c r="CH310">
        <v>7.8675379999999997</v>
      </c>
      <c r="CI310">
        <v>5080.5655610000058</v>
      </c>
      <c r="CJ310">
        <v>106.12988199999999</v>
      </c>
      <c r="CK310">
        <v>4.1434689999999996</v>
      </c>
      <c r="CL310">
        <v>1.7335290000000001</v>
      </c>
      <c r="CM310">
        <v>15.782226</v>
      </c>
      <c r="CN310">
        <v>11.250676</v>
      </c>
      <c r="CO310">
        <v>25.205265000000001</v>
      </c>
      <c r="CP310">
        <v>10.264192</v>
      </c>
    </row>
    <row r="311">
      <c r="A311" t="s">
        <v>405</v>
      </c>
      <c r="B311">
        <v>2010</v>
      </c>
      <c r="C311" t="s">
        <v>411</v>
      </c>
      <c r="D311">
        <v>154</v>
      </c>
      <c r="E311" t="s">
        <v>62</v>
      </c>
      <c r="F311" t="s">
        <v>195</v>
      </c>
      <c r="G311" t="s">
        <v>214</v>
      </c>
      <c r="H311">
        <v>5.7641949577261844</v>
      </c>
      <c r="I311">
        <v>14.52450266188672</v>
      </c>
      <c r="J311">
        <v>26.21310380375364</v>
      </c>
      <c r="K311">
        <v>54.76010904103611</v>
      </c>
      <c r="L311">
        <v>58.279111827585197</v>
      </c>
      <c r="M311">
        <v>42.734819445459017</v>
      </c>
      <c r="N311">
        <v>65.292047026215556</v>
      </c>
      <c r="O311">
        <v>55.73145197416882</v>
      </c>
      <c r="P311">
        <v>39.422780456806393</v>
      </c>
      <c r="Q311">
        <v>24.49136527001259</v>
      </c>
      <c r="R311">
        <v>5.0221839228364598</v>
      </c>
      <c r="S311">
        <v>11.47835766934031</v>
      </c>
      <c r="T311">
        <v>19.881025537164639</v>
      </c>
      <c r="U311">
        <v>37.356384862096682</v>
      </c>
      <c r="V311">
        <v>71.056285881725245</v>
      </c>
      <c r="W311" t="s">
        <v>152</v>
      </c>
      <c r="X311" t="s">
        <v>310</v>
      </c>
      <c r="Y311" t="s">
        <v>154</v>
      </c>
      <c r="Z311" t="s">
        <v>155</v>
      </c>
      <c r="AA311" t="s">
        <v>156</v>
      </c>
      <c r="AB311" t="s">
        <v>157</v>
      </c>
      <c r="AC311" t="s">
        <v>311</v>
      </c>
      <c r="AD311" t="s">
        <v>159</v>
      </c>
      <c r="AE311" t="s">
        <v>160</v>
      </c>
      <c r="AF311" t="s">
        <v>162</v>
      </c>
      <c r="AG311" t="s">
        <v>163</v>
      </c>
      <c r="AH311" t="s">
        <v>164</v>
      </c>
      <c r="AI311" t="s">
        <v>312</v>
      </c>
      <c r="AJ311" t="s">
        <v>165</v>
      </c>
      <c r="AK311" t="s">
        <v>166</v>
      </c>
      <c r="AL311" t="s">
        <v>167</v>
      </c>
      <c r="AM311" t="s">
        <v>168</v>
      </c>
      <c r="AN311" t="s">
        <v>169</v>
      </c>
      <c r="AO311" t="s">
        <v>170</v>
      </c>
      <c r="AP311">
        <v>44.779460507057919</v>
      </c>
      <c r="AQ311">
        <v>57.894827422448607</v>
      </c>
      <c r="AR311">
        <v>28.335202205877849</v>
      </c>
      <c r="AS311">
        <v>23.318289684833569</v>
      </c>
      <c r="AT311">
        <v>31.868737227176201</v>
      </c>
      <c r="AU311">
        <v>23.110733690731848</v>
      </c>
      <c r="AV311">
        <v>29.976548818716331</v>
      </c>
      <c r="AW311">
        <v>46.421437472834519</v>
      </c>
      <c r="AX311">
        <v>22.483404295190152</v>
      </c>
      <c r="AY311">
        <v>14.2606990535274</v>
      </c>
      <c r="AZ311">
        <v>30.631896752220982</v>
      </c>
      <c r="BA311">
        <v>25.3283826821399</v>
      </c>
      <c r="BB311">
        <v>42.095768572494393</v>
      </c>
      <c r="BC311">
        <v>10.73234303675369</v>
      </c>
      <c r="BD311">
        <v>21.012152096604741</v>
      </c>
      <c r="BE311">
        <v>30.507089440745659</v>
      </c>
      <c r="BF311">
        <v>33.483180978742752</v>
      </c>
      <c r="BG311">
        <v>20.446897101669371</v>
      </c>
      <c r="BH311">
        <v>32.779452270889323</v>
      </c>
      <c r="BI311">
        <v>869.00701600000036</v>
      </c>
      <c r="BJ311">
        <v>2189.7775569999999</v>
      </c>
      <c r="BK311">
        <v>3951.684190999998</v>
      </c>
      <c r="BL311">
        <v>8260.9445720000003</v>
      </c>
      <c r="BM311">
        <v>8774.7044409999908</v>
      </c>
      <c r="BN311">
        <v>1147.1026409999999</v>
      </c>
      <c r="BO311">
        <v>1741.7724040000021</v>
      </c>
      <c r="BP311">
        <v>1496.838325999998</v>
      </c>
      <c r="BQ311">
        <v>1059.4153329999999</v>
      </c>
      <c r="BR311">
        <v>656.51618400000007</v>
      </c>
      <c r="BS311">
        <v>622.37777900000003</v>
      </c>
      <c r="BT311">
        <v>1422.7673919999991</v>
      </c>
      <c r="BU311">
        <v>2462.9080560000011</v>
      </c>
      <c r="BV311">
        <v>4630.227507000006</v>
      </c>
      <c r="BW311">
        <v>8806.1921549999934</v>
      </c>
      <c r="BX311">
        <v>1423.7043220000021</v>
      </c>
      <c r="BY311">
        <v>3226.4515460000021</v>
      </c>
      <c r="BZ311">
        <v>2492.335138999998</v>
      </c>
      <c r="CA311">
        <v>706.70375500000011</v>
      </c>
      <c r="CB311">
        <v>1379.1375079999989</v>
      </c>
      <c r="CC311">
        <v>913.42763400000013</v>
      </c>
      <c r="CD311">
        <v>1102.069564000001</v>
      </c>
      <c r="CE311">
        <v>3397.9979380000041</v>
      </c>
      <c r="CF311">
        <v>411.05944600000038</v>
      </c>
      <c r="CG311">
        <v>165.25277099999991</v>
      </c>
      <c r="CH311">
        <v>312.18469700000003</v>
      </c>
      <c r="CI311">
        <v>1774.0321400000009</v>
      </c>
      <c r="CJ311">
        <v>686.79221799999937</v>
      </c>
      <c r="CK311">
        <v>185.90943899999999</v>
      </c>
      <c r="CL311">
        <v>1233.2891950000001</v>
      </c>
      <c r="CM311">
        <v>713.5619880000005</v>
      </c>
      <c r="CN311">
        <v>1653.3822569999991</v>
      </c>
      <c r="CO311">
        <v>582.88812899999994</v>
      </c>
      <c r="CP311">
        <v>1685.9380909999979</v>
      </c>
    </row>
    <row r="312">
      <c r="A312" t="s">
        <v>405</v>
      </c>
      <c r="B312">
        <v>2010</v>
      </c>
      <c r="C312" t="s">
        <v>411</v>
      </c>
      <c r="D312">
        <v>155</v>
      </c>
      <c r="E312" t="s">
        <v>62</v>
      </c>
      <c r="F312" t="s">
        <v>196</v>
      </c>
      <c r="G312" t="s">
        <v>214</v>
      </c>
      <c r="H312">
        <v>0.77703737427669028</v>
      </c>
      <c r="I312">
        <v>1.573466768761181</v>
      </c>
      <c r="J312">
        <v>1.3629537915212551</v>
      </c>
      <c r="K312">
        <v>1.165489281168594</v>
      </c>
      <c r="L312">
        <v>0.85184468472237918</v>
      </c>
      <c r="M312">
        <v>1.117506994886091</v>
      </c>
      <c r="N312">
        <v>1.472039344625774</v>
      </c>
      <c r="O312">
        <v>1.1434105919610511</v>
      </c>
      <c r="P312">
        <v>0.8568994846686252</v>
      </c>
      <c r="Q312">
        <v>0.081540731452834803</v>
      </c>
      <c r="R312">
        <v>0.87790183051362081</v>
      </c>
      <c r="S312">
        <v>1.32248965178561</v>
      </c>
      <c r="T312">
        <v>1.132232381352321</v>
      </c>
      <c r="U312">
        <v>1.4666693076359929</v>
      </c>
      <c r="V312">
        <v>1.1615454686812841</v>
      </c>
      <c r="W312" t="s">
        <v>152</v>
      </c>
      <c r="X312" t="s">
        <v>310</v>
      </c>
      <c r="Y312" t="s">
        <v>154</v>
      </c>
      <c r="Z312" t="s">
        <v>155</v>
      </c>
      <c r="AA312" t="s">
        <v>156</v>
      </c>
      <c r="AB312" t="s">
        <v>157</v>
      </c>
      <c r="AC312" t="s">
        <v>311</v>
      </c>
      <c r="AD312" t="s">
        <v>159</v>
      </c>
      <c r="AE312" t="s">
        <v>160</v>
      </c>
      <c r="AF312" t="s">
        <v>162</v>
      </c>
      <c r="AG312" t="s">
        <v>163</v>
      </c>
      <c r="AH312" t="s">
        <v>164</v>
      </c>
      <c r="AI312" t="s">
        <v>312</v>
      </c>
      <c r="AJ312" t="s">
        <v>165</v>
      </c>
      <c r="AK312" t="s">
        <v>166</v>
      </c>
      <c r="AL312" t="s">
        <v>167</v>
      </c>
      <c r="AM312" t="s">
        <v>168</v>
      </c>
      <c r="AN312" t="s">
        <v>169</v>
      </c>
      <c r="AO312" t="s">
        <v>170</v>
      </c>
      <c r="AP312">
        <v>0.0243494850794896</v>
      </c>
      <c r="AQ312">
        <v>1.7884105652580871</v>
      </c>
      <c r="AR312">
        <v>2.3264688419123432</v>
      </c>
      <c r="AS312">
        <v>0.49768541632797503</v>
      </c>
      <c r="AT312">
        <v>0.099625396382664405</v>
      </c>
      <c r="AU312">
        <v>0.18864799105965199</v>
      </c>
      <c r="AV312">
        <v>0.6467242976569918</v>
      </c>
      <c r="AW312">
        <v>0.36436929705284637</v>
      </c>
      <c r="AX312">
        <v>0.41230930336595689</v>
      </c>
      <c r="AY312">
        <v>4.655126978802766</v>
      </c>
      <c r="AZ312">
        <v>0.53652660377688166</v>
      </c>
      <c r="BA312">
        <v>0.10808345975273689</v>
      </c>
      <c r="BB312">
        <v>0.45019850650697341</v>
      </c>
      <c r="BC312">
        <v>3.60768363979476</v>
      </c>
      <c r="BD312">
        <v>0.71678309242145566</v>
      </c>
      <c r="BE312">
        <v>0</v>
      </c>
      <c r="BF312">
        <v>5.2858213121139137</v>
      </c>
      <c r="BG312">
        <v>0.923397837182516</v>
      </c>
      <c r="BH312">
        <v>0.15121749646599059</v>
      </c>
      <c r="BI312">
        <v>117.145748</v>
      </c>
      <c r="BJ312">
        <v>237.22273300000001</v>
      </c>
      <c r="BK312">
        <v>205.4683409999999</v>
      </c>
      <c r="BL312">
        <v>175.822191</v>
      </c>
      <c r="BM312">
        <v>128.25667899999999</v>
      </c>
      <c r="BN312">
        <v>29.99650500000001</v>
      </c>
      <c r="BO312">
        <v>39.26906300000001</v>
      </c>
      <c r="BP312">
        <v>30.709782999999991</v>
      </c>
      <c r="BQ312">
        <v>23.027611</v>
      </c>
      <c r="BR312">
        <v>2.1857829999999998</v>
      </c>
      <c r="BS312">
        <v>108.79461999999999</v>
      </c>
      <c r="BT312">
        <v>163.925468</v>
      </c>
      <c r="BU312">
        <v>140.26360199999999</v>
      </c>
      <c r="BV312">
        <v>181.78987599999991</v>
      </c>
      <c r="BW312">
        <v>143.95338100000001</v>
      </c>
      <c r="BX312">
        <v>0.77415999999999996</v>
      </c>
      <c r="BY312">
        <v>99.667281000000003</v>
      </c>
      <c r="BZ312">
        <v>204.63379800000001</v>
      </c>
      <c r="CA312">
        <v>15.083273999999999</v>
      </c>
      <c r="CB312">
        <v>4.3113450000000002</v>
      </c>
      <c r="CC312">
        <v>7.4561149999999996</v>
      </c>
      <c r="CD312">
        <v>23.776425</v>
      </c>
      <c r="CE312">
        <v>26.671430000000001</v>
      </c>
      <c r="CF312">
        <v>7.5381660000000004</v>
      </c>
      <c r="CG312">
        <v>53.943543000000012</v>
      </c>
      <c r="CH312">
        <v>5.4680060000000008</v>
      </c>
      <c r="CI312">
        <v>7.5703030000000009</v>
      </c>
      <c r="CJ312">
        <v>7.3449859999999996</v>
      </c>
      <c r="CK312">
        <v>62.493571000000003</v>
      </c>
      <c r="CL312">
        <v>42.070932999999997</v>
      </c>
      <c r="CM312">
        <v>0</v>
      </c>
      <c r="CN312">
        <v>261.01113800000002</v>
      </c>
      <c r="CO312">
        <v>26.323682999999999</v>
      </c>
      <c r="CP312">
        <v>7.7775350000000003</v>
      </c>
    </row>
    <row r="313">
      <c r="A313" t="s">
        <v>405</v>
      </c>
      <c r="B313">
        <v>2010</v>
      </c>
      <c r="C313" t="s">
        <v>411</v>
      </c>
      <c r="D313">
        <v>156</v>
      </c>
      <c r="E313" t="s">
        <v>62</v>
      </c>
      <c r="F313" t="s">
        <v>197</v>
      </c>
      <c r="G313" t="s">
        <v>214</v>
      </c>
      <c r="H313">
        <v>0.0062689259744101002</v>
      </c>
      <c r="I313">
        <v>0</v>
      </c>
      <c r="J313">
        <v>0.16297292519346751</v>
      </c>
      <c r="K313">
        <v>0.2017199759481885</v>
      </c>
      <c r="L313">
        <v>0.3711503428033367</v>
      </c>
      <c r="M313">
        <v>0.52320844335563577</v>
      </c>
      <c r="N313">
        <v>0.13159633519132649</v>
      </c>
      <c r="O313">
        <v>0</v>
      </c>
      <c r="P313">
        <v>0.035576553591028702</v>
      </c>
      <c r="Q313">
        <v>0</v>
      </c>
      <c r="R313">
        <v>0</v>
      </c>
      <c r="S313">
        <v>0.0076247149704802</v>
      </c>
      <c r="T313">
        <v>0.080812403371516198</v>
      </c>
      <c r="U313">
        <v>0.19461144160581351</v>
      </c>
      <c r="V313">
        <v>0.46991273030044489</v>
      </c>
      <c r="W313" t="s">
        <v>152</v>
      </c>
      <c r="X313" t="s">
        <v>310</v>
      </c>
      <c r="Y313" t="s">
        <v>154</v>
      </c>
      <c r="Z313" t="s">
        <v>155</v>
      </c>
      <c r="AA313" t="s">
        <v>156</v>
      </c>
      <c r="AB313" t="s">
        <v>157</v>
      </c>
      <c r="AC313" t="s">
        <v>311</v>
      </c>
      <c r="AD313" t="s">
        <v>159</v>
      </c>
      <c r="AE313" t="s">
        <v>160</v>
      </c>
      <c r="AF313" t="s">
        <v>162</v>
      </c>
      <c r="AG313" t="s">
        <v>163</v>
      </c>
      <c r="AH313" t="s">
        <v>164</v>
      </c>
      <c r="AI313" t="s">
        <v>312</v>
      </c>
      <c r="AJ313" t="s">
        <v>165</v>
      </c>
      <c r="AK313" t="s">
        <v>166</v>
      </c>
      <c r="AL313" t="s">
        <v>167</v>
      </c>
      <c r="AM313" t="s">
        <v>168</v>
      </c>
      <c r="AN313" t="s">
        <v>169</v>
      </c>
      <c r="AO313" t="s">
        <v>170</v>
      </c>
      <c r="AP313">
        <v>0</v>
      </c>
      <c r="AQ313">
        <v>0.44381687435004202</v>
      </c>
      <c r="AR313">
        <v>0</v>
      </c>
      <c r="AS313">
        <v>0</v>
      </c>
      <c r="AT313">
        <v>0</v>
      </c>
      <c r="AU313">
        <v>0</v>
      </c>
      <c r="AV313">
        <v>0.14651196012682591</v>
      </c>
      <c r="AW313">
        <v>0.86553661501210777</v>
      </c>
      <c r="AX313">
        <v>0</v>
      </c>
      <c r="AY313">
        <v>0</v>
      </c>
      <c r="AZ313">
        <v>0.52660469922020869</v>
      </c>
      <c r="BA313">
        <v>0</v>
      </c>
      <c r="BB313">
        <v>0.27333310444368158</v>
      </c>
      <c r="BC313">
        <v>0.0545595611422178</v>
      </c>
      <c r="BD313">
        <v>0.12911537942665649</v>
      </c>
      <c r="BE313">
        <v>0</v>
      </c>
      <c r="BF313">
        <v>0</v>
      </c>
      <c r="BG313">
        <v>0</v>
      </c>
      <c r="BH313">
        <v>0</v>
      </c>
      <c r="BI313">
        <v>0.94510000000000005</v>
      </c>
      <c r="BJ313">
        <v>0</v>
      </c>
      <c r="BK313">
        <v>24.568534</v>
      </c>
      <c r="BL313">
        <v>30.430866000000002</v>
      </c>
      <c r="BM313">
        <v>55.881678000000001</v>
      </c>
      <c r="BN313">
        <v>14.044140000000001</v>
      </c>
      <c r="BO313">
        <v>3.510548</v>
      </c>
      <c r="BP313">
        <v>0</v>
      </c>
      <c r="BQ313">
        <v>0.95605499999999999</v>
      </c>
      <c r="BR313">
        <v>0</v>
      </c>
      <c r="BS313">
        <v>0</v>
      </c>
      <c r="BT313">
        <v>0.94510000000000005</v>
      </c>
      <c r="BU313">
        <v>10.011229999999999</v>
      </c>
      <c r="BV313">
        <v>24.121586000000001</v>
      </c>
      <c r="BW313">
        <v>58.237519000000013</v>
      </c>
      <c r="BX313">
        <v>0</v>
      </c>
      <c r="BY313">
        <v>24.733706000000002</v>
      </c>
      <c r="BZ313">
        <v>0</v>
      </c>
      <c r="CA313">
        <v>0</v>
      </c>
      <c r="CB313">
        <v>0</v>
      </c>
      <c r="CC313">
        <v>0</v>
      </c>
      <c r="CD313">
        <v>5.3864229999999997</v>
      </c>
      <c r="CE313">
        <v>63.356324000000001</v>
      </c>
      <c r="CF313">
        <v>0</v>
      </c>
      <c r="CG313">
        <v>0</v>
      </c>
      <c r="CH313">
        <v>5.3668870000000002</v>
      </c>
      <c r="CI313">
        <v>0</v>
      </c>
      <c r="CJ313">
        <v>4.4594279999999999</v>
      </c>
      <c r="CK313">
        <v>0.94510000000000005</v>
      </c>
      <c r="CL313">
        <v>7.5783100000000001</v>
      </c>
      <c r="CM313">
        <v>0</v>
      </c>
      <c r="CN313">
        <v>0</v>
      </c>
      <c r="CO313">
        <v>0</v>
      </c>
      <c r="CP313">
        <v>0</v>
      </c>
    </row>
    <row r="314">
      <c r="A314" t="s">
        <v>405</v>
      </c>
      <c r="B314">
        <v>2010</v>
      </c>
      <c r="C314" t="s">
        <v>411</v>
      </c>
      <c r="D314">
        <v>157</v>
      </c>
      <c r="E314" t="s">
        <v>62</v>
      </c>
      <c r="F314" t="s">
        <v>198</v>
      </c>
      <c r="G314" t="s">
        <v>214</v>
      </c>
      <c r="H314">
        <v>0.052795924799866202</v>
      </c>
      <c r="I314">
        <v>0.055056574433682101</v>
      </c>
      <c r="J314">
        <v>0.070433545782508405</v>
      </c>
      <c r="K314">
        <v>0.053501959936150499</v>
      </c>
      <c r="L314">
        <v>0.056189538095069803</v>
      </c>
      <c r="M314">
        <v>0.094892762906283207</v>
      </c>
      <c r="N314">
        <v>0</v>
      </c>
      <c r="O314">
        <v>0</v>
      </c>
      <c r="P314">
        <v>0</v>
      </c>
      <c r="Q314">
        <v>0</v>
      </c>
      <c r="R314">
        <v>0.064227875692268094</v>
      </c>
      <c r="S314">
        <v>0</v>
      </c>
      <c r="T314">
        <v>0.15271413425106761</v>
      </c>
      <c r="U314">
        <v>0</v>
      </c>
      <c r="V314">
        <v>0.11283623504943401</v>
      </c>
      <c r="W314" t="s">
        <v>152</v>
      </c>
      <c r="X314" t="s">
        <v>310</v>
      </c>
      <c r="Y314" t="s">
        <v>154</v>
      </c>
      <c r="Z314" t="s">
        <v>155</v>
      </c>
      <c r="AA314" t="s">
        <v>156</v>
      </c>
      <c r="AB314" t="s">
        <v>157</v>
      </c>
      <c r="AC314" t="s">
        <v>311</v>
      </c>
      <c r="AD314" t="s">
        <v>159</v>
      </c>
      <c r="AE314" t="s">
        <v>160</v>
      </c>
      <c r="AF314" t="s">
        <v>162</v>
      </c>
      <c r="AG314" t="s">
        <v>163</v>
      </c>
      <c r="AH314" t="s">
        <v>164</v>
      </c>
      <c r="AI314" t="s">
        <v>312</v>
      </c>
      <c r="AJ314" t="s">
        <v>165</v>
      </c>
      <c r="AK314" t="s">
        <v>166</v>
      </c>
      <c r="AL314" t="s">
        <v>167</v>
      </c>
      <c r="AM314" t="s">
        <v>168</v>
      </c>
      <c r="AN314" t="s">
        <v>169</v>
      </c>
      <c r="AO314" t="s">
        <v>170</v>
      </c>
      <c r="AP314">
        <v>0</v>
      </c>
      <c r="AQ314">
        <v>0</v>
      </c>
      <c r="AR314">
        <v>0.024413110490272699</v>
      </c>
      <c r="AS314">
        <v>0</v>
      </c>
      <c r="AT314">
        <v>0</v>
      </c>
      <c r="AU314">
        <v>0.12592302076243489</v>
      </c>
      <c r="AV314">
        <v>0</v>
      </c>
      <c r="AW314">
        <v>0</v>
      </c>
      <c r="AX314">
        <v>0</v>
      </c>
      <c r="AY314">
        <v>0.25737951186389513</v>
      </c>
      <c r="AZ314">
        <v>0</v>
      </c>
      <c r="BA314">
        <v>0</v>
      </c>
      <c r="BB314">
        <v>0.91417746539614975</v>
      </c>
      <c r="BC314">
        <v>0.12879791487870351</v>
      </c>
      <c r="BD314">
        <v>0</v>
      </c>
      <c r="BE314">
        <v>0</v>
      </c>
      <c r="BF314">
        <v>0.1680975384609579</v>
      </c>
      <c r="BG314">
        <v>0</v>
      </c>
      <c r="BH314">
        <v>0.15274337183944131</v>
      </c>
      <c r="BI314">
        <v>7.9594860000000001</v>
      </c>
      <c r="BJ314">
        <v>8.3005700000000004</v>
      </c>
      <c r="BK314">
        <v>10.618015</v>
      </c>
      <c r="BL314">
        <v>8.0711440000000003</v>
      </c>
      <c r="BM314">
        <v>8.4600910000000002</v>
      </c>
      <c r="BN314">
        <v>2.5471439999999999</v>
      </c>
      <c r="BO314">
        <v>0</v>
      </c>
      <c r="BP314">
        <v>0</v>
      </c>
      <c r="BQ314">
        <v>0</v>
      </c>
      <c r="BR314">
        <v>0</v>
      </c>
      <c r="BS314">
        <v>7.9594860000000001</v>
      </c>
      <c r="BT314">
        <v>0</v>
      </c>
      <c r="BU314">
        <v>18.918585</v>
      </c>
      <c r="BV314">
        <v>0</v>
      </c>
      <c r="BW314">
        <v>13.984090999999999</v>
      </c>
      <c r="BX314">
        <v>0</v>
      </c>
      <c r="BY314">
        <v>0</v>
      </c>
      <c r="BZ314">
        <v>2.1473520000000001</v>
      </c>
      <c r="CA314">
        <v>0</v>
      </c>
      <c r="CB314">
        <v>0</v>
      </c>
      <c r="CC314">
        <v>4.9769759999999996</v>
      </c>
      <c r="CD314">
        <v>0</v>
      </c>
      <c r="CE314">
        <v>0</v>
      </c>
      <c r="CF314">
        <v>0</v>
      </c>
      <c r="CG314">
        <v>2.98251</v>
      </c>
      <c r="CH314">
        <v>0</v>
      </c>
      <c r="CI314">
        <v>0</v>
      </c>
      <c r="CJ314">
        <v>14.9148</v>
      </c>
      <c r="CK314">
        <v>2.2310829999999999</v>
      </c>
      <c r="CL314">
        <v>0</v>
      </c>
      <c r="CM314">
        <v>0</v>
      </c>
      <c r="CN314">
        <v>8.3005700000000004</v>
      </c>
      <c r="CO314">
        <v>0</v>
      </c>
      <c r="CP314">
        <v>7.8560150000000002</v>
      </c>
    </row>
    <row r="315">
      <c r="A315" t="s">
        <v>405</v>
      </c>
      <c r="B315">
        <v>2010</v>
      </c>
      <c r="C315" t="s">
        <v>411</v>
      </c>
      <c r="D315">
        <v>158</v>
      </c>
      <c r="E315" t="s">
        <v>62</v>
      </c>
      <c r="F315" t="s">
        <v>318</v>
      </c>
      <c r="G315" t="s">
        <v>214</v>
      </c>
      <c r="H315">
        <v>0.28043498755363072</v>
      </c>
      <c r="I315">
        <v>0.27994000023919918</v>
      </c>
      <c r="J315">
        <v>0.17103395285623951</v>
      </c>
      <c r="K315">
        <v>0.090098377738199203</v>
      </c>
      <c r="L315">
        <v>0.0033489534324958</v>
      </c>
      <c r="M315">
        <v>0.19032009168514449</v>
      </c>
      <c r="N315">
        <v>0.011319266785234899</v>
      </c>
      <c r="O315">
        <v>0.018773884621214099</v>
      </c>
      <c r="P315">
        <v>0</v>
      </c>
      <c r="Q315">
        <v>0</v>
      </c>
      <c r="R315">
        <v>0.17130946912782541</v>
      </c>
      <c r="S315">
        <v>0.41676150690824137</v>
      </c>
      <c r="T315">
        <v>0.13585675229523941</v>
      </c>
      <c r="U315">
        <v>0.2063029153402251</v>
      </c>
      <c r="V315">
        <v>0.025491455183005999</v>
      </c>
      <c r="W315" t="s">
        <v>152</v>
      </c>
      <c r="X315" t="s">
        <v>310</v>
      </c>
      <c r="Y315" t="s">
        <v>154</v>
      </c>
      <c r="Z315" t="s">
        <v>155</v>
      </c>
      <c r="AA315" t="s">
        <v>156</v>
      </c>
      <c r="AB315" t="s">
        <v>157</v>
      </c>
      <c r="AC315" t="s">
        <v>311</v>
      </c>
      <c r="AD315" t="s">
        <v>159</v>
      </c>
      <c r="AE315" t="s">
        <v>160</v>
      </c>
      <c r="AF315" t="s">
        <v>162</v>
      </c>
      <c r="AG315" t="s">
        <v>163</v>
      </c>
      <c r="AH315" t="s">
        <v>164</v>
      </c>
      <c r="AI315" t="s">
        <v>312</v>
      </c>
      <c r="AJ315" t="s">
        <v>165</v>
      </c>
      <c r="AK315" t="s">
        <v>166</v>
      </c>
      <c r="AL315" t="s">
        <v>167</v>
      </c>
      <c r="AM315" t="s">
        <v>168</v>
      </c>
      <c r="AN315" t="s">
        <v>169</v>
      </c>
      <c r="AO315" t="s">
        <v>170</v>
      </c>
      <c r="AP315">
        <v>0</v>
      </c>
      <c r="AQ315">
        <v>0</v>
      </c>
      <c r="AR315">
        <v>0.27775751132046478</v>
      </c>
      <c r="AS315">
        <v>0</v>
      </c>
      <c r="AT315">
        <v>0.094060962557365999</v>
      </c>
      <c r="AU315">
        <v>0.92299853540927823</v>
      </c>
      <c r="AV315">
        <v>0.33607100884968572</v>
      </c>
      <c r="AW315">
        <v>0</v>
      </c>
      <c r="AX315">
        <v>0</v>
      </c>
      <c r="AY315">
        <v>1.160443481059642</v>
      </c>
      <c r="AZ315">
        <v>0</v>
      </c>
      <c r="BA315">
        <v>0</v>
      </c>
      <c r="BB315">
        <v>0.0680480783378032</v>
      </c>
      <c r="BC315">
        <v>0.029074802255751899</v>
      </c>
      <c r="BD315">
        <v>0.14622485263436821</v>
      </c>
      <c r="BE315">
        <v>0</v>
      </c>
      <c r="BF315">
        <v>0</v>
      </c>
      <c r="BG315">
        <v>0.82019973019332881</v>
      </c>
      <c r="BH315">
        <v>0</v>
      </c>
      <c r="BI315">
        <v>42.278232000000003</v>
      </c>
      <c r="BJ315">
        <v>42.204979000000002</v>
      </c>
      <c r="BK315">
        <v>25.783752</v>
      </c>
      <c r="BL315">
        <v>13.591969000000001</v>
      </c>
      <c r="BM315">
        <v>0.50422999999999996</v>
      </c>
      <c r="BN315">
        <v>5.1086369999999999</v>
      </c>
      <c r="BO315">
        <v>0.30196000000000001</v>
      </c>
      <c r="BP315">
        <v>0.50422999999999996</v>
      </c>
      <c r="BQ315">
        <v>0</v>
      </c>
      <c r="BR315">
        <v>0</v>
      </c>
      <c r="BS315">
        <v>21.229649999999999</v>
      </c>
      <c r="BT315">
        <v>51.658495000000002</v>
      </c>
      <c r="BU315">
        <v>16.830252999999999</v>
      </c>
      <c r="BV315">
        <v>25.570713999999999</v>
      </c>
      <c r="BW315">
        <v>3.1592229999999999</v>
      </c>
      <c r="BX315">
        <v>0</v>
      </c>
      <c r="BY315">
        <v>0</v>
      </c>
      <c r="BZ315">
        <v>24.431263999999999</v>
      </c>
      <c r="CA315">
        <v>0</v>
      </c>
      <c r="CB315">
        <v>4.0705410000000004</v>
      </c>
      <c r="CC315">
        <v>36.480553999999998</v>
      </c>
      <c r="CD315">
        <v>12.355446000000001</v>
      </c>
      <c r="CE315">
        <v>0</v>
      </c>
      <c r="CF315">
        <v>0</v>
      </c>
      <c r="CG315">
        <v>13.447202000000001</v>
      </c>
      <c r="CH315">
        <v>0</v>
      </c>
      <c r="CI315">
        <v>0</v>
      </c>
      <c r="CJ315">
        <v>1.110204</v>
      </c>
      <c r="CK315">
        <v>0.50364399999999998</v>
      </c>
      <c r="CL315">
        <v>8.582535</v>
      </c>
      <c r="CM315">
        <v>0</v>
      </c>
      <c r="CN315">
        <v>0</v>
      </c>
      <c r="CO315">
        <v>23.381772000000002</v>
      </c>
      <c r="CP315">
        <v>0</v>
      </c>
    </row>
    <row r="316">
      <c r="A316" t="s">
        <v>405</v>
      </c>
      <c r="B316">
        <v>2010</v>
      </c>
      <c r="C316" t="s">
        <v>411</v>
      </c>
      <c r="D316">
        <v>159</v>
      </c>
      <c r="E316" t="s">
        <v>62</v>
      </c>
      <c r="F316" t="s">
        <v>200</v>
      </c>
      <c r="G316" t="s">
        <v>214</v>
      </c>
      <c r="H316">
        <v>1.654454799752922</v>
      </c>
      <c r="I316">
        <v>2.449713578017497</v>
      </c>
      <c r="J316">
        <v>2.7548325987967379</v>
      </c>
      <c r="K316">
        <v>1.7851698034672809</v>
      </c>
      <c r="L316">
        <v>0.20270362396732031</v>
      </c>
      <c r="M316">
        <v>1.8237423138716049</v>
      </c>
      <c r="N316">
        <v>0.40405726440158007</v>
      </c>
      <c r="O316">
        <v>0.14354554701214939</v>
      </c>
      <c r="P316">
        <v>0</v>
      </c>
      <c r="Q316">
        <v>0</v>
      </c>
      <c r="R316">
        <v>1.5368219749742229</v>
      </c>
      <c r="S316">
        <v>1.946310575908788</v>
      </c>
      <c r="T316">
        <v>2.8780960373133162</v>
      </c>
      <c r="U316">
        <v>2.9732968251192018</v>
      </c>
      <c r="V316">
        <v>0.91589950116439689</v>
      </c>
      <c r="W316" t="s">
        <v>152</v>
      </c>
      <c r="X316" t="s">
        <v>310</v>
      </c>
      <c r="Y316" t="s">
        <v>154</v>
      </c>
      <c r="Z316" t="s">
        <v>155</v>
      </c>
      <c r="AA316" t="s">
        <v>156</v>
      </c>
      <c r="AB316" t="s">
        <v>157</v>
      </c>
      <c r="AC316" t="s">
        <v>311</v>
      </c>
      <c r="AD316" t="s">
        <v>159</v>
      </c>
      <c r="AE316" t="s">
        <v>160</v>
      </c>
      <c r="AF316" t="s">
        <v>162</v>
      </c>
      <c r="AG316" t="s">
        <v>163</v>
      </c>
      <c r="AH316" t="s">
        <v>164</v>
      </c>
      <c r="AI316" t="s">
        <v>312</v>
      </c>
      <c r="AJ316" t="s">
        <v>165</v>
      </c>
      <c r="AK316" t="s">
        <v>166</v>
      </c>
      <c r="AL316" t="s">
        <v>167</v>
      </c>
      <c r="AM316" t="s">
        <v>168</v>
      </c>
      <c r="AN316" t="s">
        <v>169</v>
      </c>
      <c r="AO316" t="s">
        <v>170</v>
      </c>
      <c r="AP316">
        <v>0.23400925814060961</v>
      </c>
      <c r="AQ316">
        <v>1.018449439143865</v>
      </c>
      <c r="AR316">
        <v>1.502925264772625</v>
      </c>
      <c r="AS316">
        <v>0.72056507752212051</v>
      </c>
      <c r="AT316">
        <v>0.31353654185788682</v>
      </c>
      <c r="AU316">
        <v>13.163722651942759</v>
      </c>
      <c r="AV316">
        <v>5.7779358982925846</v>
      </c>
      <c r="AW316">
        <v>0.27094537339235247</v>
      </c>
      <c r="AX316">
        <v>2.5421288647620282</v>
      </c>
      <c r="AY316">
        <v>2.9699438779923111</v>
      </c>
      <c r="AZ316">
        <v>15.529231547466701</v>
      </c>
      <c r="BA316">
        <v>0</v>
      </c>
      <c r="BB316">
        <v>1.284166994322828</v>
      </c>
      <c r="BC316">
        <v>1.216026108082966</v>
      </c>
      <c r="BD316">
        <v>0.1476100857436346</v>
      </c>
      <c r="BE316">
        <v>0.014795101946609801</v>
      </c>
      <c r="BF316">
        <v>0.12165594502266951</v>
      </c>
      <c r="BG316">
        <v>1.6539524617570081</v>
      </c>
      <c r="BH316">
        <v>0.1204935253044348</v>
      </c>
      <c r="BI316">
        <v>249.42474000000001</v>
      </c>
      <c r="BJ316">
        <v>369.32953499999991</v>
      </c>
      <c r="BK316">
        <v>415.29719299999988</v>
      </c>
      <c r="BL316">
        <v>269.3053220000001</v>
      </c>
      <c r="BM316">
        <v>30.519757999999999</v>
      </c>
      <c r="BN316">
        <v>48.953514999999989</v>
      </c>
      <c r="BO316">
        <v>10.778890000000001</v>
      </c>
      <c r="BP316">
        <v>3.8553540000000002</v>
      </c>
      <c r="BQ316">
        <v>0</v>
      </c>
      <c r="BR316">
        <v>0</v>
      </c>
      <c r="BS316">
        <v>190.451776</v>
      </c>
      <c r="BT316">
        <v>241.24942799999999</v>
      </c>
      <c r="BU316">
        <v>356.54528499999998</v>
      </c>
      <c r="BV316">
        <v>368.53246899999999</v>
      </c>
      <c r="BW316">
        <v>113.50983100000001</v>
      </c>
      <c r="BX316">
        <v>7.4400180000000002</v>
      </c>
      <c r="BY316">
        <v>56.757708999999998</v>
      </c>
      <c r="BZ316">
        <v>132.19575499999999</v>
      </c>
      <c r="CA316">
        <v>21.838052999999999</v>
      </c>
      <c r="CB316">
        <v>13.56847</v>
      </c>
      <c r="CC316">
        <v>520.28240199999982</v>
      </c>
      <c r="CD316">
        <v>212.42229499999999</v>
      </c>
      <c r="CE316">
        <v>19.832902000000001</v>
      </c>
      <c r="CF316">
        <v>46.477218000000001</v>
      </c>
      <c r="CG316">
        <v>34.415665999999987</v>
      </c>
      <c r="CH316">
        <v>158.26602199999999</v>
      </c>
      <c r="CI316">
        <v>0</v>
      </c>
      <c r="CJ316">
        <v>20.951177000000001</v>
      </c>
      <c r="CK316">
        <v>21.064433999999999</v>
      </c>
      <c r="CL316">
        <v>8.6638400000000004</v>
      </c>
      <c r="CM316">
        <v>0.34605799999999998</v>
      </c>
      <c r="CN316">
        <v>6.0073080000000001</v>
      </c>
      <c r="CO316">
        <v>47.149904999999997</v>
      </c>
      <c r="CP316">
        <v>6.1973159999999998</v>
      </c>
    </row>
    <row r="317">
      <c r="A317" t="s">
        <v>405</v>
      </c>
      <c r="B317">
        <v>2010</v>
      </c>
      <c r="C317" t="s">
        <v>411</v>
      </c>
      <c r="D317">
        <v>160</v>
      </c>
      <c r="E317" t="s">
        <v>62</v>
      </c>
      <c r="F317" t="s">
        <v>201</v>
      </c>
      <c r="G317" t="s">
        <v>214</v>
      </c>
      <c r="H317">
        <v>0.1097528948176872</v>
      </c>
      <c r="I317">
        <v>0.56654124922585603</v>
      </c>
      <c r="J317">
        <v>0.24186026228108429</v>
      </c>
      <c r="K317">
        <v>0.40560192016621027</v>
      </c>
      <c r="L317">
        <v>0</v>
      </c>
      <c r="M317">
        <v>0.20245468856172369</v>
      </c>
      <c r="N317">
        <v>0</v>
      </c>
      <c r="O317">
        <v>0</v>
      </c>
      <c r="P317">
        <v>0</v>
      </c>
      <c r="Q317">
        <v>0</v>
      </c>
      <c r="R317">
        <v>0.12770685118077321</v>
      </c>
      <c r="S317">
        <v>0.45327866379407072</v>
      </c>
      <c r="T317">
        <v>0.43553710730355422</v>
      </c>
      <c r="U317">
        <v>0.2762225234463318</v>
      </c>
      <c r="V317">
        <v>0.2741131120702433</v>
      </c>
      <c r="W317" t="s">
        <v>152</v>
      </c>
      <c r="X317" t="s">
        <v>310</v>
      </c>
      <c r="Y317" t="s">
        <v>154</v>
      </c>
      <c r="Z317" t="s">
        <v>155</v>
      </c>
      <c r="AA317" t="s">
        <v>156</v>
      </c>
      <c r="AB317" t="s">
        <v>157</v>
      </c>
      <c r="AC317" t="s">
        <v>311</v>
      </c>
      <c r="AD317" t="s">
        <v>159</v>
      </c>
      <c r="AE317" t="s">
        <v>160</v>
      </c>
      <c r="AF317" t="s">
        <v>162</v>
      </c>
      <c r="AG317" t="s">
        <v>163</v>
      </c>
      <c r="AH317" t="s">
        <v>164</v>
      </c>
      <c r="AI317" t="s">
        <v>312</v>
      </c>
      <c r="AJ317" t="s">
        <v>165</v>
      </c>
      <c r="AK317" t="s">
        <v>166</v>
      </c>
      <c r="AL317" t="s">
        <v>167</v>
      </c>
      <c r="AM317" t="s">
        <v>168</v>
      </c>
      <c r="AN317" t="s">
        <v>169</v>
      </c>
      <c r="AO317" t="s">
        <v>170</v>
      </c>
      <c r="AP317">
        <v>0</v>
      </c>
      <c r="AQ317">
        <v>0.58893747628315274</v>
      </c>
      <c r="AR317">
        <v>0.17472974479931799</v>
      </c>
      <c r="AS317">
        <v>0.36031129464259698</v>
      </c>
      <c r="AT317">
        <v>0</v>
      </c>
      <c r="AU317">
        <v>0.8278407291255454</v>
      </c>
      <c r="AV317">
        <v>1.0619261968747391</v>
      </c>
      <c r="AW317">
        <v>0</v>
      </c>
      <c r="AX317">
        <v>0.87143929543818577</v>
      </c>
      <c r="AY317">
        <v>0.93369811230257349</v>
      </c>
      <c r="AZ317">
        <v>0.14131887219758971</v>
      </c>
      <c r="BA317">
        <v>0.056848253722540099</v>
      </c>
      <c r="BB317">
        <v>0.077395798514583003</v>
      </c>
      <c r="BC317">
        <v>0.1465692299369846</v>
      </c>
      <c r="BD317">
        <v>0.43534626723059627</v>
      </c>
      <c r="BE317">
        <v>0.14637513490989049</v>
      </c>
      <c r="BF317">
        <v>0</v>
      </c>
      <c r="BG317">
        <v>0.13284292310437279</v>
      </c>
      <c r="BH317">
        <v>0</v>
      </c>
      <c r="BI317">
        <v>16.546289000000002</v>
      </c>
      <c r="BJ317">
        <v>85.414237000000014</v>
      </c>
      <c r="BK317">
        <v>36.460977</v>
      </c>
      <c r="BL317">
        <v>61.18788</v>
      </c>
      <c r="BM317">
        <v>0</v>
      </c>
      <c r="BN317">
        <v>5.4343579999999996</v>
      </c>
      <c r="BO317">
        <v>0</v>
      </c>
      <c r="BP317">
        <v>0</v>
      </c>
      <c r="BQ317">
        <v>0</v>
      </c>
      <c r="BR317">
        <v>0</v>
      </c>
      <c r="BS317">
        <v>15.826164</v>
      </c>
      <c r="BT317">
        <v>56.184876000000003</v>
      </c>
      <c r="BU317">
        <v>53.955357999999997</v>
      </c>
      <c r="BV317">
        <v>34.237068999999998</v>
      </c>
      <c r="BW317">
        <v>33.971558000000002</v>
      </c>
      <c r="BX317">
        <v>0</v>
      </c>
      <c r="BY317">
        <v>32.821209000000003</v>
      </c>
      <c r="BZ317">
        <v>15.369047999999999</v>
      </c>
      <c r="CA317">
        <v>10.919898</v>
      </c>
      <c r="CB317">
        <v>0</v>
      </c>
      <c r="CC317">
        <v>32.719541</v>
      </c>
      <c r="CD317">
        <v>39.041069999999998</v>
      </c>
      <c r="CE317">
        <v>0</v>
      </c>
      <c r="CF317">
        <v>15.932345</v>
      </c>
      <c r="CG317">
        <v>10.81968</v>
      </c>
      <c r="CH317">
        <v>1.44025</v>
      </c>
      <c r="CI317">
        <v>3.9817239999999998</v>
      </c>
      <c r="CJ317">
        <v>1.2627120000000001</v>
      </c>
      <c r="CK317">
        <v>2.5389240000000002</v>
      </c>
      <c r="CL317">
        <v>25.552254000000001</v>
      </c>
      <c r="CM317">
        <v>3.4237199999999999</v>
      </c>
      <c r="CN317">
        <v>0</v>
      </c>
      <c r="CO317">
        <v>3.7870080000000002</v>
      </c>
      <c r="CP317">
        <v>0</v>
      </c>
    </row>
    <row r="318">
      <c r="A318" t="s">
        <v>405</v>
      </c>
      <c r="B318">
        <v>2010</v>
      </c>
      <c r="C318" t="s">
        <v>411</v>
      </c>
      <c r="D318">
        <v>161</v>
      </c>
      <c r="E318" t="s">
        <v>62</v>
      </c>
      <c r="F318" t="s">
        <v>319</v>
      </c>
      <c r="G318" t="s">
        <v>214</v>
      </c>
      <c r="H318">
        <v>90.009638737350684</v>
      </c>
      <c r="I318">
        <v>78.436883186965417</v>
      </c>
      <c r="J318">
        <v>66.331684243153035</v>
      </c>
      <c r="K318">
        <v>36.490171202132117</v>
      </c>
      <c r="L318">
        <v>4.9926875758214218</v>
      </c>
      <c r="M318">
        <v>46.404522328185017</v>
      </c>
      <c r="N318">
        <v>7.5275871094490947</v>
      </c>
      <c r="O318">
        <v>1.726685769522754</v>
      </c>
      <c r="P318">
        <v>0.14454074738427339</v>
      </c>
      <c r="Q318">
        <v>0</v>
      </c>
      <c r="R318">
        <v>90.8324737610574</v>
      </c>
      <c r="S318">
        <v>82.244697552741357</v>
      </c>
      <c r="T318">
        <v>72.842115769782154</v>
      </c>
      <c r="U318">
        <v>55.025372946945303</v>
      </c>
      <c r="V318">
        <v>23.075330850772222</v>
      </c>
      <c r="W318" t="s">
        <v>152</v>
      </c>
      <c r="X318" t="s">
        <v>310</v>
      </c>
      <c r="Y318" t="s">
        <v>154</v>
      </c>
      <c r="Z318" t="s">
        <v>155</v>
      </c>
      <c r="AA318" t="s">
        <v>156</v>
      </c>
      <c r="AB318" t="s">
        <v>157</v>
      </c>
      <c r="AC318" t="s">
        <v>311</v>
      </c>
      <c r="AD318" t="s">
        <v>159</v>
      </c>
      <c r="AE318" t="s">
        <v>160</v>
      </c>
      <c r="AF318" t="s">
        <v>162</v>
      </c>
      <c r="AG318" t="s">
        <v>163</v>
      </c>
      <c r="AH318" t="s">
        <v>164</v>
      </c>
      <c r="AI318" t="s">
        <v>312</v>
      </c>
      <c r="AJ318" t="s">
        <v>165</v>
      </c>
      <c r="AK318" t="s">
        <v>166</v>
      </c>
      <c r="AL318" t="s">
        <v>167</v>
      </c>
      <c r="AM318" t="s">
        <v>168</v>
      </c>
      <c r="AN318" t="s">
        <v>169</v>
      </c>
      <c r="AO318" t="s">
        <v>170</v>
      </c>
      <c r="AP318">
        <v>53.684343922196078</v>
      </c>
      <c r="AQ318">
        <v>36.242159834800198</v>
      </c>
      <c r="AR318">
        <v>66.982757495027784</v>
      </c>
      <c r="AS318">
        <v>71.359341482327906</v>
      </c>
      <c r="AT318">
        <v>63.741452842910732</v>
      </c>
      <c r="AU318">
        <v>60.055232263950828</v>
      </c>
      <c r="AV318">
        <v>54.284907851654808</v>
      </c>
      <c r="AW318">
        <v>48.544983429526688</v>
      </c>
      <c r="AX318">
        <v>71.944398710186974</v>
      </c>
      <c r="AY318">
        <v>75.201686353537085</v>
      </c>
      <c r="AZ318">
        <v>51.690848686329083</v>
      </c>
      <c r="BA318">
        <v>1.736269481971829</v>
      </c>
      <c r="BB318">
        <v>39.075059368010933</v>
      </c>
      <c r="BC318">
        <v>82.757990387866172</v>
      </c>
      <c r="BD318">
        <v>77.164065103988804</v>
      </c>
      <c r="BE318">
        <v>60.889574767013698</v>
      </c>
      <c r="BF318">
        <v>59.127113242037296</v>
      </c>
      <c r="BG318">
        <v>71.431184242749353</v>
      </c>
      <c r="BH318">
        <v>65.593718726092504</v>
      </c>
      <c r="BI318">
        <v>13569.806043000041</v>
      </c>
      <c r="BJ318">
        <v>11825.48762200001</v>
      </c>
      <c r="BK318">
        <v>9999.6501729999782</v>
      </c>
      <c r="BL318">
        <v>5504.7969590000012</v>
      </c>
      <c r="BM318">
        <v>751.71629200000029</v>
      </c>
      <c r="BN318">
        <v>1245.606061000002</v>
      </c>
      <c r="BO318">
        <v>200.81072800000001</v>
      </c>
      <c r="BP318">
        <v>46.375419000000008</v>
      </c>
      <c r="BQ318">
        <v>3.8842690000000002</v>
      </c>
      <c r="BR318">
        <v>0</v>
      </c>
      <c r="BS318">
        <v>11256.480079000001</v>
      </c>
      <c r="BT318">
        <v>10194.409096999991</v>
      </c>
      <c r="BU318">
        <v>9023.8520849999895</v>
      </c>
      <c r="BV318">
        <v>6820.2529860000004</v>
      </c>
      <c r="BW318">
        <v>2859.7863649999972</v>
      </c>
      <c r="BX318">
        <v>1706.823432000001</v>
      </c>
      <c r="BY318">
        <v>2019.758549000001</v>
      </c>
      <c r="BZ318">
        <v>5891.7342110000018</v>
      </c>
      <c r="CA318">
        <v>2162.6763910000009</v>
      </c>
      <c r="CB318">
        <v>2758.4471829999989</v>
      </c>
      <c r="CC318">
        <v>2373.62039</v>
      </c>
      <c r="CD318">
        <v>1995.7515820000019</v>
      </c>
      <c r="CE318">
        <v>3553.439156000004</v>
      </c>
      <c r="CF318">
        <v>1315.3446109999991</v>
      </c>
      <c r="CG318">
        <v>871.43603600000085</v>
      </c>
      <c r="CH318">
        <v>526.80681400000037</v>
      </c>
      <c r="CI318">
        <v>121.610523</v>
      </c>
      <c r="CJ318">
        <v>637.50936500000046</v>
      </c>
      <c r="CK318">
        <v>1433.563157000001</v>
      </c>
      <c r="CL318">
        <v>4529.074761000008</v>
      </c>
      <c r="CM318">
        <v>1424.2094810000001</v>
      </c>
      <c r="CN318">
        <v>2919.6664439999959</v>
      </c>
      <c r="CO318">
        <v>2036.318231000002</v>
      </c>
      <c r="CP318">
        <v>3373.6667719999991</v>
      </c>
    </row>
    <row r="319">
      <c r="A319" t="s">
        <v>405</v>
      </c>
      <c r="B319">
        <v>2010</v>
      </c>
      <c r="C319" t="s">
        <v>411</v>
      </c>
      <c r="D319">
        <v>162</v>
      </c>
      <c r="E319" t="s">
        <v>62</v>
      </c>
      <c r="F319" t="s">
        <v>203</v>
      </c>
      <c r="G319" t="s">
        <v>214</v>
      </c>
      <c r="H319">
        <v>0.18346295428374629</v>
      </c>
      <c r="I319">
        <v>0.14399656476722589</v>
      </c>
      <c r="J319">
        <v>0.1567990203660441</v>
      </c>
      <c r="K319">
        <v>0.22698584728703661</v>
      </c>
      <c r="L319">
        <v>0</v>
      </c>
      <c r="M319">
        <v>0</v>
      </c>
      <c r="N319">
        <v>0</v>
      </c>
      <c r="O319">
        <v>0</v>
      </c>
      <c r="P319">
        <v>0</v>
      </c>
      <c r="Q319">
        <v>0</v>
      </c>
      <c r="R319">
        <v>0.15988763551953691</v>
      </c>
      <c r="S319">
        <v>0.23843179948965079</v>
      </c>
      <c r="T319">
        <v>0.14699766995215491</v>
      </c>
      <c r="U319">
        <v>0.0437878256775526</v>
      </c>
      <c r="V319">
        <v>0.27629850107672382</v>
      </c>
      <c r="W319" t="s">
        <v>152</v>
      </c>
      <c r="X319" t="s">
        <v>310</v>
      </c>
      <c r="Y319" t="s">
        <v>154</v>
      </c>
      <c r="Z319" t="s">
        <v>155</v>
      </c>
      <c r="AA319" t="s">
        <v>156</v>
      </c>
      <c r="AB319" t="s">
        <v>157</v>
      </c>
      <c r="AC319" t="s">
        <v>311</v>
      </c>
      <c r="AD319" t="s">
        <v>159</v>
      </c>
      <c r="AE319" t="s">
        <v>160</v>
      </c>
      <c r="AF319" t="s">
        <v>162</v>
      </c>
      <c r="AG319" t="s">
        <v>163</v>
      </c>
      <c r="AH319" t="s">
        <v>164</v>
      </c>
      <c r="AI319" t="s">
        <v>312</v>
      </c>
      <c r="AJ319" t="s">
        <v>165</v>
      </c>
      <c r="AK319" t="s">
        <v>166</v>
      </c>
      <c r="AL319" t="s">
        <v>167</v>
      </c>
      <c r="AM319" t="s">
        <v>168</v>
      </c>
      <c r="AN319" t="s">
        <v>169</v>
      </c>
      <c r="AO319" t="s">
        <v>170</v>
      </c>
      <c r="AP319">
        <v>0</v>
      </c>
      <c r="AQ319">
        <v>0.13198819269721021</v>
      </c>
      <c r="AR319">
        <v>0</v>
      </c>
      <c r="AS319">
        <v>0</v>
      </c>
      <c r="AT319">
        <v>1.86517197248024</v>
      </c>
      <c r="AU319">
        <v>0.14394631757683829</v>
      </c>
      <c r="AV319">
        <v>0</v>
      </c>
      <c r="AW319">
        <v>0</v>
      </c>
      <c r="AX319">
        <v>0.73769912319079178</v>
      </c>
      <c r="AY319">
        <v>0</v>
      </c>
      <c r="AZ319">
        <v>0</v>
      </c>
      <c r="BA319">
        <v>0</v>
      </c>
      <c r="BB319">
        <v>0</v>
      </c>
      <c r="BC319">
        <v>0</v>
      </c>
      <c r="BD319">
        <v>0</v>
      </c>
      <c r="BE319">
        <v>0</v>
      </c>
      <c r="BF319">
        <v>0</v>
      </c>
      <c r="BG319">
        <v>0</v>
      </c>
      <c r="BH319">
        <v>0</v>
      </c>
      <c r="BI319">
        <v>27.658778999999999</v>
      </c>
      <c r="BJ319">
        <v>21.709551999999999</v>
      </c>
      <c r="BK319">
        <v>23.637803999999999</v>
      </c>
      <c r="BL319">
        <v>34.242398999999999</v>
      </c>
      <c r="BM319">
        <v>0</v>
      </c>
      <c r="BN319">
        <v>0</v>
      </c>
      <c r="BO319">
        <v>0</v>
      </c>
      <c r="BP319">
        <v>0</v>
      </c>
      <c r="BQ319">
        <v>0</v>
      </c>
      <c r="BR319">
        <v>0</v>
      </c>
      <c r="BS319">
        <v>19.814191000000001</v>
      </c>
      <c r="BT319">
        <v>29.55414</v>
      </c>
      <c r="BU319">
        <v>18.210415999999999</v>
      </c>
      <c r="BV319">
        <v>5.4273879999999997</v>
      </c>
      <c r="BW319">
        <v>34.242398999999999</v>
      </c>
      <c r="BX319">
        <v>0</v>
      </c>
      <c r="BY319">
        <v>7.3556400000000002</v>
      </c>
      <c r="BZ319">
        <v>0</v>
      </c>
      <c r="CA319">
        <v>0</v>
      </c>
      <c r="CB319">
        <v>80.716364999999996</v>
      </c>
      <c r="CC319">
        <v>5.6893279999999997</v>
      </c>
      <c r="CD319">
        <v>0</v>
      </c>
      <c r="CE319">
        <v>0</v>
      </c>
      <c r="CF319">
        <v>13.487201000000001</v>
      </c>
      <c r="CG319">
        <v>0</v>
      </c>
      <c r="CH319">
        <v>0</v>
      </c>
      <c r="CI319">
        <v>0</v>
      </c>
      <c r="CJ319">
        <v>0</v>
      </c>
      <c r="CK319">
        <v>0</v>
      </c>
      <c r="CL319">
        <v>0</v>
      </c>
      <c r="CM319">
        <v>0</v>
      </c>
      <c r="CN319">
        <v>0</v>
      </c>
      <c r="CO319">
        <v>0</v>
      </c>
      <c r="CP319">
        <v>0</v>
      </c>
    </row>
    <row r="320">
      <c r="A320" t="s">
        <v>405</v>
      </c>
      <c r="B320">
        <v>2010</v>
      </c>
      <c r="C320" t="s">
        <v>411</v>
      </c>
      <c r="D320">
        <v>163</v>
      </c>
      <c r="E320" t="s">
        <v>62</v>
      </c>
      <c r="F320" t="s">
        <v>204</v>
      </c>
      <c r="G320" t="s">
        <v>214</v>
      </c>
      <c r="H320">
        <v>0.1510165827266915</v>
      </c>
      <c r="I320">
        <v>0.73131130914324283</v>
      </c>
      <c r="J320">
        <v>0.72555996459915084</v>
      </c>
      <c r="K320">
        <v>0.088575133650663704</v>
      </c>
      <c r="L320">
        <v>0.0059286498107534004</v>
      </c>
      <c r="M320">
        <v>0.058552342305763998</v>
      </c>
      <c r="N320">
        <v>0.033461410996948403</v>
      </c>
      <c r="O320">
        <v>0</v>
      </c>
      <c r="P320">
        <v>0</v>
      </c>
      <c r="Q320">
        <v>0</v>
      </c>
      <c r="R320">
        <v>0.15705807771255381</v>
      </c>
      <c r="S320">
        <v>0.66373639977136123</v>
      </c>
      <c r="T320">
        <v>0.69391603217055542</v>
      </c>
      <c r="U320">
        <v>0.47078855870144543</v>
      </c>
      <c r="V320">
        <v>0.065689578400821097</v>
      </c>
      <c r="W320" t="s">
        <v>152</v>
      </c>
      <c r="X320" t="s">
        <v>310</v>
      </c>
      <c r="Y320" t="s">
        <v>154</v>
      </c>
      <c r="Z320" t="s">
        <v>155</v>
      </c>
      <c r="AA320" t="s">
        <v>156</v>
      </c>
      <c r="AB320" t="s">
        <v>157</v>
      </c>
      <c r="AC320" t="s">
        <v>311</v>
      </c>
      <c r="AD320" t="s">
        <v>159</v>
      </c>
      <c r="AE320" t="s">
        <v>160</v>
      </c>
      <c r="AF320" t="s">
        <v>162</v>
      </c>
      <c r="AG320" t="s">
        <v>163</v>
      </c>
      <c r="AH320" t="s">
        <v>164</v>
      </c>
      <c r="AI320" t="s">
        <v>312</v>
      </c>
      <c r="AJ320" t="s">
        <v>165</v>
      </c>
      <c r="AK320" t="s">
        <v>166</v>
      </c>
      <c r="AL320" t="s">
        <v>167</v>
      </c>
      <c r="AM320" t="s">
        <v>168</v>
      </c>
      <c r="AN320" t="s">
        <v>169</v>
      </c>
      <c r="AO320" t="s">
        <v>170</v>
      </c>
      <c r="AP320">
        <v>0</v>
      </c>
      <c r="AQ320">
        <v>0</v>
      </c>
      <c r="AR320">
        <v>0.11985086070556419</v>
      </c>
      <c r="AS320">
        <v>0</v>
      </c>
      <c r="AT320">
        <v>0.18812192511473211</v>
      </c>
      <c r="AU320">
        <v>0</v>
      </c>
      <c r="AV320">
        <v>5.6862053976388012</v>
      </c>
      <c r="AW320">
        <v>0</v>
      </c>
      <c r="AX320">
        <v>0</v>
      </c>
      <c r="AY320">
        <v>0</v>
      </c>
      <c r="AZ320">
        <v>0</v>
      </c>
      <c r="BA320">
        <v>0</v>
      </c>
      <c r="BB320">
        <v>0</v>
      </c>
      <c r="BC320">
        <v>0.051530988825380403</v>
      </c>
      <c r="BD320">
        <v>0</v>
      </c>
      <c r="BE320">
        <v>0</v>
      </c>
      <c r="BF320">
        <v>0</v>
      </c>
      <c r="BG320">
        <v>0.98332049775355623</v>
      </c>
      <c r="BH320">
        <v>0</v>
      </c>
      <c r="BI320">
        <v>22.767181000000001</v>
      </c>
      <c r="BJ320">
        <v>110.255692</v>
      </c>
      <c r="BK320">
        <v>109.37979199999999</v>
      </c>
      <c r="BL320">
        <v>13.362177000000001</v>
      </c>
      <c r="BM320">
        <v>0.89263800000000004</v>
      </c>
      <c r="BN320">
        <v>1.571682</v>
      </c>
      <c r="BO320">
        <v>0.89263800000000004</v>
      </c>
      <c r="BP320">
        <v>0</v>
      </c>
      <c r="BQ320">
        <v>0</v>
      </c>
      <c r="BR320">
        <v>0</v>
      </c>
      <c r="BS320">
        <v>19.463536000000001</v>
      </c>
      <c r="BT320">
        <v>82.271570000000011</v>
      </c>
      <c r="BU320">
        <v>85.96394500000001</v>
      </c>
      <c r="BV320">
        <v>58.353027000000012</v>
      </c>
      <c r="BW320">
        <v>8.1410820000000008</v>
      </c>
      <c r="BX320">
        <v>0</v>
      </c>
      <c r="BY320">
        <v>0</v>
      </c>
      <c r="BZ320">
        <v>10.541957999999999</v>
      </c>
      <c r="CA320">
        <v>0</v>
      </c>
      <c r="CB320">
        <v>8.1410820000000008</v>
      </c>
      <c r="CC320">
        <v>0</v>
      </c>
      <c r="CD320">
        <v>209.049879</v>
      </c>
      <c r="CE320">
        <v>0</v>
      </c>
      <c r="CF320">
        <v>0</v>
      </c>
      <c r="CG320">
        <v>0</v>
      </c>
      <c r="CH320">
        <v>0</v>
      </c>
      <c r="CI320">
        <v>0</v>
      </c>
      <c r="CJ320">
        <v>0</v>
      </c>
      <c r="CK320">
        <v>0.89263800000000004</v>
      </c>
      <c r="CL320">
        <v>0</v>
      </c>
      <c r="CM320">
        <v>0</v>
      </c>
      <c r="CN320">
        <v>0</v>
      </c>
      <c r="CO320">
        <v>28.031922999999999</v>
      </c>
      <c r="CP320">
        <v>0</v>
      </c>
    </row>
    <row r="321">
      <c r="A321" t="s">
        <v>405</v>
      </c>
      <c r="B321">
        <v>2010</v>
      </c>
      <c r="C321" t="s">
        <v>411</v>
      </c>
      <c r="D321">
        <v>164</v>
      </c>
      <c r="E321" t="s">
        <v>62</v>
      </c>
      <c r="F321" t="s">
        <v>205</v>
      </c>
      <c r="G321" t="s">
        <v>214</v>
      </c>
      <c r="H321">
        <v>0.61529272964417525</v>
      </c>
      <c r="I321">
        <v>0.9696001366446938</v>
      </c>
      <c r="J321">
        <v>1.117434333267374</v>
      </c>
      <c r="K321">
        <v>1.867359206660254</v>
      </c>
      <c r="L321">
        <v>0.46174601214819089</v>
      </c>
      <c r="M321">
        <v>0.35808436469872118</v>
      </c>
      <c r="N321">
        <v>1.2022820168142201</v>
      </c>
      <c r="O321">
        <v>0.52949622470464852</v>
      </c>
      <c r="P321">
        <v>0</v>
      </c>
      <c r="Q321">
        <v>0</v>
      </c>
      <c r="R321">
        <v>0.68261424850778407</v>
      </c>
      <c r="S321">
        <v>0.95396104621607303</v>
      </c>
      <c r="T321">
        <v>1.189393004398156</v>
      </c>
      <c r="U321">
        <v>1.504827052408354</v>
      </c>
      <c r="V321">
        <v>1.339560101164335</v>
      </c>
      <c r="W321" t="s">
        <v>152</v>
      </c>
      <c r="X321" t="s">
        <v>310</v>
      </c>
      <c r="Y321" t="s">
        <v>154</v>
      </c>
      <c r="Z321" t="s">
        <v>155</v>
      </c>
      <c r="AA321" t="s">
        <v>156</v>
      </c>
      <c r="AB321" t="s">
        <v>157</v>
      </c>
      <c r="AC321" t="s">
        <v>311</v>
      </c>
      <c r="AD321" t="s">
        <v>159</v>
      </c>
      <c r="AE321" t="s">
        <v>160</v>
      </c>
      <c r="AF321" t="s">
        <v>162</v>
      </c>
      <c r="AG321" t="s">
        <v>163</v>
      </c>
      <c r="AH321" t="s">
        <v>164</v>
      </c>
      <c r="AI321" t="s">
        <v>312</v>
      </c>
      <c r="AJ321" t="s">
        <v>165</v>
      </c>
      <c r="AK321" t="s">
        <v>166</v>
      </c>
      <c r="AL321" t="s">
        <v>167</v>
      </c>
      <c r="AM321" t="s">
        <v>168</v>
      </c>
      <c r="AN321" t="s">
        <v>169</v>
      </c>
      <c r="AO321" t="s">
        <v>170</v>
      </c>
      <c r="AP321">
        <v>0</v>
      </c>
      <c r="AQ321">
        <v>0</v>
      </c>
      <c r="AR321">
        <v>0</v>
      </c>
      <c r="AS321">
        <v>3.7137909853822171</v>
      </c>
      <c r="AT321">
        <v>0</v>
      </c>
      <c r="AU321">
        <v>0.14916396322907191</v>
      </c>
      <c r="AV321">
        <v>1.3577211136553919</v>
      </c>
      <c r="AW321">
        <v>1.228528650841499</v>
      </c>
      <c r="AX321">
        <v>0.067727285527683506</v>
      </c>
      <c r="AY321">
        <v>0</v>
      </c>
      <c r="AZ321">
        <v>0</v>
      </c>
      <c r="BA321">
        <v>0.16887523123603809</v>
      </c>
      <c r="BB321">
        <v>8.3436523328450036</v>
      </c>
      <c r="BC321">
        <v>0</v>
      </c>
      <c r="BD321">
        <v>0.21916813927143131</v>
      </c>
      <c r="BE321">
        <v>7.5831280108100536</v>
      </c>
      <c r="BF321">
        <v>1.067971916496504</v>
      </c>
      <c r="BG321">
        <v>2.257710345086049</v>
      </c>
      <c r="BH321">
        <v>0.85176719820219038</v>
      </c>
      <c r="BI321">
        <v>92.761210000000005</v>
      </c>
      <c r="BJ321">
        <v>146.1811580000001</v>
      </c>
      <c r="BK321">
        <v>168.45573200000001</v>
      </c>
      <c r="BL321">
        <v>281.70416699999998</v>
      </c>
      <c r="BM321">
        <v>69.522075000000015</v>
      </c>
      <c r="BN321">
        <v>9.6118230000000011</v>
      </c>
      <c r="BO321">
        <v>32.072844000000003</v>
      </c>
      <c r="BP321">
        <v>14.221238</v>
      </c>
      <c r="BQ321">
        <v>0</v>
      </c>
      <c r="BR321">
        <v>0</v>
      </c>
      <c r="BS321">
        <v>84.593464999999995</v>
      </c>
      <c r="BT321">
        <v>118.245546</v>
      </c>
      <c r="BU321">
        <v>147.34479400000001</v>
      </c>
      <c r="BV321">
        <v>186.51943</v>
      </c>
      <c r="BW321">
        <v>166.01520199999999</v>
      </c>
      <c r="BX321">
        <v>0</v>
      </c>
      <c r="BY321">
        <v>0</v>
      </c>
      <c r="BZ321">
        <v>0</v>
      </c>
      <c r="CA321">
        <v>112.553282</v>
      </c>
      <c r="CB321">
        <v>0</v>
      </c>
      <c r="CC321">
        <v>5.8955500000000001</v>
      </c>
      <c r="CD321">
        <v>49.915790000000001</v>
      </c>
      <c r="CE321">
        <v>89.926940000000002</v>
      </c>
      <c r="CF321">
        <v>1.2382439999999999</v>
      </c>
      <c r="CG321">
        <v>0</v>
      </c>
      <c r="CH321">
        <v>0</v>
      </c>
      <c r="CI321">
        <v>11.828236</v>
      </c>
      <c r="CJ321">
        <v>136.12663900000001</v>
      </c>
      <c r="CK321">
        <v>0</v>
      </c>
      <c r="CL321">
        <v>12.863875</v>
      </c>
      <c r="CM321">
        <v>177.369654</v>
      </c>
      <c r="CN321">
        <v>52.735904000000012</v>
      </c>
      <c r="CO321">
        <v>64.361480000000014</v>
      </c>
      <c r="CP321">
        <v>43.808748000000001</v>
      </c>
    </row>
    <row r="322">
      <c r="A322" t="s">
        <v>405</v>
      </c>
      <c r="B322">
        <v>2010</v>
      </c>
      <c r="C322" t="s">
        <v>411</v>
      </c>
      <c r="D322">
        <v>165</v>
      </c>
      <c r="E322" t="s">
        <v>62</v>
      </c>
      <c r="F322" t="s">
        <v>320</v>
      </c>
      <c r="G322" t="s">
        <v>214</v>
      </c>
      <c r="H322">
        <v>0.37566881500347471</v>
      </c>
      <c r="I322">
        <v>0.20870196377224501</v>
      </c>
      <c r="J322">
        <v>0.3607061889413592</v>
      </c>
      <c r="K322">
        <v>0.34403255748153572</v>
      </c>
      <c r="L322">
        <v>0.1379179029635981</v>
      </c>
      <c r="M322">
        <v>0.59409186315767226</v>
      </c>
      <c r="N322">
        <v>0.31926907375408148</v>
      </c>
      <c r="O322">
        <v>0.060998314418809901</v>
      </c>
      <c r="P322">
        <v>0</v>
      </c>
      <c r="Q322">
        <v>0</v>
      </c>
      <c r="R322">
        <v>0.34350768028911821</v>
      </c>
      <c r="S322">
        <v>0.25590519202963519</v>
      </c>
      <c r="T322">
        <v>0.35452352917960261</v>
      </c>
      <c r="U322">
        <v>0.40795200245118363</v>
      </c>
      <c r="V322">
        <v>0.16353598349976711</v>
      </c>
      <c r="W322" t="s">
        <v>152</v>
      </c>
      <c r="X322" t="s">
        <v>310</v>
      </c>
      <c r="Y322" t="s">
        <v>154</v>
      </c>
      <c r="Z322" t="s">
        <v>155</v>
      </c>
      <c r="AA322" t="s">
        <v>156</v>
      </c>
      <c r="AB322" t="s">
        <v>157</v>
      </c>
      <c r="AC322" t="s">
        <v>311</v>
      </c>
      <c r="AD322" t="s">
        <v>159</v>
      </c>
      <c r="AE322" t="s">
        <v>160</v>
      </c>
      <c r="AF322" t="s">
        <v>162</v>
      </c>
      <c r="AG322" t="s">
        <v>163</v>
      </c>
      <c r="AH322" t="s">
        <v>164</v>
      </c>
      <c r="AI322" t="s">
        <v>312</v>
      </c>
      <c r="AJ322" t="s">
        <v>165</v>
      </c>
      <c r="AK322" t="s">
        <v>166</v>
      </c>
      <c r="AL322" t="s">
        <v>167</v>
      </c>
      <c r="AM322" t="s">
        <v>168</v>
      </c>
      <c r="AN322" t="s">
        <v>169</v>
      </c>
      <c r="AO322" t="s">
        <v>170</v>
      </c>
      <c r="AP322">
        <v>0</v>
      </c>
      <c r="AQ322">
        <v>1.060412523748661</v>
      </c>
      <c r="AR322">
        <v>0</v>
      </c>
      <c r="AS322">
        <v>0.030016058963738799</v>
      </c>
      <c r="AT322">
        <v>0.27934495802231502</v>
      </c>
      <c r="AU322">
        <v>0.26730952376459599</v>
      </c>
      <c r="AV322">
        <v>0</v>
      </c>
      <c r="AW322">
        <v>0.31653373902976661</v>
      </c>
      <c r="AX322">
        <v>0.70963628969122949</v>
      </c>
      <c r="AY322">
        <v>0.53814721356265294</v>
      </c>
      <c r="AZ322">
        <v>0.17160158578957249</v>
      </c>
      <c r="BA322">
        <v>0.064800507934008003</v>
      </c>
      <c r="BB322">
        <v>0.91314798295529953</v>
      </c>
      <c r="BC322">
        <v>1.036226520447143</v>
      </c>
      <c r="BD322">
        <v>0</v>
      </c>
      <c r="BE322">
        <v>0.1842961930824922</v>
      </c>
      <c r="BF322">
        <v>0.51831797409007252</v>
      </c>
      <c r="BG322">
        <v>0.46632955633263612</v>
      </c>
      <c r="BH322">
        <v>0.15104219967232299</v>
      </c>
      <c r="BI322">
        <v>56.635634000000003</v>
      </c>
      <c r="BJ322">
        <v>31.464821000000001</v>
      </c>
      <c r="BK322">
        <v>54.377267000000003</v>
      </c>
      <c r="BL322">
        <v>51.899712000000008</v>
      </c>
      <c r="BM322">
        <v>20.765395999999999</v>
      </c>
      <c r="BN322">
        <v>15.946816999999999</v>
      </c>
      <c r="BO322">
        <v>8.5170260000000013</v>
      </c>
      <c r="BP322">
        <v>1.638296</v>
      </c>
      <c r="BQ322">
        <v>0</v>
      </c>
      <c r="BR322">
        <v>0</v>
      </c>
      <c r="BS322">
        <v>42.569437999999998</v>
      </c>
      <c r="BT322">
        <v>31.720005</v>
      </c>
      <c r="BU322">
        <v>43.919206000000003</v>
      </c>
      <c r="BV322">
        <v>50.564597999999997</v>
      </c>
      <c r="BW322">
        <v>20.267444000000001</v>
      </c>
      <c r="BX322">
        <v>0</v>
      </c>
      <c r="BY322">
        <v>59.096291999999998</v>
      </c>
      <c r="BZ322">
        <v>0</v>
      </c>
      <c r="CA322">
        <v>0.90969199999999995</v>
      </c>
      <c r="CB322">
        <v>12.08881</v>
      </c>
      <c r="CC322">
        <v>10.56513</v>
      </c>
      <c r="CD322">
        <v>0</v>
      </c>
      <c r="CE322">
        <v>23.169920000000001</v>
      </c>
      <c r="CF322">
        <v>12.974133999999999</v>
      </c>
      <c r="CG322">
        <v>6.2360420000000003</v>
      </c>
      <c r="CH322">
        <v>1.7488760000000001</v>
      </c>
      <c r="CI322">
        <v>4.53871</v>
      </c>
      <c r="CJ322">
        <v>14.898004</v>
      </c>
      <c r="CK322">
        <v>17.949881999999999</v>
      </c>
      <c r="CL322">
        <v>0</v>
      </c>
      <c r="CM322">
        <v>4.3106949999999999</v>
      </c>
      <c r="CN322">
        <v>25.594275</v>
      </c>
      <c r="CO322">
        <v>13.293849</v>
      </c>
      <c r="CP322">
        <v>7.7685190000000004</v>
      </c>
    </row>
    <row r="323">
      <c r="A323" t="s">
        <v>405</v>
      </c>
      <c r="B323">
        <v>2010</v>
      </c>
      <c r="C323" t="s">
        <v>411</v>
      </c>
      <c r="D323">
        <v>222</v>
      </c>
      <c r="E323" t="s">
        <v>36</v>
      </c>
      <c r="F323" t="s">
        <v>15</v>
      </c>
      <c r="G323" t="s">
        <v>447</v>
      </c>
      <c r="H323">
        <v>29.98978473353678</v>
      </c>
      <c r="I323">
        <v>39.30142957627897</v>
      </c>
      <c r="J323">
        <v>46.593584205628481</v>
      </c>
      <c r="K323">
        <v>56.776100829265552</v>
      </c>
      <c r="L323">
        <v>83.760655335276908</v>
      </c>
      <c r="M323">
        <v>54.513234851937092</v>
      </c>
      <c r="N323">
        <v>77.897517158372295</v>
      </c>
      <c r="O323">
        <v>89.522866255442722</v>
      </c>
      <c r="P323">
        <v>96.434852969757202</v>
      </c>
      <c r="Q323">
        <v>99.216439653277106</v>
      </c>
      <c r="R323">
        <v>28.708148626653159</v>
      </c>
      <c r="S323">
        <v>36.854810783170919</v>
      </c>
      <c r="T323">
        <v>44.564458552770873</v>
      </c>
      <c r="U323">
        <v>49.404551024982062</v>
      </c>
      <c r="V323">
        <v>61.96100580049071</v>
      </c>
      <c r="W323" t="s">
        <v>152</v>
      </c>
      <c r="X323" t="s">
        <v>310</v>
      </c>
      <c r="Y323" t="s">
        <v>154</v>
      </c>
      <c r="Z323" t="s">
        <v>155</v>
      </c>
      <c r="AA323" t="s">
        <v>156</v>
      </c>
      <c r="AB323" t="s">
        <v>157</v>
      </c>
      <c r="AC323" t="s">
        <v>311</v>
      </c>
      <c r="AD323" t="s">
        <v>159</v>
      </c>
      <c r="AE323" t="s">
        <v>160</v>
      </c>
      <c r="AF323" t="s">
        <v>162</v>
      </c>
      <c r="AG323" t="s">
        <v>163</v>
      </c>
      <c r="AH323" t="s">
        <v>164</v>
      </c>
      <c r="AI323" t="s">
        <v>312</v>
      </c>
      <c r="AJ323" t="s">
        <v>165</v>
      </c>
      <c r="AK323" t="s">
        <v>166</v>
      </c>
      <c r="AL323" t="s">
        <v>167</v>
      </c>
      <c r="AM323" t="s">
        <v>168</v>
      </c>
      <c r="AN323" t="s">
        <v>169</v>
      </c>
      <c r="AO323" t="s">
        <v>170</v>
      </c>
      <c r="AP323">
        <v>58.638830964889912</v>
      </c>
      <c r="AQ323">
        <v>46.47751354586061</v>
      </c>
      <c r="AR323">
        <v>28.36736743419581</v>
      </c>
      <c r="AS323">
        <v>49.570200290852178</v>
      </c>
      <c r="AT323">
        <v>63.761769380597229</v>
      </c>
      <c r="AU323">
        <v>45.07600302113832</v>
      </c>
      <c r="AV323">
        <v>61.430099225241939</v>
      </c>
      <c r="AW323">
        <v>34.17344389065051</v>
      </c>
      <c r="AX323">
        <v>20.626386000986791</v>
      </c>
      <c r="AY323">
        <v>45.368599662015498</v>
      </c>
      <c r="AZ323">
        <v>65.916784314836676</v>
      </c>
      <c r="BA323">
        <v>91.020329272025236</v>
      </c>
      <c r="BB323">
        <v>71.080111052323076</v>
      </c>
      <c r="BC323">
        <v>45.636547455075522</v>
      </c>
      <c r="BD323">
        <v>67.404127707548682</v>
      </c>
      <c r="BE323">
        <v>51.419972250788533</v>
      </c>
      <c r="BF323">
        <v>67.217771906758571</v>
      </c>
      <c r="BG323">
        <v>81.408185020044755</v>
      </c>
      <c r="BH323">
        <v>3.727158074374429</v>
      </c>
      <c r="BI323">
        <v>4518.6316239999996</v>
      </c>
      <c r="BJ323">
        <v>5925.283612000002</v>
      </c>
      <c r="BK323">
        <v>7008.9448859999948</v>
      </c>
      <c r="BL323">
        <v>8524.9139269999887</v>
      </c>
      <c r="BM323">
        <v>12608.502792999931</v>
      </c>
      <c r="BN323">
        <v>1461.6707389999999</v>
      </c>
      <c r="BO323">
        <v>2090.1092039999999</v>
      </c>
      <c r="BP323">
        <v>2404.409943000001</v>
      </c>
      <c r="BQ323">
        <v>2591.5108139999929</v>
      </c>
      <c r="BR323">
        <v>2658.1714209999982</v>
      </c>
      <c r="BS323">
        <v>3555.1771260000041</v>
      </c>
      <c r="BT323">
        <v>4566.3624040000032</v>
      </c>
      <c r="BU323">
        <v>5514.3840329999957</v>
      </c>
      <c r="BV323">
        <v>6112.5321570000042</v>
      </c>
      <c r="BW323">
        <v>7631.9490010000118</v>
      </c>
      <c r="BX323">
        <v>1855.619382000004</v>
      </c>
      <c r="BY323">
        <v>2590.1700050000022</v>
      </c>
      <c r="BZ323">
        <v>2496.405952999999</v>
      </c>
      <c r="CA323">
        <v>1502.3163</v>
      </c>
      <c r="CB323">
        <v>2758.3358789999988</v>
      </c>
      <c r="CC323">
        <v>1745.478962000001</v>
      </c>
      <c r="CD323">
        <v>2258.4401920000018</v>
      </c>
      <c r="CE323">
        <v>2501.4583390000062</v>
      </c>
      <c r="CF323">
        <v>376.7722590000003</v>
      </c>
      <c r="CG323">
        <v>525.90532600000085</v>
      </c>
      <c r="CH323">
        <v>670.07475200000079</v>
      </c>
      <c r="CI323">
        <v>6369.4604150000159</v>
      </c>
      <c r="CJ323">
        <v>1159.6715959999999</v>
      </c>
      <c r="CK323">
        <v>783.74788899999999</v>
      </c>
      <c r="CL323">
        <v>3953.3645080000019</v>
      </c>
      <c r="CM323">
        <v>1203.248945</v>
      </c>
      <c r="CN323">
        <v>3319.1790079999942</v>
      </c>
      <c r="CO323">
        <v>2324.9290610000039</v>
      </c>
      <c r="CP323">
        <v>191.698071</v>
      </c>
    </row>
    <row r="324">
      <c r="A324" t="s">
        <v>405</v>
      </c>
      <c r="B324">
        <v>2010</v>
      </c>
      <c r="C324" t="s">
        <v>411</v>
      </c>
      <c r="D324">
        <v>223</v>
      </c>
      <c r="E324" t="s">
        <v>36</v>
      </c>
      <c r="F324" t="s">
        <v>16</v>
      </c>
      <c r="G324" t="s">
        <v>448</v>
      </c>
      <c r="H324">
        <v>26.145197098032149</v>
      </c>
      <c r="I324">
        <v>20.0316425384943</v>
      </c>
      <c r="J324">
        <v>16.187258466614288</v>
      </c>
      <c r="K324">
        <v>11.38557111500508</v>
      </c>
      <c r="L324">
        <v>5.0642143695752848</v>
      </c>
      <c r="M324">
        <v>18.73269945184801</v>
      </c>
      <c r="N324">
        <v>7.2012749814105614</v>
      </c>
      <c r="O324">
        <v>5.6586758330931142</v>
      </c>
      <c r="P324">
        <v>1.890171755762444</v>
      </c>
      <c r="Q324">
        <v>0.71494999659016856</v>
      </c>
      <c r="R324">
        <v>27.19666551138528</v>
      </c>
      <c r="S324">
        <v>20.712047973681681</v>
      </c>
      <c r="T324">
        <v>17.521905469917439</v>
      </c>
      <c r="U324">
        <v>13.60008791647372</v>
      </c>
      <c r="V324">
        <v>9.4484629272147327</v>
      </c>
      <c r="W324" t="s">
        <v>152</v>
      </c>
      <c r="X324" t="s">
        <v>310</v>
      </c>
      <c r="Y324" t="s">
        <v>154</v>
      </c>
      <c r="Z324" t="s">
        <v>155</v>
      </c>
      <c r="AA324" t="s">
        <v>156</v>
      </c>
      <c r="AB324" t="s">
        <v>157</v>
      </c>
      <c r="AC324" t="s">
        <v>311</v>
      </c>
      <c r="AD324" t="s">
        <v>159</v>
      </c>
      <c r="AE324" t="s">
        <v>160</v>
      </c>
      <c r="AF324" t="s">
        <v>162</v>
      </c>
      <c r="AG324" t="s">
        <v>163</v>
      </c>
      <c r="AH324" t="s">
        <v>164</v>
      </c>
      <c r="AI324" t="s">
        <v>312</v>
      </c>
      <c r="AJ324" t="s">
        <v>165</v>
      </c>
      <c r="AK324" t="s">
        <v>166</v>
      </c>
      <c r="AL324" t="s">
        <v>167</v>
      </c>
      <c r="AM324" t="s">
        <v>168</v>
      </c>
      <c r="AN324" t="s">
        <v>169</v>
      </c>
      <c r="AO324" t="s">
        <v>170</v>
      </c>
      <c r="AP324">
        <v>33.529166064785763</v>
      </c>
      <c r="AQ324">
        <v>51.400976132610268</v>
      </c>
      <c r="AR324">
        <v>8.8149426199318714</v>
      </c>
      <c r="AS324">
        <v>7.1233046871465007</v>
      </c>
      <c r="AT324">
        <v>35.059059493582978</v>
      </c>
      <c r="AU324">
        <v>13.556464974985049</v>
      </c>
      <c r="AV324">
        <v>9.5117421430715439</v>
      </c>
      <c r="AW324">
        <v>6.3449345449909584</v>
      </c>
      <c r="AX324">
        <v>1.325974468485438</v>
      </c>
      <c r="AY324">
        <v>16.236516597790409</v>
      </c>
      <c r="AZ324">
        <v>29.740097806958872</v>
      </c>
      <c r="BA324">
        <v>3.2858924335904192</v>
      </c>
      <c r="BB324">
        <v>13.41015749000438</v>
      </c>
      <c r="BC324">
        <v>22.630770132103269</v>
      </c>
      <c r="BD324">
        <v>2.079252347508096</v>
      </c>
      <c r="BE324">
        <v>48.22048638139043</v>
      </c>
      <c r="BF324">
        <v>23.0101257117751</v>
      </c>
      <c r="BG324">
        <v>12.227218763999881</v>
      </c>
      <c r="BH324">
        <v>0.10614749702267071</v>
      </c>
      <c r="BI324">
        <v>3939.3585340000018</v>
      </c>
      <c r="BJ324">
        <v>3020.072412999999</v>
      </c>
      <c r="BK324">
        <v>2435.0048270000002</v>
      </c>
      <c r="BL324">
        <v>1709.5399709999981</v>
      </c>
      <c r="BM324">
        <v>762.31687499999964</v>
      </c>
      <c r="BN324">
        <v>502.28240400000038</v>
      </c>
      <c r="BO324">
        <v>193.221192</v>
      </c>
      <c r="BP324">
        <v>151.981019</v>
      </c>
      <c r="BQ324">
        <v>50.794919</v>
      </c>
      <c r="BR324">
        <v>19.154685000000001</v>
      </c>
      <c r="BS324">
        <v>3367.9971629999991</v>
      </c>
      <c r="BT324">
        <v>2566.2516010000008</v>
      </c>
      <c r="BU324">
        <v>2168.1519059999969</v>
      </c>
      <c r="BV324">
        <v>1682.658236999999</v>
      </c>
      <c r="BW324">
        <v>1163.799493999999</v>
      </c>
      <c r="BX324">
        <v>1061.026787</v>
      </c>
      <c r="BY324">
        <v>2864.552263</v>
      </c>
      <c r="BZ324">
        <v>775.73906999999997</v>
      </c>
      <c r="CA324">
        <v>215.88488000000001</v>
      </c>
      <c r="CB324">
        <v>1516.6558679999989</v>
      </c>
      <c r="CC324">
        <v>524.94726299999968</v>
      </c>
      <c r="CD324">
        <v>349.69340799999998</v>
      </c>
      <c r="CE324">
        <v>464.44219900000002</v>
      </c>
      <c r="CF324">
        <v>24.220936999999999</v>
      </c>
      <c r="CG324">
        <v>188.21102300000001</v>
      </c>
      <c r="CH324">
        <v>302.32191799999993</v>
      </c>
      <c r="CI324">
        <v>229.94161800000001</v>
      </c>
      <c r="CJ324">
        <v>218.786641</v>
      </c>
      <c r="CK324">
        <v>388.65381600000001</v>
      </c>
      <c r="CL324">
        <v>121.951618</v>
      </c>
      <c r="CM324">
        <v>1128.379631999999</v>
      </c>
      <c r="CN324">
        <v>1136.2281740000001</v>
      </c>
      <c r="CO324">
        <v>349.19604500000003</v>
      </c>
      <c r="CP324">
        <v>5.45946</v>
      </c>
    </row>
    <row r="325">
      <c r="A325" t="s">
        <v>405</v>
      </c>
      <c r="B325">
        <v>2010</v>
      </c>
      <c r="C325" t="s">
        <v>411</v>
      </c>
      <c r="D325">
        <v>224</v>
      </c>
      <c r="E325" t="s">
        <v>36</v>
      </c>
      <c r="F325" t="s">
        <v>20</v>
      </c>
      <c r="G325" t="s">
        <v>449</v>
      </c>
      <c r="H325">
        <v>43.865018168430787</v>
      </c>
      <c r="I325">
        <v>40.666927885226578</v>
      </c>
      <c r="J325">
        <v>37.219157327757053</v>
      </c>
      <c r="K325">
        <v>31.838328055729189</v>
      </c>
      <c r="L325">
        <v>11.175130295147881</v>
      </c>
      <c r="M325">
        <v>26.75406569621515</v>
      </c>
      <c r="N325">
        <v>14.90120786021717</v>
      </c>
      <c r="O325">
        <v>4.8184579114640682</v>
      </c>
      <c r="P325">
        <v>1.674975274480389</v>
      </c>
      <c r="Q325">
        <v>0.068610350132727399</v>
      </c>
      <c r="R325">
        <v>44.095185861961589</v>
      </c>
      <c r="S325">
        <v>42.433141243147432</v>
      </c>
      <c r="T325">
        <v>37.913635977311543</v>
      </c>
      <c r="U325">
        <v>36.995361058544162</v>
      </c>
      <c r="V325">
        <v>28.59053127229501</v>
      </c>
      <c r="W325" t="s">
        <v>152</v>
      </c>
      <c r="X325" t="s">
        <v>310</v>
      </c>
      <c r="Y325" t="s">
        <v>154</v>
      </c>
      <c r="Z325" t="s">
        <v>155</v>
      </c>
      <c r="AA325" t="s">
        <v>156</v>
      </c>
      <c r="AB325" t="s">
        <v>157</v>
      </c>
      <c r="AC325" t="s">
        <v>311</v>
      </c>
      <c r="AD325" t="s">
        <v>159</v>
      </c>
      <c r="AE325" t="s">
        <v>160</v>
      </c>
      <c r="AF325" t="s">
        <v>162</v>
      </c>
      <c r="AG325" t="s">
        <v>163</v>
      </c>
      <c r="AH325" t="s">
        <v>164</v>
      </c>
      <c r="AI325" t="s">
        <v>312</v>
      </c>
      <c r="AJ325" t="s">
        <v>165</v>
      </c>
      <c r="AK325" t="s">
        <v>166</v>
      </c>
      <c r="AL325" t="s">
        <v>167</v>
      </c>
      <c r="AM325" t="s">
        <v>168</v>
      </c>
      <c r="AN325" t="s">
        <v>169</v>
      </c>
      <c r="AO325" t="s">
        <v>170</v>
      </c>
      <c r="AP325">
        <v>7.8320029703247291</v>
      </c>
      <c r="AQ325">
        <v>2.1215103215290991</v>
      </c>
      <c r="AR325">
        <v>62.817689945872502</v>
      </c>
      <c r="AS325">
        <v>43.306495022001421</v>
      </c>
      <c r="AT325">
        <v>1.1791711258197399</v>
      </c>
      <c r="AU325">
        <v>41.367532003876597</v>
      </c>
      <c r="AV325">
        <v>29.05815863168646</v>
      </c>
      <c r="AW325">
        <v>59.481621564358782</v>
      </c>
      <c r="AX325">
        <v>78.047639530527803</v>
      </c>
      <c r="AY325">
        <v>38.394883740193897</v>
      </c>
      <c r="AZ325">
        <v>4.3431178782044064</v>
      </c>
      <c r="BA325">
        <v>5.6937782943844599</v>
      </c>
      <c r="BB325">
        <v>15.50973145767265</v>
      </c>
      <c r="BC325">
        <v>31.732682412821209</v>
      </c>
      <c r="BD325">
        <v>30.516619944943258</v>
      </c>
      <c r="BE325">
        <v>0.35954136782081869</v>
      </c>
      <c r="BF325">
        <v>9.7721023814664658</v>
      </c>
      <c r="BG325">
        <v>6.3645962159552649</v>
      </c>
      <c r="BH325">
        <v>96.166694428602966</v>
      </c>
      <c r="BI325">
        <v>6609.2457830000048</v>
      </c>
      <c r="BJ325">
        <v>6131.1530890000049</v>
      </c>
      <c r="BK325">
        <v>5598.7756010000066</v>
      </c>
      <c r="BL325">
        <v>4780.5150809999932</v>
      </c>
      <c r="BM325">
        <v>1682.193876999999</v>
      </c>
      <c r="BN325">
        <v>717.36038200000087</v>
      </c>
      <c r="BO325">
        <v>399.82213599999989</v>
      </c>
      <c r="BP325">
        <v>129.41440099999991</v>
      </c>
      <c r="BQ325">
        <v>45.011906000000018</v>
      </c>
      <c r="BR325">
        <v>1.838184</v>
      </c>
      <c r="BS325">
        <v>5460.6863780000103</v>
      </c>
      <c r="BT325">
        <v>5257.5253200000061</v>
      </c>
      <c r="BU325">
        <v>4691.4145409999974</v>
      </c>
      <c r="BV325">
        <v>4577.2166619999971</v>
      </c>
      <c r="BW325">
        <v>3521.5935209999989</v>
      </c>
      <c r="BX325">
        <v>247.84287599999999</v>
      </c>
      <c r="BY325">
        <v>118.230774</v>
      </c>
      <c r="BZ325">
        <v>5528.1285969999999</v>
      </c>
      <c r="CA325">
        <v>1312.4831650000001</v>
      </c>
      <c r="CB325">
        <v>51.010975000000002</v>
      </c>
      <c r="CC325">
        <v>1601.875765000002</v>
      </c>
      <c r="CD325">
        <v>1068.3055079999999</v>
      </c>
      <c r="CE325">
        <v>4353.988984999999</v>
      </c>
      <c r="CF325">
        <v>1425.6586420000019</v>
      </c>
      <c r="CG325">
        <v>445.06716100000028</v>
      </c>
      <c r="CH325">
        <v>44.149811999999983</v>
      </c>
      <c r="CI325">
        <v>398.44170799999989</v>
      </c>
      <c r="CJ325">
        <v>253.04117800000009</v>
      </c>
      <c r="CK325">
        <v>544.96722999999986</v>
      </c>
      <c r="CL325">
        <v>1789.850655999998</v>
      </c>
      <c r="CM325">
        <v>8.4134189999999993</v>
      </c>
      <c r="CN325">
        <v>482.54139000000009</v>
      </c>
      <c r="CO325">
        <v>181.76593299999999</v>
      </c>
      <c r="CP325">
        <v>4946.119657000002</v>
      </c>
    </row>
    <row r="326">
      <c r="A326" t="s">
        <v>405</v>
      </c>
      <c r="B326">
        <v>2010</v>
      </c>
      <c r="C326" t="s">
        <v>411</v>
      </c>
      <c r="D326">
        <v>225</v>
      </c>
      <c r="E326" t="s">
        <v>322</v>
      </c>
      <c r="F326" t="s">
        <v>323</v>
      </c>
      <c r="G326" t="s">
        <v>214</v>
      </c>
      <c r="H326">
        <v>56.102543850165347</v>
      </c>
      <c r="I326">
        <v>59.313094088795779</v>
      </c>
      <c r="J326">
        <v>62.645500545845202</v>
      </c>
      <c r="K326">
        <v>67.820690345147355</v>
      </c>
      <c r="L326">
        <v>88.736327305978634</v>
      </c>
      <c r="M326">
        <v>73.166236364237164</v>
      </c>
      <c r="N326">
        <v>85.068311800717126</v>
      </c>
      <c r="O326">
        <v>95.181542088535934</v>
      </c>
      <c r="P326">
        <v>98.325024725519611</v>
      </c>
      <c r="Q326">
        <v>99.87776875426789</v>
      </c>
      <c r="R326">
        <v>55.865514133676342</v>
      </c>
      <c r="S326">
        <v>57.543274555687731</v>
      </c>
      <c r="T326">
        <v>61.989007872325892</v>
      </c>
      <c r="U326">
        <v>62.8911067526045</v>
      </c>
      <c r="V326">
        <v>70.972017031176676</v>
      </c>
      <c r="W326" t="s">
        <v>152</v>
      </c>
      <c r="X326" t="s">
        <v>310</v>
      </c>
      <c r="Y326" t="s">
        <v>154</v>
      </c>
      <c r="Z326" t="s">
        <v>155</v>
      </c>
      <c r="AA326" t="s">
        <v>156</v>
      </c>
      <c r="AB326" t="s">
        <v>157</v>
      </c>
      <c r="AC326" t="s">
        <v>311</v>
      </c>
      <c r="AD326" t="s">
        <v>159</v>
      </c>
      <c r="AE326" t="s">
        <v>160</v>
      </c>
      <c r="AF326" t="s">
        <v>162</v>
      </c>
      <c r="AG326" t="s">
        <v>163</v>
      </c>
      <c r="AH326" t="s">
        <v>164</v>
      </c>
      <c r="AI326" t="s">
        <v>312</v>
      </c>
      <c r="AJ326" t="s">
        <v>165</v>
      </c>
      <c r="AK326" t="s">
        <v>166</v>
      </c>
      <c r="AL326" t="s">
        <v>167</v>
      </c>
      <c r="AM326" t="s">
        <v>168</v>
      </c>
      <c r="AN326" t="s">
        <v>169</v>
      </c>
      <c r="AO326" t="s">
        <v>170</v>
      </c>
      <c r="AP326">
        <v>91.736633737490919</v>
      </c>
      <c r="AQ326">
        <v>97.878489678470871</v>
      </c>
      <c r="AR326">
        <v>37.182310054127683</v>
      </c>
      <c r="AS326">
        <v>56.693504977998657</v>
      </c>
      <c r="AT326">
        <v>98.785355226151921</v>
      </c>
      <c r="AU326">
        <v>57.44430527096209</v>
      </c>
      <c r="AV326">
        <v>70.941841368313462</v>
      </c>
      <c r="AW326">
        <v>40.518378435641473</v>
      </c>
      <c r="AX326">
        <v>21.93281831379791</v>
      </c>
      <c r="AY326">
        <v>61.605116259805897</v>
      </c>
      <c r="AZ326">
        <v>95.412602487826376</v>
      </c>
      <c r="BA326">
        <v>94.078569794717566</v>
      </c>
      <c r="BB326">
        <v>84.490268542327385</v>
      </c>
      <c r="BC326">
        <v>67.681433189279275</v>
      </c>
      <c r="BD326">
        <v>69.433156982501643</v>
      </c>
      <c r="BE326">
        <v>99.640458632179161</v>
      </c>
      <c r="BF326">
        <v>90.227897618533575</v>
      </c>
      <c r="BG326">
        <v>93.635403784044726</v>
      </c>
      <c r="BH326">
        <v>3.8333055713970992</v>
      </c>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row>
    <row r="327">
      <c r="A327" t="s">
        <v>405</v>
      </c>
      <c r="B327">
        <v>2010</v>
      </c>
      <c r="C327" t="s">
        <v>411</v>
      </c>
      <c r="D327">
        <v>226</v>
      </c>
      <c r="E327" t="s">
        <v>322</v>
      </c>
      <c r="F327" t="s">
        <v>324</v>
      </c>
      <c r="G327" t="s">
        <v>214</v>
      </c>
      <c r="H327">
        <v>41.773943938229337</v>
      </c>
      <c r="I327">
        <v>39.661989848841358</v>
      </c>
      <c r="J327">
        <v>36.27545158127964</v>
      </c>
      <c r="K327">
        <v>31.255321264773428</v>
      </c>
      <c r="L327">
        <v>11.020611496893901</v>
      </c>
      <c r="M327">
        <v>26.021056534446561</v>
      </c>
      <c r="N327">
        <v>14.413152942196829</v>
      </c>
      <c r="O327">
        <v>4.6565557848280967</v>
      </c>
      <c r="P327">
        <v>1.655232613906872</v>
      </c>
      <c r="Q327">
        <v>0.068573535389788401</v>
      </c>
      <c r="R327">
        <v>41.960578188612132</v>
      </c>
      <c r="S327">
        <v>41.191234244005862</v>
      </c>
      <c r="T327">
        <v>37.090042226594363</v>
      </c>
      <c r="U327">
        <v>36.049230000774848</v>
      </c>
      <c r="V327">
        <v>28.223936765420731</v>
      </c>
      <c r="W327" t="s">
        <v>152</v>
      </c>
      <c r="X327" t="s">
        <v>310</v>
      </c>
      <c r="Y327" t="s">
        <v>154</v>
      </c>
      <c r="Z327" t="s">
        <v>155</v>
      </c>
      <c r="AA327" t="s">
        <v>156</v>
      </c>
      <c r="AB327" t="s">
        <v>157</v>
      </c>
      <c r="AC327" t="s">
        <v>311</v>
      </c>
      <c r="AD327" t="s">
        <v>159</v>
      </c>
      <c r="AE327" t="s">
        <v>160</v>
      </c>
      <c r="AF327" t="s">
        <v>162</v>
      </c>
      <c r="AG327" t="s">
        <v>163</v>
      </c>
      <c r="AH327" t="s">
        <v>164</v>
      </c>
      <c r="AI327" t="s">
        <v>312</v>
      </c>
      <c r="AJ327" t="s">
        <v>165</v>
      </c>
      <c r="AK327" t="s">
        <v>166</v>
      </c>
      <c r="AL327" t="s">
        <v>167</v>
      </c>
      <c r="AM327" t="s">
        <v>168</v>
      </c>
      <c r="AN327" t="s">
        <v>169</v>
      </c>
      <c r="AO327" t="s">
        <v>170</v>
      </c>
      <c r="AP327">
        <v>6.8353077753290412</v>
      </c>
      <c r="AQ327">
        <v>1.912832482107965</v>
      </c>
      <c r="AR327">
        <v>62.641865242367423</v>
      </c>
      <c r="AS327">
        <v>43.221528766632453</v>
      </c>
      <c r="AT327">
        <v>0.3789501582489217</v>
      </c>
      <c r="AU327">
        <v>32.728357361967689</v>
      </c>
      <c r="AV327">
        <v>29.05815863168646</v>
      </c>
      <c r="AW327">
        <v>59.380283272616921</v>
      </c>
      <c r="AX327">
        <v>77.343280618272019</v>
      </c>
      <c r="AY327">
        <v>28.482665095882801</v>
      </c>
      <c r="AZ327">
        <v>4.3320268283809122</v>
      </c>
      <c r="BA327">
        <v>5.358756993285394</v>
      </c>
      <c r="BB327">
        <v>15.50973145767265</v>
      </c>
      <c r="BC327">
        <v>27.74347951604344</v>
      </c>
      <c r="BD327">
        <v>30.358549652412432</v>
      </c>
      <c r="BE327">
        <v>0.35184727513753511</v>
      </c>
      <c r="BF327">
        <v>9.0077470130444546</v>
      </c>
      <c r="BG327">
        <v>6.3460188965563509</v>
      </c>
      <c r="BH327">
        <v>96.045720431430155</v>
      </c>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row>
    <row r="328">
      <c r="A328" t="s">
        <v>405</v>
      </c>
      <c r="B328">
        <v>2010</v>
      </c>
      <c r="C328" t="s">
        <v>411</v>
      </c>
      <c r="D328">
        <v>227</v>
      </c>
      <c r="E328" t="s">
        <v>322</v>
      </c>
      <c r="F328" t="s">
        <v>325</v>
      </c>
      <c r="G328" t="s">
        <v>214</v>
      </c>
      <c r="H328">
        <v>0.057785680773866803</v>
      </c>
      <c r="I328">
        <v>0.033670978537492902</v>
      </c>
      <c r="J328">
        <v>0.21557870305137131</v>
      </c>
      <c r="K328">
        <v>0.50025415955469765</v>
      </c>
      <c r="L328">
        <v>0.099681991279831406</v>
      </c>
      <c r="M328">
        <v>0.1088086872061898</v>
      </c>
      <c r="N328">
        <v>0.035817593057843398</v>
      </c>
      <c r="O328">
        <v>0</v>
      </c>
      <c r="P328">
        <v>0</v>
      </c>
      <c r="Q328">
        <v>0.053657710342328101</v>
      </c>
      <c r="R328">
        <v>0.070298068186247606</v>
      </c>
      <c r="S328">
        <v>0.0409683656083644</v>
      </c>
      <c r="T328">
        <v>0.15680762095657541</v>
      </c>
      <c r="U328">
        <v>0.18019655498186571</v>
      </c>
      <c r="V328">
        <v>0.61259620652922353</v>
      </c>
      <c r="W328" t="s">
        <v>152</v>
      </c>
      <c r="X328" t="s">
        <v>310</v>
      </c>
      <c r="Y328" t="s">
        <v>154</v>
      </c>
      <c r="Z328" t="s">
        <v>155</v>
      </c>
      <c r="AA328" t="s">
        <v>156</v>
      </c>
      <c r="AB328" t="s">
        <v>157</v>
      </c>
      <c r="AC328" t="s">
        <v>311</v>
      </c>
      <c r="AD328" t="s">
        <v>159</v>
      </c>
      <c r="AE328" t="s">
        <v>160</v>
      </c>
      <c r="AF328" t="s">
        <v>162</v>
      </c>
      <c r="AG328" t="s">
        <v>163</v>
      </c>
      <c r="AH328" t="s">
        <v>164</v>
      </c>
      <c r="AI328" t="s">
        <v>312</v>
      </c>
      <c r="AJ328" t="s">
        <v>165</v>
      </c>
      <c r="AK328" t="s">
        <v>166</v>
      </c>
      <c r="AL328" t="s">
        <v>167</v>
      </c>
      <c r="AM328" t="s">
        <v>168</v>
      </c>
      <c r="AN328" t="s">
        <v>169</v>
      </c>
      <c r="AO328" t="s">
        <v>170</v>
      </c>
      <c r="AP328">
        <v>0.46801851628121932</v>
      </c>
      <c r="AQ328">
        <v>0</v>
      </c>
      <c r="AR328">
        <v>0</v>
      </c>
      <c r="AS328">
        <v>0</v>
      </c>
      <c r="AT328">
        <v>0.035896934312752503</v>
      </c>
      <c r="AU328">
        <v>2.0264586597989389</v>
      </c>
      <c r="AV328">
        <v>0</v>
      </c>
      <c r="AW328">
        <v>0</v>
      </c>
      <c r="AX328">
        <v>0.089020748823342002</v>
      </c>
      <c r="AY328">
        <v>0</v>
      </c>
      <c r="AZ328">
        <v>0.2553706837926919</v>
      </c>
      <c r="BA328">
        <v>0.24139649196072571</v>
      </c>
      <c r="BB328">
        <v>0</v>
      </c>
      <c r="BC328">
        <v>0.85822091537618594</v>
      </c>
      <c r="BD328">
        <v>0.072280698658225701</v>
      </c>
      <c r="BE328">
        <v>0</v>
      </c>
      <c r="BF328">
        <v>0</v>
      </c>
      <c r="BG328">
        <v>0</v>
      </c>
      <c r="BH328">
        <v>0</v>
      </c>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row>
    <row r="329">
      <c r="A329" t="s">
        <v>405</v>
      </c>
      <c r="B329">
        <v>2010</v>
      </c>
      <c r="C329" t="s">
        <v>411</v>
      </c>
      <c r="D329">
        <v>228</v>
      </c>
      <c r="E329" t="s">
        <v>322</v>
      </c>
      <c r="F329" t="s">
        <v>326</v>
      </c>
      <c r="G329" t="s">
        <v>214</v>
      </c>
      <c r="H329">
        <v>2.0657265308312538</v>
      </c>
      <c r="I329">
        <v>0.99124508382513798</v>
      </c>
      <c r="J329">
        <v>0.86346916982356758</v>
      </c>
      <c r="K329">
        <v>0.42373423052431342</v>
      </c>
      <c r="L329">
        <v>0.14337920584766159</v>
      </c>
      <c r="M329">
        <v>0.703898414110256</v>
      </c>
      <c r="N329">
        <v>0.48271766402826638</v>
      </c>
      <c r="O329">
        <v>0.1619021266359722</v>
      </c>
      <c r="P329">
        <v>0.019742660573516299</v>
      </c>
      <c r="Q329">
        <v>0</v>
      </c>
      <c r="R329">
        <v>2.1036096095253241</v>
      </c>
      <c r="S329">
        <v>1.2245228346979631</v>
      </c>
      <c r="T329">
        <v>0.76414228012303032</v>
      </c>
      <c r="U329">
        <v>0.87946669163871738</v>
      </c>
      <c r="V329">
        <v>0.19144999687363659</v>
      </c>
      <c r="W329" t="s">
        <v>152</v>
      </c>
      <c r="X329" t="s">
        <v>310</v>
      </c>
      <c r="Y329" t="s">
        <v>154</v>
      </c>
      <c r="Z329" t="s">
        <v>155</v>
      </c>
      <c r="AA329" t="s">
        <v>156</v>
      </c>
      <c r="AB329" t="s">
        <v>157</v>
      </c>
      <c r="AC329" t="s">
        <v>311</v>
      </c>
      <c r="AD329" t="s">
        <v>159</v>
      </c>
      <c r="AE329" t="s">
        <v>160</v>
      </c>
      <c r="AF329" t="s">
        <v>162</v>
      </c>
      <c r="AG329" t="s">
        <v>163</v>
      </c>
      <c r="AH329" t="s">
        <v>164</v>
      </c>
      <c r="AI329" t="s">
        <v>312</v>
      </c>
      <c r="AJ329" t="s">
        <v>165</v>
      </c>
      <c r="AK329" t="s">
        <v>166</v>
      </c>
      <c r="AL329" t="s">
        <v>167</v>
      </c>
      <c r="AM329" t="s">
        <v>168</v>
      </c>
      <c r="AN329" t="s">
        <v>169</v>
      </c>
      <c r="AO329" t="s">
        <v>170</v>
      </c>
      <c r="AP329">
        <v>0.96003997089887017</v>
      </c>
      <c r="AQ329">
        <v>0.20867783942113449</v>
      </c>
      <c r="AR329">
        <v>0.17582470350507159</v>
      </c>
      <c r="AS329">
        <v>0.084966255368966903</v>
      </c>
      <c r="AT329">
        <v>0.79979768128634743</v>
      </c>
      <c r="AU329">
        <v>7.8008787072712336</v>
      </c>
      <c r="AV329">
        <v>0</v>
      </c>
      <c r="AW329">
        <v>0.1013382917418659</v>
      </c>
      <c r="AX329">
        <v>0.63488031910676435</v>
      </c>
      <c r="AY329">
        <v>9.912218644311082</v>
      </c>
      <c r="AZ329">
        <v>0</v>
      </c>
      <c r="BA329">
        <v>0.32127672003640101</v>
      </c>
      <c r="BB329">
        <v>0</v>
      </c>
      <c r="BC329">
        <v>3.716866379301055</v>
      </c>
      <c r="BD329">
        <v>0.13601266642775481</v>
      </c>
      <c r="BE329">
        <v>0.0076940926832836003</v>
      </c>
      <c r="BF329">
        <v>0.76435536842201246</v>
      </c>
      <c r="BG329">
        <v>0.018577319398914199</v>
      </c>
      <c r="BH329">
        <v>0.1209739971727925</v>
      </c>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row>
    <row r="330">
      <c r="A330" t="s">
        <v>405</v>
      </c>
      <c r="B330">
        <v>2010</v>
      </c>
      <c r="C330" t="s">
        <v>412</v>
      </c>
      <c r="D330">
        <v>16</v>
      </c>
      <c r="E330" t="s">
        <v>13</v>
      </c>
      <c r="F330" t="s">
        <v>14</v>
      </c>
      <c r="G330" t="s">
        <v>421</v>
      </c>
      <c r="H330">
        <v>46.3539366236378</v>
      </c>
      <c r="I330">
        <v>51.889894926942553</v>
      </c>
      <c r="J330">
        <v>58.032067619346407</v>
      </c>
      <c r="K330">
        <v>68.558371248990298</v>
      </c>
      <c r="L330">
        <v>89.21680117953656</v>
      </c>
      <c r="M330">
        <v>76.81199711110915</v>
      </c>
      <c r="N330">
        <v>89.583327509716867</v>
      </c>
      <c r="O330">
        <v>95.408275234723334</v>
      </c>
      <c r="P330">
        <v>97.07593944758834</v>
      </c>
      <c r="Q330">
        <v>98.018980687118926</v>
      </c>
      <c r="R330">
        <v>45.250335558136321</v>
      </c>
      <c r="S330">
        <v>49.572761891886728</v>
      </c>
      <c r="T330">
        <v>55.00564890860975</v>
      </c>
      <c r="U330">
        <v>60.991264134872623</v>
      </c>
      <c r="V330">
        <v>72.276492779538117</v>
      </c>
      <c r="W330" t="s">
        <v>152</v>
      </c>
      <c r="X330" t="s">
        <v>310</v>
      </c>
      <c r="Y330" t="s">
        <v>154</v>
      </c>
      <c r="Z330" t="s">
        <v>155</v>
      </c>
      <c r="AA330" t="s">
        <v>156</v>
      </c>
      <c r="AB330" t="s">
        <v>157</v>
      </c>
      <c r="AC330" t="s">
        <v>311</v>
      </c>
      <c r="AD330" t="s">
        <v>159</v>
      </c>
      <c r="AE330" t="s">
        <v>160</v>
      </c>
      <c r="AF330" t="s">
        <v>162</v>
      </c>
      <c r="AG330" t="s">
        <v>163</v>
      </c>
      <c r="AH330" t="s">
        <v>164</v>
      </c>
      <c r="AI330" t="s">
        <v>312</v>
      </c>
      <c r="AJ330" t="s">
        <v>165</v>
      </c>
      <c r="AK330" t="s">
        <v>166</v>
      </c>
      <c r="AL330" t="s">
        <v>167</v>
      </c>
      <c r="AM330" t="s">
        <v>168</v>
      </c>
      <c r="AN330" t="s">
        <v>169</v>
      </c>
      <c r="AO330" t="s">
        <v>170</v>
      </c>
      <c r="AP330">
        <v>67.153393381068952</v>
      </c>
      <c r="AQ330">
        <v>55.599372911421682</v>
      </c>
      <c r="AR330">
        <v>59.273201393935857</v>
      </c>
      <c r="AS330">
        <v>36.011032353156573</v>
      </c>
      <c r="AT330">
        <v>51.224220108807813</v>
      </c>
      <c r="AU330">
        <v>53.494722924821843</v>
      </c>
      <c r="AV330">
        <v>41.648056666249538</v>
      </c>
      <c r="AW330">
        <v>70.938528097782608</v>
      </c>
      <c r="AX330">
        <v>49.160538858692803</v>
      </c>
      <c r="AY330">
        <v>41.28804972389571</v>
      </c>
      <c r="AZ330">
        <v>39.115482014510697</v>
      </c>
      <c r="BA330">
        <v>97.719522185928369</v>
      </c>
      <c r="BB330">
        <v>59.934434974958343</v>
      </c>
      <c r="BC330">
        <v>39.437853554334083</v>
      </c>
      <c r="BD330">
        <v>92.277957677087159</v>
      </c>
      <c r="BE330">
        <v>32.019614061661443</v>
      </c>
      <c r="BF330">
        <v>62.718802552162472</v>
      </c>
      <c r="BG330">
        <v>96.079886890950831</v>
      </c>
      <c r="BH330">
        <v>47.776935953077377</v>
      </c>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row>
    <row r="331">
      <c r="A331" t="s">
        <v>405</v>
      </c>
      <c r="B331">
        <v>2010</v>
      </c>
      <c r="C331" t="s">
        <v>412</v>
      </c>
      <c r="D331">
        <v>17</v>
      </c>
      <c r="E331" t="s">
        <v>13</v>
      </c>
      <c r="F331" t="s">
        <v>51</v>
      </c>
      <c r="G331" t="s">
        <v>214</v>
      </c>
      <c r="H331">
        <v>53.646063376362058</v>
      </c>
      <c r="I331">
        <v>48.110105073057262</v>
      </c>
      <c r="J331">
        <v>41.967932380653288</v>
      </c>
      <c r="K331">
        <v>31.44162875100962</v>
      </c>
      <c r="L331">
        <v>10.78319882046358</v>
      </c>
      <c r="M331">
        <v>23.188002888891042</v>
      </c>
      <c r="N331">
        <v>10.41667249028314</v>
      </c>
      <c r="O331">
        <v>4.5917247652766653</v>
      </c>
      <c r="P331">
        <v>2.9240605524116909</v>
      </c>
      <c r="Q331">
        <v>1.981019312881078</v>
      </c>
      <c r="R331">
        <v>54.749664441863779</v>
      </c>
      <c r="S331">
        <v>50.427238108113251</v>
      </c>
      <c r="T331">
        <v>44.994351091390087</v>
      </c>
      <c r="U331">
        <v>39.008735865127463</v>
      </c>
      <c r="V331">
        <v>27.723507220462281</v>
      </c>
      <c r="W331" t="s">
        <v>152</v>
      </c>
      <c r="X331" t="s">
        <v>310</v>
      </c>
      <c r="Y331" t="s">
        <v>154</v>
      </c>
      <c r="Z331" t="s">
        <v>155</v>
      </c>
      <c r="AA331" t="s">
        <v>156</v>
      </c>
      <c r="AB331" t="s">
        <v>157</v>
      </c>
      <c r="AC331" t="s">
        <v>311</v>
      </c>
      <c r="AD331" t="s">
        <v>159</v>
      </c>
      <c r="AE331" t="s">
        <v>160</v>
      </c>
      <c r="AF331" t="s">
        <v>162</v>
      </c>
      <c r="AG331" t="s">
        <v>163</v>
      </c>
      <c r="AH331" t="s">
        <v>164</v>
      </c>
      <c r="AI331" t="s">
        <v>312</v>
      </c>
      <c r="AJ331" t="s">
        <v>165</v>
      </c>
      <c r="AK331" t="s">
        <v>166</v>
      </c>
      <c r="AL331" t="s">
        <v>167</v>
      </c>
      <c r="AM331" t="s">
        <v>168</v>
      </c>
      <c r="AN331" t="s">
        <v>169</v>
      </c>
      <c r="AO331" t="s">
        <v>170</v>
      </c>
      <c r="AP331">
        <v>32.846606618931297</v>
      </c>
      <c r="AQ331">
        <v>44.400627088578268</v>
      </c>
      <c r="AR331">
        <v>40.726798606064321</v>
      </c>
      <c r="AS331">
        <v>63.98896764684352</v>
      </c>
      <c r="AT331">
        <v>48.775779891192158</v>
      </c>
      <c r="AU331">
        <v>46.505277075178142</v>
      </c>
      <c r="AV331">
        <v>58.351943333750469</v>
      </c>
      <c r="AW331">
        <v>29.06147190221742</v>
      </c>
      <c r="AX331">
        <v>50.839461141307098</v>
      </c>
      <c r="AY331">
        <v>58.711950276104162</v>
      </c>
      <c r="AZ331">
        <v>60.884517985489261</v>
      </c>
      <c r="BA331">
        <v>2.2804778140716651</v>
      </c>
      <c r="BB331">
        <v>40.065565025041749</v>
      </c>
      <c r="BC331">
        <v>60.562146445665832</v>
      </c>
      <c r="BD331">
        <v>7.7220423229129569</v>
      </c>
      <c r="BE331">
        <v>67.98038593833833</v>
      </c>
      <c r="BF331">
        <v>37.281197447837748</v>
      </c>
      <c r="BG331">
        <v>3.9201131090491752</v>
      </c>
      <c r="BH331">
        <v>52.223064046922552</v>
      </c>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row>
    <row r="332">
      <c r="A332" t="s">
        <v>405</v>
      </c>
      <c r="B332">
        <v>2010</v>
      </c>
      <c r="C332" t="s">
        <v>412</v>
      </c>
      <c r="D332">
        <v>18</v>
      </c>
      <c r="E332" t="s">
        <v>60</v>
      </c>
      <c r="F332" t="s">
        <v>15</v>
      </c>
      <c r="G332" t="s">
        <v>422</v>
      </c>
      <c r="H332">
        <v>45.906516431048502</v>
      </c>
      <c r="I332">
        <v>51.298656825618529</v>
      </c>
      <c r="J332">
        <v>57.675726690230377</v>
      </c>
      <c r="K332">
        <v>68.129959979876716</v>
      </c>
      <c r="L332">
        <v>89.046352871133138</v>
      </c>
      <c r="M332">
        <v>76.340235755015016</v>
      </c>
      <c r="N332">
        <v>89.507833694526454</v>
      </c>
      <c r="O332">
        <v>95.219135112690026</v>
      </c>
      <c r="P332">
        <v>97.036352015965591</v>
      </c>
      <c r="Q332">
        <v>98.018980687118926</v>
      </c>
      <c r="R332">
        <v>44.868599422569368</v>
      </c>
      <c r="S332">
        <v>49.001375231461509</v>
      </c>
      <c r="T332">
        <v>54.533680729334762</v>
      </c>
      <c r="U332">
        <v>60.521334262865857</v>
      </c>
      <c r="V332">
        <v>71.914149882555606</v>
      </c>
      <c r="W332" t="s">
        <v>152</v>
      </c>
      <c r="X332" t="s">
        <v>310</v>
      </c>
      <c r="Y332" t="s">
        <v>154</v>
      </c>
      <c r="Z332" t="s">
        <v>155</v>
      </c>
      <c r="AA332" t="s">
        <v>156</v>
      </c>
      <c r="AB332" t="s">
        <v>157</v>
      </c>
      <c r="AC332" t="s">
        <v>311</v>
      </c>
      <c r="AD332" t="s">
        <v>159</v>
      </c>
      <c r="AE332" t="s">
        <v>160</v>
      </c>
      <c r="AF332" t="s">
        <v>162</v>
      </c>
      <c r="AG332" t="s">
        <v>163</v>
      </c>
      <c r="AH332" t="s">
        <v>164</v>
      </c>
      <c r="AI332" t="s">
        <v>312</v>
      </c>
      <c r="AJ332" t="s">
        <v>165</v>
      </c>
      <c r="AK332" t="s">
        <v>166</v>
      </c>
      <c r="AL332" t="s">
        <v>167</v>
      </c>
      <c r="AM332" t="s">
        <v>168</v>
      </c>
      <c r="AN332" t="s">
        <v>169</v>
      </c>
      <c r="AO332" t="s">
        <v>170</v>
      </c>
      <c r="AP332">
        <v>67.089315384834578</v>
      </c>
      <c r="AQ332">
        <v>53.897587515326478</v>
      </c>
      <c r="AR332">
        <v>58.525360214879427</v>
      </c>
      <c r="AS332">
        <v>35.761570774867387</v>
      </c>
      <c r="AT332">
        <v>51.047313243176738</v>
      </c>
      <c r="AU332">
        <v>53.494722924821843</v>
      </c>
      <c r="AV332">
        <v>41.49978534065793</v>
      </c>
      <c r="AW332">
        <v>70.880509804109522</v>
      </c>
      <c r="AX332">
        <v>48.741363208697273</v>
      </c>
      <c r="AY332">
        <v>40.100942236593077</v>
      </c>
      <c r="AZ332">
        <v>38.876392559993299</v>
      </c>
      <c r="BA332">
        <v>97.646796157336865</v>
      </c>
      <c r="BB332">
        <v>58.455495860536409</v>
      </c>
      <c r="BC332">
        <v>38.965039797095308</v>
      </c>
      <c r="BD332">
        <v>92.081994173004134</v>
      </c>
      <c r="BE332">
        <v>31.75414997822649</v>
      </c>
      <c r="BF332">
        <v>62.584568266338067</v>
      </c>
      <c r="BG332">
        <v>96.079886890950831</v>
      </c>
      <c r="BH332">
        <v>47.244126442753164</v>
      </c>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row>
    <row r="333">
      <c r="A333" t="s">
        <v>405</v>
      </c>
      <c r="B333">
        <v>2010</v>
      </c>
      <c r="C333" t="s">
        <v>412</v>
      </c>
      <c r="D333">
        <v>19</v>
      </c>
      <c r="E333" t="s">
        <v>60</v>
      </c>
      <c r="F333" t="s">
        <v>16</v>
      </c>
      <c r="G333" t="s">
        <v>423</v>
      </c>
      <c r="H333">
        <v>0.44742019258929261</v>
      </c>
      <c r="I333">
        <v>0.59123810132400145</v>
      </c>
      <c r="J333">
        <v>0.35634092911601639</v>
      </c>
      <c r="K333">
        <v>0.42841126911357258</v>
      </c>
      <c r="L333">
        <v>0.1704483084034242</v>
      </c>
      <c r="M333">
        <v>0.47176135609414649</v>
      </c>
      <c r="N333">
        <v>0.075493815190408001</v>
      </c>
      <c r="O333">
        <v>0.1891401220333041</v>
      </c>
      <c r="P333">
        <v>0.0395874316227562</v>
      </c>
      <c r="Q333">
        <v>0</v>
      </c>
      <c r="R333">
        <v>0.38173613556694469</v>
      </c>
      <c r="S333">
        <v>0.57138666042520325</v>
      </c>
      <c r="T333">
        <v>0.4719681792750054</v>
      </c>
      <c r="U333">
        <v>0.46992987200675662</v>
      </c>
      <c r="V333">
        <v>0.36234289698250932</v>
      </c>
      <c r="W333" t="s">
        <v>152</v>
      </c>
      <c r="X333" t="s">
        <v>310</v>
      </c>
      <c r="Y333" t="s">
        <v>154</v>
      </c>
      <c r="Z333" t="s">
        <v>155</v>
      </c>
      <c r="AA333" t="s">
        <v>156</v>
      </c>
      <c r="AB333" t="s">
        <v>157</v>
      </c>
      <c r="AC333" t="s">
        <v>311</v>
      </c>
      <c r="AD333" t="s">
        <v>159</v>
      </c>
      <c r="AE333" t="s">
        <v>160</v>
      </c>
      <c r="AF333" t="s">
        <v>162</v>
      </c>
      <c r="AG333" t="s">
        <v>163</v>
      </c>
      <c r="AH333" t="s">
        <v>164</v>
      </c>
      <c r="AI333" t="s">
        <v>312</v>
      </c>
      <c r="AJ333" t="s">
        <v>165</v>
      </c>
      <c r="AK333" t="s">
        <v>166</v>
      </c>
      <c r="AL333" t="s">
        <v>167</v>
      </c>
      <c r="AM333" t="s">
        <v>168</v>
      </c>
      <c r="AN333" t="s">
        <v>169</v>
      </c>
      <c r="AO333" t="s">
        <v>170</v>
      </c>
      <c r="AP333">
        <v>0.0640779962343732</v>
      </c>
      <c r="AQ333">
        <v>1.7017853960952141</v>
      </c>
      <c r="AR333">
        <v>0.74784117905643155</v>
      </c>
      <c r="AS333">
        <v>0.24946157828917689</v>
      </c>
      <c r="AT333">
        <v>0.17690686563107449</v>
      </c>
      <c r="AU333">
        <v>0</v>
      </c>
      <c r="AV333">
        <v>0.14827132559161091</v>
      </c>
      <c r="AW333">
        <v>0.058018293673091699</v>
      </c>
      <c r="AX333">
        <v>0.41917564999554141</v>
      </c>
      <c r="AY333">
        <v>1.1871074873026231</v>
      </c>
      <c r="AZ333">
        <v>0.2390894545173953</v>
      </c>
      <c r="BA333">
        <v>0.072726028591508798</v>
      </c>
      <c r="BB333">
        <v>1.478939114421933</v>
      </c>
      <c r="BC333">
        <v>0.47281375723877461</v>
      </c>
      <c r="BD333">
        <v>0.19596350408302901</v>
      </c>
      <c r="BE333">
        <v>0.26546408343493388</v>
      </c>
      <c r="BF333">
        <v>0.13423428582439309</v>
      </c>
      <c r="BG333">
        <v>0</v>
      </c>
      <c r="BH333">
        <v>0.53280951032421786</v>
      </c>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row>
    <row r="334">
      <c r="A334" t="s">
        <v>405</v>
      </c>
      <c r="B334">
        <v>2010</v>
      </c>
      <c r="C334" t="s">
        <v>412</v>
      </c>
      <c r="D334">
        <v>20</v>
      </c>
      <c r="E334" t="s">
        <v>60</v>
      </c>
      <c r="F334" t="s">
        <v>171</v>
      </c>
      <c r="G334" t="s">
        <v>424</v>
      </c>
      <c r="H334">
        <v>26.286081497058088</v>
      </c>
      <c r="I334">
        <v>21.116834977554898</v>
      </c>
      <c r="J334">
        <v>19.260232241887682</v>
      </c>
      <c r="K334">
        <v>13.46519026644687</v>
      </c>
      <c r="L334">
        <v>5.695662749941504</v>
      </c>
      <c r="M334">
        <v>11.305024405184181</v>
      </c>
      <c r="N334">
        <v>6.3789668780703028</v>
      </c>
      <c r="O334">
        <v>3.702844269168692</v>
      </c>
      <c r="P334">
        <v>2.6514217197313799</v>
      </c>
      <c r="Q334">
        <v>1.9342474619508201</v>
      </c>
      <c r="R334">
        <v>27.55209330950645</v>
      </c>
      <c r="S334">
        <v>22.36018478489013</v>
      </c>
      <c r="T334">
        <v>20.081736273448339</v>
      </c>
      <c r="U334">
        <v>16.31703057033593</v>
      </c>
      <c r="V334">
        <v>12.526467144209141</v>
      </c>
      <c r="W334" t="s">
        <v>152</v>
      </c>
      <c r="X334" t="s">
        <v>310</v>
      </c>
      <c r="Y334" t="s">
        <v>154</v>
      </c>
      <c r="Z334" t="s">
        <v>155</v>
      </c>
      <c r="AA334" t="s">
        <v>156</v>
      </c>
      <c r="AB334" t="s">
        <v>157</v>
      </c>
      <c r="AC334" t="s">
        <v>311</v>
      </c>
      <c r="AD334" t="s">
        <v>159</v>
      </c>
      <c r="AE334" t="s">
        <v>160</v>
      </c>
      <c r="AF334" t="s">
        <v>162</v>
      </c>
      <c r="AG334" t="s">
        <v>163</v>
      </c>
      <c r="AH334" t="s">
        <v>164</v>
      </c>
      <c r="AI334" t="s">
        <v>312</v>
      </c>
      <c r="AJ334" t="s">
        <v>165</v>
      </c>
      <c r="AK334" t="s">
        <v>166</v>
      </c>
      <c r="AL334" t="s">
        <v>167</v>
      </c>
      <c r="AM334" t="s">
        <v>168</v>
      </c>
      <c r="AN334" t="s">
        <v>169</v>
      </c>
      <c r="AO334" t="s">
        <v>170</v>
      </c>
      <c r="AP334">
        <v>1.5377974746896039</v>
      </c>
      <c r="AQ334">
        <v>10.980173126829261</v>
      </c>
      <c r="AR334">
        <v>31.501369345843639</v>
      </c>
      <c r="AS334">
        <v>40.761460273136997</v>
      </c>
      <c r="AT334">
        <v>16.20714078273307</v>
      </c>
      <c r="AU334">
        <v>31.549364035405361</v>
      </c>
      <c r="AV334">
        <v>6.9348221703633683</v>
      </c>
      <c r="AW334">
        <v>6.5454079385980526</v>
      </c>
      <c r="AX334">
        <v>29.261177890034119</v>
      </c>
      <c r="AY334">
        <v>25.29542837747287</v>
      </c>
      <c r="AZ334">
        <v>5.438595945272958</v>
      </c>
      <c r="BA334">
        <v>0.378737014703592</v>
      </c>
      <c r="BB334">
        <v>32.24039027231413</v>
      </c>
      <c r="BC334">
        <v>26.935045082047399</v>
      </c>
      <c r="BD334">
        <v>4.8608502444253023</v>
      </c>
      <c r="BE334">
        <v>34.283101570466883</v>
      </c>
      <c r="BF334">
        <v>34.03118854920293</v>
      </c>
      <c r="BG334">
        <v>3.920113109049169</v>
      </c>
      <c r="BH334">
        <v>16.009643227496252</v>
      </c>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row>
    <row r="335">
      <c r="A335" t="s">
        <v>405</v>
      </c>
      <c r="B335">
        <v>2010</v>
      </c>
      <c r="C335" t="s">
        <v>412</v>
      </c>
      <c r="D335">
        <v>21</v>
      </c>
      <c r="E335" t="s">
        <v>60</v>
      </c>
      <c r="F335" t="s">
        <v>17</v>
      </c>
      <c r="G335" t="s">
        <v>425</v>
      </c>
      <c r="H335">
        <v>27.359981879304119</v>
      </c>
      <c r="I335">
        <v>26.99327009550257</v>
      </c>
      <c r="J335">
        <v>22.707700138765919</v>
      </c>
      <c r="K335">
        <v>17.976438484562841</v>
      </c>
      <c r="L335">
        <v>5.0875360705219341</v>
      </c>
      <c r="M335">
        <v>11.88297848370666</v>
      </c>
      <c r="N335">
        <v>4.0377056122128359</v>
      </c>
      <c r="O335">
        <v>0.88888049610797837</v>
      </c>
      <c r="P335">
        <v>0.27263883268027278</v>
      </c>
      <c r="Q335">
        <v>0.046771850930253503</v>
      </c>
      <c r="R335">
        <v>27.19757113235724</v>
      </c>
      <c r="S335">
        <v>28.06705332322316</v>
      </c>
      <c r="T335">
        <v>24.9126148179419</v>
      </c>
      <c r="U335">
        <v>22.691705294791451</v>
      </c>
      <c r="V335">
        <v>15.19704007625274</v>
      </c>
      <c r="W335" t="s">
        <v>152</v>
      </c>
      <c r="X335" t="s">
        <v>310</v>
      </c>
      <c r="Y335" t="s">
        <v>154</v>
      </c>
      <c r="Z335" t="s">
        <v>155</v>
      </c>
      <c r="AA335" t="s">
        <v>156</v>
      </c>
      <c r="AB335" t="s">
        <v>157</v>
      </c>
      <c r="AC335" t="s">
        <v>311</v>
      </c>
      <c r="AD335" t="s">
        <v>159</v>
      </c>
      <c r="AE335" t="s">
        <v>160</v>
      </c>
      <c r="AF335" t="s">
        <v>162</v>
      </c>
      <c r="AG335" t="s">
        <v>163</v>
      </c>
      <c r="AH335" t="s">
        <v>164</v>
      </c>
      <c r="AI335" t="s">
        <v>312</v>
      </c>
      <c r="AJ335" t="s">
        <v>165</v>
      </c>
      <c r="AK335" t="s">
        <v>166</v>
      </c>
      <c r="AL335" t="s">
        <v>167</v>
      </c>
      <c r="AM335" t="s">
        <v>168</v>
      </c>
      <c r="AN335" t="s">
        <v>169</v>
      </c>
      <c r="AO335" t="s">
        <v>170</v>
      </c>
      <c r="AP335">
        <v>31.30880914424144</v>
      </c>
      <c r="AQ335">
        <v>33.420453961749047</v>
      </c>
      <c r="AR335">
        <v>9.2254292602205101</v>
      </c>
      <c r="AS335">
        <v>23.22750737370643</v>
      </c>
      <c r="AT335">
        <v>32.568639108459116</v>
      </c>
      <c r="AU335">
        <v>14.955913039772801</v>
      </c>
      <c r="AV335">
        <v>51.417121163387087</v>
      </c>
      <c r="AW335">
        <v>22.516063963619331</v>
      </c>
      <c r="AX335">
        <v>21.578283251273071</v>
      </c>
      <c r="AY335">
        <v>33.416521898631423</v>
      </c>
      <c r="AZ335">
        <v>55.445922040216352</v>
      </c>
      <c r="BA335">
        <v>1.901740799368034</v>
      </c>
      <c r="BB335">
        <v>7.8251747527275226</v>
      </c>
      <c r="BC335">
        <v>33.627101363618507</v>
      </c>
      <c r="BD335">
        <v>2.8611920784875351</v>
      </c>
      <c r="BE335">
        <v>33.697284367871703</v>
      </c>
      <c r="BF335">
        <v>3.2500088986346061</v>
      </c>
      <c r="BG335">
        <v>0</v>
      </c>
      <c r="BH335">
        <v>36.213420819426368</v>
      </c>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row>
    <row r="336">
      <c r="A336" t="s">
        <v>405</v>
      </c>
      <c r="B336">
        <v>2010</v>
      </c>
      <c r="C336" t="s">
        <v>412</v>
      </c>
      <c r="D336">
        <v>22</v>
      </c>
      <c r="E336" t="s">
        <v>54</v>
      </c>
      <c r="F336" t="s">
        <v>49</v>
      </c>
      <c r="G336" t="s">
        <v>214</v>
      </c>
      <c r="H336">
        <v>0.96522587978241836</v>
      </c>
      <c r="I336">
        <v>1.139408939170959</v>
      </c>
      <c r="J336">
        <v>0.61404141491801933</v>
      </c>
      <c r="K336">
        <v>0.62488542436002237</v>
      </c>
      <c r="L336">
        <v>0.1910495625822993</v>
      </c>
      <c r="M336">
        <v>0.61417665708097657</v>
      </c>
      <c r="N336">
        <v>0.084272171272293195</v>
      </c>
      <c r="O336">
        <v>0.19824288990444669</v>
      </c>
      <c r="P336">
        <v>0.0407798594049451</v>
      </c>
      <c r="Q336">
        <v>0</v>
      </c>
      <c r="R336">
        <v>0.8436095132963185</v>
      </c>
      <c r="S336">
        <v>1.152622203441763</v>
      </c>
      <c r="T336">
        <v>0.85803583566329067</v>
      </c>
      <c r="U336">
        <v>0.77048718152091478</v>
      </c>
      <c r="V336">
        <v>0.50132883188971034</v>
      </c>
      <c r="W336" t="s">
        <v>152</v>
      </c>
      <c r="X336" t="s">
        <v>310</v>
      </c>
      <c r="Y336" t="s">
        <v>154</v>
      </c>
      <c r="Z336" t="s">
        <v>155</v>
      </c>
      <c r="AA336" t="s">
        <v>156</v>
      </c>
      <c r="AB336" t="s">
        <v>157</v>
      </c>
      <c r="AC336" t="s">
        <v>311</v>
      </c>
      <c r="AD336" t="s">
        <v>159</v>
      </c>
      <c r="AE336" t="s">
        <v>160</v>
      </c>
      <c r="AF336" t="s">
        <v>162</v>
      </c>
      <c r="AG336" t="s">
        <v>163</v>
      </c>
      <c r="AH336" t="s">
        <v>164</v>
      </c>
      <c r="AI336" t="s">
        <v>312</v>
      </c>
      <c r="AJ336" t="s">
        <v>165</v>
      </c>
      <c r="AK336" t="s">
        <v>166</v>
      </c>
      <c r="AL336" t="s">
        <v>167</v>
      </c>
      <c r="AM336" t="s">
        <v>168</v>
      </c>
      <c r="AN336" t="s">
        <v>169</v>
      </c>
      <c r="AO336" t="s">
        <v>170</v>
      </c>
      <c r="AP336">
        <v>0.095420339923488098</v>
      </c>
      <c r="AQ336">
        <v>3.0607996223382208</v>
      </c>
      <c r="AR336">
        <v>1.261685148548332</v>
      </c>
      <c r="AS336">
        <v>0.69273653652228684</v>
      </c>
      <c r="AT336">
        <v>0.34535785074970038</v>
      </c>
      <c r="AU336">
        <v>0</v>
      </c>
      <c r="AV336">
        <v>0.35601018981460891</v>
      </c>
      <c r="AW336">
        <v>0.081786717639698497</v>
      </c>
      <c r="AX336">
        <v>0.85266691482048462</v>
      </c>
      <c r="AY336">
        <v>2.875184212480681</v>
      </c>
      <c r="AZ336">
        <v>0.61123995462640623</v>
      </c>
      <c r="BA336">
        <v>0.074423233929792304</v>
      </c>
      <c r="BB336">
        <v>2.4675949894911988</v>
      </c>
      <c r="BC336">
        <v>1.198883089789287</v>
      </c>
      <c r="BD336">
        <v>0.21236220329970229</v>
      </c>
      <c r="BE336">
        <v>0.82906709282541402</v>
      </c>
      <c r="BF336">
        <v>0.21402558780160391</v>
      </c>
      <c r="BG336">
        <v>0</v>
      </c>
      <c r="BH336">
        <v>1.1152023454319051</v>
      </c>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row>
    <row r="337">
      <c r="A337" t="s">
        <v>405</v>
      </c>
      <c r="B337">
        <v>2010</v>
      </c>
      <c r="C337" t="s">
        <v>412</v>
      </c>
      <c r="D337">
        <v>23</v>
      </c>
      <c r="E337" t="s">
        <v>54</v>
      </c>
      <c r="F337" t="s">
        <v>48</v>
      </c>
      <c r="G337" t="s">
        <v>214</v>
      </c>
      <c r="H337">
        <v>99.034774120217577</v>
      </c>
      <c r="I337">
        <v>98.860591060829009</v>
      </c>
      <c r="J337">
        <v>99.385958585081966</v>
      </c>
      <c r="K337">
        <v>99.375114575639969</v>
      </c>
      <c r="L337">
        <v>99.808950437417693</v>
      </c>
      <c r="M337">
        <v>99.385823342919039</v>
      </c>
      <c r="N337">
        <v>99.915727828727697</v>
      </c>
      <c r="O337">
        <v>99.801757110095551</v>
      </c>
      <c r="P337">
        <v>99.95922014059505</v>
      </c>
      <c r="Q337">
        <v>100</v>
      </c>
      <c r="R337">
        <v>99.156390486703671</v>
      </c>
      <c r="S337">
        <v>98.847377796558192</v>
      </c>
      <c r="T337">
        <v>99.141964164336741</v>
      </c>
      <c r="U337">
        <v>99.229512818479094</v>
      </c>
      <c r="V337">
        <v>99.498671168110292</v>
      </c>
      <c r="W337" t="s">
        <v>152</v>
      </c>
      <c r="X337" t="s">
        <v>310</v>
      </c>
      <c r="Y337" t="s">
        <v>154</v>
      </c>
      <c r="Z337" t="s">
        <v>155</v>
      </c>
      <c r="AA337" t="s">
        <v>156</v>
      </c>
      <c r="AB337" t="s">
        <v>157</v>
      </c>
      <c r="AC337" t="s">
        <v>311</v>
      </c>
      <c r="AD337" t="s">
        <v>159</v>
      </c>
      <c r="AE337" t="s">
        <v>160</v>
      </c>
      <c r="AF337" t="s">
        <v>162</v>
      </c>
      <c r="AG337" t="s">
        <v>163</v>
      </c>
      <c r="AH337" t="s">
        <v>164</v>
      </c>
      <c r="AI337" t="s">
        <v>312</v>
      </c>
      <c r="AJ337" t="s">
        <v>165</v>
      </c>
      <c r="AK337" t="s">
        <v>166</v>
      </c>
      <c r="AL337" t="s">
        <v>167</v>
      </c>
      <c r="AM337" t="s">
        <v>168</v>
      </c>
      <c r="AN337" t="s">
        <v>169</v>
      </c>
      <c r="AO337" t="s">
        <v>170</v>
      </c>
      <c r="AP337">
        <v>99.904579660076507</v>
      </c>
      <c r="AQ337">
        <v>96.939200377661791</v>
      </c>
      <c r="AR337">
        <v>98.738314851451676</v>
      </c>
      <c r="AS337">
        <v>99.307263463477739</v>
      </c>
      <c r="AT337">
        <v>99.654642149250321</v>
      </c>
      <c r="AU337">
        <v>100</v>
      </c>
      <c r="AV337">
        <v>99.643989810185388</v>
      </c>
      <c r="AW337">
        <v>99.918213282360298</v>
      </c>
      <c r="AX337">
        <v>99.14733308517954</v>
      </c>
      <c r="AY337">
        <v>97.12481578751931</v>
      </c>
      <c r="AZ337">
        <v>99.388760045373587</v>
      </c>
      <c r="BA337">
        <v>99.925576766070208</v>
      </c>
      <c r="BB337">
        <v>97.532405010508811</v>
      </c>
      <c r="BC337">
        <v>98.801116910210723</v>
      </c>
      <c r="BD337">
        <v>99.787637796700309</v>
      </c>
      <c r="BE337">
        <v>99.17093290717456</v>
      </c>
      <c r="BF337">
        <v>99.785974412198399</v>
      </c>
      <c r="BG337">
        <v>100</v>
      </c>
      <c r="BH337">
        <v>98.884797654568089</v>
      </c>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row>
    <row r="338">
      <c r="A338" t="s">
        <v>405</v>
      </c>
      <c r="B338">
        <v>2010</v>
      </c>
      <c r="C338" t="s">
        <v>412</v>
      </c>
      <c r="D338">
        <v>29</v>
      </c>
      <c r="E338" t="s">
        <v>173</v>
      </c>
      <c r="F338" t="s">
        <v>49</v>
      </c>
      <c r="G338" t="s">
        <v>426</v>
      </c>
      <c r="H338">
        <v>0.99075470524583009</v>
      </c>
      <c r="I338">
        <v>2.188603771754515</v>
      </c>
      <c r="J338">
        <v>4.9620238330056683</v>
      </c>
      <c r="K338">
        <v>13.822572850697011</v>
      </c>
      <c r="L338">
        <v>51.457922197696213</v>
      </c>
      <c r="M338">
        <v>20.1313162984599</v>
      </c>
      <c r="N338">
        <v>49.267459612072777</v>
      </c>
      <c r="O338">
        <v>64.610961162936547</v>
      </c>
      <c r="P338">
        <v>72.559118680350537</v>
      </c>
      <c r="Q338">
        <v>81.229378070000024</v>
      </c>
      <c r="R338">
        <v>0.91293818824268957</v>
      </c>
      <c r="S338">
        <v>2.1605908829880289</v>
      </c>
      <c r="T338">
        <v>2.7959153769644529</v>
      </c>
      <c r="U338">
        <v>5.787813353939872</v>
      </c>
      <c r="V338">
        <v>15.30511761146146</v>
      </c>
      <c r="W338" t="s">
        <v>152</v>
      </c>
      <c r="X338" t="s">
        <v>310</v>
      </c>
      <c r="Y338" t="s">
        <v>154</v>
      </c>
      <c r="Z338" t="s">
        <v>155</v>
      </c>
      <c r="AA338" t="s">
        <v>156</v>
      </c>
      <c r="AB338" t="s">
        <v>157</v>
      </c>
      <c r="AC338" t="s">
        <v>311</v>
      </c>
      <c r="AD338" t="s">
        <v>159</v>
      </c>
      <c r="AE338" t="s">
        <v>160</v>
      </c>
      <c r="AF338" t="s">
        <v>162</v>
      </c>
      <c r="AG338" t="s">
        <v>163</v>
      </c>
      <c r="AH338" t="s">
        <v>164</v>
      </c>
      <c r="AI338" t="s">
        <v>312</v>
      </c>
      <c r="AJ338" t="s">
        <v>165</v>
      </c>
      <c r="AK338" t="s">
        <v>166</v>
      </c>
      <c r="AL338" t="s">
        <v>167</v>
      </c>
      <c r="AM338" t="s">
        <v>168</v>
      </c>
      <c r="AN338" t="s">
        <v>169</v>
      </c>
      <c r="AO338" t="s">
        <v>170</v>
      </c>
      <c r="AP338">
        <v>7.7029447591838291</v>
      </c>
      <c r="AQ338">
        <v>6.5698476237044137</v>
      </c>
      <c r="AR338">
        <v>7.0922218893462228</v>
      </c>
      <c r="AS338">
        <v>1.5275100845251519</v>
      </c>
      <c r="AT338">
        <v>5.8307069021894424</v>
      </c>
      <c r="AU338">
        <v>8.5129889174804685</v>
      </c>
      <c r="AV338">
        <v>7.2352568935843102</v>
      </c>
      <c r="AW338">
        <v>24.893983977140461</v>
      </c>
      <c r="AX338">
        <v>16.918871337096611</v>
      </c>
      <c r="AY338">
        <v>1.6634410197915901</v>
      </c>
      <c r="AZ338">
        <v>4.4190488361226867</v>
      </c>
      <c r="BA338">
        <v>80.546284243785735</v>
      </c>
      <c r="BB338">
        <v>26.261228478589469</v>
      </c>
      <c r="BC338">
        <v>5.8715576684450044</v>
      </c>
      <c r="BD338">
        <v>2.2764659732964438</v>
      </c>
      <c r="BE338">
        <v>10.8360668925362</v>
      </c>
      <c r="BF338">
        <v>0.83362115663605796</v>
      </c>
      <c r="BG338">
        <v>2.1597288957353622</v>
      </c>
      <c r="BH338">
        <v>1.256335146601864</v>
      </c>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row>
    <row r="339">
      <c r="A339" t="s">
        <v>405</v>
      </c>
      <c r="B339">
        <v>2010</v>
      </c>
      <c r="C339" t="s">
        <v>412</v>
      </c>
      <c r="D339">
        <v>30</v>
      </c>
      <c r="E339" t="s">
        <v>173</v>
      </c>
      <c r="F339" t="s">
        <v>48</v>
      </c>
      <c r="G339" t="s">
        <v>214</v>
      </c>
      <c r="H339">
        <v>99.009245294754152</v>
      </c>
      <c r="I339">
        <v>97.811396228245485</v>
      </c>
      <c r="J339">
        <v>95.037976166994284</v>
      </c>
      <c r="K339">
        <v>86.177427149303014</v>
      </c>
      <c r="L339">
        <v>48.542077802304547</v>
      </c>
      <c r="M339">
        <v>79.868683701540178</v>
      </c>
      <c r="N339">
        <v>50.732540387927251</v>
      </c>
      <c r="O339">
        <v>35.389038837063282</v>
      </c>
      <c r="P339">
        <v>27.44088131964968</v>
      </c>
      <c r="Q339">
        <v>18.770621930000051</v>
      </c>
      <c r="R339">
        <v>99.087061811757323</v>
      </c>
      <c r="S339">
        <v>97.839409117012011</v>
      </c>
      <c r="T339">
        <v>97.204084623035484</v>
      </c>
      <c r="U339">
        <v>94.212186646060132</v>
      </c>
      <c r="V339">
        <v>84.694882388538616</v>
      </c>
      <c r="W339" t="s">
        <v>152</v>
      </c>
      <c r="X339" t="s">
        <v>310</v>
      </c>
      <c r="Y339" t="s">
        <v>154</v>
      </c>
      <c r="Z339" t="s">
        <v>155</v>
      </c>
      <c r="AA339" t="s">
        <v>156</v>
      </c>
      <c r="AB339" t="s">
        <v>157</v>
      </c>
      <c r="AC339" t="s">
        <v>311</v>
      </c>
      <c r="AD339" t="s">
        <v>159</v>
      </c>
      <c r="AE339" t="s">
        <v>160</v>
      </c>
      <c r="AF339" t="s">
        <v>162</v>
      </c>
      <c r="AG339" t="s">
        <v>163</v>
      </c>
      <c r="AH339" t="s">
        <v>164</v>
      </c>
      <c r="AI339" t="s">
        <v>312</v>
      </c>
      <c r="AJ339" t="s">
        <v>165</v>
      </c>
      <c r="AK339" t="s">
        <v>166</v>
      </c>
      <c r="AL339" t="s">
        <v>167</v>
      </c>
      <c r="AM339" t="s">
        <v>168</v>
      </c>
      <c r="AN339" t="s">
        <v>169</v>
      </c>
      <c r="AO339" t="s">
        <v>170</v>
      </c>
      <c r="AP339">
        <v>92.297055240816277</v>
      </c>
      <c r="AQ339">
        <v>93.430152376295567</v>
      </c>
      <c r="AR339">
        <v>92.907778110653823</v>
      </c>
      <c r="AS339">
        <v>98.472489915474839</v>
      </c>
      <c r="AT339">
        <v>94.169293097810538</v>
      </c>
      <c r="AU339">
        <v>91.48701108251953</v>
      </c>
      <c r="AV339">
        <v>92.764743106415608</v>
      </c>
      <c r="AW339">
        <v>75.106016022859606</v>
      </c>
      <c r="AX339">
        <v>83.081128662903382</v>
      </c>
      <c r="AY339">
        <v>98.336558980208352</v>
      </c>
      <c r="AZ339">
        <v>95.580951163877273</v>
      </c>
      <c r="BA339">
        <v>19.453715756214262</v>
      </c>
      <c r="BB339">
        <v>73.738771521410612</v>
      </c>
      <c r="BC339">
        <v>94.128442331554993</v>
      </c>
      <c r="BD339">
        <v>97.723534026703547</v>
      </c>
      <c r="BE339">
        <v>89.163933107463734</v>
      </c>
      <c r="BF339">
        <v>99.166378843363901</v>
      </c>
      <c r="BG339">
        <v>97.840271104264588</v>
      </c>
      <c r="BH339">
        <v>98.74366485339813</v>
      </c>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row>
    <row r="340">
      <c r="A340" t="s">
        <v>405</v>
      </c>
      <c r="B340">
        <v>2010</v>
      </c>
      <c r="C340" t="s">
        <v>412</v>
      </c>
      <c r="D340">
        <v>31</v>
      </c>
      <c r="E340" t="s">
        <v>57</v>
      </c>
      <c r="F340" t="s">
        <v>49</v>
      </c>
      <c r="G340" t="s">
        <v>427</v>
      </c>
      <c r="H340">
        <v>1.0921515747791419</v>
      </c>
      <c r="I340">
        <v>2.7046585132267009</v>
      </c>
      <c r="J340">
        <v>5.3615295773542639</v>
      </c>
      <c r="K340">
        <v>14.27457417913819</v>
      </c>
      <c r="L340">
        <v>52.346998954584137</v>
      </c>
      <c r="M340">
        <v>21.513966923016721</v>
      </c>
      <c r="N340">
        <v>50.084800741339009</v>
      </c>
      <c r="O340">
        <v>65.535462034893456</v>
      </c>
      <c r="P340">
        <v>73.258110296651978</v>
      </c>
      <c r="Q340">
        <v>82.166295598365963</v>
      </c>
      <c r="R340">
        <v>0.94600367187073797</v>
      </c>
      <c r="S340">
        <v>2.5887142075204981</v>
      </c>
      <c r="T340">
        <v>3.3259085787382139</v>
      </c>
      <c r="U340">
        <v>6.0343014786090627</v>
      </c>
      <c r="V340">
        <v>15.9049281049641</v>
      </c>
      <c r="W340" t="s">
        <v>152</v>
      </c>
      <c r="X340" t="s">
        <v>310</v>
      </c>
      <c r="Y340" t="s">
        <v>154</v>
      </c>
      <c r="Z340" t="s">
        <v>155</v>
      </c>
      <c r="AA340" t="s">
        <v>156</v>
      </c>
      <c r="AB340" t="s">
        <v>157</v>
      </c>
      <c r="AC340" t="s">
        <v>311</v>
      </c>
      <c r="AD340" t="s">
        <v>159</v>
      </c>
      <c r="AE340" t="s">
        <v>160</v>
      </c>
      <c r="AF340" t="s">
        <v>162</v>
      </c>
      <c r="AG340" t="s">
        <v>163</v>
      </c>
      <c r="AH340" t="s">
        <v>164</v>
      </c>
      <c r="AI340" t="s">
        <v>312</v>
      </c>
      <c r="AJ340" t="s">
        <v>165</v>
      </c>
      <c r="AK340" t="s">
        <v>166</v>
      </c>
      <c r="AL340" t="s">
        <v>167</v>
      </c>
      <c r="AM340" t="s">
        <v>168</v>
      </c>
      <c r="AN340" t="s">
        <v>169</v>
      </c>
      <c r="AO340" t="s">
        <v>170</v>
      </c>
      <c r="AP340">
        <v>7.7029447591838291</v>
      </c>
      <c r="AQ340">
        <v>7.5453917129919326</v>
      </c>
      <c r="AR340">
        <v>7.0922218893462228</v>
      </c>
      <c r="AS340">
        <v>2.022128899735351</v>
      </c>
      <c r="AT340">
        <v>5.9058683065295856</v>
      </c>
      <c r="AU340">
        <v>9.0150639559426988</v>
      </c>
      <c r="AV340">
        <v>10.189220275262061</v>
      </c>
      <c r="AW340">
        <v>25.614778407633121</v>
      </c>
      <c r="AX340">
        <v>17.414391008180409</v>
      </c>
      <c r="AY340">
        <v>1.809232948802036</v>
      </c>
      <c r="AZ340">
        <v>4.8402127307987843</v>
      </c>
      <c r="BA340">
        <v>80.597747745962025</v>
      </c>
      <c r="BB340">
        <v>27.601687433029241</v>
      </c>
      <c r="BC340">
        <v>6.6623382093899899</v>
      </c>
      <c r="BD340">
        <v>2.525983129472138</v>
      </c>
      <c r="BE340">
        <v>11.00991761858959</v>
      </c>
      <c r="BF340">
        <v>1.3893814404837459</v>
      </c>
      <c r="BG340">
        <v>2.1751413885086901</v>
      </c>
      <c r="BH340">
        <v>1.2735568316797481</v>
      </c>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row>
    <row r="341">
      <c r="A341" t="s">
        <v>405</v>
      </c>
      <c r="B341">
        <v>2010</v>
      </c>
      <c r="C341" t="s">
        <v>412</v>
      </c>
      <c r="D341">
        <v>32</v>
      </c>
      <c r="E341" t="s">
        <v>57</v>
      </c>
      <c r="F341" t="s">
        <v>48</v>
      </c>
      <c r="G341" t="s">
        <v>214</v>
      </c>
      <c r="H341">
        <v>98.90784842522082</v>
      </c>
      <c r="I341">
        <v>97.295341486773282</v>
      </c>
      <c r="J341">
        <v>94.638470422645696</v>
      </c>
      <c r="K341">
        <v>85.725425820861858</v>
      </c>
      <c r="L341">
        <v>47.653001045416623</v>
      </c>
      <c r="M341">
        <v>78.486033076983503</v>
      </c>
      <c r="N341">
        <v>49.915199258661019</v>
      </c>
      <c r="O341">
        <v>34.464537965106381</v>
      </c>
      <c r="P341">
        <v>26.741889703348239</v>
      </c>
      <c r="Q341">
        <v>17.833704401634119</v>
      </c>
      <c r="R341">
        <v>99.053996328129273</v>
      </c>
      <c r="S341">
        <v>97.411285792479518</v>
      </c>
      <c r="T341">
        <v>96.674091421261693</v>
      </c>
      <c r="U341">
        <v>93.965698521390934</v>
      </c>
      <c r="V341">
        <v>84.095071895035971</v>
      </c>
      <c r="W341" t="s">
        <v>152</v>
      </c>
      <c r="X341" t="s">
        <v>310</v>
      </c>
      <c r="Y341" t="s">
        <v>154</v>
      </c>
      <c r="Z341" t="s">
        <v>155</v>
      </c>
      <c r="AA341" t="s">
        <v>156</v>
      </c>
      <c r="AB341" t="s">
        <v>157</v>
      </c>
      <c r="AC341" t="s">
        <v>311</v>
      </c>
      <c r="AD341" t="s">
        <v>159</v>
      </c>
      <c r="AE341" t="s">
        <v>160</v>
      </c>
      <c r="AF341" t="s">
        <v>162</v>
      </c>
      <c r="AG341" t="s">
        <v>163</v>
      </c>
      <c r="AH341" t="s">
        <v>164</v>
      </c>
      <c r="AI341" t="s">
        <v>312</v>
      </c>
      <c r="AJ341" t="s">
        <v>165</v>
      </c>
      <c r="AK341" t="s">
        <v>166</v>
      </c>
      <c r="AL341" t="s">
        <v>167</v>
      </c>
      <c r="AM341" t="s">
        <v>168</v>
      </c>
      <c r="AN341" t="s">
        <v>169</v>
      </c>
      <c r="AO341" t="s">
        <v>170</v>
      </c>
      <c r="AP341">
        <v>92.297055240816277</v>
      </c>
      <c r="AQ341">
        <v>92.454608287008071</v>
      </c>
      <c r="AR341">
        <v>92.907778110653823</v>
      </c>
      <c r="AS341">
        <v>97.977871100264622</v>
      </c>
      <c r="AT341">
        <v>94.094131693470402</v>
      </c>
      <c r="AU341">
        <v>90.984936044057292</v>
      </c>
      <c r="AV341">
        <v>89.810779724737884</v>
      </c>
      <c r="AW341">
        <v>74.385221592366946</v>
      </c>
      <c r="AX341">
        <v>82.585608991819598</v>
      </c>
      <c r="AY341">
        <v>98.190767051197909</v>
      </c>
      <c r="AZ341">
        <v>95.159787269201175</v>
      </c>
      <c r="BA341">
        <v>19.40225225403799</v>
      </c>
      <c r="BB341">
        <v>72.39831256697083</v>
      </c>
      <c r="BC341">
        <v>93.337661790610028</v>
      </c>
      <c r="BD341">
        <v>97.474016870527848</v>
      </c>
      <c r="BE341">
        <v>88.990082381410303</v>
      </c>
      <c r="BF341">
        <v>98.610618559516212</v>
      </c>
      <c r="BG341">
        <v>97.824858611491251</v>
      </c>
      <c r="BH341">
        <v>98.72644316832023</v>
      </c>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row>
    <row r="342">
      <c r="A342" t="s">
        <v>405</v>
      </c>
      <c r="B342">
        <v>2010</v>
      </c>
      <c r="C342" t="s">
        <v>412</v>
      </c>
      <c r="D342">
        <v>33</v>
      </c>
      <c r="E342" t="s">
        <v>55</v>
      </c>
      <c r="F342" t="s">
        <v>49</v>
      </c>
      <c r="G342" t="s">
        <v>214</v>
      </c>
      <c r="H342">
        <v>31.072950353990588</v>
      </c>
      <c r="I342">
        <v>42.831961806339272</v>
      </c>
      <c r="J342">
        <v>54.35882815399723</v>
      </c>
      <c r="K342">
        <v>63.739938048279242</v>
      </c>
      <c r="L342">
        <v>80.069697237451777</v>
      </c>
      <c r="M342">
        <v>54.569733418623358</v>
      </c>
      <c r="N342">
        <v>76.860179217199814</v>
      </c>
      <c r="O342">
        <v>84.682538777103318</v>
      </c>
      <c r="P342">
        <v>83.664149722049316</v>
      </c>
      <c r="Q342">
        <v>88.957499422592548</v>
      </c>
      <c r="R342">
        <v>30.136247912433632</v>
      </c>
      <c r="S342">
        <v>40.082058542714357</v>
      </c>
      <c r="T342">
        <v>51.104275077156188</v>
      </c>
      <c r="U342">
        <v>57.100107604224903</v>
      </c>
      <c r="V342">
        <v>68.372467505757001</v>
      </c>
      <c r="W342" t="s">
        <v>152</v>
      </c>
      <c r="X342" t="s">
        <v>310</v>
      </c>
      <c r="Y342" t="s">
        <v>154</v>
      </c>
      <c r="Z342" t="s">
        <v>155</v>
      </c>
      <c r="AA342" t="s">
        <v>156</v>
      </c>
      <c r="AB342" t="s">
        <v>157</v>
      </c>
      <c r="AC342" t="s">
        <v>311</v>
      </c>
      <c r="AD342" t="s">
        <v>159</v>
      </c>
      <c r="AE342" t="s">
        <v>160</v>
      </c>
      <c r="AF342" t="s">
        <v>162</v>
      </c>
      <c r="AG342" t="s">
        <v>163</v>
      </c>
      <c r="AH342" t="s">
        <v>164</v>
      </c>
      <c r="AI342" t="s">
        <v>312</v>
      </c>
      <c r="AJ342" t="s">
        <v>165</v>
      </c>
      <c r="AK342" t="s">
        <v>166</v>
      </c>
      <c r="AL342" t="s">
        <v>167</v>
      </c>
      <c r="AM342" t="s">
        <v>168</v>
      </c>
      <c r="AN342" t="s">
        <v>169</v>
      </c>
      <c r="AO342" t="s">
        <v>170</v>
      </c>
      <c r="AP342">
        <v>51.777481791520387</v>
      </c>
      <c r="AQ342">
        <v>49.825811613217567</v>
      </c>
      <c r="AR342">
        <v>55.854221723619723</v>
      </c>
      <c r="AS342">
        <v>39.379540827766419</v>
      </c>
      <c r="AT342">
        <v>43.996843482227447</v>
      </c>
      <c r="AU342">
        <v>53.64498146470229</v>
      </c>
      <c r="AV342">
        <v>42.372378604345947</v>
      </c>
      <c r="AW342">
        <v>65.638654352679964</v>
      </c>
      <c r="AX342">
        <v>26.94915660991871</v>
      </c>
      <c r="AY342">
        <v>25.072110799781779</v>
      </c>
      <c r="AZ342">
        <v>28.443456982334119</v>
      </c>
      <c r="BA342">
        <v>82.656672207304069</v>
      </c>
      <c r="BB342">
        <v>55.173189136571096</v>
      </c>
      <c r="BC342">
        <v>21.174171160153019</v>
      </c>
      <c r="BD342">
        <v>71.578323659814643</v>
      </c>
      <c r="BE342">
        <v>36.126972099008377</v>
      </c>
      <c r="BF342">
        <v>57.332851744410704</v>
      </c>
      <c r="BG342">
        <v>89.036674693666455</v>
      </c>
      <c r="BH342">
        <v>30.04481431810397</v>
      </c>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row>
    <row r="343">
      <c r="A343" t="s">
        <v>405</v>
      </c>
      <c r="B343">
        <v>2010</v>
      </c>
      <c r="C343" t="s">
        <v>412</v>
      </c>
      <c r="D343">
        <v>34</v>
      </c>
      <c r="E343" t="s">
        <v>55</v>
      </c>
      <c r="F343" t="s">
        <v>48</v>
      </c>
      <c r="G343" t="s">
        <v>214</v>
      </c>
      <c r="H343">
        <v>68.92704964600911</v>
      </c>
      <c r="I343">
        <v>57.16803819366045</v>
      </c>
      <c r="J343">
        <v>45.6411718460025</v>
      </c>
      <c r="K343">
        <v>36.260061951720708</v>
      </c>
      <c r="L343">
        <v>19.93030276254845</v>
      </c>
      <c r="M343">
        <v>45.430266581376891</v>
      </c>
      <c r="N343">
        <v>23.13982078280025</v>
      </c>
      <c r="O343">
        <v>15.31746122289649</v>
      </c>
      <c r="P343">
        <v>16.335850277950762</v>
      </c>
      <c r="Q343">
        <v>11.04250057740748</v>
      </c>
      <c r="R343">
        <v>69.86375208756624</v>
      </c>
      <c r="S343">
        <v>59.917941457285671</v>
      </c>
      <c r="T343">
        <v>48.895724922843648</v>
      </c>
      <c r="U343">
        <v>42.899892395775133</v>
      </c>
      <c r="V343">
        <v>31.6275324942434</v>
      </c>
      <c r="W343" t="s">
        <v>152</v>
      </c>
      <c r="X343" t="s">
        <v>310</v>
      </c>
      <c r="Y343" t="s">
        <v>154</v>
      </c>
      <c r="Z343" t="s">
        <v>155</v>
      </c>
      <c r="AA343" t="s">
        <v>156</v>
      </c>
      <c r="AB343" t="s">
        <v>157</v>
      </c>
      <c r="AC343" t="s">
        <v>311</v>
      </c>
      <c r="AD343" t="s">
        <v>159</v>
      </c>
      <c r="AE343" t="s">
        <v>160</v>
      </c>
      <c r="AF343" t="s">
        <v>162</v>
      </c>
      <c r="AG343" t="s">
        <v>163</v>
      </c>
      <c r="AH343" t="s">
        <v>164</v>
      </c>
      <c r="AI343" t="s">
        <v>312</v>
      </c>
      <c r="AJ343" t="s">
        <v>165</v>
      </c>
      <c r="AK343" t="s">
        <v>166</v>
      </c>
      <c r="AL343" t="s">
        <v>167</v>
      </c>
      <c r="AM343" t="s">
        <v>168</v>
      </c>
      <c r="AN343" t="s">
        <v>169</v>
      </c>
      <c r="AO343" t="s">
        <v>170</v>
      </c>
      <c r="AP343">
        <v>48.222518208479869</v>
      </c>
      <c r="AQ343">
        <v>50.17418838678239</v>
      </c>
      <c r="AR343">
        <v>44.145778276380547</v>
      </c>
      <c r="AS343">
        <v>60.62045917223363</v>
      </c>
      <c r="AT343">
        <v>56.003156517772503</v>
      </c>
      <c r="AU343">
        <v>46.355018535297681</v>
      </c>
      <c r="AV343">
        <v>57.627621395654067</v>
      </c>
      <c r="AW343">
        <v>34.361345647320171</v>
      </c>
      <c r="AX343">
        <v>73.050843390081269</v>
      </c>
      <c r="AY343">
        <v>74.927889200218061</v>
      </c>
      <c r="AZ343">
        <v>71.556543017665859</v>
      </c>
      <c r="BA343">
        <v>17.343327792695931</v>
      </c>
      <c r="BB343">
        <v>44.826810863429003</v>
      </c>
      <c r="BC343">
        <v>78.825828839847006</v>
      </c>
      <c r="BD343">
        <v>28.421676340185389</v>
      </c>
      <c r="BE343">
        <v>63.873027900991509</v>
      </c>
      <c r="BF343">
        <v>42.667148255589503</v>
      </c>
      <c r="BG343">
        <v>10.96332530633355</v>
      </c>
      <c r="BH343">
        <v>69.955185681896012</v>
      </c>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row>
    <row r="344">
      <c r="A344" t="s">
        <v>405</v>
      </c>
      <c r="B344">
        <v>2010</v>
      </c>
      <c r="C344" t="s">
        <v>412</v>
      </c>
      <c r="D344">
        <v>35</v>
      </c>
      <c r="E344" t="s">
        <v>174</v>
      </c>
      <c r="F344" t="s">
        <v>49</v>
      </c>
      <c r="G344" t="s">
        <v>214</v>
      </c>
      <c r="H344">
        <v>40.403220325708787</v>
      </c>
      <c r="I344">
        <v>54.91406650549898</v>
      </c>
      <c r="J344">
        <v>69.757919658263773</v>
      </c>
      <c r="K344">
        <v>75.340207774745423</v>
      </c>
      <c r="L344">
        <v>85.756786326959997</v>
      </c>
      <c r="M344">
        <v>61.207695951608521</v>
      </c>
      <c r="N344">
        <v>81.229245208558879</v>
      </c>
      <c r="O344">
        <v>86.647392662984174</v>
      </c>
      <c r="P344">
        <v>85.608797144893515</v>
      </c>
      <c r="Q344">
        <v>90.463230494900102</v>
      </c>
      <c r="R344">
        <v>38.061782383990113</v>
      </c>
      <c r="S344">
        <v>52.855689567035057</v>
      </c>
      <c r="T344">
        <v>65.414473310007224</v>
      </c>
      <c r="U344">
        <v>72.322131731923307</v>
      </c>
      <c r="V344">
        <v>80.292509283560264</v>
      </c>
      <c r="W344" t="s">
        <v>152</v>
      </c>
      <c r="X344" t="s">
        <v>310</v>
      </c>
      <c r="Y344" t="s">
        <v>154</v>
      </c>
      <c r="Z344" t="s">
        <v>155</v>
      </c>
      <c r="AA344" t="s">
        <v>156</v>
      </c>
      <c r="AB344" t="s">
        <v>157</v>
      </c>
      <c r="AC344" t="s">
        <v>311</v>
      </c>
      <c r="AD344" t="s">
        <v>159</v>
      </c>
      <c r="AE344" t="s">
        <v>160</v>
      </c>
      <c r="AF344" t="s">
        <v>162</v>
      </c>
      <c r="AG344" t="s">
        <v>163</v>
      </c>
      <c r="AH344" t="s">
        <v>164</v>
      </c>
      <c r="AI344" t="s">
        <v>312</v>
      </c>
      <c r="AJ344" t="s">
        <v>165</v>
      </c>
      <c r="AK344" t="s">
        <v>166</v>
      </c>
      <c r="AL344" t="s">
        <v>167</v>
      </c>
      <c r="AM344" t="s">
        <v>168</v>
      </c>
      <c r="AN344" t="s">
        <v>169</v>
      </c>
      <c r="AO344" t="s">
        <v>170</v>
      </c>
      <c r="AP344">
        <v>74.109160916459089</v>
      </c>
      <c r="AQ344">
        <v>70.597566506105508</v>
      </c>
      <c r="AR344">
        <v>52.676405668103058</v>
      </c>
      <c r="AS344">
        <v>56.323133599061592</v>
      </c>
      <c r="AT344">
        <v>69.20999502613931</v>
      </c>
      <c r="AU344">
        <v>57.404148718038073</v>
      </c>
      <c r="AV344">
        <v>68.159706436112373</v>
      </c>
      <c r="AW344">
        <v>79.710093491679572</v>
      </c>
      <c r="AX344">
        <v>41.406381991398199</v>
      </c>
      <c r="AY344">
        <v>40.638516333820093</v>
      </c>
      <c r="AZ344">
        <v>51.017186142162352</v>
      </c>
      <c r="BA344">
        <v>84.506000813242451</v>
      </c>
      <c r="BB344">
        <v>59.452934370932667</v>
      </c>
      <c r="BC344">
        <v>31.700781295573201</v>
      </c>
      <c r="BD344">
        <v>74.129838634393963</v>
      </c>
      <c r="BE344">
        <v>57.650035391133372</v>
      </c>
      <c r="BF344">
        <v>63.361809756989437</v>
      </c>
      <c r="BG344">
        <v>89.648106154686786</v>
      </c>
      <c r="BH344">
        <v>51.035847777279812</v>
      </c>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row>
    <row r="345">
      <c r="A345" t="s">
        <v>405</v>
      </c>
      <c r="B345">
        <v>2010</v>
      </c>
      <c r="C345" t="s">
        <v>412</v>
      </c>
      <c r="D345">
        <v>36</v>
      </c>
      <c r="E345" t="s">
        <v>174</v>
      </c>
      <c r="F345" t="s">
        <v>48</v>
      </c>
      <c r="G345" t="s">
        <v>214</v>
      </c>
      <c r="H345">
        <v>59.596779674291056</v>
      </c>
      <c r="I345">
        <v>45.085933494501127</v>
      </c>
      <c r="J345">
        <v>30.242080341736319</v>
      </c>
      <c r="K345">
        <v>24.65979222525468</v>
      </c>
      <c r="L345">
        <v>14.243213673040209</v>
      </c>
      <c r="M345">
        <v>38.792304048391571</v>
      </c>
      <c r="N345">
        <v>18.770754791441181</v>
      </c>
      <c r="O345">
        <v>13.35260733701568</v>
      </c>
      <c r="P345">
        <v>14.391202855106521</v>
      </c>
      <c r="Q345">
        <v>9.5367695050999135</v>
      </c>
      <c r="R345">
        <v>61.93821761600968</v>
      </c>
      <c r="S345">
        <v>47.144310432964957</v>
      </c>
      <c r="T345">
        <v>34.585526689992797</v>
      </c>
      <c r="U345">
        <v>27.677868268076629</v>
      </c>
      <c r="V345">
        <v>19.7074907164397</v>
      </c>
      <c r="W345" t="s">
        <v>152</v>
      </c>
      <c r="X345" t="s">
        <v>310</v>
      </c>
      <c r="Y345" t="s">
        <v>154</v>
      </c>
      <c r="Z345" t="s">
        <v>155</v>
      </c>
      <c r="AA345" t="s">
        <v>156</v>
      </c>
      <c r="AB345" t="s">
        <v>157</v>
      </c>
      <c r="AC345" t="s">
        <v>311</v>
      </c>
      <c r="AD345" t="s">
        <v>159</v>
      </c>
      <c r="AE345" t="s">
        <v>160</v>
      </c>
      <c r="AF345" t="s">
        <v>162</v>
      </c>
      <c r="AG345" t="s">
        <v>163</v>
      </c>
      <c r="AH345" t="s">
        <v>164</v>
      </c>
      <c r="AI345" t="s">
        <v>312</v>
      </c>
      <c r="AJ345" t="s">
        <v>165</v>
      </c>
      <c r="AK345" t="s">
        <v>166</v>
      </c>
      <c r="AL345" t="s">
        <v>167</v>
      </c>
      <c r="AM345" t="s">
        <v>168</v>
      </c>
      <c r="AN345" t="s">
        <v>169</v>
      </c>
      <c r="AO345" t="s">
        <v>170</v>
      </c>
      <c r="AP345">
        <v>25.890839083540911</v>
      </c>
      <c r="AQ345">
        <v>29.402433493894431</v>
      </c>
      <c r="AR345">
        <v>47.323594331896892</v>
      </c>
      <c r="AS345">
        <v>43.676866400938422</v>
      </c>
      <c r="AT345">
        <v>30.790004973860679</v>
      </c>
      <c r="AU345">
        <v>42.595851281961828</v>
      </c>
      <c r="AV345">
        <v>31.840293563887581</v>
      </c>
      <c r="AW345">
        <v>20.289906508320762</v>
      </c>
      <c r="AX345">
        <v>58.593618008601759</v>
      </c>
      <c r="AY345">
        <v>59.361483666179687</v>
      </c>
      <c r="AZ345">
        <v>48.982813857837719</v>
      </c>
      <c r="BA345">
        <v>15.493999186757501</v>
      </c>
      <c r="BB345">
        <v>40.547065629067319</v>
      </c>
      <c r="BC345">
        <v>68.299218704426963</v>
      </c>
      <c r="BD345">
        <v>25.870161365605931</v>
      </c>
      <c r="BE345">
        <v>42.349964608866628</v>
      </c>
      <c r="BF345">
        <v>36.638190243010591</v>
      </c>
      <c r="BG345">
        <v>10.351893845313199</v>
      </c>
      <c r="BH345">
        <v>48.964152222720188</v>
      </c>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row>
    <row r="346">
      <c r="A346" t="s">
        <v>405</v>
      </c>
      <c r="B346">
        <v>2010</v>
      </c>
      <c r="C346" t="s">
        <v>412</v>
      </c>
      <c r="D346">
        <v>37</v>
      </c>
      <c r="E346" t="s">
        <v>56</v>
      </c>
      <c r="F346" t="s">
        <v>49</v>
      </c>
      <c r="G346" t="s">
        <v>428</v>
      </c>
      <c r="H346">
        <v>3.5052107489774249</v>
      </c>
      <c r="I346">
        <v>3.0740252592002451</v>
      </c>
      <c r="J346">
        <v>1.5943398556389381</v>
      </c>
      <c r="K346">
        <v>1.0316017687393411</v>
      </c>
      <c r="L346">
        <v>0.285939771296221</v>
      </c>
      <c r="M346">
        <v>1.7135816127830339</v>
      </c>
      <c r="N346">
        <v>0.095783724850084795</v>
      </c>
      <c r="O346">
        <v>0.51603907309549202</v>
      </c>
      <c r="P346">
        <v>0.039574272137079702</v>
      </c>
      <c r="Q346">
        <v>0</v>
      </c>
      <c r="R346">
        <v>3.695701957555297</v>
      </c>
      <c r="S346">
        <v>2.951159991199519</v>
      </c>
      <c r="T346">
        <v>2.2927760585979859</v>
      </c>
      <c r="U346">
        <v>1.3145312089639509</v>
      </c>
      <c r="V346">
        <v>0.7804219804903697</v>
      </c>
      <c r="W346" t="s">
        <v>152</v>
      </c>
      <c r="X346" t="s">
        <v>310</v>
      </c>
      <c r="Y346" t="s">
        <v>154</v>
      </c>
      <c r="Z346" t="s">
        <v>155</v>
      </c>
      <c r="AA346" t="s">
        <v>156</v>
      </c>
      <c r="AB346" t="s">
        <v>157</v>
      </c>
      <c r="AC346" t="s">
        <v>311</v>
      </c>
      <c r="AD346" t="s">
        <v>159</v>
      </c>
      <c r="AE346" t="s">
        <v>160</v>
      </c>
      <c r="AF346" t="s">
        <v>162</v>
      </c>
      <c r="AG346" t="s">
        <v>163</v>
      </c>
      <c r="AH346" t="s">
        <v>164</v>
      </c>
      <c r="AI346" t="s">
        <v>312</v>
      </c>
      <c r="AJ346" t="s">
        <v>165</v>
      </c>
      <c r="AK346" t="s">
        <v>166</v>
      </c>
      <c r="AL346" t="s">
        <v>167</v>
      </c>
      <c r="AM346" t="s">
        <v>168</v>
      </c>
      <c r="AN346" t="s">
        <v>169</v>
      </c>
      <c r="AO346" t="s">
        <v>170</v>
      </c>
      <c r="AP346">
        <v>1.2777472500054201</v>
      </c>
      <c r="AQ346">
        <v>8.1533890484196867</v>
      </c>
      <c r="AR346">
        <v>0.93864851340639011</v>
      </c>
      <c r="AS346">
        <v>3.2583552676120129</v>
      </c>
      <c r="AT346">
        <v>3.487008616626865</v>
      </c>
      <c r="AU346">
        <v>0.088462398658431404</v>
      </c>
      <c r="AV346">
        <v>1.8122327350675089</v>
      </c>
      <c r="AW346">
        <v>0.21506672949823469</v>
      </c>
      <c r="AX346">
        <v>2.6315365701740432</v>
      </c>
      <c r="AY346">
        <v>3.9306212277728991</v>
      </c>
      <c r="AZ346">
        <v>9.8988512073341397</v>
      </c>
      <c r="BA346">
        <v>0.072715720022311497</v>
      </c>
      <c r="BB346">
        <v>1.9684868841954211</v>
      </c>
      <c r="BC346">
        <v>6.0722579958031222</v>
      </c>
      <c r="BD346">
        <v>0.19596350408302901</v>
      </c>
      <c r="BE346">
        <v>1.945724798045336</v>
      </c>
      <c r="BF346">
        <v>0.34597083689514058</v>
      </c>
      <c r="BG346">
        <v>0</v>
      </c>
      <c r="BH346">
        <v>2.0816213882035091</v>
      </c>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row>
    <row r="347">
      <c r="A347" t="s">
        <v>405</v>
      </c>
      <c r="B347">
        <v>2010</v>
      </c>
      <c r="C347" t="s">
        <v>412</v>
      </c>
      <c r="D347">
        <v>38</v>
      </c>
      <c r="E347" t="s">
        <v>56</v>
      </c>
      <c r="F347" t="s">
        <v>48</v>
      </c>
      <c r="G347" t="s">
        <v>214</v>
      </c>
      <c r="H347">
        <v>96.494789251022553</v>
      </c>
      <c r="I347">
        <v>96.925974740799703</v>
      </c>
      <c r="J347">
        <v>98.405660144361036</v>
      </c>
      <c r="K347">
        <v>98.968398231260721</v>
      </c>
      <c r="L347">
        <v>99.714060228703801</v>
      </c>
      <c r="M347">
        <v>98.286418387216997</v>
      </c>
      <c r="N347">
        <v>99.904216275149906</v>
      </c>
      <c r="O347">
        <v>99.483960926904501</v>
      </c>
      <c r="P347">
        <v>99.960425727862912</v>
      </c>
      <c r="Q347">
        <v>100</v>
      </c>
      <c r="R347">
        <v>96.304298042444742</v>
      </c>
      <c r="S347">
        <v>97.048840008800497</v>
      </c>
      <c r="T347">
        <v>97.707223941402006</v>
      </c>
      <c r="U347">
        <v>98.685468791036072</v>
      </c>
      <c r="V347">
        <v>99.21957801950964</v>
      </c>
      <c r="W347" t="s">
        <v>152</v>
      </c>
      <c r="X347" t="s">
        <v>310</v>
      </c>
      <c r="Y347" t="s">
        <v>154</v>
      </c>
      <c r="Z347" t="s">
        <v>155</v>
      </c>
      <c r="AA347" t="s">
        <v>156</v>
      </c>
      <c r="AB347" t="s">
        <v>157</v>
      </c>
      <c r="AC347" t="s">
        <v>311</v>
      </c>
      <c r="AD347" t="s">
        <v>159</v>
      </c>
      <c r="AE347" t="s">
        <v>160</v>
      </c>
      <c r="AF347" t="s">
        <v>162</v>
      </c>
      <c r="AG347" t="s">
        <v>163</v>
      </c>
      <c r="AH347" t="s">
        <v>164</v>
      </c>
      <c r="AI347" t="s">
        <v>312</v>
      </c>
      <c r="AJ347" t="s">
        <v>165</v>
      </c>
      <c r="AK347" t="s">
        <v>166</v>
      </c>
      <c r="AL347" t="s">
        <v>167</v>
      </c>
      <c r="AM347" t="s">
        <v>168</v>
      </c>
      <c r="AN347" t="s">
        <v>169</v>
      </c>
      <c r="AO347" t="s">
        <v>170</v>
      </c>
      <c r="AP347">
        <v>98.722252749994567</v>
      </c>
      <c r="AQ347">
        <v>91.846610951580374</v>
      </c>
      <c r="AR347">
        <v>99.061351486593665</v>
      </c>
      <c r="AS347">
        <v>96.741644732388025</v>
      </c>
      <c r="AT347">
        <v>96.512991383373077</v>
      </c>
      <c r="AU347">
        <v>99.911537601341564</v>
      </c>
      <c r="AV347">
        <v>98.187767264932475</v>
      </c>
      <c r="AW347">
        <v>99.784933270501753</v>
      </c>
      <c r="AX347">
        <v>97.368463429825937</v>
      </c>
      <c r="AY347">
        <v>96.06937877222704</v>
      </c>
      <c r="AZ347">
        <v>90.101148792665882</v>
      </c>
      <c r="BA347">
        <v>99.927284279977684</v>
      </c>
      <c r="BB347">
        <v>98.031513115804572</v>
      </c>
      <c r="BC347">
        <v>93.92774200419683</v>
      </c>
      <c r="BD347">
        <v>99.804036495916975</v>
      </c>
      <c r="BE347">
        <v>98.05427520195461</v>
      </c>
      <c r="BF347">
        <v>99.654029163104852</v>
      </c>
      <c r="BG347">
        <v>100</v>
      </c>
      <c r="BH347">
        <v>97.918378611796513</v>
      </c>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row>
    <row r="348">
      <c r="A348" t="s">
        <v>405</v>
      </c>
      <c r="B348">
        <v>2010</v>
      </c>
      <c r="C348" t="s">
        <v>412</v>
      </c>
      <c r="D348">
        <v>49</v>
      </c>
      <c r="E348" t="s">
        <v>314</v>
      </c>
      <c r="F348" t="s">
        <v>178</v>
      </c>
      <c r="G348" t="s">
        <v>214</v>
      </c>
      <c r="H348">
        <v>0.2097941149129797</v>
      </c>
      <c r="I348">
        <v>0.89689787234723162</v>
      </c>
      <c r="J348">
        <v>2.163802685717211</v>
      </c>
      <c r="K348">
        <v>8.6090660180627978</v>
      </c>
      <c r="L348">
        <v>43.931770703647558</v>
      </c>
      <c r="M348">
        <v>14.12001718382098</v>
      </c>
      <c r="N348">
        <v>39.713870320128322</v>
      </c>
      <c r="O348">
        <v>57.128876362969251</v>
      </c>
      <c r="P348">
        <v>65.746700812691046</v>
      </c>
      <c r="Q348">
        <v>77.599471774003845</v>
      </c>
      <c r="R348">
        <v>0.11005627849627581</v>
      </c>
      <c r="S348">
        <v>0.88727757706347776</v>
      </c>
      <c r="T348">
        <v>1.298150599881694</v>
      </c>
      <c r="U348">
        <v>2.276448965594978</v>
      </c>
      <c r="V348">
        <v>8.2330236671487604</v>
      </c>
      <c r="W348" t="s">
        <v>152</v>
      </c>
      <c r="X348" t="s">
        <v>310</v>
      </c>
      <c r="Y348" t="s">
        <v>154</v>
      </c>
      <c r="Z348" t="s">
        <v>155</v>
      </c>
      <c r="AA348" t="s">
        <v>156</v>
      </c>
      <c r="AB348" t="s">
        <v>157</v>
      </c>
      <c r="AC348" t="s">
        <v>311</v>
      </c>
      <c r="AD348" t="s">
        <v>159</v>
      </c>
      <c r="AE348" t="s">
        <v>160</v>
      </c>
      <c r="AF348" t="s">
        <v>162</v>
      </c>
      <c r="AG348" t="s">
        <v>163</v>
      </c>
      <c r="AH348" t="s">
        <v>164</v>
      </c>
      <c r="AI348" t="s">
        <v>312</v>
      </c>
      <c r="AJ348" t="s">
        <v>165</v>
      </c>
      <c r="AK348" t="s">
        <v>166</v>
      </c>
      <c r="AL348" t="s">
        <v>167</v>
      </c>
      <c r="AM348" t="s">
        <v>168</v>
      </c>
      <c r="AN348" t="s">
        <v>169</v>
      </c>
      <c r="AO348" t="s">
        <v>170</v>
      </c>
      <c r="AP348">
        <v>3.1708724414056229</v>
      </c>
      <c r="AQ348">
        <v>2.767689424934507</v>
      </c>
      <c r="AR348">
        <v>4.2016489141845668</v>
      </c>
      <c r="AS348">
        <v>0.20003597570303891</v>
      </c>
      <c r="AT348">
        <v>2.4292098260273951</v>
      </c>
      <c r="AU348">
        <v>7.1694527270624242</v>
      </c>
      <c r="AV348">
        <v>5.3319725196560839</v>
      </c>
      <c r="AW348">
        <v>6.9519228043136208</v>
      </c>
      <c r="AX348">
        <v>7.133900267035</v>
      </c>
      <c r="AY348">
        <v>1.181479712388245</v>
      </c>
      <c r="AZ348">
        <v>2.359654660536465</v>
      </c>
      <c r="BA348">
        <v>80.247193103746397</v>
      </c>
      <c r="BB348">
        <v>20.986017407963772</v>
      </c>
      <c r="BC348">
        <v>4.1372930284765488</v>
      </c>
      <c r="BD348">
        <v>1.922689482695114</v>
      </c>
      <c r="BE348">
        <v>10.818087984434589</v>
      </c>
      <c r="BF348">
        <v>0.30512907978786108</v>
      </c>
      <c r="BG348">
        <v>1.0920218794803931</v>
      </c>
      <c r="BH348">
        <v>1.1632221794226201</v>
      </c>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row>
    <row r="349">
      <c r="A349" t="s">
        <v>405</v>
      </c>
      <c r="B349">
        <v>2010</v>
      </c>
      <c r="C349" t="s">
        <v>412</v>
      </c>
      <c r="D349">
        <v>50</v>
      </c>
      <c r="E349" t="s">
        <v>314</v>
      </c>
      <c r="F349" t="s">
        <v>179</v>
      </c>
      <c r="G349" t="s">
        <v>214</v>
      </c>
      <c r="H349">
        <v>0.78096059033285026</v>
      </c>
      <c r="I349">
        <v>1.291705899407283</v>
      </c>
      <c r="J349">
        <v>2.7982211472884551</v>
      </c>
      <c r="K349">
        <v>5.2138718386791059</v>
      </c>
      <c r="L349">
        <v>7.5595985082376416</v>
      </c>
      <c r="M349">
        <v>6.0112991146389314</v>
      </c>
      <c r="N349">
        <v>9.5609044863709887</v>
      </c>
      <c r="O349">
        <v>7.718402753801815</v>
      </c>
      <c r="P349">
        <v>6.812417867659466</v>
      </c>
      <c r="Q349">
        <v>3.629906295996189</v>
      </c>
      <c r="R349">
        <v>0.80288190974641371</v>
      </c>
      <c r="S349">
        <v>1.2733133059245509</v>
      </c>
      <c r="T349">
        <v>1.4977647770827589</v>
      </c>
      <c r="U349">
        <v>3.5113643883448908</v>
      </c>
      <c r="V349">
        <v>7.0720939443127309</v>
      </c>
      <c r="W349" t="s">
        <v>152</v>
      </c>
      <c r="X349" t="s">
        <v>310</v>
      </c>
      <c r="Y349" t="s">
        <v>154</v>
      </c>
      <c r="Z349" t="s">
        <v>155</v>
      </c>
      <c r="AA349" t="s">
        <v>156</v>
      </c>
      <c r="AB349" t="s">
        <v>157</v>
      </c>
      <c r="AC349" t="s">
        <v>311</v>
      </c>
      <c r="AD349" t="s">
        <v>159</v>
      </c>
      <c r="AE349" t="s">
        <v>160</v>
      </c>
      <c r="AF349" t="s">
        <v>162</v>
      </c>
      <c r="AG349" t="s">
        <v>163</v>
      </c>
      <c r="AH349" t="s">
        <v>164</v>
      </c>
      <c r="AI349" t="s">
        <v>312</v>
      </c>
      <c r="AJ349" t="s">
        <v>165</v>
      </c>
      <c r="AK349" t="s">
        <v>166</v>
      </c>
      <c r="AL349" t="s">
        <v>167</v>
      </c>
      <c r="AM349" t="s">
        <v>168</v>
      </c>
      <c r="AN349" t="s">
        <v>169</v>
      </c>
      <c r="AO349" t="s">
        <v>170</v>
      </c>
      <c r="AP349">
        <v>4.532072317778205</v>
      </c>
      <c r="AQ349">
        <v>3.802158198769908</v>
      </c>
      <c r="AR349">
        <v>2.8905729751616578</v>
      </c>
      <c r="AS349">
        <v>1.3274741088221129</v>
      </c>
      <c r="AT349">
        <v>3.4014970761620491</v>
      </c>
      <c r="AU349">
        <v>1.3435361904180441</v>
      </c>
      <c r="AV349">
        <v>1.9055999315013881</v>
      </c>
      <c r="AW349">
        <v>17.94206117282684</v>
      </c>
      <c r="AX349">
        <v>9.7849710700616015</v>
      </c>
      <c r="AY349">
        <v>0.48196130740334497</v>
      </c>
      <c r="AZ349">
        <v>2.0593941755862208</v>
      </c>
      <c r="BA349">
        <v>0.29909114003934512</v>
      </c>
      <c r="BB349">
        <v>5.281626657196111</v>
      </c>
      <c r="BC349">
        <v>1.7342646399684549</v>
      </c>
      <c r="BD349">
        <v>0.35377649060132882</v>
      </c>
      <c r="BE349">
        <v>0.0179789081016134</v>
      </c>
      <c r="BF349">
        <v>0.52994839576728114</v>
      </c>
      <c r="BG349">
        <v>1.067707016254968</v>
      </c>
      <c r="BH349">
        <v>0.093112967179244305</v>
      </c>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row>
    <row r="350">
      <c r="A350" t="s">
        <v>405</v>
      </c>
      <c r="B350">
        <v>2010</v>
      </c>
      <c r="C350" t="s">
        <v>412</v>
      </c>
      <c r="D350">
        <v>51</v>
      </c>
      <c r="E350" t="s">
        <v>314</v>
      </c>
      <c r="F350" t="s">
        <v>180</v>
      </c>
      <c r="G350" t="s">
        <v>214</v>
      </c>
      <c r="H350">
        <v>0.1013968695333118</v>
      </c>
      <c r="I350">
        <v>0.51605474147218611</v>
      </c>
      <c r="J350">
        <v>0.39950574434859731</v>
      </c>
      <c r="K350">
        <v>0.45201326422324889</v>
      </c>
      <c r="L350">
        <v>0.88965464580440423</v>
      </c>
      <c r="M350">
        <v>1.382650624556812</v>
      </c>
      <c r="N350">
        <v>0.81746248744708083</v>
      </c>
      <c r="O350">
        <v>0.92788228202178957</v>
      </c>
      <c r="P350">
        <v>0.69899161630144979</v>
      </c>
      <c r="Q350">
        <v>0.93691752836593556</v>
      </c>
      <c r="R350">
        <v>0.033065483628048599</v>
      </c>
      <c r="S350">
        <v>0.42812332453246799</v>
      </c>
      <c r="T350">
        <v>0.52999320177376119</v>
      </c>
      <c r="U350">
        <v>0.24648812466919051</v>
      </c>
      <c r="V350">
        <v>0.59981049350264393</v>
      </c>
      <c r="W350" t="s">
        <v>152</v>
      </c>
      <c r="X350" t="s">
        <v>310</v>
      </c>
      <c r="Y350" t="s">
        <v>154</v>
      </c>
      <c r="Z350" t="s">
        <v>155</v>
      </c>
      <c r="AA350" t="s">
        <v>156</v>
      </c>
      <c r="AB350" t="s">
        <v>157</v>
      </c>
      <c r="AC350" t="s">
        <v>311</v>
      </c>
      <c r="AD350" t="s">
        <v>159</v>
      </c>
      <c r="AE350" t="s">
        <v>160</v>
      </c>
      <c r="AF350" t="s">
        <v>162</v>
      </c>
      <c r="AG350" t="s">
        <v>163</v>
      </c>
      <c r="AH350" t="s">
        <v>164</v>
      </c>
      <c r="AI350" t="s">
        <v>312</v>
      </c>
      <c r="AJ350" t="s">
        <v>165</v>
      </c>
      <c r="AK350" t="s">
        <v>166</v>
      </c>
      <c r="AL350" t="s">
        <v>167</v>
      </c>
      <c r="AM350" t="s">
        <v>168</v>
      </c>
      <c r="AN350" t="s">
        <v>169</v>
      </c>
      <c r="AO350" t="s">
        <v>170</v>
      </c>
      <c r="AP350">
        <v>0</v>
      </c>
      <c r="AQ350">
        <v>0.9755440892875189</v>
      </c>
      <c r="AR350">
        <v>0</v>
      </c>
      <c r="AS350">
        <v>0.49461881521020001</v>
      </c>
      <c r="AT350">
        <v>0.075161404340145899</v>
      </c>
      <c r="AU350">
        <v>0.50207503846222945</v>
      </c>
      <c r="AV350">
        <v>2.954908762385005</v>
      </c>
      <c r="AW350">
        <v>0.72079443049266501</v>
      </c>
      <c r="AX350">
        <v>0.49551967108379308</v>
      </c>
      <c r="AY350">
        <v>0.14579192901044591</v>
      </c>
      <c r="AZ350">
        <v>0.42116389467609638</v>
      </c>
      <c r="BA350">
        <v>0.051463502176276599</v>
      </c>
      <c r="BB350">
        <v>1.3407864269520851</v>
      </c>
      <c r="BC350">
        <v>0.7907805409449844</v>
      </c>
      <c r="BD350">
        <v>0.24951715617569339</v>
      </c>
      <c r="BE350">
        <v>0.17385072605337951</v>
      </c>
      <c r="BF350">
        <v>0.55673118556893197</v>
      </c>
      <c r="BG350">
        <v>0.015412492773328099</v>
      </c>
      <c r="BH350">
        <v>0.017221685077883901</v>
      </c>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row>
    <row r="351">
      <c r="A351" t="s">
        <v>405</v>
      </c>
      <c r="B351">
        <v>2010</v>
      </c>
      <c r="C351" t="s">
        <v>412</v>
      </c>
      <c r="D351">
        <v>52</v>
      </c>
      <c r="E351" t="s">
        <v>314</v>
      </c>
      <c r="F351" t="s">
        <v>181</v>
      </c>
      <c r="G351" t="s">
        <v>214</v>
      </c>
      <c r="H351">
        <v>35.159047082869691</v>
      </c>
      <c r="I351">
        <v>37.243841550589359</v>
      </c>
      <c r="J351">
        <v>36.220866582454157</v>
      </c>
      <c r="K351">
        <v>30.92005387568625</v>
      </c>
      <c r="L351">
        <v>12.9504725429746</v>
      </c>
      <c r="M351">
        <v>26.061461354487172</v>
      </c>
      <c r="N351">
        <v>14.53909740350896</v>
      </c>
      <c r="O351">
        <v>8.8920955933187642</v>
      </c>
      <c r="P351">
        <v>6.044789519576419</v>
      </c>
      <c r="Q351">
        <v>2.2466803211086912</v>
      </c>
      <c r="R351">
        <v>34.807058871099109</v>
      </c>
      <c r="S351">
        <v>36.000596613333698</v>
      </c>
      <c r="T351">
        <v>37.788818317499597</v>
      </c>
      <c r="U351">
        <v>35.985683466048862</v>
      </c>
      <c r="V351">
        <v>28.434963148787691</v>
      </c>
      <c r="W351" t="s">
        <v>152</v>
      </c>
      <c r="X351" t="s">
        <v>310</v>
      </c>
      <c r="Y351" t="s">
        <v>154</v>
      </c>
      <c r="Z351" t="s">
        <v>155</v>
      </c>
      <c r="AA351" t="s">
        <v>156</v>
      </c>
      <c r="AB351" t="s">
        <v>157</v>
      </c>
      <c r="AC351" t="s">
        <v>311</v>
      </c>
      <c r="AD351" t="s">
        <v>159</v>
      </c>
      <c r="AE351" t="s">
        <v>160</v>
      </c>
      <c r="AF351" t="s">
        <v>162</v>
      </c>
      <c r="AG351" t="s">
        <v>163</v>
      </c>
      <c r="AH351" t="s">
        <v>164</v>
      </c>
      <c r="AI351" t="s">
        <v>312</v>
      </c>
      <c r="AJ351" t="s">
        <v>165</v>
      </c>
      <c r="AK351" t="s">
        <v>166</v>
      </c>
      <c r="AL351" t="s">
        <v>167</v>
      </c>
      <c r="AM351" t="s">
        <v>168</v>
      </c>
      <c r="AN351" t="s">
        <v>169</v>
      </c>
      <c r="AO351" t="s">
        <v>170</v>
      </c>
      <c r="AP351">
        <v>7.1119976397606699</v>
      </c>
      <c r="AQ351">
        <v>17.052591612344671</v>
      </c>
      <c r="AR351">
        <v>44.643019622383143</v>
      </c>
      <c r="AS351">
        <v>26.185781515296711</v>
      </c>
      <c r="AT351">
        <v>13.109826288559081</v>
      </c>
      <c r="AU351">
        <v>31.093656419651541</v>
      </c>
      <c r="AV351">
        <v>6.3727720544737956</v>
      </c>
      <c r="AW351">
        <v>28.149025330583569</v>
      </c>
      <c r="AX351">
        <v>16.855769384034382</v>
      </c>
      <c r="AY351">
        <v>11.733549073692361</v>
      </c>
      <c r="AZ351">
        <v>24.842571757582579</v>
      </c>
      <c r="BA351">
        <v>0.58538813168831694</v>
      </c>
      <c r="BB351">
        <v>6.2224281510268984</v>
      </c>
      <c r="BC351">
        <v>26.338172371925989</v>
      </c>
      <c r="BD351">
        <v>89.370113390655547</v>
      </c>
      <c r="BE351">
        <v>6.134129184235368</v>
      </c>
      <c r="BF351">
        <v>48.661796802138163</v>
      </c>
      <c r="BG351">
        <v>91.634661241009695</v>
      </c>
      <c r="BH351">
        <v>25.338637222209911</v>
      </c>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row>
    <row r="352">
      <c r="A352" t="s">
        <v>405</v>
      </c>
      <c r="B352">
        <v>2010</v>
      </c>
      <c r="C352" t="s">
        <v>412</v>
      </c>
      <c r="D352">
        <v>53</v>
      </c>
      <c r="E352" t="s">
        <v>314</v>
      </c>
      <c r="F352" t="s">
        <v>182</v>
      </c>
      <c r="G352" t="s">
        <v>214</v>
      </c>
      <c r="H352">
        <v>4.0259884146798646</v>
      </c>
      <c r="I352">
        <v>3.8053247789615581</v>
      </c>
      <c r="J352">
        <v>3.0873629283337189</v>
      </c>
      <c r="K352">
        <v>3.2231965928040021</v>
      </c>
      <c r="L352">
        <v>2.284030897734874</v>
      </c>
      <c r="M352">
        <v>2.181405366600643</v>
      </c>
      <c r="N352">
        <v>2.0898652347098818</v>
      </c>
      <c r="O352">
        <v>1.765561273911292</v>
      </c>
      <c r="P352">
        <v>1.461422588459411</v>
      </c>
      <c r="Q352">
        <v>0.69679969426576449</v>
      </c>
      <c r="R352">
        <v>3.8442301678168591</v>
      </c>
      <c r="S352">
        <v>4.1290100827479268</v>
      </c>
      <c r="T352">
        <v>3.295039907820573</v>
      </c>
      <c r="U352">
        <v>3.2491136604101318</v>
      </c>
      <c r="V352">
        <v>3.6913621382097319</v>
      </c>
      <c r="W352" t="s">
        <v>152</v>
      </c>
      <c r="X352" t="s">
        <v>310</v>
      </c>
      <c r="Y352" t="s">
        <v>154</v>
      </c>
      <c r="Z352" t="s">
        <v>155</v>
      </c>
      <c r="AA352" t="s">
        <v>156</v>
      </c>
      <c r="AB352" t="s">
        <v>157</v>
      </c>
      <c r="AC352" t="s">
        <v>311</v>
      </c>
      <c r="AD352" t="s">
        <v>159</v>
      </c>
      <c r="AE352" t="s">
        <v>160</v>
      </c>
      <c r="AF352" t="s">
        <v>162</v>
      </c>
      <c r="AG352" t="s">
        <v>163</v>
      </c>
      <c r="AH352" t="s">
        <v>164</v>
      </c>
      <c r="AI352" t="s">
        <v>312</v>
      </c>
      <c r="AJ352" t="s">
        <v>165</v>
      </c>
      <c r="AK352" t="s">
        <v>166</v>
      </c>
      <c r="AL352" t="s">
        <v>167</v>
      </c>
      <c r="AM352" t="s">
        <v>168</v>
      </c>
      <c r="AN352" t="s">
        <v>169</v>
      </c>
      <c r="AO352" t="s">
        <v>170</v>
      </c>
      <c r="AP352">
        <v>0.25339580887746638</v>
      </c>
      <c r="AQ352">
        <v>0.65626289553078176</v>
      </c>
      <c r="AR352">
        <v>3.7852029196337709</v>
      </c>
      <c r="AS352">
        <v>3.4117380838617191</v>
      </c>
      <c r="AT352">
        <v>4.1309771030489646</v>
      </c>
      <c r="AU352">
        <v>12.18849951199747</v>
      </c>
      <c r="AV352">
        <v>1.961741548172746</v>
      </c>
      <c r="AW352">
        <v>1.2018237532626781</v>
      </c>
      <c r="AX352">
        <v>1.718762145470035</v>
      </c>
      <c r="AY352">
        <v>20.47435871478184</v>
      </c>
      <c r="AZ352">
        <v>0.60055266300635102</v>
      </c>
      <c r="BA352">
        <v>0.33677632856445039</v>
      </c>
      <c r="BB352">
        <v>5.1470015737634291</v>
      </c>
      <c r="BC352">
        <v>3.9866350354065418</v>
      </c>
      <c r="BD352">
        <v>0</v>
      </c>
      <c r="BE352">
        <v>3.0733841581875558</v>
      </c>
      <c r="BF352">
        <v>7.4715729089871923</v>
      </c>
      <c r="BG352">
        <v>1.285060686798839</v>
      </c>
      <c r="BH352">
        <v>4.7917955613011776</v>
      </c>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row>
    <row r="353">
      <c r="A353" t="s">
        <v>405</v>
      </c>
      <c r="B353">
        <v>2010</v>
      </c>
      <c r="C353" t="s">
        <v>412</v>
      </c>
      <c r="D353">
        <v>54</v>
      </c>
      <c r="E353" t="s">
        <v>314</v>
      </c>
      <c r="F353" t="s">
        <v>183</v>
      </c>
      <c r="G353" t="s">
        <v>214</v>
      </c>
      <c r="H353">
        <v>24.191211613437929</v>
      </c>
      <c r="I353">
        <v>19.07989868529506</v>
      </c>
      <c r="J353">
        <v>17.195919454647608</v>
      </c>
      <c r="K353">
        <v>11.300387947301189</v>
      </c>
      <c r="L353">
        <v>2.665930410132582</v>
      </c>
      <c r="M353">
        <v>7.3009345322756758</v>
      </c>
      <c r="N353">
        <v>3.3694323033855502</v>
      </c>
      <c r="O353">
        <v>1.000106879338343</v>
      </c>
      <c r="P353">
        <v>0.51847134844784304</v>
      </c>
      <c r="Q353">
        <v>0.16797484016504599</v>
      </c>
      <c r="R353">
        <v>25.36766167674709</v>
      </c>
      <c r="S353">
        <v>20.243074657936031</v>
      </c>
      <c r="T353">
        <v>18.170313793169878</v>
      </c>
      <c r="U353">
        <v>14.712646473543501</v>
      </c>
      <c r="V353">
        <v>9.389117286564618</v>
      </c>
      <c r="W353" t="s">
        <v>152</v>
      </c>
      <c r="X353" t="s">
        <v>310</v>
      </c>
      <c r="Y353" t="s">
        <v>154</v>
      </c>
      <c r="Z353" t="s">
        <v>155</v>
      </c>
      <c r="AA353" t="s">
        <v>156</v>
      </c>
      <c r="AB353" t="s">
        <v>157</v>
      </c>
      <c r="AC353" t="s">
        <v>311</v>
      </c>
      <c r="AD353" t="s">
        <v>159</v>
      </c>
      <c r="AE353" t="s">
        <v>160</v>
      </c>
      <c r="AF353" t="s">
        <v>162</v>
      </c>
      <c r="AG353" t="s">
        <v>163</v>
      </c>
      <c r="AH353" t="s">
        <v>164</v>
      </c>
      <c r="AI353" t="s">
        <v>312</v>
      </c>
      <c r="AJ353" t="s">
        <v>165</v>
      </c>
      <c r="AK353" t="s">
        <v>166</v>
      </c>
      <c r="AL353" t="s">
        <v>167</v>
      </c>
      <c r="AM353" t="s">
        <v>168</v>
      </c>
      <c r="AN353" t="s">
        <v>169</v>
      </c>
      <c r="AO353" t="s">
        <v>170</v>
      </c>
      <c r="AP353">
        <v>1.3904180003567219</v>
      </c>
      <c r="AQ353">
        <v>3.7002895672344311</v>
      </c>
      <c r="AR353">
        <v>30.16329417266466</v>
      </c>
      <c r="AS353">
        <v>38.162937189686097</v>
      </c>
      <c r="AT353">
        <v>16.053440851666331</v>
      </c>
      <c r="AU353">
        <v>31.20685690340046</v>
      </c>
      <c r="AV353">
        <v>6.8260156869910507</v>
      </c>
      <c r="AW353">
        <v>3.0864242457501971</v>
      </c>
      <c r="AX353">
        <v>22.13378825461416</v>
      </c>
      <c r="AY353">
        <v>14.80583717068227</v>
      </c>
      <c r="AZ353">
        <v>4.8211323036161398</v>
      </c>
      <c r="BA353">
        <v>0.30604059813893131</v>
      </c>
      <c r="BB353">
        <v>29.735520923515381</v>
      </c>
      <c r="BC353">
        <v>22.31369201697866</v>
      </c>
      <c r="BD353">
        <v>3.2919085952737679</v>
      </c>
      <c r="BE353">
        <v>32.396781950745748</v>
      </c>
      <c r="BF353">
        <v>30.37172984818228</v>
      </c>
      <c r="BG353">
        <v>3.9201131090491752</v>
      </c>
      <c r="BH353">
        <v>13.18936855246154</v>
      </c>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row>
    <row r="354">
      <c r="A354" t="s">
        <v>405</v>
      </c>
      <c r="B354">
        <v>2010</v>
      </c>
      <c r="C354" t="s">
        <v>412</v>
      </c>
      <c r="D354">
        <v>55</v>
      </c>
      <c r="E354" t="s">
        <v>314</v>
      </c>
      <c r="F354" t="s">
        <v>184</v>
      </c>
      <c r="G354" t="s">
        <v>214</v>
      </c>
      <c r="H354">
        <v>0.47495358514006047</v>
      </c>
      <c r="I354">
        <v>0.2734818912991181</v>
      </c>
      <c r="J354">
        <v>0.5233202140019334</v>
      </c>
      <c r="K354">
        <v>0.43369775859599557</v>
      </c>
      <c r="L354">
        <v>0.37750017531308327</v>
      </c>
      <c r="M354">
        <v>0.13828301543456439</v>
      </c>
      <c r="N354">
        <v>0.018090777903751701</v>
      </c>
      <c r="O354">
        <v>0</v>
      </c>
      <c r="P354">
        <v>0</v>
      </c>
      <c r="Q354">
        <v>0.13191455336326921</v>
      </c>
      <c r="R354">
        <v>0.46012918974265737</v>
      </c>
      <c r="S354">
        <v>0.43542117149771709</v>
      </c>
      <c r="T354">
        <v>0.29587923893379792</v>
      </c>
      <c r="U354">
        <v>0.60869318845038323</v>
      </c>
      <c r="V354">
        <v>0.67124315198479523</v>
      </c>
      <c r="W354" t="s">
        <v>152</v>
      </c>
      <c r="X354" t="s">
        <v>310</v>
      </c>
      <c r="Y354" t="s">
        <v>154</v>
      </c>
      <c r="Z354" t="s">
        <v>155</v>
      </c>
      <c r="AA354" t="s">
        <v>156</v>
      </c>
      <c r="AB354" t="s">
        <v>157</v>
      </c>
      <c r="AC354" t="s">
        <v>311</v>
      </c>
      <c r="AD354" t="s">
        <v>159</v>
      </c>
      <c r="AE354" t="s">
        <v>160</v>
      </c>
      <c r="AF354" t="s">
        <v>162</v>
      </c>
      <c r="AG354" t="s">
        <v>163</v>
      </c>
      <c r="AH354" t="s">
        <v>164</v>
      </c>
      <c r="AI354" t="s">
        <v>312</v>
      </c>
      <c r="AJ354" t="s">
        <v>165</v>
      </c>
      <c r="AK354" t="s">
        <v>166</v>
      </c>
      <c r="AL354" t="s">
        <v>167</v>
      </c>
      <c r="AM354" t="s">
        <v>168</v>
      </c>
      <c r="AN354" t="s">
        <v>169</v>
      </c>
      <c r="AO354" t="s">
        <v>170</v>
      </c>
      <c r="AP354">
        <v>0</v>
      </c>
      <c r="AQ354">
        <v>0.62559787849007298</v>
      </c>
      <c r="AR354">
        <v>1.199173782053383</v>
      </c>
      <c r="AS354">
        <v>0</v>
      </c>
      <c r="AT354">
        <v>0</v>
      </c>
      <c r="AU354">
        <v>0</v>
      </c>
      <c r="AV354">
        <v>0</v>
      </c>
      <c r="AW354">
        <v>0.41726468553970902</v>
      </c>
      <c r="AX354">
        <v>0</v>
      </c>
      <c r="AY354">
        <v>0.69928332572639662</v>
      </c>
      <c r="AZ354">
        <v>0.2092886135040358</v>
      </c>
      <c r="BA354">
        <v>0</v>
      </c>
      <c r="BB354">
        <v>0</v>
      </c>
      <c r="BC354">
        <v>0.40896504258540012</v>
      </c>
      <c r="BD354">
        <v>0</v>
      </c>
      <c r="BE354">
        <v>0</v>
      </c>
      <c r="BF354">
        <v>2.425729099889312</v>
      </c>
      <c r="BG354">
        <v>0</v>
      </c>
      <c r="BH354">
        <v>0.1204935253044348</v>
      </c>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row>
    <row r="355">
      <c r="A355" t="s">
        <v>405</v>
      </c>
      <c r="B355">
        <v>2010</v>
      </c>
      <c r="C355" t="s">
        <v>412</v>
      </c>
      <c r="D355">
        <v>56</v>
      </c>
      <c r="E355" t="s">
        <v>314</v>
      </c>
      <c r="F355" t="s">
        <v>185</v>
      </c>
      <c r="G355" t="s">
        <v>214</v>
      </c>
      <c r="H355">
        <v>1.447477244097197</v>
      </c>
      <c r="I355">
        <v>1.398308704222728</v>
      </c>
      <c r="J355">
        <v>1.073392534129928</v>
      </c>
      <c r="K355">
        <v>0.35424640398019641</v>
      </c>
      <c r="L355">
        <v>0.1482269782235569</v>
      </c>
      <c r="M355">
        <v>0.59476158862225781</v>
      </c>
      <c r="N355">
        <v>0</v>
      </c>
      <c r="O355">
        <v>0.0287407666683775</v>
      </c>
      <c r="P355">
        <v>0</v>
      </c>
      <c r="Q355">
        <v>0</v>
      </c>
      <c r="R355">
        <v>1.5194623668999669</v>
      </c>
      <c r="S355">
        <v>1.528083858722187</v>
      </c>
      <c r="T355">
        <v>0.96816220307474388</v>
      </c>
      <c r="U355">
        <v>0.84753611160173037</v>
      </c>
      <c r="V355">
        <v>0.3810062390017106</v>
      </c>
      <c r="W355" t="s">
        <v>152</v>
      </c>
      <c r="X355" t="s">
        <v>310</v>
      </c>
      <c r="Y355" t="s">
        <v>154</v>
      </c>
      <c r="Z355" t="s">
        <v>155</v>
      </c>
      <c r="AA355" t="s">
        <v>156</v>
      </c>
      <c r="AB355" t="s">
        <v>157</v>
      </c>
      <c r="AC355" t="s">
        <v>311</v>
      </c>
      <c r="AD355" t="s">
        <v>159</v>
      </c>
      <c r="AE355" t="s">
        <v>160</v>
      </c>
      <c r="AF355" t="s">
        <v>162</v>
      </c>
      <c r="AG355" t="s">
        <v>163</v>
      </c>
      <c r="AH355" t="s">
        <v>164</v>
      </c>
      <c r="AI355" t="s">
        <v>312</v>
      </c>
      <c r="AJ355" t="s">
        <v>165</v>
      </c>
      <c r="AK355" t="s">
        <v>166</v>
      </c>
      <c r="AL355" t="s">
        <v>167</v>
      </c>
      <c r="AM355" t="s">
        <v>168</v>
      </c>
      <c r="AN355" t="s">
        <v>169</v>
      </c>
      <c r="AO355" t="s">
        <v>170</v>
      </c>
      <c r="AP355">
        <v>0</v>
      </c>
      <c r="AQ355">
        <v>0.37800910650486669</v>
      </c>
      <c r="AR355">
        <v>1.4461703407808391</v>
      </c>
      <c r="AS355">
        <v>0.60740789552598617</v>
      </c>
      <c r="AT355">
        <v>0.19971488841551441</v>
      </c>
      <c r="AU355">
        <v>0.1215898513382991</v>
      </c>
      <c r="AV355">
        <v>0.18308176074405649</v>
      </c>
      <c r="AW355">
        <v>0.157048435825143</v>
      </c>
      <c r="AX355">
        <v>1.753832004317089</v>
      </c>
      <c r="AY355">
        <v>10.179985738409931</v>
      </c>
      <c r="AZ355">
        <v>1.6881194487452249</v>
      </c>
      <c r="BA355">
        <v>0</v>
      </c>
      <c r="BB355">
        <v>1.3556536858814241</v>
      </c>
      <c r="BC355">
        <v>4.5339269521346166</v>
      </c>
      <c r="BD355">
        <v>0.090405793671195195</v>
      </c>
      <c r="BE355">
        <v>1.980446038114605</v>
      </c>
      <c r="BF355">
        <v>1.8922455634796449</v>
      </c>
      <c r="BG355">
        <v>0</v>
      </c>
      <c r="BH355">
        <v>1.0778486551209381</v>
      </c>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row>
    <row r="356">
      <c r="A356" t="s">
        <v>405</v>
      </c>
      <c r="B356">
        <v>2010</v>
      </c>
      <c r="C356" t="s">
        <v>412</v>
      </c>
      <c r="D356">
        <v>57</v>
      </c>
      <c r="E356" t="s">
        <v>314</v>
      </c>
      <c r="F356" t="s">
        <v>315</v>
      </c>
      <c r="G356" t="s">
        <v>214</v>
      </c>
      <c r="H356">
        <v>27.0972229388898</v>
      </c>
      <c r="I356">
        <v>26.779118934051429</v>
      </c>
      <c r="J356">
        <v>22.451553161425899</v>
      </c>
      <c r="K356">
        <v>17.787910296908269</v>
      </c>
      <c r="L356">
        <v>5.0145992345449919</v>
      </c>
      <c r="M356">
        <v>11.61910400437657</v>
      </c>
      <c r="N356">
        <v>4.0075659794961096</v>
      </c>
      <c r="O356">
        <v>0.88644836308479136</v>
      </c>
      <c r="P356">
        <v>0.26670155756753178</v>
      </c>
      <c r="Q356">
        <v>0.045906244425693798</v>
      </c>
      <c r="R356">
        <v>26.943452485969651</v>
      </c>
      <c r="S356">
        <v>27.938513849595239</v>
      </c>
      <c r="T356">
        <v>24.622797818552019</v>
      </c>
      <c r="U356">
        <v>22.490343666254251</v>
      </c>
      <c r="V356">
        <v>14.967965837126609</v>
      </c>
      <c r="W356" t="s">
        <v>152</v>
      </c>
      <c r="X356" t="s">
        <v>310</v>
      </c>
      <c r="Y356" t="s">
        <v>154</v>
      </c>
      <c r="Z356" t="s">
        <v>155</v>
      </c>
      <c r="AA356" t="s">
        <v>156</v>
      </c>
      <c r="AB356" t="s">
        <v>157</v>
      </c>
      <c r="AC356" t="s">
        <v>311</v>
      </c>
      <c r="AD356" t="s">
        <v>159</v>
      </c>
      <c r="AE356" t="s">
        <v>160</v>
      </c>
      <c r="AF356" t="s">
        <v>162</v>
      </c>
      <c r="AG356" t="s">
        <v>163</v>
      </c>
      <c r="AH356" t="s">
        <v>164</v>
      </c>
      <c r="AI356" t="s">
        <v>312</v>
      </c>
      <c r="AJ356" t="s">
        <v>165</v>
      </c>
      <c r="AK356" t="s">
        <v>166</v>
      </c>
      <c r="AL356" t="s">
        <v>167</v>
      </c>
      <c r="AM356" t="s">
        <v>168</v>
      </c>
      <c r="AN356" t="s">
        <v>169</v>
      </c>
      <c r="AO356" t="s">
        <v>170</v>
      </c>
      <c r="AP356">
        <v>31.06577993421714</v>
      </c>
      <c r="AQ356">
        <v>32.565531852188187</v>
      </c>
      <c r="AR356">
        <v>8.8001306373017218</v>
      </c>
      <c r="AS356">
        <v>23.219286830743862</v>
      </c>
      <c r="AT356">
        <v>32.5226241511103</v>
      </c>
      <c r="AU356">
        <v>14.955913039772801</v>
      </c>
      <c r="AV356">
        <v>51.32951692279547</v>
      </c>
      <c r="AW356">
        <v>22.463022274222951</v>
      </c>
      <c r="AX356">
        <v>21.576214118075711</v>
      </c>
      <c r="AY356">
        <v>33.3755570763769</v>
      </c>
      <c r="AZ356">
        <v>54.239230984349909</v>
      </c>
      <c r="BA356">
        <v>1.8726228342357809</v>
      </c>
      <c r="BB356">
        <v>7.6320016145855538</v>
      </c>
      <c r="BC356">
        <v>32.935583664436948</v>
      </c>
      <c r="BD356">
        <v>2.8611920784875351</v>
      </c>
      <c r="BE356">
        <v>33.60315794947801</v>
      </c>
      <c r="BF356">
        <v>3.255686596961473</v>
      </c>
      <c r="BG356">
        <v>0</v>
      </c>
      <c r="BH356">
        <v>36.213420819426368</v>
      </c>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row>
    <row r="357">
      <c r="A357" t="s">
        <v>405</v>
      </c>
      <c r="B357">
        <v>2010</v>
      </c>
      <c r="C357" t="s">
        <v>412</v>
      </c>
      <c r="D357">
        <v>58</v>
      </c>
      <c r="E357" t="s">
        <v>314</v>
      </c>
      <c r="F357" t="s">
        <v>187</v>
      </c>
      <c r="G357" t="s">
        <v>214</v>
      </c>
      <c r="H357">
        <v>2.9223656406321421</v>
      </c>
      <c r="I357">
        <v>4.4603249687983428</v>
      </c>
      <c r="J357">
        <v>7.4299625974115209</v>
      </c>
      <c r="K357">
        <v>9.6235962007272509</v>
      </c>
      <c r="L357">
        <v>9.1539013719792752</v>
      </c>
      <c r="M357">
        <v>7.5311882481581147</v>
      </c>
      <c r="N357">
        <v>7.1236757846712431</v>
      </c>
      <c r="O357">
        <v>6.7368156324619788</v>
      </c>
      <c r="P357">
        <v>2.6829223666625972</v>
      </c>
      <c r="Q357">
        <v>2.5027765398306121</v>
      </c>
      <c r="R357">
        <v>2.8549251875155801</v>
      </c>
      <c r="S357">
        <v>3.3809910792381399</v>
      </c>
      <c r="T357">
        <v>6.636006617269528</v>
      </c>
      <c r="U357">
        <v>8.3713906981753947</v>
      </c>
      <c r="V357">
        <v>13.864394295001841</v>
      </c>
      <c r="W357" t="s">
        <v>152</v>
      </c>
      <c r="X357" t="s">
        <v>310</v>
      </c>
      <c r="Y357" t="s">
        <v>154</v>
      </c>
      <c r="Z357" t="s">
        <v>155</v>
      </c>
      <c r="AA357" t="s">
        <v>156</v>
      </c>
      <c r="AB357" t="s">
        <v>157</v>
      </c>
      <c r="AC357" t="s">
        <v>311</v>
      </c>
      <c r="AD357" t="s">
        <v>159</v>
      </c>
      <c r="AE357" t="s">
        <v>160</v>
      </c>
      <c r="AF357" t="s">
        <v>162</v>
      </c>
      <c r="AG357" t="s">
        <v>163</v>
      </c>
      <c r="AH357" t="s">
        <v>164</v>
      </c>
      <c r="AI357" t="s">
        <v>312</v>
      </c>
      <c r="AJ357" t="s">
        <v>165</v>
      </c>
      <c r="AK357" t="s">
        <v>166</v>
      </c>
      <c r="AL357" t="s">
        <v>167</v>
      </c>
      <c r="AM357" t="s">
        <v>168</v>
      </c>
      <c r="AN357" t="s">
        <v>169</v>
      </c>
      <c r="AO357" t="s">
        <v>170</v>
      </c>
      <c r="AP357">
        <v>36.458133468273573</v>
      </c>
      <c r="AQ357">
        <v>24.543541309099719</v>
      </c>
      <c r="AR357">
        <v>1.2480931359950169</v>
      </c>
      <c r="AS357">
        <v>1.2557474704611651</v>
      </c>
      <c r="AT357">
        <v>9.1300882387943503</v>
      </c>
      <c r="AU357">
        <v>0.73567242617962791</v>
      </c>
      <c r="AV357">
        <v>17.95261821603069</v>
      </c>
      <c r="AW357">
        <v>7.5622819341832477</v>
      </c>
      <c r="AX357">
        <v>0.1037106262051351</v>
      </c>
      <c r="AY357">
        <v>0</v>
      </c>
      <c r="AZ357">
        <v>2.4706751197707471</v>
      </c>
      <c r="BA357">
        <v>1.0199316570821</v>
      </c>
      <c r="BB357">
        <v>2.2534141279162139</v>
      </c>
      <c r="BC357">
        <v>0.66442600076244474</v>
      </c>
      <c r="BD357">
        <v>0.17158650218308719</v>
      </c>
      <c r="BE357">
        <v>5.0167516309822613</v>
      </c>
      <c r="BF357">
        <v>0.1131023474762458</v>
      </c>
      <c r="BG357">
        <v>0</v>
      </c>
      <c r="BH357">
        <v>9.1705535742943525</v>
      </c>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row>
    <row r="358">
      <c r="A358" t="s">
        <v>405</v>
      </c>
      <c r="B358">
        <v>2010</v>
      </c>
      <c r="C358" t="s">
        <v>412</v>
      </c>
      <c r="D358">
        <v>59</v>
      </c>
      <c r="E358" t="s">
        <v>314</v>
      </c>
      <c r="F358" t="s">
        <v>316</v>
      </c>
      <c r="G358" t="s">
        <v>214</v>
      </c>
      <c r="H358">
        <v>0.58327768088937615</v>
      </c>
      <c r="I358">
        <v>1.0963469524558309</v>
      </c>
      <c r="J358">
        <v>1.808501563954207</v>
      </c>
      <c r="K358">
        <v>4.559612058112962</v>
      </c>
      <c r="L358">
        <v>2.771187822009662</v>
      </c>
      <c r="M358">
        <v>6.2074422078978149</v>
      </c>
      <c r="N358">
        <v>3.6252543587015871</v>
      </c>
      <c r="O358">
        <v>2.2520527890277302</v>
      </c>
      <c r="P358">
        <v>0.51136102411450135</v>
      </c>
      <c r="Q358">
        <v>0.22553950778769671</v>
      </c>
      <c r="R358">
        <v>0.49597979326908059</v>
      </c>
      <c r="S358">
        <v>0.79177283860739411</v>
      </c>
      <c r="T358">
        <v>1.0708600517190561</v>
      </c>
      <c r="U358">
        <v>3.1088154269774622</v>
      </c>
      <c r="V358">
        <v>4.9191117551971404</v>
      </c>
      <c r="W358" t="s">
        <v>152</v>
      </c>
      <c r="X358" t="s">
        <v>310</v>
      </c>
      <c r="Y358" t="s">
        <v>154</v>
      </c>
      <c r="Z358" t="s">
        <v>155</v>
      </c>
      <c r="AA358" t="s">
        <v>156</v>
      </c>
      <c r="AB358" t="s">
        <v>157</v>
      </c>
      <c r="AC358" t="s">
        <v>311</v>
      </c>
      <c r="AD358" t="s">
        <v>159</v>
      </c>
      <c r="AE358" t="s">
        <v>160</v>
      </c>
      <c r="AF358" t="s">
        <v>162</v>
      </c>
      <c r="AG358" t="s">
        <v>163</v>
      </c>
      <c r="AH358" t="s">
        <v>164</v>
      </c>
      <c r="AI358" t="s">
        <v>312</v>
      </c>
      <c r="AJ358" t="s">
        <v>165</v>
      </c>
      <c r="AK358" t="s">
        <v>166</v>
      </c>
      <c r="AL358" t="s">
        <v>167</v>
      </c>
      <c r="AM358" t="s">
        <v>168</v>
      </c>
      <c r="AN358" t="s">
        <v>169</v>
      </c>
      <c r="AO358" t="s">
        <v>170</v>
      </c>
      <c r="AP358">
        <v>3.0021127641456191</v>
      </c>
      <c r="AQ358">
        <v>2.217189469726021</v>
      </c>
      <c r="AR358">
        <v>0.90027691661705567</v>
      </c>
      <c r="AS358">
        <v>0.69935442254049784</v>
      </c>
      <c r="AT358">
        <v>7.7441107383871746</v>
      </c>
      <c r="AU358">
        <v>0</v>
      </c>
      <c r="AV358">
        <v>0.0285091987449788</v>
      </c>
      <c r="AW358">
        <v>6.0843278658865714</v>
      </c>
      <c r="AX358">
        <v>4.2382667875247773</v>
      </c>
      <c r="AY358">
        <v>0.4539532312705159</v>
      </c>
      <c r="AZ358">
        <v>2.865122413051457</v>
      </c>
      <c r="BA358">
        <v>3.3008402047220682</v>
      </c>
      <c r="BB358">
        <v>5.0054130954062348</v>
      </c>
      <c r="BC358">
        <v>0.050671290397140099</v>
      </c>
      <c r="BD358">
        <v>0</v>
      </c>
      <c r="BE358">
        <v>4.4555809758210794</v>
      </c>
      <c r="BF358">
        <v>0</v>
      </c>
      <c r="BG358">
        <v>0</v>
      </c>
      <c r="BH358">
        <v>0</v>
      </c>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row>
    <row r="359">
      <c r="A359" t="s">
        <v>405</v>
      </c>
      <c r="B359">
        <v>2010</v>
      </c>
      <c r="C359" t="s">
        <v>412</v>
      </c>
      <c r="D359">
        <v>60</v>
      </c>
      <c r="E359" t="s">
        <v>314</v>
      </c>
      <c r="F359" t="s">
        <v>317</v>
      </c>
      <c r="G359" t="s">
        <v>214</v>
      </c>
      <c r="H359">
        <v>1.8604026357300221</v>
      </c>
      <c r="I359">
        <v>2.041970034470701</v>
      </c>
      <c r="J359">
        <v>2.9335116186719401</v>
      </c>
      <c r="K359">
        <v>3.469611737302464</v>
      </c>
      <c r="L359">
        <v>1.078952941400112</v>
      </c>
      <c r="M359">
        <v>6.1236017592585723</v>
      </c>
      <c r="N359">
        <v>2.621336112065094</v>
      </c>
      <c r="O359">
        <v>0.34603709975700342</v>
      </c>
      <c r="P359">
        <v>0.051985369341000502</v>
      </c>
      <c r="Q359">
        <v>0</v>
      </c>
      <c r="R359">
        <v>1.733691617536794</v>
      </c>
      <c r="S359">
        <v>2.019313635690609</v>
      </c>
      <c r="T359">
        <v>2.2790396979518279</v>
      </c>
      <c r="U359">
        <v>3.0615815594090412</v>
      </c>
      <c r="V359">
        <v>2.7777638470456809</v>
      </c>
      <c r="W359" t="s">
        <v>152</v>
      </c>
      <c r="X359" t="s">
        <v>310</v>
      </c>
      <c r="Y359" t="s">
        <v>154</v>
      </c>
      <c r="Z359" t="s">
        <v>155</v>
      </c>
      <c r="AA359" t="s">
        <v>156</v>
      </c>
      <c r="AB359" t="s">
        <v>157</v>
      </c>
      <c r="AC359" t="s">
        <v>311</v>
      </c>
      <c r="AD359" t="s">
        <v>159</v>
      </c>
      <c r="AE359" t="s">
        <v>160</v>
      </c>
      <c r="AF359" t="s">
        <v>162</v>
      </c>
      <c r="AG359" t="s">
        <v>163</v>
      </c>
      <c r="AH359" t="s">
        <v>164</v>
      </c>
      <c r="AI359" t="s">
        <v>312</v>
      </c>
      <c r="AJ359" t="s">
        <v>165</v>
      </c>
      <c r="AK359" t="s">
        <v>166</v>
      </c>
      <c r="AL359" t="s">
        <v>167</v>
      </c>
      <c r="AM359" t="s">
        <v>168</v>
      </c>
      <c r="AN359" t="s">
        <v>169</v>
      </c>
      <c r="AO359" t="s">
        <v>170</v>
      </c>
      <c r="AP359">
        <v>1.302330901040806</v>
      </c>
      <c r="AQ359">
        <v>1.5395984562110709</v>
      </c>
      <c r="AR359">
        <v>0.33887302017775278</v>
      </c>
      <c r="AS359">
        <v>1.235650359358029</v>
      </c>
      <c r="AT359">
        <v>10.288735957998011</v>
      </c>
      <c r="AU359">
        <v>0.025518902668037399</v>
      </c>
      <c r="AV359">
        <v>1.3636030831475059</v>
      </c>
      <c r="AW359">
        <v>1.6695851981917991</v>
      </c>
      <c r="AX359">
        <v>8.2760352251764608</v>
      </c>
      <c r="AY359">
        <v>4.8611393721430556</v>
      </c>
      <c r="AZ359">
        <v>1.2495276819606429</v>
      </c>
      <c r="BA359">
        <v>1.851658034285778</v>
      </c>
      <c r="BB359">
        <v>5.5720210703649213</v>
      </c>
      <c r="BC359">
        <v>1.01601113794618</v>
      </c>
      <c r="BD359">
        <v>0</v>
      </c>
      <c r="BE359">
        <v>2.2271979771768131</v>
      </c>
      <c r="BF359">
        <v>1.4134503742712401</v>
      </c>
      <c r="BG359">
        <v>0</v>
      </c>
      <c r="BH359">
        <v>6.2816495629245486</v>
      </c>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row>
    <row r="360">
      <c r="A360" t="s">
        <v>405</v>
      </c>
      <c r="B360">
        <v>2010</v>
      </c>
      <c r="C360" t="s">
        <v>412</v>
      </c>
      <c r="D360">
        <v>61</v>
      </c>
      <c r="E360" t="s">
        <v>314</v>
      </c>
      <c r="F360" t="s">
        <v>189</v>
      </c>
      <c r="G360" t="s">
        <v>214</v>
      </c>
      <c r="H360">
        <v>0.23575000891751499</v>
      </c>
      <c r="I360">
        <v>0.26394623714098953</v>
      </c>
      <c r="J360">
        <v>0.66701253716477993</v>
      </c>
      <c r="K360">
        <v>2.0554622927901591</v>
      </c>
      <c r="L360">
        <v>8.2777213898359108</v>
      </c>
      <c r="M360">
        <v>7.0546482362555372</v>
      </c>
      <c r="N360">
        <v>9.4870718076253748</v>
      </c>
      <c r="O360">
        <v>9.9895121806872176</v>
      </c>
      <c r="P360">
        <v>13.065348282782621</v>
      </c>
      <c r="Q360">
        <v>10.048974472396999</v>
      </c>
      <c r="R360">
        <v>0.10831705928545519</v>
      </c>
      <c r="S360">
        <v>0.22694226325078259</v>
      </c>
      <c r="T360">
        <v>0.31409649867717931</v>
      </c>
      <c r="U360">
        <v>0.57168465679216973</v>
      </c>
      <c r="V360">
        <v>2.01272633834702</v>
      </c>
      <c r="W360" t="s">
        <v>152</v>
      </c>
      <c r="X360" t="s">
        <v>310</v>
      </c>
      <c r="Y360" t="s">
        <v>154</v>
      </c>
      <c r="Z360" t="s">
        <v>155</v>
      </c>
      <c r="AA360" t="s">
        <v>156</v>
      </c>
      <c r="AB360" t="s">
        <v>157</v>
      </c>
      <c r="AC360" t="s">
        <v>311</v>
      </c>
      <c r="AD360" t="s">
        <v>159</v>
      </c>
      <c r="AE360" t="s">
        <v>160</v>
      </c>
      <c r="AF360" t="s">
        <v>162</v>
      </c>
      <c r="AG360" t="s">
        <v>163</v>
      </c>
      <c r="AH360" t="s">
        <v>164</v>
      </c>
      <c r="AI360" t="s">
        <v>312</v>
      </c>
      <c r="AJ360" t="s">
        <v>165</v>
      </c>
      <c r="AK360" t="s">
        <v>166</v>
      </c>
      <c r="AL360" t="s">
        <v>167</v>
      </c>
      <c r="AM360" t="s">
        <v>168</v>
      </c>
      <c r="AN360" t="s">
        <v>169</v>
      </c>
      <c r="AO360" t="s">
        <v>170</v>
      </c>
      <c r="AP360">
        <v>11.32247803978694</v>
      </c>
      <c r="AQ360">
        <v>1.4191995770274071</v>
      </c>
      <c r="AR360">
        <v>0.066340107729514097</v>
      </c>
      <c r="AS360">
        <v>1.200631601903102</v>
      </c>
      <c r="AT360">
        <v>0.9146134754906341</v>
      </c>
      <c r="AU360">
        <v>0.43631170838242161</v>
      </c>
      <c r="AV360">
        <v>3.7896603153571808</v>
      </c>
      <c r="AW360">
        <v>0.23944092250202159</v>
      </c>
      <c r="AX360">
        <v>0.55360368210157085</v>
      </c>
      <c r="AY360">
        <v>1.256533057479394</v>
      </c>
      <c r="AZ360">
        <v>2.0375310348361269</v>
      </c>
      <c r="BA360">
        <v>10.027180083623589</v>
      </c>
      <c r="BB360">
        <v>8.1403683748354521</v>
      </c>
      <c r="BC360">
        <v>0.31063446592041322</v>
      </c>
      <c r="BD360">
        <v>0.2102746547763634</v>
      </c>
      <c r="BE360">
        <v>0.10265251666876481</v>
      </c>
      <c r="BF360">
        <v>1.3509108091390181</v>
      </c>
      <c r="BG360">
        <v>0.98502357463365142</v>
      </c>
      <c r="BH360">
        <v>0.80024967536320935</v>
      </c>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row>
    <row r="361">
      <c r="A361" t="s">
        <v>405</v>
      </c>
      <c r="B361">
        <v>2010</v>
      </c>
      <c r="C361" t="s">
        <v>412</v>
      </c>
      <c r="D361">
        <v>62</v>
      </c>
      <c r="E361" t="s">
        <v>314</v>
      </c>
      <c r="F361" t="s">
        <v>46</v>
      </c>
      <c r="G361" t="s">
        <v>214</v>
      </c>
      <c r="H361">
        <v>0.91015157993702722</v>
      </c>
      <c r="I361">
        <v>0.85277874948805477</v>
      </c>
      <c r="J361">
        <v>1.2470672304498871</v>
      </c>
      <c r="K361">
        <v>1.9972737148261079</v>
      </c>
      <c r="L361">
        <v>2.8964523781623792</v>
      </c>
      <c r="M361">
        <v>3.673202763616529</v>
      </c>
      <c r="N361">
        <v>3.0263729439860541</v>
      </c>
      <c r="O361">
        <v>2.3274680229514702</v>
      </c>
      <c r="P361">
        <v>2.1388876463963169</v>
      </c>
      <c r="Q361">
        <v>1.7671382282903381</v>
      </c>
      <c r="R361">
        <v>0.91908791224697328</v>
      </c>
      <c r="S361">
        <v>0.71756574185981359</v>
      </c>
      <c r="T361">
        <v>1.233077276593511</v>
      </c>
      <c r="U361">
        <v>0.95820961372795266</v>
      </c>
      <c r="V361">
        <v>2.98541785776932</v>
      </c>
      <c r="W361" t="s">
        <v>152</v>
      </c>
      <c r="X361" t="s">
        <v>310</v>
      </c>
      <c r="Y361" t="s">
        <v>154</v>
      </c>
      <c r="Z361" t="s">
        <v>155</v>
      </c>
      <c r="AA361" t="s">
        <v>156</v>
      </c>
      <c r="AB361" t="s">
        <v>157</v>
      </c>
      <c r="AC361" t="s">
        <v>311</v>
      </c>
      <c r="AD361" t="s">
        <v>159</v>
      </c>
      <c r="AE361" t="s">
        <v>160</v>
      </c>
      <c r="AF361" t="s">
        <v>162</v>
      </c>
      <c r="AG361" t="s">
        <v>163</v>
      </c>
      <c r="AH361" t="s">
        <v>164</v>
      </c>
      <c r="AI361" t="s">
        <v>312</v>
      </c>
      <c r="AJ361" t="s">
        <v>165</v>
      </c>
      <c r="AK361" t="s">
        <v>166</v>
      </c>
      <c r="AL361" t="s">
        <v>167</v>
      </c>
      <c r="AM361" t="s">
        <v>168</v>
      </c>
      <c r="AN361" t="s">
        <v>169</v>
      </c>
      <c r="AO361" t="s">
        <v>170</v>
      </c>
      <c r="AP361">
        <v>0.39040868435746201</v>
      </c>
      <c r="AQ361">
        <v>7.7567965626508126</v>
      </c>
      <c r="AR361">
        <v>0.31720345531710931</v>
      </c>
      <c r="AS361">
        <v>1.9993357308875419</v>
      </c>
      <c r="AT361">
        <v>0</v>
      </c>
      <c r="AU361">
        <v>0.2209172806665573</v>
      </c>
      <c r="AV361">
        <v>0</v>
      </c>
      <c r="AW361">
        <v>3.3549769464191468</v>
      </c>
      <c r="AX361">
        <v>5.3756267643002307</v>
      </c>
      <c r="AY361">
        <v>0.35057029063499962</v>
      </c>
      <c r="AZ361">
        <v>0.13603524877797801</v>
      </c>
      <c r="BA361">
        <v>0.1018143816969516</v>
      </c>
      <c r="BB361">
        <v>1.3277468905926499</v>
      </c>
      <c r="BC361">
        <v>0.778943812115654</v>
      </c>
      <c r="BD361">
        <v>1.478535855480456</v>
      </c>
      <c r="BE361">
        <v>0</v>
      </c>
      <c r="BF361">
        <v>1.651966988351588</v>
      </c>
      <c r="BG361">
        <v>0</v>
      </c>
      <c r="BH361">
        <v>1.742426019913746</v>
      </c>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row>
    <row r="362">
      <c r="A362" t="s">
        <v>405</v>
      </c>
      <c r="B362">
        <v>2010</v>
      </c>
      <c r="C362" t="s">
        <v>412</v>
      </c>
      <c r="D362">
        <v>63</v>
      </c>
      <c r="E362" t="s">
        <v>56</v>
      </c>
      <c r="F362" t="s">
        <v>49</v>
      </c>
      <c r="G362" t="s">
        <v>214</v>
      </c>
      <c r="H362">
        <v>3.5050083100314811</v>
      </c>
      <c r="I362">
        <v>3.0740252592002451</v>
      </c>
      <c r="J362">
        <v>1.593051854008543</v>
      </c>
      <c r="K362">
        <v>1.0311551324808019</v>
      </c>
      <c r="L362">
        <v>0.28513612304439789</v>
      </c>
      <c r="M362">
        <v>1.7124126096888059</v>
      </c>
      <c r="N362">
        <v>0.095691355859841495</v>
      </c>
      <c r="O362">
        <v>0.51508106993082869</v>
      </c>
      <c r="P362">
        <v>0.039142302522578797</v>
      </c>
      <c r="Q362">
        <v>0</v>
      </c>
      <c r="R362">
        <v>3.695701957555297</v>
      </c>
      <c r="S362">
        <v>2.951159991199519</v>
      </c>
      <c r="T362">
        <v>2.2914725893138121</v>
      </c>
      <c r="U362">
        <v>1.3136703095900519</v>
      </c>
      <c r="V362">
        <v>0.7804219804903697</v>
      </c>
      <c r="W362" t="s">
        <v>152</v>
      </c>
      <c r="X362" t="s">
        <v>310</v>
      </c>
      <c r="Y362" t="s">
        <v>154</v>
      </c>
      <c r="Z362" t="s">
        <v>155</v>
      </c>
      <c r="AA362" t="s">
        <v>156</v>
      </c>
      <c r="AB362" t="s">
        <v>157</v>
      </c>
      <c r="AC362" t="s">
        <v>311</v>
      </c>
      <c r="AD362" t="s">
        <v>159</v>
      </c>
      <c r="AE362" t="s">
        <v>160</v>
      </c>
      <c r="AF362" t="s">
        <v>162</v>
      </c>
      <c r="AG362" t="s">
        <v>163</v>
      </c>
      <c r="AH362" t="s">
        <v>164</v>
      </c>
      <c r="AI362" t="s">
        <v>312</v>
      </c>
      <c r="AJ362" t="s">
        <v>165</v>
      </c>
      <c r="AK362" t="s">
        <v>166</v>
      </c>
      <c r="AL362" t="s">
        <v>167</v>
      </c>
      <c r="AM362" t="s">
        <v>168</v>
      </c>
      <c r="AN362" t="s">
        <v>169</v>
      </c>
      <c r="AO362" t="s">
        <v>170</v>
      </c>
      <c r="AP362">
        <v>1.2777472500054201</v>
      </c>
      <c r="AQ362">
        <v>8.1533890484196867</v>
      </c>
      <c r="AR362">
        <v>0.9381384552904406</v>
      </c>
      <c r="AS362">
        <v>3.2583552676120129</v>
      </c>
      <c r="AT362">
        <v>3.4813313487792401</v>
      </c>
      <c r="AU362">
        <v>0.088462398658431404</v>
      </c>
      <c r="AV362">
        <v>1.8122327350675089</v>
      </c>
      <c r="AW362">
        <v>0.21506672949823469</v>
      </c>
      <c r="AX362">
        <v>2.6230101026802242</v>
      </c>
      <c r="AY362">
        <v>3.9294315875835641</v>
      </c>
      <c r="AZ362">
        <v>9.8988512073341397</v>
      </c>
      <c r="BA362">
        <v>0.072276722115298397</v>
      </c>
      <c r="BB362">
        <v>1.9684868841954211</v>
      </c>
      <c r="BC362">
        <v>6.0722579958031222</v>
      </c>
      <c r="BD362">
        <v>0.19596350408302901</v>
      </c>
      <c r="BE362">
        <v>1.944493905570057</v>
      </c>
      <c r="BF362">
        <v>0.34597083689514058</v>
      </c>
      <c r="BG362">
        <v>0</v>
      </c>
      <c r="BH362">
        <v>2.0816213882035091</v>
      </c>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row>
    <row r="363">
      <c r="A363" t="s">
        <v>405</v>
      </c>
      <c r="B363">
        <v>2010</v>
      </c>
      <c r="C363" t="s">
        <v>412</v>
      </c>
      <c r="D363">
        <v>64</v>
      </c>
      <c r="E363" t="s">
        <v>56</v>
      </c>
      <c r="F363" t="s">
        <v>48</v>
      </c>
      <c r="G363" t="s">
        <v>214</v>
      </c>
      <c r="H363">
        <v>96.489216318373408</v>
      </c>
      <c r="I363">
        <v>96.925974740799703</v>
      </c>
      <c r="J363">
        <v>98.326162256719428</v>
      </c>
      <c r="K363">
        <v>98.925549453332025</v>
      </c>
      <c r="L363">
        <v>99.43380879735615</v>
      </c>
      <c r="M363">
        <v>98.219367523483328</v>
      </c>
      <c r="N363">
        <v>99.807873690928744</v>
      </c>
      <c r="O363">
        <v>99.29927345967549</v>
      </c>
      <c r="P363">
        <v>98.869316170182742</v>
      </c>
      <c r="Q363">
        <v>99.700432660918352</v>
      </c>
      <c r="R363">
        <v>96.304298042444742</v>
      </c>
      <c r="S363">
        <v>97.048840008800497</v>
      </c>
      <c r="T363">
        <v>97.651676272552294</v>
      </c>
      <c r="U363">
        <v>98.620838710201369</v>
      </c>
      <c r="V363">
        <v>99.21957801950964</v>
      </c>
      <c r="W363" t="s">
        <v>152</v>
      </c>
      <c r="X363" t="s">
        <v>310</v>
      </c>
      <c r="Y363" t="s">
        <v>154</v>
      </c>
      <c r="Z363" t="s">
        <v>155</v>
      </c>
      <c r="AA363" t="s">
        <v>156</v>
      </c>
      <c r="AB363" t="s">
        <v>157</v>
      </c>
      <c r="AC363" t="s">
        <v>311</v>
      </c>
      <c r="AD363" t="s">
        <v>159</v>
      </c>
      <c r="AE363" t="s">
        <v>160</v>
      </c>
      <c r="AF363" t="s">
        <v>162</v>
      </c>
      <c r="AG363" t="s">
        <v>163</v>
      </c>
      <c r="AH363" t="s">
        <v>164</v>
      </c>
      <c r="AI363" t="s">
        <v>312</v>
      </c>
      <c r="AJ363" t="s">
        <v>165</v>
      </c>
      <c r="AK363" t="s">
        <v>166</v>
      </c>
      <c r="AL363" t="s">
        <v>167</v>
      </c>
      <c r="AM363" t="s">
        <v>168</v>
      </c>
      <c r="AN363" t="s">
        <v>169</v>
      </c>
      <c r="AO363" t="s">
        <v>170</v>
      </c>
      <c r="AP363">
        <v>98.722252749994567</v>
      </c>
      <c r="AQ363">
        <v>91.846610951580374</v>
      </c>
      <c r="AR363">
        <v>99.007521916119742</v>
      </c>
      <c r="AS363">
        <v>96.741644732388025</v>
      </c>
      <c r="AT363">
        <v>96.355856669037621</v>
      </c>
      <c r="AU363">
        <v>99.911537601341564</v>
      </c>
      <c r="AV363">
        <v>98.187767264932475</v>
      </c>
      <c r="AW363">
        <v>99.784933270501753</v>
      </c>
      <c r="AX363">
        <v>97.052978914897608</v>
      </c>
      <c r="AY363">
        <v>96.040302453922891</v>
      </c>
      <c r="AZ363">
        <v>90.101148792665882</v>
      </c>
      <c r="BA363">
        <v>99.324005255319022</v>
      </c>
      <c r="BB363">
        <v>98.031513115804572</v>
      </c>
      <c r="BC363">
        <v>93.92774200419683</v>
      </c>
      <c r="BD363">
        <v>99.804036495916975</v>
      </c>
      <c r="BE363">
        <v>97.992244708415001</v>
      </c>
      <c r="BF363">
        <v>99.654029163104852</v>
      </c>
      <c r="BG363">
        <v>100</v>
      </c>
      <c r="BH363">
        <v>97.918378611796513</v>
      </c>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row>
    <row r="364">
      <c r="A364" t="s">
        <v>405</v>
      </c>
      <c r="B364">
        <v>2010</v>
      </c>
      <c r="C364" t="s">
        <v>412</v>
      </c>
      <c r="D364">
        <v>65</v>
      </c>
      <c r="E364" t="s">
        <v>56</v>
      </c>
      <c r="F364" t="s">
        <v>191</v>
      </c>
      <c r="G364" t="s">
        <v>214</v>
      </c>
      <c r="H364">
        <v>0.0057753715950809997</v>
      </c>
      <c r="I364">
        <v>0</v>
      </c>
      <c r="J364">
        <v>0.080785889271990097</v>
      </c>
      <c r="K364">
        <v>0.043295414187241997</v>
      </c>
      <c r="L364">
        <v>0.28105507959948173</v>
      </c>
      <c r="M364">
        <v>0.068219866827902403</v>
      </c>
      <c r="N364">
        <v>0.096434953211413904</v>
      </c>
      <c r="O364">
        <v>0.18564547039367851</v>
      </c>
      <c r="P364">
        <v>1.091541527294686</v>
      </c>
      <c r="Q364">
        <v>0.29956733908163302</v>
      </c>
      <c r="R364">
        <v>0</v>
      </c>
      <c r="S364">
        <v>0</v>
      </c>
      <c r="T364">
        <v>0.056851138133891699</v>
      </c>
      <c r="U364">
        <v>0.065490980208590399</v>
      </c>
      <c r="V364">
        <v>0</v>
      </c>
      <c r="W364" t="s">
        <v>152</v>
      </c>
      <c r="X364" t="s">
        <v>310</v>
      </c>
      <c r="Y364" t="s">
        <v>154</v>
      </c>
      <c r="Z364" t="s">
        <v>155</v>
      </c>
      <c r="AA364" t="s">
        <v>156</v>
      </c>
      <c r="AB364" t="s">
        <v>157</v>
      </c>
      <c r="AC364" t="s">
        <v>311</v>
      </c>
      <c r="AD364" t="s">
        <v>159</v>
      </c>
      <c r="AE364" t="s">
        <v>160</v>
      </c>
      <c r="AF364" t="s">
        <v>162</v>
      </c>
      <c r="AG364" t="s">
        <v>163</v>
      </c>
      <c r="AH364" t="s">
        <v>164</v>
      </c>
      <c r="AI364" t="s">
        <v>312</v>
      </c>
      <c r="AJ364" t="s">
        <v>165</v>
      </c>
      <c r="AK364" t="s">
        <v>166</v>
      </c>
      <c r="AL364" t="s">
        <v>167</v>
      </c>
      <c r="AM364" t="s">
        <v>168</v>
      </c>
      <c r="AN364" t="s">
        <v>169</v>
      </c>
      <c r="AO364" t="s">
        <v>170</v>
      </c>
      <c r="AP364">
        <v>0</v>
      </c>
      <c r="AQ364">
        <v>0</v>
      </c>
      <c r="AR364">
        <v>0.054339628589866601</v>
      </c>
      <c r="AS364">
        <v>0</v>
      </c>
      <c r="AT364">
        <v>0.1628119821830657</v>
      </c>
      <c r="AU364">
        <v>0</v>
      </c>
      <c r="AV364">
        <v>0</v>
      </c>
      <c r="AW364">
        <v>0</v>
      </c>
      <c r="AX364">
        <v>0.324010982422136</v>
      </c>
      <c r="AY364">
        <v>0.030265958493491601</v>
      </c>
      <c r="AZ364">
        <v>0</v>
      </c>
      <c r="BA364">
        <v>0.60371802256566187</v>
      </c>
      <c r="BB364">
        <v>0</v>
      </c>
      <c r="BC364">
        <v>0</v>
      </c>
      <c r="BD364">
        <v>0</v>
      </c>
      <c r="BE364">
        <v>0.063261386014885804</v>
      </c>
      <c r="BF364">
        <v>0</v>
      </c>
      <c r="BG364">
        <v>0</v>
      </c>
      <c r="BH364">
        <v>0</v>
      </c>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row>
    <row r="365">
      <c r="A365" t="s">
        <v>405</v>
      </c>
      <c r="B365">
        <v>2010</v>
      </c>
      <c r="C365" t="s">
        <v>412</v>
      </c>
      <c r="D365">
        <v>66</v>
      </c>
      <c r="E365" t="s">
        <v>54</v>
      </c>
      <c r="F365" t="s">
        <v>49</v>
      </c>
      <c r="G365" t="s">
        <v>214</v>
      </c>
      <c r="H365">
        <v>0.44736444720800328</v>
      </c>
      <c r="I365">
        <v>0.59123810132400145</v>
      </c>
      <c r="J365">
        <v>0.35632663884359161</v>
      </c>
      <c r="K365">
        <v>0.42838602389022212</v>
      </c>
      <c r="L365">
        <v>0.16991135390323411</v>
      </c>
      <c r="M365">
        <v>0.47134236559659759</v>
      </c>
      <c r="N365">
        <v>0.075493815190408001</v>
      </c>
      <c r="O365">
        <v>0.18877209308781889</v>
      </c>
      <c r="P365">
        <v>0.039142302522578797</v>
      </c>
      <c r="Q365">
        <v>0</v>
      </c>
      <c r="R365">
        <v>0.38173613556694469</v>
      </c>
      <c r="S365">
        <v>0.57138666042520325</v>
      </c>
      <c r="T365">
        <v>0.4719681792750054</v>
      </c>
      <c r="U365">
        <v>0.46992987200675662</v>
      </c>
      <c r="V365">
        <v>0.36234289698250921</v>
      </c>
      <c r="W365" t="s">
        <v>152</v>
      </c>
      <c r="X365" t="s">
        <v>310</v>
      </c>
      <c r="Y365" t="s">
        <v>154</v>
      </c>
      <c r="Z365" t="s">
        <v>155</v>
      </c>
      <c r="AA365" t="s">
        <v>156</v>
      </c>
      <c r="AB365" t="s">
        <v>157</v>
      </c>
      <c r="AC365" t="s">
        <v>311</v>
      </c>
      <c r="AD365" t="s">
        <v>159</v>
      </c>
      <c r="AE365" t="s">
        <v>160</v>
      </c>
      <c r="AF365" t="s">
        <v>162</v>
      </c>
      <c r="AG365" t="s">
        <v>163</v>
      </c>
      <c r="AH365" t="s">
        <v>164</v>
      </c>
      <c r="AI365" t="s">
        <v>312</v>
      </c>
      <c r="AJ365" t="s">
        <v>165</v>
      </c>
      <c r="AK365" t="s">
        <v>166</v>
      </c>
      <c r="AL365" t="s">
        <v>167</v>
      </c>
      <c r="AM365" t="s">
        <v>168</v>
      </c>
      <c r="AN365" t="s">
        <v>169</v>
      </c>
      <c r="AO365" t="s">
        <v>170</v>
      </c>
      <c r="AP365">
        <v>0.0640779962343732</v>
      </c>
      <c r="AQ365">
        <v>1.7017853960952141</v>
      </c>
      <c r="AR365">
        <v>0.74784117905643166</v>
      </c>
      <c r="AS365">
        <v>0.24946157828917701</v>
      </c>
      <c r="AT365">
        <v>0.17690686563107449</v>
      </c>
      <c r="AU365">
        <v>0</v>
      </c>
      <c r="AV365">
        <v>0.14827132559161091</v>
      </c>
      <c r="AW365">
        <v>0.058018293673091699</v>
      </c>
      <c r="AX365">
        <v>0.41917564999554141</v>
      </c>
      <c r="AY365">
        <v>1.186237285242262</v>
      </c>
      <c r="AZ365">
        <v>0.23908945451739519</v>
      </c>
      <c r="BA365">
        <v>0.072276722115298397</v>
      </c>
      <c r="BB365">
        <v>1.478939114421933</v>
      </c>
      <c r="BC365">
        <v>0.4728137572387745</v>
      </c>
      <c r="BD365">
        <v>0.19596350408302901</v>
      </c>
      <c r="BE365">
        <v>0.2649396041010193</v>
      </c>
      <c r="BF365">
        <v>0.13423428582439309</v>
      </c>
      <c r="BG365">
        <v>0</v>
      </c>
      <c r="BH365">
        <v>0.53280951032421797</v>
      </c>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row>
    <row r="366">
      <c r="A366" t="s">
        <v>405</v>
      </c>
      <c r="B366">
        <v>2010</v>
      </c>
      <c r="C366" t="s">
        <v>412</v>
      </c>
      <c r="D366">
        <v>67</v>
      </c>
      <c r="E366" t="s">
        <v>54</v>
      </c>
      <c r="F366" t="s">
        <v>48</v>
      </c>
      <c r="G366" t="s">
        <v>214</v>
      </c>
      <c r="H366">
        <v>45.900796804834712</v>
      </c>
      <c r="I366">
        <v>51.298656825618529</v>
      </c>
      <c r="J366">
        <v>57.673413731545708</v>
      </c>
      <c r="K366">
        <v>68.125945248751393</v>
      </c>
      <c r="L366">
        <v>88.765834746033832</v>
      </c>
      <c r="M366">
        <v>76.272434878684635</v>
      </c>
      <c r="N366">
        <v>89.507833694526454</v>
      </c>
      <c r="O366">
        <v>95.033857671241805</v>
      </c>
      <c r="P366">
        <v>95.945255617771068</v>
      </c>
      <c r="Q366">
        <v>97.719413348037293</v>
      </c>
      <c r="R366">
        <v>44.868599422569368</v>
      </c>
      <c r="S366">
        <v>49.001375231461509</v>
      </c>
      <c r="T366">
        <v>54.533680729334748</v>
      </c>
      <c r="U366">
        <v>60.521334262865857</v>
      </c>
      <c r="V366">
        <v>71.914149882555606</v>
      </c>
      <c r="W366" t="s">
        <v>152</v>
      </c>
      <c r="X366" t="s">
        <v>310</v>
      </c>
      <c r="Y366" t="s">
        <v>154</v>
      </c>
      <c r="Z366" t="s">
        <v>155</v>
      </c>
      <c r="AA366" t="s">
        <v>156</v>
      </c>
      <c r="AB366" t="s">
        <v>157</v>
      </c>
      <c r="AC366" t="s">
        <v>311</v>
      </c>
      <c r="AD366" t="s">
        <v>159</v>
      </c>
      <c r="AE366" t="s">
        <v>160</v>
      </c>
      <c r="AF366" t="s">
        <v>162</v>
      </c>
      <c r="AG366" t="s">
        <v>163</v>
      </c>
      <c r="AH366" t="s">
        <v>164</v>
      </c>
      <c r="AI366" t="s">
        <v>312</v>
      </c>
      <c r="AJ366" t="s">
        <v>165</v>
      </c>
      <c r="AK366" t="s">
        <v>166</v>
      </c>
      <c r="AL366" t="s">
        <v>167</v>
      </c>
      <c r="AM366" t="s">
        <v>168</v>
      </c>
      <c r="AN366" t="s">
        <v>169</v>
      </c>
      <c r="AO366" t="s">
        <v>170</v>
      </c>
      <c r="AP366">
        <v>67.089315384834563</v>
      </c>
      <c r="AQ366">
        <v>53.897587515326492</v>
      </c>
      <c r="AR366">
        <v>58.525360214879427</v>
      </c>
      <c r="AS366">
        <v>35.761570774867401</v>
      </c>
      <c r="AT366">
        <v>51.047313243176738</v>
      </c>
      <c r="AU366">
        <v>53.494722924821843</v>
      </c>
      <c r="AV366">
        <v>41.499785340657922</v>
      </c>
      <c r="AW366">
        <v>70.880509804109522</v>
      </c>
      <c r="AX366">
        <v>48.741363208697273</v>
      </c>
      <c r="AY366">
        <v>40.071546480159952</v>
      </c>
      <c r="AZ366">
        <v>38.876392559993292</v>
      </c>
      <c r="BA366">
        <v>97.04352744124742</v>
      </c>
      <c r="BB366">
        <v>58.455495860536409</v>
      </c>
      <c r="BC366">
        <v>38.965039797095301</v>
      </c>
      <c r="BD366">
        <v>92.081994173004134</v>
      </c>
      <c r="BE366">
        <v>31.691413071545529</v>
      </c>
      <c r="BF366">
        <v>62.584568266338067</v>
      </c>
      <c r="BG366">
        <v>96.079886890950831</v>
      </c>
      <c r="BH366">
        <v>47.244126442753164</v>
      </c>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row>
    <row r="367">
      <c r="A367" t="s">
        <v>405</v>
      </c>
      <c r="B367">
        <v>2010</v>
      </c>
      <c r="C367" t="s">
        <v>412</v>
      </c>
      <c r="D367">
        <v>68</v>
      </c>
      <c r="E367" t="s">
        <v>54</v>
      </c>
      <c r="F367" t="s">
        <v>191</v>
      </c>
      <c r="G367" t="s">
        <v>214</v>
      </c>
      <c r="H367">
        <v>53.651838747957143</v>
      </c>
      <c r="I367">
        <v>48.110105073057262</v>
      </c>
      <c r="J367">
        <v>41.970259629610403</v>
      </c>
      <c r="K367">
        <v>31.445668727358299</v>
      </c>
      <c r="L367">
        <v>11.06425390006307</v>
      </c>
      <c r="M367">
        <v>23.256222755718952</v>
      </c>
      <c r="N367">
        <v>10.41667249028314</v>
      </c>
      <c r="O367">
        <v>4.777370235670344</v>
      </c>
      <c r="P367">
        <v>4.0156020797063761</v>
      </c>
      <c r="Q367">
        <v>2.2805866519627109</v>
      </c>
      <c r="R367">
        <v>54.749664441863779</v>
      </c>
      <c r="S367">
        <v>50.427238108113251</v>
      </c>
      <c r="T367">
        <v>44.994351091390087</v>
      </c>
      <c r="U367">
        <v>39.008735865127463</v>
      </c>
      <c r="V367">
        <v>27.723507220462281</v>
      </c>
      <c r="W367" t="s">
        <v>152</v>
      </c>
      <c r="X367" t="s">
        <v>310</v>
      </c>
      <c r="Y367" t="s">
        <v>154</v>
      </c>
      <c r="Z367" t="s">
        <v>155</v>
      </c>
      <c r="AA367" t="s">
        <v>156</v>
      </c>
      <c r="AB367" t="s">
        <v>157</v>
      </c>
      <c r="AC367" t="s">
        <v>311</v>
      </c>
      <c r="AD367" t="s">
        <v>159</v>
      </c>
      <c r="AE367" t="s">
        <v>160</v>
      </c>
      <c r="AF367" t="s">
        <v>162</v>
      </c>
      <c r="AG367" t="s">
        <v>163</v>
      </c>
      <c r="AH367" t="s">
        <v>164</v>
      </c>
      <c r="AI367" t="s">
        <v>312</v>
      </c>
      <c r="AJ367" t="s">
        <v>165</v>
      </c>
      <c r="AK367" t="s">
        <v>166</v>
      </c>
      <c r="AL367" t="s">
        <v>167</v>
      </c>
      <c r="AM367" t="s">
        <v>168</v>
      </c>
      <c r="AN367" t="s">
        <v>169</v>
      </c>
      <c r="AO367" t="s">
        <v>170</v>
      </c>
      <c r="AP367">
        <v>32.846606618931297</v>
      </c>
      <c r="AQ367">
        <v>44.400627088578268</v>
      </c>
      <c r="AR367">
        <v>40.726798606064321</v>
      </c>
      <c r="AS367">
        <v>63.98896764684352</v>
      </c>
      <c r="AT367">
        <v>48.775779891192158</v>
      </c>
      <c r="AU367">
        <v>46.505277075178142</v>
      </c>
      <c r="AV367">
        <v>58.351943333750469</v>
      </c>
      <c r="AW367">
        <v>29.06147190221742</v>
      </c>
      <c r="AX367">
        <v>50.839461141307098</v>
      </c>
      <c r="AY367">
        <v>58.742216234597642</v>
      </c>
      <c r="AZ367">
        <v>60.884517985489261</v>
      </c>
      <c r="BA367">
        <v>2.8841958366373248</v>
      </c>
      <c r="BB367">
        <v>40.065565025041749</v>
      </c>
      <c r="BC367">
        <v>60.562146445665832</v>
      </c>
      <c r="BD367">
        <v>7.7220423229129569</v>
      </c>
      <c r="BE367">
        <v>68.043647324353216</v>
      </c>
      <c r="BF367">
        <v>37.281197447837748</v>
      </c>
      <c r="BG367">
        <v>3.9201131090491752</v>
      </c>
      <c r="BH367">
        <v>52.223064046922552</v>
      </c>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row>
    <row r="368">
      <c r="A368" t="s">
        <v>405</v>
      </c>
      <c r="B368">
        <v>2010</v>
      </c>
      <c r="C368" t="s">
        <v>412</v>
      </c>
      <c r="D368">
        <v>69</v>
      </c>
      <c r="E368" t="s">
        <v>55</v>
      </c>
      <c r="F368" t="s">
        <v>49</v>
      </c>
      <c r="G368" t="s">
        <v>214</v>
      </c>
      <c r="H368">
        <v>31.072950353990588</v>
      </c>
      <c r="I368">
        <v>42.831961806339272</v>
      </c>
      <c r="J368">
        <v>54.35882815399723</v>
      </c>
      <c r="K368">
        <v>63.739938048279242</v>
      </c>
      <c r="L368">
        <v>80.069697237451777</v>
      </c>
      <c r="M368">
        <v>54.569733418623358</v>
      </c>
      <c r="N368">
        <v>76.860179217199814</v>
      </c>
      <c r="O368">
        <v>84.682538777103318</v>
      </c>
      <c r="P368">
        <v>83.664149722049316</v>
      </c>
      <c r="Q368">
        <v>88.957499422592548</v>
      </c>
      <c r="R368">
        <v>30.136247912433632</v>
      </c>
      <c r="S368">
        <v>40.082058542714357</v>
      </c>
      <c r="T368">
        <v>51.104275077156188</v>
      </c>
      <c r="U368">
        <v>57.100107604224903</v>
      </c>
      <c r="V368">
        <v>68.372467505757001</v>
      </c>
      <c r="W368" t="s">
        <v>152</v>
      </c>
      <c r="X368" t="s">
        <v>310</v>
      </c>
      <c r="Y368" t="s">
        <v>154</v>
      </c>
      <c r="Z368" t="s">
        <v>155</v>
      </c>
      <c r="AA368" t="s">
        <v>156</v>
      </c>
      <c r="AB368" t="s">
        <v>157</v>
      </c>
      <c r="AC368" t="s">
        <v>311</v>
      </c>
      <c r="AD368" t="s">
        <v>159</v>
      </c>
      <c r="AE368" t="s">
        <v>160</v>
      </c>
      <c r="AF368" t="s">
        <v>162</v>
      </c>
      <c r="AG368" t="s">
        <v>163</v>
      </c>
      <c r="AH368" t="s">
        <v>164</v>
      </c>
      <c r="AI368" t="s">
        <v>312</v>
      </c>
      <c r="AJ368" t="s">
        <v>165</v>
      </c>
      <c r="AK368" t="s">
        <v>166</v>
      </c>
      <c r="AL368" t="s">
        <v>167</v>
      </c>
      <c r="AM368" t="s">
        <v>168</v>
      </c>
      <c r="AN368" t="s">
        <v>169</v>
      </c>
      <c r="AO368" t="s">
        <v>170</v>
      </c>
      <c r="AP368">
        <v>51.777481791520387</v>
      </c>
      <c r="AQ368">
        <v>49.825811613217567</v>
      </c>
      <c r="AR368">
        <v>55.854221723619723</v>
      </c>
      <c r="AS368">
        <v>39.379540827766419</v>
      </c>
      <c r="AT368">
        <v>43.996843482227447</v>
      </c>
      <c r="AU368">
        <v>53.64498146470229</v>
      </c>
      <c r="AV368">
        <v>42.372378604345947</v>
      </c>
      <c r="AW368">
        <v>65.638654352679964</v>
      </c>
      <c r="AX368">
        <v>26.94915660991871</v>
      </c>
      <c r="AY368">
        <v>25.072110799781779</v>
      </c>
      <c r="AZ368">
        <v>28.443456982334119</v>
      </c>
      <c r="BA368">
        <v>82.656672207304069</v>
      </c>
      <c r="BB368">
        <v>55.173189136571096</v>
      </c>
      <c r="BC368">
        <v>21.174171160153019</v>
      </c>
      <c r="BD368">
        <v>71.578323659814643</v>
      </c>
      <c r="BE368">
        <v>36.126972099008377</v>
      </c>
      <c r="BF368">
        <v>57.332851744410704</v>
      </c>
      <c r="BG368">
        <v>89.036674693666455</v>
      </c>
      <c r="BH368">
        <v>30.04481431810397</v>
      </c>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row>
    <row r="369">
      <c r="A369" t="s">
        <v>405</v>
      </c>
      <c r="B369">
        <v>2010</v>
      </c>
      <c r="C369" t="s">
        <v>412</v>
      </c>
      <c r="D369">
        <v>70</v>
      </c>
      <c r="E369" t="s">
        <v>55</v>
      </c>
      <c r="F369" t="s">
        <v>48</v>
      </c>
      <c r="G369" t="s">
        <v>214</v>
      </c>
      <c r="H369">
        <v>68.92704964600911</v>
      </c>
      <c r="I369">
        <v>57.16803819366045</v>
      </c>
      <c r="J369">
        <v>45.6411718460025</v>
      </c>
      <c r="K369">
        <v>36.260061951720708</v>
      </c>
      <c r="L369">
        <v>19.93030276254845</v>
      </c>
      <c r="M369">
        <v>45.430266581376891</v>
      </c>
      <c r="N369">
        <v>23.13982078280025</v>
      </c>
      <c r="O369">
        <v>15.31746122289649</v>
      </c>
      <c r="P369">
        <v>16.335850277950762</v>
      </c>
      <c r="Q369">
        <v>11.04250057740748</v>
      </c>
      <c r="R369">
        <v>69.86375208756624</v>
      </c>
      <c r="S369">
        <v>59.917941457285671</v>
      </c>
      <c r="T369">
        <v>48.895724922843648</v>
      </c>
      <c r="U369">
        <v>42.899892395775133</v>
      </c>
      <c r="V369">
        <v>31.6275324942434</v>
      </c>
      <c r="W369" t="s">
        <v>152</v>
      </c>
      <c r="X369" t="s">
        <v>310</v>
      </c>
      <c r="Y369" t="s">
        <v>154</v>
      </c>
      <c r="Z369" t="s">
        <v>155</v>
      </c>
      <c r="AA369" t="s">
        <v>156</v>
      </c>
      <c r="AB369" t="s">
        <v>157</v>
      </c>
      <c r="AC369" t="s">
        <v>311</v>
      </c>
      <c r="AD369" t="s">
        <v>159</v>
      </c>
      <c r="AE369" t="s">
        <v>160</v>
      </c>
      <c r="AF369" t="s">
        <v>162</v>
      </c>
      <c r="AG369" t="s">
        <v>163</v>
      </c>
      <c r="AH369" t="s">
        <v>164</v>
      </c>
      <c r="AI369" t="s">
        <v>312</v>
      </c>
      <c r="AJ369" t="s">
        <v>165</v>
      </c>
      <c r="AK369" t="s">
        <v>166</v>
      </c>
      <c r="AL369" t="s">
        <v>167</v>
      </c>
      <c r="AM369" t="s">
        <v>168</v>
      </c>
      <c r="AN369" t="s">
        <v>169</v>
      </c>
      <c r="AO369" t="s">
        <v>170</v>
      </c>
      <c r="AP369">
        <v>48.222518208479869</v>
      </c>
      <c r="AQ369">
        <v>50.17418838678239</v>
      </c>
      <c r="AR369">
        <v>44.145778276380547</v>
      </c>
      <c r="AS369">
        <v>60.62045917223363</v>
      </c>
      <c r="AT369">
        <v>56.003156517772503</v>
      </c>
      <c r="AU369">
        <v>46.355018535297681</v>
      </c>
      <c r="AV369">
        <v>57.627621395654067</v>
      </c>
      <c r="AW369">
        <v>34.361345647320171</v>
      </c>
      <c r="AX369">
        <v>73.050843390081269</v>
      </c>
      <c r="AY369">
        <v>74.927889200218061</v>
      </c>
      <c r="AZ369">
        <v>71.556543017665859</v>
      </c>
      <c r="BA369">
        <v>17.343327792695931</v>
      </c>
      <c r="BB369">
        <v>44.826810863429003</v>
      </c>
      <c r="BC369">
        <v>78.825828839847006</v>
      </c>
      <c r="BD369">
        <v>28.421676340185389</v>
      </c>
      <c r="BE369">
        <v>63.873027900991509</v>
      </c>
      <c r="BF369">
        <v>42.667148255589503</v>
      </c>
      <c r="BG369">
        <v>10.96332530633355</v>
      </c>
      <c r="BH369">
        <v>69.955185681896012</v>
      </c>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row>
    <row r="370">
      <c r="A370" t="s">
        <v>405</v>
      </c>
      <c r="B370">
        <v>2010</v>
      </c>
      <c r="C370" t="s">
        <v>412</v>
      </c>
      <c r="D370">
        <v>71</v>
      </c>
      <c r="E370" t="s">
        <v>174</v>
      </c>
      <c r="F370" t="s">
        <v>49</v>
      </c>
      <c r="G370" t="s">
        <v>214</v>
      </c>
      <c r="H370">
        <v>18.7284831436878</v>
      </c>
      <c r="I370">
        <v>28.494851409814771</v>
      </c>
      <c r="J370">
        <v>40.481963105932969</v>
      </c>
      <c r="K370">
        <v>51.652019345970643</v>
      </c>
      <c r="L370">
        <v>76.509461555283892</v>
      </c>
      <c r="M370">
        <v>47.014853646126006</v>
      </c>
      <c r="N370">
        <v>72.767860768854291</v>
      </c>
      <c r="O370">
        <v>82.668782875611413</v>
      </c>
      <c r="P370">
        <v>83.105544078185574</v>
      </c>
      <c r="Q370">
        <v>88.671136427740009</v>
      </c>
      <c r="R370">
        <v>17.223084248163151</v>
      </c>
      <c r="S370">
        <v>26.20202513538111</v>
      </c>
      <c r="T370">
        <v>35.981655524318803</v>
      </c>
      <c r="U370">
        <v>44.110182392587859</v>
      </c>
      <c r="V370">
        <v>58.032609674842398</v>
      </c>
      <c r="W370" t="s">
        <v>152</v>
      </c>
      <c r="X370" t="s">
        <v>310</v>
      </c>
      <c r="Y370" t="s">
        <v>154</v>
      </c>
      <c r="Z370" t="s">
        <v>155</v>
      </c>
      <c r="AA370" t="s">
        <v>156</v>
      </c>
      <c r="AB370" t="s">
        <v>157</v>
      </c>
      <c r="AC370" t="s">
        <v>311</v>
      </c>
      <c r="AD370" t="s">
        <v>159</v>
      </c>
      <c r="AE370" t="s">
        <v>160</v>
      </c>
      <c r="AF370" t="s">
        <v>162</v>
      </c>
      <c r="AG370" t="s">
        <v>163</v>
      </c>
      <c r="AH370" t="s">
        <v>164</v>
      </c>
      <c r="AI370" t="s">
        <v>312</v>
      </c>
      <c r="AJ370" t="s">
        <v>165</v>
      </c>
      <c r="AK370" t="s">
        <v>166</v>
      </c>
      <c r="AL370" t="s">
        <v>167</v>
      </c>
      <c r="AM370" t="s">
        <v>168</v>
      </c>
      <c r="AN370" t="s">
        <v>169</v>
      </c>
      <c r="AO370" t="s">
        <v>170</v>
      </c>
      <c r="AP370">
        <v>49.766816361639179</v>
      </c>
      <c r="AQ370">
        <v>39.251804268118534</v>
      </c>
      <c r="AR370">
        <v>31.222992018741358</v>
      </c>
      <c r="AS370">
        <v>20.282541862669671</v>
      </c>
      <c r="AT370">
        <v>35.452280189484533</v>
      </c>
      <c r="AU370">
        <v>30.708190304067141</v>
      </c>
      <c r="AV370">
        <v>28.387193160061418</v>
      </c>
      <c r="AW370">
        <v>56.545167068363888</v>
      </c>
      <c r="AX370">
        <v>20.355600508860089</v>
      </c>
      <c r="AY370">
        <v>16.778850830961119</v>
      </c>
      <c r="AZ370">
        <v>19.95561826974696</v>
      </c>
      <c r="BA370">
        <v>82.578860213137276</v>
      </c>
      <c r="BB370">
        <v>35.632780291251287</v>
      </c>
      <c r="BC370">
        <v>12.502107702927891</v>
      </c>
      <c r="BD370">
        <v>68.405501121139068</v>
      </c>
      <c r="BE370">
        <v>18.459318838652131</v>
      </c>
      <c r="BF370">
        <v>39.739768354963019</v>
      </c>
      <c r="BG370">
        <v>86.133798993302591</v>
      </c>
      <c r="BH370">
        <v>24.383364305661029</v>
      </c>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row>
    <row r="371">
      <c r="A371" t="s">
        <v>405</v>
      </c>
      <c r="B371">
        <v>2010</v>
      </c>
      <c r="C371" t="s">
        <v>412</v>
      </c>
      <c r="D371">
        <v>72</v>
      </c>
      <c r="E371" t="s">
        <v>174</v>
      </c>
      <c r="F371" t="s">
        <v>48</v>
      </c>
      <c r="G371" t="s">
        <v>214</v>
      </c>
      <c r="H371">
        <v>27.625453479949929</v>
      </c>
      <c r="I371">
        <v>23.395043517127831</v>
      </c>
      <c r="J371">
        <v>17.550104513413491</v>
      </c>
      <c r="K371">
        <v>16.90635190301975</v>
      </c>
      <c r="L371">
        <v>12.70733962425285</v>
      </c>
      <c r="M371">
        <v>29.797143464983218</v>
      </c>
      <c r="N371">
        <v>16.815466740862629</v>
      </c>
      <c r="O371">
        <v>12.739492359111781</v>
      </c>
      <c r="P371">
        <v>13.97039536940281</v>
      </c>
      <c r="Q371">
        <v>9.347844259378931</v>
      </c>
      <c r="R371">
        <v>28.027251309973089</v>
      </c>
      <c r="S371">
        <v>23.370736756505629</v>
      </c>
      <c r="T371">
        <v>19.023993384290961</v>
      </c>
      <c r="U371">
        <v>16.88108174228471</v>
      </c>
      <c r="V371">
        <v>14.24388310469568</v>
      </c>
      <c r="W371" t="s">
        <v>152</v>
      </c>
      <c r="X371" t="s">
        <v>310</v>
      </c>
      <c r="Y371" t="s">
        <v>154</v>
      </c>
      <c r="Z371" t="s">
        <v>155</v>
      </c>
      <c r="AA371" t="s">
        <v>156</v>
      </c>
      <c r="AB371" t="s">
        <v>157</v>
      </c>
      <c r="AC371" t="s">
        <v>311</v>
      </c>
      <c r="AD371" t="s">
        <v>159</v>
      </c>
      <c r="AE371" t="s">
        <v>160</v>
      </c>
      <c r="AF371" t="s">
        <v>162</v>
      </c>
      <c r="AG371" t="s">
        <v>163</v>
      </c>
      <c r="AH371" t="s">
        <v>164</v>
      </c>
      <c r="AI371" t="s">
        <v>312</v>
      </c>
      <c r="AJ371" t="s">
        <v>165</v>
      </c>
      <c r="AK371" t="s">
        <v>166</v>
      </c>
      <c r="AL371" t="s">
        <v>167</v>
      </c>
      <c r="AM371" t="s">
        <v>168</v>
      </c>
      <c r="AN371" t="s">
        <v>169</v>
      </c>
      <c r="AO371" t="s">
        <v>170</v>
      </c>
      <c r="AP371">
        <v>17.386577019429769</v>
      </c>
      <c r="AQ371">
        <v>16.34756864330312</v>
      </c>
      <c r="AR371">
        <v>28.050209375194459</v>
      </c>
      <c r="AS371">
        <v>15.728490490486911</v>
      </c>
      <c r="AT371">
        <v>15.771939919323261</v>
      </c>
      <c r="AU371">
        <v>22.786532620754659</v>
      </c>
      <c r="AV371">
        <v>13.260863506188111</v>
      </c>
      <c r="AW371">
        <v>14.393361029418941</v>
      </c>
      <c r="AX371">
        <v>28.804938349832689</v>
      </c>
      <c r="AY371">
        <v>24.509198892934499</v>
      </c>
      <c r="AZ371">
        <v>19.159863744763761</v>
      </c>
      <c r="BA371">
        <v>15.14066197279106</v>
      </c>
      <c r="BB371">
        <v>24.301654683707032</v>
      </c>
      <c r="BC371">
        <v>26.935745851406249</v>
      </c>
      <c r="BD371">
        <v>23.872456555947991</v>
      </c>
      <c r="BE371">
        <v>13.5602952230093</v>
      </c>
      <c r="BF371">
        <v>22.979034197199461</v>
      </c>
      <c r="BG371">
        <v>9.9460878976482263</v>
      </c>
      <c r="BH371">
        <v>23.393571647416341</v>
      </c>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row>
    <row r="372">
      <c r="A372" t="s">
        <v>405</v>
      </c>
      <c r="B372">
        <v>2010</v>
      </c>
      <c r="C372" t="s">
        <v>412</v>
      </c>
      <c r="D372">
        <v>73</v>
      </c>
      <c r="E372" t="s">
        <v>174</v>
      </c>
      <c r="F372" t="s">
        <v>191</v>
      </c>
      <c r="G372" t="s">
        <v>214</v>
      </c>
      <c r="H372">
        <v>53.646063376362058</v>
      </c>
      <c r="I372">
        <v>48.110105073057262</v>
      </c>
      <c r="J372">
        <v>41.967932380653288</v>
      </c>
      <c r="K372">
        <v>31.44162875100962</v>
      </c>
      <c r="L372">
        <v>10.78319882046358</v>
      </c>
      <c r="M372">
        <v>23.188002888891042</v>
      </c>
      <c r="N372">
        <v>10.41667249028314</v>
      </c>
      <c r="O372">
        <v>4.5917247652766653</v>
      </c>
      <c r="P372">
        <v>2.9240605524116909</v>
      </c>
      <c r="Q372">
        <v>1.981019312881078</v>
      </c>
      <c r="R372">
        <v>54.749664441863779</v>
      </c>
      <c r="S372">
        <v>50.427238108113251</v>
      </c>
      <c r="T372">
        <v>44.994351091390087</v>
      </c>
      <c r="U372">
        <v>39.008735865127463</v>
      </c>
      <c r="V372">
        <v>27.723507220462281</v>
      </c>
      <c r="W372" t="s">
        <v>152</v>
      </c>
      <c r="X372" t="s">
        <v>310</v>
      </c>
      <c r="Y372" t="s">
        <v>154</v>
      </c>
      <c r="Z372" t="s">
        <v>155</v>
      </c>
      <c r="AA372" t="s">
        <v>156</v>
      </c>
      <c r="AB372" t="s">
        <v>157</v>
      </c>
      <c r="AC372" t="s">
        <v>311</v>
      </c>
      <c r="AD372" t="s">
        <v>159</v>
      </c>
      <c r="AE372" t="s">
        <v>160</v>
      </c>
      <c r="AF372" t="s">
        <v>162</v>
      </c>
      <c r="AG372" t="s">
        <v>163</v>
      </c>
      <c r="AH372" t="s">
        <v>164</v>
      </c>
      <c r="AI372" t="s">
        <v>312</v>
      </c>
      <c r="AJ372" t="s">
        <v>165</v>
      </c>
      <c r="AK372" t="s">
        <v>166</v>
      </c>
      <c r="AL372" t="s">
        <v>167</v>
      </c>
      <c r="AM372" t="s">
        <v>168</v>
      </c>
      <c r="AN372" t="s">
        <v>169</v>
      </c>
      <c r="AO372" t="s">
        <v>170</v>
      </c>
      <c r="AP372">
        <v>32.846606618931297</v>
      </c>
      <c r="AQ372">
        <v>44.400627088578268</v>
      </c>
      <c r="AR372">
        <v>40.726798606064321</v>
      </c>
      <c r="AS372">
        <v>63.98896764684352</v>
      </c>
      <c r="AT372">
        <v>48.775779891192158</v>
      </c>
      <c r="AU372">
        <v>46.505277075178142</v>
      </c>
      <c r="AV372">
        <v>58.351943333750469</v>
      </c>
      <c r="AW372">
        <v>29.06147190221742</v>
      </c>
      <c r="AX372">
        <v>50.839461141307098</v>
      </c>
      <c r="AY372">
        <v>58.711950276104162</v>
      </c>
      <c r="AZ372">
        <v>60.884517985489261</v>
      </c>
      <c r="BA372">
        <v>2.2804778140716651</v>
      </c>
      <c r="BB372">
        <v>40.065565025041749</v>
      </c>
      <c r="BC372">
        <v>60.562146445665832</v>
      </c>
      <c r="BD372">
        <v>7.7220423229129569</v>
      </c>
      <c r="BE372">
        <v>67.98038593833833</v>
      </c>
      <c r="BF372">
        <v>37.281197447837748</v>
      </c>
      <c r="BG372">
        <v>3.9201131090491752</v>
      </c>
      <c r="BH372">
        <v>52.223064046922552</v>
      </c>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row>
    <row r="373">
      <c r="A373" t="s">
        <v>405</v>
      </c>
      <c r="B373">
        <v>2010</v>
      </c>
      <c r="C373" t="s">
        <v>412</v>
      </c>
      <c r="D373">
        <v>74</v>
      </c>
      <c r="E373" t="s">
        <v>53</v>
      </c>
      <c r="F373" t="s">
        <v>191</v>
      </c>
      <c r="G373" t="s">
        <v>214</v>
      </c>
      <c r="H373">
        <v>100</v>
      </c>
      <c r="I373">
        <v>100</v>
      </c>
      <c r="J373">
        <v>100</v>
      </c>
      <c r="K373">
        <v>100</v>
      </c>
      <c r="L373">
        <v>100</v>
      </c>
      <c r="M373">
        <v>100</v>
      </c>
      <c r="N373">
        <v>100</v>
      </c>
      <c r="O373">
        <v>100</v>
      </c>
      <c r="P373">
        <v>100</v>
      </c>
      <c r="Q373">
        <v>100</v>
      </c>
      <c r="R373">
        <v>100</v>
      </c>
      <c r="S373">
        <v>100</v>
      </c>
      <c r="T373">
        <v>100</v>
      </c>
      <c r="U373">
        <v>100</v>
      </c>
      <c r="V373">
        <v>100</v>
      </c>
      <c r="W373" t="s">
        <v>152</v>
      </c>
      <c r="X373" t="s">
        <v>310</v>
      </c>
      <c r="Y373" t="s">
        <v>154</v>
      </c>
      <c r="Z373" t="s">
        <v>155</v>
      </c>
      <c r="AA373" t="s">
        <v>156</v>
      </c>
      <c r="AB373" t="s">
        <v>157</v>
      </c>
      <c r="AC373" t="s">
        <v>311</v>
      </c>
      <c r="AD373" t="s">
        <v>159</v>
      </c>
      <c r="AE373" t="s">
        <v>160</v>
      </c>
      <c r="AF373" t="s">
        <v>162</v>
      </c>
      <c r="AG373" t="s">
        <v>163</v>
      </c>
      <c r="AH373" t="s">
        <v>164</v>
      </c>
      <c r="AI373" t="s">
        <v>312</v>
      </c>
      <c r="AJ373" t="s">
        <v>165</v>
      </c>
      <c r="AK373" t="s">
        <v>166</v>
      </c>
      <c r="AL373" t="s">
        <v>167</v>
      </c>
      <c r="AM373" t="s">
        <v>168</v>
      </c>
      <c r="AN373" t="s">
        <v>169</v>
      </c>
      <c r="AO373" t="s">
        <v>170</v>
      </c>
      <c r="AP373">
        <v>100</v>
      </c>
      <c r="AQ373">
        <v>100</v>
      </c>
      <c r="AR373">
        <v>100</v>
      </c>
      <c r="AS373">
        <v>100</v>
      </c>
      <c r="AT373">
        <v>100</v>
      </c>
      <c r="AU373">
        <v>100</v>
      </c>
      <c r="AV373">
        <v>100</v>
      </c>
      <c r="AW373">
        <v>100</v>
      </c>
      <c r="AX373">
        <v>100</v>
      </c>
      <c r="AY373">
        <v>100</v>
      </c>
      <c r="AZ373">
        <v>100</v>
      </c>
      <c r="BA373">
        <v>100</v>
      </c>
      <c r="BB373">
        <v>100</v>
      </c>
      <c r="BC373">
        <v>100</v>
      </c>
      <c r="BD373">
        <v>100</v>
      </c>
      <c r="BE373">
        <v>100</v>
      </c>
      <c r="BF373">
        <v>100</v>
      </c>
      <c r="BG373">
        <v>100</v>
      </c>
      <c r="BH373">
        <v>100</v>
      </c>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row>
    <row r="374">
      <c r="A374" t="s">
        <v>405</v>
      </c>
      <c r="B374">
        <v>2010</v>
      </c>
      <c r="C374" t="s">
        <v>412</v>
      </c>
      <c r="D374">
        <v>75</v>
      </c>
      <c r="E374" t="s">
        <v>52</v>
      </c>
      <c r="F374" t="s">
        <v>191</v>
      </c>
      <c r="G374" t="s">
        <v>214</v>
      </c>
      <c r="H374">
        <v>100</v>
      </c>
      <c r="I374">
        <v>100</v>
      </c>
      <c r="J374">
        <v>100</v>
      </c>
      <c r="K374">
        <v>100</v>
      </c>
      <c r="L374">
        <v>100</v>
      </c>
      <c r="M374">
        <v>100</v>
      </c>
      <c r="N374">
        <v>100</v>
      </c>
      <c r="O374">
        <v>100</v>
      </c>
      <c r="P374">
        <v>100</v>
      </c>
      <c r="Q374">
        <v>100</v>
      </c>
      <c r="R374">
        <v>100</v>
      </c>
      <c r="S374">
        <v>100</v>
      </c>
      <c r="T374">
        <v>100</v>
      </c>
      <c r="U374">
        <v>100</v>
      </c>
      <c r="V374">
        <v>100</v>
      </c>
      <c r="W374" t="s">
        <v>152</v>
      </c>
      <c r="X374" t="s">
        <v>310</v>
      </c>
      <c r="Y374" t="s">
        <v>154</v>
      </c>
      <c r="Z374" t="s">
        <v>155</v>
      </c>
      <c r="AA374" t="s">
        <v>156</v>
      </c>
      <c r="AB374" t="s">
        <v>157</v>
      </c>
      <c r="AC374" t="s">
        <v>311</v>
      </c>
      <c r="AD374" t="s">
        <v>159</v>
      </c>
      <c r="AE374" t="s">
        <v>160</v>
      </c>
      <c r="AF374" t="s">
        <v>162</v>
      </c>
      <c r="AG374" t="s">
        <v>163</v>
      </c>
      <c r="AH374" t="s">
        <v>164</v>
      </c>
      <c r="AI374" t="s">
        <v>312</v>
      </c>
      <c r="AJ374" t="s">
        <v>165</v>
      </c>
      <c r="AK374" t="s">
        <v>166</v>
      </c>
      <c r="AL374" t="s">
        <v>167</v>
      </c>
      <c r="AM374" t="s">
        <v>168</v>
      </c>
      <c r="AN374" t="s">
        <v>169</v>
      </c>
      <c r="AO374" t="s">
        <v>170</v>
      </c>
      <c r="AP374">
        <v>100</v>
      </c>
      <c r="AQ374">
        <v>100</v>
      </c>
      <c r="AR374">
        <v>100</v>
      </c>
      <c r="AS374">
        <v>100</v>
      </c>
      <c r="AT374">
        <v>100</v>
      </c>
      <c r="AU374">
        <v>100</v>
      </c>
      <c r="AV374">
        <v>100</v>
      </c>
      <c r="AW374">
        <v>100</v>
      </c>
      <c r="AX374">
        <v>100</v>
      </c>
      <c r="AY374">
        <v>100</v>
      </c>
      <c r="AZ374">
        <v>100</v>
      </c>
      <c r="BA374">
        <v>100</v>
      </c>
      <c r="BB374">
        <v>100</v>
      </c>
      <c r="BC374">
        <v>100</v>
      </c>
      <c r="BD374">
        <v>100</v>
      </c>
      <c r="BE374">
        <v>100</v>
      </c>
      <c r="BF374">
        <v>100</v>
      </c>
      <c r="BG374">
        <v>100</v>
      </c>
      <c r="BH374">
        <v>100</v>
      </c>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row>
    <row r="375">
      <c r="A375" t="s">
        <v>405</v>
      </c>
      <c r="B375">
        <v>2010</v>
      </c>
      <c r="C375" t="s">
        <v>412</v>
      </c>
      <c r="D375">
        <v>76</v>
      </c>
      <c r="E375" t="s">
        <v>175</v>
      </c>
      <c r="F375" t="s">
        <v>191</v>
      </c>
      <c r="G375" t="s">
        <v>214</v>
      </c>
      <c r="H375">
        <v>100</v>
      </c>
      <c r="I375">
        <v>100</v>
      </c>
      <c r="J375">
        <v>100</v>
      </c>
      <c r="K375">
        <v>100</v>
      </c>
      <c r="L375">
        <v>100</v>
      </c>
      <c r="M375">
        <v>100</v>
      </c>
      <c r="N375">
        <v>100</v>
      </c>
      <c r="O375">
        <v>100</v>
      </c>
      <c r="P375">
        <v>100</v>
      </c>
      <c r="Q375">
        <v>100</v>
      </c>
      <c r="R375">
        <v>100</v>
      </c>
      <c r="S375">
        <v>100</v>
      </c>
      <c r="T375">
        <v>100</v>
      </c>
      <c r="U375">
        <v>100</v>
      </c>
      <c r="V375">
        <v>100</v>
      </c>
      <c r="W375" t="s">
        <v>152</v>
      </c>
      <c r="X375" t="s">
        <v>310</v>
      </c>
      <c r="Y375" t="s">
        <v>154</v>
      </c>
      <c r="Z375" t="s">
        <v>155</v>
      </c>
      <c r="AA375" t="s">
        <v>156</v>
      </c>
      <c r="AB375" t="s">
        <v>157</v>
      </c>
      <c r="AC375" t="s">
        <v>311</v>
      </c>
      <c r="AD375" t="s">
        <v>159</v>
      </c>
      <c r="AE375" t="s">
        <v>160</v>
      </c>
      <c r="AF375" t="s">
        <v>162</v>
      </c>
      <c r="AG375" t="s">
        <v>163</v>
      </c>
      <c r="AH375" t="s">
        <v>164</v>
      </c>
      <c r="AI375" t="s">
        <v>312</v>
      </c>
      <c r="AJ375" t="s">
        <v>165</v>
      </c>
      <c r="AK375" t="s">
        <v>166</v>
      </c>
      <c r="AL375" t="s">
        <v>167</v>
      </c>
      <c r="AM375" t="s">
        <v>168</v>
      </c>
      <c r="AN375" t="s">
        <v>169</v>
      </c>
      <c r="AO375" t="s">
        <v>170</v>
      </c>
      <c r="AP375">
        <v>100</v>
      </c>
      <c r="AQ375">
        <v>100</v>
      </c>
      <c r="AR375">
        <v>100</v>
      </c>
      <c r="AS375">
        <v>100</v>
      </c>
      <c r="AT375">
        <v>100</v>
      </c>
      <c r="AU375">
        <v>100</v>
      </c>
      <c r="AV375">
        <v>100</v>
      </c>
      <c r="AW375">
        <v>100</v>
      </c>
      <c r="AX375">
        <v>100</v>
      </c>
      <c r="AY375">
        <v>100</v>
      </c>
      <c r="AZ375">
        <v>100</v>
      </c>
      <c r="BA375">
        <v>100</v>
      </c>
      <c r="BB375">
        <v>100</v>
      </c>
      <c r="BC375">
        <v>100</v>
      </c>
      <c r="BD375">
        <v>100</v>
      </c>
      <c r="BE375">
        <v>100</v>
      </c>
      <c r="BF375">
        <v>100</v>
      </c>
      <c r="BG375">
        <v>100</v>
      </c>
      <c r="BH375">
        <v>100</v>
      </c>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row>
    <row r="376">
      <c r="A376" t="s">
        <v>405</v>
      </c>
      <c r="B376">
        <v>2010</v>
      </c>
      <c r="C376" t="s">
        <v>412</v>
      </c>
      <c r="D376">
        <v>77</v>
      </c>
      <c r="E376" t="s">
        <v>176</v>
      </c>
      <c r="F376" t="s">
        <v>191</v>
      </c>
      <c r="G376" t="s">
        <v>214</v>
      </c>
      <c r="H376">
        <v>100</v>
      </c>
      <c r="I376">
        <v>100</v>
      </c>
      <c r="J376">
        <v>100</v>
      </c>
      <c r="K376">
        <v>100</v>
      </c>
      <c r="L376">
        <v>100</v>
      </c>
      <c r="M376">
        <v>100</v>
      </c>
      <c r="N376">
        <v>100</v>
      </c>
      <c r="O376">
        <v>100</v>
      </c>
      <c r="P376">
        <v>100</v>
      </c>
      <c r="Q376">
        <v>100</v>
      </c>
      <c r="R376">
        <v>100</v>
      </c>
      <c r="S376">
        <v>100</v>
      </c>
      <c r="T376">
        <v>100</v>
      </c>
      <c r="U376">
        <v>100</v>
      </c>
      <c r="V376">
        <v>100</v>
      </c>
      <c r="W376" t="s">
        <v>152</v>
      </c>
      <c r="X376" t="s">
        <v>310</v>
      </c>
      <c r="Y376" t="s">
        <v>154</v>
      </c>
      <c r="Z376" t="s">
        <v>155</v>
      </c>
      <c r="AA376" t="s">
        <v>156</v>
      </c>
      <c r="AB376" t="s">
        <v>157</v>
      </c>
      <c r="AC376" t="s">
        <v>311</v>
      </c>
      <c r="AD376" t="s">
        <v>159</v>
      </c>
      <c r="AE376" t="s">
        <v>160</v>
      </c>
      <c r="AF376" t="s">
        <v>162</v>
      </c>
      <c r="AG376" t="s">
        <v>163</v>
      </c>
      <c r="AH376" t="s">
        <v>164</v>
      </c>
      <c r="AI376" t="s">
        <v>312</v>
      </c>
      <c r="AJ376" t="s">
        <v>165</v>
      </c>
      <c r="AK376" t="s">
        <v>166</v>
      </c>
      <c r="AL376" t="s">
        <v>167</v>
      </c>
      <c r="AM376" t="s">
        <v>168</v>
      </c>
      <c r="AN376" t="s">
        <v>169</v>
      </c>
      <c r="AO376" t="s">
        <v>170</v>
      </c>
      <c r="AP376">
        <v>100</v>
      </c>
      <c r="AQ376">
        <v>100</v>
      </c>
      <c r="AR376">
        <v>100</v>
      </c>
      <c r="AS376">
        <v>100</v>
      </c>
      <c r="AT376">
        <v>100</v>
      </c>
      <c r="AU376">
        <v>100</v>
      </c>
      <c r="AV376">
        <v>100</v>
      </c>
      <c r="AW376">
        <v>100</v>
      </c>
      <c r="AX376">
        <v>100</v>
      </c>
      <c r="AY376">
        <v>100</v>
      </c>
      <c r="AZ376">
        <v>100</v>
      </c>
      <c r="BA376">
        <v>100</v>
      </c>
      <c r="BB376">
        <v>100</v>
      </c>
      <c r="BC376">
        <v>100</v>
      </c>
      <c r="BD376">
        <v>100</v>
      </c>
      <c r="BE376">
        <v>100</v>
      </c>
      <c r="BF376">
        <v>100</v>
      </c>
      <c r="BG376">
        <v>100</v>
      </c>
      <c r="BH376">
        <v>100</v>
      </c>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row>
    <row r="377">
      <c r="A377" t="s">
        <v>405</v>
      </c>
      <c r="B377">
        <v>2010</v>
      </c>
      <c r="C377" t="s">
        <v>412</v>
      </c>
      <c r="D377">
        <v>122</v>
      </c>
      <c r="E377" t="s">
        <v>18</v>
      </c>
      <c r="F377" t="s">
        <v>14</v>
      </c>
      <c r="G377" t="s">
        <v>430</v>
      </c>
      <c r="H377">
        <v>8.7323613144828567</v>
      </c>
      <c r="I377">
        <v>19.080444675572689</v>
      </c>
      <c r="J377">
        <v>31.05978208256419</v>
      </c>
      <c r="K377">
        <v>60.5834167782347</v>
      </c>
      <c r="L377">
        <v>93.957630813126457</v>
      </c>
      <c r="M377">
        <v>51.859085969735723</v>
      </c>
      <c r="N377">
        <v>90.229410743746854</v>
      </c>
      <c r="O377">
        <v>97.682819691353757</v>
      </c>
      <c r="P377">
        <v>99.819882699024703</v>
      </c>
      <c r="Q377">
        <v>100</v>
      </c>
      <c r="R377">
        <v>7.8566393812522746</v>
      </c>
      <c r="S377">
        <v>15.42079643047694</v>
      </c>
      <c r="T377">
        <v>24.393561740458921</v>
      </c>
      <c r="U377">
        <v>42.12022547444154</v>
      </c>
      <c r="V377">
        <v>74.611857643792462</v>
      </c>
      <c r="W377" t="s">
        <v>152</v>
      </c>
      <c r="X377" t="s">
        <v>310</v>
      </c>
      <c r="Y377" t="s">
        <v>154</v>
      </c>
      <c r="Z377" t="s">
        <v>155</v>
      </c>
      <c r="AA377" t="s">
        <v>156</v>
      </c>
      <c r="AB377" t="s">
        <v>157</v>
      </c>
      <c r="AC377" t="s">
        <v>311</v>
      </c>
      <c r="AD377" t="s">
        <v>159</v>
      </c>
      <c r="AE377" t="s">
        <v>160</v>
      </c>
      <c r="AF377" t="s">
        <v>162</v>
      </c>
      <c r="AG377" t="s">
        <v>163</v>
      </c>
      <c r="AH377" t="s">
        <v>164</v>
      </c>
      <c r="AI377" t="s">
        <v>312</v>
      </c>
      <c r="AJ377" t="s">
        <v>165</v>
      </c>
      <c r="AK377" t="s">
        <v>166</v>
      </c>
      <c r="AL377" t="s">
        <v>167</v>
      </c>
      <c r="AM377" t="s">
        <v>168</v>
      </c>
      <c r="AN377" t="s">
        <v>169</v>
      </c>
      <c r="AO377" t="s">
        <v>170</v>
      </c>
      <c r="AP377">
        <v>46.315656077804249</v>
      </c>
      <c r="AQ377">
        <v>61.664673290817952</v>
      </c>
      <c r="AR377">
        <v>32.706387202083427</v>
      </c>
      <c r="AS377">
        <v>24.536540178683659</v>
      </c>
      <c r="AT377">
        <v>35.791080273952161</v>
      </c>
      <c r="AU377">
        <v>38.700453519929908</v>
      </c>
      <c r="AV377">
        <v>37.462727480049438</v>
      </c>
      <c r="AW377">
        <v>49.044417565590273</v>
      </c>
      <c r="AX377">
        <v>26.406798419155859</v>
      </c>
      <c r="AY377">
        <v>23.318721295474539</v>
      </c>
      <c r="AZ377">
        <v>47.469626156463491</v>
      </c>
      <c r="BA377">
        <v>97.824461713225546</v>
      </c>
      <c r="BB377">
        <v>51.317411413230552</v>
      </c>
      <c r="BC377">
        <v>15.953123311782161</v>
      </c>
      <c r="BD377">
        <v>22.052305110082671</v>
      </c>
      <c r="BE377">
        <v>31.18278531955027</v>
      </c>
      <c r="BF377">
        <v>39.286596867376318</v>
      </c>
      <c r="BG377">
        <v>24.684021357020601</v>
      </c>
      <c r="BH377">
        <v>33.403471876032953</v>
      </c>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row>
    <row r="378">
      <c r="A378" t="s">
        <v>405</v>
      </c>
      <c r="B378">
        <v>2010</v>
      </c>
      <c r="C378" t="s">
        <v>412</v>
      </c>
      <c r="D378">
        <v>123</v>
      </c>
      <c r="E378" t="s">
        <v>18</v>
      </c>
      <c r="F378" t="s">
        <v>51</v>
      </c>
      <c r="G378" t="s">
        <v>214</v>
      </c>
      <c r="H378">
        <v>91.26763868551717</v>
      </c>
      <c r="I378">
        <v>80.919555324427151</v>
      </c>
      <c r="J378">
        <v>68.940217917435461</v>
      </c>
      <c r="K378">
        <v>39.416583221765251</v>
      </c>
      <c r="L378">
        <v>6.0423691868735956</v>
      </c>
      <c r="M378">
        <v>48.14091403026454</v>
      </c>
      <c r="N378">
        <v>9.7705892562532402</v>
      </c>
      <c r="O378">
        <v>2.3171803086462122</v>
      </c>
      <c r="P378">
        <v>0.18011730097530221</v>
      </c>
      <c r="Q378">
        <v>0</v>
      </c>
      <c r="R378">
        <v>92.143360618747664</v>
      </c>
      <c r="S378">
        <v>84.579203569522946</v>
      </c>
      <c r="T378">
        <v>75.606438259540894</v>
      </c>
      <c r="U378">
        <v>57.87977452555846</v>
      </c>
      <c r="V378">
        <v>25.388142356207819</v>
      </c>
      <c r="W378" t="s">
        <v>152</v>
      </c>
      <c r="X378" t="s">
        <v>310</v>
      </c>
      <c r="Y378" t="s">
        <v>154</v>
      </c>
      <c r="Z378" t="s">
        <v>155</v>
      </c>
      <c r="AA378" t="s">
        <v>156</v>
      </c>
      <c r="AB378" t="s">
        <v>157</v>
      </c>
      <c r="AC378" t="s">
        <v>311</v>
      </c>
      <c r="AD378" t="s">
        <v>159</v>
      </c>
      <c r="AE378" t="s">
        <v>160</v>
      </c>
      <c r="AF378" t="s">
        <v>162</v>
      </c>
      <c r="AG378" t="s">
        <v>163</v>
      </c>
      <c r="AH378" t="s">
        <v>164</v>
      </c>
      <c r="AI378" t="s">
        <v>312</v>
      </c>
      <c r="AJ378" t="s">
        <v>165</v>
      </c>
      <c r="AK378" t="s">
        <v>166</v>
      </c>
      <c r="AL378" t="s">
        <v>167</v>
      </c>
      <c r="AM378" t="s">
        <v>168</v>
      </c>
      <c r="AN378" t="s">
        <v>169</v>
      </c>
      <c r="AO378" t="s">
        <v>170</v>
      </c>
      <c r="AP378">
        <v>53.684343922196078</v>
      </c>
      <c r="AQ378">
        <v>38.33532670918207</v>
      </c>
      <c r="AR378">
        <v>67.293612797916751</v>
      </c>
      <c r="AS378">
        <v>75.463459821316476</v>
      </c>
      <c r="AT378">
        <v>64.208919726047782</v>
      </c>
      <c r="AU378">
        <v>61.299546480070042</v>
      </c>
      <c r="AV378">
        <v>62.537272519950591</v>
      </c>
      <c r="AW378">
        <v>50.955582434410047</v>
      </c>
      <c r="AX378">
        <v>73.593201580844095</v>
      </c>
      <c r="AY378">
        <v>76.681278704525269</v>
      </c>
      <c r="AZ378">
        <v>52.530373843536459</v>
      </c>
      <c r="BA378">
        <v>2.175538286774489</v>
      </c>
      <c r="BB378">
        <v>48.682588586769462</v>
      </c>
      <c r="BC378">
        <v>84.046876688217907</v>
      </c>
      <c r="BD378">
        <v>77.947694889917472</v>
      </c>
      <c r="BE378">
        <v>68.817214680449538</v>
      </c>
      <c r="BF378">
        <v>60.713403132623867</v>
      </c>
      <c r="BG378">
        <v>75.315978642979275</v>
      </c>
      <c r="BH378">
        <v>66.596528123967019</v>
      </c>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row>
    <row r="379">
      <c r="A379" t="s">
        <v>405</v>
      </c>
      <c r="B379">
        <v>2010</v>
      </c>
      <c r="C379" t="s">
        <v>412</v>
      </c>
      <c r="D379">
        <v>124</v>
      </c>
      <c r="E379" t="s">
        <v>50</v>
      </c>
      <c r="F379" t="s">
        <v>15</v>
      </c>
      <c r="G379" t="s">
        <v>431</v>
      </c>
      <c r="H379">
        <v>6.0663344116885192</v>
      </c>
      <c r="I379">
        <v>13.074830796430041</v>
      </c>
      <c r="J379">
        <v>23.71286884986953</v>
      </c>
      <c r="K379">
        <v>49.050618337656942</v>
      </c>
      <c r="L379">
        <v>86.402935896653489</v>
      </c>
      <c r="M379">
        <v>38.31118972720202</v>
      </c>
      <c r="N379">
        <v>75.843536300996774</v>
      </c>
      <c r="O379">
        <v>88.186203201054383</v>
      </c>
      <c r="P379">
        <v>97.492506951092125</v>
      </c>
      <c r="Q379">
        <v>99.419073652781293</v>
      </c>
      <c r="R379">
        <v>5.2708970551081471</v>
      </c>
      <c r="S379">
        <v>10.34969491176194</v>
      </c>
      <c r="T379">
        <v>18.340388242352731</v>
      </c>
      <c r="U379">
        <v>32.983120973169363</v>
      </c>
      <c r="V379">
        <v>63.48294367342374</v>
      </c>
      <c r="W379" t="s">
        <v>152</v>
      </c>
      <c r="X379" t="s">
        <v>310</v>
      </c>
      <c r="Y379" t="s">
        <v>154</v>
      </c>
      <c r="Z379" t="s">
        <v>155</v>
      </c>
      <c r="AA379" t="s">
        <v>156</v>
      </c>
      <c r="AB379" t="s">
        <v>157</v>
      </c>
      <c r="AC379" t="s">
        <v>311</v>
      </c>
      <c r="AD379" t="s">
        <v>159</v>
      </c>
      <c r="AE379" t="s">
        <v>160</v>
      </c>
      <c r="AF379" t="s">
        <v>162</v>
      </c>
      <c r="AG379" t="s">
        <v>163</v>
      </c>
      <c r="AH379" t="s">
        <v>164</v>
      </c>
      <c r="AI379" t="s">
        <v>312</v>
      </c>
      <c r="AJ379" t="s">
        <v>165</v>
      </c>
      <c r="AK379" t="s">
        <v>166</v>
      </c>
      <c r="AL379" t="s">
        <v>167</v>
      </c>
      <c r="AM379" t="s">
        <v>168</v>
      </c>
      <c r="AN379" t="s">
        <v>169</v>
      </c>
      <c r="AO379" t="s">
        <v>170</v>
      </c>
      <c r="AP379">
        <v>38.259605475480328</v>
      </c>
      <c r="AQ379">
        <v>48.594702101206039</v>
      </c>
      <c r="AR379">
        <v>26.221497360669581</v>
      </c>
      <c r="AS379">
        <v>20.50148066475727</v>
      </c>
      <c r="AT379">
        <v>29.975290751753871</v>
      </c>
      <c r="AU379">
        <v>27.231317869473571</v>
      </c>
      <c r="AV379">
        <v>33.287800370118347</v>
      </c>
      <c r="AW379">
        <v>39.933646659765436</v>
      </c>
      <c r="AX379">
        <v>22.693529073132591</v>
      </c>
      <c r="AY379">
        <v>19.598983857180581</v>
      </c>
      <c r="AZ379">
        <v>42.026065293351692</v>
      </c>
      <c r="BA379">
        <v>90.840388971688739</v>
      </c>
      <c r="BB379">
        <v>44.37999170229552</v>
      </c>
      <c r="BC379">
        <v>13.164629689886929</v>
      </c>
      <c r="BD379">
        <v>19.93179967111211</v>
      </c>
      <c r="BE379">
        <v>26.466158216760491</v>
      </c>
      <c r="BF379">
        <v>31.76868197646354</v>
      </c>
      <c r="BG379">
        <v>21.96328817991709</v>
      </c>
      <c r="BH379">
        <v>21.94366777729266</v>
      </c>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row>
    <row r="380">
      <c r="A380" t="s">
        <v>405</v>
      </c>
      <c r="B380">
        <v>2010</v>
      </c>
      <c r="C380" t="s">
        <v>412</v>
      </c>
      <c r="D380">
        <v>125</v>
      </c>
      <c r="E380" t="s">
        <v>50</v>
      </c>
      <c r="F380" t="s">
        <v>16</v>
      </c>
      <c r="G380" t="s">
        <v>432</v>
      </c>
      <c r="H380">
        <v>2.666026902794338</v>
      </c>
      <c r="I380">
        <v>6.0056138791426514</v>
      </c>
      <c r="J380">
        <v>7.3469132326946269</v>
      </c>
      <c r="K380">
        <v>11.532798440577849</v>
      </c>
      <c r="L380">
        <v>7.5546949164729948</v>
      </c>
      <c r="M380">
        <v>13.54789624253376</v>
      </c>
      <c r="N380">
        <v>14.38587444275004</v>
      </c>
      <c r="O380">
        <v>9.4966164902992531</v>
      </c>
      <c r="P380">
        <v>2.327375747932571</v>
      </c>
      <c r="Q380">
        <v>0.58092634721869896</v>
      </c>
      <c r="R380">
        <v>2.585742326144127</v>
      </c>
      <c r="S380">
        <v>5.0711015187149968</v>
      </c>
      <c r="T380">
        <v>6.0531734981061982</v>
      </c>
      <c r="U380">
        <v>9.1371045012721215</v>
      </c>
      <c r="V380">
        <v>11.12891397036883</v>
      </c>
      <c r="W380" t="s">
        <v>152</v>
      </c>
      <c r="X380" t="s">
        <v>310</v>
      </c>
      <c r="Y380" t="s">
        <v>154</v>
      </c>
      <c r="Z380" t="s">
        <v>155</v>
      </c>
      <c r="AA380" t="s">
        <v>156</v>
      </c>
      <c r="AB380" t="s">
        <v>157</v>
      </c>
      <c r="AC380" t="s">
        <v>311</v>
      </c>
      <c r="AD380" t="s">
        <v>159</v>
      </c>
      <c r="AE380" t="s">
        <v>160</v>
      </c>
      <c r="AF380" t="s">
        <v>162</v>
      </c>
      <c r="AG380" t="s">
        <v>163</v>
      </c>
      <c r="AH380" t="s">
        <v>164</v>
      </c>
      <c r="AI380" t="s">
        <v>312</v>
      </c>
      <c r="AJ380" t="s">
        <v>165</v>
      </c>
      <c r="AK380" t="s">
        <v>166</v>
      </c>
      <c r="AL380" t="s">
        <v>167</v>
      </c>
      <c r="AM380" t="s">
        <v>168</v>
      </c>
      <c r="AN380" t="s">
        <v>169</v>
      </c>
      <c r="AO380" t="s">
        <v>170</v>
      </c>
      <c r="AP380">
        <v>8.0560506023239071</v>
      </c>
      <c r="AQ380">
        <v>13.06997118961189</v>
      </c>
      <c r="AR380">
        <v>6.4848898414138283</v>
      </c>
      <c r="AS380">
        <v>4.0350595139263872</v>
      </c>
      <c r="AT380">
        <v>5.8157895221982798</v>
      </c>
      <c r="AU380">
        <v>11.4691356504563</v>
      </c>
      <c r="AV380">
        <v>4.1749271099310654</v>
      </c>
      <c r="AW380">
        <v>9.1107709058247952</v>
      </c>
      <c r="AX380">
        <v>3.713269346023242</v>
      </c>
      <c r="AY380">
        <v>3.719737438293949</v>
      </c>
      <c r="AZ380">
        <v>5.443560863111788</v>
      </c>
      <c r="BA380">
        <v>6.984072741536874</v>
      </c>
      <c r="BB380">
        <v>6.9374197109350551</v>
      </c>
      <c r="BC380">
        <v>2.7884936218952241</v>
      </c>
      <c r="BD380">
        <v>2.1205054389705582</v>
      </c>
      <c r="BE380">
        <v>4.7166271027898157</v>
      </c>
      <c r="BF380">
        <v>7.5179148909127376</v>
      </c>
      <c r="BG380">
        <v>2.7207331771035341</v>
      </c>
      <c r="BH380">
        <v>11.459804098740319</v>
      </c>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row>
    <row r="381">
      <c r="A381" t="s">
        <v>405</v>
      </c>
      <c r="B381">
        <v>2010</v>
      </c>
      <c r="C381" t="s">
        <v>412</v>
      </c>
      <c r="D381">
        <v>126</v>
      </c>
      <c r="E381" t="s">
        <v>50</v>
      </c>
      <c r="F381" t="s">
        <v>171</v>
      </c>
      <c r="G381" t="s">
        <v>433</v>
      </c>
      <c r="H381">
        <v>1.257999948166457</v>
      </c>
      <c r="I381">
        <v>2.5094553787879619</v>
      </c>
      <c r="J381">
        <v>2.60853367428281</v>
      </c>
      <c r="K381">
        <v>2.937926549892758</v>
      </c>
      <c r="L381">
        <v>1.0535543958258811</v>
      </c>
      <c r="M381">
        <v>1.7363917020791959</v>
      </c>
      <c r="N381">
        <v>2.2891360016743438</v>
      </c>
      <c r="O381">
        <v>0.5904945391236105</v>
      </c>
      <c r="P381">
        <v>0.035576553591030402</v>
      </c>
      <c r="Q381">
        <v>7.9936057773000006e-15</v>
      </c>
      <c r="R381">
        <v>1.310886857690321</v>
      </c>
      <c r="S381">
        <v>2.334506016781702</v>
      </c>
      <c r="T381">
        <v>2.7945904039251559</v>
      </c>
      <c r="U381">
        <v>2.8544015786132348</v>
      </c>
      <c r="V381">
        <v>2.312811505435207</v>
      </c>
      <c r="W381" t="s">
        <v>152</v>
      </c>
      <c r="X381" t="s">
        <v>310</v>
      </c>
      <c r="Y381" t="s">
        <v>154</v>
      </c>
      <c r="Z381" t="s">
        <v>155</v>
      </c>
      <c r="AA381" t="s">
        <v>156</v>
      </c>
      <c r="AB381" t="s">
        <v>157</v>
      </c>
      <c r="AC381" t="s">
        <v>311</v>
      </c>
      <c r="AD381" t="s">
        <v>159</v>
      </c>
      <c r="AE381" t="s">
        <v>160</v>
      </c>
      <c r="AF381" t="s">
        <v>162</v>
      </c>
      <c r="AG381" t="s">
        <v>163</v>
      </c>
      <c r="AH381" t="s">
        <v>164</v>
      </c>
      <c r="AI381" t="s">
        <v>312</v>
      </c>
      <c r="AJ381" t="s">
        <v>165</v>
      </c>
      <c r="AK381" t="s">
        <v>166</v>
      </c>
      <c r="AL381" t="s">
        <v>167</v>
      </c>
      <c r="AM381" t="s">
        <v>168</v>
      </c>
      <c r="AN381" t="s">
        <v>169</v>
      </c>
      <c r="AO381" t="s">
        <v>170</v>
      </c>
      <c r="AP381">
        <v>-3.19744231092e-13</v>
      </c>
      <c r="AQ381">
        <v>2.0931668743818652</v>
      </c>
      <c r="AR381">
        <v>0.34416934413437161</v>
      </c>
      <c r="AS381">
        <v>4.1041183389884281</v>
      </c>
      <c r="AT381">
        <v>0.46746688313710649</v>
      </c>
      <c r="AU381">
        <v>1.244314216119299</v>
      </c>
      <c r="AV381">
        <v>8.252364668295769</v>
      </c>
      <c r="AW381">
        <v>2.4105990048830752</v>
      </c>
      <c r="AX381">
        <v>1.648802870657192</v>
      </c>
      <c r="AY381">
        <v>1.504567814288734</v>
      </c>
      <c r="AZ381">
        <v>0.83952515720744003</v>
      </c>
      <c r="BA381">
        <v>0.44190484262025359</v>
      </c>
      <c r="BB381">
        <v>9.6075292187585006</v>
      </c>
      <c r="BC381">
        <v>1.2888863003516631</v>
      </c>
      <c r="BD381">
        <v>0.78362978592852528</v>
      </c>
      <c r="BE381">
        <v>7.9546539471594144</v>
      </c>
      <c r="BF381">
        <v>1.586289890586428</v>
      </c>
      <c r="BG381">
        <v>4.0136003942272538</v>
      </c>
      <c r="BH381">
        <v>1.002809397874515</v>
      </c>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row>
    <row r="382">
      <c r="A382" t="s">
        <v>405</v>
      </c>
      <c r="B382">
        <v>2010</v>
      </c>
      <c r="C382" t="s">
        <v>412</v>
      </c>
      <c r="D382">
        <v>127</v>
      </c>
      <c r="E382" t="s">
        <v>50</v>
      </c>
      <c r="F382" t="s">
        <v>19</v>
      </c>
      <c r="G382" t="s">
        <v>434</v>
      </c>
      <c r="H382">
        <v>90.009638737350684</v>
      </c>
      <c r="I382">
        <v>78.410099945639345</v>
      </c>
      <c r="J382">
        <v>66.331684243153035</v>
      </c>
      <c r="K382">
        <v>36.47865667187245</v>
      </c>
      <c r="L382">
        <v>4.9888147910476359</v>
      </c>
      <c r="M382">
        <v>46.404522328185017</v>
      </c>
      <c r="N382">
        <v>7.4814532545788373</v>
      </c>
      <c r="O382">
        <v>1.726685769522754</v>
      </c>
      <c r="P382">
        <v>0.14454074738427339</v>
      </c>
      <c r="Q382">
        <v>0</v>
      </c>
      <c r="R382">
        <v>90.8324737610574</v>
      </c>
      <c r="S382">
        <v>82.244697552741357</v>
      </c>
      <c r="T382">
        <v>72.811847855615909</v>
      </c>
      <c r="U382">
        <v>55.025372946945303</v>
      </c>
      <c r="V382">
        <v>23.075330850772222</v>
      </c>
      <c r="W382" t="s">
        <v>152</v>
      </c>
      <c r="X382" t="s">
        <v>310</v>
      </c>
      <c r="Y382" t="s">
        <v>154</v>
      </c>
      <c r="Z382" t="s">
        <v>155</v>
      </c>
      <c r="AA382" t="s">
        <v>156</v>
      </c>
      <c r="AB382" t="s">
        <v>157</v>
      </c>
      <c r="AC382" t="s">
        <v>311</v>
      </c>
      <c r="AD382" t="s">
        <v>159</v>
      </c>
      <c r="AE382" t="s">
        <v>160</v>
      </c>
      <c r="AF382" t="s">
        <v>162</v>
      </c>
      <c r="AG382" t="s">
        <v>163</v>
      </c>
      <c r="AH382" t="s">
        <v>164</v>
      </c>
      <c r="AI382" t="s">
        <v>312</v>
      </c>
      <c r="AJ382" t="s">
        <v>165</v>
      </c>
      <c r="AK382" t="s">
        <v>166</v>
      </c>
      <c r="AL382" t="s">
        <v>167</v>
      </c>
      <c r="AM382" t="s">
        <v>168</v>
      </c>
      <c r="AN382" t="s">
        <v>169</v>
      </c>
      <c r="AO382" t="s">
        <v>170</v>
      </c>
      <c r="AP382">
        <v>53.684343922196078</v>
      </c>
      <c r="AQ382">
        <v>36.242159834800198</v>
      </c>
      <c r="AR382">
        <v>66.949443453782209</v>
      </c>
      <c r="AS382">
        <v>71.359341482327906</v>
      </c>
      <c r="AT382">
        <v>63.741452842910732</v>
      </c>
      <c r="AU382">
        <v>60.055232263950828</v>
      </c>
      <c r="AV382">
        <v>54.284907851654808</v>
      </c>
      <c r="AW382">
        <v>48.544983429526688</v>
      </c>
      <c r="AX382">
        <v>71.944398710186974</v>
      </c>
      <c r="AY382">
        <v>75.176710890236734</v>
      </c>
      <c r="AZ382">
        <v>51.690848686329083</v>
      </c>
      <c r="BA382">
        <v>1.733633444154133</v>
      </c>
      <c r="BB382">
        <v>39.075059368010933</v>
      </c>
      <c r="BC382">
        <v>82.757990387866172</v>
      </c>
      <c r="BD382">
        <v>77.164065103988804</v>
      </c>
      <c r="BE382">
        <v>60.86256073329028</v>
      </c>
      <c r="BF382">
        <v>59.127113242037296</v>
      </c>
      <c r="BG382">
        <v>71.30237824875212</v>
      </c>
      <c r="BH382">
        <v>65.593718726092504</v>
      </c>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row>
    <row r="383">
      <c r="A383" t="s">
        <v>405</v>
      </c>
      <c r="B383">
        <v>2010</v>
      </c>
      <c r="C383" t="s">
        <v>412</v>
      </c>
      <c r="D383">
        <v>128</v>
      </c>
      <c r="E383" t="s">
        <v>193</v>
      </c>
      <c r="F383" t="s">
        <v>49</v>
      </c>
      <c r="G383" t="s">
        <v>435</v>
      </c>
      <c r="H383">
        <v>30.530423636647509</v>
      </c>
      <c r="I383">
        <v>31.475230170244419</v>
      </c>
      <c r="J383">
        <v>23.65410424698025</v>
      </c>
      <c r="K383">
        <v>19.03622980327042</v>
      </c>
      <c r="L383">
        <v>8.0405336438278496</v>
      </c>
      <c r="M383">
        <v>26.12444085582251</v>
      </c>
      <c r="N383">
        <v>15.94366440406686</v>
      </c>
      <c r="O383">
        <v>9.721890216012909</v>
      </c>
      <c r="P383">
        <v>2.331575318466399</v>
      </c>
      <c r="Q383">
        <v>0.58092634721869896</v>
      </c>
      <c r="R383">
        <v>32.911556718694449</v>
      </c>
      <c r="S383">
        <v>32.884822399267968</v>
      </c>
      <c r="T383">
        <v>24.814635773612611</v>
      </c>
      <c r="U383">
        <v>21.692914504497359</v>
      </c>
      <c r="V383">
        <v>14.915744389450589</v>
      </c>
      <c r="W383" t="s">
        <v>152</v>
      </c>
      <c r="X383" t="s">
        <v>310</v>
      </c>
      <c r="Y383" t="s">
        <v>154</v>
      </c>
      <c r="Z383" t="s">
        <v>155</v>
      </c>
      <c r="AA383" t="s">
        <v>156</v>
      </c>
      <c r="AB383" t="s">
        <v>157</v>
      </c>
      <c r="AC383" t="s">
        <v>311</v>
      </c>
      <c r="AD383" t="s">
        <v>159</v>
      </c>
      <c r="AE383" t="s">
        <v>160</v>
      </c>
      <c r="AF383" t="s">
        <v>162</v>
      </c>
      <c r="AG383" t="s">
        <v>163</v>
      </c>
      <c r="AH383" t="s">
        <v>164</v>
      </c>
      <c r="AI383" t="s">
        <v>312</v>
      </c>
      <c r="AJ383" t="s">
        <v>165</v>
      </c>
      <c r="AK383" t="s">
        <v>166</v>
      </c>
      <c r="AL383" t="s">
        <v>167</v>
      </c>
      <c r="AM383" t="s">
        <v>168</v>
      </c>
      <c r="AN383" t="s">
        <v>169</v>
      </c>
      <c r="AO383" t="s">
        <v>170</v>
      </c>
      <c r="AP383">
        <v>17.39379571519142</v>
      </c>
      <c r="AQ383">
        <v>21.195233011245111</v>
      </c>
      <c r="AR383">
        <v>19.827594534809201</v>
      </c>
      <c r="AS383">
        <v>16.445103851405591</v>
      </c>
      <c r="AT383">
        <v>16.24927070567038</v>
      </c>
      <c r="AU383">
        <v>29.635662136491352</v>
      </c>
      <c r="AV383">
        <v>11.144215573077</v>
      </c>
      <c r="AW383">
        <v>18.57657070479096</v>
      </c>
      <c r="AX383">
        <v>14.061793054509719</v>
      </c>
      <c r="AY383">
        <v>15.951721327943639</v>
      </c>
      <c r="AZ383">
        <v>11.467460993203099</v>
      </c>
      <c r="BA383">
        <v>7.1393929690212126</v>
      </c>
      <c r="BB383">
        <v>13.51864702424656</v>
      </c>
      <c r="BC383">
        <v>17.479295855726161</v>
      </c>
      <c r="BD383">
        <v>9.6157994748631896</v>
      </c>
      <c r="BE383">
        <v>15.12574022639566</v>
      </c>
      <c r="BF383">
        <v>19.1360807256778</v>
      </c>
      <c r="BG383">
        <v>11.022244462325849</v>
      </c>
      <c r="BH383">
        <v>34.307224534233967</v>
      </c>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row>
    <row r="384">
      <c r="A384" t="s">
        <v>405</v>
      </c>
      <c r="B384">
        <v>2010</v>
      </c>
      <c r="C384" t="s">
        <v>412</v>
      </c>
      <c r="D384">
        <v>129</v>
      </c>
      <c r="E384" t="s">
        <v>193</v>
      </c>
      <c r="F384" t="s">
        <v>48</v>
      </c>
      <c r="G384" t="s">
        <v>214</v>
      </c>
      <c r="H384">
        <v>69.469576363352488</v>
      </c>
      <c r="I384">
        <v>68.524769829755556</v>
      </c>
      <c r="J384">
        <v>76.345895753019647</v>
      </c>
      <c r="K384">
        <v>80.963770196729726</v>
      </c>
      <c r="L384">
        <v>91.959466356172186</v>
      </c>
      <c r="M384">
        <v>73.875559144177601</v>
      </c>
      <c r="N384">
        <v>84.056335595933106</v>
      </c>
      <c r="O384">
        <v>90.278109783986963</v>
      </c>
      <c r="P384">
        <v>97.668424681533594</v>
      </c>
      <c r="Q384">
        <v>99.419073652781307</v>
      </c>
      <c r="R384">
        <v>67.088443281305544</v>
      </c>
      <c r="S384">
        <v>67.115177600732039</v>
      </c>
      <c r="T384">
        <v>75.185364226387435</v>
      </c>
      <c r="U384">
        <v>78.307085495502491</v>
      </c>
      <c r="V384">
        <v>85.084255610549562</v>
      </c>
      <c r="W384" t="s">
        <v>152</v>
      </c>
      <c r="X384" t="s">
        <v>310</v>
      </c>
      <c r="Y384" t="s">
        <v>154</v>
      </c>
      <c r="Z384" t="s">
        <v>155</v>
      </c>
      <c r="AA384" t="s">
        <v>156</v>
      </c>
      <c r="AB384" t="s">
        <v>157</v>
      </c>
      <c r="AC384" t="s">
        <v>311</v>
      </c>
      <c r="AD384" t="s">
        <v>159</v>
      </c>
      <c r="AE384" t="s">
        <v>160</v>
      </c>
      <c r="AF384" t="s">
        <v>162</v>
      </c>
      <c r="AG384" t="s">
        <v>163</v>
      </c>
      <c r="AH384" t="s">
        <v>164</v>
      </c>
      <c r="AI384" t="s">
        <v>312</v>
      </c>
      <c r="AJ384" t="s">
        <v>165</v>
      </c>
      <c r="AK384" t="s">
        <v>166</v>
      </c>
      <c r="AL384" t="s">
        <v>167</v>
      </c>
      <c r="AM384" t="s">
        <v>168</v>
      </c>
      <c r="AN384" t="s">
        <v>169</v>
      </c>
      <c r="AO384" t="s">
        <v>170</v>
      </c>
      <c r="AP384">
        <v>82.60620428480857</v>
      </c>
      <c r="AQ384">
        <v>78.804766988754864</v>
      </c>
      <c r="AR384">
        <v>80.172405465190749</v>
      </c>
      <c r="AS384">
        <v>83.554896148594423</v>
      </c>
      <c r="AT384">
        <v>83.750729294329588</v>
      </c>
      <c r="AU384">
        <v>70.364337863508567</v>
      </c>
      <c r="AV384">
        <v>88.855784426922952</v>
      </c>
      <c r="AW384">
        <v>81.423429295208976</v>
      </c>
      <c r="AX384">
        <v>85.93820694549018</v>
      </c>
      <c r="AY384">
        <v>84.048278672056313</v>
      </c>
      <c r="AZ384">
        <v>88.532539006796867</v>
      </c>
      <c r="BA384">
        <v>92.860607030978855</v>
      </c>
      <c r="BB384">
        <v>86.481352975753495</v>
      </c>
      <c r="BC384">
        <v>82.520704144273765</v>
      </c>
      <c r="BD384">
        <v>90.384200525136805</v>
      </c>
      <c r="BE384">
        <v>84.87425977360445</v>
      </c>
      <c r="BF384">
        <v>80.8639192743221</v>
      </c>
      <c r="BG384">
        <v>88.977755537674213</v>
      </c>
      <c r="BH384">
        <v>65.692775465766118</v>
      </c>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row>
    <row r="385">
      <c r="A385" t="s">
        <v>405</v>
      </c>
      <c r="B385">
        <v>2010</v>
      </c>
      <c r="C385" t="s">
        <v>412</v>
      </c>
      <c r="D385">
        <v>135</v>
      </c>
      <c r="E385" t="s">
        <v>45</v>
      </c>
      <c r="F385" t="s">
        <v>44</v>
      </c>
      <c r="G385" t="s">
        <v>436</v>
      </c>
      <c r="H385">
        <v>0.019980316089820701</v>
      </c>
      <c r="I385">
        <v>0.060265420742420597</v>
      </c>
      <c r="J385">
        <v>0.33062536948774418</v>
      </c>
      <c r="K385">
        <v>2.5203901292620601</v>
      </c>
      <c r="L385">
        <v>34.610502978222939</v>
      </c>
      <c r="M385">
        <v>5.8978043609276014</v>
      </c>
      <c r="N385">
        <v>23.46166643716262</v>
      </c>
      <c r="O385">
        <v>40.645637693590338</v>
      </c>
      <c r="P385">
        <v>59.540202757549963</v>
      </c>
      <c r="Q385">
        <v>75.427093998534687</v>
      </c>
      <c r="R385">
        <v>0.024306672588344898</v>
      </c>
      <c r="S385">
        <v>0.018445227044332001</v>
      </c>
      <c r="T385">
        <v>0.076747737400561206</v>
      </c>
      <c r="U385">
        <v>0.073783738571892105</v>
      </c>
      <c r="V385">
        <v>1.063500600912346</v>
      </c>
      <c r="W385" t="s">
        <v>152</v>
      </c>
      <c r="X385" t="s">
        <v>310</v>
      </c>
      <c r="Y385" t="s">
        <v>154</v>
      </c>
      <c r="Z385" t="s">
        <v>155</v>
      </c>
      <c r="AA385" t="s">
        <v>156</v>
      </c>
      <c r="AB385" t="s">
        <v>157</v>
      </c>
      <c r="AC385" t="s">
        <v>311</v>
      </c>
      <c r="AD385" t="s">
        <v>159</v>
      </c>
      <c r="AE385" t="s">
        <v>160</v>
      </c>
      <c r="AF385" t="s">
        <v>162</v>
      </c>
      <c r="AG385" t="s">
        <v>163</v>
      </c>
      <c r="AH385" t="s">
        <v>164</v>
      </c>
      <c r="AI385" t="s">
        <v>312</v>
      </c>
      <c r="AJ385" t="s">
        <v>165</v>
      </c>
      <c r="AK385" t="s">
        <v>166</v>
      </c>
      <c r="AL385" t="s">
        <v>167</v>
      </c>
      <c r="AM385" t="s">
        <v>168</v>
      </c>
      <c r="AN385" t="s">
        <v>169</v>
      </c>
      <c r="AO385" t="s">
        <v>170</v>
      </c>
      <c r="AP385">
        <v>1.2778368275262251</v>
      </c>
      <c r="AQ385">
        <v>0.83099767127016788</v>
      </c>
      <c r="AR385">
        <v>0.25576769509582642</v>
      </c>
      <c r="AS385">
        <v>0</v>
      </c>
      <c r="AT385">
        <v>1.5499481734977969</v>
      </c>
      <c r="AU385">
        <v>1.0444813124470651</v>
      </c>
      <c r="AV385">
        <v>0.72544745653380116</v>
      </c>
      <c r="AW385">
        <v>1.987665422310505</v>
      </c>
      <c r="AX385">
        <v>0.2312568326469113</v>
      </c>
      <c r="AY385">
        <v>0.022867820126254101</v>
      </c>
      <c r="AZ385">
        <v>0.77197125299891023</v>
      </c>
      <c r="BA385">
        <v>72.426613704862675</v>
      </c>
      <c r="BB385">
        <v>6.5050517961724248</v>
      </c>
      <c r="BC385">
        <v>0.2391978100162776</v>
      </c>
      <c r="BD385">
        <v>0.029534982678474798</v>
      </c>
      <c r="BE385">
        <v>0.67444199834779295</v>
      </c>
      <c r="BF385">
        <v>0.2278410930359934</v>
      </c>
      <c r="BG385">
        <v>0.88257096141965019</v>
      </c>
      <c r="BH385">
        <v>0.19956521153376339</v>
      </c>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row>
    <row r="386">
      <c r="A386" t="s">
        <v>405</v>
      </c>
      <c r="B386">
        <v>2010</v>
      </c>
      <c r="C386" t="s">
        <v>412</v>
      </c>
      <c r="D386">
        <v>136</v>
      </c>
      <c r="E386" t="s">
        <v>45</v>
      </c>
      <c r="F386" t="s">
        <v>43</v>
      </c>
      <c r="G386" t="s">
        <v>437</v>
      </c>
      <c r="H386">
        <v>5.7641949577261844</v>
      </c>
      <c r="I386">
        <v>14.519543091285129</v>
      </c>
      <c r="J386">
        <v>26.21310380375364</v>
      </c>
      <c r="K386">
        <v>54.742829403484308</v>
      </c>
      <c r="L386">
        <v>58.233905222227257</v>
      </c>
      <c r="M386">
        <v>42.734819445459017</v>
      </c>
      <c r="N386">
        <v>64.891895719044555</v>
      </c>
      <c r="O386">
        <v>55.73145197416882</v>
      </c>
      <c r="P386">
        <v>39.422780456806393</v>
      </c>
      <c r="Q386">
        <v>24.49136527001259</v>
      </c>
      <c r="R386">
        <v>5.0221839228364598</v>
      </c>
      <c r="S386">
        <v>11.47835766934031</v>
      </c>
      <c r="T386">
        <v>19.87276442107628</v>
      </c>
      <c r="U386">
        <v>37.356384862096682</v>
      </c>
      <c r="V386">
        <v>71.056285881725245</v>
      </c>
      <c r="W386" t="s">
        <v>152</v>
      </c>
      <c r="X386" t="s">
        <v>310</v>
      </c>
      <c r="Y386" t="s">
        <v>154</v>
      </c>
      <c r="Z386" t="s">
        <v>155</v>
      </c>
      <c r="AA386" t="s">
        <v>156</v>
      </c>
      <c r="AB386" t="s">
        <v>157</v>
      </c>
      <c r="AC386" t="s">
        <v>311</v>
      </c>
      <c r="AD386" t="s">
        <v>159</v>
      </c>
      <c r="AE386" t="s">
        <v>160</v>
      </c>
      <c r="AF386" t="s">
        <v>162</v>
      </c>
      <c r="AG386" t="s">
        <v>163</v>
      </c>
      <c r="AH386" t="s">
        <v>164</v>
      </c>
      <c r="AI386" t="s">
        <v>312</v>
      </c>
      <c r="AJ386" t="s">
        <v>165</v>
      </c>
      <c r="AK386" t="s">
        <v>166</v>
      </c>
      <c r="AL386" t="s">
        <v>167</v>
      </c>
      <c r="AM386" t="s">
        <v>168</v>
      </c>
      <c r="AN386" t="s">
        <v>169</v>
      </c>
      <c r="AO386" t="s">
        <v>170</v>
      </c>
      <c r="AP386">
        <v>44.779460507057919</v>
      </c>
      <c r="AQ386">
        <v>57.894827422448607</v>
      </c>
      <c r="AR386">
        <v>28.321109622498341</v>
      </c>
      <c r="AS386">
        <v>23.318289684833569</v>
      </c>
      <c r="AT386">
        <v>31.868737227176201</v>
      </c>
      <c r="AU386">
        <v>23.110733690731848</v>
      </c>
      <c r="AV386">
        <v>29.976548818716331</v>
      </c>
      <c r="AW386">
        <v>46.421437472834519</v>
      </c>
      <c r="AX386">
        <v>22.483404295190152</v>
      </c>
      <c r="AY386">
        <v>14.25596288891302</v>
      </c>
      <c r="AZ386">
        <v>30.631896752220982</v>
      </c>
      <c r="BA386">
        <v>25.289928643003449</v>
      </c>
      <c r="BB386">
        <v>42.095768572494393</v>
      </c>
      <c r="BC386">
        <v>10.73234303675369</v>
      </c>
      <c r="BD386">
        <v>21.012152096604741</v>
      </c>
      <c r="BE386">
        <v>30.493554783193709</v>
      </c>
      <c r="BF386">
        <v>33.483180978742752</v>
      </c>
      <c r="BG386">
        <v>20.41002688968479</v>
      </c>
      <c r="BH386">
        <v>32.779452270889323</v>
      </c>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row>
    <row r="387">
      <c r="A387" t="s">
        <v>405</v>
      </c>
      <c r="B387">
        <v>2010</v>
      </c>
      <c r="C387" t="s">
        <v>412</v>
      </c>
      <c r="D387">
        <v>137</v>
      </c>
      <c r="E387" t="s">
        <v>45</v>
      </c>
      <c r="F387" t="s">
        <v>42</v>
      </c>
      <c r="G387" t="s">
        <v>438</v>
      </c>
      <c r="H387">
        <v>2.9481860406668559</v>
      </c>
      <c r="I387">
        <v>4.500636163545142</v>
      </c>
      <c r="J387">
        <v>4.5160529093227852</v>
      </c>
      <c r="K387">
        <v>3.3201972454883948</v>
      </c>
      <c r="L387">
        <v>1.1132226126767799</v>
      </c>
      <c r="M387">
        <v>3.2264621633491242</v>
      </c>
      <c r="N387">
        <v>1.8758485875396631</v>
      </c>
      <c r="O387">
        <v>1.3057300235944149</v>
      </c>
      <c r="P387">
        <v>0.8568994846686252</v>
      </c>
      <c r="Q387">
        <v>0.081540731452834803</v>
      </c>
      <c r="R387">
        <v>2.810148785827475</v>
      </c>
      <c r="S387">
        <v>3.9239935340922889</v>
      </c>
      <c r="T387">
        <v>4.4440495819820889</v>
      </c>
      <c r="U387">
        <v>4.6900568737729724</v>
      </c>
      <c r="V387">
        <v>2.4920711611548452</v>
      </c>
      <c r="W387" t="s">
        <v>152</v>
      </c>
      <c r="X387" t="s">
        <v>310</v>
      </c>
      <c r="Y387" t="s">
        <v>154</v>
      </c>
      <c r="Z387" t="s">
        <v>155</v>
      </c>
      <c r="AA387" t="s">
        <v>156</v>
      </c>
      <c r="AB387" t="s">
        <v>157</v>
      </c>
      <c r="AC387" t="s">
        <v>311</v>
      </c>
      <c r="AD387" t="s">
        <v>159</v>
      </c>
      <c r="AE387" t="s">
        <v>160</v>
      </c>
      <c r="AF387" t="s">
        <v>162</v>
      </c>
      <c r="AG387" t="s">
        <v>163</v>
      </c>
      <c r="AH387" t="s">
        <v>164</v>
      </c>
      <c r="AI387" t="s">
        <v>312</v>
      </c>
      <c r="AJ387" t="s">
        <v>165</v>
      </c>
      <c r="AK387" t="s">
        <v>166</v>
      </c>
      <c r="AL387" t="s">
        <v>167</v>
      </c>
      <c r="AM387" t="s">
        <v>168</v>
      </c>
      <c r="AN387" t="s">
        <v>169</v>
      </c>
      <c r="AO387" t="s">
        <v>170</v>
      </c>
      <c r="AP387">
        <v>0.25835874322009927</v>
      </c>
      <c r="AQ387">
        <v>2.9388481970991629</v>
      </c>
      <c r="AR387">
        <v>4.1295098844892602</v>
      </c>
      <c r="AS387">
        <v>1.2182504938500951</v>
      </c>
      <c r="AT387">
        <v>2.3723948732781568</v>
      </c>
      <c r="AU387">
        <v>14.54523851675097</v>
      </c>
      <c r="AV387">
        <v>6.7607312047992636</v>
      </c>
      <c r="AW387">
        <v>0.63531467044519885</v>
      </c>
      <c r="AX387">
        <v>3.6921372913187751</v>
      </c>
      <c r="AY387">
        <v>9.0398905864352486</v>
      </c>
      <c r="AZ387">
        <v>16.065758151243578</v>
      </c>
      <c r="BA387">
        <v>0.10791936535936431</v>
      </c>
      <c r="BB387">
        <v>2.7165910445637542</v>
      </c>
      <c r="BC387">
        <v>4.9815824650121829</v>
      </c>
      <c r="BD387">
        <v>1.0106180307994579</v>
      </c>
      <c r="BE387">
        <v>0.0147885380087854</v>
      </c>
      <c r="BF387">
        <v>5.5755747955975394</v>
      </c>
      <c r="BG387">
        <v>3.3914235059161779</v>
      </c>
      <c r="BH387">
        <v>0.4244543936098667</v>
      </c>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row>
    <row r="388">
      <c r="A388" t="s">
        <v>405</v>
      </c>
      <c r="B388">
        <v>2010</v>
      </c>
      <c r="C388" t="s">
        <v>412</v>
      </c>
      <c r="D388">
        <v>138</v>
      </c>
      <c r="E388" t="s">
        <v>45</v>
      </c>
      <c r="F388" t="s">
        <v>41</v>
      </c>
      <c r="G388" t="s">
        <v>214</v>
      </c>
      <c r="H388">
        <v>1.257999948166439</v>
      </c>
      <c r="I388">
        <v>2.5094553787878069</v>
      </c>
      <c r="J388">
        <v>2.6085336742824361</v>
      </c>
      <c r="K388">
        <v>2.9379265498927718</v>
      </c>
      <c r="L388">
        <v>1.0535543958259601</v>
      </c>
      <c r="M388">
        <v>1.736391702079517</v>
      </c>
      <c r="N388">
        <v>2.2891360016744029</v>
      </c>
      <c r="O388">
        <v>0.5904945391234584</v>
      </c>
      <c r="P388">
        <v>0.035576553591028702</v>
      </c>
      <c r="Q388">
        <v>0</v>
      </c>
      <c r="R388">
        <v>1.3108868576902291</v>
      </c>
      <c r="S388">
        <v>2.334506016781619</v>
      </c>
      <c r="T388">
        <v>2.7945904039250129</v>
      </c>
      <c r="U388">
        <v>2.8544015786131292</v>
      </c>
      <c r="V388">
        <v>2.3128115054356102</v>
      </c>
      <c r="W388" t="s">
        <v>152</v>
      </c>
      <c r="X388" t="s">
        <v>310</v>
      </c>
      <c r="Y388" t="s">
        <v>154</v>
      </c>
      <c r="Z388" t="s">
        <v>155</v>
      </c>
      <c r="AA388" t="s">
        <v>156</v>
      </c>
      <c r="AB388" t="s">
        <v>157</v>
      </c>
      <c r="AC388" t="s">
        <v>311</v>
      </c>
      <c r="AD388" t="s">
        <v>159</v>
      </c>
      <c r="AE388" t="s">
        <v>160</v>
      </c>
      <c r="AF388" t="s">
        <v>162</v>
      </c>
      <c r="AG388" t="s">
        <v>163</v>
      </c>
      <c r="AH388" t="s">
        <v>164</v>
      </c>
      <c r="AI388" t="s">
        <v>312</v>
      </c>
      <c r="AJ388" t="s">
        <v>165</v>
      </c>
      <c r="AK388" t="s">
        <v>166</v>
      </c>
      <c r="AL388" t="s">
        <v>167</v>
      </c>
      <c r="AM388" t="s">
        <v>168</v>
      </c>
      <c r="AN388" t="s">
        <v>169</v>
      </c>
      <c r="AO388" t="s">
        <v>170</v>
      </c>
      <c r="AP388">
        <v>0</v>
      </c>
      <c r="AQ388">
        <v>2.093166874381855</v>
      </c>
      <c r="AR388">
        <v>0.34416934413455258</v>
      </c>
      <c r="AS388">
        <v>4.1041183389885516</v>
      </c>
      <c r="AT388">
        <v>0.46746688313704698</v>
      </c>
      <c r="AU388">
        <v>1.2443142161192129</v>
      </c>
      <c r="AV388">
        <v>8.2523646682957565</v>
      </c>
      <c r="AW388">
        <v>2.4105990048833741</v>
      </c>
      <c r="AX388">
        <v>1.6488028706570981</v>
      </c>
      <c r="AY388">
        <v>1.5045678142885199</v>
      </c>
      <c r="AZ388">
        <v>0.83952515720737086</v>
      </c>
      <c r="BA388">
        <v>0.44190484262035518</v>
      </c>
      <c r="BB388">
        <v>9.6075292187585681</v>
      </c>
      <c r="BC388">
        <v>1.2888863003517259</v>
      </c>
      <c r="BD388">
        <v>0.78362978592868382</v>
      </c>
      <c r="BE388">
        <v>7.9546539471593212</v>
      </c>
      <c r="BF388">
        <v>1.5862898905865761</v>
      </c>
      <c r="BG388">
        <v>4.0136003942270753</v>
      </c>
      <c r="BH388">
        <v>1.0028093978745141</v>
      </c>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row>
    <row r="389">
      <c r="A389" t="s">
        <v>405</v>
      </c>
      <c r="B389">
        <v>2010</v>
      </c>
      <c r="C389" t="s">
        <v>412</v>
      </c>
      <c r="D389">
        <v>139</v>
      </c>
      <c r="E389" t="s">
        <v>45</v>
      </c>
      <c r="F389" t="s">
        <v>19</v>
      </c>
      <c r="G389" t="s">
        <v>214</v>
      </c>
      <c r="H389">
        <v>90.009638737350684</v>
      </c>
      <c r="I389">
        <v>78.410099945639345</v>
      </c>
      <c r="J389">
        <v>66.331684243153035</v>
      </c>
      <c r="K389">
        <v>36.47865667187245</v>
      </c>
      <c r="L389">
        <v>4.9888147910476359</v>
      </c>
      <c r="M389">
        <v>46.404522328185017</v>
      </c>
      <c r="N389">
        <v>7.4814532545788373</v>
      </c>
      <c r="O389">
        <v>1.726685769522754</v>
      </c>
      <c r="P389">
        <v>0.14454074738427339</v>
      </c>
      <c r="Q389">
        <v>0</v>
      </c>
      <c r="R389">
        <v>90.8324737610574</v>
      </c>
      <c r="S389">
        <v>82.244697552741357</v>
      </c>
      <c r="T389">
        <v>72.811847855615909</v>
      </c>
      <c r="U389">
        <v>55.025372946945303</v>
      </c>
      <c r="V389">
        <v>23.075330850772222</v>
      </c>
      <c r="W389" t="s">
        <v>152</v>
      </c>
      <c r="X389" t="s">
        <v>310</v>
      </c>
      <c r="Y389" t="s">
        <v>154</v>
      </c>
      <c r="Z389" t="s">
        <v>155</v>
      </c>
      <c r="AA389" t="s">
        <v>156</v>
      </c>
      <c r="AB389" t="s">
        <v>157</v>
      </c>
      <c r="AC389" t="s">
        <v>311</v>
      </c>
      <c r="AD389" t="s">
        <v>159</v>
      </c>
      <c r="AE389" t="s">
        <v>160</v>
      </c>
      <c r="AF389" t="s">
        <v>162</v>
      </c>
      <c r="AG389" t="s">
        <v>163</v>
      </c>
      <c r="AH389" t="s">
        <v>164</v>
      </c>
      <c r="AI389" t="s">
        <v>312</v>
      </c>
      <c r="AJ389" t="s">
        <v>165</v>
      </c>
      <c r="AK389" t="s">
        <v>166</v>
      </c>
      <c r="AL389" t="s">
        <v>167</v>
      </c>
      <c r="AM389" t="s">
        <v>168</v>
      </c>
      <c r="AN389" t="s">
        <v>169</v>
      </c>
      <c r="AO389" t="s">
        <v>170</v>
      </c>
      <c r="AP389">
        <v>53.684343922196078</v>
      </c>
      <c r="AQ389">
        <v>36.242159834800198</v>
      </c>
      <c r="AR389">
        <v>66.949443453782209</v>
      </c>
      <c r="AS389">
        <v>71.359341482327906</v>
      </c>
      <c r="AT389">
        <v>63.741452842910732</v>
      </c>
      <c r="AU389">
        <v>60.055232263950828</v>
      </c>
      <c r="AV389">
        <v>54.284907851654808</v>
      </c>
      <c r="AW389">
        <v>48.544983429526688</v>
      </c>
      <c r="AX389">
        <v>71.944398710186974</v>
      </c>
      <c r="AY389">
        <v>75.176710890236734</v>
      </c>
      <c r="AZ389">
        <v>51.690848686329083</v>
      </c>
      <c r="BA389">
        <v>1.733633444154133</v>
      </c>
      <c r="BB389">
        <v>39.075059368010933</v>
      </c>
      <c r="BC389">
        <v>82.757990387866172</v>
      </c>
      <c r="BD389">
        <v>77.164065103988804</v>
      </c>
      <c r="BE389">
        <v>60.86256073329028</v>
      </c>
      <c r="BF389">
        <v>59.127113242037296</v>
      </c>
      <c r="BG389">
        <v>71.30237824875212</v>
      </c>
      <c r="BH389">
        <v>65.593718726092504</v>
      </c>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row>
    <row r="390">
      <c r="A390" t="s">
        <v>405</v>
      </c>
      <c r="B390">
        <v>2010</v>
      </c>
      <c r="C390" t="s">
        <v>412</v>
      </c>
      <c r="D390">
        <v>140</v>
      </c>
      <c r="E390" t="s">
        <v>62</v>
      </c>
      <c r="F390" t="s">
        <v>194</v>
      </c>
      <c r="G390" t="s">
        <v>439</v>
      </c>
      <c r="H390">
        <v>0.019980316089820701</v>
      </c>
      <c r="I390">
        <v>0.060286006142878899</v>
      </c>
      <c r="J390">
        <v>0.33062536948774418</v>
      </c>
      <c r="K390">
        <v>2.5211856933276611</v>
      </c>
      <c r="L390">
        <v>34.637370888650807</v>
      </c>
      <c r="M390">
        <v>5.8978043609276014</v>
      </c>
      <c r="N390">
        <v>23.60634115176623</v>
      </c>
      <c r="O390">
        <v>40.645637693590338</v>
      </c>
      <c r="P390">
        <v>59.540202757549963</v>
      </c>
      <c r="Q390">
        <v>75.427093998534687</v>
      </c>
      <c r="R390">
        <v>0.024306672588344898</v>
      </c>
      <c r="S390">
        <v>0.018445227044332001</v>
      </c>
      <c r="T390">
        <v>0.076779641465579598</v>
      </c>
      <c r="U390">
        <v>0.073783738571892105</v>
      </c>
      <c r="V390">
        <v>1.063500600912346</v>
      </c>
      <c r="W390" t="s">
        <v>152</v>
      </c>
      <c r="X390" t="s">
        <v>310</v>
      </c>
      <c r="Y390" t="s">
        <v>154</v>
      </c>
      <c r="Z390" t="s">
        <v>155</v>
      </c>
      <c r="AA390" t="s">
        <v>156</v>
      </c>
      <c r="AB390" t="s">
        <v>157</v>
      </c>
      <c r="AC390" t="s">
        <v>311</v>
      </c>
      <c r="AD390" t="s">
        <v>159</v>
      </c>
      <c r="AE390" t="s">
        <v>160</v>
      </c>
      <c r="AF390" t="s">
        <v>162</v>
      </c>
      <c r="AG390" t="s">
        <v>163</v>
      </c>
      <c r="AH390" t="s">
        <v>164</v>
      </c>
      <c r="AI390" t="s">
        <v>312</v>
      </c>
      <c r="AJ390" t="s">
        <v>165</v>
      </c>
      <c r="AK390" t="s">
        <v>166</v>
      </c>
      <c r="AL390" t="s">
        <v>167</v>
      </c>
      <c r="AM390" t="s">
        <v>168</v>
      </c>
      <c r="AN390" t="s">
        <v>169</v>
      </c>
      <c r="AO390" t="s">
        <v>170</v>
      </c>
      <c r="AP390">
        <v>1.2778368275262251</v>
      </c>
      <c r="AQ390">
        <v>0.83099767127016788</v>
      </c>
      <c r="AR390">
        <v>0.25589496509396448</v>
      </c>
      <c r="AS390">
        <v>0</v>
      </c>
      <c r="AT390">
        <v>1.5499481734977969</v>
      </c>
      <c r="AU390">
        <v>1.0444813124470651</v>
      </c>
      <c r="AV390">
        <v>0.72544745653380116</v>
      </c>
      <c r="AW390">
        <v>1.987665422310505</v>
      </c>
      <c r="AX390">
        <v>0.2312568326469113</v>
      </c>
      <c r="AY390">
        <v>0.022875417351452699</v>
      </c>
      <c r="AZ390">
        <v>0.77197125299891023</v>
      </c>
      <c r="BA390">
        <v>72.536740383242929</v>
      </c>
      <c r="BB390">
        <v>6.5050517961724248</v>
      </c>
      <c r="BC390">
        <v>0.2391978100162776</v>
      </c>
      <c r="BD390">
        <v>0.029534982678474798</v>
      </c>
      <c r="BE390">
        <v>0.67474135149147174</v>
      </c>
      <c r="BF390">
        <v>0.2278410930359934</v>
      </c>
      <c r="BG390">
        <v>0.8841653041716151</v>
      </c>
      <c r="BH390">
        <v>0.19956521153376339</v>
      </c>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row>
    <row r="391">
      <c r="A391" t="s">
        <v>405</v>
      </c>
      <c r="B391">
        <v>2010</v>
      </c>
      <c r="C391" t="s">
        <v>412</v>
      </c>
      <c r="D391">
        <v>141</v>
      </c>
      <c r="E391" t="s">
        <v>62</v>
      </c>
      <c r="F391" t="s">
        <v>195</v>
      </c>
      <c r="G391" t="s">
        <v>440</v>
      </c>
      <c r="H391">
        <v>5.7641949577261844</v>
      </c>
      <c r="I391">
        <v>14.52450266188672</v>
      </c>
      <c r="J391">
        <v>26.21310380375364</v>
      </c>
      <c r="K391">
        <v>54.76010904103611</v>
      </c>
      <c r="L391">
        <v>58.279111827585197</v>
      </c>
      <c r="M391">
        <v>42.734819445459017</v>
      </c>
      <c r="N391">
        <v>65.292047026215556</v>
      </c>
      <c r="O391">
        <v>55.73145197416882</v>
      </c>
      <c r="P391">
        <v>39.422780456806393</v>
      </c>
      <c r="Q391">
        <v>24.49136527001259</v>
      </c>
      <c r="R391">
        <v>5.0221839228364598</v>
      </c>
      <c r="S391">
        <v>11.47835766934031</v>
      </c>
      <c r="T391">
        <v>19.881025537164639</v>
      </c>
      <c r="U391">
        <v>37.356384862096682</v>
      </c>
      <c r="V391">
        <v>71.056285881725245</v>
      </c>
      <c r="W391" t="s">
        <v>152</v>
      </c>
      <c r="X391" t="s">
        <v>310</v>
      </c>
      <c r="Y391" t="s">
        <v>154</v>
      </c>
      <c r="Z391" t="s">
        <v>155</v>
      </c>
      <c r="AA391" t="s">
        <v>156</v>
      </c>
      <c r="AB391" t="s">
        <v>157</v>
      </c>
      <c r="AC391" t="s">
        <v>311</v>
      </c>
      <c r="AD391" t="s">
        <v>159</v>
      </c>
      <c r="AE391" t="s">
        <v>160</v>
      </c>
      <c r="AF391" t="s">
        <v>162</v>
      </c>
      <c r="AG391" t="s">
        <v>163</v>
      </c>
      <c r="AH391" t="s">
        <v>164</v>
      </c>
      <c r="AI391" t="s">
        <v>312</v>
      </c>
      <c r="AJ391" t="s">
        <v>165</v>
      </c>
      <c r="AK391" t="s">
        <v>166</v>
      </c>
      <c r="AL391" t="s">
        <v>167</v>
      </c>
      <c r="AM391" t="s">
        <v>168</v>
      </c>
      <c r="AN391" t="s">
        <v>169</v>
      </c>
      <c r="AO391" t="s">
        <v>170</v>
      </c>
      <c r="AP391">
        <v>44.779460507057919</v>
      </c>
      <c r="AQ391">
        <v>57.894827422448607</v>
      </c>
      <c r="AR391">
        <v>28.335202205877849</v>
      </c>
      <c r="AS391">
        <v>23.318289684833569</v>
      </c>
      <c r="AT391">
        <v>31.868737227176201</v>
      </c>
      <c r="AU391">
        <v>23.110733690731848</v>
      </c>
      <c r="AV391">
        <v>29.976548818716331</v>
      </c>
      <c r="AW391">
        <v>46.421437472834519</v>
      </c>
      <c r="AX391">
        <v>22.483404295190152</v>
      </c>
      <c r="AY391">
        <v>14.2606990535274</v>
      </c>
      <c r="AZ391">
        <v>30.631896752220982</v>
      </c>
      <c r="BA391">
        <v>25.3283826821399</v>
      </c>
      <c r="BB391">
        <v>42.095768572494393</v>
      </c>
      <c r="BC391">
        <v>10.73234303675369</v>
      </c>
      <c r="BD391">
        <v>21.012152096604741</v>
      </c>
      <c r="BE391">
        <v>30.507089440745659</v>
      </c>
      <c r="BF391">
        <v>33.483180978742752</v>
      </c>
      <c r="BG391">
        <v>20.446897101669371</v>
      </c>
      <c r="BH391">
        <v>32.779452270889323</v>
      </c>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row>
    <row r="392">
      <c r="A392" t="s">
        <v>405</v>
      </c>
      <c r="B392">
        <v>2010</v>
      </c>
      <c r="C392" t="s">
        <v>412</v>
      </c>
      <c r="D392">
        <v>142</v>
      </c>
      <c r="E392" t="s">
        <v>62</v>
      </c>
      <c r="F392" t="s">
        <v>196</v>
      </c>
      <c r="G392" t="s">
        <v>441</v>
      </c>
      <c r="H392">
        <v>0.77703737427669028</v>
      </c>
      <c r="I392">
        <v>1.573466768761181</v>
      </c>
      <c r="J392">
        <v>1.3629537915212551</v>
      </c>
      <c r="K392">
        <v>1.165489281168594</v>
      </c>
      <c r="L392">
        <v>0.85184468472237918</v>
      </c>
      <c r="M392">
        <v>1.117506994886091</v>
      </c>
      <c r="N392">
        <v>1.472039344625774</v>
      </c>
      <c r="O392">
        <v>1.1434105919610511</v>
      </c>
      <c r="P392">
        <v>0.8568994846686252</v>
      </c>
      <c r="Q392">
        <v>0.081540731452834803</v>
      </c>
      <c r="R392">
        <v>0.87790183051362081</v>
      </c>
      <c r="S392">
        <v>1.32248965178561</v>
      </c>
      <c r="T392">
        <v>1.132232381352321</v>
      </c>
      <c r="U392">
        <v>1.4666693076359929</v>
      </c>
      <c r="V392">
        <v>1.1615454686812841</v>
      </c>
      <c r="W392" t="s">
        <v>152</v>
      </c>
      <c r="X392" t="s">
        <v>310</v>
      </c>
      <c r="Y392" t="s">
        <v>154</v>
      </c>
      <c r="Z392" t="s">
        <v>155</v>
      </c>
      <c r="AA392" t="s">
        <v>156</v>
      </c>
      <c r="AB392" t="s">
        <v>157</v>
      </c>
      <c r="AC392" t="s">
        <v>311</v>
      </c>
      <c r="AD392" t="s">
        <v>159</v>
      </c>
      <c r="AE392" t="s">
        <v>160</v>
      </c>
      <c r="AF392" t="s">
        <v>162</v>
      </c>
      <c r="AG392" t="s">
        <v>163</v>
      </c>
      <c r="AH392" t="s">
        <v>164</v>
      </c>
      <c r="AI392" t="s">
        <v>312</v>
      </c>
      <c r="AJ392" t="s">
        <v>165</v>
      </c>
      <c r="AK392" t="s">
        <v>166</v>
      </c>
      <c r="AL392" t="s">
        <v>167</v>
      </c>
      <c r="AM392" t="s">
        <v>168</v>
      </c>
      <c r="AN392" t="s">
        <v>169</v>
      </c>
      <c r="AO392" t="s">
        <v>170</v>
      </c>
      <c r="AP392">
        <v>0.0243494850794896</v>
      </c>
      <c r="AQ392">
        <v>1.7884105652580871</v>
      </c>
      <c r="AR392">
        <v>2.3264688419123432</v>
      </c>
      <c r="AS392">
        <v>0.49768541632797503</v>
      </c>
      <c r="AT392">
        <v>0.099625396382664405</v>
      </c>
      <c r="AU392">
        <v>0.18864799105965199</v>
      </c>
      <c r="AV392">
        <v>0.6467242976569918</v>
      </c>
      <c r="AW392">
        <v>0.36436929705284637</v>
      </c>
      <c r="AX392">
        <v>0.41230930336595689</v>
      </c>
      <c r="AY392">
        <v>4.655126978802766</v>
      </c>
      <c r="AZ392">
        <v>0.53652660377688166</v>
      </c>
      <c r="BA392">
        <v>0.10808345975273689</v>
      </c>
      <c r="BB392">
        <v>0.45019850650697341</v>
      </c>
      <c r="BC392">
        <v>3.60768363979476</v>
      </c>
      <c r="BD392">
        <v>0.71678309242145566</v>
      </c>
      <c r="BE392">
        <v>0</v>
      </c>
      <c r="BF392">
        <v>5.2858213121139137</v>
      </c>
      <c r="BG392">
        <v>0.923397837182516</v>
      </c>
      <c r="BH392">
        <v>0.15121749646599059</v>
      </c>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row>
    <row r="393">
      <c r="A393" t="s">
        <v>405</v>
      </c>
      <c r="B393">
        <v>2010</v>
      </c>
      <c r="C393" t="s">
        <v>412</v>
      </c>
      <c r="D393">
        <v>143</v>
      </c>
      <c r="E393" t="s">
        <v>62</v>
      </c>
      <c r="F393" t="s">
        <v>197</v>
      </c>
      <c r="G393" t="s">
        <v>442</v>
      </c>
      <c r="H393">
        <v>0.0062689259744101002</v>
      </c>
      <c r="I393">
        <v>0</v>
      </c>
      <c r="J393">
        <v>0.16297292519346751</v>
      </c>
      <c r="K393">
        <v>0.2017199759481885</v>
      </c>
      <c r="L393">
        <v>0.3711503428033367</v>
      </c>
      <c r="M393">
        <v>0.52320844335563577</v>
      </c>
      <c r="N393">
        <v>0.13159633519132649</v>
      </c>
      <c r="O393">
        <v>0</v>
      </c>
      <c r="P393">
        <v>0.035576553591028702</v>
      </c>
      <c r="Q393">
        <v>0</v>
      </c>
      <c r="R393">
        <v>0</v>
      </c>
      <c r="S393">
        <v>0.0076247149704802</v>
      </c>
      <c r="T393">
        <v>0.080812403371516198</v>
      </c>
      <c r="U393">
        <v>0.19461144160581351</v>
      </c>
      <c r="V393">
        <v>0.46991273030044489</v>
      </c>
      <c r="W393" t="s">
        <v>152</v>
      </c>
      <c r="X393" t="s">
        <v>310</v>
      </c>
      <c r="Y393" t="s">
        <v>154</v>
      </c>
      <c r="Z393" t="s">
        <v>155</v>
      </c>
      <c r="AA393" t="s">
        <v>156</v>
      </c>
      <c r="AB393" t="s">
        <v>157</v>
      </c>
      <c r="AC393" t="s">
        <v>311</v>
      </c>
      <c r="AD393" t="s">
        <v>159</v>
      </c>
      <c r="AE393" t="s">
        <v>160</v>
      </c>
      <c r="AF393" t="s">
        <v>162</v>
      </c>
      <c r="AG393" t="s">
        <v>163</v>
      </c>
      <c r="AH393" t="s">
        <v>164</v>
      </c>
      <c r="AI393" t="s">
        <v>312</v>
      </c>
      <c r="AJ393" t="s">
        <v>165</v>
      </c>
      <c r="AK393" t="s">
        <v>166</v>
      </c>
      <c r="AL393" t="s">
        <v>167</v>
      </c>
      <c r="AM393" t="s">
        <v>168</v>
      </c>
      <c r="AN393" t="s">
        <v>169</v>
      </c>
      <c r="AO393" t="s">
        <v>170</v>
      </c>
      <c r="AP393">
        <v>0</v>
      </c>
      <c r="AQ393">
        <v>0.44381687435004202</v>
      </c>
      <c r="AR393">
        <v>0</v>
      </c>
      <c r="AS393">
        <v>0</v>
      </c>
      <c r="AT393">
        <v>0</v>
      </c>
      <c r="AU393">
        <v>0</v>
      </c>
      <c r="AV393">
        <v>0.14651196012682591</v>
      </c>
      <c r="AW393">
        <v>0.86553661501210777</v>
      </c>
      <c r="AX393">
        <v>0</v>
      </c>
      <c r="AY393">
        <v>0</v>
      </c>
      <c r="AZ393">
        <v>0.52660469922020869</v>
      </c>
      <c r="BA393">
        <v>0</v>
      </c>
      <c r="BB393">
        <v>0.27333310444368158</v>
      </c>
      <c r="BC393">
        <v>0.0545595611422178</v>
      </c>
      <c r="BD393">
        <v>0.12911537942665649</v>
      </c>
      <c r="BE393">
        <v>0</v>
      </c>
      <c r="BF393">
        <v>0</v>
      </c>
      <c r="BG393">
        <v>0</v>
      </c>
      <c r="BH393">
        <v>0</v>
      </c>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row>
    <row r="394">
      <c r="A394" t="s">
        <v>405</v>
      </c>
      <c r="B394">
        <v>2010</v>
      </c>
      <c r="C394" t="s">
        <v>412</v>
      </c>
      <c r="D394">
        <v>144</v>
      </c>
      <c r="E394" t="s">
        <v>62</v>
      </c>
      <c r="F394" t="s">
        <v>198</v>
      </c>
      <c r="G394" t="s">
        <v>443</v>
      </c>
      <c r="H394">
        <v>0.052795924799866202</v>
      </c>
      <c r="I394">
        <v>0.055056574433682101</v>
      </c>
      <c r="J394">
        <v>0.070433545782508405</v>
      </c>
      <c r="K394">
        <v>0.053501959936150499</v>
      </c>
      <c r="L394">
        <v>0.056189538095069803</v>
      </c>
      <c r="M394">
        <v>0.094892762906283207</v>
      </c>
      <c r="N394">
        <v>0</v>
      </c>
      <c r="O394">
        <v>0</v>
      </c>
      <c r="P394">
        <v>0</v>
      </c>
      <c r="Q394">
        <v>0</v>
      </c>
      <c r="R394">
        <v>0.064227875692268094</v>
      </c>
      <c r="S394">
        <v>0</v>
      </c>
      <c r="T394">
        <v>0.15271413425106761</v>
      </c>
      <c r="U394">
        <v>0</v>
      </c>
      <c r="V394">
        <v>0.11283623504943401</v>
      </c>
      <c r="W394" t="s">
        <v>152</v>
      </c>
      <c r="X394" t="s">
        <v>310</v>
      </c>
      <c r="Y394" t="s">
        <v>154</v>
      </c>
      <c r="Z394" t="s">
        <v>155</v>
      </c>
      <c r="AA394" t="s">
        <v>156</v>
      </c>
      <c r="AB394" t="s">
        <v>157</v>
      </c>
      <c r="AC394" t="s">
        <v>311</v>
      </c>
      <c r="AD394" t="s">
        <v>159</v>
      </c>
      <c r="AE394" t="s">
        <v>160</v>
      </c>
      <c r="AF394" t="s">
        <v>162</v>
      </c>
      <c r="AG394" t="s">
        <v>163</v>
      </c>
      <c r="AH394" t="s">
        <v>164</v>
      </c>
      <c r="AI394" t="s">
        <v>312</v>
      </c>
      <c r="AJ394" t="s">
        <v>165</v>
      </c>
      <c r="AK394" t="s">
        <v>166</v>
      </c>
      <c r="AL394" t="s">
        <v>167</v>
      </c>
      <c r="AM394" t="s">
        <v>168</v>
      </c>
      <c r="AN394" t="s">
        <v>169</v>
      </c>
      <c r="AO394" t="s">
        <v>170</v>
      </c>
      <c r="AP394">
        <v>0</v>
      </c>
      <c r="AQ394">
        <v>0</v>
      </c>
      <c r="AR394">
        <v>0.024413110490272699</v>
      </c>
      <c r="AS394">
        <v>0</v>
      </c>
      <c r="AT394">
        <v>0</v>
      </c>
      <c r="AU394">
        <v>0.12592302076243489</v>
      </c>
      <c r="AV394">
        <v>0</v>
      </c>
      <c r="AW394">
        <v>0</v>
      </c>
      <c r="AX394">
        <v>0</v>
      </c>
      <c r="AY394">
        <v>0.25737951186389513</v>
      </c>
      <c r="AZ394">
        <v>0</v>
      </c>
      <c r="BA394">
        <v>0</v>
      </c>
      <c r="BB394">
        <v>0.91417746539614975</v>
      </c>
      <c r="BC394">
        <v>0.12879791487870351</v>
      </c>
      <c r="BD394">
        <v>0</v>
      </c>
      <c r="BE394">
        <v>0</v>
      </c>
      <c r="BF394">
        <v>0.1680975384609579</v>
      </c>
      <c r="BG394">
        <v>0</v>
      </c>
      <c r="BH394">
        <v>0.15274337183944131</v>
      </c>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row>
    <row r="395">
      <c r="A395" t="s">
        <v>405</v>
      </c>
      <c r="B395">
        <v>2010</v>
      </c>
      <c r="C395" t="s">
        <v>412</v>
      </c>
      <c r="D395">
        <v>145</v>
      </c>
      <c r="E395" t="s">
        <v>62</v>
      </c>
      <c r="F395" t="s">
        <v>318</v>
      </c>
      <c r="G395" t="s">
        <v>444</v>
      </c>
      <c r="H395">
        <v>0.28043498755363072</v>
      </c>
      <c r="I395">
        <v>0.27994000023919918</v>
      </c>
      <c r="J395">
        <v>0.17103395285623951</v>
      </c>
      <c r="K395">
        <v>0.090098377738199203</v>
      </c>
      <c r="L395">
        <v>0.0033489534324958</v>
      </c>
      <c r="M395">
        <v>0.19032009168514449</v>
      </c>
      <c r="N395">
        <v>0.011319266785234899</v>
      </c>
      <c r="O395">
        <v>0.018773884621214099</v>
      </c>
      <c r="P395">
        <v>0</v>
      </c>
      <c r="Q395">
        <v>0</v>
      </c>
      <c r="R395">
        <v>0.17130946912782541</v>
      </c>
      <c r="S395">
        <v>0.41676150690824137</v>
      </c>
      <c r="T395">
        <v>0.13585675229523941</v>
      </c>
      <c r="U395">
        <v>0.2063029153402251</v>
      </c>
      <c r="V395">
        <v>0.025491455183005999</v>
      </c>
      <c r="W395" t="s">
        <v>152</v>
      </c>
      <c r="X395" t="s">
        <v>310</v>
      </c>
      <c r="Y395" t="s">
        <v>154</v>
      </c>
      <c r="Z395" t="s">
        <v>155</v>
      </c>
      <c r="AA395" t="s">
        <v>156</v>
      </c>
      <c r="AB395" t="s">
        <v>157</v>
      </c>
      <c r="AC395" t="s">
        <v>311</v>
      </c>
      <c r="AD395" t="s">
        <v>159</v>
      </c>
      <c r="AE395" t="s">
        <v>160</v>
      </c>
      <c r="AF395" t="s">
        <v>162</v>
      </c>
      <c r="AG395" t="s">
        <v>163</v>
      </c>
      <c r="AH395" t="s">
        <v>164</v>
      </c>
      <c r="AI395" t="s">
        <v>312</v>
      </c>
      <c r="AJ395" t="s">
        <v>165</v>
      </c>
      <c r="AK395" t="s">
        <v>166</v>
      </c>
      <c r="AL395" t="s">
        <v>167</v>
      </c>
      <c r="AM395" t="s">
        <v>168</v>
      </c>
      <c r="AN395" t="s">
        <v>169</v>
      </c>
      <c r="AO395" t="s">
        <v>170</v>
      </c>
      <c r="AP395">
        <v>0</v>
      </c>
      <c r="AQ395">
        <v>0</v>
      </c>
      <c r="AR395">
        <v>0.27775751132046478</v>
      </c>
      <c r="AS395">
        <v>0</v>
      </c>
      <c r="AT395">
        <v>0.094060962557365999</v>
      </c>
      <c r="AU395">
        <v>0.92299853540927823</v>
      </c>
      <c r="AV395">
        <v>0.33607100884968572</v>
      </c>
      <c r="AW395">
        <v>0</v>
      </c>
      <c r="AX395">
        <v>0</v>
      </c>
      <c r="AY395">
        <v>1.160443481059642</v>
      </c>
      <c r="AZ395">
        <v>0</v>
      </c>
      <c r="BA395">
        <v>0</v>
      </c>
      <c r="BB395">
        <v>0.0680480783378032</v>
      </c>
      <c r="BC395">
        <v>0.029074802255751899</v>
      </c>
      <c r="BD395">
        <v>0.14622485263436821</v>
      </c>
      <c r="BE395">
        <v>0</v>
      </c>
      <c r="BF395">
        <v>0</v>
      </c>
      <c r="BG395">
        <v>0.82019973019332881</v>
      </c>
      <c r="BH395">
        <v>0</v>
      </c>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row>
    <row r="396">
      <c r="A396" t="s">
        <v>405</v>
      </c>
      <c r="B396">
        <v>2010</v>
      </c>
      <c r="C396" t="s">
        <v>412</v>
      </c>
      <c r="D396">
        <v>146</v>
      </c>
      <c r="E396" t="s">
        <v>62</v>
      </c>
      <c r="F396" t="s">
        <v>200</v>
      </c>
      <c r="G396" t="s">
        <v>445</v>
      </c>
      <c r="H396">
        <v>1.654454799752922</v>
      </c>
      <c r="I396">
        <v>2.449713578017497</v>
      </c>
      <c r="J396">
        <v>2.7548325987967379</v>
      </c>
      <c r="K396">
        <v>1.7851698034672809</v>
      </c>
      <c r="L396">
        <v>0.20270362396732031</v>
      </c>
      <c r="M396">
        <v>1.8237423138716049</v>
      </c>
      <c r="N396">
        <v>0.40405726440158007</v>
      </c>
      <c r="O396">
        <v>0.14354554701214939</v>
      </c>
      <c r="P396">
        <v>0</v>
      </c>
      <c r="Q396">
        <v>0</v>
      </c>
      <c r="R396">
        <v>1.5368219749742229</v>
      </c>
      <c r="S396">
        <v>1.946310575908788</v>
      </c>
      <c r="T396">
        <v>2.8780960373133162</v>
      </c>
      <c r="U396">
        <v>2.9732968251192018</v>
      </c>
      <c r="V396">
        <v>0.91589950116439689</v>
      </c>
      <c r="W396" t="s">
        <v>152</v>
      </c>
      <c r="X396" t="s">
        <v>310</v>
      </c>
      <c r="Y396" t="s">
        <v>154</v>
      </c>
      <c r="Z396" t="s">
        <v>155</v>
      </c>
      <c r="AA396" t="s">
        <v>156</v>
      </c>
      <c r="AB396" t="s">
        <v>157</v>
      </c>
      <c r="AC396" t="s">
        <v>311</v>
      </c>
      <c r="AD396" t="s">
        <v>159</v>
      </c>
      <c r="AE396" t="s">
        <v>160</v>
      </c>
      <c r="AF396" t="s">
        <v>162</v>
      </c>
      <c r="AG396" t="s">
        <v>163</v>
      </c>
      <c r="AH396" t="s">
        <v>164</v>
      </c>
      <c r="AI396" t="s">
        <v>312</v>
      </c>
      <c r="AJ396" t="s">
        <v>165</v>
      </c>
      <c r="AK396" t="s">
        <v>166</v>
      </c>
      <c r="AL396" t="s">
        <v>167</v>
      </c>
      <c r="AM396" t="s">
        <v>168</v>
      </c>
      <c r="AN396" t="s">
        <v>169</v>
      </c>
      <c r="AO396" t="s">
        <v>170</v>
      </c>
      <c r="AP396">
        <v>0.23400925814060961</v>
      </c>
      <c r="AQ396">
        <v>1.018449439143865</v>
      </c>
      <c r="AR396">
        <v>1.502925264772625</v>
      </c>
      <c r="AS396">
        <v>0.72056507752212051</v>
      </c>
      <c r="AT396">
        <v>0.31353654185788682</v>
      </c>
      <c r="AU396">
        <v>13.163722651942759</v>
      </c>
      <c r="AV396">
        <v>5.7779358982925846</v>
      </c>
      <c r="AW396">
        <v>0.27094537339235247</v>
      </c>
      <c r="AX396">
        <v>2.5421288647620282</v>
      </c>
      <c r="AY396">
        <v>2.9699438779923111</v>
      </c>
      <c r="AZ396">
        <v>15.529231547466701</v>
      </c>
      <c r="BA396">
        <v>0</v>
      </c>
      <c r="BB396">
        <v>1.284166994322828</v>
      </c>
      <c r="BC396">
        <v>1.216026108082966</v>
      </c>
      <c r="BD396">
        <v>0.1476100857436346</v>
      </c>
      <c r="BE396">
        <v>0.014795101946609801</v>
      </c>
      <c r="BF396">
        <v>0.12165594502266951</v>
      </c>
      <c r="BG396">
        <v>1.6539524617570081</v>
      </c>
      <c r="BH396">
        <v>0.1204935253044348</v>
      </c>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row>
    <row r="397">
      <c r="A397" t="s">
        <v>405</v>
      </c>
      <c r="B397">
        <v>2010</v>
      </c>
      <c r="C397" t="s">
        <v>412</v>
      </c>
      <c r="D397">
        <v>147</v>
      </c>
      <c r="E397" t="s">
        <v>62</v>
      </c>
      <c r="F397" t="s">
        <v>201</v>
      </c>
      <c r="G397" t="s">
        <v>446</v>
      </c>
      <c r="H397">
        <v>0.1097528948176872</v>
      </c>
      <c r="I397">
        <v>0.56654124922585603</v>
      </c>
      <c r="J397">
        <v>0.24186026228108429</v>
      </c>
      <c r="K397">
        <v>0.40560192016621027</v>
      </c>
      <c r="L397">
        <v>0</v>
      </c>
      <c r="M397">
        <v>0.20245468856172369</v>
      </c>
      <c r="N397">
        <v>0</v>
      </c>
      <c r="O397">
        <v>0</v>
      </c>
      <c r="P397">
        <v>0</v>
      </c>
      <c r="Q397">
        <v>0</v>
      </c>
      <c r="R397">
        <v>0.12770685118077321</v>
      </c>
      <c r="S397">
        <v>0.45327866379407072</v>
      </c>
      <c r="T397">
        <v>0.43553710730355422</v>
      </c>
      <c r="U397">
        <v>0.2762225234463318</v>
      </c>
      <c r="V397">
        <v>0.2741131120702433</v>
      </c>
      <c r="W397" t="s">
        <v>152</v>
      </c>
      <c r="X397" t="s">
        <v>310</v>
      </c>
      <c r="Y397" t="s">
        <v>154</v>
      </c>
      <c r="Z397" t="s">
        <v>155</v>
      </c>
      <c r="AA397" t="s">
        <v>156</v>
      </c>
      <c r="AB397" t="s">
        <v>157</v>
      </c>
      <c r="AC397" t="s">
        <v>311</v>
      </c>
      <c r="AD397" t="s">
        <v>159</v>
      </c>
      <c r="AE397" t="s">
        <v>160</v>
      </c>
      <c r="AF397" t="s">
        <v>162</v>
      </c>
      <c r="AG397" t="s">
        <v>163</v>
      </c>
      <c r="AH397" t="s">
        <v>164</v>
      </c>
      <c r="AI397" t="s">
        <v>312</v>
      </c>
      <c r="AJ397" t="s">
        <v>165</v>
      </c>
      <c r="AK397" t="s">
        <v>166</v>
      </c>
      <c r="AL397" t="s">
        <v>167</v>
      </c>
      <c r="AM397" t="s">
        <v>168</v>
      </c>
      <c r="AN397" t="s">
        <v>169</v>
      </c>
      <c r="AO397" t="s">
        <v>170</v>
      </c>
      <c r="AP397">
        <v>0</v>
      </c>
      <c r="AQ397">
        <v>0.58893747628315274</v>
      </c>
      <c r="AR397">
        <v>0.17472974479931799</v>
      </c>
      <c r="AS397">
        <v>0.36031129464259698</v>
      </c>
      <c r="AT397">
        <v>0</v>
      </c>
      <c r="AU397">
        <v>0.8278407291255454</v>
      </c>
      <c r="AV397">
        <v>1.0619261968747391</v>
      </c>
      <c r="AW397">
        <v>0</v>
      </c>
      <c r="AX397">
        <v>0.87143929543818577</v>
      </c>
      <c r="AY397">
        <v>0.93369811230257349</v>
      </c>
      <c r="AZ397">
        <v>0.14131887219758971</v>
      </c>
      <c r="BA397">
        <v>0.056848253722540099</v>
      </c>
      <c r="BB397">
        <v>0.077395798514583003</v>
      </c>
      <c r="BC397">
        <v>0.1465692299369846</v>
      </c>
      <c r="BD397">
        <v>0.43534626723059627</v>
      </c>
      <c r="BE397">
        <v>0.14637513490989049</v>
      </c>
      <c r="BF397">
        <v>0</v>
      </c>
      <c r="BG397">
        <v>0.13284292310437279</v>
      </c>
      <c r="BH397">
        <v>0</v>
      </c>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row>
    <row r="398">
      <c r="A398" t="s">
        <v>405</v>
      </c>
      <c r="B398">
        <v>2010</v>
      </c>
      <c r="C398" t="s">
        <v>412</v>
      </c>
      <c r="D398">
        <v>148</v>
      </c>
      <c r="E398" t="s">
        <v>62</v>
      </c>
      <c r="F398" t="s">
        <v>319</v>
      </c>
      <c r="G398" t="s">
        <v>214</v>
      </c>
      <c r="H398">
        <v>90.009638737350684</v>
      </c>
      <c r="I398">
        <v>78.436883186965417</v>
      </c>
      <c r="J398">
        <v>66.331684243153035</v>
      </c>
      <c r="K398">
        <v>36.490171202132117</v>
      </c>
      <c r="L398">
        <v>4.9926875758214218</v>
      </c>
      <c r="M398">
        <v>46.404522328185017</v>
      </c>
      <c r="N398">
        <v>7.5275871094490947</v>
      </c>
      <c r="O398">
        <v>1.726685769522754</v>
      </c>
      <c r="P398">
        <v>0.14454074738427339</v>
      </c>
      <c r="Q398">
        <v>0</v>
      </c>
      <c r="R398">
        <v>90.8324737610574</v>
      </c>
      <c r="S398">
        <v>82.244697552741357</v>
      </c>
      <c r="T398">
        <v>72.842115769782154</v>
      </c>
      <c r="U398">
        <v>55.025372946945303</v>
      </c>
      <c r="V398">
        <v>23.075330850772222</v>
      </c>
      <c r="W398" t="s">
        <v>152</v>
      </c>
      <c r="X398" t="s">
        <v>310</v>
      </c>
      <c r="Y398" t="s">
        <v>154</v>
      </c>
      <c r="Z398" t="s">
        <v>155</v>
      </c>
      <c r="AA398" t="s">
        <v>156</v>
      </c>
      <c r="AB398" t="s">
        <v>157</v>
      </c>
      <c r="AC398" t="s">
        <v>311</v>
      </c>
      <c r="AD398" t="s">
        <v>159</v>
      </c>
      <c r="AE398" t="s">
        <v>160</v>
      </c>
      <c r="AF398" t="s">
        <v>162</v>
      </c>
      <c r="AG398" t="s">
        <v>163</v>
      </c>
      <c r="AH398" t="s">
        <v>164</v>
      </c>
      <c r="AI398" t="s">
        <v>312</v>
      </c>
      <c r="AJ398" t="s">
        <v>165</v>
      </c>
      <c r="AK398" t="s">
        <v>166</v>
      </c>
      <c r="AL398" t="s">
        <v>167</v>
      </c>
      <c r="AM398" t="s">
        <v>168</v>
      </c>
      <c r="AN398" t="s">
        <v>169</v>
      </c>
      <c r="AO398" t="s">
        <v>170</v>
      </c>
      <c r="AP398">
        <v>53.684343922196078</v>
      </c>
      <c r="AQ398">
        <v>36.242159834800198</v>
      </c>
      <c r="AR398">
        <v>66.982757495027784</v>
      </c>
      <c r="AS398">
        <v>71.359341482327906</v>
      </c>
      <c r="AT398">
        <v>63.741452842910732</v>
      </c>
      <c r="AU398">
        <v>60.055232263950828</v>
      </c>
      <c r="AV398">
        <v>54.284907851654808</v>
      </c>
      <c r="AW398">
        <v>48.544983429526688</v>
      </c>
      <c r="AX398">
        <v>71.944398710186974</v>
      </c>
      <c r="AY398">
        <v>75.201686353537085</v>
      </c>
      <c r="AZ398">
        <v>51.690848686329083</v>
      </c>
      <c r="BA398">
        <v>1.736269481971829</v>
      </c>
      <c r="BB398">
        <v>39.075059368010933</v>
      </c>
      <c r="BC398">
        <v>82.757990387866172</v>
      </c>
      <c r="BD398">
        <v>77.164065103988804</v>
      </c>
      <c r="BE398">
        <v>60.889574767013698</v>
      </c>
      <c r="BF398">
        <v>59.127113242037296</v>
      </c>
      <c r="BG398">
        <v>71.431184242749353</v>
      </c>
      <c r="BH398">
        <v>65.593718726092504</v>
      </c>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row>
    <row r="399">
      <c r="A399" t="s">
        <v>405</v>
      </c>
      <c r="B399">
        <v>2010</v>
      </c>
      <c r="C399" t="s">
        <v>412</v>
      </c>
      <c r="D399">
        <v>149</v>
      </c>
      <c r="E399" t="s">
        <v>62</v>
      </c>
      <c r="F399" t="s">
        <v>203</v>
      </c>
      <c r="G399" t="s">
        <v>214</v>
      </c>
      <c r="H399">
        <v>0.18346295428374629</v>
      </c>
      <c r="I399">
        <v>0.14399656476722589</v>
      </c>
      <c r="J399">
        <v>0.1567990203660441</v>
      </c>
      <c r="K399">
        <v>0.22698584728703661</v>
      </c>
      <c r="L399">
        <v>0</v>
      </c>
      <c r="M399">
        <v>0</v>
      </c>
      <c r="N399">
        <v>0</v>
      </c>
      <c r="O399">
        <v>0</v>
      </c>
      <c r="P399">
        <v>0</v>
      </c>
      <c r="Q399">
        <v>0</v>
      </c>
      <c r="R399">
        <v>0.15988763551953691</v>
      </c>
      <c r="S399">
        <v>0.23843179948965079</v>
      </c>
      <c r="T399">
        <v>0.14699766995215491</v>
      </c>
      <c r="U399">
        <v>0.0437878256775526</v>
      </c>
      <c r="V399">
        <v>0.27629850107672382</v>
      </c>
      <c r="W399" t="s">
        <v>152</v>
      </c>
      <c r="X399" t="s">
        <v>310</v>
      </c>
      <c r="Y399" t="s">
        <v>154</v>
      </c>
      <c r="Z399" t="s">
        <v>155</v>
      </c>
      <c r="AA399" t="s">
        <v>156</v>
      </c>
      <c r="AB399" t="s">
        <v>157</v>
      </c>
      <c r="AC399" t="s">
        <v>311</v>
      </c>
      <c r="AD399" t="s">
        <v>159</v>
      </c>
      <c r="AE399" t="s">
        <v>160</v>
      </c>
      <c r="AF399" t="s">
        <v>162</v>
      </c>
      <c r="AG399" t="s">
        <v>163</v>
      </c>
      <c r="AH399" t="s">
        <v>164</v>
      </c>
      <c r="AI399" t="s">
        <v>312</v>
      </c>
      <c r="AJ399" t="s">
        <v>165</v>
      </c>
      <c r="AK399" t="s">
        <v>166</v>
      </c>
      <c r="AL399" t="s">
        <v>167</v>
      </c>
      <c r="AM399" t="s">
        <v>168</v>
      </c>
      <c r="AN399" t="s">
        <v>169</v>
      </c>
      <c r="AO399" t="s">
        <v>170</v>
      </c>
      <c r="AP399">
        <v>0</v>
      </c>
      <c r="AQ399">
        <v>0.13198819269721021</v>
      </c>
      <c r="AR399">
        <v>0</v>
      </c>
      <c r="AS399">
        <v>0</v>
      </c>
      <c r="AT399">
        <v>1.86517197248024</v>
      </c>
      <c r="AU399">
        <v>0.14394631757683829</v>
      </c>
      <c r="AV399">
        <v>0</v>
      </c>
      <c r="AW399">
        <v>0</v>
      </c>
      <c r="AX399">
        <v>0.73769912319079178</v>
      </c>
      <c r="AY399">
        <v>0</v>
      </c>
      <c r="AZ399">
        <v>0</v>
      </c>
      <c r="BA399">
        <v>0</v>
      </c>
      <c r="BB399">
        <v>0</v>
      </c>
      <c r="BC399">
        <v>0</v>
      </c>
      <c r="BD399">
        <v>0</v>
      </c>
      <c r="BE399">
        <v>0</v>
      </c>
      <c r="BF399">
        <v>0</v>
      </c>
      <c r="BG399">
        <v>0</v>
      </c>
      <c r="BH399">
        <v>0</v>
      </c>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row>
    <row r="400">
      <c r="A400" t="s">
        <v>405</v>
      </c>
      <c r="B400">
        <v>2010</v>
      </c>
      <c r="C400" t="s">
        <v>412</v>
      </c>
      <c r="D400">
        <v>150</v>
      </c>
      <c r="E400" t="s">
        <v>62</v>
      </c>
      <c r="F400" t="s">
        <v>204</v>
      </c>
      <c r="G400" t="s">
        <v>214</v>
      </c>
      <c r="H400">
        <v>0.1510165827266915</v>
      </c>
      <c r="I400">
        <v>0.73131130914324283</v>
      </c>
      <c r="J400">
        <v>0.72555996459915084</v>
      </c>
      <c r="K400">
        <v>0.088575133650663704</v>
      </c>
      <c r="L400">
        <v>0.0059286498107534004</v>
      </c>
      <c r="M400">
        <v>0.058552342305763998</v>
      </c>
      <c r="N400">
        <v>0.033461410996948403</v>
      </c>
      <c r="O400">
        <v>0</v>
      </c>
      <c r="P400">
        <v>0</v>
      </c>
      <c r="Q400">
        <v>0</v>
      </c>
      <c r="R400">
        <v>0.15705807771255381</v>
      </c>
      <c r="S400">
        <v>0.66373639977136123</v>
      </c>
      <c r="T400">
        <v>0.69391603217055542</v>
      </c>
      <c r="U400">
        <v>0.47078855870144543</v>
      </c>
      <c r="V400">
        <v>0.065689578400821097</v>
      </c>
      <c r="W400" t="s">
        <v>152</v>
      </c>
      <c r="X400" t="s">
        <v>310</v>
      </c>
      <c r="Y400" t="s">
        <v>154</v>
      </c>
      <c r="Z400" t="s">
        <v>155</v>
      </c>
      <c r="AA400" t="s">
        <v>156</v>
      </c>
      <c r="AB400" t="s">
        <v>157</v>
      </c>
      <c r="AC400" t="s">
        <v>311</v>
      </c>
      <c r="AD400" t="s">
        <v>159</v>
      </c>
      <c r="AE400" t="s">
        <v>160</v>
      </c>
      <c r="AF400" t="s">
        <v>162</v>
      </c>
      <c r="AG400" t="s">
        <v>163</v>
      </c>
      <c r="AH400" t="s">
        <v>164</v>
      </c>
      <c r="AI400" t="s">
        <v>312</v>
      </c>
      <c r="AJ400" t="s">
        <v>165</v>
      </c>
      <c r="AK400" t="s">
        <v>166</v>
      </c>
      <c r="AL400" t="s">
        <v>167</v>
      </c>
      <c r="AM400" t="s">
        <v>168</v>
      </c>
      <c r="AN400" t="s">
        <v>169</v>
      </c>
      <c r="AO400" t="s">
        <v>170</v>
      </c>
      <c r="AP400">
        <v>0</v>
      </c>
      <c r="AQ400">
        <v>0</v>
      </c>
      <c r="AR400">
        <v>0.11985086070556419</v>
      </c>
      <c r="AS400">
        <v>0</v>
      </c>
      <c r="AT400">
        <v>0.18812192511473211</v>
      </c>
      <c r="AU400">
        <v>0</v>
      </c>
      <c r="AV400">
        <v>5.6862053976388012</v>
      </c>
      <c r="AW400">
        <v>0</v>
      </c>
      <c r="AX400">
        <v>0</v>
      </c>
      <c r="AY400">
        <v>0</v>
      </c>
      <c r="AZ400">
        <v>0</v>
      </c>
      <c r="BA400">
        <v>0</v>
      </c>
      <c r="BB400">
        <v>0</v>
      </c>
      <c r="BC400">
        <v>0.051530988825380403</v>
      </c>
      <c r="BD400">
        <v>0</v>
      </c>
      <c r="BE400">
        <v>0</v>
      </c>
      <c r="BF400">
        <v>0</v>
      </c>
      <c r="BG400">
        <v>0.98332049775355623</v>
      </c>
      <c r="BH400">
        <v>0</v>
      </c>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row>
    <row r="401">
      <c r="A401" t="s">
        <v>405</v>
      </c>
      <c r="B401">
        <v>2010</v>
      </c>
      <c r="C401" t="s">
        <v>412</v>
      </c>
      <c r="D401">
        <v>151</v>
      </c>
      <c r="E401" t="s">
        <v>62</v>
      </c>
      <c r="F401" t="s">
        <v>205</v>
      </c>
      <c r="G401" t="s">
        <v>214</v>
      </c>
      <c r="H401">
        <v>0.61529272964417525</v>
      </c>
      <c r="I401">
        <v>0.9696001366446938</v>
      </c>
      <c r="J401">
        <v>1.117434333267374</v>
      </c>
      <c r="K401">
        <v>1.867359206660254</v>
      </c>
      <c r="L401">
        <v>0.46174601214819089</v>
      </c>
      <c r="M401">
        <v>0.35808436469872118</v>
      </c>
      <c r="N401">
        <v>1.2022820168142201</v>
      </c>
      <c r="O401">
        <v>0.52949622470464852</v>
      </c>
      <c r="P401">
        <v>0</v>
      </c>
      <c r="Q401">
        <v>0</v>
      </c>
      <c r="R401">
        <v>0.68261424850778407</v>
      </c>
      <c r="S401">
        <v>0.95396104621607303</v>
      </c>
      <c r="T401">
        <v>1.189393004398156</v>
      </c>
      <c r="U401">
        <v>1.504827052408354</v>
      </c>
      <c r="V401">
        <v>1.339560101164335</v>
      </c>
      <c r="W401" t="s">
        <v>152</v>
      </c>
      <c r="X401" t="s">
        <v>310</v>
      </c>
      <c r="Y401" t="s">
        <v>154</v>
      </c>
      <c r="Z401" t="s">
        <v>155</v>
      </c>
      <c r="AA401" t="s">
        <v>156</v>
      </c>
      <c r="AB401" t="s">
        <v>157</v>
      </c>
      <c r="AC401" t="s">
        <v>311</v>
      </c>
      <c r="AD401" t="s">
        <v>159</v>
      </c>
      <c r="AE401" t="s">
        <v>160</v>
      </c>
      <c r="AF401" t="s">
        <v>162</v>
      </c>
      <c r="AG401" t="s">
        <v>163</v>
      </c>
      <c r="AH401" t="s">
        <v>164</v>
      </c>
      <c r="AI401" t="s">
        <v>312</v>
      </c>
      <c r="AJ401" t="s">
        <v>165</v>
      </c>
      <c r="AK401" t="s">
        <v>166</v>
      </c>
      <c r="AL401" t="s">
        <v>167</v>
      </c>
      <c r="AM401" t="s">
        <v>168</v>
      </c>
      <c r="AN401" t="s">
        <v>169</v>
      </c>
      <c r="AO401" t="s">
        <v>170</v>
      </c>
      <c r="AP401">
        <v>0</v>
      </c>
      <c r="AQ401">
        <v>0</v>
      </c>
      <c r="AR401">
        <v>0</v>
      </c>
      <c r="AS401">
        <v>3.7137909853822171</v>
      </c>
      <c r="AT401">
        <v>0</v>
      </c>
      <c r="AU401">
        <v>0.14916396322907191</v>
      </c>
      <c r="AV401">
        <v>1.3577211136553919</v>
      </c>
      <c r="AW401">
        <v>1.228528650841499</v>
      </c>
      <c r="AX401">
        <v>0.067727285527683506</v>
      </c>
      <c r="AY401">
        <v>0</v>
      </c>
      <c r="AZ401">
        <v>0</v>
      </c>
      <c r="BA401">
        <v>0.16887523123603809</v>
      </c>
      <c r="BB401">
        <v>8.3436523328450036</v>
      </c>
      <c r="BC401">
        <v>0</v>
      </c>
      <c r="BD401">
        <v>0.21916813927143131</v>
      </c>
      <c r="BE401">
        <v>7.5831280108100536</v>
      </c>
      <c r="BF401">
        <v>1.067971916496504</v>
      </c>
      <c r="BG401">
        <v>2.257710345086049</v>
      </c>
      <c r="BH401">
        <v>0.85176719820219038</v>
      </c>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row>
    <row r="402">
      <c r="A402" t="s">
        <v>405</v>
      </c>
      <c r="B402">
        <v>2010</v>
      </c>
      <c r="C402" t="s">
        <v>412</v>
      </c>
      <c r="D402">
        <v>152</v>
      </c>
      <c r="E402" t="s">
        <v>62</v>
      </c>
      <c r="F402" t="s">
        <v>320</v>
      </c>
      <c r="G402" t="s">
        <v>214</v>
      </c>
      <c r="H402">
        <v>0.37566881500347471</v>
      </c>
      <c r="I402">
        <v>0.20870196377224501</v>
      </c>
      <c r="J402">
        <v>0.3607061889413592</v>
      </c>
      <c r="K402">
        <v>0.34403255748153572</v>
      </c>
      <c r="L402">
        <v>0.1379179029635981</v>
      </c>
      <c r="M402">
        <v>0.59409186315767226</v>
      </c>
      <c r="N402">
        <v>0.31926907375408148</v>
      </c>
      <c r="O402">
        <v>0.060998314418809901</v>
      </c>
      <c r="P402">
        <v>0</v>
      </c>
      <c r="Q402">
        <v>0</v>
      </c>
      <c r="R402">
        <v>0.34350768028911821</v>
      </c>
      <c r="S402">
        <v>0.25590519202963519</v>
      </c>
      <c r="T402">
        <v>0.35452352917960261</v>
      </c>
      <c r="U402">
        <v>0.40795200245118363</v>
      </c>
      <c r="V402">
        <v>0.16353598349976711</v>
      </c>
      <c r="W402" t="s">
        <v>152</v>
      </c>
      <c r="X402" t="s">
        <v>310</v>
      </c>
      <c r="Y402" t="s">
        <v>154</v>
      </c>
      <c r="Z402" t="s">
        <v>155</v>
      </c>
      <c r="AA402" t="s">
        <v>156</v>
      </c>
      <c r="AB402" t="s">
        <v>157</v>
      </c>
      <c r="AC402" t="s">
        <v>311</v>
      </c>
      <c r="AD402" t="s">
        <v>159</v>
      </c>
      <c r="AE402" t="s">
        <v>160</v>
      </c>
      <c r="AF402" t="s">
        <v>162</v>
      </c>
      <c r="AG402" t="s">
        <v>163</v>
      </c>
      <c r="AH402" t="s">
        <v>164</v>
      </c>
      <c r="AI402" t="s">
        <v>312</v>
      </c>
      <c r="AJ402" t="s">
        <v>165</v>
      </c>
      <c r="AK402" t="s">
        <v>166</v>
      </c>
      <c r="AL402" t="s">
        <v>167</v>
      </c>
      <c r="AM402" t="s">
        <v>168</v>
      </c>
      <c r="AN402" t="s">
        <v>169</v>
      </c>
      <c r="AO402" t="s">
        <v>170</v>
      </c>
      <c r="AP402">
        <v>0</v>
      </c>
      <c r="AQ402">
        <v>1.060412523748661</v>
      </c>
      <c r="AR402">
        <v>0</v>
      </c>
      <c r="AS402">
        <v>0.030016058963738799</v>
      </c>
      <c r="AT402">
        <v>0.27934495802231502</v>
      </c>
      <c r="AU402">
        <v>0.26730952376459599</v>
      </c>
      <c r="AV402">
        <v>0</v>
      </c>
      <c r="AW402">
        <v>0.31653373902976661</v>
      </c>
      <c r="AX402">
        <v>0.70963628969122949</v>
      </c>
      <c r="AY402">
        <v>0.53814721356265294</v>
      </c>
      <c r="AZ402">
        <v>0.17160158578957249</v>
      </c>
      <c r="BA402">
        <v>0.064800507934008003</v>
      </c>
      <c r="BB402">
        <v>0.91314798295529953</v>
      </c>
      <c r="BC402">
        <v>1.036226520447143</v>
      </c>
      <c r="BD402">
        <v>0</v>
      </c>
      <c r="BE402">
        <v>0.1842961930824922</v>
      </c>
      <c r="BF402">
        <v>0.51831797409007252</v>
      </c>
      <c r="BG402">
        <v>0.46632955633263612</v>
      </c>
      <c r="BH402">
        <v>0.15104219967232299</v>
      </c>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row>
    <row r="403">
      <c r="A403" t="s">
        <v>405</v>
      </c>
      <c r="B403">
        <v>2010</v>
      </c>
      <c r="C403" t="s">
        <v>412</v>
      </c>
      <c r="D403">
        <v>153</v>
      </c>
      <c r="E403" t="s">
        <v>193</v>
      </c>
      <c r="F403" t="s">
        <v>49</v>
      </c>
      <c r="G403" t="s">
        <v>214</v>
      </c>
      <c r="H403">
        <v>2.6660269027943371</v>
      </c>
      <c r="I403">
        <v>6.0056138791426514</v>
      </c>
      <c r="J403">
        <v>7.3469132326946269</v>
      </c>
      <c r="K403">
        <v>11.532798440577849</v>
      </c>
      <c r="L403">
        <v>7.5546949164729966</v>
      </c>
      <c r="M403">
        <v>13.54789624253376</v>
      </c>
      <c r="N403">
        <v>14.38587444275004</v>
      </c>
      <c r="O403">
        <v>9.4966164902992514</v>
      </c>
      <c r="P403">
        <v>2.3273757479325718</v>
      </c>
      <c r="Q403">
        <v>0.58092634721869896</v>
      </c>
      <c r="R403">
        <v>2.585742326144127</v>
      </c>
      <c r="S403">
        <v>5.0711015187149968</v>
      </c>
      <c r="T403">
        <v>6.0531734981061991</v>
      </c>
      <c r="U403">
        <v>9.1371045012721215</v>
      </c>
      <c r="V403">
        <v>11.12891397036883</v>
      </c>
      <c r="W403" t="s">
        <v>152</v>
      </c>
      <c r="X403" t="s">
        <v>310</v>
      </c>
      <c r="Y403" t="s">
        <v>154</v>
      </c>
      <c r="Z403" t="s">
        <v>155</v>
      </c>
      <c r="AA403" t="s">
        <v>156</v>
      </c>
      <c r="AB403" t="s">
        <v>157</v>
      </c>
      <c r="AC403" t="s">
        <v>311</v>
      </c>
      <c r="AD403" t="s">
        <v>159</v>
      </c>
      <c r="AE403" t="s">
        <v>160</v>
      </c>
      <c r="AF403" t="s">
        <v>162</v>
      </c>
      <c r="AG403" t="s">
        <v>163</v>
      </c>
      <c r="AH403" t="s">
        <v>164</v>
      </c>
      <c r="AI403" t="s">
        <v>312</v>
      </c>
      <c r="AJ403" t="s">
        <v>165</v>
      </c>
      <c r="AK403" t="s">
        <v>166</v>
      </c>
      <c r="AL403" t="s">
        <v>167</v>
      </c>
      <c r="AM403" t="s">
        <v>168</v>
      </c>
      <c r="AN403" t="s">
        <v>169</v>
      </c>
      <c r="AO403" t="s">
        <v>170</v>
      </c>
      <c r="AP403">
        <v>8.0560506023239089</v>
      </c>
      <c r="AQ403">
        <v>13.06997118961189</v>
      </c>
      <c r="AR403">
        <v>6.4848898414138283</v>
      </c>
      <c r="AS403">
        <v>4.0350595139263881</v>
      </c>
      <c r="AT403">
        <v>5.8157895221982798</v>
      </c>
      <c r="AU403">
        <v>11.4691356504563</v>
      </c>
      <c r="AV403">
        <v>4.1749271099310636</v>
      </c>
      <c r="AW403">
        <v>9.1107709058247934</v>
      </c>
      <c r="AX403">
        <v>3.713269346023242</v>
      </c>
      <c r="AY403">
        <v>3.719737438293949</v>
      </c>
      <c r="AZ403">
        <v>5.443560863111788</v>
      </c>
      <c r="BA403">
        <v>6.9840727415368713</v>
      </c>
      <c r="BB403">
        <v>6.9374197109350551</v>
      </c>
      <c r="BC403">
        <v>2.788493621895225</v>
      </c>
      <c r="BD403">
        <v>2.1205054389705582</v>
      </c>
      <c r="BE403">
        <v>4.7166271027898166</v>
      </c>
      <c r="BF403">
        <v>7.5179148909127402</v>
      </c>
      <c r="BG403">
        <v>2.7207331771035328</v>
      </c>
      <c r="BH403">
        <v>11.459804098740319</v>
      </c>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row>
    <row r="404">
      <c r="A404" t="s">
        <v>405</v>
      </c>
      <c r="B404">
        <v>2010</v>
      </c>
      <c r="C404" t="s">
        <v>412</v>
      </c>
      <c r="D404">
        <v>154</v>
      </c>
      <c r="E404" t="s">
        <v>193</v>
      </c>
      <c r="F404" t="s">
        <v>48</v>
      </c>
      <c r="G404" t="s">
        <v>214</v>
      </c>
      <c r="H404">
        <v>6.0663344116885192</v>
      </c>
      <c r="I404">
        <v>13.07483079643003</v>
      </c>
      <c r="J404">
        <v>23.712868849869519</v>
      </c>
      <c r="K404">
        <v>49.05061833765695</v>
      </c>
      <c r="L404">
        <v>86.402935896653503</v>
      </c>
      <c r="M404">
        <v>38.311189727202013</v>
      </c>
      <c r="N404">
        <v>75.843536300996774</v>
      </c>
      <c r="O404">
        <v>88.186203201054397</v>
      </c>
      <c r="P404">
        <v>97.492506951092125</v>
      </c>
      <c r="Q404">
        <v>99.419073652781307</v>
      </c>
      <c r="R404">
        <v>5.270897055108148</v>
      </c>
      <c r="S404">
        <v>10.34969491176194</v>
      </c>
      <c r="T404">
        <v>18.340388242352741</v>
      </c>
      <c r="U404">
        <v>32.983120973169363</v>
      </c>
      <c r="V404">
        <v>63.48294367342374</v>
      </c>
      <c r="W404" t="s">
        <v>152</v>
      </c>
      <c r="X404" t="s">
        <v>310</v>
      </c>
      <c r="Y404" t="s">
        <v>154</v>
      </c>
      <c r="Z404" t="s">
        <v>155</v>
      </c>
      <c r="AA404" t="s">
        <v>156</v>
      </c>
      <c r="AB404" t="s">
        <v>157</v>
      </c>
      <c r="AC404" t="s">
        <v>311</v>
      </c>
      <c r="AD404" t="s">
        <v>159</v>
      </c>
      <c r="AE404" t="s">
        <v>160</v>
      </c>
      <c r="AF404" t="s">
        <v>162</v>
      </c>
      <c r="AG404" t="s">
        <v>163</v>
      </c>
      <c r="AH404" t="s">
        <v>164</v>
      </c>
      <c r="AI404" t="s">
        <v>312</v>
      </c>
      <c r="AJ404" t="s">
        <v>165</v>
      </c>
      <c r="AK404" t="s">
        <v>166</v>
      </c>
      <c r="AL404" t="s">
        <v>167</v>
      </c>
      <c r="AM404" t="s">
        <v>168</v>
      </c>
      <c r="AN404" t="s">
        <v>169</v>
      </c>
      <c r="AO404" t="s">
        <v>170</v>
      </c>
      <c r="AP404">
        <v>38.259605475480328</v>
      </c>
      <c r="AQ404">
        <v>48.594702101206039</v>
      </c>
      <c r="AR404">
        <v>26.221497360669581</v>
      </c>
      <c r="AS404">
        <v>20.501480664757281</v>
      </c>
      <c r="AT404">
        <v>29.975290751753871</v>
      </c>
      <c r="AU404">
        <v>27.231317869473571</v>
      </c>
      <c r="AV404">
        <v>33.287800370118347</v>
      </c>
      <c r="AW404">
        <v>39.933646659765436</v>
      </c>
      <c r="AX404">
        <v>22.693529073132591</v>
      </c>
      <c r="AY404">
        <v>19.598983857180581</v>
      </c>
      <c r="AZ404">
        <v>42.026065293351692</v>
      </c>
      <c r="BA404">
        <v>90.840388971688739</v>
      </c>
      <c r="BB404">
        <v>44.379991702295527</v>
      </c>
      <c r="BC404">
        <v>13.164629689886929</v>
      </c>
      <c r="BD404">
        <v>19.93179967111212</v>
      </c>
      <c r="BE404">
        <v>26.466158216760491</v>
      </c>
      <c r="BF404">
        <v>31.768681976463551</v>
      </c>
      <c r="BG404">
        <v>21.963288179917079</v>
      </c>
      <c r="BH404">
        <v>21.94366777729266</v>
      </c>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row>
    <row r="405">
      <c r="A405" t="s">
        <v>405</v>
      </c>
      <c r="B405">
        <v>2010</v>
      </c>
      <c r="C405" t="s">
        <v>412</v>
      </c>
      <c r="D405">
        <v>155</v>
      </c>
      <c r="E405" t="s">
        <v>193</v>
      </c>
      <c r="F405" t="s">
        <v>191</v>
      </c>
      <c r="G405" t="s">
        <v>214</v>
      </c>
      <c r="H405">
        <v>91.26763868551717</v>
      </c>
      <c r="I405">
        <v>80.919555324427151</v>
      </c>
      <c r="J405">
        <v>68.940217917435461</v>
      </c>
      <c r="K405">
        <v>39.416583221765251</v>
      </c>
      <c r="L405">
        <v>6.0423691868735956</v>
      </c>
      <c r="M405">
        <v>48.14091403026454</v>
      </c>
      <c r="N405">
        <v>9.7705892562532402</v>
      </c>
      <c r="O405">
        <v>2.3171803086462122</v>
      </c>
      <c r="P405">
        <v>0.18011730097530221</v>
      </c>
      <c r="Q405">
        <v>0</v>
      </c>
      <c r="R405">
        <v>92.143360618747664</v>
      </c>
      <c r="S405">
        <v>84.579203569522946</v>
      </c>
      <c r="T405">
        <v>75.606438259540894</v>
      </c>
      <c r="U405">
        <v>57.87977452555846</v>
      </c>
      <c r="V405">
        <v>25.388142356207819</v>
      </c>
      <c r="W405" t="s">
        <v>152</v>
      </c>
      <c r="X405" t="s">
        <v>310</v>
      </c>
      <c r="Y405" t="s">
        <v>154</v>
      </c>
      <c r="Z405" t="s">
        <v>155</v>
      </c>
      <c r="AA405" t="s">
        <v>156</v>
      </c>
      <c r="AB405" t="s">
        <v>157</v>
      </c>
      <c r="AC405" t="s">
        <v>311</v>
      </c>
      <c r="AD405" t="s">
        <v>159</v>
      </c>
      <c r="AE405" t="s">
        <v>160</v>
      </c>
      <c r="AF405" t="s">
        <v>162</v>
      </c>
      <c r="AG405" t="s">
        <v>163</v>
      </c>
      <c r="AH405" t="s">
        <v>164</v>
      </c>
      <c r="AI405" t="s">
        <v>312</v>
      </c>
      <c r="AJ405" t="s">
        <v>165</v>
      </c>
      <c r="AK405" t="s">
        <v>166</v>
      </c>
      <c r="AL405" t="s">
        <v>167</v>
      </c>
      <c r="AM405" t="s">
        <v>168</v>
      </c>
      <c r="AN405" t="s">
        <v>169</v>
      </c>
      <c r="AO405" t="s">
        <v>170</v>
      </c>
      <c r="AP405">
        <v>53.684343922196078</v>
      </c>
      <c r="AQ405">
        <v>38.33532670918207</v>
      </c>
      <c r="AR405">
        <v>67.293612797916751</v>
      </c>
      <c r="AS405">
        <v>75.463459821316476</v>
      </c>
      <c r="AT405">
        <v>64.208919726047782</v>
      </c>
      <c r="AU405">
        <v>61.299546480070042</v>
      </c>
      <c r="AV405">
        <v>62.537272519950591</v>
      </c>
      <c r="AW405">
        <v>50.955582434410047</v>
      </c>
      <c r="AX405">
        <v>73.593201580844095</v>
      </c>
      <c r="AY405">
        <v>76.681278704525269</v>
      </c>
      <c r="AZ405">
        <v>52.530373843536459</v>
      </c>
      <c r="BA405">
        <v>2.175538286774489</v>
      </c>
      <c r="BB405">
        <v>48.682588586769462</v>
      </c>
      <c r="BC405">
        <v>84.046876688217907</v>
      </c>
      <c r="BD405">
        <v>77.947694889917472</v>
      </c>
      <c r="BE405">
        <v>68.817214680449538</v>
      </c>
      <c r="BF405">
        <v>60.713403132623867</v>
      </c>
      <c r="BG405">
        <v>75.315978642979275</v>
      </c>
      <c r="BH405">
        <v>66.596528123967019</v>
      </c>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row>
    <row r="406">
      <c r="A406" t="s">
        <v>405</v>
      </c>
      <c r="B406">
        <v>2010</v>
      </c>
      <c r="C406" t="s">
        <v>412</v>
      </c>
      <c r="D406">
        <v>156</v>
      </c>
      <c r="E406" t="s">
        <v>206</v>
      </c>
      <c r="F406" t="s">
        <v>49</v>
      </c>
      <c r="G406" t="s">
        <v>214</v>
      </c>
      <c r="H406">
        <v>28.681211274421489</v>
      </c>
      <c r="I406">
        <v>29.439888019887661</v>
      </c>
      <c r="J406">
        <v>23.59202222458174</v>
      </c>
      <c r="K406">
        <v>19.20800896090622</v>
      </c>
      <c r="L406">
        <v>8.2022021986093243</v>
      </c>
      <c r="M406">
        <v>26.563412414375829</v>
      </c>
      <c r="N406">
        <v>15.93942265098101</v>
      </c>
      <c r="O406">
        <v>9.7022681197557752</v>
      </c>
      <c r="P406">
        <v>2.330744623631186</v>
      </c>
      <c r="Q406">
        <v>0.58092634721869896</v>
      </c>
      <c r="R406">
        <v>30.505611098982499</v>
      </c>
      <c r="S406">
        <v>30.517880451549299</v>
      </c>
      <c r="T406">
        <v>24.62367830680029</v>
      </c>
      <c r="U406">
        <v>21.738836706941662</v>
      </c>
      <c r="V406">
        <v>15.01606484088825</v>
      </c>
      <c r="W406" t="s">
        <v>152</v>
      </c>
      <c r="X406" t="s">
        <v>310</v>
      </c>
      <c r="Y406" t="s">
        <v>154</v>
      </c>
      <c r="Z406" t="s">
        <v>155</v>
      </c>
      <c r="AA406" t="s">
        <v>156</v>
      </c>
      <c r="AB406" t="s">
        <v>157</v>
      </c>
      <c r="AC406" t="s">
        <v>311</v>
      </c>
      <c r="AD406" t="s">
        <v>159</v>
      </c>
      <c r="AE406" t="s">
        <v>160</v>
      </c>
      <c r="AF406" t="s">
        <v>162</v>
      </c>
      <c r="AG406" t="s">
        <v>163</v>
      </c>
      <c r="AH406" t="s">
        <v>164</v>
      </c>
      <c r="AI406" t="s">
        <v>312</v>
      </c>
      <c r="AJ406" t="s">
        <v>165</v>
      </c>
      <c r="AK406" t="s">
        <v>166</v>
      </c>
      <c r="AL406" t="s">
        <v>167</v>
      </c>
      <c r="AM406" t="s">
        <v>168</v>
      </c>
      <c r="AN406" t="s">
        <v>169</v>
      </c>
      <c r="AO406" t="s">
        <v>170</v>
      </c>
      <c r="AP406">
        <v>17.39379571519142</v>
      </c>
      <c r="AQ406">
        <v>20.699171870522179</v>
      </c>
      <c r="AR406">
        <v>19.88913608012248</v>
      </c>
      <c r="AS406">
        <v>15.297025492464559</v>
      </c>
      <c r="AT406">
        <v>16.039775385929069</v>
      </c>
      <c r="AU406">
        <v>29.381683357815739</v>
      </c>
      <c r="AV406">
        <v>13.635084895608349</v>
      </c>
      <c r="AW406">
        <v>18.687824726617428</v>
      </c>
      <c r="AX406">
        <v>15.243733669646369</v>
      </c>
      <c r="AY406">
        <v>16.655742041370619</v>
      </c>
      <c r="AZ406">
        <v>12.35824973112811</v>
      </c>
      <c r="BA406">
        <v>7.1731306602080647</v>
      </c>
      <c r="BB406">
        <v>15.28096644428182</v>
      </c>
      <c r="BC406">
        <v>16.17267177448301</v>
      </c>
      <c r="BD406">
        <v>10.52433889093046</v>
      </c>
      <c r="BE406">
        <v>12.051445345331519</v>
      </c>
      <c r="BF406">
        <v>18.81213338475343</v>
      </c>
      <c r="BG406">
        <v>12.56319365344295</v>
      </c>
      <c r="BH406">
        <v>35.958210363517701</v>
      </c>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row>
    <row r="407">
      <c r="A407" t="s">
        <v>405</v>
      </c>
      <c r="B407">
        <v>2010</v>
      </c>
      <c r="C407" t="s">
        <v>412</v>
      </c>
      <c r="D407">
        <v>157</v>
      </c>
      <c r="E407" t="s">
        <v>206</v>
      </c>
      <c r="F407" t="s">
        <v>48</v>
      </c>
      <c r="G407" t="s">
        <v>214</v>
      </c>
      <c r="H407">
        <v>71.318788725578543</v>
      </c>
      <c r="I407">
        <v>70.560111980112254</v>
      </c>
      <c r="J407">
        <v>76.407977775418061</v>
      </c>
      <c r="K407">
        <v>80.791991039094086</v>
      </c>
      <c r="L407">
        <v>91.797797801390701</v>
      </c>
      <c r="M407">
        <v>73.436587585624295</v>
      </c>
      <c r="N407">
        <v>84.060577349018956</v>
      </c>
      <c r="O407">
        <v>90.297731880244129</v>
      </c>
      <c r="P407">
        <v>97.66925537636881</v>
      </c>
      <c r="Q407">
        <v>99.419073652781307</v>
      </c>
      <c r="R407">
        <v>69.494388901017615</v>
      </c>
      <c r="S407">
        <v>69.482119548450655</v>
      </c>
      <c r="T407">
        <v>75.376321693199728</v>
      </c>
      <c r="U407">
        <v>78.261163293058274</v>
      </c>
      <c r="V407">
        <v>84.983935159111923</v>
      </c>
      <c r="W407" t="s">
        <v>152</v>
      </c>
      <c r="X407" t="s">
        <v>310</v>
      </c>
      <c r="Y407" t="s">
        <v>154</v>
      </c>
      <c r="Z407" t="s">
        <v>155</v>
      </c>
      <c r="AA407" t="s">
        <v>156</v>
      </c>
      <c r="AB407" t="s">
        <v>157</v>
      </c>
      <c r="AC407" t="s">
        <v>311</v>
      </c>
      <c r="AD407" t="s">
        <v>159</v>
      </c>
      <c r="AE407" t="s">
        <v>160</v>
      </c>
      <c r="AF407" t="s">
        <v>162</v>
      </c>
      <c r="AG407" t="s">
        <v>163</v>
      </c>
      <c r="AH407" t="s">
        <v>164</v>
      </c>
      <c r="AI407" t="s">
        <v>312</v>
      </c>
      <c r="AJ407" t="s">
        <v>165</v>
      </c>
      <c r="AK407" t="s">
        <v>166</v>
      </c>
      <c r="AL407" t="s">
        <v>167</v>
      </c>
      <c r="AM407" t="s">
        <v>168</v>
      </c>
      <c r="AN407" t="s">
        <v>169</v>
      </c>
      <c r="AO407" t="s">
        <v>170</v>
      </c>
      <c r="AP407">
        <v>82.60620428480857</v>
      </c>
      <c r="AQ407">
        <v>79.300828129477779</v>
      </c>
      <c r="AR407">
        <v>80.110863919877445</v>
      </c>
      <c r="AS407">
        <v>84.702974507535444</v>
      </c>
      <c r="AT407">
        <v>83.960224614070881</v>
      </c>
      <c r="AU407">
        <v>70.618316642184141</v>
      </c>
      <c r="AV407">
        <v>86.364915104391642</v>
      </c>
      <c r="AW407">
        <v>81.312175273382508</v>
      </c>
      <c r="AX407">
        <v>84.75626633035354</v>
      </c>
      <c r="AY407">
        <v>83.344257958629342</v>
      </c>
      <c r="AZ407">
        <v>87.641750268871874</v>
      </c>
      <c r="BA407">
        <v>92.826869339792026</v>
      </c>
      <c r="BB407">
        <v>84.71903355571817</v>
      </c>
      <c r="BC407">
        <v>83.827328225516922</v>
      </c>
      <c r="BD407">
        <v>89.47566110906952</v>
      </c>
      <c r="BE407">
        <v>87.948554654668584</v>
      </c>
      <c r="BF407">
        <v>81.18786661524652</v>
      </c>
      <c r="BG407">
        <v>87.436806346557091</v>
      </c>
      <c r="BH407">
        <v>64.041789636482406</v>
      </c>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row>
    <row r="408">
      <c r="A408" t="s">
        <v>405</v>
      </c>
      <c r="B408">
        <v>2010</v>
      </c>
      <c r="C408" t="s">
        <v>412</v>
      </c>
      <c r="D408">
        <v>161</v>
      </c>
      <c r="E408" t="s">
        <v>18</v>
      </c>
      <c r="F408" t="s">
        <v>14</v>
      </c>
      <c r="G408" t="s">
        <v>214</v>
      </c>
      <c r="H408">
        <v>1316.4862230000001</v>
      </c>
      <c r="I408">
        <v>2877.6339079999998</v>
      </c>
      <c r="J408">
        <v>4682.3318119999994</v>
      </c>
      <c r="K408">
        <v>9142.316051999991</v>
      </c>
      <c r="L408">
        <v>14157.56743799992</v>
      </c>
      <c r="M408">
        <v>1392.019323999999</v>
      </c>
      <c r="N408">
        <v>2421.8601710000021</v>
      </c>
      <c r="O408">
        <v>2623.570410000003</v>
      </c>
      <c r="P408">
        <v>2682.4773149999919</v>
      </c>
      <c r="Q408">
        <v>2680.6026399999978</v>
      </c>
      <c r="R408">
        <v>973.63972399999966</v>
      </c>
      <c r="S408">
        <v>1911.441249</v>
      </c>
      <c r="T408">
        <v>3023.1878390000002</v>
      </c>
      <c r="U408">
        <v>5220.6932580000057</v>
      </c>
      <c r="V408">
        <v>9246.8435029999964</v>
      </c>
      <c r="W408" t="s">
        <v>152</v>
      </c>
      <c r="X408" t="s">
        <v>310</v>
      </c>
      <c r="Y408" t="s">
        <v>154</v>
      </c>
      <c r="Z408" t="s">
        <v>155</v>
      </c>
      <c r="AA408" t="s">
        <v>156</v>
      </c>
      <c r="AB408" t="s">
        <v>157</v>
      </c>
      <c r="AC408" t="s">
        <v>311</v>
      </c>
      <c r="AD408" t="s">
        <v>159</v>
      </c>
      <c r="AE408" t="s">
        <v>160</v>
      </c>
      <c r="AF408" t="s">
        <v>162</v>
      </c>
      <c r="AG408" t="s">
        <v>163</v>
      </c>
      <c r="AH408" t="s">
        <v>164</v>
      </c>
      <c r="AI408" t="s">
        <v>312</v>
      </c>
      <c r="AJ408" t="s">
        <v>165</v>
      </c>
      <c r="AK408" t="s">
        <v>166</v>
      </c>
      <c r="AL408" t="s">
        <v>167</v>
      </c>
      <c r="AM408" t="s">
        <v>168</v>
      </c>
      <c r="AN408" t="s">
        <v>169</v>
      </c>
      <c r="AO408" t="s">
        <v>170</v>
      </c>
      <c r="AP408">
        <v>1472.545649000002</v>
      </c>
      <c r="AQ408">
        <v>3436.5432860000019</v>
      </c>
      <c r="AR408">
        <v>2878.2515649999982</v>
      </c>
      <c r="AS408">
        <v>743.62508200000002</v>
      </c>
      <c r="AT408">
        <v>1548.879107</v>
      </c>
      <c r="AU408">
        <v>1529.5950430000009</v>
      </c>
      <c r="AV408">
        <v>1377.2943640000019</v>
      </c>
      <c r="AW408">
        <v>3589.9971830000072</v>
      </c>
      <c r="AX408">
        <v>482.79005200000091</v>
      </c>
      <c r="AY408">
        <v>270.30677200000002</v>
      </c>
      <c r="AZ408">
        <v>483.78626300000019</v>
      </c>
      <c r="BA408">
        <v>6862.1680040000101</v>
      </c>
      <c r="BB408">
        <v>837.24326699999904</v>
      </c>
      <c r="BC408">
        <v>276.34564000000029</v>
      </c>
      <c r="BD408">
        <v>1294.3400320000001</v>
      </c>
      <c r="BE408">
        <v>729.69027200000028</v>
      </c>
      <c r="BF408">
        <v>1939.9519490000009</v>
      </c>
      <c r="BG408">
        <v>704.94875399999933</v>
      </c>
      <c r="BH408">
        <v>1718.033148999998</v>
      </c>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row>
    <row r="409">
      <c r="A409" t="s">
        <v>405</v>
      </c>
      <c r="B409">
        <v>2010</v>
      </c>
      <c r="C409" t="s">
        <v>412</v>
      </c>
      <c r="D409">
        <v>162</v>
      </c>
      <c r="E409" t="s">
        <v>18</v>
      </c>
      <c r="F409" t="s">
        <v>51</v>
      </c>
      <c r="G409" t="s">
        <v>214</v>
      </c>
      <c r="H409">
        <v>13759.46145700005</v>
      </c>
      <c r="I409">
        <v>12203.953324000009</v>
      </c>
      <c r="J409">
        <v>10392.892474999981</v>
      </c>
      <c r="K409">
        <v>5948.143579000006</v>
      </c>
      <c r="L409">
        <v>910.46622300000024</v>
      </c>
      <c r="M409">
        <v>1292.2148810000019</v>
      </c>
      <c r="N409">
        <v>262.25374599999998</v>
      </c>
      <c r="O409">
        <v>62.234953000000012</v>
      </c>
      <c r="P409">
        <v>4.8403239999999998</v>
      </c>
      <c r="Q409">
        <v>0</v>
      </c>
      <c r="R409">
        <v>11418.932682000001</v>
      </c>
      <c r="S409">
        <v>10483.776193999989</v>
      </c>
      <c r="T409">
        <v>9370.1964119999866</v>
      </c>
      <c r="U409">
        <v>7174.0486960000044</v>
      </c>
      <c r="V409">
        <v>3146.419169999996</v>
      </c>
      <c r="W409" t="s">
        <v>152</v>
      </c>
      <c r="X409" t="s">
        <v>310</v>
      </c>
      <c r="Y409" t="s">
        <v>154</v>
      </c>
      <c r="Z409" t="s">
        <v>155</v>
      </c>
      <c r="AA409" t="s">
        <v>156</v>
      </c>
      <c r="AB409" t="s">
        <v>157</v>
      </c>
      <c r="AC409" t="s">
        <v>311</v>
      </c>
      <c r="AD409" t="s">
        <v>159</v>
      </c>
      <c r="AE409" t="s">
        <v>160</v>
      </c>
      <c r="AF409" t="s">
        <v>162</v>
      </c>
      <c r="AG409" t="s">
        <v>163</v>
      </c>
      <c r="AH409" t="s">
        <v>164</v>
      </c>
      <c r="AI409" t="s">
        <v>312</v>
      </c>
      <c r="AJ409" t="s">
        <v>165</v>
      </c>
      <c r="AK409" t="s">
        <v>166</v>
      </c>
      <c r="AL409" t="s">
        <v>167</v>
      </c>
      <c r="AM409" t="s">
        <v>168</v>
      </c>
      <c r="AN409" t="s">
        <v>169</v>
      </c>
      <c r="AO409" t="s">
        <v>170</v>
      </c>
      <c r="AP409">
        <v>1706.823432000001</v>
      </c>
      <c r="AQ409">
        <v>2136.4097560000018</v>
      </c>
      <c r="AR409">
        <v>5922.0220550000013</v>
      </c>
      <c r="AS409">
        <v>2287.059263000001</v>
      </c>
      <c r="AT409">
        <v>2778.6770749999991</v>
      </c>
      <c r="AU409">
        <v>2422.800611000001</v>
      </c>
      <c r="AV409">
        <v>2299.1447440000029</v>
      </c>
      <c r="AW409">
        <v>3729.8923400000031</v>
      </c>
      <c r="AX409">
        <v>1345.4893340000001</v>
      </c>
      <c r="AY409">
        <v>888.87673800000107</v>
      </c>
      <c r="AZ409">
        <v>535.36282700000049</v>
      </c>
      <c r="BA409">
        <v>152.609163</v>
      </c>
      <c r="BB409">
        <v>794.25614799999983</v>
      </c>
      <c r="BC409">
        <v>1455.889701000001</v>
      </c>
      <c r="BD409">
        <v>4575.0692000000072</v>
      </c>
      <c r="BE409">
        <v>1610.351723999999</v>
      </c>
      <c r="BF409">
        <v>2997.9966229999959</v>
      </c>
      <c r="BG409">
        <v>2150.9422850000051</v>
      </c>
      <c r="BH409">
        <v>3425.2440389999988</v>
      </c>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row>
    <row r="410">
      <c r="A410" t="s">
        <v>405</v>
      </c>
      <c r="B410">
        <v>2010</v>
      </c>
      <c r="C410" t="s">
        <v>412</v>
      </c>
      <c r="D410">
        <v>163</v>
      </c>
      <c r="E410" t="s">
        <v>50</v>
      </c>
      <c r="F410" t="s">
        <v>15</v>
      </c>
      <c r="G410" t="s">
        <v>214</v>
      </c>
      <c r="H410">
        <v>914.5574019999998</v>
      </c>
      <c r="I410">
        <v>1971.892012</v>
      </c>
      <c r="J410">
        <v>3574.7681639999951</v>
      </c>
      <c r="K410">
        <v>7401.9637590000066</v>
      </c>
      <c r="L410">
        <v>13019.22346499993</v>
      </c>
      <c r="M410">
        <v>1028.362059000001</v>
      </c>
      <c r="N410">
        <v>2035.7269130000011</v>
      </c>
      <c r="O410">
        <v>2368.509775</v>
      </c>
      <c r="P410">
        <v>2619.9333359999919</v>
      </c>
      <c r="Q410">
        <v>2665.0303129999979</v>
      </c>
      <c r="R410">
        <v>653.19973399999958</v>
      </c>
      <c r="S410">
        <v>1282.8671890000001</v>
      </c>
      <c r="T410">
        <v>2272.9947880000009</v>
      </c>
      <c r="U410">
        <v>4088.172732999999</v>
      </c>
      <c r="V410">
        <v>7867.6079620000128</v>
      </c>
      <c r="W410" t="s">
        <v>152</v>
      </c>
      <c r="X410" t="s">
        <v>310</v>
      </c>
      <c r="Y410" t="s">
        <v>154</v>
      </c>
      <c r="Z410" t="s">
        <v>155</v>
      </c>
      <c r="AA410" t="s">
        <v>156</v>
      </c>
      <c r="AB410" t="s">
        <v>157</v>
      </c>
      <c r="AC410" t="s">
        <v>311</v>
      </c>
      <c r="AD410" t="s">
        <v>159</v>
      </c>
      <c r="AE410" t="s">
        <v>160</v>
      </c>
      <c r="AF410" t="s">
        <v>162</v>
      </c>
      <c r="AG410" t="s">
        <v>163</v>
      </c>
      <c r="AH410" t="s">
        <v>164</v>
      </c>
      <c r="AI410" t="s">
        <v>312</v>
      </c>
      <c r="AJ410" t="s">
        <v>165</v>
      </c>
      <c r="AK410" t="s">
        <v>166</v>
      </c>
      <c r="AL410" t="s">
        <v>167</v>
      </c>
      <c r="AM410" t="s">
        <v>168</v>
      </c>
      <c r="AN410" t="s">
        <v>169</v>
      </c>
      <c r="AO410" t="s">
        <v>170</v>
      </c>
      <c r="AP410">
        <v>1216.414067000002</v>
      </c>
      <c r="AQ410">
        <v>2708.1599290000008</v>
      </c>
      <c r="AR410">
        <v>2307.5635149999971</v>
      </c>
      <c r="AS410">
        <v>621.33516500000019</v>
      </c>
      <c r="AT410">
        <v>1297.197547999999</v>
      </c>
      <c r="AU410">
        <v>1076.2894240000001</v>
      </c>
      <c r="AV410">
        <v>1223.8057110000011</v>
      </c>
      <c r="AW410">
        <v>2923.098818000004</v>
      </c>
      <c r="AX410">
        <v>414.9011140000004</v>
      </c>
      <c r="AY410">
        <v>227.18818899999991</v>
      </c>
      <c r="AZ410">
        <v>428.30826200000001</v>
      </c>
      <c r="BA410">
        <v>6372.2508640000151</v>
      </c>
      <c r="BB410">
        <v>724.05930499999943</v>
      </c>
      <c r="BC410">
        <v>228.0423680000001</v>
      </c>
      <c r="BD410">
        <v>1169.87889</v>
      </c>
      <c r="BE410">
        <v>619.31921700000112</v>
      </c>
      <c r="BF410">
        <v>1568.7211779999991</v>
      </c>
      <c r="BG410">
        <v>627.24757899999975</v>
      </c>
      <c r="BH410">
        <v>1128.6236590000001</v>
      </c>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row>
    <row r="411">
      <c r="A411" t="s">
        <v>405</v>
      </c>
      <c r="B411">
        <v>2010</v>
      </c>
      <c r="C411" t="s">
        <v>412</v>
      </c>
      <c r="D411">
        <v>164</v>
      </c>
      <c r="E411" t="s">
        <v>50</v>
      </c>
      <c r="F411" t="s">
        <v>16</v>
      </c>
      <c r="G411" t="s">
        <v>214</v>
      </c>
      <c r="H411">
        <v>401.92882100000003</v>
      </c>
      <c r="I411">
        <v>905.74189599999966</v>
      </c>
      <c r="J411">
        <v>1107.5636479999989</v>
      </c>
      <c r="K411">
        <v>1740.3522929999981</v>
      </c>
      <c r="L411">
        <v>1138.343973</v>
      </c>
      <c r="M411">
        <v>363.65726500000022</v>
      </c>
      <c r="N411">
        <v>386.13325800000001</v>
      </c>
      <c r="O411">
        <v>255.0606350000001</v>
      </c>
      <c r="P411">
        <v>62.543978999999993</v>
      </c>
      <c r="Q411">
        <v>15.572327</v>
      </c>
      <c r="R411">
        <v>320.43999000000002</v>
      </c>
      <c r="S411">
        <v>628.57405999999946</v>
      </c>
      <c r="T411">
        <v>750.19305099999997</v>
      </c>
      <c r="U411">
        <v>1132.520524999999</v>
      </c>
      <c r="V411">
        <v>1379.235540999998</v>
      </c>
      <c r="W411" t="s">
        <v>152</v>
      </c>
      <c r="X411" t="s">
        <v>310</v>
      </c>
      <c r="Y411" t="s">
        <v>154</v>
      </c>
      <c r="Z411" t="s">
        <v>155</v>
      </c>
      <c r="AA411" t="s">
        <v>156</v>
      </c>
      <c r="AB411" t="s">
        <v>157</v>
      </c>
      <c r="AC411" t="s">
        <v>311</v>
      </c>
      <c r="AD411" t="s">
        <v>159</v>
      </c>
      <c r="AE411" t="s">
        <v>160</v>
      </c>
      <c r="AF411" t="s">
        <v>162</v>
      </c>
      <c r="AG411" t="s">
        <v>163</v>
      </c>
      <c r="AH411" t="s">
        <v>164</v>
      </c>
      <c r="AI411" t="s">
        <v>312</v>
      </c>
      <c r="AJ411" t="s">
        <v>165</v>
      </c>
      <c r="AK411" t="s">
        <v>166</v>
      </c>
      <c r="AL411" t="s">
        <v>167</v>
      </c>
      <c r="AM411" t="s">
        <v>168</v>
      </c>
      <c r="AN411" t="s">
        <v>169</v>
      </c>
      <c r="AO411" t="s">
        <v>170</v>
      </c>
      <c r="AP411">
        <v>256.13158199999998</v>
      </c>
      <c r="AQ411">
        <v>728.38335699999982</v>
      </c>
      <c r="AR411">
        <v>570.68804999999986</v>
      </c>
      <c r="AS411">
        <v>122.289917</v>
      </c>
      <c r="AT411">
        <v>251.68155899999999</v>
      </c>
      <c r="AU411">
        <v>453.30561899999992</v>
      </c>
      <c r="AV411">
        <v>153.488653</v>
      </c>
      <c r="AW411">
        <v>666.89836500000001</v>
      </c>
      <c r="AX411">
        <v>67.888937999999996</v>
      </c>
      <c r="AY411">
        <v>43.118582999999987</v>
      </c>
      <c r="AZ411">
        <v>55.478000999999999</v>
      </c>
      <c r="BA411">
        <v>489.91714000000002</v>
      </c>
      <c r="BB411">
        <v>113.18396199999999</v>
      </c>
      <c r="BC411">
        <v>48.303272</v>
      </c>
      <c r="BD411">
        <v>124.461142</v>
      </c>
      <c r="BE411">
        <v>110.371055</v>
      </c>
      <c r="BF411">
        <v>371.23077100000012</v>
      </c>
      <c r="BG411">
        <v>77.701175000000006</v>
      </c>
      <c r="BH411">
        <v>589.40949000000001</v>
      </c>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row>
    <row r="412">
      <c r="A412" t="s">
        <v>405</v>
      </c>
      <c r="B412">
        <v>2010</v>
      </c>
      <c r="C412" t="s">
        <v>412</v>
      </c>
      <c r="D412">
        <v>165</v>
      </c>
      <c r="E412" t="s">
        <v>50</v>
      </c>
      <c r="F412" t="s">
        <v>171</v>
      </c>
      <c r="G412" t="s">
        <v>214</v>
      </c>
      <c r="H412">
        <v>189.65541400000001</v>
      </c>
      <c r="I412">
        <v>378.46570200000002</v>
      </c>
      <c r="J412">
        <v>393.242302</v>
      </c>
      <c r="K412">
        <v>443.34661999999997</v>
      </c>
      <c r="L412">
        <v>158.749931</v>
      </c>
      <c r="M412">
        <v>46.608820000000001</v>
      </c>
      <c r="N412">
        <v>61.443018000000002</v>
      </c>
      <c r="O412">
        <v>15.859534</v>
      </c>
      <c r="P412">
        <v>0.95605499999999999</v>
      </c>
      <c r="Q412">
        <v>0</v>
      </c>
      <c r="R412">
        <v>162.45260300000001</v>
      </c>
      <c r="S412">
        <v>289.36709699999989</v>
      </c>
      <c r="T412">
        <v>346.34432700000008</v>
      </c>
      <c r="U412">
        <v>353.79570999999999</v>
      </c>
      <c r="V412">
        <v>286.63280499999979</v>
      </c>
      <c r="W412" t="s">
        <v>152</v>
      </c>
      <c r="X412" t="s">
        <v>310</v>
      </c>
      <c r="Y412" t="s">
        <v>154</v>
      </c>
      <c r="Z412" t="s">
        <v>155</v>
      </c>
      <c r="AA412" t="s">
        <v>156</v>
      </c>
      <c r="AB412" t="s">
        <v>157</v>
      </c>
      <c r="AC412" t="s">
        <v>311</v>
      </c>
      <c r="AD412" t="s">
        <v>159</v>
      </c>
      <c r="AE412" t="s">
        <v>160</v>
      </c>
      <c r="AF412" t="s">
        <v>162</v>
      </c>
      <c r="AG412" t="s">
        <v>163</v>
      </c>
      <c r="AH412" t="s">
        <v>164</v>
      </c>
      <c r="AI412" t="s">
        <v>312</v>
      </c>
      <c r="AJ412" t="s">
        <v>165</v>
      </c>
      <c r="AK412" t="s">
        <v>166</v>
      </c>
      <c r="AL412" t="s">
        <v>167</v>
      </c>
      <c r="AM412" t="s">
        <v>168</v>
      </c>
      <c r="AN412" t="s">
        <v>169</v>
      </c>
      <c r="AO412" t="s">
        <v>170</v>
      </c>
      <c r="AP412">
        <v>0</v>
      </c>
      <c r="AQ412">
        <v>116.651207</v>
      </c>
      <c r="AR412">
        <v>30.287844</v>
      </c>
      <c r="AS412">
        <v>124.38287200000001</v>
      </c>
      <c r="AT412">
        <v>20.229892</v>
      </c>
      <c r="AU412">
        <v>49.180221000000003</v>
      </c>
      <c r="AV412">
        <v>303.39316200000002</v>
      </c>
      <c r="AW412">
        <v>176.45318399999999</v>
      </c>
      <c r="AX412">
        <v>30.144722999999999</v>
      </c>
      <c r="AY412">
        <v>17.440702000000002</v>
      </c>
      <c r="AZ412">
        <v>8.5560130000000001</v>
      </c>
      <c r="BA412">
        <v>30.998640000000002</v>
      </c>
      <c r="BB412">
        <v>156.74678299999999</v>
      </c>
      <c r="BC412">
        <v>22.326543999999998</v>
      </c>
      <c r="BD412">
        <v>45.994438999999993</v>
      </c>
      <c r="BE412">
        <v>186.14224300000001</v>
      </c>
      <c r="BF412">
        <v>78.330179000000001</v>
      </c>
      <c r="BG412">
        <v>114.624054</v>
      </c>
      <c r="BH412">
        <v>51.577266999999999</v>
      </c>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row>
    <row r="413">
      <c r="A413" t="s">
        <v>405</v>
      </c>
      <c r="B413">
        <v>2010</v>
      </c>
      <c r="C413" t="s">
        <v>412</v>
      </c>
      <c r="D413">
        <v>166</v>
      </c>
      <c r="E413" t="s">
        <v>50</v>
      </c>
      <c r="F413" t="s">
        <v>19</v>
      </c>
      <c r="G413" t="s">
        <v>214</v>
      </c>
      <c r="H413">
        <v>13569.806043000041</v>
      </c>
      <c r="I413">
        <v>11825.48762200001</v>
      </c>
      <c r="J413">
        <v>9999.6501729999782</v>
      </c>
      <c r="K413">
        <v>5504.7969590000012</v>
      </c>
      <c r="L413">
        <v>751.71629200000029</v>
      </c>
      <c r="M413">
        <v>1245.606061000002</v>
      </c>
      <c r="N413">
        <v>200.81072800000001</v>
      </c>
      <c r="O413">
        <v>46.375419000000008</v>
      </c>
      <c r="P413">
        <v>3.8842690000000002</v>
      </c>
      <c r="Q413">
        <v>0</v>
      </c>
      <c r="R413">
        <v>11256.480079000001</v>
      </c>
      <c r="S413">
        <v>10194.409096999991</v>
      </c>
      <c r="T413">
        <v>9023.8520849999895</v>
      </c>
      <c r="U413">
        <v>6820.2529860000004</v>
      </c>
      <c r="V413">
        <v>2859.7863649999972</v>
      </c>
      <c r="W413" t="s">
        <v>152</v>
      </c>
      <c r="X413" t="s">
        <v>310</v>
      </c>
      <c r="Y413" t="s">
        <v>154</v>
      </c>
      <c r="Z413" t="s">
        <v>155</v>
      </c>
      <c r="AA413" t="s">
        <v>156</v>
      </c>
      <c r="AB413" t="s">
        <v>157</v>
      </c>
      <c r="AC413" t="s">
        <v>311</v>
      </c>
      <c r="AD413" t="s">
        <v>159</v>
      </c>
      <c r="AE413" t="s">
        <v>160</v>
      </c>
      <c r="AF413" t="s">
        <v>162</v>
      </c>
      <c r="AG413" t="s">
        <v>163</v>
      </c>
      <c r="AH413" t="s">
        <v>164</v>
      </c>
      <c r="AI413" t="s">
        <v>312</v>
      </c>
      <c r="AJ413" t="s">
        <v>165</v>
      </c>
      <c r="AK413" t="s">
        <v>166</v>
      </c>
      <c r="AL413" t="s">
        <v>167</v>
      </c>
      <c r="AM413" t="s">
        <v>168</v>
      </c>
      <c r="AN413" t="s">
        <v>169</v>
      </c>
      <c r="AO413" t="s">
        <v>170</v>
      </c>
      <c r="AP413">
        <v>1706.823432000001</v>
      </c>
      <c r="AQ413">
        <v>2019.758549000001</v>
      </c>
      <c r="AR413">
        <v>5891.7342110000018</v>
      </c>
      <c r="AS413">
        <v>2162.6763910000009</v>
      </c>
      <c r="AT413">
        <v>2758.4471829999989</v>
      </c>
      <c r="AU413">
        <v>2373.62039</v>
      </c>
      <c r="AV413">
        <v>1995.7515820000019</v>
      </c>
      <c r="AW413">
        <v>3553.439156000004</v>
      </c>
      <c r="AX413">
        <v>1315.3446109999991</v>
      </c>
      <c r="AY413">
        <v>871.43603600000085</v>
      </c>
      <c r="AZ413">
        <v>526.80681400000037</v>
      </c>
      <c r="BA413">
        <v>121.610523</v>
      </c>
      <c r="BB413">
        <v>637.50936500000046</v>
      </c>
      <c r="BC413">
        <v>1433.563157000001</v>
      </c>
      <c r="BD413">
        <v>4529.074761000008</v>
      </c>
      <c r="BE413">
        <v>1424.2094810000001</v>
      </c>
      <c r="BF413">
        <v>2919.6664439999959</v>
      </c>
      <c r="BG413">
        <v>2036.318231000002</v>
      </c>
      <c r="BH413">
        <v>3373.6667719999991</v>
      </c>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row>
    <row r="414">
      <c r="A414" t="s">
        <v>405</v>
      </c>
      <c r="B414">
        <v>2010</v>
      </c>
      <c r="C414" t="s">
        <v>412</v>
      </c>
      <c r="D414">
        <v>167</v>
      </c>
      <c r="E414" t="s">
        <v>62</v>
      </c>
      <c r="F414" t="s">
        <v>194</v>
      </c>
      <c r="G414" t="s">
        <v>214</v>
      </c>
      <c r="H414">
        <v>3.012222</v>
      </c>
      <c r="I414">
        <v>9.0889819999999997</v>
      </c>
      <c r="J414">
        <v>49.842516000000003</v>
      </c>
      <c r="K414">
        <v>380.3384549999999</v>
      </c>
      <c r="L414">
        <v>5215.1222390000103</v>
      </c>
      <c r="M414">
        <v>158.31088199999999</v>
      </c>
      <c r="N414">
        <v>629.73785399999986</v>
      </c>
      <c r="O414">
        <v>1091.6627170000011</v>
      </c>
      <c r="P414">
        <v>1600.034371</v>
      </c>
      <c r="Q414">
        <v>2021.900673000001</v>
      </c>
      <c r="R414">
        <v>3.012222</v>
      </c>
      <c r="S414">
        <v>2.2863259999999999</v>
      </c>
      <c r="T414">
        <v>9.5116420000000002</v>
      </c>
      <c r="U414">
        <v>9.1453039999999994</v>
      </c>
      <c r="V414">
        <v>131.802423</v>
      </c>
      <c r="W414" t="s">
        <v>152</v>
      </c>
      <c r="X414" t="s">
        <v>310</v>
      </c>
      <c r="Y414" t="s">
        <v>154</v>
      </c>
      <c r="Z414" t="s">
        <v>155</v>
      </c>
      <c r="AA414" t="s">
        <v>156</v>
      </c>
      <c r="AB414" t="s">
        <v>157</v>
      </c>
      <c r="AC414" t="s">
        <v>311</v>
      </c>
      <c r="AD414" t="s">
        <v>159</v>
      </c>
      <c r="AE414" t="s">
        <v>160</v>
      </c>
      <c r="AF414" t="s">
        <v>162</v>
      </c>
      <c r="AG414" t="s">
        <v>163</v>
      </c>
      <c r="AH414" t="s">
        <v>164</v>
      </c>
      <c r="AI414" t="s">
        <v>312</v>
      </c>
      <c r="AJ414" t="s">
        <v>165</v>
      </c>
      <c r="AK414" t="s">
        <v>166</v>
      </c>
      <c r="AL414" t="s">
        <v>167</v>
      </c>
      <c r="AM414" t="s">
        <v>168</v>
      </c>
      <c r="AN414" t="s">
        <v>169</v>
      </c>
      <c r="AO414" t="s">
        <v>170</v>
      </c>
      <c r="AP414">
        <v>40.627149000000003</v>
      </c>
      <c r="AQ414">
        <v>46.311110000000014</v>
      </c>
      <c r="AR414">
        <v>22.508257</v>
      </c>
      <c r="AS414">
        <v>0</v>
      </c>
      <c r="AT414">
        <v>67.074878000000012</v>
      </c>
      <c r="AU414">
        <v>41.282034000000003</v>
      </c>
      <c r="AV414">
        <v>26.670634</v>
      </c>
      <c r="AW414">
        <v>145.49491300000011</v>
      </c>
      <c r="AX414">
        <v>4.228021</v>
      </c>
      <c r="AY414">
        <v>0.26507999999999998</v>
      </c>
      <c r="AZ414">
        <v>7.8675379999999997</v>
      </c>
      <c r="BA414">
        <v>5080.5655610000058</v>
      </c>
      <c r="BB414">
        <v>106.12988199999999</v>
      </c>
      <c r="BC414">
        <v>4.1434689999999996</v>
      </c>
      <c r="BD414">
        <v>1.7335290000000001</v>
      </c>
      <c r="BE414">
        <v>15.782226</v>
      </c>
      <c r="BF414">
        <v>11.250676</v>
      </c>
      <c r="BG414">
        <v>25.205265000000001</v>
      </c>
      <c r="BH414">
        <v>10.264192</v>
      </c>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row>
    <row r="415">
      <c r="A415" t="s">
        <v>405</v>
      </c>
      <c r="B415">
        <v>2010</v>
      </c>
      <c r="C415" t="s">
        <v>412</v>
      </c>
      <c r="D415">
        <v>168</v>
      </c>
      <c r="E415" t="s">
        <v>62</v>
      </c>
      <c r="F415" t="s">
        <v>195</v>
      </c>
      <c r="G415" t="s">
        <v>214</v>
      </c>
      <c r="H415">
        <v>869.00701600000036</v>
      </c>
      <c r="I415">
        <v>2189.7775569999999</v>
      </c>
      <c r="J415">
        <v>3951.684190999998</v>
      </c>
      <c r="K415">
        <v>8260.9445720000003</v>
      </c>
      <c r="L415">
        <v>8774.7044409999908</v>
      </c>
      <c r="M415">
        <v>1147.1026409999999</v>
      </c>
      <c r="N415">
        <v>1741.7724040000021</v>
      </c>
      <c r="O415">
        <v>1496.838325999998</v>
      </c>
      <c r="P415">
        <v>1059.4153329999999</v>
      </c>
      <c r="Q415">
        <v>656.51618400000007</v>
      </c>
      <c r="R415">
        <v>622.37777900000003</v>
      </c>
      <c r="S415">
        <v>1422.7673919999991</v>
      </c>
      <c r="T415">
        <v>2462.9080560000011</v>
      </c>
      <c r="U415">
        <v>4630.227507000006</v>
      </c>
      <c r="V415">
        <v>8806.1921549999934</v>
      </c>
      <c r="W415" t="s">
        <v>152</v>
      </c>
      <c r="X415" t="s">
        <v>310</v>
      </c>
      <c r="Y415" t="s">
        <v>154</v>
      </c>
      <c r="Z415" t="s">
        <v>155</v>
      </c>
      <c r="AA415" t="s">
        <v>156</v>
      </c>
      <c r="AB415" t="s">
        <v>157</v>
      </c>
      <c r="AC415" t="s">
        <v>311</v>
      </c>
      <c r="AD415" t="s">
        <v>159</v>
      </c>
      <c r="AE415" t="s">
        <v>160</v>
      </c>
      <c r="AF415" t="s">
        <v>162</v>
      </c>
      <c r="AG415" t="s">
        <v>163</v>
      </c>
      <c r="AH415" t="s">
        <v>164</v>
      </c>
      <c r="AI415" t="s">
        <v>312</v>
      </c>
      <c r="AJ415" t="s">
        <v>165</v>
      </c>
      <c r="AK415" t="s">
        <v>166</v>
      </c>
      <c r="AL415" t="s">
        <v>167</v>
      </c>
      <c r="AM415" t="s">
        <v>168</v>
      </c>
      <c r="AN415" t="s">
        <v>169</v>
      </c>
      <c r="AO415" t="s">
        <v>170</v>
      </c>
      <c r="AP415">
        <v>1423.7043220000021</v>
      </c>
      <c r="AQ415">
        <v>3226.4515460000021</v>
      </c>
      <c r="AR415">
        <v>2492.335138999998</v>
      </c>
      <c r="AS415">
        <v>706.70375500000011</v>
      </c>
      <c r="AT415">
        <v>1379.1375079999989</v>
      </c>
      <c r="AU415">
        <v>913.42763400000013</v>
      </c>
      <c r="AV415">
        <v>1102.069564000001</v>
      </c>
      <c r="AW415">
        <v>3397.9979380000041</v>
      </c>
      <c r="AX415">
        <v>411.05944600000038</v>
      </c>
      <c r="AY415">
        <v>165.25277099999991</v>
      </c>
      <c r="AZ415">
        <v>312.18469700000003</v>
      </c>
      <c r="BA415">
        <v>1774.0321400000009</v>
      </c>
      <c r="BB415">
        <v>686.79221799999937</v>
      </c>
      <c r="BC415">
        <v>185.90943899999999</v>
      </c>
      <c r="BD415">
        <v>1233.2891950000001</v>
      </c>
      <c r="BE415">
        <v>713.5619880000005</v>
      </c>
      <c r="BF415">
        <v>1653.3822569999991</v>
      </c>
      <c r="BG415">
        <v>582.88812899999994</v>
      </c>
      <c r="BH415">
        <v>1685.9380909999979</v>
      </c>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row>
    <row r="416">
      <c r="A416" t="s">
        <v>405</v>
      </c>
      <c r="B416">
        <v>2010</v>
      </c>
      <c r="C416" t="s">
        <v>412</v>
      </c>
      <c r="D416">
        <v>169</v>
      </c>
      <c r="E416" t="s">
        <v>62</v>
      </c>
      <c r="F416" t="s">
        <v>196</v>
      </c>
      <c r="G416" t="s">
        <v>214</v>
      </c>
      <c r="H416">
        <v>117.145748</v>
      </c>
      <c r="I416">
        <v>237.22273300000001</v>
      </c>
      <c r="J416">
        <v>205.4683409999999</v>
      </c>
      <c r="K416">
        <v>175.822191</v>
      </c>
      <c r="L416">
        <v>128.25667899999999</v>
      </c>
      <c r="M416">
        <v>29.99650500000001</v>
      </c>
      <c r="N416">
        <v>39.26906300000001</v>
      </c>
      <c r="O416">
        <v>30.709782999999991</v>
      </c>
      <c r="P416">
        <v>23.027611</v>
      </c>
      <c r="Q416">
        <v>2.1857829999999998</v>
      </c>
      <c r="R416">
        <v>108.79461999999999</v>
      </c>
      <c r="S416">
        <v>163.925468</v>
      </c>
      <c r="T416">
        <v>140.26360199999999</v>
      </c>
      <c r="U416">
        <v>181.78987599999991</v>
      </c>
      <c r="V416">
        <v>143.95338100000001</v>
      </c>
      <c r="W416" t="s">
        <v>152</v>
      </c>
      <c r="X416" t="s">
        <v>310</v>
      </c>
      <c r="Y416" t="s">
        <v>154</v>
      </c>
      <c r="Z416" t="s">
        <v>155</v>
      </c>
      <c r="AA416" t="s">
        <v>156</v>
      </c>
      <c r="AB416" t="s">
        <v>157</v>
      </c>
      <c r="AC416" t="s">
        <v>311</v>
      </c>
      <c r="AD416" t="s">
        <v>159</v>
      </c>
      <c r="AE416" t="s">
        <v>160</v>
      </c>
      <c r="AF416" t="s">
        <v>162</v>
      </c>
      <c r="AG416" t="s">
        <v>163</v>
      </c>
      <c r="AH416" t="s">
        <v>164</v>
      </c>
      <c r="AI416" t="s">
        <v>312</v>
      </c>
      <c r="AJ416" t="s">
        <v>165</v>
      </c>
      <c r="AK416" t="s">
        <v>166</v>
      </c>
      <c r="AL416" t="s">
        <v>167</v>
      </c>
      <c r="AM416" t="s">
        <v>168</v>
      </c>
      <c r="AN416" t="s">
        <v>169</v>
      </c>
      <c r="AO416" t="s">
        <v>170</v>
      </c>
      <c r="AP416">
        <v>0.77415999999999996</v>
      </c>
      <c r="AQ416">
        <v>99.667281000000003</v>
      </c>
      <c r="AR416">
        <v>204.63379800000001</v>
      </c>
      <c r="AS416">
        <v>15.083273999999999</v>
      </c>
      <c r="AT416">
        <v>4.3113450000000002</v>
      </c>
      <c r="AU416">
        <v>7.4561149999999996</v>
      </c>
      <c r="AV416">
        <v>23.776425</v>
      </c>
      <c r="AW416">
        <v>26.671430000000001</v>
      </c>
      <c r="AX416">
        <v>7.5381660000000004</v>
      </c>
      <c r="AY416">
        <v>53.943543000000012</v>
      </c>
      <c r="AZ416">
        <v>5.4680060000000008</v>
      </c>
      <c r="BA416">
        <v>7.5703030000000009</v>
      </c>
      <c r="BB416">
        <v>7.3449859999999996</v>
      </c>
      <c r="BC416">
        <v>62.493571000000003</v>
      </c>
      <c r="BD416">
        <v>42.070932999999997</v>
      </c>
      <c r="BE416">
        <v>0</v>
      </c>
      <c r="BF416">
        <v>261.01113800000002</v>
      </c>
      <c r="BG416">
        <v>26.323682999999999</v>
      </c>
      <c r="BH416">
        <v>7.7775350000000003</v>
      </c>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row>
    <row r="417">
      <c r="A417" t="s">
        <v>405</v>
      </c>
      <c r="B417">
        <v>2010</v>
      </c>
      <c r="C417" t="s">
        <v>412</v>
      </c>
      <c r="D417">
        <v>170</v>
      </c>
      <c r="E417" t="s">
        <v>62</v>
      </c>
      <c r="F417" t="s">
        <v>197</v>
      </c>
      <c r="G417" t="s">
        <v>214</v>
      </c>
      <c r="H417">
        <v>0.94510000000000005</v>
      </c>
      <c r="I417">
        <v>0</v>
      </c>
      <c r="J417">
        <v>24.568534</v>
      </c>
      <c r="K417">
        <v>30.430866000000002</v>
      </c>
      <c r="L417">
        <v>55.881678000000001</v>
      </c>
      <c r="M417">
        <v>14.044140000000001</v>
      </c>
      <c r="N417">
        <v>3.510548</v>
      </c>
      <c r="O417">
        <v>0</v>
      </c>
      <c r="P417">
        <v>0.95605499999999999</v>
      </c>
      <c r="Q417">
        <v>0</v>
      </c>
      <c r="R417">
        <v>0</v>
      </c>
      <c r="S417">
        <v>0.94510000000000005</v>
      </c>
      <c r="T417">
        <v>10.011229999999999</v>
      </c>
      <c r="U417">
        <v>24.121586000000001</v>
      </c>
      <c r="V417">
        <v>58.237519000000013</v>
      </c>
      <c r="W417" t="s">
        <v>152</v>
      </c>
      <c r="X417" t="s">
        <v>310</v>
      </c>
      <c r="Y417" t="s">
        <v>154</v>
      </c>
      <c r="Z417" t="s">
        <v>155</v>
      </c>
      <c r="AA417" t="s">
        <v>156</v>
      </c>
      <c r="AB417" t="s">
        <v>157</v>
      </c>
      <c r="AC417" t="s">
        <v>311</v>
      </c>
      <c r="AD417" t="s">
        <v>159</v>
      </c>
      <c r="AE417" t="s">
        <v>160</v>
      </c>
      <c r="AF417" t="s">
        <v>162</v>
      </c>
      <c r="AG417" t="s">
        <v>163</v>
      </c>
      <c r="AH417" t="s">
        <v>164</v>
      </c>
      <c r="AI417" t="s">
        <v>312</v>
      </c>
      <c r="AJ417" t="s">
        <v>165</v>
      </c>
      <c r="AK417" t="s">
        <v>166</v>
      </c>
      <c r="AL417" t="s">
        <v>167</v>
      </c>
      <c r="AM417" t="s">
        <v>168</v>
      </c>
      <c r="AN417" t="s">
        <v>169</v>
      </c>
      <c r="AO417" t="s">
        <v>170</v>
      </c>
      <c r="AP417">
        <v>0</v>
      </c>
      <c r="AQ417">
        <v>24.733706000000002</v>
      </c>
      <c r="AR417">
        <v>0</v>
      </c>
      <c r="AS417">
        <v>0</v>
      </c>
      <c r="AT417">
        <v>0</v>
      </c>
      <c r="AU417">
        <v>0</v>
      </c>
      <c r="AV417">
        <v>5.3864229999999997</v>
      </c>
      <c r="AW417">
        <v>63.356324000000001</v>
      </c>
      <c r="AX417">
        <v>0</v>
      </c>
      <c r="AY417">
        <v>0</v>
      </c>
      <c r="AZ417">
        <v>5.3668870000000002</v>
      </c>
      <c r="BA417">
        <v>0</v>
      </c>
      <c r="BB417">
        <v>4.4594279999999999</v>
      </c>
      <c r="BC417">
        <v>0.94510000000000005</v>
      </c>
      <c r="BD417">
        <v>7.5783100000000001</v>
      </c>
      <c r="BE417">
        <v>0</v>
      </c>
      <c r="BF417">
        <v>0</v>
      </c>
      <c r="BG417">
        <v>0</v>
      </c>
      <c r="BH417">
        <v>0</v>
      </c>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row>
    <row r="418">
      <c r="A418" t="s">
        <v>405</v>
      </c>
      <c r="B418">
        <v>2010</v>
      </c>
      <c r="C418" t="s">
        <v>412</v>
      </c>
      <c r="D418">
        <v>171</v>
      </c>
      <c r="E418" t="s">
        <v>62</v>
      </c>
      <c r="F418" t="s">
        <v>198</v>
      </c>
      <c r="G418" t="s">
        <v>214</v>
      </c>
      <c r="H418">
        <v>7.9594860000000001</v>
      </c>
      <c r="I418">
        <v>8.3005700000000004</v>
      </c>
      <c r="J418">
        <v>10.618015</v>
      </c>
      <c r="K418">
        <v>8.0711440000000003</v>
      </c>
      <c r="L418">
        <v>8.4600910000000002</v>
      </c>
      <c r="M418">
        <v>2.5471439999999999</v>
      </c>
      <c r="N418">
        <v>0</v>
      </c>
      <c r="O418">
        <v>0</v>
      </c>
      <c r="P418">
        <v>0</v>
      </c>
      <c r="Q418">
        <v>0</v>
      </c>
      <c r="R418">
        <v>7.9594860000000001</v>
      </c>
      <c r="S418">
        <v>0</v>
      </c>
      <c r="T418">
        <v>18.918585</v>
      </c>
      <c r="U418">
        <v>0</v>
      </c>
      <c r="V418">
        <v>13.984090999999999</v>
      </c>
      <c r="W418" t="s">
        <v>152</v>
      </c>
      <c r="X418" t="s">
        <v>310</v>
      </c>
      <c r="Y418" t="s">
        <v>154</v>
      </c>
      <c r="Z418" t="s">
        <v>155</v>
      </c>
      <c r="AA418" t="s">
        <v>156</v>
      </c>
      <c r="AB418" t="s">
        <v>157</v>
      </c>
      <c r="AC418" t="s">
        <v>311</v>
      </c>
      <c r="AD418" t="s">
        <v>159</v>
      </c>
      <c r="AE418" t="s">
        <v>160</v>
      </c>
      <c r="AF418" t="s">
        <v>162</v>
      </c>
      <c r="AG418" t="s">
        <v>163</v>
      </c>
      <c r="AH418" t="s">
        <v>164</v>
      </c>
      <c r="AI418" t="s">
        <v>312</v>
      </c>
      <c r="AJ418" t="s">
        <v>165</v>
      </c>
      <c r="AK418" t="s">
        <v>166</v>
      </c>
      <c r="AL418" t="s">
        <v>167</v>
      </c>
      <c r="AM418" t="s">
        <v>168</v>
      </c>
      <c r="AN418" t="s">
        <v>169</v>
      </c>
      <c r="AO418" t="s">
        <v>170</v>
      </c>
      <c r="AP418">
        <v>0</v>
      </c>
      <c r="AQ418">
        <v>0</v>
      </c>
      <c r="AR418">
        <v>2.1473520000000001</v>
      </c>
      <c r="AS418">
        <v>0</v>
      </c>
      <c r="AT418">
        <v>0</v>
      </c>
      <c r="AU418">
        <v>4.9769759999999996</v>
      </c>
      <c r="AV418">
        <v>0</v>
      </c>
      <c r="AW418">
        <v>0</v>
      </c>
      <c r="AX418">
        <v>0</v>
      </c>
      <c r="AY418">
        <v>2.98251</v>
      </c>
      <c r="AZ418">
        <v>0</v>
      </c>
      <c r="BA418">
        <v>0</v>
      </c>
      <c r="BB418">
        <v>14.9148</v>
      </c>
      <c r="BC418">
        <v>2.2310829999999999</v>
      </c>
      <c r="BD418">
        <v>0</v>
      </c>
      <c r="BE418">
        <v>0</v>
      </c>
      <c r="BF418">
        <v>8.3005700000000004</v>
      </c>
      <c r="BG418">
        <v>0</v>
      </c>
      <c r="BH418">
        <v>7.8560150000000002</v>
      </c>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row>
    <row r="419">
      <c r="A419" t="s">
        <v>405</v>
      </c>
      <c r="B419">
        <v>2010</v>
      </c>
      <c r="C419" t="s">
        <v>412</v>
      </c>
      <c r="D419">
        <v>172</v>
      </c>
      <c r="E419" t="s">
        <v>62</v>
      </c>
      <c r="F419" t="s">
        <v>318</v>
      </c>
      <c r="G419" t="s">
        <v>214</v>
      </c>
      <c r="H419">
        <v>42.278232000000003</v>
      </c>
      <c r="I419">
        <v>42.204979000000002</v>
      </c>
      <c r="J419">
        <v>25.783752</v>
      </c>
      <c r="K419">
        <v>13.591969000000001</v>
      </c>
      <c r="L419">
        <v>0.50422999999999996</v>
      </c>
      <c r="M419">
        <v>5.1086369999999999</v>
      </c>
      <c r="N419">
        <v>0.30196000000000001</v>
      </c>
      <c r="O419">
        <v>0.50422999999999996</v>
      </c>
      <c r="P419">
        <v>0</v>
      </c>
      <c r="Q419">
        <v>0</v>
      </c>
      <c r="R419">
        <v>21.229649999999999</v>
      </c>
      <c r="S419">
        <v>51.658495000000002</v>
      </c>
      <c r="T419">
        <v>16.830252999999999</v>
      </c>
      <c r="U419">
        <v>25.570713999999999</v>
      </c>
      <c r="V419">
        <v>3.1592229999999999</v>
      </c>
      <c r="W419" t="s">
        <v>152</v>
      </c>
      <c r="X419" t="s">
        <v>310</v>
      </c>
      <c r="Y419" t="s">
        <v>154</v>
      </c>
      <c r="Z419" t="s">
        <v>155</v>
      </c>
      <c r="AA419" t="s">
        <v>156</v>
      </c>
      <c r="AB419" t="s">
        <v>157</v>
      </c>
      <c r="AC419" t="s">
        <v>311</v>
      </c>
      <c r="AD419" t="s">
        <v>159</v>
      </c>
      <c r="AE419" t="s">
        <v>160</v>
      </c>
      <c r="AF419" t="s">
        <v>162</v>
      </c>
      <c r="AG419" t="s">
        <v>163</v>
      </c>
      <c r="AH419" t="s">
        <v>164</v>
      </c>
      <c r="AI419" t="s">
        <v>312</v>
      </c>
      <c r="AJ419" t="s">
        <v>165</v>
      </c>
      <c r="AK419" t="s">
        <v>166</v>
      </c>
      <c r="AL419" t="s">
        <v>167</v>
      </c>
      <c r="AM419" t="s">
        <v>168</v>
      </c>
      <c r="AN419" t="s">
        <v>169</v>
      </c>
      <c r="AO419" t="s">
        <v>170</v>
      </c>
      <c r="AP419">
        <v>0</v>
      </c>
      <c r="AQ419">
        <v>0</v>
      </c>
      <c r="AR419">
        <v>24.431263999999999</v>
      </c>
      <c r="AS419">
        <v>0</v>
      </c>
      <c r="AT419">
        <v>4.0705410000000004</v>
      </c>
      <c r="AU419">
        <v>36.480553999999998</v>
      </c>
      <c r="AV419">
        <v>12.355446000000001</v>
      </c>
      <c r="AW419">
        <v>0</v>
      </c>
      <c r="AX419">
        <v>0</v>
      </c>
      <c r="AY419">
        <v>13.447202000000001</v>
      </c>
      <c r="AZ419">
        <v>0</v>
      </c>
      <c r="BA419">
        <v>0</v>
      </c>
      <c r="BB419">
        <v>1.110204</v>
      </c>
      <c r="BC419">
        <v>0.50364399999999998</v>
      </c>
      <c r="BD419">
        <v>8.582535</v>
      </c>
      <c r="BE419">
        <v>0</v>
      </c>
      <c r="BF419">
        <v>0</v>
      </c>
      <c r="BG419">
        <v>23.381772000000002</v>
      </c>
      <c r="BH419">
        <v>0</v>
      </c>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row>
    <row r="420">
      <c r="A420" t="s">
        <v>405</v>
      </c>
      <c r="B420">
        <v>2010</v>
      </c>
      <c r="C420" t="s">
        <v>412</v>
      </c>
      <c r="D420">
        <v>173</v>
      </c>
      <c r="E420" t="s">
        <v>62</v>
      </c>
      <c r="F420" t="s">
        <v>200</v>
      </c>
      <c r="G420" t="s">
        <v>214</v>
      </c>
      <c r="H420">
        <v>249.42474000000001</v>
      </c>
      <c r="I420">
        <v>369.32953499999991</v>
      </c>
      <c r="J420">
        <v>415.29719299999988</v>
      </c>
      <c r="K420">
        <v>269.3053220000001</v>
      </c>
      <c r="L420">
        <v>30.519757999999999</v>
      </c>
      <c r="M420">
        <v>48.953514999999989</v>
      </c>
      <c r="N420">
        <v>10.778890000000001</v>
      </c>
      <c r="O420">
        <v>3.8553540000000002</v>
      </c>
      <c r="P420">
        <v>0</v>
      </c>
      <c r="Q420">
        <v>0</v>
      </c>
      <c r="R420">
        <v>190.451776</v>
      </c>
      <c r="S420">
        <v>241.24942799999999</v>
      </c>
      <c r="T420">
        <v>356.54528499999998</v>
      </c>
      <c r="U420">
        <v>368.53246899999999</v>
      </c>
      <c r="V420">
        <v>113.50983100000001</v>
      </c>
      <c r="W420" t="s">
        <v>152</v>
      </c>
      <c r="X420" t="s">
        <v>310</v>
      </c>
      <c r="Y420" t="s">
        <v>154</v>
      </c>
      <c r="Z420" t="s">
        <v>155</v>
      </c>
      <c r="AA420" t="s">
        <v>156</v>
      </c>
      <c r="AB420" t="s">
        <v>157</v>
      </c>
      <c r="AC420" t="s">
        <v>311</v>
      </c>
      <c r="AD420" t="s">
        <v>159</v>
      </c>
      <c r="AE420" t="s">
        <v>160</v>
      </c>
      <c r="AF420" t="s">
        <v>162</v>
      </c>
      <c r="AG420" t="s">
        <v>163</v>
      </c>
      <c r="AH420" t="s">
        <v>164</v>
      </c>
      <c r="AI420" t="s">
        <v>312</v>
      </c>
      <c r="AJ420" t="s">
        <v>165</v>
      </c>
      <c r="AK420" t="s">
        <v>166</v>
      </c>
      <c r="AL420" t="s">
        <v>167</v>
      </c>
      <c r="AM420" t="s">
        <v>168</v>
      </c>
      <c r="AN420" t="s">
        <v>169</v>
      </c>
      <c r="AO420" t="s">
        <v>170</v>
      </c>
      <c r="AP420">
        <v>7.4400180000000002</v>
      </c>
      <c r="AQ420">
        <v>56.757708999999998</v>
      </c>
      <c r="AR420">
        <v>132.19575499999999</v>
      </c>
      <c r="AS420">
        <v>21.838052999999999</v>
      </c>
      <c r="AT420">
        <v>13.56847</v>
      </c>
      <c r="AU420">
        <v>520.28240199999982</v>
      </c>
      <c r="AV420">
        <v>212.42229499999999</v>
      </c>
      <c r="AW420">
        <v>19.832902000000001</v>
      </c>
      <c r="AX420">
        <v>46.477218000000001</v>
      </c>
      <c r="AY420">
        <v>34.415665999999987</v>
      </c>
      <c r="AZ420">
        <v>158.26602199999999</v>
      </c>
      <c r="BA420">
        <v>0</v>
      </c>
      <c r="BB420">
        <v>20.951177000000001</v>
      </c>
      <c r="BC420">
        <v>21.064433999999999</v>
      </c>
      <c r="BD420">
        <v>8.6638400000000004</v>
      </c>
      <c r="BE420">
        <v>0.34605799999999998</v>
      </c>
      <c r="BF420">
        <v>6.0073080000000001</v>
      </c>
      <c r="BG420">
        <v>47.149904999999997</v>
      </c>
      <c r="BH420">
        <v>6.1973159999999998</v>
      </c>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row>
    <row r="421">
      <c r="A421" t="s">
        <v>405</v>
      </c>
      <c r="B421">
        <v>2010</v>
      </c>
      <c r="C421" t="s">
        <v>412</v>
      </c>
      <c r="D421">
        <v>174</v>
      </c>
      <c r="E421" t="s">
        <v>62</v>
      </c>
      <c r="F421" t="s">
        <v>201</v>
      </c>
      <c r="G421" t="s">
        <v>214</v>
      </c>
      <c r="H421">
        <v>16.546289000000002</v>
      </c>
      <c r="I421">
        <v>85.414237000000014</v>
      </c>
      <c r="J421">
        <v>36.460977</v>
      </c>
      <c r="K421">
        <v>61.18788</v>
      </c>
      <c r="L421">
        <v>0</v>
      </c>
      <c r="M421">
        <v>5.4343579999999996</v>
      </c>
      <c r="N421">
        <v>0</v>
      </c>
      <c r="O421">
        <v>0</v>
      </c>
      <c r="P421">
        <v>0</v>
      </c>
      <c r="Q421">
        <v>0</v>
      </c>
      <c r="R421">
        <v>15.826164</v>
      </c>
      <c r="S421">
        <v>56.184876000000003</v>
      </c>
      <c r="T421">
        <v>53.955357999999997</v>
      </c>
      <c r="U421">
        <v>34.237068999999998</v>
      </c>
      <c r="V421">
        <v>33.971558000000002</v>
      </c>
      <c r="W421" t="s">
        <v>152</v>
      </c>
      <c r="X421" t="s">
        <v>310</v>
      </c>
      <c r="Y421" t="s">
        <v>154</v>
      </c>
      <c r="Z421" t="s">
        <v>155</v>
      </c>
      <c r="AA421" t="s">
        <v>156</v>
      </c>
      <c r="AB421" t="s">
        <v>157</v>
      </c>
      <c r="AC421" t="s">
        <v>311</v>
      </c>
      <c r="AD421" t="s">
        <v>159</v>
      </c>
      <c r="AE421" t="s">
        <v>160</v>
      </c>
      <c r="AF421" t="s">
        <v>162</v>
      </c>
      <c r="AG421" t="s">
        <v>163</v>
      </c>
      <c r="AH421" t="s">
        <v>164</v>
      </c>
      <c r="AI421" t="s">
        <v>312</v>
      </c>
      <c r="AJ421" t="s">
        <v>165</v>
      </c>
      <c r="AK421" t="s">
        <v>166</v>
      </c>
      <c r="AL421" t="s">
        <v>167</v>
      </c>
      <c r="AM421" t="s">
        <v>168</v>
      </c>
      <c r="AN421" t="s">
        <v>169</v>
      </c>
      <c r="AO421" t="s">
        <v>170</v>
      </c>
      <c r="AP421">
        <v>0</v>
      </c>
      <c r="AQ421">
        <v>32.821209000000003</v>
      </c>
      <c r="AR421">
        <v>15.369047999999999</v>
      </c>
      <c r="AS421">
        <v>10.919898</v>
      </c>
      <c r="AT421">
        <v>0</v>
      </c>
      <c r="AU421">
        <v>32.719541</v>
      </c>
      <c r="AV421">
        <v>39.041069999999998</v>
      </c>
      <c r="AW421">
        <v>0</v>
      </c>
      <c r="AX421">
        <v>15.932345</v>
      </c>
      <c r="AY421">
        <v>10.81968</v>
      </c>
      <c r="AZ421">
        <v>1.44025</v>
      </c>
      <c r="BA421">
        <v>3.9817239999999998</v>
      </c>
      <c r="BB421">
        <v>1.2627120000000001</v>
      </c>
      <c r="BC421">
        <v>2.5389240000000002</v>
      </c>
      <c r="BD421">
        <v>25.552254000000001</v>
      </c>
      <c r="BE421">
        <v>3.4237199999999999</v>
      </c>
      <c r="BF421">
        <v>0</v>
      </c>
      <c r="BG421">
        <v>3.7870080000000002</v>
      </c>
      <c r="BH421">
        <v>0</v>
      </c>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row>
    <row r="422">
      <c r="A422" t="s">
        <v>405</v>
      </c>
      <c r="B422">
        <v>2010</v>
      </c>
      <c r="C422" t="s">
        <v>412</v>
      </c>
      <c r="D422">
        <v>175</v>
      </c>
      <c r="E422" t="s">
        <v>62</v>
      </c>
      <c r="F422" t="s">
        <v>319</v>
      </c>
      <c r="G422" t="s">
        <v>214</v>
      </c>
      <c r="H422">
        <v>13569.806043000041</v>
      </c>
      <c r="I422">
        <v>11825.48762200001</v>
      </c>
      <c r="J422">
        <v>9999.6501729999782</v>
      </c>
      <c r="K422">
        <v>5504.7969590000012</v>
      </c>
      <c r="L422">
        <v>751.71629200000029</v>
      </c>
      <c r="M422">
        <v>1245.606061000002</v>
      </c>
      <c r="N422">
        <v>200.81072800000001</v>
      </c>
      <c r="O422">
        <v>46.375419000000008</v>
      </c>
      <c r="P422">
        <v>3.8842690000000002</v>
      </c>
      <c r="Q422">
        <v>0</v>
      </c>
      <c r="R422">
        <v>11256.480079000001</v>
      </c>
      <c r="S422">
        <v>10194.409096999991</v>
      </c>
      <c r="T422">
        <v>9023.8520849999895</v>
      </c>
      <c r="U422">
        <v>6820.2529860000004</v>
      </c>
      <c r="V422">
        <v>2859.7863649999972</v>
      </c>
      <c r="W422" t="s">
        <v>152</v>
      </c>
      <c r="X422" t="s">
        <v>310</v>
      </c>
      <c r="Y422" t="s">
        <v>154</v>
      </c>
      <c r="Z422" t="s">
        <v>155</v>
      </c>
      <c r="AA422" t="s">
        <v>156</v>
      </c>
      <c r="AB422" t="s">
        <v>157</v>
      </c>
      <c r="AC422" t="s">
        <v>311</v>
      </c>
      <c r="AD422" t="s">
        <v>159</v>
      </c>
      <c r="AE422" t="s">
        <v>160</v>
      </c>
      <c r="AF422" t="s">
        <v>162</v>
      </c>
      <c r="AG422" t="s">
        <v>163</v>
      </c>
      <c r="AH422" t="s">
        <v>164</v>
      </c>
      <c r="AI422" t="s">
        <v>312</v>
      </c>
      <c r="AJ422" t="s">
        <v>165</v>
      </c>
      <c r="AK422" t="s">
        <v>166</v>
      </c>
      <c r="AL422" t="s">
        <v>167</v>
      </c>
      <c r="AM422" t="s">
        <v>168</v>
      </c>
      <c r="AN422" t="s">
        <v>169</v>
      </c>
      <c r="AO422" t="s">
        <v>170</v>
      </c>
      <c r="AP422">
        <v>1706.823432000001</v>
      </c>
      <c r="AQ422">
        <v>2019.758549000001</v>
      </c>
      <c r="AR422">
        <v>5891.7342110000018</v>
      </c>
      <c r="AS422">
        <v>2162.6763910000009</v>
      </c>
      <c r="AT422">
        <v>2758.4471829999989</v>
      </c>
      <c r="AU422">
        <v>2373.62039</v>
      </c>
      <c r="AV422">
        <v>1995.7515820000019</v>
      </c>
      <c r="AW422">
        <v>3553.439156000004</v>
      </c>
      <c r="AX422">
        <v>1315.3446109999991</v>
      </c>
      <c r="AY422">
        <v>871.43603600000085</v>
      </c>
      <c r="AZ422">
        <v>526.80681400000037</v>
      </c>
      <c r="BA422">
        <v>121.610523</v>
      </c>
      <c r="BB422">
        <v>637.50936500000046</v>
      </c>
      <c r="BC422">
        <v>1433.563157000001</v>
      </c>
      <c r="BD422">
        <v>4529.074761000008</v>
      </c>
      <c r="BE422">
        <v>1424.2094810000001</v>
      </c>
      <c r="BF422">
        <v>2919.6664439999959</v>
      </c>
      <c r="BG422">
        <v>2036.318231000002</v>
      </c>
      <c r="BH422">
        <v>3373.6667719999991</v>
      </c>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row>
    <row r="423">
      <c r="A423" t="s">
        <v>405</v>
      </c>
      <c r="B423">
        <v>2010</v>
      </c>
      <c r="C423" t="s">
        <v>412</v>
      </c>
      <c r="D423">
        <v>176</v>
      </c>
      <c r="E423" t="s">
        <v>62</v>
      </c>
      <c r="F423" t="s">
        <v>203</v>
      </c>
      <c r="G423" t="s">
        <v>214</v>
      </c>
      <c r="H423">
        <v>27.658778999999999</v>
      </c>
      <c r="I423">
        <v>21.709551999999999</v>
      </c>
      <c r="J423">
        <v>23.637803999999999</v>
      </c>
      <c r="K423">
        <v>34.242398999999999</v>
      </c>
      <c r="L423">
        <v>0</v>
      </c>
      <c r="M423">
        <v>0</v>
      </c>
      <c r="N423">
        <v>0</v>
      </c>
      <c r="O423">
        <v>0</v>
      </c>
      <c r="P423">
        <v>0</v>
      </c>
      <c r="Q423">
        <v>0</v>
      </c>
      <c r="R423">
        <v>19.814191000000001</v>
      </c>
      <c r="S423">
        <v>29.55414</v>
      </c>
      <c r="T423">
        <v>18.210415999999999</v>
      </c>
      <c r="U423">
        <v>5.4273879999999997</v>
      </c>
      <c r="V423">
        <v>34.242398999999999</v>
      </c>
      <c r="W423" t="s">
        <v>152</v>
      </c>
      <c r="X423" t="s">
        <v>310</v>
      </c>
      <c r="Y423" t="s">
        <v>154</v>
      </c>
      <c r="Z423" t="s">
        <v>155</v>
      </c>
      <c r="AA423" t="s">
        <v>156</v>
      </c>
      <c r="AB423" t="s">
        <v>157</v>
      </c>
      <c r="AC423" t="s">
        <v>311</v>
      </c>
      <c r="AD423" t="s">
        <v>159</v>
      </c>
      <c r="AE423" t="s">
        <v>160</v>
      </c>
      <c r="AF423" t="s">
        <v>162</v>
      </c>
      <c r="AG423" t="s">
        <v>163</v>
      </c>
      <c r="AH423" t="s">
        <v>164</v>
      </c>
      <c r="AI423" t="s">
        <v>312</v>
      </c>
      <c r="AJ423" t="s">
        <v>165</v>
      </c>
      <c r="AK423" t="s">
        <v>166</v>
      </c>
      <c r="AL423" t="s">
        <v>167</v>
      </c>
      <c r="AM423" t="s">
        <v>168</v>
      </c>
      <c r="AN423" t="s">
        <v>169</v>
      </c>
      <c r="AO423" t="s">
        <v>170</v>
      </c>
      <c r="AP423">
        <v>0</v>
      </c>
      <c r="AQ423">
        <v>7.3556400000000002</v>
      </c>
      <c r="AR423">
        <v>0</v>
      </c>
      <c r="AS423">
        <v>0</v>
      </c>
      <c r="AT423">
        <v>80.716364999999996</v>
      </c>
      <c r="AU423">
        <v>5.6893279999999997</v>
      </c>
      <c r="AV423">
        <v>0</v>
      </c>
      <c r="AW423">
        <v>0</v>
      </c>
      <c r="AX423">
        <v>13.487201000000001</v>
      </c>
      <c r="AY423">
        <v>0</v>
      </c>
      <c r="AZ423">
        <v>0</v>
      </c>
      <c r="BA423">
        <v>0</v>
      </c>
      <c r="BB423">
        <v>0</v>
      </c>
      <c r="BC423">
        <v>0</v>
      </c>
      <c r="BD423">
        <v>0</v>
      </c>
      <c r="BE423">
        <v>0</v>
      </c>
      <c r="BF423">
        <v>0</v>
      </c>
      <c r="BG423">
        <v>0</v>
      </c>
      <c r="BH423">
        <v>0</v>
      </c>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row>
    <row r="424">
      <c r="A424" t="s">
        <v>405</v>
      </c>
      <c r="B424">
        <v>2010</v>
      </c>
      <c r="C424" t="s">
        <v>412</v>
      </c>
      <c r="D424">
        <v>177</v>
      </c>
      <c r="E424" t="s">
        <v>62</v>
      </c>
      <c r="F424" t="s">
        <v>204</v>
      </c>
      <c r="G424" t="s">
        <v>214</v>
      </c>
      <c r="H424">
        <v>22.767181000000001</v>
      </c>
      <c r="I424">
        <v>110.255692</v>
      </c>
      <c r="J424">
        <v>109.37979199999999</v>
      </c>
      <c r="K424">
        <v>13.362177000000001</v>
      </c>
      <c r="L424">
        <v>0.89263800000000004</v>
      </c>
      <c r="M424">
        <v>1.571682</v>
      </c>
      <c r="N424">
        <v>0.89263800000000004</v>
      </c>
      <c r="O424">
        <v>0</v>
      </c>
      <c r="P424">
        <v>0</v>
      </c>
      <c r="Q424">
        <v>0</v>
      </c>
      <c r="R424">
        <v>19.463536000000001</v>
      </c>
      <c r="S424">
        <v>82.271570000000011</v>
      </c>
      <c r="T424">
        <v>85.96394500000001</v>
      </c>
      <c r="U424">
        <v>58.353027000000012</v>
      </c>
      <c r="V424">
        <v>8.1410820000000008</v>
      </c>
      <c r="W424" t="s">
        <v>152</v>
      </c>
      <c r="X424" t="s">
        <v>310</v>
      </c>
      <c r="Y424" t="s">
        <v>154</v>
      </c>
      <c r="Z424" t="s">
        <v>155</v>
      </c>
      <c r="AA424" t="s">
        <v>156</v>
      </c>
      <c r="AB424" t="s">
        <v>157</v>
      </c>
      <c r="AC424" t="s">
        <v>311</v>
      </c>
      <c r="AD424" t="s">
        <v>159</v>
      </c>
      <c r="AE424" t="s">
        <v>160</v>
      </c>
      <c r="AF424" t="s">
        <v>162</v>
      </c>
      <c r="AG424" t="s">
        <v>163</v>
      </c>
      <c r="AH424" t="s">
        <v>164</v>
      </c>
      <c r="AI424" t="s">
        <v>312</v>
      </c>
      <c r="AJ424" t="s">
        <v>165</v>
      </c>
      <c r="AK424" t="s">
        <v>166</v>
      </c>
      <c r="AL424" t="s">
        <v>167</v>
      </c>
      <c r="AM424" t="s">
        <v>168</v>
      </c>
      <c r="AN424" t="s">
        <v>169</v>
      </c>
      <c r="AO424" t="s">
        <v>170</v>
      </c>
      <c r="AP424">
        <v>0</v>
      </c>
      <c r="AQ424">
        <v>0</v>
      </c>
      <c r="AR424">
        <v>10.541957999999999</v>
      </c>
      <c r="AS424">
        <v>0</v>
      </c>
      <c r="AT424">
        <v>8.1410820000000008</v>
      </c>
      <c r="AU424">
        <v>0</v>
      </c>
      <c r="AV424">
        <v>209.049879</v>
      </c>
      <c r="AW424">
        <v>0</v>
      </c>
      <c r="AX424">
        <v>0</v>
      </c>
      <c r="AY424">
        <v>0</v>
      </c>
      <c r="AZ424">
        <v>0</v>
      </c>
      <c r="BA424">
        <v>0</v>
      </c>
      <c r="BB424">
        <v>0</v>
      </c>
      <c r="BC424">
        <v>0.89263800000000004</v>
      </c>
      <c r="BD424">
        <v>0</v>
      </c>
      <c r="BE424">
        <v>0</v>
      </c>
      <c r="BF424">
        <v>0</v>
      </c>
      <c r="BG424">
        <v>28.031922999999999</v>
      </c>
      <c r="BH424">
        <v>0</v>
      </c>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row>
    <row r="425">
      <c r="A425" t="s">
        <v>405</v>
      </c>
      <c r="B425">
        <v>2010</v>
      </c>
      <c r="C425" t="s">
        <v>412</v>
      </c>
      <c r="D425">
        <v>178</v>
      </c>
      <c r="E425" t="s">
        <v>62</v>
      </c>
      <c r="F425" t="s">
        <v>205</v>
      </c>
      <c r="G425" t="s">
        <v>214</v>
      </c>
      <c r="H425">
        <v>92.761210000000005</v>
      </c>
      <c r="I425">
        <v>146.1811580000001</v>
      </c>
      <c r="J425">
        <v>168.45573200000001</v>
      </c>
      <c r="K425">
        <v>281.70416699999998</v>
      </c>
      <c r="L425">
        <v>69.522075000000015</v>
      </c>
      <c r="M425">
        <v>9.6118230000000011</v>
      </c>
      <c r="N425">
        <v>32.072844000000003</v>
      </c>
      <c r="O425">
        <v>14.221238</v>
      </c>
      <c r="P425">
        <v>0</v>
      </c>
      <c r="Q425">
        <v>0</v>
      </c>
      <c r="R425">
        <v>84.593464999999995</v>
      </c>
      <c r="S425">
        <v>118.245546</v>
      </c>
      <c r="T425">
        <v>147.34479400000001</v>
      </c>
      <c r="U425">
        <v>186.51943</v>
      </c>
      <c r="V425">
        <v>166.01520199999999</v>
      </c>
      <c r="W425" t="s">
        <v>152</v>
      </c>
      <c r="X425" t="s">
        <v>310</v>
      </c>
      <c r="Y425" t="s">
        <v>154</v>
      </c>
      <c r="Z425" t="s">
        <v>155</v>
      </c>
      <c r="AA425" t="s">
        <v>156</v>
      </c>
      <c r="AB425" t="s">
        <v>157</v>
      </c>
      <c r="AC425" t="s">
        <v>311</v>
      </c>
      <c r="AD425" t="s">
        <v>159</v>
      </c>
      <c r="AE425" t="s">
        <v>160</v>
      </c>
      <c r="AF425" t="s">
        <v>162</v>
      </c>
      <c r="AG425" t="s">
        <v>163</v>
      </c>
      <c r="AH425" t="s">
        <v>164</v>
      </c>
      <c r="AI425" t="s">
        <v>312</v>
      </c>
      <c r="AJ425" t="s">
        <v>165</v>
      </c>
      <c r="AK425" t="s">
        <v>166</v>
      </c>
      <c r="AL425" t="s">
        <v>167</v>
      </c>
      <c r="AM425" t="s">
        <v>168</v>
      </c>
      <c r="AN425" t="s">
        <v>169</v>
      </c>
      <c r="AO425" t="s">
        <v>170</v>
      </c>
      <c r="AP425">
        <v>0</v>
      </c>
      <c r="AQ425">
        <v>0</v>
      </c>
      <c r="AR425">
        <v>0</v>
      </c>
      <c r="AS425">
        <v>112.553282</v>
      </c>
      <c r="AT425">
        <v>0</v>
      </c>
      <c r="AU425">
        <v>5.8955500000000001</v>
      </c>
      <c r="AV425">
        <v>49.915790000000001</v>
      </c>
      <c r="AW425">
        <v>89.926940000000002</v>
      </c>
      <c r="AX425">
        <v>1.2382439999999999</v>
      </c>
      <c r="AY425">
        <v>0</v>
      </c>
      <c r="AZ425">
        <v>0</v>
      </c>
      <c r="BA425">
        <v>11.828236</v>
      </c>
      <c r="BB425">
        <v>136.12663900000001</v>
      </c>
      <c r="BC425">
        <v>0</v>
      </c>
      <c r="BD425">
        <v>12.863875</v>
      </c>
      <c r="BE425">
        <v>177.369654</v>
      </c>
      <c r="BF425">
        <v>52.735904000000012</v>
      </c>
      <c r="BG425">
        <v>64.361480000000014</v>
      </c>
      <c r="BH425">
        <v>43.808748000000001</v>
      </c>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row>
    <row r="426">
      <c r="A426" t="s">
        <v>405</v>
      </c>
      <c r="B426">
        <v>2010</v>
      </c>
      <c r="C426" t="s">
        <v>412</v>
      </c>
      <c r="D426">
        <v>179</v>
      </c>
      <c r="E426" t="s">
        <v>62</v>
      </c>
      <c r="F426" t="s">
        <v>320</v>
      </c>
      <c r="G426" t="s">
        <v>214</v>
      </c>
      <c r="H426">
        <v>56.635634000000003</v>
      </c>
      <c r="I426">
        <v>31.464821000000001</v>
      </c>
      <c r="J426">
        <v>54.377267000000003</v>
      </c>
      <c r="K426">
        <v>51.899712000000008</v>
      </c>
      <c r="L426">
        <v>20.765395999999999</v>
      </c>
      <c r="M426">
        <v>15.946816999999999</v>
      </c>
      <c r="N426">
        <v>8.5170260000000013</v>
      </c>
      <c r="O426">
        <v>1.638296</v>
      </c>
      <c r="P426">
        <v>0</v>
      </c>
      <c r="Q426">
        <v>0</v>
      </c>
      <c r="R426">
        <v>42.569437999999998</v>
      </c>
      <c r="S426">
        <v>31.720005</v>
      </c>
      <c r="T426">
        <v>43.919206000000003</v>
      </c>
      <c r="U426">
        <v>50.564597999999997</v>
      </c>
      <c r="V426">
        <v>20.267444000000001</v>
      </c>
      <c r="W426" t="s">
        <v>152</v>
      </c>
      <c r="X426" t="s">
        <v>310</v>
      </c>
      <c r="Y426" t="s">
        <v>154</v>
      </c>
      <c r="Z426" t="s">
        <v>155</v>
      </c>
      <c r="AA426" t="s">
        <v>156</v>
      </c>
      <c r="AB426" t="s">
        <v>157</v>
      </c>
      <c r="AC426" t="s">
        <v>311</v>
      </c>
      <c r="AD426" t="s">
        <v>159</v>
      </c>
      <c r="AE426" t="s">
        <v>160</v>
      </c>
      <c r="AF426" t="s">
        <v>162</v>
      </c>
      <c r="AG426" t="s">
        <v>163</v>
      </c>
      <c r="AH426" t="s">
        <v>164</v>
      </c>
      <c r="AI426" t="s">
        <v>312</v>
      </c>
      <c r="AJ426" t="s">
        <v>165</v>
      </c>
      <c r="AK426" t="s">
        <v>166</v>
      </c>
      <c r="AL426" t="s">
        <v>167</v>
      </c>
      <c r="AM426" t="s">
        <v>168</v>
      </c>
      <c r="AN426" t="s">
        <v>169</v>
      </c>
      <c r="AO426" t="s">
        <v>170</v>
      </c>
      <c r="AP426">
        <v>0</v>
      </c>
      <c r="AQ426">
        <v>59.096291999999998</v>
      </c>
      <c r="AR426">
        <v>0</v>
      </c>
      <c r="AS426">
        <v>0.90969199999999995</v>
      </c>
      <c r="AT426">
        <v>12.08881</v>
      </c>
      <c r="AU426">
        <v>10.56513</v>
      </c>
      <c r="AV426">
        <v>0</v>
      </c>
      <c r="AW426">
        <v>23.169920000000001</v>
      </c>
      <c r="AX426">
        <v>12.974133999999999</v>
      </c>
      <c r="AY426">
        <v>6.2360420000000003</v>
      </c>
      <c r="AZ426">
        <v>1.7488760000000001</v>
      </c>
      <c r="BA426">
        <v>4.53871</v>
      </c>
      <c r="BB426">
        <v>14.898004</v>
      </c>
      <c r="BC426">
        <v>17.949881999999999</v>
      </c>
      <c r="BD426">
        <v>0</v>
      </c>
      <c r="BE426">
        <v>4.3106949999999999</v>
      </c>
      <c r="BF426">
        <v>25.594275</v>
      </c>
      <c r="BG426">
        <v>13.293849</v>
      </c>
      <c r="BH426">
        <v>7.7685190000000004</v>
      </c>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row>
    <row r="427">
      <c r="A427" t="s">
        <v>405</v>
      </c>
      <c r="B427">
        <v>2010</v>
      </c>
      <c r="C427" t="s">
        <v>412</v>
      </c>
      <c r="D427">
        <v>180</v>
      </c>
      <c r="E427" t="s">
        <v>62</v>
      </c>
      <c r="F427" t="s">
        <v>208</v>
      </c>
      <c r="G427" t="s">
        <v>214</v>
      </c>
      <c r="H427">
        <v>15075.94768000005</v>
      </c>
      <c r="I427">
        <v>15076.43743800003</v>
      </c>
      <c r="J427">
        <v>15075.22428700003</v>
      </c>
      <c r="K427">
        <v>15085.697813000001</v>
      </c>
      <c r="L427">
        <v>15056.345516999911</v>
      </c>
      <c r="M427">
        <v>2684.2342049999952</v>
      </c>
      <c r="N427">
        <v>2667.6639550000009</v>
      </c>
      <c r="O427">
        <v>2685.805363000004</v>
      </c>
      <c r="P427">
        <v>2687.3176389999921</v>
      </c>
      <c r="Q427">
        <v>2680.6026399999978</v>
      </c>
      <c r="R427">
        <v>12392.57240600001</v>
      </c>
      <c r="S427">
        <v>12395.21744300001</v>
      </c>
      <c r="T427">
        <v>12388.23445700001</v>
      </c>
      <c r="U427">
        <v>12394.74195400001</v>
      </c>
      <c r="V427">
        <v>12393.262672999959</v>
      </c>
      <c r="W427" t="s">
        <v>152</v>
      </c>
      <c r="X427" t="s">
        <v>310</v>
      </c>
      <c r="Y427" t="s">
        <v>154</v>
      </c>
      <c r="Z427" t="s">
        <v>155</v>
      </c>
      <c r="AA427" t="s">
        <v>156</v>
      </c>
      <c r="AB427" t="s">
        <v>157</v>
      </c>
      <c r="AC427" t="s">
        <v>311</v>
      </c>
      <c r="AD427" t="s">
        <v>159</v>
      </c>
      <c r="AE427" t="s">
        <v>160</v>
      </c>
      <c r="AF427" t="s">
        <v>162</v>
      </c>
      <c r="AG427" t="s">
        <v>163</v>
      </c>
      <c r="AH427" t="s">
        <v>164</v>
      </c>
      <c r="AI427" t="s">
        <v>312</v>
      </c>
      <c r="AJ427" t="s">
        <v>165</v>
      </c>
      <c r="AK427" t="s">
        <v>166</v>
      </c>
      <c r="AL427" t="s">
        <v>167</v>
      </c>
      <c r="AM427" t="s">
        <v>168</v>
      </c>
      <c r="AN427" t="s">
        <v>169</v>
      </c>
      <c r="AO427" t="s">
        <v>170</v>
      </c>
      <c r="AP427">
        <v>3179.369080999993</v>
      </c>
      <c r="AQ427">
        <v>5572.9530420000028</v>
      </c>
      <c r="AR427">
        <v>8795.8967819999834</v>
      </c>
      <c r="AS427">
        <v>3030.6843449999969</v>
      </c>
      <c r="AT427">
        <v>4327.5561820000012</v>
      </c>
      <c r="AU427">
        <v>3952.395654000004</v>
      </c>
      <c r="AV427">
        <v>3676.4391080000041</v>
      </c>
      <c r="AW427">
        <v>7319.8895229999862</v>
      </c>
      <c r="AX427">
        <v>1828.2793860000011</v>
      </c>
      <c r="AY427">
        <v>1158.798530000003</v>
      </c>
      <c r="AZ427">
        <v>1019.149090000001</v>
      </c>
      <c r="BA427">
        <v>7004.127197000008</v>
      </c>
      <c r="BB427">
        <v>1631.4994149999991</v>
      </c>
      <c r="BC427">
        <v>1732.2353410000001</v>
      </c>
      <c r="BD427">
        <v>5869.4092319999982</v>
      </c>
      <c r="BE427">
        <v>2339.0038220000042</v>
      </c>
      <c r="BF427">
        <v>4937.9485719999884</v>
      </c>
      <c r="BG427">
        <v>2850.741245000007</v>
      </c>
      <c r="BH427">
        <v>5143.2771879999991</v>
      </c>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row>
    <row r="428">
      <c r="A428" t="s">
        <v>405</v>
      </c>
      <c r="B428">
        <v>2010</v>
      </c>
      <c r="C428" t="s">
        <v>412</v>
      </c>
      <c r="D428">
        <v>222</v>
      </c>
      <c r="E428" t="s">
        <v>36</v>
      </c>
      <c r="F428" t="s">
        <v>15</v>
      </c>
      <c r="G428" t="s">
        <v>447</v>
      </c>
      <c r="H428">
        <v>29.98978473353678</v>
      </c>
      <c r="I428">
        <v>39.30142957627897</v>
      </c>
      <c r="J428">
        <v>46.593584205628481</v>
      </c>
      <c r="K428">
        <v>56.776100829265552</v>
      </c>
      <c r="L428">
        <v>83.760655335276908</v>
      </c>
      <c r="M428">
        <v>54.513234851937092</v>
      </c>
      <c r="N428">
        <v>77.897517158372295</v>
      </c>
      <c r="O428">
        <v>89.522866255442722</v>
      </c>
      <c r="P428">
        <v>96.434852969757202</v>
      </c>
      <c r="Q428">
        <v>99.216439653277106</v>
      </c>
      <c r="R428">
        <v>28.708148626653159</v>
      </c>
      <c r="S428">
        <v>36.854810783170919</v>
      </c>
      <c r="T428">
        <v>44.564458552770873</v>
      </c>
      <c r="U428">
        <v>49.404551024982062</v>
      </c>
      <c r="V428">
        <v>61.96100580049071</v>
      </c>
      <c r="W428" t="s">
        <v>152</v>
      </c>
      <c r="X428" t="s">
        <v>310</v>
      </c>
      <c r="Y428" t="s">
        <v>154</v>
      </c>
      <c r="Z428" t="s">
        <v>155</v>
      </c>
      <c r="AA428" t="s">
        <v>156</v>
      </c>
      <c r="AB428" t="s">
        <v>157</v>
      </c>
      <c r="AC428" t="s">
        <v>311</v>
      </c>
      <c r="AD428" t="s">
        <v>159</v>
      </c>
      <c r="AE428" t="s">
        <v>160</v>
      </c>
      <c r="AF428" t="s">
        <v>162</v>
      </c>
      <c r="AG428" t="s">
        <v>163</v>
      </c>
      <c r="AH428" t="s">
        <v>164</v>
      </c>
      <c r="AI428" t="s">
        <v>312</v>
      </c>
      <c r="AJ428" t="s">
        <v>165</v>
      </c>
      <c r="AK428" t="s">
        <v>166</v>
      </c>
      <c r="AL428" t="s">
        <v>167</v>
      </c>
      <c r="AM428" t="s">
        <v>168</v>
      </c>
      <c r="AN428" t="s">
        <v>169</v>
      </c>
      <c r="AO428" t="s">
        <v>170</v>
      </c>
      <c r="AP428">
        <v>58.638830964889912</v>
      </c>
      <c r="AQ428">
        <v>46.47751354586061</v>
      </c>
      <c r="AR428">
        <v>28.36736743419581</v>
      </c>
      <c r="AS428">
        <v>49.570200290852178</v>
      </c>
      <c r="AT428">
        <v>63.761769380597229</v>
      </c>
      <c r="AU428">
        <v>45.07600302113832</v>
      </c>
      <c r="AV428">
        <v>61.430099225241939</v>
      </c>
      <c r="AW428">
        <v>34.17344389065051</v>
      </c>
      <c r="AX428">
        <v>20.626386000986791</v>
      </c>
      <c r="AY428">
        <v>45.368599662015498</v>
      </c>
      <c r="AZ428">
        <v>65.916784314836676</v>
      </c>
      <c r="BA428">
        <v>91.020329272025236</v>
      </c>
      <c r="BB428">
        <v>71.080111052323076</v>
      </c>
      <c r="BC428">
        <v>45.636547455075522</v>
      </c>
      <c r="BD428">
        <v>67.404127707548682</v>
      </c>
      <c r="BE428">
        <v>51.419972250788533</v>
      </c>
      <c r="BF428">
        <v>67.217771906758571</v>
      </c>
      <c r="BG428">
        <v>81.408185020044755</v>
      </c>
      <c r="BH428">
        <v>3.727158074374429</v>
      </c>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row>
    <row r="429">
      <c r="A429" t="s">
        <v>405</v>
      </c>
      <c r="B429">
        <v>2010</v>
      </c>
      <c r="C429" t="s">
        <v>412</v>
      </c>
      <c r="D429">
        <v>223</v>
      </c>
      <c r="E429" t="s">
        <v>36</v>
      </c>
      <c r="F429" t="s">
        <v>16</v>
      </c>
      <c r="G429" t="s">
        <v>448</v>
      </c>
      <c r="H429">
        <v>26.145197098032149</v>
      </c>
      <c r="I429">
        <v>20.0316425384943</v>
      </c>
      <c r="J429">
        <v>16.187258466614288</v>
      </c>
      <c r="K429">
        <v>11.38557111500508</v>
      </c>
      <c r="L429">
        <v>5.0642143695752848</v>
      </c>
      <c r="M429">
        <v>18.73269945184801</v>
      </c>
      <c r="N429">
        <v>7.2012749814105614</v>
      </c>
      <c r="O429">
        <v>5.6586758330931142</v>
      </c>
      <c r="P429">
        <v>1.890171755762444</v>
      </c>
      <c r="Q429">
        <v>0.71494999659016856</v>
      </c>
      <c r="R429">
        <v>27.19666551138528</v>
      </c>
      <c r="S429">
        <v>20.712047973681681</v>
      </c>
      <c r="T429">
        <v>17.521905469917439</v>
      </c>
      <c r="U429">
        <v>13.60008791647372</v>
      </c>
      <c r="V429">
        <v>9.4484629272147327</v>
      </c>
      <c r="W429" t="s">
        <v>152</v>
      </c>
      <c r="X429" t="s">
        <v>310</v>
      </c>
      <c r="Y429" t="s">
        <v>154</v>
      </c>
      <c r="Z429" t="s">
        <v>155</v>
      </c>
      <c r="AA429" t="s">
        <v>156</v>
      </c>
      <c r="AB429" t="s">
        <v>157</v>
      </c>
      <c r="AC429" t="s">
        <v>311</v>
      </c>
      <c r="AD429" t="s">
        <v>159</v>
      </c>
      <c r="AE429" t="s">
        <v>160</v>
      </c>
      <c r="AF429" t="s">
        <v>162</v>
      </c>
      <c r="AG429" t="s">
        <v>163</v>
      </c>
      <c r="AH429" t="s">
        <v>164</v>
      </c>
      <c r="AI429" t="s">
        <v>312</v>
      </c>
      <c r="AJ429" t="s">
        <v>165</v>
      </c>
      <c r="AK429" t="s">
        <v>166</v>
      </c>
      <c r="AL429" t="s">
        <v>167</v>
      </c>
      <c r="AM429" t="s">
        <v>168</v>
      </c>
      <c r="AN429" t="s">
        <v>169</v>
      </c>
      <c r="AO429" t="s">
        <v>170</v>
      </c>
      <c r="AP429">
        <v>33.529166064785763</v>
      </c>
      <c r="AQ429">
        <v>51.400976132610268</v>
      </c>
      <c r="AR429">
        <v>8.8149426199318714</v>
      </c>
      <c r="AS429">
        <v>7.1233046871465007</v>
      </c>
      <c r="AT429">
        <v>35.059059493582978</v>
      </c>
      <c r="AU429">
        <v>13.556464974985049</v>
      </c>
      <c r="AV429">
        <v>9.5117421430715439</v>
      </c>
      <c r="AW429">
        <v>6.3449345449909584</v>
      </c>
      <c r="AX429">
        <v>1.325974468485438</v>
      </c>
      <c r="AY429">
        <v>16.236516597790409</v>
      </c>
      <c r="AZ429">
        <v>29.740097806958872</v>
      </c>
      <c r="BA429">
        <v>3.2858924335904192</v>
      </c>
      <c r="BB429">
        <v>13.41015749000438</v>
      </c>
      <c r="BC429">
        <v>22.630770132103269</v>
      </c>
      <c r="BD429">
        <v>2.079252347508096</v>
      </c>
      <c r="BE429">
        <v>48.22048638139043</v>
      </c>
      <c r="BF429">
        <v>23.0101257117751</v>
      </c>
      <c r="BG429">
        <v>12.227218763999881</v>
      </c>
      <c r="BH429">
        <v>0.10614749702267071</v>
      </c>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row>
    <row r="430">
      <c r="A430" t="s">
        <v>405</v>
      </c>
      <c r="B430">
        <v>2010</v>
      </c>
      <c r="C430" t="s">
        <v>412</v>
      </c>
      <c r="D430">
        <v>224</v>
      </c>
      <c r="E430" t="s">
        <v>36</v>
      </c>
      <c r="F430" t="s">
        <v>20</v>
      </c>
      <c r="G430" t="s">
        <v>449</v>
      </c>
      <c r="H430">
        <v>43.865018168430787</v>
      </c>
      <c r="I430">
        <v>40.666927885226578</v>
      </c>
      <c r="J430">
        <v>37.219157327757053</v>
      </c>
      <c r="K430">
        <v>31.838328055729189</v>
      </c>
      <c r="L430">
        <v>11.175130295147881</v>
      </c>
      <c r="M430">
        <v>26.75406569621515</v>
      </c>
      <c r="N430">
        <v>14.90120786021717</v>
      </c>
      <c r="O430">
        <v>4.8184579114640682</v>
      </c>
      <c r="P430">
        <v>1.674975274480389</v>
      </c>
      <c r="Q430">
        <v>0.068610350132727399</v>
      </c>
      <c r="R430">
        <v>44.095185861961589</v>
      </c>
      <c r="S430">
        <v>42.433141243147432</v>
      </c>
      <c r="T430">
        <v>37.913635977311543</v>
      </c>
      <c r="U430">
        <v>36.995361058544162</v>
      </c>
      <c r="V430">
        <v>28.59053127229501</v>
      </c>
      <c r="W430" t="s">
        <v>152</v>
      </c>
      <c r="X430" t="s">
        <v>310</v>
      </c>
      <c r="Y430" t="s">
        <v>154</v>
      </c>
      <c r="Z430" t="s">
        <v>155</v>
      </c>
      <c r="AA430" t="s">
        <v>156</v>
      </c>
      <c r="AB430" t="s">
        <v>157</v>
      </c>
      <c r="AC430" t="s">
        <v>311</v>
      </c>
      <c r="AD430" t="s">
        <v>159</v>
      </c>
      <c r="AE430" t="s">
        <v>160</v>
      </c>
      <c r="AF430" t="s">
        <v>162</v>
      </c>
      <c r="AG430" t="s">
        <v>163</v>
      </c>
      <c r="AH430" t="s">
        <v>164</v>
      </c>
      <c r="AI430" t="s">
        <v>312</v>
      </c>
      <c r="AJ430" t="s">
        <v>165</v>
      </c>
      <c r="AK430" t="s">
        <v>166</v>
      </c>
      <c r="AL430" t="s">
        <v>167</v>
      </c>
      <c r="AM430" t="s">
        <v>168</v>
      </c>
      <c r="AN430" t="s">
        <v>169</v>
      </c>
      <c r="AO430" t="s">
        <v>170</v>
      </c>
      <c r="AP430">
        <v>7.8320029703247291</v>
      </c>
      <c r="AQ430">
        <v>2.1215103215290991</v>
      </c>
      <c r="AR430">
        <v>62.817689945872502</v>
      </c>
      <c r="AS430">
        <v>43.306495022001421</v>
      </c>
      <c r="AT430">
        <v>1.1791711258197399</v>
      </c>
      <c r="AU430">
        <v>41.367532003876597</v>
      </c>
      <c r="AV430">
        <v>29.05815863168646</v>
      </c>
      <c r="AW430">
        <v>59.481621564358782</v>
      </c>
      <c r="AX430">
        <v>78.047639530527803</v>
      </c>
      <c r="AY430">
        <v>38.394883740193897</v>
      </c>
      <c r="AZ430">
        <v>4.3431178782044064</v>
      </c>
      <c r="BA430">
        <v>5.6937782943844599</v>
      </c>
      <c r="BB430">
        <v>15.50973145767265</v>
      </c>
      <c r="BC430">
        <v>31.732682412821209</v>
      </c>
      <c r="BD430">
        <v>30.516619944943258</v>
      </c>
      <c r="BE430">
        <v>0.35954136782081869</v>
      </c>
      <c r="BF430">
        <v>9.7721023814664658</v>
      </c>
      <c r="BG430">
        <v>6.3645962159552649</v>
      </c>
      <c r="BH430">
        <v>96.166694428602966</v>
      </c>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row>
    <row r="431">
      <c r="A431" t="s">
        <v>405</v>
      </c>
      <c r="B431">
        <v>2010</v>
      </c>
      <c r="C431" t="s">
        <v>412</v>
      </c>
      <c r="D431">
        <v>225</v>
      </c>
      <c r="E431" t="s">
        <v>322</v>
      </c>
      <c r="F431" t="s">
        <v>323</v>
      </c>
      <c r="G431" t="s">
        <v>214</v>
      </c>
      <c r="H431">
        <v>56.102543850165347</v>
      </c>
      <c r="I431">
        <v>59.313094088795779</v>
      </c>
      <c r="J431">
        <v>62.645500545845202</v>
      </c>
      <c r="K431">
        <v>67.820690345147355</v>
      </c>
      <c r="L431">
        <v>88.736327305978634</v>
      </c>
      <c r="M431">
        <v>73.166236364237164</v>
      </c>
      <c r="N431">
        <v>85.068311800717126</v>
      </c>
      <c r="O431">
        <v>95.181542088535934</v>
      </c>
      <c r="P431">
        <v>98.325024725519611</v>
      </c>
      <c r="Q431">
        <v>99.87776875426789</v>
      </c>
      <c r="R431">
        <v>55.865514133676342</v>
      </c>
      <c r="S431">
        <v>57.543274555687731</v>
      </c>
      <c r="T431">
        <v>61.989007872325892</v>
      </c>
      <c r="U431">
        <v>62.8911067526045</v>
      </c>
      <c r="V431">
        <v>70.972017031176676</v>
      </c>
      <c r="W431" t="s">
        <v>152</v>
      </c>
      <c r="X431" t="s">
        <v>310</v>
      </c>
      <c r="Y431" t="s">
        <v>154</v>
      </c>
      <c r="Z431" t="s">
        <v>155</v>
      </c>
      <c r="AA431" t="s">
        <v>156</v>
      </c>
      <c r="AB431" t="s">
        <v>157</v>
      </c>
      <c r="AC431" t="s">
        <v>311</v>
      </c>
      <c r="AD431" t="s">
        <v>159</v>
      </c>
      <c r="AE431" t="s">
        <v>160</v>
      </c>
      <c r="AF431" t="s">
        <v>162</v>
      </c>
      <c r="AG431" t="s">
        <v>163</v>
      </c>
      <c r="AH431" t="s">
        <v>164</v>
      </c>
      <c r="AI431" t="s">
        <v>312</v>
      </c>
      <c r="AJ431" t="s">
        <v>165</v>
      </c>
      <c r="AK431" t="s">
        <v>166</v>
      </c>
      <c r="AL431" t="s">
        <v>167</v>
      </c>
      <c r="AM431" t="s">
        <v>168</v>
      </c>
      <c r="AN431" t="s">
        <v>169</v>
      </c>
      <c r="AO431" t="s">
        <v>170</v>
      </c>
      <c r="AP431">
        <v>91.736633737490919</v>
      </c>
      <c r="AQ431">
        <v>97.878489678470871</v>
      </c>
      <c r="AR431">
        <v>37.182310054127683</v>
      </c>
      <c r="AS431">
        <v>56.693504977998657</v>
      </c>
      <c r="AT431">
        <v>98.785355226151921</v>
      </c>
      <c r="AU431">
        <v>57.44430527096209</v>
      </c>
      <c r="AV431">
        <v>70.941841368313462</v>
      </c>
      <c r="AW431">
        <v>40.518378435641473</v>
      </c>
      <c r="AX431">
        <v>21.93281831379791</v>
      </c>
      <c r="AY431">
        <v>61.605116259805897</v>
      </c>
      <c r="AZ431">
        <v>95.412602487826376</v>
      </c>
      <c r="BA431">
        <v>94.078569794717566</v>
      </c>
      <c r="BB431">
        <v>84.490268542327385</v>
      </c>
      <c r="BC431">
        <v>67.681433189279275</v>
      </c>
      <c r="BD431">
        <v>69.433156982501643</v>
      </c>
      <c r="BE431">
        <v>99.640458632179161</v>
      </c>
      <c r="BF431">
        <v>90.227897618533575</v>
      </c>
      <c r="BG431">
        <v>93.635403784044726</v>
      </c>
      <c r="BH431">
        <v>3.8333055713970992</v>
      </c>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row>
    <row r="432">
      <c r="A432" t="s">
        <v>405</v>
      </c>
      <c r="B432">
        <v>2010</v>
      </c>
      <c r="C432" t="s">
        <v>412</v>
      </c>
      <c r="D432">
        <v>226</v>
      </c>
      <c r="E432" t="s">
        <v>322</v>
      </c>
      <c r="F432" t="s">
        <v>324</v>
      </c>
      <c r="G432" t="s">
        <v>214</v>
      </c>
      <c r="H432">
        <v>41.773943938229337</v>
      </c>
      <c r="I432">
        <v>39.661989848841358</v>
      </c>
      <c r="J432">
        <v>36.27545158127964</v>
      </c>
      <c r="K432">
        <v>31.255321264773428</v>
      </c>
      <c r="L432">
        <v>11.020611496893901</v>
      </c>
      <c r="M432">
        <v>26.021056534446561</v>
      </c>
      <c r="N432">
        <v>14.413152942196829</v>
      </c>
      <c r="O432">
        <v>4.6565557848280967</v>
      </c>
      <c r="P432">
        <v>1.655232613906872</v>
      </c>
      <c r="Q432">
        <v>0.068573535389788401</v>
      </c>
      <c r="R432">
        <v>41.960578188612132</v>
      </c>
      <c r="S432">
        <v>41.191234244005862</v>
      </c>
      <c r="T432">
        <v>37.090042226594363</v>
      </c>
      <c r="U432">
        <v>36.049230000774848</v>
      </c>
      <c r="V432">
        <v>28.223936765420731</v>
      </c>
      <c r="W432" t="s">
        <v>152</v>
      </c>
      <c r="X432" t="s">
        <v>310</v>
      </c>
      <c r="Y432" t="s">
        <v>154</v>
      </c>
      <c r="Z432" t="s">
        <v>155</v>
      </c>
      <c r="AA432" t="s">
        <v>156</v>
      </c>
      <c r="AB432" t="s">
        <v>157</v>
      </c>
      <c r="AC432" t="s">
        <v>311</v>
      </c>
      <c r="AD432" t="s">
        <v>159</v>
      </c>
      <c r="AE432" t="s">
        <v>160</v>
      </c>
      <c r="AF432" t="s">
        <v>162</v>
      </c>
      <c r="AG432" t="s">
        <v>163</v>
      </c>
      <c r="AH432" t="s">
        <v>164</v>
      </c>
      <c r="AI432" t="s">
        <v>312</v>
      </c>
      <c r="AJ432" t="s">
        <v>165</v>
      </c>
      <c r="AK432" t="s">
        <v>166</v>
      </c>
      <c r="AL432" t="s">
        <v>167</v>
      </c>
      <c r="AM432" t="s">
        <v>168</v>
      </c>
      <c r="AN432" t="s">
        <v>169</v>
      </c>
      <c r="AO432" t="s">
        <v>170</v>
      </c>
      <c r="AP432">
        <v>6.8353077753290412</v>
      </c>
      <c r="AQ432">
        <v>1.912832482107965</v>
      </c>
      <c r="AR432">
        <v>62.641865242367423</v>
      </c>
      <c r="AS432">
        <v>43.221528766632453</v>
      </c>
      <c r="AT432">
        <v>0.3789501582489217</v>
      </c>
      <c r="AU432">
        <v>32.728357361967689</v>
      </c>
      <c r="AV432">
        <v>29.05815863168646</v>
      </c>
      <c r="AW432">
        <v>59.380283272616921</v>
      </c>
      <c r="AX432">
        <v>77.343280618272019</v>
      </c>
      <c r="AY432">
        <v>28.482665095882801</v>
      </c>
      <c r="AZ432">
        <v>4.3320268283809122</v>
      </c>
      <c r="BA432">
        <v>5.358756993285394</v>
      </c>
      <c r="BB432">
        <v>15.50973145767265</v>
      </c>
      <c r="BC432">
        <v>27.74347951604344</v>
      </c>
      <c r="BD432">
        <v>30.358549652412432</v>
      </c>
      <c r="BE432">
        <v>0.35184727513753511</v>
      </c>
      <c r="BF432">
        <v>9.0077470130444546</v>
      </c>
      <c r="BG432">
        <v>6.3460188965563509</v>
      </c>
      <c r="BH432">
        <v>96.045720431430155</v>
      </c>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row>
    <row r="433">
      <c r="A433" t="s">
        <v>405</v>
      </c>
      <c r="B433">
        <v>2010</v>
      </c>
      <c r="C433" t="s">
        <v>412</v>
      </c>
      <c r="D433">
        <v>227</v>
      </c>
      <c r="E433" t="s">
        <v>322</v>
      </c>
      <c r="F433" t="s">
        <v>325</v>
      </c>
      <c r="G433" t="s">
        <v>214</v>
      </c>
      <c r="H433">
        <v>0.057785680773866803</v>
      </c>
      <c r="I433">
        <v>0.033670978537492902</v>
      </c>
      <c r="J433">
        <v>0.21557870305137131</v>
      </c>
      <c r="K433">
        <v>0.50025415955469765</v>
      </c>
      <c r="L433">
        <v>0.099681991279831406</v>
      </c>
      <c r="M433">
        <v>0.1088086872061898</v>
      </c>
      <c r="N433">
        <v>0.035817593057843398</v>
      </c>
      <c r="O433">
        <v>0</v>
      </c>
      <c r="P433">
        <v>0</v>
      </c>
      <c r="Q433">
        <v>0.053657710342328101</v>
      </c>
      <c r="R433">
        <v>0.070298068186247606</v>
      </c>
      <c r="S433">
        <v>0.0409683656083644</v>
      </c>
      <c r="T433">
        <v>0.15680762095657541</v>
      </c>
      <c r="U433">
        <v>0.18019655498186571</v>
      </c>
      <c r="V433">
        <v>0.61259620652922353</v>
      </c>
      <c r="W433" t="s">
        <v>152</v>
      </c>
      <c r="X433" t="s">
        <v>310</v>
      </c>
      <c r="Y433" t="s">
        <v>154</v>
      </c>
      <c r="Z433" t="s">
        <v>155</v>
      </c>
      <c r="AA433" t="s">
        <v>156</v>
      </c>
      <c r="AB433" t="s">
        <v>157</v>
      </c>
      <c r="AC433" t="s">
        <v>311</v>
      </c>
      <c r="AD433" t="s">
        <v>159</v>
      </c>
      <c r="AE433" t="s">
        <v>160</v>
      </c>
      <c r="AF433" t="s">
        <v>162</v>
      </c>
      <c r="AG433" t="s">
        <v>163</v>
      </c>
      <c r="AH433" t="s">
        <v>164</v>
      </c>
      <c r="AI433" t="s">
        <v>312</v>
      </c>
      <c r="AJ433" t="s">
        <v>165</v>
      </c>
      <c r="AK433" t="s">
        <v>166</v>
      </c>
      <c r="AL433" t="s">
        <v>167</v>
      </c>
      <c r="AM433" t="s">
        <v>168</v>
      </c>
      <c r="AN433" t="s">
        <v>169</v>
      </c>
      <c r="AO433" t="s">
        <v>170</v>
      </c>
      <c r="AP433">
        <v>0.46801851628121932</v>
      </c>
      <c r="AQ433">
        <v>0</v>
      </c>
      <c r="AR433">
        <v>0</v>
      </c>
      <c r="AS433">
        <v>0</v>
      </c>
      <c r="AT433">
        <v>0.035896934312752503</v>
      </c>
      <c r="AU433">
        <v>2.0264586597989389</v>
      </c>
      <c r="AV433">
        <v>0</v>
      </c>
      <c r="AW433">
        <v>0</v>
      </c>
      <c r="AX433">
        <v>0.089020748823342002</v>
      </c>
      <c r="AY433">
        <v>0</v>
      </c>
      <c r="AZ433">
        <v>0.2553706837926919</v>
      </c>
      <c r="BA433">
        <v>0.24139649196072571</v>
      </c>
      <c r="BB433">
        <v>0</v>
      </c>
      <c r="BC433">
        <v>0.85822091537618594</v>
      </c>
      <c r="BD433">
        <v>0.072280698658225701</v>
      </c>
      <c r="BE433">
        <v>0</v>
      </c>
      <c r="BF433">
        <v>0</v>
      </c>
      <c r="BG433">
        <v>0</v>
      </c>
      <c r="BH433">
        <v>0</v>
      </c>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row>
    <row r="434">
      <c r="A434" t="s">
        <v>405</v>
      </c>
      <c r="B434">
        <v>2010</v>
      </c>
      <c r="C434" t="s">
        <v>412</v>
      </c>
      <c r="D434">
        <v>228</v>
      </c>
      <c r="E434" t="s">
        <v>322</v>
      </c>
      <c r="F434" t="s">
        <v>326</v>
      </c>
      <c r="G434" t="s">
        <v>214</v>
      </c>
      <c r="H434">
        <v>2.0657265308312538</v>
      </c>
      <c r="I434">
        <v>0.99124508382513798</v>
      </c>
      <c r="J434">
        <v>0.86346916982356758</v>
      </c>
      <c r="K434">
        <v>0.42373423052431342</v>
      </c>
      <c r="L434">
        <v>0.14337920584766159</v>
      </c>
      <c r="M434">
        <v>0.703898414110256</v>
      </c>
      <c r="N434">
        <v>0.48271766402826638</v>
      </c>
      <c r="O434">
        <v>0.1619021266359722</v>
      </c>
      <c r="P434">
        <v>0.019742660573516299</v>
      </c>
      <c r="Q434">
        <v>0</v>
      </c>
      <c r="R434">
        <v>2.1036096095253241</v>
      </c>
      <c r="S434">
        <v>1.2245228346979631</v>
      </c>
      <c r="T434">
        <v>0.76414228012303032</v>
      </c>
      <c r="U434">
        <v>0.87946669163871738</v>
      </c>
      <c r="V434">
        <v>0.19144999687363659</v>
      </c>
      <c r="W434" t="s">
        <v>152</v>
      </c>
      <c r="X434" t="s">
        <v>310</v>
      </c>
      <c r="Y434" t="s">
        <v>154</v>
      </c>
      <c r="Z434" t="s">
        <v>155</v>
      </c>
      <c r="AA434" t="s">
        <v>156</v>
      </c>
      <c r="AB434" t="s">
        <v>157</v>
      </c>
      <c r="AC434" t="s">
        <v>311</v>
      </c>
      <c r="AD434" t="s">
        <v>159</v>
      </c>
      <c r="AE434" t="s">
        <v>160</v>
      </c>
      <c r="AF434" t="s">
        <v>162</v>
      </c>
      <c r="AG434" t="s">
        <v>163</v>
      </c>
      <c r="AH434" t="s">
        <v>164</v>
      </c>
      <c r="AI434" t="s">
        <v>312</v>
      </c>
      <c r="AJ434" t="s">
        <v>165</v>
      </c>
      <c r="AK434" t="s">
        <v>166</v>
      </c>
      <c r="AL434" t="s">
        <v>167</v>
      </c>
      <c r="AM434" t="s">
        <v>168</v>
      </c>
      <c r="AN434" t="s">
        <v>169</v>
      </c>
      <c r="AO434" t="s">
        <v>170</v>
      </c>
      <c r="AP434">
        <v>0.96003997089887017</v>
      </c>
      <c r="AQ434">
        <v>0.20867783942113449</v>
      </c>
      <c r="AR434">
        <v>0.17582470350507159</v>
      </c>
      <c r="AS434">
        <v>0.084966255368966903</v>
      </c>
      <c r="AT434">
        <v>0.79979768128634743</v>
      </c>
      <c r="AU434">
        <v>7.8008787072712336</v>
      </c>
      <c r="AV434">
        <v>0</v>
      </c>
      <c r="AW434">
        <v>0.1013382917418659</v>
      </c>
      <c r="AX434">
        <v>0.63488031910676435</v>
      </c>
      <c r="AY434">
        <v>9.912218644311082</v>
      </c>
      <c r="AZ434">
        <v>0</v>
      </c>
      <c r="BA434">
        <v>0.32127672003640101</v>
      </c>
      <c r="BB434">
        <v>0</v>
      </c>
      <c r="BC434">
        <v>3.716866379301055</v>
      </c>
      <c r="BD434">
        <v>0.13601266642775481</v>
      </c>
      <c r="BE434">
        <v>0.0076940926832836003</v>
      </c>
      <c r="BF434">
        <v>0.76435536842201246</v>
      </c>
      <c r="BG434">
        <v>0.018577319398914199</v>
      </c>
      <c r="BH434">
        <v>0.1209739971727925</v>
      </c>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row>
    <row r="435">
      <c r="A435" t="s">
        <v>405</v>
      </c>
      <c r="B435">
        <v>2010</v>
      </c>
      <c r="C435" t="s">
        <v>412</v>
      </c>
      <c r="D435">
        <v>232</v>
      </c>
      <c r="E435" t="s">
        <v>36</v>
      </c>
      <c r="F435" t="s">
        <v>15</v>
      </c>
      <c r="G435" t="s">
        <v>214</v>
      </c>
      <c r="H435">
        <v>4518.6316239999996</v>
      </c>
      <c r="I435">
        <v>5925.283612000002</v>
      </c>
      <c r="J435">
        <v>7008.9448859999948</v>
      </c>
      <c r="K435">
        <v>8524.9139269999887</v>
      </c>
      <c r="L435">
        <v>12608.502792999931</v>
      </c>
      <c r="M435">
        <v>1461.6707389999999</v>
      </c>
      <c r="N435">
        <v>2090.1092039999999</v>
      </c>
      <c r="O435">
        <v>2404.409943000001</v>
      </c>
      <c r="P435">
        <v>2591.5108139999929</v>
      </c>
      <c r="Q435">
        <v>2658.1714209999982</v>
      </c>
      <c r="R435">
        <v>3555.1771260000041</v>
      </c>
      <c r="S435">
        <v>4566.3624040000032</v>
      </c>
      <c r="T435">
        <v>5514.3840329999957</v>
      </c>
      <c r="U435">
        <v>6112.5321570000042</v>
      </c>
      <c r="V435">
        <v>7631.9490010000118</v>
      </c>
      <c r="W435" t="s">
        <v>152</v>
      </c>
      <c r="X435" t="s">
        <v>310</v>
      </c>
      <c r="Y435" t="s">
        <v>154</v>
      </c>
      <c r="Z435" t="s">
        <v>155</v>
      </c>
      <c r="AA435" t="s">
        <v>156</v>
      </c>
      <c r="AB435" t="s">
        <v>157</v>
      </c>
      <c r="AC435" t="s">
        <v>311</v>
      </c>
      <c r="AD435" t="s">
        <v>159</v>
      </c>
      <c r="AE435" t="s">
        <v>160</v>
      </c>
      <c r="AF435" t="s">
        <v>162</v>
      </c>
      <c r="AG435" t="s">
        <v>163</v>
      </c>
      <c r="AH435" t="s">
        <v>164</v>
      </c>
      <c r="AI435" t="s">
        <v>312</v>
      </c>
      <c r="AJ435" t="s">
        <v>165</v>
      </c>
      <c r="AK435" t="s">
        <v>166</v>
      </c>
      <c r="AL435" t="s">
        <v>167</v>
      </c>
      <c r="AM435" t="s">
        <v>168</v>
      </c>
      <c r="AN435" t="s">
        <v>169</v>
      </c>
      <c r="AO435" t="s">
        <v>170</v>
      </c>
      <c r="AP435">
        <v>1855.619382000004</v>
      </c>
      <c r="AQ435">
        <v>2590.1700050000022</v>
      </c>
      <c r="AR435">
        <v>2496.405952999999</v>
      </c>
      <c r="AS435">
        <v>1502.3163</v>
      </c>
      <c r="AT435">
        <v>2758.3358789999988</v>
      </c>
      <c r="AU435">
        <v>1745.478962000001</v>
      </c>
      <c r="AV435">
        <v>2258.4401920000018</v>
      </c>
      <c r="AW435">
        <v>2501.4583390000062</v>
      </c>
      <c r="AX435">
        <v>376.7722590000003</v>
      </c>
      <c r="AY435">
        <v>525.90532600000085</v>
      </c>
      <c r="AZ435">
        <v>670.07475200000079</v>
      </c>
      <c r="BA435">
        <v>6369.4604150000159</v>
      </c>
      <c r="BB435">
        <v>1159.6715959999999</v>
      </c>
      <c r="BC435">
        <v>783.74788899999999</v>
      </c>
      <c r="BD435">
        <v>3953.3645080000019</v>
      </c>
      <c r="BE435">
        <v>1203.248945</v>
      </c>
      <c r="BF435">
        <v>3319.1790079999942</v>
      </c>
      <c r="BG435">
        <v>2324.9290610000039</v>
      </c>
      <c r="BH435">
        <v>191.698071</v>
      </c>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row>
    <row r="436">
      <c r="A436" t="s">
        <v>405</v>
      </c>
      <c r="B436">
        <v>2010</v>
      </c>
      <c r="C436" t="s">
        <v>412</v>
      </c>
      <c r="D436">
        <v>233</v>
      </c>
      <c r="E436" t="s">
        <v>36</v>
      </c>
      <c r="F436" t="s">
        <v>16</v>
      </c>
      <c r="G436" t="s">
        <v>214</v>
      </c>
      <c r="H436">
        <v>3939.3585340000018</v>
      </c>
      <c r="I436">
        <v>3020.072412999999</v>
      </c>
      <c r="J436">
        <v>2435.0048270000002</v>
      </c>
      <c r="K436">
        <v>1709.5399709999981</v>
      </c>
      <c r="L436">
        <v>762.31687499999964</v>
      </c>
      <c r="M436">
        <v>502.28240400000038</v>
      </c>
      <c r="N436">
        <v>193.221192</v>
      </c>
      <c r="O436">
        <v>151.981019</v>
      </c>
      <c r="P436">
        <v>50.794919</v>
      </c>
      <c r="Q436">
        <v>19.154685000000001</v>
      </c>
      <c r="R436">
        <v>3367.9971629999991</v>
      </c>
      <c r="S436">
        <v>2566.2516010000008</v>
      </c>
      <c r="T436">
        <v>2168.1519059999969</v>
      </c>
      <c r="U436">
        <v>1682.658236999999</v>
      </c>
      <c r="V436">
        <v>1163.799493999999</v>
      </c>
      <c r="W436" t="s">
        <v>152</v>
      </c>
      <c r="X436" t="s">
        <v>310</v>
      </c>
      <c r="Y436" t="s">
        <v>154</v>
      </c>
      <c r="Z436" t="s">
        <v>155</v>
      </c>
      <c r="AA436" t="s">
        <v>156</v>
      </c>
      <c r="AB436" t="s">
        <v>157</v>
      </c>
      <c r="AC436" t="s">
        <v>311</v>
      </c>
      <c r="AD436" t="s">
        <v>159</v>
      </c>
      <c r="AE436" t="s">
        <v>160</v>
      </c>
      <c r="AF436" t="s">
        <v>162</v>
      </c>
      <c r="AG436" t="s">
        <v>163</v>
      </c>
      <c r="AH436" t="s">
        <v>164</v>
      </c>
      <c r="AI436" t="s">
        <v>312</v>
      </c>
      <c r="AJ436" t="s">
        <v>165</v>
      </c>
      <c r="AK436" t="s">
        <v>166</v>
      </c>
      <c r="AL436" t="s">
        <v>167</v>
      </c>
      <c r="AM436" t="s">
        <v>168</v>
      </c>
      <c r="AN436" t="s">
        <v>169</v>
      </c>
      <c r="AO436" t="s">
        <v>170</v>
      </c>
      <c r="AP436">
        <v>1061.026787</v>
      </c>
      <c r="AQ436">
        <v>2864.552263</v>
      </c>
      <c r="AR436">
        <v>775.73906999999997</v>
      </c>
      <c r="AS436">
        <v>215.88488000000001</v>
      </c>
      <c r="AT436">
        <v>1516.6558679999989</v>
      </c>
      <c r="AU436">
        <v>524.94726299999968</v>
      </c>
      <c r="AV436">
        <v>349.69340799999998</v>
      </c>
      <c r="AW436">
        <v>464.44219900000002</v>
      </c>
      <c r="AX436">
        <v>24.220936999999999</v>
      </c>
      <c r="AY436">
        <v>188.21102300000001</v>
      </c>
      <c r="AZ436">
        <v>302.32191799999993</v>
      </c>
      <c r="BA436">
        <v>229.94161800000001</v>
      </c>
      <c r="BB436">
        <v>218.786641</v>
      </c>
      <c r="BC436">
        <v>388.65381600000001</v>
      </c>
      <c r="BD436">
        <v>121.951618</v>
      </c>
      <c r="BE436">
        <v>1128.379631999999</v>
      </c>
      <c r="BF436">
        <v>1136.2281740000001</v>
      </c>
      <c r="BG436">
        <v>349.19604500000003</v>
      </c>
      <c r="BH436">
        <v>5.45946</v>
      </c>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row>
    <row r="437">
      <c r="A437" t="s">
        <v>405</v>
      </c>
      <c r="B437">
        <v>2010</v>
      </c>
      <c r="C437" t="s">
        <v>412</v>
      </c>
      <c r="D437">
        <v>234</v>
      </c>
      <c r="E437" t="s">
        <v>36</v>
      </c>
      <c r="F437" t="s">
        <v>20</v>
      </c>
      <c r="G437" t="s">
        <v>214</v>
      </c>
      <c r="H437">
        <v>6609.2457830000048</v>
      </c>
      <c r="I437">
        <v>6131.1530890000049</v>
      </c>
      <c r="J437">
        <v>5598.7756010000066</v>
      </c>
      <c r="K437">
        <v>4780.5150809999932</v>
      </c>
      <c r="L437">
        <v>1682.193876999999</v>
      </c>
      <c r="M437">
        <v>717.36038200000087</v>
      </c>
      <c r="N437">
        <v>399.82213599999989</v>
      </c>
      <c r="O437">
        <v>129.41440099999991</v>
      </c>
      <c r="P437">
        <v>45.011906000000018</v>
      </c>
      <c r="Q437">
        <v>1.838184</v>
      </c>
      <c r="R437">
        <v>5460.6863780000103</v>
      </c>
      <c r="S437">
        <v>5257.5253200000061</v>
      </c>
      <c r="T437">
        <v>4691.4145409999974</v>
      </c>
      <c r="U437">
        <v>4577.2166619999971</v>
      </c>
      <c r="V437">
        <v>3521.5935209999989</v>
      </c>
      <c r="W437" t="s">
        <v>152</v>
      </c>
      <c r="X437" t="s">
        <v>310</v>
      </c>
      <c r="Y437" t="s">
        <v>154</v>
      </c>
      <c r="Z437" t="s">
        <v>155</v>
      </c>
      <c r="AA437" t="s">
        <v>156</v>
      </c>
      <c r="AB437" t="s">
        <v>157</v>
      </c>
      <c r="AC437" t="s">
        <v>311</v>
      </c>
      <c r="AD437" t="s">
        <v>159</v>
      </c>
      <c r="AE437" t="s">
        <v>160</v>
      </c>
      <c r="AF437" t="s">
        <v>162</v>
      </c>
      <c r="AG437" t="s">
        <v>163</v>
      </c>
      <c r="AH437" t="s">
        <v>164</v>
      </c>
      <c r="AI437" t="s">
        <v>312</v>
      </c>
      <c r="AJ437" t="s">
        <v>165</v>
      </c>
      <c r="AK437" t="s">
        <v>166</v>
      </c>
      <c r="AL437" t="s">
        <v>167</v>
      </c>
      <c r="AM437" t="s">
        <v>168</v>
      </c>
      <c r="AN437" t="s">
        <v>169</v>
      </c>
      <c r="AO437" t="s">
        <v>170</v>
      </c>
      <c r="AP437">
        <v>247.84287599999999</v>
      </c>
      <c r="AQ437">
        <v>118.230774</v>
      </c>
      <c r="AR437">
        <v>5528.1285969999999</v>
      </c>
      <c r="AS437">
        <v>1312.4831650000001</v>
      </c>
      <c r="AT437">
        <v>51.010975000000002</v>
      </c>
      <c r="AU437">
        <v>1601.875765000002</v>
      </c>
      <c r="AV437">
        <v>1068.3055079999999</v>
      </c>
      <c r="AW437">
        <v>4353.988984999999</v>
      </c>
      <c r="AX437">
        <v>1425.6586420000019</v>
      </c>
      <c r="AY437">
        <v>445.06716100000028</v>
      </c>
      <c r="AZ437">
        <v>44.149811999999983</v>
      </c>
      <c r="BA437">
        <v>398.44170799999989</v>
      </c>
      <c r="BB437">
        <v>253.04117800000009</v>
      </c>
      <c r="BC437">
        <v>544.96722999999986</v>
      </c>
      <c r="BD437">
        <v>1789.850655999998</v>
      </c>
      <c r="BE437">
        <v>8.4134189999999993</v>
      </c>
      <c r="BF437">
        <v>482.54139000000009</v>
      </c>
      <c r="BG437">
        <v>181.76593299999999</v>
      </c>
      <c r="BH437">
        <v>4946.119657000002</v>
      </c>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row>
    <row r="438">
      <c r="A438" t="s">
        <v>405</v>
      </c>
      <c r="B438">
        <v>2010</v>
      </c>
      <c r="C438" t="s">
        <v>412</v>
      </c>
      <c r="D438">
        <v>235</v>
      </c>
      <c r="E438" t="s">
        <v>322</v>
      </c>
      <c r="F438" t="s">
        <v>323</v>
      </c>
      <c r="G438" t="s">
        <v>214</v>
      </c>
      <c r="H438">
        <v>8457.9901580000133</v>
      </c>
      <c r="I438">
        <v>8945.35602499999</v>
      </c>
      <c r="J438">
        <v>9443.9497129999927</v>
      </c>
      <c r="K438">
        <v>10234.45389799998</v>
      </c>
      <c r="L438">
        <v>13370.81966799992</v>
      </c>
      <c r="M438">
        <v>1963.953142999999</v>
      </c>
      <c r="N438">
        <v>2283.3303960000012</v>
      </c>
      <c r="O438">
        <v>2556.390962000004</v>
      </c>
      <c r="P438">
        <v>2642.305732999992</v>
      </c>
      <c r="Q438">
        <v>2677.3261059999991</v>
      </c>
      <c r="R438">
        <v>6923.1742890000114</v>
      </c>
      <c r="S438">
        <v>7132.6140049999894</v>
      </c>
      <c r="T438">
        <v>7682.5359389999912</v>
      </c>
      <c r="U438">
        <v>7795.1903940000029</v>
      </c>
      <c r="V438">
        <v>8795.7484949999925</v>
      </c>
      <c r="W438" t="s">
        <v>152</v>
      </c>
      <c r="X438" t="s">
        <v>310</v>
      </c>
      <c r="Y438" t="s">
        <v>154</v>
      </c>
      <c r="Z438" t="s">
        <v>155</v>
      </c>
      <c r="AA438" t="s">
        <v>156</v>
      </c>
      <c r="AB438" t="s">
        <v>157</v>
      </c>
      <c r="AC438" t="s">
        <v>311</v>
      </c>
      <c r="AD438" t="s">
        <v>159</v>
      </c>
      <c r="AE438" t="s">
        <v>160</v>
      </c>
      <c r="AF438" t="s">
        <v>162</v>
      </c>
      <c r="AG438" t="s">
        <v>163</v>
      </c>
      <c r="AH438" t="s">
        <v>164</v>
      </c>
      <c r="AI438" t="s">
        <v>312</v>
      </c>
      <c r="AJ438" t="s">
        <v>165</v>
      </c>
      <c r="AK438" t="s">
        <v>166</v>
      </c>
      <c r="AL438" t="s">
        <v>167</v>
      </c>
      <c r="AM438" t="s">
        <v>168</v>
      </c>
      <c r="AN438" t="s">
        <v>169</v>
      </c>
      <c r="AO438" t="s">
        <v>170</v>
      </c>
      <c r="AP438">
        <v>2916.6461689999942</v>
      </c>
      <c r="AQ438">
        <v>5454.7222680000013</v>
      </c>
      <c r="AR438">
        <v>3272.145023</v>
      </c>
      <c r="AS438">
        <v>1718.2011799999991</v>
      </c>
      <c r="AT438">
        <v>4274.9917469999991</v>
      </c>
      <c r="AU438">
        <v>2270.4262250000011</v>
      </c>
      <c r="AV438">
        <v>2608.133600000001</v>
      </c>
      <c r="AW438">
        <v>2965.9005380000049</v>
      </c>
      <c r="AX438">
        <v>400.99319600000041</v>
      </c>
      <c r="AY438">
        <v>714.11634900000081</v>
      </c>
      <c r="AZ438">
        <v>972.396670000001</v>
      </c>
      <c r="BA438">
        <v>6599.4020330000139</v>
      </c>
      <c r="BB438">
        <v>1378.4582369999989</v>
      </c>
      <c r="BC438">
        <v>1172.4017049999991</v>
      </c>
      <c r="BD438">
        <v>4075.316126000002</v>
      </c>
      <c r="BE438">
        <v>2331.6285770000031</v>
      </c>
      <c r="BF438">
        <v>4455.407181999989</v>
      </c>
      <c r="BG438">
        <v>2674.1251060000068</v>
      </c>
      <c r="BH438">
        <v>197.15753100000001</v>
      </c>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row>
    <row r="439">
      <c r="A439" t="s">
        <v>405</v>
      </c>
      <c r="B439">
        <v>2010</v>
      </c>
      <c r="C439" t="s">
        <v>412</v>
      </c>
      <c r="D439">
        <v>236</v>
      </c>
      <c r="E439" t="s">
        <v>322</v>
      </c>
      <c r="F439" t="s">
        <v>324</v>
      </c>
      <c r="G439" t="s">
        <v>214</v>
      </c>
      <c r="H439">
        <v>6297.8179320000063</v>
      </c>
      <c r="I439">
        <v>5981.6575970000067</v>
      </c>
      <c r="J439">
        <v>5468.6056870000048</v>
      </c>
      <c r="K439">
        <v>4716.5716379999949</v>
      </c>
      <c r="L439">
        <v>1660.589449999999</v>
      </c>
      <c r="M439">
        <v>698.46610000000078</v>
      </c>
      <c r="N439">
        <v>386.86544400000002</v>
      </c>
      <c r="O439">
        <v>125.066025</v>
      </c>
      <c r="P439">
        <v>44.481358000000007</v>
      </c>
      <c r="Q439">
        <v>1.838184</v>
      </c>
      <c r="R439">
        <v>5199.9950340000069</v>
      </c>
      <c r="S439">
        <v>5105.7430520000053</v>
      </c>
      <c r="T439">
        <v>4596.7114519999986</v>
      </c>
      <c r="U439">
        <v>4468.2090349999989</v>
      </c>
      <c r="V439">
        <v>3497.8666199999989</v>
      </c>
      <c r="W439" t="s">
        <v>152</v>
      </c>
      <c r="X439" t="s">
        <v>310</v>
      </c>
      <c r="Y439" t="s">
        <v>154</v>
      </c>
      <c r="Z439" t="s">
        <v>155</v>
      </c>
      <c r="AA439" t="s">
        <v>156</v>
      </c>
      <c r="AB439" t="s">
        <v>157</v>
      </c>
      <c r="AC439" t="s">
        <v>311</v>
      </c>
      <c r="AD439" t="s">
        <v>159</v>
      </c>
      <c r="AE439" t="s">
        <v>160</v>
      </c>
      <c r="AF439" t="s">
        <v>162</v>
      </c>
      <c r="AG439" t="s">
        <v>163</v>
      </c>
      <c r="AH439" t="s">
        <v>164</v>
      </c>
      <c r="AI439" t="s">
        <v>312</v>
      </c>
      <c r="AJ439" t="s">
        <v>165</v>
      </c>
      <c r="AK439" t="s">
        <v>166</v>
      </c>
      <c r="AL439" t="s">
        <v>167</v>
      </c>
      <c r="AM439" t="s">
        <v>168</v>
      </c>
      <c r="AN439" t="s">
        <v>169</v>
      </c>
      <c r="AO439" t="s">
        <v>170</v>
      </c>
      <c r="AP439">
        <v>217.31966199999999</v>
      </c>
      <c r="AQ439">
        <v>106.60125600000001</v>
      </c>
      <c r="AR439">
        <v>5512.6555420000004</v>
      </c>
      <c r="AS439">
        <v>1309.9081060000001</v>
      </c>
      <c r="AT439">
        <v>16.399280999999998</v>
      </c>
      <c r="AU439">
        <v>1293.554174000001</v>
      </c>
      <c r="AV439">
        <v>1068.3055079999999</v>
      </c>
      <c r="AW439">
        <v>4346.5711339999989</v>
      </c>
      <c r="AX439">
        <v>1414.051256000002</v>
      </c>
      <c r="AY439">
        <v>330.16635700000012</v>
      </c>
      <c r="AZ439">
        <v>44.149811999999983</v>
      </c>
      <c r="BA439">
        <v>375.90486199999998</v>
      </c>
      <c r="BB439">
        <v>253.04117800000009</v>
      </c>
      <c r="BC439">
        <v>480.58235700000017</v>
      </c>
      <c r="BD439">
        <v>1781.8675159999989</v>
      </c>
      <c r="BE439">
        <v>8.2333739999999995</v>
      </c>
      <c r="BF439">
        <v>444.7979150000001</v>
      </c>
      <c r="BG439">
        <v>181.23538500000001</v>
      </c>
      <c r="BH439">
        <v>4939.8976290000019</v>
      </c>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row>
    <row r="440">
      <c r="A440" t="s">
        <v>405</v>
      </c>
      <c r="B440">
        <v>2010</v>
      </c>
      <c r="C440" t="s">
        <v>412</v>
      </c>
      <c r="D440">
        <v>237</v>
      </c>
      <c r="E440" t="s">
        <v>322</v>
      </c>
      <c r="F440" t="s">
        <v>325</v>
      </c>
      <c r="G440" t="s">
        <v>214</v>
      </c>
      <c r="H440">
        <v>8.7117389999999997</v>
      </c>
      <c r="I440">
        <v>5.0781179999999999</v>
      </c>
      <c r="J440">
        <v>32.498972999999999</v>
      </c>
      <c r="K440">
        <v>75.490651999999997</v>
      </c>
      <c r="L440">
        <v>15.020116</v>
      </c>
      <c r="M440">
        <v>2.9206799999999999</v>
      </c>
      <c r="N440">
        <v>0.96138500000000005</v>
      </c>
      <c r="O440">
        <v>0</v>
      </c>
      <c r="P440">
        <v>0</v>
      </c>
      <c r="Q440">
        <v>1.43835</v>
      </c>
      <c r="R440">
        <v>8.7117389999999997</v>
      </c>
      <c r="S440">
        <v>5.0781179999999999</v>
      </c>
      <c r="T440">
        <v>19.433771</v>
      </c>
      <c r="U440">
        <v>22.334897999999999</v>
      </c>
      <c r="V440">
        <v>75.920656999999991</v>
      </c>
      <c r="W440" t="s">
        <v>152</v>
      </c>
      <c r="X440" t="s">
        <v>310</v>
      </c>
      <c r="Y440" t="s">
        <v>154</v>
      </c>
      <c r="Z440" t="s">
        <v>155</v>
      </c>
      <c r="AA440" t="s">
        <v>156</v>
      </c>
      <c r="AB440" t="s">
        <v>157</v>
      </c>
      <c r="AC440" t="s">
        <v>311</v>
      </c>
      <c r="AD440" t="s">
        <v>159</v>
      </c>
      <c r="AE440" t="s">
        <v>160</v>
      </c>
      <c r="AF440" t="s">
        <v>162</v>
      </c>
      <c r="AG440" t="s">
        <v>163</v>
      </c>
      <c r="AH440" t="s">
        <v>164</v>
      </c>
      <c r="AI440" t="s">
        <v>312</v>
      </c>
      <c r="AJ440" t="s">
        <v>165</v>
      </c>
      <c r="AK440" t="s">
        <v>166</v>
      </c>
      <c r="AL440" t="s">
        <v>167</v>
      </c>
      <c r="AM440" t="s">
        <v>168</v>
      </c>
      <c r="AN440" t="s">
        <v>169</v>
      </c>
      <c r="AO440" t="s">
        <v>170</v>
      </c>
      <c r="AP440">
        <v>14.880036</v>
      </c>
      <c r="AQ440">
        <v>0</v>
      </c>
      <c r="AR440">
        <v>0</v>
      </c>
      <c r="AS440">
        <v>0</v>
      </c>
      <c r="AT440">
        <v>1.5534600000000001</v>
      </c>
      <c r="AU440">
        <v>80.09366399999999</v>
      </c>
      <c r="AV440">
        <v>0</v>
      </c>
      <c r="AW440">
        <v>0</v>
      </c>
      <c r="AX440">
        <v>1.627548</v>
      </c>
      <c r="AY440">
        <v>0</v>
      </c>
      <c r="AZ440">
        <v>2.602608</v>
      </c>
      <c r="BA440">
        <v>16.933426000000001</v>
      </c>
      <c r="BB440">
        <v>0</v>
      </c>
      <c r="BC440">
        <v>14.866406</v>
      </c>
      <c r="BD440">
        <v>4.2424499999999998</v>
      </c>
      <c r="BE440">
        <v>0</v>
      </c>
      <c r="BF440">
        <v>0</v>
      </c>
      <c r="BG440">
        <v>0</v>
      </c>
      <c r="BH440">
        <v>0</v>
      </c>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row>
    <row r="441">
      <c r="A441" t="s">
        <v>405</v>
      </c>
      <c r="B441">
        <v>2010</v>
      </c>
      <c r="C441" t="s">
        <v>412</v>
      </c>
      <c r="D441">
        <v>238</v>
      </c>
      <c r="E441" t="s">
        <v>322</v>
      </c>
      <c r="F441" t="s">
        <v>326</v>
      </c>
      <c r="G441" t="s">
        <v>214</v>
      </c>
      <c r="H441">
        <v>311.42785099999992</v>
      </c>
      <c r="I441">
        <v>149.49549200000001</v>
      </c>
      <c r="J441">
        <v>130.16991400000001</v>
      </c>
      <c r="K441">
        <v>63.943443000000002</v>
      </c>
      <c r="L441">
        <v>21.604427000000001</v>
      </c>
      <c r="M441">
        <v>18.894282</v>
      </c>
      <c r="N441">
        <v>12.956692</v>
      </c>
      <c r="O441">
        <v>4.348376</v>
      </c>
      <c r="P441">
        <v>0.53054800000000002</v>
      </c>
      <c r="Q441">
        <v>0</v>
      </c>
      <c r="R441">
        <v>260.69134400000002</v>
      </c>
      <c r="S441">
        <v>151.78226799999999</v>
      </c>
      <c r="T441">
        <v>94.703089000000006</v>
      </c>
      <c r="U441">
        <v>109.007627</v>
      </c>
      <c r="V441">
        <v>23.726901000000002</v>
      </c>
      <c r="W441" t="s">
        <v>152</v>
      </c>
      <c r="X441" t="s">
        <v>310</v>
      </c>
      <c r="Y441" t="s">
        <v>154</v>
      </c>
      <c r="Z441" t="s">
        <v>155</v>
      </c>
      <c r="AA441" t="s">
        <v>156</v>
      </c>
      <c r="AB441" t="s">
        <v>157</v>
      </c>
      <c r="AC441" t="s">
        <v>311</v>
      </c>
      <c r="AD441" t="s">
        <v>159</v>
      </c>
      <c r="AE441" t="s">
        <v>160</v>
      </c>
      <c r="AF441" t="s">
        <v>162</v>
      </c>
      <c r="AG441" t="s">
        <v>163</v>
      </c>
      <c r="AH441" t="s">
        <v>164</v>
      </c>
      <c r="AI441" t="s">
        <v>312</v>
      </c>
      <c r="AJ441" t="s">
        <v>165</v>
      </c>
      <c r="AK441" t="s">
        <v>166</v>
      </c>
      <c r="AL441" t="s">
        <v>167</v>
      </c>
      <c r="AM441" t="s">
        <v>168</v>
      </c>
      <c r="AN441" t="s">
        <v>169</v>
      </c>
      <c r="AO441" t="s">
        <v>170</v>
      </c>
      <c r="AP441">
        <v>30.523213999999999</v>
      </c>
      <c r="AQ441">
        <v>11.629517999999999</v>
      </c>
      <c r="AR441">
        <v>15.473055</v>
      </c>
      <c r="AS441">
        <v>2.575059</v>
      </c>
      <c r="AT441">
        <v>34.611694</v>
      </c>
      <c r="AU441">
        <v>308.32159100000001</v>
      </c>
      <c r="AV441">
        <v>0</v>
      </c>
      <c r="AW441">
        <v>7.4178510000000006</v>
      </c>
      <c r="AX441">
        <v>11.607386</v>
      </c>
      <c r="AY441">
        <v>114.90080399999989</v>
      </c>
      <c r="AZ441">
        <v>0</v>
      </c>
      <c r="BA441">
        <v>22.536846000000001</v>
      </c>
      <c r="BB441">
        <v>0</v>
      </c>
      <c r="BC441">
        <v>64.384872999999985</v>
      </c>
      <c r="BD441">
        <v>7.9831399999999997</v>
      </c>
      <c r="BE441">
        <v>0.18004500000000001</v>
      </c>
      <c r="BF441">
        <v>37.743474999999997</v>
      </c>
      <c r="BG441">
        <v>0.53054800000000002</v>
      </c>
      <c r="BH441">
        <v>6.2220279999999999</v>
      </c>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row>
    <row r="442">
      <c r="A442" t="s">
        <v>405</v>
      </c>
      <c r="B442">
        <v>2010</v>
      </c>
      <c r="C442" t="s">
        <v>412</v>
      </c>
      <c r="D442">
        <v>239</v>
      </c>
      <c r="E442" t="s">
        <v>322</v>
      </c>
      <c r="F442" t="s">
        <v>208</v>
      </c>
      <c r="G442" t="s">
        <v>214</v>
      </c>
      <c r="H442">
        <v>15075.94768000005</v>
      </c>
      <c r="I442">
        <v>15081.587232000031</v>
      </c>
      <c r="J442">
        <v>15075.22428700003</v>
      </c>
      <c r="K442">
        <v>15090.459631</v>
      </c>
      <c r="L442">
        <v>15068.03366099991</v>
      </c>
      <c r="M442">
        <v>2684.2342049999952</v>
      </c>
      <c r="N442">
        <v>2684.1139170000001</v>
      </c>
      <c r="O442">
        <v>2685.805363000004</v>
      </c>
      <c r="P442">
        <v>2687.3176389999921</v>
      </c>
      <c r="Q442">
        <v>2680.6026399999978</v>
      </c>
      <c r="R442">
        <v>12392.57240600001</v>
      </c>
      <c r="S442">
        <v>12395.21744300001</v>
      </c>
      <c r="T442">
        <v>12393.38425100001</v>
      </c>
      <c r="U442">
        <v>12394.74195400001</v>
      </c>
      <c r="V442">
        <v>12393.262672999959</v>
      </c>
      <c r="W442" t="s">
        <v>152</v>
      </c>
      <c r="X442" t="s">
        <v>310</v>
      </c>
      <c r="Y442" t="s">
        <v>154</v>
      </c>
      <c r="Z442" t="s">
        <v>155</v>
      </c>
      <c r="AA442" t="s">
        <v>156</v>
      </c>
      <c r="AB442" t="s">
        <v>157</v>
      </c>
      <c r="AC442" t="s">
        <v>311</v>
      </c>
      <c r="AD442" t="s">
        <v>159</v>
      </c>
      <c r="AE442" t="s">
        <v>160</v>
      </c>
      <c r="AF442" t="s">
        <v>162</v>
      </c>
      <c r="AG442" t="s">
        <v>163</v>
      </c>
      <c r="AH442" t="s">
        <v>164</v>
      </c>
      <c r="AI442" t="s">
        <v>312</v>
      </c>
      <c r="AJ442" t="s">
        <v>165</v>
      </c>
      <c r="AK442" t="s">
        <v>166</v>
      </c>
      <c r="AL442" t="s">
        <v>167</v>
      </c>
      <c r="AM442" t="s">
        <v>168</v>
      </c>
      <c r="AN442" t="s">
        <v>169</v>
      </c>
      <c r="AO442" t="s">
        <v>170</v>
      </c>
      <c r="AP442">
        <v>3179.369080999993</v>
      </c>
      <c r="AQ442">
        <v>5572.9530420000028</v>
      </c>
      <c r="AR442">
        <v>8800.2736199999836</v>
      </c>
      <c r="AS442">
        <v>3030.6843449999969</v>
      </c>
      <c r="AT442">
        <v>4327.5561820000012</v>
      </c>
      <c r="AU442">
        <v>3952.395654000004</v>
      </c>
      <c r="AV442">
        <v>3676.4391080000041</v>
      </c>
      <c r="AW442">
        <v>7319.8895229999862</v>
      </c>
      <c r="AX442">
        <v>1828.2793860000011</v>
      </c>
      <c r="AY442">
        <v>1159.183510000003</v>
      </c>
      <c r="AZ442">
        <v>1019.149090000001</v>
      </c>
      <c r="BA442">
        <v>7014.7771670000084</v>
      </c>
      <c r="BB442">
        <v>1631.4994149999991</v>
      </c>
      <c r="BC442">
        <v>1732.2353410000001</v>
      </c>
      <c r="BD442">
        <v>5869.4092319999982</v>
      </c>
      <c r="BE442">
        <v>2340.041996000004</v>
      </c>
      <c r="BF442">
        <v>4937.9485719999884</v>
      </c>
      <c r="BG442">
        <v>2855.8910390000069</v>
      </c>
      <c r="BH442">
        <v>5143.2771879999991</v>
      </c>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row>
    <row r="443">
      <c r="A443" t="s">
        <v>405</v>
      </c>
      <c r="B443">
        <v>2010</v>
      </c>
      <c r="C443" t="s">
        <v>413</v>
      </c>
      <c r="D443">
        <v>16</v>
      </c>
      <c r="E443" t="s">
        <v>13</v>
      </c>
      <c r="F443" t="s">
        <v>14</v>
      </c>
      <c r="G443" t="s">
        <v>421</v>
      </c>
      <c r="H443">
        <v>64.650400405209979</v>
      </c>
      <c r="I443">
        <v>74.42496480200694</v>
      </c>
      <c r="J443">
        <v>79.872546462764177</v>
      </c>
      <c r="K443">
        <v>85.215326288559368</v>
      </c>
      <c r="L443">
        <v>94.783897655908007</v>
      </c>
      <c r="M443">
        <v>90.195912953132137</v>
      </c>
      <c r="N443">
        <v>95.222555526133462</v>
      </c>
      <c r="O443">
        <v>96.85610751384894</v>
      </c>
      <c r="P443">
        <v>97.846710334490567</v>
      </c>
      <c r="Q443">
        <v>97.811801416415832</v>
      </c>
      <c r="R443">
        <v>62.887422358143723</v>
      </c>
      <c r="S443">
        <v>72.227558533520636</v>
      </c>
      <c r="T443">
        <v>77.324297850498283</v>
      </c>
      <c r="U443">
        <v>81.434983394249571</v>
      </c>
      <c r="V443">
        <v>87.958635991382891</v>
      </c>
      <c r="W443" t="s">
        <v>152</v>
      </c>
      <c r="X443" t="s">
        <v>310</v>
      </c>
      <c r="Y443" t="s">
        <v>154</v>
      </c>
      <c r="Z443" t="s">
        <v>155</v>
      </c>
      <c r="AA443" t="s">
        <v>156</v>
      </c>
      <c r="AB443" t="s">
        <v>157</v>
      </c>
      <c r="AC443" t="s">
        <v>311</v>
      </c>
      <c r="AD443" t="s">
        <v>159</v>
      </c>
      <c r="AE443" t="s">
        <v>160</v>
      </c>
      <c r="AF443" t="s">
        <v>162</v>
      </c>
      <c r="AG443" t="s">
        <v>163</v>
      </c>
      <c r="AH443" t="s">
        <v>164</v>
      </c>
      <c r="AI443" t="s">
        <v>312</v>
      </c>
      <c r="AJ443" t="s">
        <v>165</v>
      </c>
      <c r="AK443" t="s">
        <v>166</v>
      </c>
      <c r="AL443" t="s">
        <v>167</v>
      </c>
      <c r="AM443" t="s">
        <v>168</v>
      </c>
      <c r="AN443" t="s">
        <v>169</v>
      </c>
      <c r="AO443" t="s">
        <v>170</v>
      </c>
      <c r="AP443">
        <v>94.689897061372335</v>
      </c>
      <c r="AQ443">
        <v>90.061560167009219</v>
      </c>
      <c r="AR443">
        <v>62.969150225126789</v>
      </c>
      <c r="AS443">
        <v>48.500661160078721</v>
      </c>
      <c r="AT443">
        <v>81.665359463148363</v>
      </c>
      <c r="AU443">
        <v>62.426618511811597</v>
      </c>
      <c r="AV443">
        <v>87.533615067833168</v>
      </c>
      <c r="AW443">
        <v>90.49532349069024</v>
      </c>
      <c r="AX443">
        <v>62.926553994412359</v>
      </c>
      <c r="AY443">
        <v>52.834458799366438</v>
      </c>
      <c r="AZ443">
        <v>75.088596998109495</v>
      </c>
      <c r="BA443">
        <v>99.825298242435252</v>
      </c>
      <c r="BB443">
        <v>69.677561729312728</v>
      </c>
      <c r="BC443">
        <v>57.279642062215594</v>
      </c>
      <c r="BD443">
        <v>93.484611246476575</v>
      </c>
      <c r="BE443">
        <v>64.56438647607915</v>
      </c>
      <c r="BF443">
        <v>67.865467453475176</v>
      </c>
      <c r="BG443">
        <v>96.167979327449416</v>
      </c>
      <c r="BH443">
        <v>87.758430199543298</v>
      </c>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row>
    <row r="444">
      <c r="A444" t="s">
        <v>405</v>
      </c>
      <c r="B444">
        <v>2010</v>
      </c>
      <c r="C444" t="s">
        <v>413</v>
      </c>
      <c r="D444">
        <v>17</v>
      </c>
      <c r="E444" t="s">
        <v>13</v>
      </c>
      <c r="F444" t="s">
        <v>51</v>
      </c>
      <c r="G444" t="s">
        <v>214</v>
      </c>
      <c r="H444">
        <v>35.349599594789751</v>
      </c>
      <c r="I444">
        <v>25.57503519799284</v>
      </c>
      <c r="J444">
        <v>20.12745353723567</v>
      </c>
      <c r="K444">
        <v>14.78467371144052</v>
      </c>
      <c r="L444">
        <v>5.2161023440920777</v>
      </c>
      <c r="M444">
        <v>9.8040870468678314</v>
      </c>
      <c r="N444">
        <v>4.7774444738665673</v>
      </c>
      <c r="O444">
        <v>3.1438924861510849</v>
      </c>
      <c r="P444">
        <v>2.1532896655094729</v>
      </c>
      <c r="Q444">
        <v>2.188198583584176</v>
      </c>
      <c r="R444">
        <v>37.112577641856262</v>
      </c>
      <c r="S444">
        <v>27.77244146647925</v>
      </c>
      <c r="T444">
        <v>22.67570214950155</v>
      </c>
      <c r="U444">
        <v>18.565016605750291</v>
      </c>
      <c r="V444">
        <v>12.041364008617141</v>
      </c>
      <c r="W444" t="s">
        <v>152</v>
      </c>
      <c r="X444" t="s">
        <v>310</v>
      </c>
      <c r="Y444" t="s">
        <v>154</v>
      </c>
      <c r="Z444" t="s">
        <v>155</v>
      </c>
      <c r="AA444" t="s">
        <v>156</v>
      </c>
      <c r="AB444" t="s">
        <v>157</v>
      </c>
      <c r="AC444" t="s">
        <v>311</v>
      </c>
      <c r="AD444" t="s">
        <v>159</v>
      </c>
      <c r="AE444" t="s">
        <v>160</v>
      </c>
      <c r="AF444" t="s">
        <v>162</v>
      </c>
      <c r="AG444" t="s">
        <v>163</v>
      </c>
      <c r="AH444" t="s">
        <v>164</v>
      </c>
      <c r="AI444" t="s">
        <v>312</v>
      </c>
      <c r="AJ444" t="s">
        <v>165</v>
      </c>
      <c r="AK444" t="s">
        <v>166</v>
      </c>
      <c r="AL444" t="s">
        <v>167</v>
      </c>
      <c r="AM444" t="s">
        <v>168</v>
      </c>
      <c r="AN444" t="s">
        <v>169</v>
      </c>
      <c r="AO444" t="s">
        <v>170</v>
      </c>
      <c r="AP444">
        <v>5.3101029386276632</v>
      </c>
      <c r="AQ444">
        <v>9.9384398329907846</v>
      </c>
      <c r="AR444">
        <v>37.030849774873339</v>
      </c>
      <c r="AS444">
        <v>51.499338839921343</v>
      </c>
      <c r="AT444">
        <v>18.334640536851609</v>
      </c>
      <c r="AU444">
        <v>37.573381488188403</v>
      </c>
      <c r="AV444">
        <v>12.46638493216679</v>
      </c>
      <c r="AW444">
        <v>9.5046765093096734</v>
      </c>
      <c r="AX444">
        <v>37.07344600558762</v>
      </c>
      <c r="AY444">
        <v>47.165541200633413</v>
      </c>
      <c r="AZ444">
        <v>24.911403001890491</v>
      </c>
      <c r="BA444">
        <v>0.17470175756475301</v>
      </c>
      <c r="BB444">
        <v>30.322438270687389</v>
      </c>
      <c r="BC444">
        <v>42.720357937784328</v>
      </c>
      <c r="BD444">
        <v>6.5153887535235384</v>
      </c>
      <c r="BE444">
        <v>35.435613523920587</v>
      </c>
      <c r="BF444">
        <v>32.134532546524973</v>
      </c>
      <c r="BG444">
        <v>3.8320206725505859</v>
      </c>
      <c r="BH444">
        <v>12.24156980045696</v>
      </c>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row>
    <row r="445">
      <c r="A445" t="s">
        <v>405</v>
      </c>
      <c r="B445">
        <v>2010</v>
      </c>
      <c r="C445" t="s">
        <v>413</v>
      </c>
      <c r="D445">
        <v>18</v>
      </c>
      <c r="E445" t="s">
        <v>60</v>
      </c>
      <c r="F445" t="s">
        <v>15</v>
      </c>
      <c r="G445" t="s">
        <v>422</v>
      </c>
      <c r="H445">
        <v>64.448533527804528</v>
      </c>
      <c r="I445">
        <v>74.268230141665285</v>
      </c>
      <c r="J445">
        <v>79.719705736096486</v>
      </c>
      <c r="K445">
        <v>85.004354841520055</v>
      </c>
      <c r="L445">
        <v>94.661684714103885</v>
      </c>
      <c r="M445">
        <v>90.091079651776894</v>
      </c>
      <c r="N445">
        <v>95.170416315477681</v>
      </c>
      <c r="O445">
        <v>96.666207401551787</v>
      </c>
      <c r="P445">
        <v>97.846710334490567</v>
      </c>
      <c r="Q445">
        <v>97.811801416415832</v>
      </c>
      <c r="R445">
        <v>62.748768515576373</v>
      </c>
      <c r="S445">
        <v>72.006369095716295</v>
      </c>
      <c r="T445">
        <v>77.134762448705317</v>
      </c>
      <c r="U445">
        <v>81.150363151768744</v>
      </c>
      <c r="V445">
        <v>87.841300270321142</v>
      </c>
      <c r="W445" t="s">
        <v>152</v>
      </c>
      <c r="X445" t="s">
        <v>310</v>
      </c>
      <c r="Y445" t="s">
        <v>154</v>
      </c>
      <c r="Z445" t="s">
        <v>155</v>
      </c>
      <c r="AA445" t="s">
        <v>156</v>
      </c>
      <c r="AB445" t="s">
        <v>157</v>
      </c>
      <c r="AC445" t="s">
        <v>311</v>
      </c>
      <c r="AD445" t="s">
        <v>159</v>
      </c>
      <c r="AE445" t="s">
        <v>160</v>
      </c>
      <c r="AF445" t="s">
        <v>162</v>
      </c>
      <c r="AG445" t="s">
        <v>163</v>
      </c>
      <c r="AH445" t="s">
        <v>164</v>
      </c>
      <c r="AI445" t="s">
        <v>312</v>
      </c>
      <c r="AJ445" t="s">
        <v>165</v>
      </c>
      <c r="AK445" t="s">
        <v>166</v>
      </c>
      <c r="AL445" t="s">
        <v>167</v>
      </c>
      <c r="AM445" t="s">
        <v>168</v>
      </c>
      <c r="AN445" t="s">
        <v>169</v>
      </c>
      <c r="AO445" t="s">
        <v>170</v>
      </c>
      <c r="AP445">
        <v>94.689897061372335</v>
      </c>
      <c r="AQ445">
        <v>89.63945355543612</v>
      </c>
      <c r="AR445">
        <v>62.306832175748049</v>
      </c>
      <c r="AS445">
        <v>48.424415205972117</v>
      </c>
      <c r="AT445">
        <v>81.488452597517309</v>
      </c>
      <c r="AU445">
        <v>62.426618511811597</v>
      </c>
      <c r="AV445">
        <v>87.533615067833168</v>
      </c>
      <c r="AW445">
        <v>90.49532349069024</v>
      </c>
      <c r="AX445">
        <v>62.926553994412359</v>
      </c>
      <c r="AY445">
        <v>52.260493572375438</v>
      </c>
      <c r="AZ445">
        <v>75.088596998109495</v>
      </c>
      <c r="BA445">
        <v>99.751895670773635</v>
      </c>
      <c r="BB445">
        <v>69.186459397735149</v>
      </c>
      <c r="BC445">
        <v>57.264909982738303</v>
      </c>
      <c r="BD445">
        <v>93.28864774239355</v>
      </c>
      <c r="BE445">
        <v>64.56438647607915</v>
      </c>
      <c r="BF445">
        <v>67.731233167650785</v>
      </c>
      <c r="BG445">
        <v>96.167979327449416</v>
      </c>
      <c r="BH445">
        <v>87.758430199543284</v>
      </c>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row>
    <row r="446">
      <c r="A446" t="s">
        <v>405</v>
      </c>
      <c r="B446">
        <v>2010</v>
      </c>
      <c r="C446" t="s">
        <v>413</v>
      </c>
      <c r="D446">
        <v>19</v>
      </c>
      <c r="E446" t="s">
        <v>60</v>
      </c>
      <c r="F446" t="s">
        <v>16</v>
      </c>
      <c r="G446" t="s">
        <v>423</v>
      </c>
      <c r="H446">
        <v>0.20186687740545051</v>
      </c>
      <c r="I446">
        <v>0.15673466034166411</v>
      </c>
      <c r="J446">
        <v>0.15284072666770609</v>
      </c>
      <c r="K446">
        <v>0.21097144703932649</v>
      </c>
      <c r="L446">
        <v>0.1222129418041098</v>
      </c>
      <c r="M446">
        <v>0.10483330135524729</v>
      </c>
      <c r="N446">
        <v>0.0521392106557695</v>
      </c>
      <c r="O446">
        <v>0.18990011229714879</v>
      </c>
      <c r="P446">
        <v>0</v>
      </c>
      <c r="Q446">
        <v>0</v>
      </c>
      <c r="R446">
        <v>0.13865384256734731</v>
      </c>
      <c r="S446">
        <v>0.22118943780432229</v>
      </c>
      <c r="T446">
        <v>0.18953540179301501</v>
      </c>
      <c r="U446">
        <v>0.28462024248081552</v>
      </c>
      <c r="V446">
        <v>0.117335721061748</v>
      </c>
      <c r="W446" t="s">
        <v>152</v>
      </c>
      <c r="X446" t="s">
        <v>310</v>
      </c>
      <c r="Y446" t="s">
        <v>154</v>
      </c>
      <c r="Z446" t="s">
        <v>155</v>
      </c>
      <c r="AA446" t="s">
        <v>156</v>
      </c>
      <c r="AB446" t="s">
        <v>157</v>
      </c>
      <c r="AC446" t="s">
        <v>311</v>
      </c>
      <c r="AD446" t="s">
        <v>159</v>
      </c>
      <c r="AE446" t="s">
        <v>160</v>
      </c>
      <c r="AF446" t="s">
        <v>162</v>
      </c>
      <c r="AG446" t="s">
        <v>163</v>
      </c>
      <c r="AH446" t="s">
        <v>164</v>
      </c>
      <c r="AI446" t="s">
        <v>312</v>
      </c>
      <c r="AJ446" t="s">
        <v>165</v>
      </c>
      <c r="AK446" t="s">
        <v>166</v>
      </c>
      <c r="AL446" t="s">
        <v>167</v>
      </c>
      <c r="AM446" t="s">
        <v>168</v>
      </c>
      <c r="AN446" t="s">
        <v>169</v>
      </c>
      <c r="AO446" t="s">
        <v>170</v>
      </c>
      <c r="AP446">
        <v>0</v>
      </c>
      <c r="AQ446">
        <v>0.42210661157306628</v>
      </c>
      <c r="AR446">
        <v>0.66231804937873717</v>
      </c>
      <c r="AS446">
        <v>0.076245954106598901</v>
      </c>
      <c r="AT446">
        <v>0.17690686563107449</v>
      </c>
      <c r="AU446">
        <v>0</v>
      </c>
      <c r="AV446">
        <v>0</v>
      </c>
      <c r="AW446">
        <v>0</v>
      </c>
      <c r="AX446">
        <v>0</v>
      </c>
      <c r="AY446">
        <v>0.5739652269910106</v>
      </c>
      <c r="AZ446">
        <v>0</v>
      </c>
      <c r="BA446">
        <v>0.073402571661624297</v>
      </c>
      <c r="BB446">
        <v>0.49110233157758509</v>
      </c>
      <c r="BC446">
        <v>0.014732079477285999</v>
      </c>
      <c r="BD446">
        <v>0.19596350408302901</v>
      </c>
      <c r="BE446">
        <v>0</v>
      </c>
      <c r="BF446">
        <v>0.13423428582439309</v>
      </c>
      <c r="BG446">
        <v>0</v>
      </c>
      <c r="BH446">
        <v>0</v>
      </c>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row>
    <row r="447">
      <c r="A447" t="s">
        <v>405</v>
      </c>
      <c r="B447">
        <v>2010</v>
      </c>
      <c r="C447" t="s">
        <v>413</v>
      </c>
      <c r="D447">
        <v>20</v>
      </c>
      <c r="E447" t="s">
        <v>60</v>
      </c>
      <c r="F447" t="s">
        <v>171</v>
      </c>
      <c r="G447" t="s">
        <v>424</v>
      </c>
      <c r="H447">
        <v>22.34532096077573</v>
      </c>
      <c r="I447">
        <v>15.272481905682049</v>
      </c>
      <c r="J447">
        <v>13.08054724869263</v>
      </c>
      <c r="K447">
        <v>8.9637096248718713</v>
      </c>
      <c r="L447">
        <v>3.8664854759779108</v>
      </c>
      <c r="M447">
        <v>6.8526844800424049</v>
      </c>
      <c r="N447">
        <v>3.8122048785033269</v>
      </c>
      <c r="O447">
        <v>2.749331253683871</v>
      </c>
      <c r="P447">
        <v>2.1532896655094329</v>
      </c>
      <c r="Q447">
        <v>2.141426732653914</v>
      </c>
      <c r="R447">
        <v>23.896906759250339</v>
      </c>
      <c r="S447">
        <v>16.328489051667429</v>
      </c>
      <c r="T447">
        <v>14.655092297623209</v>
      </c>
      <c r="U447">
        <v>10.740644270226619</v>
      </c>
      <c r="V447">
        <v>7.8607145220336694</v>
      </c>
      <c r="W447" t="s">
        <v>152</v>
      </c>
      <c r="X447" t="s">
        <v>310</v>
      </c>
      <c r="Y447" t="s">
        <v>154</v>
      </c>
      <c r="Z447" t="s">
        <v>155</v>
      </c>
      <c r="AA447" t="s">
        <v>156</v>
      </c>
      <c r="AB447" t="s">
        <v>157</v>
      </c>
      <c r="AC447" t="s">
        <v>311</v>
      </c>
      <c r="AD447" t="s">
        <v>159</v>
      </c>
      <c r="AE447" t="s">
        <v>160</v>
      </c>
      <c r="AF447" t="s">
        <v>162</v>
      </c>
      <c r="AG447" t="s">
        <v>163</v>
      </c>
      <c r="AH447" t="s">
        <v>164</v>
      </c>
      <c r="AI447" t="s">
        <v>312</v>
      </c>
      <c r="AJ447" t="s">
        <v>165</v>
      </c>
      <c r="AK447" t="s">
        <v>166</v>
      </c>
      <c r="AL447" t="s">
        <v>167</v>
      </c>
      <c r="AM447" t="s">
        <v>168</v>
      </c>
      <c r="AN447" t="s">
        <v>169</v>
      </c>
      <c r="AO447" t="s">
        <v>170</v>
      </c>
      <c r="AP447">
        <v>0.089052360507385395</v>
      </c>
      <c r="AQ447">
        <v>4.4470168239144749</v>
      </c>
      <c r="AR447">
        <v>31.066225214313761</v>
      </c>
      <c r="AS447">
        <v>30.79520737986573</v>
      </c>
      <c r="AT447">
        <v>8.7489564566443399</v>
      </c>
      <c r="AU447">
        <v>30.073264218805338</v>
      </c>
      <c r="AV447">
        <v>1.95339458504368</v>
      </c>
      <c r="AW447">
        <v>2.1837878083758699</v>
      </c>
      <c r="AX447">
        <v>21.214157199932419</v>
      </c>
      <c r="AY447">
        <v>24.319051643799781</v>
      </c>
      <c r="AZ447">
        <v>4.4028794037480843</v>
      </c>
      <c r="BA447">
        <v>-0.0027164891895663998</v>
      </c>
      <c r="BB447">
        <v>24.325121134044888</v>
      </c>
      <c r="BC447">
        <v>20.451255768808121</v>
      </c>
      <c r="BD447">
        <v>4.2215441146802171</v>
      </c>
      <c r="BE447">
        <v>16.10421750023826</v>
      </c>
      <c r="BF447">
        <v>29.132192002910099</v>
      </c>
      <c r="BG447">
        <v>3.8320206725505841</v>
      </c>
      <c r="BH447">
        <v>4.4378229027306961</v>
      </c>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row>
    <row r="448">
      <c r="A448" t="s">
        <v>405</v>
      </c>
      <c r="B448">
        <v>2010</v>
      </c>
      <c r="C448" t="s">
        <v>413</v>
      </c>
      <c r="D448">
        <v>21</v>
      </c>
      <c r="E448" t="s">
        <v>60</v>
      </c>
      <c r="F448" t="s">
        <v>17</v>
      </c>
      <c r="G448" t="s">
        <v>425</v>
      </c>
      <c r="H448">
        <v>13.004278634014289</v>
      </c>
      <c r="I448">
        <v>10.302553292311</v>
      </c>
      <c r="J448">
        <v>7.0469062885431768</v>
      </c>
      <c r="K448">
        <v>5.8209640865687478</v>
      </c>
      <c r="L448">
        <v>1.349616868114095</v>
      </c>
      <c r="M448">
        <v>2.9514025668254531</v>
      </c>
      <c r="N448">
        <v>0.96523959536322268</v>
      </c>
      <c r="O448">
        <v>0.39456123246719338</v>
      </c>
      <c r="P448">
        <v>0</v>
      </c>
      <c r="Q448">
        <v>0.046771850930253503</v>
      </c>
      <c r="R448">
        <v>13.21567088260594</v>
      </c>
      <c r="S448">
        <v>11.44395241481196</v>
      </c>
      <c r="T448">
        <v>8.0206098518784597</v>
      </c>
      <c r="U448">
        <v>7.8243723355238197</v>
      </c>
      <c r="V448">
        <v>4.1806494865834409</v>
      </c>
      <c r="W448" t="s">
        <v>152</v>
      </c>
      <c r="X448" t="s">
        <v>310</v>
      </c>
      <c r="Y448" t="s">
        <v>154</v>
      </c>
      <c r="Z448" t="s">
        <v>155</v>
      </c>
      <c r="AA448" t="s">
        <v>156</v>
      </c>
      <c r="AB448" t="s">
        <v>157</v>
      </c>
      <c r="AC448" t="s">
        <v>311</v>
      </c>
      <c r="AD448" t="s">
        <v>159</v>
      </c>
      <c r="AE448" t="s">
        <v>160</v>
      </c>
      <c r="AF448" t="s">
        <v>162</v>
      </c>
      <c r="AG448" t="s">
        <v>163</v>
      </c>
      <c r="AH448" t="s">
        <v>164</v>
      </c>
      <c r="AI448" t="s">
        <v>312</v>
      </c>
      <c r="AJ448" t="s">
        <v>165</v>
      </c>
      <c r="AK448" t="s">
        <v>166</v>
      </c>
      <c r="AL448" t="s">
        <v>167</v>
      </c>
      <c r="AM448" t="s">
        <v>168</v>
      </c>
      <c r="AN448" t="s">
        <v>169</v>
      </c>
      <c r="AO448" t="s">
        <v>170</v>
      </c>
      <c r="AP448">
        <v>5.2210505781202796</v>
      </c>
      <c r="AQ448">
        <v>5.4914230090763381</v>
      </c>
      <c r="AR448">
        <v>5.964624560559451</v>
      </c>
      <c r="AS448">
        <v>20.70413146005556</v>
      </c>
      <c r="AT448">
        <v>9.585684080207276</v>
      </c>
      <c r="AU448">
        <v>7.5001172693830647</v>
      </c>
      <c r="AV448">
        <v>10.51299034712315</v>
      </c>
      <c r="AW448">
        <v>7.3208887009338914</v>
      </c>
      <c r="AX448">
        <v>15.85928880565522</v>
      </c>
      <c r="AY448">
        <v>22.84648955683377</v>
      </c>
      <c r="AZ448">
        <v>20.508523598142421</v>
      </c>
      <c r="BA448">
        <v>0.17741824675430701</v>
      </c>
      <c r="BB448">
        <v>5.9973171366423754</v>
      </c>
      <c r="BC448">
        <v>22.2691021689763</v>
      </c>
      <c r="BD448">
        <v>2.2938446388432032</v>
      </c>
      <c r="BE448">
        <v>19.33139602368259</v>
      </c>
      <c r="BF448">
        <v>3.0023405436147259</v>
      </c>
      <c r="BG448">
        <v>0</v>
      </c>
      <c r="BH448">
        <v>7.80374689772602</v>
      </c>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row>
    <row r="449">
      <c r="A449" t="s">
        <v>405</v>
      </c>
      <c r="B449">
        <v>2010</v>
      </c>
      <c r="C449" t="s">
        <v>413</v>
      </c>
      <c r="D449">
        <v>22</v>
      </c>
      <c r="E449" t="s">
        <v>54</v>
      </c>
      <c r="F449" t="s">
        <v>49</v>
      </c>
      <c r="G449" t="s">
        <v>214</v>
      </c>
      <c r="H449">
        <v>0.31224381618707292</v>
      </c>
      <c r="I449">
        <v>0.21059420150029759</v>
      </c>
      <c r="J449">
        <v>0.19135577045732349</v>
      </c>
      <c r="K449">
        <v>0.24757453409839331</v>
      </c>
      <c r="L449">
        <v>0.12893850625111131</v>
      </c>
      <c r="M449">
        <v>0.1162284386541118</v>
      </c>
      <c r="N449">
        <v>0.054755105413506901</v>
      </c>
      <c r="O449">
        <v>0.19606415864894841</v>
      </c>
      <c r="P449">
        <v>0</v>
      </c>
      <c r="Q449">
        <v>0</v>
      </c>
      <c r="R449">
        <v>0.22047944941631409</v>
      </c>
      <c r="S449">
        <v>0.3062396712491241</v>
      </c>
      <c r="T449">
        <v>0.24511752070412579</v>
      </c>
      <c r="U449">
        <v>0.34950610980404972</v>
      </c>
      <c r="V449">
        <v>0.1333987501502901</v>
      </c>
      <c r="W449" t="s">
        <v>152</v>
      </c>
      <c r="X449" t="s">
        <v>310</v>
      </c>
      <c r="Y449" t="s">
        <v>154</v>
      </c>
      <c r="Z449" t="s">
        <v>155</v>
      </c>
      <c r="AA449" t="s">
        <v>156</v>
      </c>
      <c r="AB449" t="s">
        <v>157</v>
      </c>
      <c r="AC449" t="s">
        <v>311</v>
      </c>
      <c r="AD449" t="s">
        <v>159</v>
      </c>
      <c r="AE449" t="s">
        <v>160</v>
      </c>
      <c r="AF449" t="s">
        <v>162</v>
      </c>
      <c r="AG449" t="s">
        <v>163</v>
      </c>
      <c r="AH449" t="s">
        <v>164</v>
      </c>
      <c r="AI449" t="s">
        <v>312</v>
      </c>
      <c r="AJ449" t="s">
        <v>165</v>
      </c>
      <c r="AK449" t="s">
        <v>166</v>
      </c>
      <c r="AL449" t="s">
        <v>167</v>
      </c>
      <c r="AM449" t="s">
        <v>168</v>
      </c>
      <c r="AN449" t="s">
        <v>169</v>
      </c>
      <c r="AO449" t="s">
        <v>170</v>
      </c>
      <c r="AP449">
        <v>0</v>
      </c>
      <c r="AQ449">
        <v>0.46868676357628741</v>
      </c>
      <c r="AR449">
        <v>1.0518135420453081</v>
      </c>
      <c r="AS449">
        <v>0.15720600973860041</v>
      </c>
      <c r="AT449">
        <v>0.21662411920308031</v>
      </c>
      <c r="AU449">
        <v>0</v>
      </c>
      <c r="AV449">
        <v>0</v>
      </c>
      <c r="AW449">
        <v>0</v>
      </c>
      <c r="AX449">
        <v>0</v>
      </c>
      <c r="AY449">
        <v>1.086346373245888</v>
      </c>
      <c r="AZ449">
        <v>0</v>
      </c>
      <c r="BA449">
        <v>0.073531031666300803</v>
      </c>
      <c r="BB449">
        <v>0.70482135050225603</v>
      </c>
      <c r="BC449">
        <v>0.0257195732146587</v>
      </c>
      <c r="BD449">
        <v>0.2096211360031888</v>
      </c>
      <c r="BE449">
        <v>0</v>
      </c>
      <c r="BF449">
        <v>0.1977946824228636</v>
      </c>
      <c r="BG449">
        <v>0</v>
      </c>
      <c r="BH449">
        <v>0</v>
      </c>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row>
    <row r="450">
      <c r="A450" t="s">
        <v>405</v>
      </c>
      <c r="B450">
        <v>2010</v>
      </c>
      <c r="C450" t="s">
        <v>413</v>
      </c>
      <c r="D450">
        <v>23</v>
      </c>
      <c r="E450" t="s">
        <v>54</v>
      </c>
      <c r="F450" t="s">
        <v>48</v>
      </c>
      <c r="G450" t="s">
        <v>214</v>
      </c>
      <c r="H450">
        <v>99.687756183812922</v>
      </c>
      <c r="I450">
        <v>99.789405798499715</v>
      </c>
      <c r="J450">
        <v>99.808644229542693</v>
      </c>
      <c r="K450">
        <v>99.752425465901624</v>
      </c>
      <c r="L450">
        <v>99.871061493748883</v>
      </c>
      <c r="M450">
        <v>99.883771561345895</v>
      </c>
      <c r="N450">
        <v>99.94524489458648</v>
      </c>
      <c r="O450">
        <v>99.803935841351048</v>
      </c>
      <c r="P450">
        <v>100</v>
      </c>
      <c r="Q450">
        <v>100</v>
      </c>
      <c r="R450">
        <v>99.779520550583683</v>
      </c>
      <c r="S450">
        <v>99.693760328750855</v>
      </c>
      <c r="T450">
        <v>99.754882479295929</v>
      </c>
      <c r="U450">
        <v>99.650493890195932</v>
      </c>
      <c r="V450">
        <v>99.866601249849708</v>
      </c>
      <c r="W450" t="s">
        <v>152</v>
      </c>
      <c r="X450" t="s">
        <v>310</v>
      </c>
      <c r="Y450" t="s">
        <v>154</v>
      </c>
      <c r="Z450" t="s">
        <v>155</v>
      </c>
      <c r="AA450" t="s">
        <v>156</v>
      </c>
      <c r="AB450" t="s">
        <v>157</v>
      </c>
      <c r="AC450" t="s">
        <v>311</v>
      </c>
      <c r="AD450" t="s">
        <v>159</v>
      </c>
      <c r="AE450" t="s">
        <v>160</v>
      </c>
      <c r="AF450" t="s">
        <v>162</v>
      </c>
      <c r="AG450" t="s">
        <v>163</v>
      </c>
      <c r="AH450" t="s">
        <v>164</v>
      </c>
      <c r="AI450" t="s">
        <v>312</v>
      </c>
      <c r="AJ450" t="s">
        <v>165</v>
      </c>
      <c r="AK450" t="s">
        <v>166</v>
      </c>
      <c r="AL450" t="s">
        <v>167</v>
      </c>
      <c r="AM450" t="s">
        <v>168</v>
      </c>
      <c r="AN450" t="s">
        <v>169</v>
      </c>
      <c r="AO450" t="s">
        <v>170</v>
      </c>
      <c r="AP450">
        <v>100</v>
      </c>
      <c r="AQ450">
        <v>99.531313236423685</v>
      </c>
      <c r="AR450">
        <v>98.948186457954691</v>
      </c>
      <c r="AS450">
        <v>99.842793990261399</v>
      </c>
      <c r="AT450">
        <v>99.783375880796939</v>
      </c>
      <c r="AU450">
        <v>100</v>
      </c>
      <c r="AV450">
        <v>100</v>
      </c>
      <c r="AW450">
        <v>100</v>
      </c>
      <c r="AX450">
        <v>100</v>
      </c>
      <c r="AY450">
        <v>98.913653626754112</v>
      </c>
      <c r="AZ450">
        <v>100</v>
      </c>
      <c r="BA450">
        <v>99.926468968333708</v>
      </c>
      <c r="BB450">
        <v>99.295178649497743</v>
      </c>
      <c r="BC450">
        <v>99.974280426785342</v>
      </c>
      <c r="BD450">
        <v>99.790378863996821</v>
      </c>
      <c r="BE450">
        <v>100</v>
      </c>
      <c r="BF450">
        <v>99.802205317577148</v>
      </c>
      <c r="BG450">
        <v>100</v>
      </c>
      <c r="BH450">
        <v>100</v>
      </c>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row>
    <row r="451">
      <c r="A451" t="s">
        <v>405</v>
      </c>
      <c r="B451">
        <v>2010</v>
      </c>
      <c r="C451" t="s">
        <v>413</v>
      </c>
      <c r="D451">
        <v>29</v>
      </c>
      <c r="E451" t="s">
        <v>173</v>
      </c>
      <c r="F451" t="s">
        <v>49</v>
      </c>
      <c r="G451" t="s">
        <v>426</v>
      </c>
      <c r="H451">
        <v>0.5318364967952699</v>
      </c>
      <c r="I451">
        <v>1.4012174895730469</v>
      </c>
      <c r="J451">
        <v>3.3091058116474099</v>
      </c>
      <c r="K451">
        <v>11.14495212952337</v>
      </c>
      <c r="L451">
        <v>48.125663793604723</v>
      </c>
      <c r="M451">
        <v>17.99584801878347</v>
      </c>
      <c r="N451">
        <v>43.462631172669383</v>
      </c>
      <c r="O451">
        <v>61.235568468853238</v>
      </c>
      <c r="P451">
        <v>69.318112454067204</v>
      </c>
      <c r="Q451">
        <v>80.012503792803869</v>
      </c>
      <c r="R451">
        <v>0.39700098081476543</v>
      </c>
      <c r="S451">
        <v>1.249909480914299</v>
      </c>
      <c r="T451">
        <v>2.09472692641683</v>
      </c>
      <c r="U451">
        <v>3.741093366210468</v>
      </c>
      <c r="V451">
        <v>12.0583375212062</v>
      </c>
      <c r="W451" t="s">
        <v>152</v>
      </c>
      <c r="X451" t="s">
        <v>310</v>
      </c>
      <c r="Y451" t="s">
        <v>154</v>
      </c>
      <c r="Z451" t="s">
        <v>155</v>
      </c>
      <c r="AA451" t="s">
        <v>156</v>
      </c>
      <c r="AB451" t="s">
        <v>157</v>
      </c>
      <c r="AC451" t="s">
        <v>311</v>
      </c>
      <c r="AD451" t="s">
        <v>159</v>
      </c>
      <c r="AE451" t="s">
        <v>160</v>
      </c>
      <c r="AF451" t="s">
        <v>162</v>
      </c>
      <c r="AG451" t="s">
        <v>163</v>
      </c>
      <c r="AH451" t="s">
        <v>164</v>
      </c>
      <c r="AI451" t="s">
        <v>312</v>
      </c>
      <c r="AJ451" t="s">
        <v>165</v>
      </c>
      <c r="AK451" t="s">
        <v>166</v>
      </c>
      <c r="AL451" t="s">
        <v>167</v>
      </c>
      <c r="AM451" t="s">
        <v>168</v>
      </c>
      <c r="AN451" t="s">
        <v>169</v>
      </c>
      <c r="AO451" t="s">
        <v>170</v>
      </c>
      <c r="AP451">
        <v>5.0286132539766104</v>
      </c>
      <c r="AQ451">
        <v>3.6942534496238082</v>
      </c>
      <c r="AR451">
        <v>6.7010080193393007</v>
      </c>
      <c r="AS451">
        <v>1.121862725694055</v>
      </c>
      <c r="AT451">
        <v>4.5588842917995862</v>
      </c>
      <c r="AU451">
        <v>8.0078949757897817</v>
      </c>
      <c r="AV451">
        <v>5.7879116925115586</v>
      </c>
      <c r="AW451">
        <v>16.057754195698141</v>
      </c>
      <c r="AX451">
        <v>11.37266183670681</v>
      </c>
      <c r="AY451">
        <v>0.92418335039979715</v>
      </c>
      <c r="AZ451">
        <v>4.0041003225543728</v>
      </c>
      <c r="BA451">
        <v>79.795035790051344</v>
      </c>
      <c r="BB451">
        <v>21.478246009668378</v>
      </c>
      <c r="BC451">
        <v>4.9863966492067986</v>
      </c>
      <c r="BD451">
        <v>2.2006860638679031</v>
      </c>
      <c r="BE451">
        <v>10.72605925145966</v>
      </c>
      <c r="BF451">
        <v>0.93232722716173555</v>
      </c>
      <c r="BG451">
        <v>2.1597288957353622</v>
      </c>
      <c r="BH451">
        <v>0.98691237404877796</v>
      </c>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row>
    <row r="452">
      <c r="A452" t="s">
        <v>405</v>
      </c>
      <c r="B452">
        <v>2010</v>
      </c>
      <c r="C452" t="s">
        <v>413</v>
      </c>
      <c r="D452">
        <v>30</v>
      </c>
      <c r="E452" t="s">
        <v>173</v>
      </c>
      <c r="F452" t="s">
        <v>48</v>
      </c>
      <c r="G452" t="s">
        <v>214</v>
      </c>
      <c r="H452">
        <v>99.468163503204735</v>
      </c>
      <c r="I452">
        <v>98.598782510426929</v>
      </c>
      <c r="J452">
        <v>96.690894188352559</v>
      </c>
      <c r="K452">
        <v>88.855047870476781</v>
      </c>
      <c r="L452">
        <v>51.874336206396002</v>
      </c>
      <c r="M452">
        <v>82.004151981216566</v>
      </c>
      <c r="N452">
        <v>56.537368827330639</v>
      </c>
      <c r="O452">
        <v>38.764431531146577</v>
      </c>
      <c r="P452">
        <v>30.68188754593303</v>
      </c>
      <c r="Q452">
        <v>19.98749620719617</v>
      </c>
      <c r="R452">
        <v>99.602999019185233</v>
      </c>
      <c r="S452">
        <v>98.750090519085717</v>
      </c>
      <c r="T452">
        <v>97.905273073583103</v>
      </c>
      <c r="U452">
        <v>96.258906633789522</v>
      </c>
      <c r="V452">
        <v>87.941662478793845</v>
      </c>
      <c r="W452" t="s">
        <v>152</v>
      </c>
      <c r="X452" t="s">
        <v>310</v>
      </c>
      <c r="Y452" t="s">
        <v>154</v>
      </c>
      <c r="Z452" t="s">
        <v>155</v>
      </c>
      <c r="AA452" t="s">
        <v>156</v>
      </c>
      <c r="AB452" t="s">
        <v>157</v>
      </c>
      <c r="AC452" t="s">
        <v>311</v>
      </c>
      <c r="AD452" t="s">
        <v>159</v>
      </c>
      <c r="AE452" t="s">
        <v>160</v>
      </c>
      <c r="AF452" t="s">
        <v>162</v>
      </c>
      <c r="AG452" t="s">
        <v>163</v>
      </c>
      <c r="AH452" t="s">
        <v>164</v>
      </c>
      <c r="AI452" t="s">
        <v>312</v>
      </c>
      <c r="AJ452" t="s">
        <v>165</v>
      </c>
      <c r="AK452" t="s">
        <v>166</v>
      </c>
      <c r="AL452" t="s">
        <v>167</v>
      </c>
      <c r="AM452" t="s">
        <v>168</v>
      </c>
      <c r="AN452" t="s">
        <v>169</v>
      </c>
      <c r="AO452" t="s">
        <v>170</v>
      </c>
      <c r="AP452">
        <v>94.971386746023413</v>
      </c>
      <c r="AQ452">
        <v>96.30574655037617</v>
      </c>
      <c r="AR452">
        <v>93.298991980660745</v>
      </c>
      <c r="AS452">
        <v>98.878137274305928</v>
      </c>
      <c r="AT452">
        <v>95.441115708200414</v>
      </c>
      <c r="AU452">
        <v>91.992105024210218</v>
      </c>
      <c r="AV452">
        <v>94.212088307488372</v>
      </c>
      <c r="AW452">
        <v>83.942245804301933</v>
      </c>
      <c r="AX452">
        <v>88.62733816329316</v>
      </c>
      <c r="AY452">
        <v>99.075816649600156</v>
      </c>
      <c r="AZ452">
        <v>95.995899677445578</v>
      </c>
      <c r="BA452">
        <v>20.204964209948638</v>
      </c>
      <c r="BB452">
        <v>78.521753990331675</v>
      </c>
      <c r="BC452">
        <v>95.013603350793232</v>
      </c>
      <c r="BD452">
        <v>97.79931393613208</v>
      </c>
      <c r="BE452">
        <v>89.273940748540298</v>
      </c>
      <c r="BF452">
        <v>99.067672772838222</v>
      </c>
      <c r="BG452">
        <v>97.840271104264588</v>
      </c>
      <c r="BH452">
        <v>99.013087625951229</v>
      </c>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row>
    <row r="453">
      <c r="A453" t="s">
        <v>405</v>
      </c>
      <c r="B453">
        <v>2010</v>
      </c>
      <c r="C453" t="s">
        <v>413</v>
      </c>
      <c r="D453">
        <v>31</v>
      </c>
      <c r="E453" t="s">
        <v>57</v>
      </c>
      <c r="F453" t="s">
        <v>49</v>
      </c>
      <c r="G453" t="s">
        <v>427</v>
      </c>
      <c r="H453">
        <v>0.55034757191462835</v>
      </c>
      <c r="I453">
        <v>1.7972851055415979</v>
      </c>
      <c r="J453">
        <v>3.4458776805593732</v>
      </c>
      <c r="K453">
        <v>11.406719702983169</v>
      </c>
      <c r="L453">
        <v>48.818834477649133</v>
      </c>
      <c r="M453">
        <v>18.37591086803101</v>
      </c>
      <c r="N453">
        <v>43.915804561584068</v>
      </c>
      <c r="O453">
        <v>61.830140332473441</v>
      </c>
      <c r="P453">
        <v>69.773407348218726</v>
      </c>
      <c r="Q453">
        <v>80.86042797450952</v>
      </c>
      <c r="R453">
        <v>0.39700098081476543</v>
      </c>
      <c r="S453">
        <v>1.541966721269078</v>
      </c>
      <c r="T453">
        <v>2.346731208439151</v>
      </c>
      <c r="U453">
        <v>3.9647257347008402</v>
      </c>
      <c r="V453">
        <v>12.53150540723637</v>
      </c>
      <c r="W453" t="s">
        <v>152</v>
      </c>
      <c r="X453" t="s">
        <v>310</v>
      </c>
      <c r="Y453" t="s">
        <v>154</v>
      </c>
      <c r="Z453" t="s">
        <v>155</v>
      </c>
      <c r="AA453" t="s">
        <v>156</v>
      </c>
      <c r="AB453" t="s">
        <v>157</v>
      </c>
      <c r="AC453" t="s">
        <v>311</v>
      </c>
      <c r="AD453" t="s">
        <v>159</v>
      </c>
      <c r="AE453" t="s">
        <v>160</v>
      </c>
      <c r="AF453" t="s">
        <v>162</v>
      </c>
      <c r="AG453" t="s">
        <v>163</v>
      </c>
      <c r="AH453" t="s">
        <v>164</v>
      </c>
      <c r="AI453" t="s">
        <v>312</v>
      </c>
      <c r="AJ453" t="s">
        <v>165</v>
      </c>
      <c r="AK453" t="s">
        <v>166</v>
      </c>
      <c r="AL453" t="s">
        <v>167</v>
      </c>
      <c r="AM453" t="s">
        <v>168</v>
      </c>
      <c r="AN453" t="s">
        <v>169</v>
      </c>
      <c r="AO453" t="s">
        <v>170</v>
      </c>
      <c r="AP453">
        <v>5.0286132539766104</v>
      </c>
      <c r="AQ453">
        <v>4.075496102125598</v>
      </c>
      <c r="AR453">
        <v>6.7010080193393007</v>
      </c>
      <c r="AS453">
        <v>1.444280037682381</v>
      </c>
      <c r="AT453">
        <v>4.5918359148410461</v>
      </c>
      <c r="AU453">
        <v>8.509970014252012</v>
      </c>
      <c r="AV453">
        <v>7.1842854251347941</v>
      </c>
      <c r="AW453">
        <v>16.545984351190331</v>
      </c>
      <c r="AX453">
        <v>11.62042167224871</v>
      </c>
      <c r="AY453">
        <v>1.0791224074607451</v>
      </c>
      <c r="AZ453">
        <v>4.0041003225543728</v>
      </c>
      <c r="BA453">
        <v>79.84649929222762</v>
      </c>
      <c r="BB453">
        <v>22.81870496410815</v>
      </c>
      <c r="BC453">
        <v>5.5248368818495299</v>
      </c>
      <c r="BD453">
        <v>2.4502032200435968</v>
      </c>
      <c r="BE453">
        <v>10.89990997751304</v>
      </c>
      <c r="BF453">
        <v>1.488087511009424</v>
      </c>
      <c r="BG453">
        <v>2.1751413885086901</v>
      </c>
      <c r="BH453">
        <v>0.98691237404877796</v>
      </c>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row>
    <row r="454">
      <c r="A454" t="s">
        <v>405</v>
      </c>
      <c r="B454">
        <v>2010</v>
      </c>
      <c r="C454" t="s">
        <v>413</v>
      </c>
      <c r="D454">
        <v>32</v>
      </c>
      <c r="E454" t="s">
        <v>57</v>
      </c>
      <c r="F454" t="s">
        <v>48</v>
      </c>
      <c r="G454" t="s">
        <v>214</v>
      </c>
      <c r="H454">
        <v>99.449652428085372</v>
      </c>
      <c r="I454">
        <v>98.202714894458381</v>
      </c>
      <c r="J454">
        <v>96.554122319440609</v>
      </c>
      <c r="K454">
        <v>88.593280297016918</v>
      </c>
      <c r="L454">
        <v>51.181165522351577</v>
      </c>
      <c r="M454">
        <v>81.624089131969015</v>
      </c>
      <c r="N454">
        <v>56.084195438415939</v>
      </c>
      <c r="O454">
        <v>38.169859667526389</v>
      </c>
      <c r="P454">
        <v>30.22659265178152</v>
      </c>
      <c r="Q454">
        <v>19.139572025490519</v>
      </c>
      <c r="R454">
        <v>99.602999019185233</v>
      </c>
      <c r="S454">
        <v>98.458033278730966</v>
      </c>
      <c r="T454">
        <v>97.653268791560748</v>
      </c>
      <c r="U454">
        <v>96.035274265299137</v>
      </c>
      <c r="V454">
        <v>87.468494592763662</v>
      </c>
      <c r="W454" t="s">
        <v>152</v>
      </c>
      <c r="X454" t="s">
        <v>310</v>
      </c>
      <c r="Y454" t="s">
        <v>154</v>
      </c>
      <c r="Z454" t="s">
        <v>155</v>
      </c>
      <c r="AA454" t="s">
        <v>156</v>
      </c>
      <c r="AB454" t="s">
        <v>157</v>
      </c>
      <c r="AC454" t="s">
        <v>311</v>
      </c>
      <c r="AD454" t="s">
        <v>159</v>
      </c>
      <c r="AE454" t="s">
        <v>160</v>
      </c>
      <c r="AF454" t="s">
        <v>162</v>
      </c>
      <c r="AG454" t="s">
        <v>163</v>
      </c>
      <c r="AH454" t="s">
        <v>164</v>
      </c>
      <c r="AI454" t="s">
        <v>312</v>
      </c>
      <c r="AJ454" t="s">
        <v>165</v>
      </c>
      <c r="AK454" t="s">
        <v>166</v>
      </c>
      <c r="AL454" t="s">
        <v>167</v>
      </c>
      <c r="AM454" t="s">
        <v>168</v>
      </c>
      <c r="AN454" t="s">
        <v>169</v>
      </c>
      <c r="AO454" t="s">
        <v>170</v>
      </c>
      <c r="AP454">
        <v>94.971386746023413</v>
      </c>
      <c r="AQ454">
        <v>95.924503897874374</v>
      </c>
      <c r="AR454">
        <v>93.298991980660745</v>
      </c>
      <c r="AS454">
        <v>98.555719962317596</v>
      </c>
      <c r="AT454">
        <v>95.408164085158958</v>
      </c>
      <c r="AU454">
        <v>91.490029985747981</v>
      </c>
      <c r="AV454">
        <v>92.81571457486514</v>
      </c>
      <c r="AW454">
        <v>83.45401564880973</v>
      </c>
      <c r="AX454">
        <v>88.379578327751247</v>
      </c>
      <c r="AY454">
        <v>98.920877592539199</v>
      </c>
      <c r="AZ454">
        <v>95.995899677445578</v>
      </c>
      <c r="BA454">
        <v>20.15350070777237</v>
      </c>
      <c r="BB454">
        <v>77.181295035891907</v>
      </c>
      <c r="BC454">
        <v>94.475163118150491</v>
      </c>
      <c r="BD454">
        <v>97.549796779956381</v>
      </c>
      <c r="BE454">
        <v>89.100090022486881</v>
      </c>
      <c r="BF454">
        <v>98.511912488990532</v>
      </c>
      <c r="BG454">
        <v>97.824858611491251</v>
      </c>
      <c r="BH454">
        <v>99.013087625951229</v>
      </c>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row>
    <row r="455">
      <c r="A455" t="s">
        <v>405</v>
      </c>
      <c r="B455">
        <v>2010</v>
      </c>
      <c r="C455" t="s">
        <v>413</v>
      </c>
      <c r="D455">
        <v>33</v>
      </c>
      <c r="E455" t="s">
        <v>55</v>
      </c>
      <c r="F455" t="s">
        <v>49</v>
      </c>
      <c r="G455" t="s">
        <v>214</v>
      </c>
      <c r="H455">
        <v>55.499001764909153</v>
      </c>
      <c r="I455">
        <v>70.206510907113824</v>
      </c>
      <c r="J455">
        <v>80.614359061177282</v>
      </c>
      <c r="K455">
        <v>84.765259122543583</v>
      </c>
      <c r="L455">
        <v>88.018365722975318</v>
      </c>
      <c r="M455">
        <v>77.995757825461595</v>
      </c>
      <c r="N455">
        <v>86.617651630767284</v>
      </c>
      <c r="O455">
        <v>88.912000173111551</v>
      </c>
      <c r="P455">
        <v>86.210457497763642</v>
      </c>
      <c r="Q455">
        <v>89.052961128173806</v>
      </c>
      <c r="R455">
        <v>54.038022709132854</v>
      </c>
      <c r="S455">
        <v>67.528496216312732</v>
      </c>
      <c r="T455">
        <v>76.808176009163191</v>
      </c>
      <c r="U455">
        <v>81.954022178911302</v>
      </c>
      <c r="V455">
        <v>88.012464439758602</v>
      </c>
      <c r="W455" t="s">
        <v>152</v>
      </c>
      <c r="X455" t="s">
        <v>310</v>
      </c>
      <c r="Y455" t="s">
        <v>154</v>
      </c>
      <c r="Z455" t="s">
        <v>155</v>
      </c>
      <c r="AA455" t="s">
        <v>156</v>
      </c>
      <c r="AB455" t="s">
        <v>157</v>
      </c>
      <c r="AC455" t="s">
        <v>311</v>
      </c>
      <c r="AD455" t="s">
        <v>159</v>
      </c>
      <c r="AE455" t="s">
        <v>160</v>
      </c>
      <c r="AF455" t="s">
        <v>162</v>
      </c>
      <c r="AG455" t="s">
        <v>163</v>
      </c>
      <c r="AH455" t="s">
        <v>164</v>
      </c>
      <c r="AI455" t="s">
        <v>312</v>
      </c>
      <c r="AJ455" t="s">
        <v>165</v>
      </c>
      <c r="AK455" t="s">
        <v>166</v>
      </c>
      <c r="AL455" t="s">
        <v>167</v>
      </c>
      <c r="AM455" t="s">
        <v>168</v>
      </c>
      <c r="AN455" t="s">
        <v>169</v>
      </c>
      <c r="AO455" t="s">
        <v>170</v>
      </c>
      <c r="AP455">
        <v>87.754093058062338</v>
      </c>
      <c r="AQ455">
        <v>87.796016135891904</v>
      </c>
      <c r="AR455">
        <v>64.518059700966575</v>
      </c>
      <c r="AS455">
        <v>58.65145018921465</v>
      </c>
      <c r="AT455">
        <v>75.734764198608346</v>
      </c>
      <c r="AU455">
        <v>65.377631826532664</v>
      </c>
      <c r="AV455">
        <v>86.538615424825252</v>
      </c>
      <c r="AW455">
        <v>86.580824438489273</v>
      </c>
      <c r="AX455">
        <v>61.819335909747068</v>
      </c>
      <c r="AY455">
        <v>43.875692382822074</v>
      </c>
      <c r="AZ455">
        <v>70.809317309992437</v>
      </c>
      <c r="BA455">
        <v>88.305130591185417</v>
      </c>
      <c r="BB455">
        <v>71.084749239704834</v>
      </c>
      <c r="BC455">
        <v>49.326488368880362</v>
      </c>
      <c r="BD455">
        <v>73.162301950050875</v>
      </c>
      <c r="BE455">
        <v>67.095012212763521</v>
      </c>
      <c r="BF455">
        <v>66.227460519611157</v>
      </c>
      <c r="BG455">
        <v>89.308854335461263</v>
      </c>
      <c r="BH455">
        <v>85.338759307794248</v>
      </c>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row>
    <row r="456">
      <c r="A456" t="s">
        <v>405</v>
      </c>
      <c r="B456">
        <v>2010</v>
      </c>
      <c r="C456" t="s">
        <v>413</v>
      </c>
      <c r="D456">
        <v>34</v>
      </c>
      <c r="E456" t="s">
        <v>55</v>
      </c>
      <c r="F456" t="s">
        <v>48</v>
      </c>
      <c r="G456" t="s">
        <v>214</v>
      </c>
      <c r="H456">
        <v>44.500998235090691</v>
      </c>
      <c r="I456">
        <v>29.793489092885871</v>
      </c>
      <c r="J456">
        <v>19.385640938822561</v>
      </c>
      <c r="K456">
        <v>15.234740877456289</v>
      </c>
      <c r="L456">
        <v>11.981634277024799</v>
      </c>
      <c r="M456">
        <v>22.004242174538611</v>
      </c>
      <c r="N456">
        <v>13.38234836923279</v>
      </c>
      <c r="O456">
        <v>11.087999826888399</v>
      </c>
      <c r="P456">
        <v>13.78954250223641</v>
      </c>
      <c r="Q456">
        <v>10.94703887182623</v>
      </c>
      <c r="R456">
        <v>45.961977290867317</v>
      </c>
      <c r="S456">
        <v>32.471503783687197</v>
      </c>
      <c r="T456">
        <v>23.19182399083671</v>
      </c>
      <c r="U456">
        <v>18.04597782108856</v>
      </c>
      <c r="V456">
        <v>11.98753556024144</v>
      </c>
      <c r="W456" t="s">
        <v>152</v>
      </c>
      <c r="X456" t="s">
        <v>310</v>
      </c>
      <c r="Y456" t="s">
        <v>154</v>
      </c>
      <c r="Z456" t="s">
        <v>155</v>
      </c>
      <c r="AA456" t="s">
        <v>156</v>
      </c>
      <c r="AB456" t="s">
        <v>157</v>
      </c>
      <c r="AC456" t="s">
        <v>311</v>
      </c>
      <c r="AD456" t="s">
        <v>159</v>
      </c>
      <c r="AE456" t="s">
        <v>160</v>
      </c>
      <c r="AF456" t="s">
        <v>162</v>
      </c>
      <c r="AG456" t="s">
        <v>163</v>
      </c>
      <c r="AH456" t="s">
        <v>164</v>
      </c>
      <c r="AI456" t="s">
        <v>312</v>
      </c>
      <c r="AJ456" t="s">
        <v>165</v>
      </c>
      <c r="AK456" t="s">
        <v>166</v>
      </c>
      <c r="AL456" t="s">
        <v>167</v>
      </c>
      <c r="AM456" t="s">
        <v>168</v>
      </c>
      <c r="AN456" t="s">
        <v>169</v>
      </c>
      <c r="AO456" t="s">
        <v>170</v>
      </c>
      <c r="AP456">
        <v>12.24590694193774</v>
      </c>
      <c r="AQ456">
        <v>12.20398386410807</v>
      </c>
      <c r="AR456">
        <v>35.481940299033667</v>
      </c>
      <c r="AS456">
        <v>41.348549810785393</v>
      </c>
      <c r="AT456">
        <v>24.265235801391601</v>
      </c>
      <c r="AU456">
        <v>34.622368173467258</v>
      </c>
      <c r="AV456">
        <v>13.461384575174611</v>
      </c>
      <c r="AW456">
        <v>13.419175561510739</v>
      </c>
      <c r="AX456">
        <v>38.18066409025294</v>
      </c>
      <c r="AY456">
        <v>56.124307617177777</v>
      </c>
      <c r="AZ456">
        <v>29.190682690007549</v>
      </c>
      <c r="BA456">
        <v>11.694869408814659</v>
      </c>
      <c r="BB456">
        <v>28.91525076029529</v>
      </c>
      <c r="BC456">
        <v>50.673511631119538</v>
      </c>
      <c r="BD456">
        <v>26.837698049949161</v>
      </c>
      <c r="BE456">
        <v>32.904987787236202</v>
      </c>
      <c r="BF456">
        <v>33.772539480389</v>
      </c>
      <c r="BG456">
        <v>10.691145664538739</v>
      </c>
      <c r="BH456">
        <v>14.66124069220592</v>
      </c>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row>
    <row r="457">
      <c r="A457" t="s">
        <v>405</v>
      </c>
      <c r="B457">
        <v>2010</v>
      </c>
      <c r="C457" t="s">
        <v>413</v>
      </c>
      <c r="D457">
        <v>35</v>
      </c>
      <c r="E457" t="s">
        <v>174</v>
      </c>
      <c r="F457" t="s">
        <v>49</v>
      </c>
      <c r="G457" t="s">
        <v>214</v>
      </c>
      <c r="H457">
        <v>68.865944560740857</v>
      </c>
      <c r="I457">
        <v>80.335999083047383</v>
      </c>
      <c r="J457">
        <v>88.91455729650275</v>
      </c>
      <c r="K457">
        <v>90.388507767521943</v>
      </c>
      <c r="L457">
        <v>90.694563625234039</v>
      </c>
      <c r="M457">
        <v>81.961734451571459</v>
      </c>
      <c r="N457">
        <v>88.27475079721664</v>
      </c>
      <c r="O457">
        <v>90.513382056929814</v>
      </c>
      <c r="P457">
        <v>87.731495896012021</v>
      </c>
      <c r="Q457">
        <v>90.752441778895104</v>
      </c>
      <c r="R457">
        <v>67.392888802325359</v>
      </c>
      <c r="S457">
        <v>79.305288382385413</v>
      </c>
      <c r="T457">
        <v>85.194349218377852</v>
      </c>
      <c r="U457">
        <v>89.91627039046665</v>
      </c>
      <c r="V457">
        <v>93.003824614724664</v>
      </c>
      <c r="W457" t="s">
        <v>152</v>
      </c>
      <c r="X457" t="s">
        <v>310</v>
      </c>
      <c r="Y457" t="s">
        <v>154</v>
      </c>
      <c r="Z457" t="s">
        <v>155</v>
      </c>
      <c r="AA457" t="s">
        <v>156</v>
      </c>
      <c r="AB457" t="s">
        <v>157</v>
      </c>
      <c r="AC457" t="s">
        <v>311</v>
      </c>
      <c r="AD457" t="s">
        <v>159</v>
      </c>
      <c r="AE457" t="s">
        <v>160</v>
      </c>
      <c r="AF457" t="s">
        <v>162</v>
      </c>
      <c r="AG457" t="s">
        <v>163</v>
      </c>
      <c r="AH457" t="s">
        <v>164</v>
      </c>
      <c r="AI457" t="s">
        <v>312</v>
      </c>
      <c r="AJ457" t="s">
        <v>165</v>
      </c>
      <c r="AK457" t="s">
        <v>166</v>
      </c>
      <c r="AL457" t="s">
        <v>167</v>
      </c>
      <c r="AM457" t="s">
        <v>168</v>
      </c>
      <c r="AN457" t="s">
        <v>169</v>
      </c>
      <c r="AO457" t="s">
        <v>170</v>
      </c>
      <c r="AP457">
        <v>92.33072084966679</v>
      </c>
      <c r="AQ457">
        <v>95.54873748661646</v>
      </c>
      <c r="AR457">
        <v>64.667989074230462</v>
      </c>
      <c r="AS457">
        <v>83.615004945108723</v>
      </c>
      <c r="AT457">
        <v>89.143094899415871</v>
      </c>
      <c r="AU457">
        <v>71.031044824394328</v>
      </c>
      <c r="AV457">
        <v>94.730227897150144</v>
      </c>
      <c r="AW457">
        <v>93.006566604080263</v>
      </c>
      <c r="AX457">
        <v>88.378017909786806</v>
      </c>
      <c r="AY457">
        <v>69.465357546388489</v>
      </c>
      <c r="AZ457">
        <v>86.95161098057261</v>
      </c>
      <c r="BA457">
        <v>88.459671191492959</v>
      </c>
      <c r="BB457">
        <v>78.128015016387209</v>
      </c>
      <c r="BC457">
        <v>71.826826885980893</v>
      </c>
      <c r="BD457">
        <v>74.867380286627849</v>
      </c>
      <c r="BE457">
        <v>88.296051563338168</v>
      </c>
      <c r="BF457">
        <v>73.588136728987934</v>
      </c>
      <c r="BG457">
        <v>89.940613992819777</v>
      </c>
      <c r="BH457">
        <v>93.729250218705118</v>
      </c>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row>
    <row r="458">
      <c r="A458" t="s">
        <v>405</v>
      </c>
      <c r="B458">
        <v>2010</v>
      </c>
      <c r="C458" t="s">
        <v>413</v>
      </c>
      <c r="D458">
        <v>36</v>
      </c>
      <c r="E458" t="s">
        <v>174</v>
      </c>
      <c r="F458" t="s">
        <v>48</v>
      </c>
      <c r="G458" t="s">
        <v>214</v>
      </c>
      <c r="H458">
        <v>31.134055439259249</v>
      </c>
      <c r="I458">
        <v>19.66400091695267</v>
      </c>
      <c r="J458">
        <v>11.085442703497041</v>
      </c>
      <c r="K458">
        <v>9.6114922324781595</v>
      </c>
      <c r="L458">
        <v>9.3054363747659483</v>
      </c>
      <c r="M458">
        <v>18.038265548428772</v>
      </c>
      <c r="N458">
        <v>11.72524920278347</v>
      </c>
      <c r="O458">
        <v>9.486617943070085</v>
      </c>
      <c r="P458">
        <v>12.268504103988009</v>
      </c>
      <c r="Q458">
        <v>9.2475582211049243</v>
      </c>
      <c r="R458">
        <v>32.607111197674698</v>
      </c>
      <c r="S458">
        <v>20.694711617614718</v>
      </c>
      <c r="T458">
        <v>14.805650781622161</v>
      </c>
      <c r="U458">
        <v>10.08372960953357</v>
      </c>
      <c r="V458">
        <v>6.9961753852755884</v>
      </c>
      <c r="W458" t="s">
        <v>152</v>
      </c>
      <c r="X458" t="s">
        <v>310</v>
      </c>
      <c r="Y458" t="s">
        <v>154</v>
      </c>
      <c r="Z458" t="s">
        <v>155</v>
      </c>
      <c r="AA458" t="s">
        <v>156</v>
      </c>
      <c r="AB458" t="s">
        <v>157</v>
      </c>
      <c r="AC458" t="s">
        <v>311</v>
      </c>
      <c r="AD458" t="s">
        <v>159</v>
      </c>
      <c r="AE458" t="s">
        <v>160</v>
      </c>
      <c r="AF458" t="s">
        <v>162</v>
      </c>
      <c r="AG458" t="s">
        <v>163</v>
      </c>
      <c r="AH458" t="s">
        <v>164</v>
      </c>
      <c r="AI458" t="s">
        <v>312</v>
      </c>
      <c r="AJ458" t="s">
        <v>165</v>
      </c>
      <c r="AK458" t="s">
        <v>166</v>
      </c>
      <c r="AL458" t="s">
        <v>167</v>
      </c>
      <c r="AM458" t="s">
        <v>168</v>
      </c>
      <c r="AN458" t="s">
        <v>169</v>
      </c>
      <c r="AO458" t="s">
        <v>170</v>
      </c>
      <c r="AP458">
        <v>7.6692791503332831</v>
      </c>
      <c r="AQ458">
        <v>4.4512625133835106</v>
      </c>
      <c r="AR458">
        <v>35.332010925769637</v>
      </c>
      <c r="AS458">
        <v>16.384995054891231</v>
      </c>
      <c r="AT458">
        <v>10.856905100584081</v>
      </c>
      <c r="AU458">
        <v>28.968955175605629</v>
      </c>
      <c r="AV458">
        <v>5.2697721028497924</v>
      </c>
      <c r="AW458">
        <v>6.9934333959198831</v>
      </c>
      <c r="AX458">
        <v>11.62198209021318</v>
      </c>
      <c r="AY458">
        <v>30.53464245361134</v>
      </c>
      <c r="AZ458">
        <v>13.04838901942736</v>
      </c>
      <c r="BA458">
        <v>11.54032880850712</v>
      </c>
      <c r="BB458">
        <v>21.871984983612769</v>
      </c>
      <c r="BC458">
        <v>28.173173114019161</v>
      </c>
      <c r="BD458">
        <v>25.132619713372041</v>
      </c>
      <c r="BE458">
        <v>11.703948436661831</v>
      </c>
      <c r="BF458">
        <v>26.411863271012241</v>
      </c>
      <c r="BG458">
        <v>10.05938600718023</v>
      </c>
      <c r="BH458">
        <v>6.2707497812947874</v>
      </c>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row>
    <row r="459">
      <c r="A459" t="s">
        <v>405</v>
      </c>
      <c r="B459">
        <v>2010</v>
      </c>
      <c r="C459" t="s">
        <v>413</v>
      </c>
      <c r="D459">
        <v>37</v>
      </c>
      <c r="E459" t="s">
        <v>56</v>
      </c>
      <c r="F459" t="s">
        <v>49</v>
      </c>
      <c r="G459" t="s">
        <v>428</v>
      </c>
      <c r="H459">
        <v>1.1563745996292569</v>
      </c>
      <c r="I459">
        <v>0.59078988543466604</v>
      </c>
      <c r="J459">
        <v>0.32724740621917242</v>
      </c>
      <c r="K459">
        <v>0.27107753527431278</v>
      </c>
      <c r="L459">
        <v>0.14390258409313381</v>
      </c>
      <c r="M459">
        <v>0.28243519683465679</v>
      </c>
      <c r="N459">
        <v>0.051815833567692801</v>
      </c>
      <c r="O459">
        <v>0.3179375439938032</v>
      </c>
      <c r="P459">
        <v>0</v>
      </c>
      <c r="Q459">
        <v>0</v>
      </c>
      <c r="R459">
        <v>1.1651594366001901</v>
      </c>
      <c r="S459">
        <v>0.83288114575310024</v>
      </c>
      <c r="T459">
        <v>0.40580130870575248</v>
      </c>
      <c r="U459">
        <v>0.36706168650314142</v>
      </c>
      <c r="V459">
        <v>0.11601929289318839</v>
      </c>
      <c r="W459" t="s">
        <v>152</v>
      </c>
      <c r="X459" t="s">
        <v>310</v>
      </c>
      <c r="Y459" t="s">
        <v>154</v>
      </c>
      <c r="Z459" t="s">
        <v>155</v>
      </c>
      <c r="AA459" t="s">
        <v>156</v>
      </c>
      <c r="AB459" t="s">
        <v>157</v>
      </c>
      <c r="AC459" t="s">
        <v>311</v>
      </c>
      <c r="AD459" t="s">
        <v>159</v>
      </c>
      <c r="AE459" t="s">
        <v>160</v>
      </c>
      <c r="AF459" t="s">
        <v>162</v>
      </c>
      <c r="AG459" t="s">
        <v>163</v>
      </c>
      <c r="AH459" t="s">
        <v>164</v>
      </c>
      <c r="AI459" t="s">
        <v>312</v>
      </c>
      <c r="AJ459" t="s">
        <v>165</v>
      </c>
      <c r="AK459" t="s">
        <v>166</v>
      </c>
      <c r="AL459" t="s">
        <v>167</v>
      </c>
      <c r="AM459" t="s">
        <v>168</v>
      </c>
      <c r="AN459" t="s">
        <v>169</v>
      </c>
      <c r="AO459" t="s">
        <v>170</v>
      </c>
      <c r="AP459">
        <v>0</v>
      </c>
      <c r="AQ459">
        <v>1.217542126923236</v>
      </c>
      <c r="AR459">
        <v>0.81970054976349616</v>
      </c>
      <c r="AS459">
        <v>0.68846326307920491</v>
      </c>
      <c r="AT459">
        <v>1.2509861213919751</v>
      </c>
      <c r="AU459">
        <v>0.088462398658431404</v>
      </c>
      <c r="AV459">
        <v>0.032833616140107297</v>
      </c>
      <c r="AW459">
        <v>0.157048435825143</v>
      </c>
      <c r="AX459">
        <v>0.89450755792610992</v>
      </c>
      <c r="AY459">
        <v>2.7216946635043389</v>
      </c>
      <c r="AZ459">
        <v>2.9570038668238379</v>
      </c>
      <c r="BA459">
        <v>0.072715720022311497</v>
      </c>
      <c r="BB459">
        <v>0.47353513761449972</v>
      </c>
      <c r="BC459">
        <v>0.71876659627625039</v>
      </c>
      <c r="BD459">
        <v>0.19596350408302901</v>
      </c>
      <c r="BE459">
        <v>0.73833951831794231</v>
      </c>
      <c r="BF459">
        <v>0.13423428582439309</v>
      </c>
      <c r="BG459">
        <v>0</v>
      </c>
      <c r="BH459">
        <v>0.1088542537248918</v>
      </c>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row>
    <row r="460">
      <c r="A460" t="s">
        <v>405</v>
      </c>
      <c r="B460">
        <v>2010</v>
      </c>
      <c r="C460" t="s">
        <v>413</v>
      </c>
      <c r="D460">
        <v>38</v>
      </c>
      <c r="E460" t="s">
        <v>56</v>
      </c>
      <c r="F460" t="s">
        <v>48</v>
      </c>
      <c r="G460" t="s">
        <v>214</v>
      </c>
      <c r="H460">
        <v>98.843625400370755</v>
      </c>
      <c r="I460">
        <v>99.409210114565312</v>
      </c>
      <c r="J460">
        <v>99.672752593780828</v>
      </c>
      <c r="K460">
        <v>99.728922464725713</v>
      </c>
      <c r="L460">
        <v>99.856097415906873</v>
      </c>
      <c r="M460">
        <v>99.717564803165331</v>
      </c>
      <c r="N460">
        <v>99.948184166432299</v>
      </c>
      <c r="O460">
        <v>99.682062456006207</v>
      </c>
      <c r="P460">
        <v>100</v>
      </c>
      <c r="Q460">
        <v>100</v>
      </c>
      <c r="R460">
        <v>98.834840563399823</v>
      </c>
      <c r="S460">
        <v>99.167118854246908</v>
      </c>
      <c r="T460">
        <v>99.594198691294238</v>
      </c>
      <c r="U460">
        <v>99.632938313496851</v>
      </c>
      <c r="V460">
        <v>99.883980707106787</v>
      </c>
      <c r="W460" t="s">
        <v>152</v>
      </c>
      <c r="X460" t="s">
        <v>310</v>
      </c>
      <c r="Y460" t="s">
        <v>154</v>
      </c>
      <c r="Z460" t="s">
        <v>155</v>
      </c>
      <c r="AA460" t="s">
        <v>156</v>
      </c>
      <c r="AB460" t="s">
        <v>157</v>
      </c>
      <c r="AC460" t="s">
        <v>311</v>
      </c>
      <c r="AD460" t="s">
        <v>159</v>
      </c>
      <c r="AE460" t="s">
        <v>160</v>
      </c>
      <c r="AF460" t="s">
        <v>162</v>
      </c>
      <c r="AG460" t="s">
        <v>163</v>
      </c>
      <c r="AH460" t="s">
        <v>164</v>
      </c>
      <c r="AI460" t="s">
        <v>312</v>
      </c>
      <c r="AJ460" t="s">
        <v>165</v>
      </c>
      <c r="AK460" t="s">
        <v>166</v>
      </c>
      <c r="AL460" t="s">
        <v>167</v>
      </c>
      <c r="AM460" t="s">
        <v>168</v>
      </c>
      <c r="AN460" t="s">
        <v>169</v>
      </c>
      <c r="AO460" t="s">
        <v>170</v>
      </c>
      <c r="AP460">
        <v>100</v>
      </c>
      <c r="AQ460">
        <v>98.782457873076751</v>
      </c>
      <c r="AR460">
        <v>99.180299450236546</v>
      </c>
      <c r="AS460">
        <v>99.311536736920786</v>
      </c>
      <c r="AT460">
        <v>98.749013878607954</v>
      </c>
      <c r="AU460">
        <v>99.911537601341564</v>
      </c>
      <c r="AV460">
        <v>99.96716638385989</v>
      </c>
      <c r="AW460">
        <v>99.842951564174854</v>
      </c>
      <c r="AX460">
        <v>99.10549244207391</v>
      </c>
      <c r="AY460">
        <v>97.278305336495592</v>
      </c>
      <c r="AZ460">
        <v>97.04299613317616</v>
      </c>
      <c r="BA460">
        <v>99.927284279977684</v>
      </c>
      <c r="BB460">
        <v>99.526464862385495</v>
      </c>
      <c r="BC460">
        <v>99.281233403723746</v>
      </c>
      <c r="BD460">
        <v>99.804036495916975</v>
      </c>
      <c r="BE460">
        <v>99.261660481682043</v>
      </c>
      <c r="BF460">
        <v>99.865765714175609</v>
      </c>
      <c r="BG460">
        <v>100</v>
      </c>
      <c r="BH460">
        <v>99.891145746275114</v>
      </c>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row>
    <row r="461">
      <c r="A461" t="s">
        <v>405</v>
      </c>
      <c r="B461">
        <v>2010</v>
      </c>
      <c r="C461" t="s">
        <v>413</v>
      </c>
      <c r="D461">
        <v>49</v>
      </c>
      <c r="E461" t="s">
        <v>314</v>
      </c>
      <c r="F461" t="s">
        <v>178</v>
      </c>
      <c r="G461" t="s">
        <v>214</v>
      </c>
      <c r="H461">
        <v>0.21014110491211069</v>
      </c>
      <c r="I461">
        <v>0.75333872265248658</v>
      </c>
      <c r="J461">
        <v>1.7248365088603079</v>
      </c>
      <c r="K461">
        <v>7.7824601695048967</v>
      </c>
      <c r="L461">
        <v>42.392012128385574</v>
      </c>
      <c r="M461">
        <v>13.39739866959788</v>
      </c>
      <c r="N461">
        <v>36.762010201968643</v>
      </c>
      <c r="O461">
        <v>55.397591843048431</v>
      </c>
      <c r="P461">
        <v>63.564275328302656</v>
      </c>
      <c r="Q461">
        <v>76.744297580785826</v>
      </c>
      <c r="R461">
        <v>0.1102082821000009</v>
      </c>
      <c r="S461">
        <v>0.71193907402096013</v>
      </c>
      <c r="T461">
        <v>1.0112855944264401</v>
      </c>
      <c r="U461">
        <v>1.747323447346169</v>
      </c>
      <c r="V461">
        <v>7.4447536927690212</v>
      </c>
      <c r="W461" t="s">
        <v>152</v>
      </c>
      <c r="X461" t="s">
        <v>310</v>
      </c>
      <c r="Y461" t="s">
        <v>154</v>
      </c>
      <c r="Z461" t="s">
        <v>155</v>
      </c>
      <c r="AA461" t="s">
        <v>156</v>
      </c>
      <c r="AB461" t="s">
        <v>157</v>
      </c>
      <c r="AC461" t="s">
        <v>311</v>
      </c>
      <c r="AD461" t="s">
        <v>159</v>
      </c>
      <c r="AE461" t="s">
        <v>160</v>
      </c>
      <c r="AF461" t="s">
        <v>162</v>
      </c>
      <c r="AG461" t="s">
        <v>163</v>
      </c>
      <c r="AH461" t="s">
        <v>164</v>
      </c>
      <c r="AI461" t="s">
        <v>312</v>
      </c>
      <c r="AJ461" t="s">
        <v>165</v>
      </c>
      <c r="AK461" t="s">
        <v>166</v>
      </c>
      <c r="AL461" t="s">
        <v>167</v>
      </c>
      <c r="AM461" t="s">
        <v>168</v>
      </c>
      <c r="AN461" t="s">
        <v>169</v>
      </c>
      <c r="AO461" t="s">
        <v>170</v>
      </c>
      <c r="AP461">
        <v>2.0265467254193301</v>
      </c>
      <c r="AQ461">
        <v>1.3800076623721169</v>
      </c>
      <c r="AR461">
        <v>3.9624578563936228</v>
      </c>
      <c r="AS461">
        <v>0.18732550460531841</v>
      </c>
      <c r="AT461">
        <v>1.796071560772168</v>
      </c>
      <c r="AU461">
        <v>6.9711824199875441</v>
      </c>
      <c r="AV461">
        <v>4.3136823407164009</v>
      </c>
      <c r="AW461">
        <v>5.6970767070960919</v>
      </c>
      <c r="AX461">
        <v>5.9755993647744132</v>
      </c>
      <c r="AY461">
        <v>0.60858453578040816</v>
      </c>
      <c r="AZ461">
        <v>2.197668547199505</v>
      </c>
      <c r="BA461">
        <v>79.495944650011992</v>
      </c>
      <c r="BB461">
        <v>18.721596722117141</v>
      </c>
      <c r="BC461">
        <v>3.5879590104725829</v>
      </c>
      <c r="BD461">
        <v>1.8613291164701</v>
      </c>
      <c r="BE461">
        <v>10.73782012056534</v>
      </c>
      <c r="BF461">
        <v>0.26058069639165637</v>
      </c>
      <c r="BG461">
        <v>1.0920218794803931</v>
      </c>
      <c r="BH461">
        <v>0.98452990474912783</v>
      </c>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row>
    <row r="462">
      <c r="A462" t="s">
        <v>405</v>
      </c>
      <c r="B462">
        <v>2010</v>
      </c>
      <c r="C462" t="s">
        <v>413</v>
      </c>
      <c r="D462">
        <v>50</v>
      </c>
      <c r="E462" t="s">
        <v>314</v>
      </c>
      <c r="F462" t="s">
        <v>179</v>
      </c>
      <c r="G462" t="s">
        <v>214</v>
      </c>
      <c r="H462">
        <v>0.32257502544979832</v>
      </c>
      <c r="I462">
        <v>0.64877280761701561</v>
      </c>
      <c r="J462">
        <v>1.587015085687657</v>
      </c>
      <c r="K462">
        <v>3.367057067273882</v>
      </c>
      <c r="L462">
        <v>5.7878208581848227</v>
      </c>
      <c r="M462">
        <v>4.6093707362766443</v>
      </c>
      <c r="N462">
        <v>6.7006209707007729</v>
      </c>
      <c r="O462">
        <v>6.0619489051516391</v>
      </c>
      <c r="P462">
        <v>5.7538371257645151</v>
      </c>
      <c r="Q462">
        <v>3.2682062120180579</v>
      </c>
      <c r="R462">
        <v>0.2873410143637285</v>
      </c>
      <c r="S462">
        <v>0.53956467202127512</v>
      </c>
      <c r="T462">
        <v>1.084670946225798</v>
      </c>
      <c r="U462">
        <v>1.9965645279948621</v>
      </c>
      <c r="V462">
        <v>4.6226471258387507</v>
      </c>
      <c r="W462" t="s">
        <v>152</v>
      </c>
      <c r="X462" t="s">
        <v>310</v>
      </c>
      <c r="Y462" t="s">
        <v>154</v>
      </c>
      <c r="Z462" t="s">
        <v>155</v>
      </c>
      <c r="AA462" t="s">
        <v>156</v>
      </c>
      <c r="AB462" t="s">
        <v>157</v>
      </c>
      <c r="AC462" t="s">
        <v>311</v>
      </c>
      <c r="AD462" t="s">
        <v>159</v>
      </c>
      <c r="AE462" t="s">
        <v>160</v>
      </c>
      <c r="AF462" t="s">
        <v>162</v>
      </c>
      <c r="AG462" t="s">
        <v>163</v>
      </c>
      <c r="AH462" t="s">
        <v>164</v>
      </c>
      <c r="AI462" t="s">
        <v>312</v>
      </c>
      <c r="AJ462" t="s">
        <v>165</v>
      </c>
      <c r="AK462" t="s">
        <v>166</v>
      </c>
      <c r="AL462" t="s">
        <v>167</v>
      </c>
      <c r="AM462" t="s">
        <v>168</v>
      </c>
      <c r="AN462" t="s">
        <v>169</v>
      </c>
      <c r="AO462" t="s">
        <v>170</v>
      </c>
      <c r="AP462">
        <v>3.0020665285572812</v>
      </c>
      <c r="AQ462">
        <v>2.3142457872516911</v>
      </c>
      <c r="AR462">
        <v>2.7459806298507532</v>
      </c>
      <c r="AS462">
        <v>0.93549123642824883</v>
      </c>
      <c r="AT462">
        <v>2.7693254292448031</v>
      </c>
      <c r="AU462">
        <v>1.0367125558022381</v>
      </c>
      <c r="AV462">
        <v>1.4819646784727949</v>
      </c>
      <c r="AW462">
        <v>10.360677488602059</v>
      </c>
      <c r="AX462">
        <v>5.5814571313609749</v>
      </c>
      <c r="AY462">
        <v>0.31756669346305588</v>
      </c>
      <c r="AZ462">
        <v>1.806431775354868</v>
      </c>
      <c r="BA462">
        <v>0.29909114003934512</v>
      </c>
      <c r="BB462">
        <v>2.756649287551233</v>
      </c>
      <c r="BC462">
        <v>1.3984376387342159</v>
      </c>
      <c r="BD462">
        <v>0.33935694739780248</v>
      </c>
      <c r="BE462">
        <v>0.018028841301984299</v>
      </c>
      <c r="BF462">
        <v>0.67337528715286121</v>
      </c>
      <c r="BG462">
        <v>1.067707016254968</v>
      </c>
      <c r="BH462">
        <v>0.00238246929965</v>
      </c>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row>
    <row r="463">
      <c r="A463" t="s">
        <v>405</v>
      </c>
      <c r="B463">
        <v>2010</v>
      </c>
      <c r="C463" t="s">
        <v>413</v>
      </c>
      <c r="D463">
        <v>51</v>
      </c>
      <c r="E463" t="s">
        <v>314</v>
      </c>
      <c r="F463" t="s">
        <v>180</v>
      </c>
      <c r="G463" t="s">
        <v>214</v>
      </c>
      <c r="H463">
        <v>0.018541691602295799</v>
      </c>
      <c r="I463">
        <v>0.39632032518026139</v>
      </c>
      <c r="J463">
        <v>0.13688535753405889</v>
      </c>
      <c r="K463">
        <v>0.26187479662549767</v>
      </c>
      <c r="L463">
        <v>0.69395090178238727</v>
      </c>
      <c r="M463">
        <v>0.38029350320123001</v>
      </c>
      <c r="N463">
        <v>0.4531733889147001</v>
      </c>
      <c r="O463">
        <v>0.59674654116234338</v>
      </c>
      <c r="P463">
        <v>0.45529489415151481</v>
      </c>
      <c r="Q463">
        <v>0.84792418170564854</v>
      </c>
      <c r="R463">
        <v>0</v>
      </c>
      <c r="S463">
        <v>0.29242976066986459</v>
      </c>
      <c r="T463">
        <v>0.2521522096823185</v>
      </c>
      <c r="U463">
        <v>0.2237994226100356</v>
      </c>
      <c r="V463">
        <v>0.47352352885940779</v>
      </c>
      <c r="W463" t="s">
        <v>152</v>
      </c>
      <c r="X463" t="s">
        <v>310</v>
      </c>
      <c r="Y463" t="s">
        <v>154</v>
      </c>
      <c r="Z463" t="s">
        <v>155</v>
      </c>
      <c r="AA463" t="s">
        <v>156</v>
      </c>
      <c r="AB463" t="s">
        <v>157</v>
      </c>
      <c r="AC463" t="s">
        <v>311</v>
      </c>
      <c r="AD463" t="s">
        <v>159</v>
      </c>
      <c r="AE463" t="s">
        <v>160</v>
      </c>
      <c r="AF463" t="s">
        <v>162</v>
      </c>
      <c r="AG463" t="s">
        <v>163</v>
      </c>
      <c r="AH463" t="s">
        <v>164</v>
      </c>
      <c r="AI463" t="s">
        <v>312</v>
      </c>
      <c r="AJ463" t="s">
        <v>165</v>
      </c>
      <c r="AK463" t="s">
        <v>166</v>
      </c>
      <c r="AL463" t="s">
        <v>167</v>
      </c>
      <c r="AM463" t="s">
        <v>168</v>
      </c>
      <c r="AN463" t="s">
        <v>169</v>
      </c>
      <c r="AO463" t="s">
        <v>170</v>
      </c>
      <c r="AP463">
        <v>0</v>
      </c>
      <c r="AQ463">
        <v>0.3812426525017899</v>
      </c>
      <c r="AR463">
        <v>0</v>
      </c>
      <c r="AS463">
        <v>0.32269149086450788</v>
      </c>
      <c r="AT463">
        <v>0.032998696834717699</v>
      </c>
      <c r="AU463">
        <v>0.50207503846222945</v>
      </c>
      <c r="AV463">
        <v>1.3982399336919</v>
      </c>
      <c r="AW463">
        <v>0.48823015549219873</v>
      </c>
      <c r="AX463">
        <v>0.25177697692452072</v>
      </c>
      <c r="AY463">
        <v>0.15526897134940129</v>
      </c>
      <c r="AZ463">
        <v>0</v>
      </c>
      <c r="BA463">
        <v>0.051463502176276599</v>
      </c>
      <c r="BB463">
        <v>1.3404589544397729</v>
      </c>
      <c r="BC463">
        <v>0.53844023264273067</v>
      </c>
      <c r="BD463">
        <v>0.24951715617569339</v>
      </c>
      <c r="BE463">
        <v>0.17433356533870109</v>
      </c>
      <c r="BF463">
        <v>0.55673118556893197</v>
      </c>
      <c r="BG463">
        <v>0.015412492773328099</v>
      </c>
      <c r="BH463">
        <v>0</v>
      </c>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row>
    <row r="464">
      <c r="A464" t="s">
        <v>405</v>
      </c>
      <c r="B464">
        <v>2010</v>
      </c>
      <c r="C464" t="s">
        <v>413</v>
      </c>
      <c r="D464">
        <v>52</v>
      </c>
      <c r="E464" t="s">
        <v>314</v>
      </c>
      <c r="F464" t="s">
        <v>181</v>
      </c>
      <c r="G464" t="s">
        <v>214</v>
      </c>
      <c r="H464">
        <v>29.057135223938349</v>
      </c>
      <c r="I464">
        <v>29.366657403584611</v>
      </c>
      <c r="J464">
        <v>28.693892129225731</v>
      </c>
      <c r="K464">
        <v>23.40773350806472</v>
      </c>
      <c r="L464">
        <v>9.5259557590914916</v>
      </c>
      <c r="M464">
        <v>22.940574905669891</v>
      </c>
      <c r="N464">
        <v>11.834071720585619</v>
      </c>
      <c r="O464">
        <v>7.5075339683227229</v>
      </c>
      <c r="P464">
        <v>4.6919253671448971</v>
      </c>
      <c r="Q464">
        <v>2.012825407051007</v>
      </c>
      <c r="R464">
        <v>28.563226901729529</v>
      </c>
      <c r="S464">
        <v>28.25673000908041</v>
      </c>
      <c r="T464">
        <v>30.762052364928319</v>
      </c>
      <c r="U464">
        <v>27.539889243131611</v>
      </c>
      <c r="V464">
        <v>20.33476664136705</v>
      </c>
      <c r="W464" t="s">
        <v>152</v>
      </c>
      <c r="X464" t="s">
        <v>310</v>
      </c>
      <c r="Y464" t="s">
        <v>154</v>
      </c>
      <c r="Z464" t="s">
        <v>155</v>
      </c>
      <c r="AA464" t="s">
        <v>156</v>
      </c>
      <c r="AB464" t="s">
        <v>157</v>
      </c>
      <c r="AC464" t="s">
        <v>311</v>
      </c>
      <c r="AD464" t="s">
        <v>159</v>
      </c>
      <c r="AE464" t="s">
        <v>160</v>
      </c>
      <c r="AF464" t="s">
        <v>162</v>
      </c>
      <c r="AG464" t="s">
        <v>163</v>
      </c>
      <c r="AH464" t="s">
        <v>164</v>
      </c>
      <c r="AI464" t="s">
        <v>312</v>
      </c>
      <c r="AJ464" t="s">
        <v>165</v>
      </c>
      <c r="AK464" t="s">
        <v>166</v>
      </c>
      <c r="AL464" t="s">
        <v>167</v>
      </c>
      <c r="AM464" t="s">
        <v>168</v>
      </c>
      <c r="AN464" t="s">
        <v>169</v>
      </c>
      <c r="AO464" t="s">
        <v>170</v>
      </c>
      <c r="AP464">
        <v>3.1135937815959469</v>
      </c>
      <c r="AQ464">
        <v>5.1901264521726036</v>
      </c>
      <c r="AR464">
        <v>38.591883476030077</v>
      </c>
      <c r="AS464">
        <v>19.602792334622531</v>
      </c>
      <c r="AT464">
        <v>7.3109660650074888</v>
      </c>
      <c r="AU464">
        <v>26.192589397073551</v>
      </c>
      <c r="AV464">
        <v>1.4321947219789111</v>
      </c>
      <c r="AW464">
        <v>14.8405331745333</v>
      </c>
      <c r="AX464">
        <v>5.422008862276205</v>
      </c>
      <c r="AY464">
        <v>8.0530295025828504</v>
      </c>
      <c r="AZ464">
        <v>14.918452608342101</v>
      </c>
      <c r="BA464">
        <v>0.12881876052328761</v>
      </c>
      <c r="BB464">
        <v>4.6109726616114077</v>
      </c>
      <c r="BC464">
        <v>15.934816215021449</v>
      </c>
      <c r="BD464">
        <v>88.54006578153016</v>
      </c>
      <c r="BE464">
        <v>2.1381133431617538</v>
      </c>
      <c r="BF464">
        <v>45.699860148457603</v>
      </c>
      <c r="BG464">
        <v>88.886990971786929</v>
      </c>
      <c r="BH464">
        <v>9.3525001553931482</v>
      </c>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row>
    <row r="465">
      <c r="A465" t="s">
        <v>405</v>
      </c>
      <c r="B465">
        <v>2010</v>
      </c>
      <c r="C465" t="s">
        <v>413</v>
      </c>
      <c r="D465">
        <v>53</v>
      </c>
      <c r="E465" t="s">
        <v>314</v>
      </c>
      <c r="F465" t="s">
        <v>182</v>
      </c>
      <c r="G465" t="s">
        <v>214</v>
      </c>
      <c r="H465">
        <v>3.0477270532687548</v>
      </c>
      <c r="I465">
        <v>2.4766946223428268</v>
      </c>
      <c r="J465">
        <v>2.1934317031306949</v>
      </c>
      <c r="K465">
        <v>2.175669808778018</v>
      </c>
      <c r="L465">
        <v>2.0078776100904192</v>
      </c>
      <c r="M465">
        <v>1.6401250176053179</v>
      </c>
      <c r="N465">
        <v>1.339689637323243</v>
      </c>
      <c r="O465">
        <v>1.472435894649273</v>
      </c>
      <c r="P465">
        <v>0.9842889659237668</v>
      </c>
      <c r="Q465">
        <v>0.69679969426576449</v>
      </c>
      <c r="R465">
        <v>2.8572958758530338</v>
      </c>
      <c r="S465">
        <v>2.8914882702117808</v>
      </c>
      <c r="T465">
        <v>2.25431530207611</v>
      </c>
      <c r="U465">
        <v>2.14854059089547</v>
      </c>
      <c r="V465">
        <v>2.9991384735075068</v>
      </c>
      <c r="W465" t="s">
        <v>152</v>
      </c>
      <c r="X465" t="s">
        <v>310</v>
      </c>
      <c r="Y465" t="s">
        <v>154</v>
      </c>
      <c r="Z465" t="s">
        <v>155</v>
      </c>
      <c r="AA465" t="s">
        <v>156</v>
      </c>
      <c r="AB465" t="s">
        <v>157</v>
      </c>
      <c r="AC465" t="s">
        <v>311</v>
      </c>
      <c r="AD465" t="s">
        <v>159</v>
      </c>
      <c r="AE465" t="s">
        <v>160</v>
      </c>
      <c r="AF465" t="s">
        <v>162</v>
      </c>
      <c r="AG465" t="s">
        <v>163</v>
      </c>
      <c r="AH465" t="s">
        <v>164</v>
      </c>
      <c r="AI465" t="s">
        <v>312</v>
      </c>
      <c r="AJ465" t="s">
        <v>165</v>
      </c>
      <c r="AK465" t="s">
        <v>166</v>
      </c>
      <c r="AL465" t="s">
        <v>167</v>
      </c>
      <c r="AM465" t="s">
        <v>168</v>
      </c>
      <c r="AN465" t="s">
        <v>169</v>
      </c>
      <c r="AO465" t="s">
        <v>170</v>
      </c>
      <c r="AP465">
        <v>0</v>
      </c>
      <c r="AQ465">
        <v>0.39266058470406162</v>
      </c>
      <c r="AR465">
        <v>3.5529240436569181</v>
      </c>
      <c r="AS465">
        <v>1.502579322693574</v>
      </c>
      <c r="AT465">
        <v>2.7529407663404268</v>
      </c>
      <c r="AU465">
        <v>11.521021599625501</v>
      </c>
      <c r="AV465">
        <v>0.56992586786878385</v>
      </c>
      <c r="AW465">
        <v>0.5242710546302336</v>
      </c>
      <c r="AX465">
        <v>0.94554720951021876</v>
      </c>
      <c r="AY465">
        <v>17.64137338879976</v>
      </c>
      <c r="AZ465">
        <v>0.51226734647822658</v>
      </c>
      <c r="BA465">
        <v>0.17058104220746639</v>
      </c>
      <c r="BB465">
        <v>2.9680472793795052</v>
      </c>
      <c r="BC465">
        <v>2.1950642098116622</v>
      </c>
      <c r="BD465">
        <v>0</v>
      </c>
      <c r="BE465">
        <v>2.3691613903370792</v>
      </c>
      <c r="BF465">
        <v>5.6725981015181368</v>
      </c>
      <c r="BG465">
        <v>1.192956157456535</v>
      </c>
      <c r="BH465">
        <v>1.667702456327345</v>
      </c>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row>
    <row r="466">
      <c r="A466" t="s">
        <v>405</v>
      </c>
      <c r="B466">
        <v>2010</v>
      </c>
      <c r="C466" t="s">
        <v>413</v>
      </c>
      <c r="D466">
        <v>54</v>
      </c>
      <c r="E466" t="s">
        <v>314</v>
      </c>
      <c r="F466" t="s">
        <v>183</v>
      </c>
      <c r="G466" t="s">
        <v>214</v>
      </c>
      <c r="H466">
        <v>20.06521136562775</v>
      </c>
      <c r="I466">
        <v>13.79302337065254</v>
      </c>
      <c r="J466">
        <v>11.961986911703249</v>
      </c>
      <c r="K466">
        <v>7.7301516568340878</v>
      </c>
      <c r="L466">
        <v>1.7929095070052521</v>
      </c>
      <c r="M466">
        <v>4.6357091159681767</v>
      </c>
      <c r="N466">
        <v>2.2621383397864179</v>
      </c>
      <c r="O466">
        <v>0.82501214736925321</v>
      </c>
      <c r="P466">
        <v>0.43401352451733871</v>
      </c>
      <c r="Q466">
        <v>0.16797484016504599</v>
      </c>
      <c r="R466">
        <v>21.38626590211663</v>
      </c>
      <c r="S466">
        <v>14.62975327036265</v>
      </c>
      <c r="T466">
        <v>13.54667356930427</v>
      </c>
      <c r="U466">
        <v>9.7906803017040502</v>
      </c>
      <c r="V466">
        <v>6.1774707397416302</v>
      </c>
      <c r="W466" t="s">
        <v>152</v>
      </c>
      <c r="X466" t="s">
        <v>310</v>
      </c>
      <c r="Y466" t="s">
        <v>154</v>
      </c>
      <c r="Z466" t="s">
        <v>155</v>
      </c>
      <c r="AA466" t="s">
        <v>156</v>
      </c>
      <c r="AB466" t="s">
        <v>157</v>
      </c>
      <c r="AC466" t="s">
        <v>311</v>
      </c>
      <c r="AD466" t="s">
        <v>159</v>
      </c>
      <c r="AE466" t="s">
        <v>160</v>
      </c>
      <c r="AF466" t="s">
        <v>162</v>
      </c>
      <c r="AG466" t="s">
        <v>163</v>
      </c>
      <c r="AH466" t="s">
        <v>164</v>
      </c>
      <c r="AI466" t="s">
        <v>312</v>
      </c>
      <c r="AJ466" t="s">
        <v>165</v>
      </c>
      <c r="AK466" t="s">
        <v>166</v>
      </c>
      <c r="AL466" t="s">
        <v>167</v>
      </c>
      <c r="AM466" t="s">
        <v>168</v>
      </c>
      <c r="AN466" t="s">
        <v>169</v>
      </c>
      <c r="AO466" t="s">
        <v>170</v>
      </c>
      <c r="AP466">
        <v>0</v>
      </c>
      <c r="AQ466">
        <v>0.9042765768920682</v>
      </c>
      <c r="AR466">
        <v>29.727232776225449</v>
      </c>
      <c r="AS466">
        <v>29.021691887510059</v>
      </c>
      <c r="AT466">
        <v>8.4185974997912076</v>
      </c>
      <c r="AU466">
        <v>29.85234693813878</v>
      </c>
      <c r="AV466">
        <v>1.8301678577959291</v>
      </c>
      <c r="AW466">
        <v>0.31441642565347833</v>
      </c>
      <c r="AX466">
        <v>15.71614870005922</v>
      </c>
      <c r="AY466">
        <v>13.642359663369829</v>
      </c>
      <c r="AZ466">
        <v>3.1589153457420021</v>
      </c>
      <c r="BA466">
        <v>0</v>
      </c>
      <c r="BB466">
        <v>23.058676303601398</v>
      </c>
      <c r="BC466">
        <v>14.36561742565209</v>
      </c>
      <c r="BD466">
        <v>3.2919085952737679</v>
      </c>
      <c r="BE466">
        <v>14.45424784336935</v>
      </c>
      <c r="BF466">
        <v>25.318628227513699</v>
      </c>
      <c r="BG466">
        <v>3.8320206725505859</v>
      </c>
      <c r="BH466">
        <v>3.393381682931766</v>
      </c>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row>
    <row r="467">
      <c r="A467" t="s">
        <v>405</v>
      </c>
      <c r="B467">
        <v>2010</v>
      </c>
      <c r="C467" t="s">
        <v>413</v>
      </c>
      <c r="D467">
        <v>55</v>
      </c>
      <c r="E467" t="s">
        <v>314</v>
      </c>
      <c r="F467" t="s">
        <v>184</v>
      </c>
      <c r="G467" t="s">
        <v>214</v>
      </c>
      <c r="H467">
        <v>0.39795382658437761</v>
      </c>
      <c r="I467">
        <v>0.1117394494508257</v>
      </c>
      <c r="J467">
        <v>0.30782311092561349</v>
      </c>
      <c r="K467">
        <v>0.42156028058439771</v>
      </c>
      <c r="L467">
        <v>0.37767959416739649</v>
      </c>
      <c r="M467">
        <v>0.069183468572311196</v>
      </c>
      <c r="N467">
        <v>0.018088092197764898</v>
      </c>
      <c r="O467">
        <v>0</v>
      </c>
      <c r="P467">
        <v>0</v>
      </c>
      <c r="Q467">
        <v>0.13191455336326921</v>
      </c>
      <c r="R467">
        <v>0.36616223128110531</v>
      </c>
      <c r="S467">
        <v>0.23884245189825251</v>
      </c>
      <c r="T467">
        <v>0.1858080415178521</v>
      </c>
      <c r="U467">
        <v>0.45679146500671242</v>
      </c>
      <c r="V467">
        <v>0.67174767230565102</v>
      </c>
      <c r="W467" t="s">
        <v>152</v>
      </c>
      <c r="X467" t="s">
        <v>310</v>
      </c>
      <c r="Y467" t="s">
        <v>154</v>
      </c>
      <c r="Z467" t="s">
        <v>155</v>
      </c>
      <c r="AA467" t="s">
        <v>156</v>
      </c>
      <c r="AB467" t="s">
        <v>157</v>
      </c>
      <c r="AC467" t="s">
        <v>311</v>
      </c>
      <c r="AD467" t="s">
        <v>159</v>
      </c>
      <c r="AE467" t="s">
        <v>160</v>
      </c>
      <c r="AF467" t="s">
        <v>162</v>
      </c>
      <c r="AG467" t="s">
        <v>163</v>
      </c>
      <c r="AH467" t="s">
        <v>164</v>
      </c>
      <c r="AI467" t="s">
        <v>312</v>
      </c>
      <c r="AJ467" t="s">
        <v>165</v>
      </c>
      <c r="AK467" t="s">
        <v>166</v>
      </c>
      <c r="AL467" t="s">
        <v>167</v>
      </c>
      <c r="AM467" t="s">
        <v>168</v>
      </c>
      <c r="AN467" t="s">
        <v>169</v>
      </c>
      <c r="AO467" t="s">
        <v>170</v>
      </c>
      <c r="AP467">
        <v>0</v>
      </c>
      <c r="AQ467">
        <v>0.19798228904581519</v>
      </c>
      <c r="AR467">
        <v>1.0101039032524259</v>
      </c>
      <c r="AS467">
        <v>0</v>
      </c>
      <c r="AT467">
        <v>0</v>
      </c>
      <c r="AU467">
        <v>0</v>
      </c>
      <c r="AV467">
        <v>0</v>
      </c>
      <c r="AW467">
        <v>0.31653373902976661</v>
      </c>
      <c r="AX467">
        <v>0</v>
      </c>
      <c r="AY467">
        <v>0.70077232123992805</v>
      </c>
      <c r="AZ467">
        <v>0</v>
      </c>
      <c r="BA467">
        <v>0</v>
      </c>
      <c r="BB467">
        <v>0</v>
      </c>
      <c r="BC467">
        <v>0.21339871739748781</v>
      </c>
      <c r="BD467">
        <v>0</v>
      </c>
      <c r="BE467">
        <v>0</v>
      </c>
      <c r="BF467">
        <v>2.0802327668430109</v>
      </c>
      <c r="BG467">
        <v>0</v>
      </c>
      <c r="BH467">
        <v>0.1204935253044348</v>
      </c>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row>
    <row r="468">
      <c r="A468" t="s">
        <v>405</v>
      </c>
      <c r="B468">
        <v>2010</v>
      </c>
      <c r="C468" t="s">
        <v>413</v>
      </c>
      <c r="D468">
        <v>56</v>
      </c>
      <c r="E468" t="s">
        <v>314</v>
      </c>
      <c r="F468" t="s">
        <v>185</v>
      </c>
      <c r="G468" t="s">
        <v>214</v>
      </c>
      <c r="H468">
        <v>1.477645261529335</v>
      </c>
      <c r="I468">
        <v>1.178930734390421</v>
      </c>
      <c r="J468">
        <v>0.76124769107460399</v>
      </c>
      <c r="K468">
        <v>0.31654531781182049</v>
      </c>
      <c r="L468">
        <v>0.14829742776596869</v>
      </c>
      <c r="M468">
        <v>0.41404568078279408</v>
      </c>
      <c r="N468">
        <v>0</v>
      </c>
      <c r="O468">
        <v>0.0287407666683775</v>
      </c>
      <c r="P468">
        <v>0</v>
      </c>
      <c r="Q468">
        <v>0</v>
      </c>
      <c r="R468">
        <v>1.657612655353631</v>
      </c>
      <c r="S468">
        <v>1.3235718045359659</v>
      </c>
      <c r="T468">
        <v>0.65851067566178079</v>
      </c>
      <c r="U468">
        <v>0.69978038281807586</v>
      </c>
      <c r="V468">
        <v>0.28846465489333672</v>
      </c>
      <c r="W468" t="s">
        <v>152</v>
      </c>
      <c r="X468" t="s">
        <v>310</v>
      </c>
      <c r="Y468" t="s">
        <v>154</v>
      </c>
      <c r="Z468" t="s">
        <v>155</v>
      </c>
      <c r="AA468" t="s">
        <v>156</v>
      </c>
      <c r="AB468" t="s">
        <v>157</v>
      </c>
      <c r="AC468" t="s">
        <v>311</v>
      </c>
      <c r="AD468" t="s">
        <v>159</v>
      </c>
      <c r="AE468" t="s">
        <v>160</v>
      </c>
      <c r="AF468" t="s">
        <v>162</v>
      </c>
      <c r="AG468" t="s">
        <v>163</v>
      </c>
      <c r="AH468" t="s">
        <v>164</v>
      </c>
      <c r="AI468" t="s">
        <v>312</v>
      </c>
      <c r="AJ468" t="s">
        <v>165</v>
      </c>
      <c r="AK468" t="s">
        <v>166</v>
      </c>
      <c r="AL468" t="s">
        <v>167</v>
      </c>
      <c r="AM468" t="s">
        <v>168</v>
      </c>
      <c r="AN468" t="s">
        <v>169</v>
      </c>
      <c r="AO468" t="s">
        <v>170</v>
      </c>
      <c r="AP468">
        <v>0</v>
      </c>
      <c r="AQ468">
        <v>0.21302386563335399</v>
      </c>
      <c r="AR468">
        <v>1.257780704038209</v>
      </c>
      <c r="AS468">
        <v>0.28214648789264363</v>
      </c>
      <c r="AT468">
        <v>0.20000019567810681</v>
      </c>
      <c r="AU468">
        <v>0</v>
      </c>
      <c r="AV468">
        <v>0</v>
      </c>
      <c r="AW468">
        <v>0</v>
      </c>
      <c r="AX468">
        <v>1.606879105539414</v>
      </c>
      <c r="AY468">
        <v>10.228535020516579</v>
      </c>
      <c r="AZ468">
        <v>1.2853814155885659</v>
      </c>
      <c r="BA468">
        <v>0</v>
      </c>
      <c r="BB468">
        <v>1.08209539259933</v>
      </c>
      <c r="BC468">
        <v>5.475255339453323</v>
      </c>
      <c r="BD468">
        <v>0.090405793671195195</v>
      </c>
      <c r="BE468">
        <v>1.4342107082604449</v>
      </c>
      <c r="BF468">
        <v>1.925126881187986</v>
      </c>
      <c r="BG468">
        <v>0</v>
      </c>
      <c r="BH468">
        <v>0.75253560298683253</v>
      </c>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row>
    <row r="469">
      <c r="A469" t="s">
        <v>405</v>
      </c>
      <c r="B469">
        <v>2010</v>
      </c>
      <c r="C469" t="s">
        <v>413</v>
      </c>
      <c r="D469">
        <v>57</v>
      </c>
      <c r="E469" t="s">
        <v>314</v>
      </c>
      <c r="F469" t="s">
        <v>315</v>
      </c>
      <c r="G469" t="s">
        <v>214</v>
      </c>
      <c r="H469">
        <v>12.95590395784212</v>
      </c>
      <c r="I469">
        <v>10.24381233356551</v>
      </c>
      <c r="J469">
        <v>7.0111615878007658</v>
      </c>
      <c r="K469">
        <v>5.7814704938238206</v>
      </c>
      <c r="L469">
        <v>1.333777068032894</v>
      </c>
      <c r="M469">
        <v>2.9216314616140089</v>
      </c>
      <c r="N469">
        <v>0.95953900603392328</v>
      </c>
      <c r="O469">
        <v>0.39372602218998187</v>
      </c>
      <c r="P469">
        <v>0</v>
      </c>
      <c r="Q469">
        <v>0.045906244425693798</v>
      </c>
      <c r="R469">
        <v>13.17851555813284</v>
      </c>
      <c r="S469">
        <v>11.41812764137156</v>
      </c>
      <c r="T469">
        <v>7.9574022015832044</v>
      </c>
      <c r="U469">
        <v>7.7841650490727314</v>
      </c>
      <c r="V469">
        <v>4.141139330005319</v>
      </c>
      <c r="W469" t="s">
        <v>152</v>
      </c>
      <c r="X469" t="s">
        <v>310</v>
      </c>
      <c r="Y469" t="s">
        <v>154</v>
      </c>
      <c r="Z469" t="s">
        <v>155</v>
      </c>
      <c r="AA469" t="s">
        <v>156</v>
      </c>
      <c r="AB469" t="s">
        <v>157</v>
      </c>
      <c r="AC469" t="s">
        <v>311</v>
      </c>
      <c r="AD469" t="s">
        <v>159</v>
      </c>
      <c r="AE469" t="s">
        <v>160</v>
      </c>
      <c r="AF469" t="s">
        <v>162</v>
      </c>
      <c r="AG469" t="s">
        <v>163</v>
      </c>
      <c r="AH469" t="s">
        <v>164</v>
      </c>
      <c r="AI469" t="s">
        <v>312</v>
      </c>
      <c r="AJ469" t="s">
        <v>165</v>
      </c>
      <c r="AK469" t="s">
        <v>166</v>
      </c>
      <c r="AL469" t="s">
        <v>167</v>
      </c>
      <c r="AM469" t="s">
        <v>168</v>
      </c>
      <c r="AN469" t="s">
        <v>169</v>
      </c>
      <c r="AO469" t="s">
        <v>170</v>
      </c>
      <c r="AP469">
        <v>5.2030463210005777</v>
      </c>
      <c r="AQ469">
        <v>5.4173000691865463</v>
      </c>
      <c r="AR469">
        <v>5.77669531889845</v>
      </c>
      <c r="AS469">
        <v>20.714404229068521</v>
      </c>
      <c r="AT469">
        <v>9.5993779280054916</v>
      </c>
      <c r="AU469">
        <v>7.5001172693830647</v>
      </c>
      <c r="AV469">
        <v>10.519231684165261</v>
      </c>
      <c r="AW469">
        <v>7.3036426891439161</v>
      </c>
      <c r="AX469">
        <v>16.11642897214282</v>
      </c>
      <c r="AY469">
        <v>22.86707015233058</v>
      </c>
      <c r="AZ469">
        <v>20.331070991781949</v>
      </c>
      <c r="BA469">
        <v>0.17470175756475301</v>
      </c>
      <c r="BB469">
        <v>5.8478380759946571</v>
      </c>
      <c r="BC469">
        <v>22.100541360563319</v>
      </c>
      <c r="BD469">
        <v>2.2938446388432032</v>
      </c>
      <c r="BE469">
        <v>19.36783894105514</v>
      </c>
      <c r="BF469">
        <v>3.0075855704478309</v>
      </c>
      <c r="BG469">
        <v>0</v>
      </c>
      <c r="BH469">
        <v>7.80374689772602</v>
      </c>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row>
    <row r="470">
      <c r="A470" t="s">
        <v>405</v>
      </c>
      <c r="B470">
        <v>2010</v>
      </c>
      <c r="C470" t="s">
        <v>413</v>
      </c>
      <c r="D470">
        <v>58</v>
      </c>
      <c r="E470" t="s">
        <v>314</v>
      </c>
      <c r="F470" t="s">
        <v>187</v>
      </c>
      <c r="G470" t="s">
        <v>214</v>
      </c>
      <c r="H470">
        <v>30.823008294909489</v>
      </c>
      <c r="I470">
        <v>39.708087018686228</v>
      </c>
      <c r="J470">
        <v>43.908703994838483</v>
      </c>
      <c r="K470">
        <v>44.371018727315182</v>
      </c>
      <c r="L470">
        <v>25.97661775007748</v>
      </c>
      <c r="M470">
        <v>38.525551481667023</v>
      </c>
      <c r="N470">
        <v>28.171031870552319</v>
      </c>
      <c r="O470">
        <v>17.002986074058029</v>
      </c>
      <c r="P470">
        <v>10.38075607257981</v>
      </c>
      <c r="Q470">
        <v>4.2515806072622579</v>
      </c>
      <c r="R470">
        <v>29.930421070189169</v>
      </c>
      <c r="S470">
        <v>38.678988578824601</v>
      </c>
      <c r="T470">
        <v>40.868889536659793</v>
      </c>
      <c r="U470">
        <v>45.83092680224069</v>
      </c>
      <c r="V470">
        <v>48.226530321103887</v>
      </c>
      <c r="W470" t="s">
        <v>152</v>
      </c>
      <c r="X470" t="s">
        <v>310</v>
      </c>
      <c r="Y470" t="s">
        <v>154</v>
      </c>
      <c r="Z470" t="s">
        <v>155</v>
      </c>
      <c r="AA470" t="s">
        <v>156</v>
      </c>
      <c r="AB470" t="s">
        <v>157</v>
      </c>
      <c r="AC470" t="s">
        <v>311</v>
      </c>
      <c r="AD470" t="s">
        <v>159</v>
      </c>
      <c r="AE470" t="s">
        <v>160</v>
      </c>
      <c r="AF470" t="s">
        <v>162</v>
      </c>
      <c r="AG470" t="s">
        <v>163</v>
      </c>
      <c r="AH470" t="s">
        <v>164</v>
      </c>
      <c r="AI470" t="s">
        <v>312</v>
      </c>
      <c r="AJ470" t="s">
        <v>165</v>
      </c>
      <c r="AK470" t="s">
        <v>166</v>
      </c>
      <c r="AL470" t="s">
        <v>167</v>
      </c>
      <c r="AM470" t="s">
        <v>168</v>
      </c>
      <c r="AN470" t="s">
        <v>169</v>
      </c>
      <c r="AO470" t="s">
        <v>170</v>
      </c>
      <c r="AP470">
        <v>79.884586416156338</v>
      </c>
      <c r="AQ470">
        <v>78.709847184102628</v>
      </c>
      <c r="AR470">
        <v>12.46926734877386</v>
      </c>
      <c r="AS470">
        <v>24.488285361045609</v>
      </c>
      <c r="AT470">
        <v>62.175857723348138</v>
      </c>
      <c r="AU470">
        <v>15.87829802324743</v>
      </c>
      <c r="AV470">
        <v>75.488522218051969</v>
      </c>
      <c r="AW470">
        <v>57.282611982394087</v>
      </c>
      <c r="AX470">
        <v>42.950542904879178</v>
      </c>
      <c r="AY470">
        <v>22.40579864684781</v>
      </c>
      <c r="AZ470">
        <v>53.415204933362567</v>
      </c>
      <c r="BA470">
        <v>7.7794958700503347</v>
      </c>
      <c r="BB470">
        <v>27.49408537176831</v>
      </c>
      <c r="BC470">
        <v>32.726834373020658</v>
      </c>
      <c r="BD470">
        <v>2.2840675901264209</v>
      </c>
      <c r="BE470">
        <v>44.749251134622533</v>
      </c>
      <c r="BF470">
        <v>11.885135577059071</v>
      </c>
      <c r="BG470">
        <v>2.9278672350636472</v>
      </c>
      <c r="BH470">
        <v>74.124192604180521</v>
      </c>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row>
    <row r="471">
      <c r="A471" t="s">
        <v>405</v>
      </c>
      <c r="B471">
        <v>2010</v>
      </c>
      <c r="C471" t="s">
        <v>413</v>
      </c>
      <c r="D471">
        <v>59</v>
      </c>
      <c r="E471" t="s">
        <v>314</v>
      </c>
      <c r="F471" t="s">
        <v>316</v>
      </c>
      <c r="G471" t="s">
        <v>214</v>
      </c>
      <c r="H471">
        <v>0.1875757083694172</v>
      </c>
      <c r="I471">
        <v>0.38102277679020768</v>
      </c>
      <c r="J471">
        <v>0.4412558662642766</v>
      </c>
      <c r="K471">
        <v>1.300511876896046</v>
      </c>
      <c r="L471">
        <v>0.64723085797907631</v>
      </c>
      <c r="M471">
        <v>1.1244846254780601</v>
      </c>
      <c r="N471">
        <v>0.99805763944407144</v>
      </c>
      <c r="O471">
        <v>0.28546414440386708</v>
      </c>
      <c r="P471">
        <v>0.2021478191175605</v>
      </c>
      <c r="Q471">
        <v>0</v>
      </c>
      <c r="R471">
        <v>0.22292929096243511</v>
      </c>
      <c r="S471">
        <v>0.25047921788261229</v>
      </c>
      <c r="T471">
        <v>0.4253879459793542</v>
      </c>
      <c r="U471">
        <v>0.76373469573341524</v>
      </c>
      <c r="V471">
        <v>1.371204950315942</v>
      </c>
      <c r="W471" t="s">
        <v>152</v>
      </c>
      <c r="X471" t="s">
        <v>310</v>
      </c>
      <c r="Y471" t="s">
        <v>154</v>
      </c>
      <c r="Z471" t="s">
        <v>155</v>
      </c>
      <c r="AA471" t="s">
        <v>156</v>
      </c>
      <c r="AB471" t="s">
        <v>157</v>
      </c>
      <c r="AC471" t="s">
        <v>311</v>
      </c>
      <c r="AD471" t="s">
        <v>159</v>
      </c>
      <c r="AE471" t="s">
        <v>160</v>
      </c>
      <c r="AF471" t="s">
        <v>162</v>
      </c>
      <c r="AG471" t="s">
        <v>163</v>
      </c>
      <c r="AH471" t="s">
        <v>164</v>
      </c>
      <c r="AI471" t="s">
        <v>312</v>
      </c>
      <c r="AJ471" t="s">
        <v>165</v>
      </c>
      <c r="AK471" t="s">
        <v>166</v>
      </c>
      <c r="AL471" t="s">
        <v>167</v>
      </c>
      <c r="AM471" t="s">
        <v>168</v>
      </c>
      <c r="AN471" t="s">
        <v>169</v>
      </c>
      <c r="AO471" t="s">
        <v>170</v>
      </c>
      <c r="AP471">
        <v>0.38786154377903848</v>
      </c>
      <c r="AQ471">
        <v>0.65141557315135157</v>
      </c>
      <c r="AR471">
        <v>0.56673001153616831</v>
      </c>
      <c r="AS471">
        <v>0</v>
      </c>
      <c r="AT471">
        <v>2.3938843295781989</v>
      </c>
      <c r="AU471">
        <v>0</v>
      </c>
      <c r="AV471">
        <v>0</v>
      </c>
      <c r="AW471">
        <v>0.40929065808798348</v>
      </c>
      <c r="AX471">
        <v>0.85604706863492208</v>
      </c>
      <c r="AY471">
        <v>0.44652533282789858</v>
      </c>
      <c r="AZ471">
        <v>0.79110319374371341</v>
      </c>
      <c r="BA471">
        <v>0.92087938735802077</v>
      </c>
      <c r="BB471">
        <v>3.4613742720833311</v>
      </c>
      <c r="BC471">
        <v>0.050671290397140099</v>
      </c>
      <c r="BD471">
        <v>0</v>
      </c>
      <c r="BE471">
        <v>2.7115176080672012</v>
      </c>
      <c r="BF471">
        <v>0</v>
      </c>
      <c r="BG471">
        <v>0</v>
      </c>
      <c r="BH471">
        <v>0</v>
      </c>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row>
    <row r="472">
      <c r="A472" t="s">
        <v>405</v>
      </c>
      <c r="B472">
        <v>2010</v>
      </c>
      <c r="C472" t="s">
        <v>413</v>
      </c>
      <c r="D472">
        <v>60</v>
      </c>
      <c r="E472" t="s">
        <v>314</v>
      </c>
      <c r="F472" t="s">
        <v>317</v>
      </c>
      <c r="G472" t="s">
        <v>214</v>
      </c>
      <c r="H472">
        <v>0.6522026600120493</v>
      </c>
      <c r="I472">
        <v>0.48496280154009791</v>
      </c>
      <c r="J472">
        <v>0.55313016629103307</v>
      </c>
      <c r="K472">
        <v>0.76399228811578324</v>
      </c>
      <c r="L472">
        <v>0.30564575998767501</v>
      </c>
      <c r="M472">
        <v>3.3467607297966571</v>
      </c>
      <c r="N472">
        <v>1.2719083859956759</v>
      </c>
      <c r="O472">
        <v>0.23144264051238081</v>
      </c>
      <c r="P472">
        <v>0.014453222587581201</v>
      </c>
      <c r="Q472">
        <v>0</v>
      </c>
      <c r="R472">
        <v>0.63669429773964814</v>
      </c>
      <c r="S472">
        <v>0.43598762797319229</v>
      </c>
      <c r="T472">
        <v>0.28591925036434651</v>
      </c>
      <c r="U472">
        <v>0.34483658834266168</v>
      </c>
      <c r="V472">
        <v>0.60099228553093176</v>
      </c>
      <c r="W472" t="s">
        <v>152</v>
      </c>
      <c r="X472" t="s">
        <v>310</v>
      </c>
      <c r="Y472" t="s">
        <v>154</v>
      </c>
      <c r="Z472" t="s">
        <v>155</v>
      </c>
      <c r="AA472" t="s">
        <v>156</v>
      </c>
      <c r="AB472" t="s">
        <v>157</v>
      </c>
      <c r="AC472" t="s">
        <v>311</v>
      </c>
      <c r="AD472" t="s">
        <v>159</v>
      </c>
      <c r="AE472" t="s">
        <v>160</v>
      </c>
      <c r="AF472" t="s">
        <v>162</v>
      </c>
      <c r="AG472" t="s">
        <v>163</v>
      </c>
      <c r="AH472" t="s">
        <v>164</v>
      </c>
      <c r="AI472" t="s">
        <v>312</v>
      </c>
      <c r="AJ472" t="s">
        <v>165</v>
      </c>
      <c r="AK472" t="s">
        <v>166</v>
      </c>
      <c r="AL472" t="s">
        <v>167</v>
      </c>
      <c r="AM472" t="s">
        <v>168</v>
      </c>
      <c r="AN472" t="s">
        <v>169</v>
      </c>
      <c r="AO472" t="s">
        <v>170</v>
      </c>
      <c r="AP472">
        <v>0.1716370405880541</v>
      </c>
      <c r="AQ472">
        <v>0.21499890470456959</v>
      </c>
      <c r="AR472">
        <v>0.073213137332272901</v>
      </c>
      <c r="AS472">
        <v>0.39414680491158488</v>
      </c>
      <c r="AT472">
        <v>1.901086349774525</v>
      </c>
      <c r="AU472">
        <v>0</v>
      </c>
      <c r="AV472">
        <v>0.14867591072929581</v>
      </c>
      <c r="AW472">
        <v>0.37978798604335229</v>
      </c>
      <c r="AX472">
        <v>1.491894959777031</v>
      </c>
      <c r="AY472">
        <v>1.5885598312123219</v>
      </c>
      <c r="AZ472">
        <v>0</v>
      </c>
      <c r="BA472">
        <v>1.41838484147532</v>
      </c>
      <c r="BB472">
        <v>1.2094522264968151</v>
      </c>
      <c r="BC472">
        <v>0.32338590879725038</v>
      </c>
      <c r="BD472">
        <v>0</v>
      </c>
      <c r="BE472">
        <v>1.742538888253625</v>
      </c>
      <c r="BF472">
        <v>0</v>
      </c>
      <c r="BG472">
        <v>0</v>
      </c>
      <c r="BH472">
        <v>1.047728209666152</v>
      </c>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row>
    <row r="473">
      <c r="A473" t="s">
        <v>405</v>
      </c>
      <c r="B473">
        <v>2010</v>
      </c>
      <c r="C473" t="s">
        <v>413</v>
      </c>
      <c r="D473">
        <v>61</v>
      </c>
      <c r="E473" t="s">
        <v>314</v>
      </c>
      <c r="F473" t="s">
        <v>189</v>
      </c>
      <c r="G473" t="s">
        <v>214</v>
      </c>
      <c r="H473">
        <v>0.040468661091732597</v>
      </c>
      <c r="I473">
        <v>0.1448553977466556</v>
      </c>
      <c r="J473">
        <v>0.39184804909671112</v>
      </c>
      <c r="K473">
        <v>1.3983529942248989</v>
      </c>
      <c r="L473">
        <v>7.175793115107143</v>
      </c>
      <c r="M473">
        <v>4.2169082459522871</v>
      </c>
      <c r="N473">
        <v>7.6739036184506322</v>
      </c>
      <c r="O473">
        <v>8.6542137577028431</v>
      </c>
      <c r="P473">
        <v>11.799731538918421</v>
      </c>
      <c r="Q473">
        <v>9.8582531799640449</v>
      </c>
      <c r="R473">
        <v>0</v>
      </c>
      <c r="S473">
        <v>0.023235444585216199</v>
      </c>
      <c r="T473">
        <v>0.2392063732498903</v>
      </c>
      <c r="U473">
        <v>0.4434088131582698</v>
      </c>
      <c r="V473">
        <v>1.2794428409176779</v>
      </c>
      <c r="W473" t="s">
        <v>152</v>
      </c>
      <c r="X473" t="s">
        <v>310</v>
      </c>
      <c r="Y473" t="s">
        <v>154</v>
      </c>
      <c r="Z473" t="s">
        <v>155</v>
      </c>
      <c r="AA473" t="s">
        <v>156</v>
      </c>
      <c r="AB473" t="s">
        <v>157</v>
      </c>
      <c r="AC473" t="s">
        <v>311</v>
      </c>
      <c r="AD473" t="s">
        <v>159</v>
      </c>
      <c r="AE473" t="s">
        <v>160</v>
      </c>
      <c r="AF473" t="s">
        <v>162</v>
      </c>
      <c r="AG473" t="s">
        <v>163</v>
      </c>
      <c r="AH473" t="s">
        <v>164</v>
      </c>
      <c r="AI473" t="s">
        <v>312</v>
      </c>
      <c r="AJ473" t="s">
        <v>165</v>
      </c>
      <c r="AK473" t="s">
        <v>166</v>
      </c>
      <c r="AL473" t="s">
        <v>167</v>
      </c>
      <c r="AM473" t="s">
        <v>168</v>
      </c>
      <c r="AN473" t="s">
        <v>169</v>
      </c>
      <c r="AO473" t="s">
        <v>170</v>
      </c>
      <c r="AP473">
        <v>6.1036050252764111</v>
      </c>
      <c r="AQ473">
        <v>0.62903307700255306</v>
      </c>
      <c r="AR473">
        <v>0.066413669494182995</v>
      </c>
      <c r="AS473">
        <v>1.1085933442099689</v>
      </c>
      <c r="AT473">
        <v>0.64889345562467093</v>
      </c>
      <c r="AU473">
        <v>0.32473947761303729</v>
      </c>
      <c r="AV473">
        <v>2.8173947865286362</v>
      </c>
      <c r="AW473">
        <v>0.19631054478142879</v>
      </c>
      <c r="AX473">
        <v>0.47196136932011162</v>
      </c>
      <c r="AY473">
        <v>1.0294808593888749</v>
      </c>
      <c r="AZ473">
        <v>1.4474685936284339</v>
      </c>
      <c r="BA473">
        <v>9.5606390485931616</v>
      </c>
      <c r="BB473">
        <v>7.1149249538652217</v>
      </c>
      <c r="BC473">
        <v>0.31063446592041322</v>
      </c>
      <c r="BD473">
        <v>0.2102746547763634</v>
      </c>
      <c r="BE473">
        <v>0.1029376156666809</v>
      </c>
      <c r="BF473">
        <v>1.155513258482306</v>
      </c>
      <c r="BG473">
        <v>0.98502357463365142</v>
      </c>
      <c r="BH473">
        <v>0.45890087462266488</v>
      </c>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row>
    <row r="474">
      <c r="A474" t="s">
        <v>405</v>
      </c>
      <c r="B474">
        <v>2010</v>
      </c>
      <c r="C474" t="s">
        <v>413</v>
      </c>
      <c r="D474">
        <v>62</v>
      </c>
      <c r="E474" t="s">
        <v>314</v>
      </c>
      <c r="F474" t="s">
        <v>46</v>
      </c>
      <c r="G474" t="s">
        <v>214</v>
      </c>
      <c r="H474">
        <v>0.7439101648621036</v>
      </c>
      <c r="I474">
        <v>0.31178223580013281</v>
      </c>
      <c r="J474">
        <v>0.32678183756657903</v>
      </c>
      <c r="K474">
        <v>0.92160101414690365</v>
      </c>
      <c r="L474">
        <v>1.8344316623430741</v>
      </c>
      <c r="M474">
        <v>1.777962357817956</v>
      </c>
      <c r="N474">
        <v>1.555767128046228</v>
      </c>
      <c r="O474">
        <v>1.5421572947606901</v>
      </c>
      <c r="P474">
        <v>1.719276140992134</v>
      </c>
      <c r="Q474">
        <v>1.9743174989934369</v>
      </c>
      <c r="R474">
        <v>0.80332692017822238</v>
      </c>
      <c r="S474">
        <v>0.3088621765617251</v>
      </c>
      <c r="T474">
        <v>0.46772598834045881</v>
      </c>
      <c r="U474">
        <v>0.2295586699451386</v>
      </c>
      <c r="V474">
        <v>1.3681777428442641</v>
      </c>
      <c r="W474" t="s">
        <v>152</v>
      </c>
      <c r="X474" t="s">
        <v>310</v>
      </c>
      <c r="Y474" t="s">
        <v>154</v>
      </c>
      <c r="Z474" t="s">
        <v>155</v>
      </c>
      <c r="AA474" t="s">
        <v>156</v>
      </c>
      <c r="AB474" t="s">
        <v>157</v>
      </c>
      <c r="AC474" t="s">
        <v>311</v>
      </c>
      <c r="AD474" t="s">
        <v>159</v>
      </c>
      <c r="AE474" t="s">
        <v>160</v>
      </c>
      <c r="AF474" t="s">
        <v>162</v>
      </c>
      <c r="AG474" t="s">
        <v>163</v>
      </c>
      <c r="AH474" t="s">
        <v>164</v>
      </c>
      <c r="AI474" t="s">
        <v>312</v>
      </c>
      <c r="AJ474" t="s">
        <v>165</v>
      </c>
      <c r="AK474" t="s">
        <v>166</v>
      </c>
      <c r="AL474" t="s">
        <v>167</v>
      </c>
      <c r="AM474" t="s">
        <v>168</v>
      </c>
      <c r="AN474" t="s">
        <v>169</v>
      </c>
      <c r="AO474" t="s">
        <v>170</v>
      </c>
      <c r="AP474">
        <v>0.10705661762708719</v>
      </c>
      <c r="AQ474">
        <v>3.4038393212788161</v>
      </c>
      <c r="AR474">
        <v>0.19931712451778469</v>
      </c>
      <c r="AS474">
        <v>1.4398519961475409</v>
      </c>
      <c r="AT474">
        <v>0</v>
      </c>
      <c r="AU474">
        <v>0.2209172806665573</v>
      </c>
      <c r="AV474">
        <v>0</v>
      </c>
      <c r="AW474">
        <v>1.8866173945122839</v>
      </c>
      <c r="AX474">
        <v>2.613707374800935</v>
      </c>
      <c r="AY474">
        <v>0.31507508029039871</v>
      </c>
      <c r="AZ474">
        <v>0.13603524877797801</v>
      </c>
      <c r="BA474">
        <v>0</v>
      </c>
      <c r="BB474">
        <v>0.33382849849198409</v>
      </c>
      <c r="BC474">
        <v>0.778943812115654</v>
      </c>
      <c r="BD474">
        <v>0.83922972573536891</v>
      </c>
      <c r="BE474">
        <v>0</v>
      </c>
      <c r="BF474">
        <v>1.7646322993771539</v>
      </c>
      <c r="BG474">
        <v>0</v>
      </c>
      <c r="BH474">
        <v>0.29190561681234439</v>
      </c>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row>
    <row r="475">
      <c r="A475" t="s">
        <v>405</v>
      </c>
      <c r="B475">
        <v>2010</v>
      </c>
      <c r="C475" t="s">
        <v>413</v>
      </c>
      <c r="D475">
        <v>63</v>
      </c>
      <c r="E475" t="s">
        <v>56</v>
      </c>
      <c r="F475" t="s">
        <v>49</v>
      </c>
      <c r="G475" t="s">
        <v>214</v>
      </c>
      <c r="H475">
        <v>1.154398381409079</v>
      </c>
      <c r="I475">
        <v>0.59041317488830092</v>
      </c>
      <c r="J475">
        <v>0.32671172290598971</v>
      </c>
      <c r="K475">
        <v>0.27100071170787782</v>
      </c>
      <c r="L475">
        <v>0.1434743078385543</v>
      </c>
      <c r="M475">
        <v>0.28213536605312778</v>
      </c>
      <c r="N475">
        <v>0.051815833567692801</v>
      </c>
      <c r="O475">
        <v>0.31734730734469779</v>
      </c>
      <c r="P475">
        <v>0</v>
      </c>
      <c r="Q475">
        <v>0</v>
      </c>
      <c r="R475">
        <v>1.163552402810144</v>
      </c>
      <c r="S475">
        <v>0.83182015542799026</v>
      </c>
      <c r="T475">
        <v>0.40533253857554402</v>
      </c>
      <c r="U475">
        <v>0.36670240630005108</v>
      </c>
      <c r="V475">
        <v>0.11597576343890061</v>
      </c>
      <c r="W475" t="s">
        <v>152</v>
      </c>
      <c r="X475" t="s">
        <v>310</v>
      </c>
      <c r="Y475" t="s">
        <v>154</v>
      </c>
      <c r="Z475" t="s">
        <v>155</v>
      </c>
      <c r="AA475" t="s">
        <v>156</v>
      </c>
      <c r="AB475" t="s">
        <v>157</v>
      </c>
      <c r="AC475" t="s">
        <v>311</v>
      </c>
      <c r="AD475" t="s">
        <v>159</v>
      </c>
      <c r="AE475" t="s">
        <v>160</v>
      </c>
      <c r="AF475" t="s">
        <v>162</v>
      </c>
      <c r="AG475" t="s">
        <v>163</v>
      </c>
      <c r="AH475" t="s">
        <v>164</v>
      </c>
      <c r="AI475" t="s">
        <v>312</v>
      </c>
      <c r="AJ475" t="s">
        <v>165</v>
      </c>
      <c r="AK475" t="s">
        <v>166</v>
      </c>
      <c r="AL475" t="s">
        <v>167</v>
      </c>
      <c r="AM475" t="s">
        <v>168</v>
      </c>
      <c r="AN475" t="s">
        <v>169</v>
      </c>
      <c r="AO475" t="s">
        <v>170</v>
      </c>
      <c r="AP475">
        <v>0</v>
      </c>
      <c r="AQ475">
        <v>1.217542126923236</v>
      </c>
      <c r="AR475">
        <v>0.81834720270890993</v>
      </c>
      <c r="AS475">
        <v>0.68787830162497565</v>
      </c>
      <c r="AT475">
        <v>1.2471647907077359</v>
      </c>
      <c r="AU475">
        <v>0.088462398658431404</v>
      </c>
      <c r="AV475">
        <v>0.032800298456622697</v>
      </c>
      <c r="AW475">
        <v>0.157048435825143</v>
      </c>
      <c r="AX475">
        <v>0.88344522854014107</v>
      </c>
      <c r="AY475">
        <v>2.7150878811241812</v>
      </c>
      <c r="AZ475">
        <v>2.9570038668238379</v>
      </c>
      <c r="BA475">
        <v>0.072276722115298397</v>
      </c>
      <c r="BB475">
        <v>0.47353513761449972</v>
      </c>
      <c r="BC475">
        <v>0.71876659627625039</v>
      </c>
      <c r="BD475">
        <v>0.19596350408302901</v>
      </c>
      <c r="BE475">
        <v>0.7360198675682218</v>
      </c>
      <c r="BF475">
        <v>0.13423428582439309</v>
      </c>
      <c r="BG475">
        <v>0</v>
      </c>
      <c r="BH475">
        <v>0.1088542537248918</v>
      </c>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row>
    <row r="476">
      <c r="A476" t="s">
        <v>405</v>
      </c>
      <c r="B476">
        <v>2010</v>
      </c>
      <c r="C476" t="s">
        <v>413</v>
      </c>
      <c r="D476">
        <v>64</v>
      </c>
      <c r="E476" t="s">
        <v>56</v>
      </c>
      <c r="F476" t="s">
        <v>48</v>
      </c>
      <c r="G476" t="s">
        <v>214</v>
      </c>
      <c r="H476">
        <v>98.674703864453832</v>
      </c>
      <c r="I476">
        <v>99.345822946336398</v>
      </c>
      <c r="J476">
        <v>99.509594599771518</v>
      </c>
      <c r="K476">
        <v>99.700659217117547</v>
      </c>
      <c r="L476">
        <v>99.558910289854069</v>
      </c>
      <c r="M476">
        <v>99.611705491995266</v>
      </c>
      <c r="N476">
        <v>99.948184166432299</v>
      </c>
      <c r="O476">
        <v>99.49700722226163</v>
      </c>
      <c r="P476">
        <v>98.908458472705334</v>
      </c>
      <c r="Q476">
        <v>99.700432660918352</v>
      </c>
      <c r="R476">
        <v>98.69852365823651</v>
      </c>
      <c r="S476">
        <v>99.040791881653178</v>
      </c>
      <c r="T476">
        <v>99.479150305577008</v>
      </c>
      <c r="U476">
        <v>99.535417532581874</v>
      </c>
      <c r="V476">
        <v>99.846505085045564</v>
      </c>
      <c r="W476" t="s">
        <v>152</v>
      </c>
      <c r="X476" t="s">
        <v>310</v>
      </c>
      <c r="Y476" t="s">
        <v>154</v>
      </c>
      <c r="Z476" t="s">
        <v>155</v>
      </c>
      <c r="AA476" t="s">
        <v>156</v>
      </c>
      <c r="AB476" t="s">
        <v>157</v>
      </c>
      <c r="AC476" t="s">
        <v>311</v>
      </c>
      <c r="AD476" t="s">
        <v>159</v>
      </c>
      <c r="AE476" t="s">
        <v>160</v>
      </c>
      <c r="AF476" t="s">
        <v>162</v>
      </c>
      <c r="AG476" t="s">
        <v>163</v>
      </c>
      <c r="AH476" t="s">
        <v>164</v>
      </c>
      <c r="AI476" t="s">
        <v>312</v>
      </c>
      <c r="AJ476" t="s">
        <v>165</v>
      </c>
      <c r="AK476" t="s">
        <v>166</v>
      </c>
      <c r="AL476" t="s">
        <v>167</v>
      </c>
      <c r="AM476" t="s">
        <v>168</v>
      </c>
      <c r="AN476" t="s">
        <v>169</v>
      </c>
      <c r="AO476" t="s">
        <v>170</v>
      </c>
      <c r="AP476">
        <v>100</v>
      </c>
      <c r="AQ476">
        <v>98.782457873076751</v>
      </c>
      <c r="AR476">
        <v>99.016550180856825</v>
      </c>
      <c r="AS476">
        <v>99.227155443006069</v>
      </c>
      <c r="AT476">
        <v>98.447369735383745</v>
      </c>
      <c r="AU476">
        <v>99.911537601341564</v>
      </c>
      <c r="AV476">
        <v>99.865725397457055</v>
      </c>
      <c r="AW476">
        <v>99.842951564174854</v>
      </c>
      <c r="AX476">
        <v>97.879859867325536</v>
      </c>
      <c r="AY476">
        <v>97.042166947319586</v>
      </c>
      <c r="AZ476">
        <v>97.04299613317616</v>
      </c>
      <c r="BA476">
        <v>99.324005255319022</v>
      </c>
      <c r="BB476">
        <v>99.526464862385495</v>
      </c>
      <c r="BC476">
        <v>99.281233403723746</v>
      </c>
      <c r="BD476">
        <v>99.804036495916975</v>
      </c>
      <c r="BE476">
        <v>98.949808847789583</v>
      </c>
      <c r="BF476">
        <v>99.865765714175609</v>
      </c>
      <c r="BG476">
        <v>100</v>
      </c>
      <c r="BH476">
        <v>99.891145746275114</v>
      </c>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row>
    <row r="477">
      <c r="A477" t="s">
        <v>405</v>
      </c>
      <c r="B477">
        <v>2010</v>
      </c>
      <c r="C477" t="s">
        <v>413</v>
      </c>
      <c r="D477">
        <v>65</v>
      </c>
      <c r="E477" t="s">
        <v>56</v>
      </c>
      <c r="F477" t="s">
        <v>191</v>
      </c>
      <c r="G477" t="s">
        <v>214</v>
      </c>
      <c r="H477">
        <v>0.17089775413707139</v>
      </c>
      <c r="I477">
        <v>0.063763878775276006</v>
      </c>
      <c r="J477">
        <v>0.1636936773224669</v>
      </c>
      <c r="K477">
        <v>0.028340071174602102</v>
      </c>
      <c r="L477">
        <v>0.2976154023074043</v>
      </c>
      <c r="M477">
        <v>0.10615914195162431</v>
      </c>
      <c r="N477">
        <v>0</v>
      </c>
      <c r="O477">
        <v>0.18564547039367851</v>
      </c>
      <c r="P477">
        <v>1.091541527294686</v>
      </c>
      <c r="Q477">
        <v>0.29956733908163302</v>
      </c>
      <c r="R477">
        <v>0.13792393895334071</v>
      </c>
      <c r="S477">
        <v>0.1273879629188526</v>
      </c>
      <c r="T477">
        <v>0.1155171558474419</v>
      </c>
      <c r="U477">
        <v>0.097880061118051698</v>
      </c>
      <c r="V477">
        <v>0.037519151515526199</v>
      </c>
      <c r="W477" t="s">
        <v>152</v>
      </c>
      <c r="X477" t="s">
        <v>310</v>
      </c>
      <c r="Y477" t="s">
        <v>154</v>
      </c>
      <c r="Z477" t="s">
        <v>155</v>
      </c>
      <c r="AA477" t="s">
        <v>156</v>
      </c>
      <c r="AB477" t="s">
        <v>157</v>
      </c>
      <c r="AC477" t="s">
        <v>311</v>
      </c>
      <c r="AD477" t="s">
        <v>159</v>
      </c>
      <c r="AE477" t="s">
        <v>160</v>
      </c>
      <c r="AF477" t="s">
        <v>162</v>
      </c>
      <c r="AG477" t="s">
        <v>163</v>
      </c>
      <c r="AH477" t="s">
        <v>164</v>
      </c>
      <c r="AI477" t="s">
        <v>312</v>
      </c>
      <c r="AJ477" t="s">
        <v>165</v>
      </c>
      <c r="AK477" t="s">
        <v>166</v>
      </c>
      <c r="AL477" t="s">
        <v>167</v>
      </c>
      <c r="AM477" t="s">
        <v>168</v>
      </c>
      <c r="AN477" t="s">
        <v>169</v>
      </c>
      <c r="AO477" t="s">
        <v>170</v>
      </c>
      <c r="AP477">
        <v>0</v>
      </c>
      <c r="AQ477">
        <v>0</v>
      </c>
      <c r="AR477">
        <v>0.16510261643432891</v>
      </c>
      <c r="AS477">
        <v>0.084966255368966903</v>
      </c>
      <c r="AT477">
        <v>0.30546547390843309</v>
      </c>
      <c r="AU477">
        <v>0</v>
      </c>
      <c r="AV477">
        <v>0.1014743040863114</v>
      </c>
      <c r="AW477">
        <v>0</v>
      </c>
      <c r="AX477">
        <v>1.2366949041343061</v>
      </c>
      <c r="AY477">
        <v>0.24274517155614059</v>
      </c>
      <c r="AZ477">
        <v>0</v>
      </c>
      <c r="BA477">
        <v>0.60371802256566187</v>
      </c>
      <c r="BB477">
        <v>0</v>
      </c>
      <c r="BC477">
        <v>0</v>
      </c>
      <c r="BD477">
        <v>0</v>
      </c>
      <c r="BE477">
        <v>0.31417128464219191</v>
      </c>
      <c r="BF477">
        <v>0</v>
      </c>
      <c r="BG477">
        <v>0</v>
      </c>
      <c r="BH477">
        <v>0</v>
      </c>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row>
    <row r="478">
      <c r="A478" t="s">
        <v>405</v>
      </c>
      <c r="B478">
        <v>2010</v>
      </c>
      <c r="C478" t="s">
        <v>413</v>
      </c>
      <c r="D478">
        <v>66</v>
      </c>
      <c r="E478" t="s">
        <v>54</v>
      </c>
      <c r="F478" t="s">
        <v>49</v>
      </c>
      <c r="G478" t="s">
        <v>214</v>
      </c>
      <c r="H478">
        <v>0.2001916936872781</v>
      </c>
      <c r="I478">
        <v>0.1554004206551404</v>
      </c>
      <c r="J478">
        <v>0.15171225027625329</v>
      </c>
      <c r="K478">
        <v>0.20919104369194139</v>
      </c>
      <c r="L478">
        <v>0.12055638717490449</v>
      </c>
      <c r="M478">
        <v>0.10359110970348449</v>
      </c>
      <c r="N478">
        <v>0.051815833567692801</v>
      </c>
      <c r="O478">
        <v>0.18877209308781889</v>
      </c>
      <c r="P478">
        <v>0</v>
      </c>
      <c r="Q478">
        <v>0</v>
      </c>
      <c r="R478">
        <v>0.13773073451429771</v>
      </c>
      <c r="S478">
        <v>0.22010913584583891</v>
      </c>
      <c r="T478">
        <v>0.18746104800329561</v>
      </c>
      <c r="U478">
        <v>0.28256468049096722</v>
      </c>
      <c r="V478">
        <v>0.11597576343890061</v>
      </c>
      <c r="W478" t="s">
        <v>152</v>
      </c>
      <c r="X478" t="s">
        <v>310</v>
      </c>
      <c r="Y478" t="s">
        <v>154</v>
      </c>
      <c r="Z478" t="s">
        <v>155</v>
      </c>
      <c r="AA478" t="s">
        <v>156</v>
      </c>
      <c r="AB478" t="s">
        <v>157</v>
      </c>
      <c r="AC478" t="s">
        <v>311</v>
      </c>
      <c r="AD478" t="s">
        <v>159</v>
      </c>
      <c r="AE478" t="s">
        <v>160</v>
      </c>
      <c r="AF478" t="s">
        <v>162</v>
      </c>
      <c r="AG478" t="s">
        <v>163</v>
      </c>
      <c r="AH478" t="s">
        <v>164</v>
      </c>
      <c r="AI478" t="s">
        <v>312</v>
      </c>
      <c r="AJ478" t="s">
        <v>165</v>
      </c>
      <c r="AK478" t="s">
        <v>166</v>
      </c>
      <c r="AL478" t="s">
        <v>167</v>
      </c>
      <c r="AM478" t="s">
        <v>168</v>
      </c>
      <c r="AN478" t="s">
        <v>169</v>
      </c>
      <c r="AO478" t="s">
        <v>170</v>
      </c>
      <c r="AP478">
        <v>0</v>
      </c>
      <c r="AQ478">
        <v>0.41578030220912071</v>
      </c>
      <c r="AR478">
        <v>0.62804992647490099</v>
      </c>
      <c r="AS478">
        <v>0.076190316679119602</v>
      </c>
      <c r="AT478">
        <v>0.17690686563107449</v>
      </c>
      <c r="AU478">
        <v>0</v>
      </c>
      <c r="AV478">
        <v>0</v>
      </c>
      <c r="AW478">
        <v>0</v>
      </c>
      <c r="AX478">
        <v>0</v>
      </c>
      <c r="AY478">
        <v>0.57263349096468619</v>
      </c>
      <c r="AZ478">
        <v>0</v>
      </c>
      <c r="BA478">
        <v>0.072276722115298397</v>
      </c>
      <c r="BB478">
        <v>0.47353513761449972</v>
      </c>
      <c r="BC478">
        <v>0.014537401127876</v>
      </c>
      <c r="BD478">
        <v>0.19596350408302901</v>
      </c>
      <c r="BE478">
        <v>0</v>
      </c>
      <c r="BF478">
        <v>0.13423428582439309</v>
      </c>
      <c r="BG478">
        <v>0</v>
      </c>
      <c r="BH478">
        <v>0</v>
      </c>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row>
    <row r="479">
      <c r="A479" t="s">
        <v>405</v>
      </c>
      <c r="B479">
        <v>2010</v>
      </c>
      <c r="C479" t="s">
        <v>413</v>
      </c>
      <c r="D479">
        <v>67</v>
      </c>
      <c r="E479" t="s">
        <v>54</v>
      </c>
      <c r="F479" t="s">
        <v>48</v>
      </c>
      <c r="G479" t="s">
        <v>214</v>
      </c>
      <c r="H479">
        <v>64.444433339927599</v>
      </c>
      <c r="I479">
        <v>74.269564381351785</v>
      </c>
      <c r="J479">
        <v>79.718506963530814</v>
      </c>
      <c r="K479">
        <v>85.006135244867437</v>
      </c>
      <c r="L479">
        <v>94.382286189133595</v>
      </c>
      <c r="M479">
        <v>90.046814264480275</v>
      </c>
      <c r="N479">
        <v>95.170739692565775</v>
      </c>
      <c r="O479">
        <v>96.481689950367453</v>
      </c>
      <c r="P479">
        <v>96.755168807195886</v>
      </c>
      <c r="Q479">
        <v>97.512234077334199</v>
      </c>
      <c r="R479">
        <v>62.74969162362941</v>
      </c>
      <c r="S479">
        <v>72.007449397674819</v>
      </c>
      <c r="T479">
        <v>77.136836802494997</v>
      </c>
      <c r="U479">
        <v>81.152418713758593</v>
      </c>
      <c r="V479">
        <v>87.842660227943981</v>
      </c>
      <c r="W479" t="s">
        <v>152</v>
      </c>
      <c r="X479" t="s">
        <v>310</v>
      </c>
      <c r="Y479" t="s">
        <v>154</v>
      </c>
      <c r="Z479" t="s">
        <v>155</v>
      </c>
      <c r="AA479" t="s">
        <v>156</v>
      </c>
      <c r="AB479" t="s">
        <v>157</v>
      </c>
      <c r="AC479" t="s">
        <v>311</v>
      </c>
      <c r="AD479" t="s">
        <v>159</v>
      </c>
      <c r="AE479" t="s">
        <v>160</v>
      </c>
      <c r="AF479" t="s">
        <v>162</v>
      </c>
      <c r="AG479" t="s">
        <v>163</v>
      </c>
      <c r="AH479" t="s">
        <v>164</v>
      </c>
      <c r="AI479" t="s">
        <v>312</v>
      </c>
      <c r="AJ479" t="s">
        <v>165</v>
      </c>
      <c r="AK479" t="s">
        <v>166</v>
      </c>
      <c r="AL479" t="s">
        <v>167</v>
      </c>
      <c r="AM479" t="s">
        <v>168</v>
      </c>
      <c r="AN479" t="s">
        <v>169</v>
      </c>
      <c r="AO479" t="s">
        <v>170</v>
      </c>
      <c r="AP479">
        <v>94.689897061372335</v>
      </c>
      <c r="AQ479">
        <v>89.645779864800105</v>
      </c>
      <c r="AR479">
        <v>62.341100298651909</v>
      </c>
      <c r="AS479">
        <v>48.424470843399611</v>
      </c>
      <c r="AT479">
        <v>81.488452597517309</v>
      </c>
      <c r="AU479">
        <v>62.426618511811597</v>
      </c>
      <c r="AV479">
        <v>87.533615067833168</v>
      </c>
      <c r="AW479">
        <v>90.49532349069024</v>
      </c>
      <c r="AX479">
        <v>62.926553994412359</v>
      </c>
      <c r="AY479">
        <v>52.231559349908267</v>
      </c>
      <c r="AZ479">
        <v>75.088596998109495</v>
      </c>
      <c r="BA479">
        <v>99.149303497754289</v>
      </c>
      <c r="BB479">
        <v>69.204026591698238</v>
      </c>
      <c r="BC479">
        <v>57.265104661087719</v>
      </c>
      <c r="BD479">
        <v>93.288647742393564</v>
      </c>
      <c r="BE479">
        <v>64.52717808402943</v>
      </c>
      <c r="BF479">
        <v>67.731233167650799</v>
      </c>
      <c r="BG479">
        <v>96.167979327449416</v>
      </c>
      <c r="BH479">
        <v>87.758430199543298</v>
      </c>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row>
    <row r="480">
      <c r="A480" t="s">
        <v>405</v>
      </c>
      <c r="B480">
        <v>2010</v>
      </c>
      <c r="C480" t="s">
        <v>413</v>
      </c>
      <c r="D480">
        <v>68</v>
      </c>
      <c r="E480" t="s">
        <v>54</v>
      </c>
      <c r="F480" t="s">
        <v>191</v>
      </c>
      <c r="G480" t="s">
        <v>214</v>
      </c>
      <c r="H480">
        <v>35.355374966384836</v>
      </c>
      <c r="I480">
        <v>25.57503519799284</v>
      </c>
      <c r="J480">
        <v>20.129780786192772</v>
      </c>
      <c r="K480">
        <v>14.78467371144052</v>
      </c>
      <c r="L480">
        <v>5.4971574236915597</v>
      </c>
      <c r="M480">
        <v>9.8495946258162181</v>
      </c>
      <c r="N480">
        <v>4.7774444738665673</v>
      </c>
      <c r="O480">
        <v>3.329537956544764</v>
      </c>
      <c r="P480">
        <v>3.2448311928041589</v>
      </c>
      <c r="Q480">
        <v>2.4877659226658091</v>
      </c>
      <c r="R480">
        <v>37.112577641856262</v>
      </c>
      <c r="S480">
        <v>27.77244146647925</v>
      </c>
      <c r="T480">
        <v>22.67570214950155</v>
      </c>
      <c r="U480">
        <v>18.565016605750291</v>
      </c>
      <c r="V480">
        <v>12.041364008617141</v>
      </c>
      <c r="W480" t="s">
        <v>152</v>
      </c>
      <c r="X480" t="s">
        <v>310</v>
      </c>
      <c r="Y480" t="s">
        <v>154</v>
      </c>
      <c r="Z480" t="s">
        <v>155</v>
      </c>
      <c r="AA480" t="s">
        <v>156</v>
      </c>
      <c r="AB480" t="s">
        <v>157</v>
      </c>
      <c r="AC480" t="s">
        <v>311</v>
      </c>
      <c r="AD480" t="s">
        <v>159</v>
      </c>
      <c r="AE480" t="s">
        <v>160</v>
      </c>
      <c r="AF480" t="s">
        <v>162</v>
      </c>
      <c r="AG480" t="s">
        <v>163</v>
      </c>
      <c r="AH480" t="s">
        <v>164</v>
      </c>
      <c r="AI480" t="s">
        <v>312</v>
      </c>
      <c r="AJ480" t="s">
        <v>165</v>
      </c>
      <c r="AK480" t="s">
        <v>166</v>
      </c>
      <c r="AL480" t="s">
        <v>167</v>
      </c>
      <c r="AM480" t="s">
        <v>168</v>
      </c>
      <c r="AN480" t="s">
        <v>169</v>
      </c>
      <c r="AO480" t="s">
        <v>170</v>
      </c>
      <c r="AP480">
        <v>5.3101029386276632</v>
      </c>
      <c r="AQ480">
        <v>9.9384398329907846</v>
      </c>
      <c r="AR480">
        <v>37.030849774873339</v>
      </c>
      <c r="AS480">
        <v>51.499338839921343</v>
      </c>
      <c r="AT480">
        <v>18.334640536851609</v>
      </c>
      <c r="AU480">
        <v>37.573381488188403</v>
      </c>
      <c r="AV480">
        <v>12.46638493216679</v>
      </c>
      <c r="AW480">
        <v>9.5046765093096734</v>
      </c>
      <c r="AX480">
        <v>37.07344600558762</v>
      </c>
      <c r="AY480">
        <v>47.195807159126893</v>
      </c>
      <c r="AZ480">
        <v>24.911403001890491</v>
      </c>
      <c r="BA480">
        <v>0.7784197801304148</v>
      </c>
      <c r="BB480">
        <v>30.322438270687389</v>
      </c>
      <c r="BC480">
        <v>42.720357937784328</v>
      </c>
      <c r="BD480">
        <v>6.5153887535235384</v>
      </c>
      <c r="BE480">
        <v>35.472821915970307</v>
      </c>
      <c r="BF480">
        <v>32.134532546524973</v>
      </c>
      <c r="BG480">
        <v>3.8320206725505859</v>
      </c>
      <c r="BH480">
        <v>12.24156980045696</v>
      </c>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row>
    <row r="481">
      <c r="A481" t="s">
        <v>405</v>
      </c>
      <c r="B481">
        <v>2010</v>
      </c>
      <c r="C481" t="s">
        <v>413</v>
      </c>
      <c r="D481">
        <v>69</v>
      </c>
      <c r="E481" t="s">
        <v>55</v>
      </c>
      <c r="F481" t="s">
        <v>49</v>
      </c>
      <c r="G481" t="s">
        <v>214</v>
      </c>
      <c r="H481">
        <v>55.499001764909153</v>
      </c>
      <c r="I481">
        <v>70.206510907113824</v>
      </c>
      <c r="J481">
        <v>80.614359061177282</v>
      </c>
      <c r="K481">
        <v>84.765259122543583</v>
      </c>
      <c r="L481">
        <v>88.018365722975318</v>
      </c>
      <c r="M481">
        <v>77.995757825461595</v>
      </c>
      <c r="N481">
        <v>86.617651630767284</v>
      </c>
      <c r="O481">
        <v>88.912000173111551</v>
      </c>
      <c r="P481">
        <v>86.210457497763642</v>
      </c>
      <c r="Q481">
        <v>89.052961128173806</v>
      </c>
      <c r="R481">
        <v>54.038022709132854</v>
      </c>
      <c r="S481">
        <v>67.528496216312732</v>
      </c>
      <c r="T481">
        <v>76.808176009163191</v>
      </c>
      <c r="U481">
        <v>81.954022178911302</v>
      </c>
      <c r="V481">
        <v>88.012464439758602</v>
      </c>
      <c r="W481" t="s">
        <v>152</v>
      </c>
      <c r="X481" t="s">
        <v>310</v>
      </c>
      <c r="Y481" t="s">
        <v>154</v>
      </c>
      <c r="Z481" t="s">
        <v>155</v>
      </c>
      <c r="AA481" t="s">
        <v>156</v>
      </c>
      <c r="AB481" t="s">
        <v>157</v>
      </c>
      <c r="AC481" t="s">
        <v>311</v>
      </c>
      <c r="AD481" t="s">
        <v>159</v>
      </c>
      <c r="AE481" t="s">
        <v>160</v>
      </c>
      <c r="AF481" t="s">
        <v>162</v>
      </c>
      <c r="AG481" t="s">
        <v>163</v>
      </c>
      <c r="AH481" t="s">
        <v>164</v>
      </c>
      <c r="AI481" t="s">
        <v>312</v>
      </c>
      <c r="AJ481" t="s">
        <v>165</v>
      </c>
      <c r="AK481" t="s">
        <v>166</v>
      </c>
      <c r="AL481" t="s">
        <v>167</v>
      </c>
      <c r="AM481" t="s">
        <v>168</v>
      </c>
      <c r="AN481" t="s">
        <v>169</v>
      </c>
      <c r="AO481" t="s">
        <v>170</v>
      </c>
      <c r="AP481">
        <v>87.754093058062338</v>
      </c>
      <c r="AQ481">
        <v>87.796016135891904</v>
      </c>
      <c r="AR481">
        <v>64.518059700966575</v>
      </c>
      <c r="AS481">
        <v>58.65145018921465</v>
      </c>
      <c r="AT481">
        <v>75.734764198608346</v>
      </c>
      <c r="AU481">
        <v>65.377631826532664</v>
      </c>
      <c r="AV481">
        <v>86.538615424825252</v>
      </c>
      <c r="AW481">
        <v>86.580824438489273</v>
      </c>
      <c r="AX481">
        <v>61.819335909747068</v>
      </c>
      <c r="AY481">
        <v>43.875692382822074</v>
      </c>
      <c r="AZ481">
        <v>70.809317309992437</v>
      </c>
      <c r="BA481">
        <v>88.305130591185417</v>
      </c>
      <c r="BB481">
        <v>71.084749239704834</v>
      </c>
      <c r="BC481">
        <v>49.326488368880362</v>
      </c>
      <c r="BD481">
        <v>73.162301950050875</v>
      </c>
      <c r="BE481">
        <v>67.095012212763521</v>
      </c>
      <c r="BF481">
        <v>66.227460519611157</v>
      </c>
      <c r="BG481">
        <v>89.308854335461263</v>
      </c>
      <c r="BH481">
        <v>85.338759307794248</v>
      </c>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row>
    <row r="482">
      <c r="A482" t="s">
        <v>405</v>
      </c>
      <c r="B482">
        <v>2010</v>
      </c>
      <c r="C482" t="s">
        <v>413</v>
      </c>
      <c r="D482">
        <v>70</v>
      </c>
      <c r="E482" t="s">
        <v>55</v>
      </c>
      <c r="F482" t="s">
        <v>48</v>
      </c>
      <c r="G482" t="s">
        <v>214</v>
      </c>
      <c r="H482">
        <v>44.500998235090691</v>
      </c>
      <c r="I482">
        <v>29.793489092885871</v>
      </c>
      <c r="J482">
        <v>19.385640938822561</v>
      </c>
      <c r="K482">
        <v>15.234740877456289</v>
      </c>
      <c r="L482">
        <v>11.981634277024799</v>
      </c>
      <c r="M482">
        <v>22.004242174538611</v>
      </c>
      <c r="N482">
        <v>13.38234836923279</v>
      </c>
      <c r="O482">
        <v>11.087999826888399</v>
      </c>
      <c r="P482">
        <v>13.78954250223641</v>
      </c>
      <c r="Q482">
        <v>10.94703887182623</v>
      </c>
      <c r="R482">
        <v>45.961977290867317</v>
      </c>
      <c r="S482">
        <v>32.471503783687197</v>
      </c>
      <c r="T482">
        <v>23.19182399083671</v>
      </c>
      <c r="U482">
        <v>18.04597782108856</v>
      </c>
      <c r="V482">
        <v>11.98753556024144</v>
      </c>
      <c r="W482" t="s">
        <v>152</v>
      </c>
      <c r="X482" t="s">
        <v>310</v>
      </c>
      <c r="Y482" t="s">
        <v>154</v>
      </c>
      <c r="Z482" t="s">
        <v>155</v>
      </c>
      <c r="AA482" t="s">
        <v>156</v>
      </c>
      <c r="AB482" t="s">
        <v>157</v>
      </c>
      <c r="AC482" t="s">
        <v>311</v>
      </c>
      <c r="AD482" t="s">
        <v>159</v>
      </c>
      <c r="AE482" t="s">
        <v>160</v>
      </c>
      <c r="AF482" t="s">
        <v>162</v>
      </c>
      <c r="AG482" t="s">
        <v>163</v>
      </c>
      <c r="AH482" t="s">
        <v>164</v>
      </c>
      <c r="AI482" t="s">
        <v>312</v>
      </c>
      <c r="AJ482" t="s">
        <v>165</v>
      </c>
      <c r="AK482" t="s">
        <v>166</v>
      </c>
      <c r="AL482" t="s">
        <v>167</v>
      </c>
      <c r="AM482" t="s">
        <v>168</v>
      </c>
      <c r="AN482" t="s">
        <v>169</v>
      </c>
      <c r="AO482" t="s">
        <v>170</v>
      </c>
      <c r="AP482">
        <v>12.24590694193774</v>
      </c>
      <c r="AQ482">
        <v>12.20398386410807</v>
      </c>
      <c r="AR482">
        <v>35.481940299033667</v>
      </c>
      <c r="AS482">
        <v>41.348549810785393</v>
      </c>
      <c r="AT482">
        <v>24.265235801391601</v>
      </c>
      <c r="AU482">
        <v>34.622368173467258</v>
      </c>
      <c r="AV482">
        <v>13.461384575174611</v>
      </c>
      <c r="AW482">
        <v>13.419175561510739</v>
      </c>
      <c r="AX482">
        <v>38.18066409025294</v>
      </c>
      <c r="AY482">
        <v>56.124307617177777</v>
      </c>
      <c r="AZ482">
        <v>29.190682690007549</v>
      </c>
      <c r="BA482">
        <v>11.694869408814659</v>
      </c>
      <c r="BB482">
        <v>28.91525076029529</v>
      </c>
      <c r="BC482">
        <v>50.673511631119538</v>
      </c>
      <c r="BD482">
        <v>26.837698049949161</v>
      </c>
      <c r="BE482">
        <v>32.904987787236202</v>
      </c>
      <c r="BF482">
        <v>33.772539480389</v>
      </c>
      <c r="BG482">
        <v>10.691145664538739</v>
      </c>
      <c r="BH482">
        <v>14.66124069220592</v>
      </c>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row>
    <row r="483">
      <c r="A483" t="s">
        <v>405</v>
      </c>
      <c r="B483">
        <v>2010</v>
      </c>
      <c r="C483" t="s">
        <v>413</v>
      </c>
      <c r="D483">
        <v>71</v>
      </c>
      <c r="E483" t="s">
        <v>174</v>
      </c>
      <c r="F483" t="s">
        <v>49</v>
      </c>
      <c r="G483" t="s">
        <v>214</v>
      </c>
      <c r="H483">
        <v>44.522108901348894</v>
      </c>
      <c r="I483">
        <v>59.790039040898627</v>
      </c>
      <c r="J483">
        <v>71.018321088810239</v>
      </c>
      <c r="K483">
        <v>77.024861821453655</v>
      </c>
      <c r="L483">
        <v>85.963842366014191</v>
      </c>
      <c r="M483">
        <v>73.926134660816714</v>
      </c>
      <c r="N483">
        <v>84.05747359343556</v>
      </c>
      <c r="O483">
        <v>87.667738639480802</v>
      </c>
      <c r="P483">
        <v>85.842382661486354</v>
      </c>
      <c r="Q483">
        <v>88.766598133321267</v>
      </c>
      <c r="R483">
        <v>42.381650620472492</v>
      </c>
      <c r="S483">
        <v>57.280273586564768</v>
      </c>
      <c r="T483">
        <v>65.875932341412138</v>
      </c>
      <c r="U483">
        <v>73.223299861205078</v>
      </c>
      <c r="V483">
        <v>81.804895550929828</v>
      </c>
      <c r="W483" t="s">
        <v>152</v>
      </c>
      <c r="X483" t="s">
        <v>310</v>
      </c>
      <c r="Y483" t="s">
        <v>154</v>
      </c>
      <c r="Z483" t="s">
        <v>155</v>
      </c>
      <c r="AA483" t="s">
        <v>156</v>
      </c>
      <c r="AB483" t="s">
        <v>157</v>
      </c>
      <c r="AC483" t="s">
        <v>311</v>
      </c>
      <c r="AD483" t="s">
        <v>159</v>
      </c>
      <c r="AE483" t="s">
        <v>160</v>
      </c>
      <c r="AF483" t="s">
        <v>162</v>
      </c>
      <c r="AG483" t="s">
        <v>163</v>
      </c>
      <c r="AH483" t="s">
        <v>164</v>
      </c>
      <c r="AI483" t="s">
        <v>312</v>
      </c>
      <c r="AJ483" t="s">
        <v>165</v>
      </c>
      <c r="AK483" t="s">
        <v>166</v>
      </c>
      <c r="AL483" t="s">
        <v>167</v>
      </c>
      <c r="AM483" t="s">
        <v>168</v>
      </c>
      <c r="AN483" t="s">
        <v>169</v>
      </c>
      <c r="AO483" t="s">
        <v>170</v>
      </c>
      <c r="AP483">
        <v>87.427864528572528</v>
      </c>
      <c r="AQ483">
        <v>86.052683700326753</v>
      </c>
      <c r="AR483">
        <v>40.720883187720759</v>
      </c>
      <c r="AS483">
        <v>40.553830227410238</v>
      </c>
      <c r="AT483">
        <v>72.79902888618345</v>
      </c>
      <c r="AU483">
        <v>44.34227937747854</v>
      </c>
      <c r="AV483">
        <v>82.920793040372516</v>
      </c>
      <c r="AW483">
        <v>84.166593315946699</v>
      </c>
      <c r="AX483">
        <v>55.613241159193407</v>
      </c>
      <c r="AY483">
        <v>36.701645712679223</v>
      </c>
      <c r="AZ483">
        <v>65.290744752566084</v>
      </c>
      <c r="BA483">
        <v>88.305130591185417</v>
      </c>
      <c r="BB483">
        <v>54.437695890929923</v>
      </c>
      <c r="BC483">
        <v>41.142149344937081</v>
      </c>
      <c r="BD483">
        <v>69.989479411375285</v>
      </c>
      <c r="BE483">
        <v>57.00780397447177</v>
      </c>
      <c r="BF483">
        <v>49.940932981430123</v>
      </c>
      <c r="BG483">
        <v>86.494071071595997</v>
      </c>
      <c r="BH483">
        <v>82.255318629737616</v>
      </c>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row>
    <row r="484">
      <c r="A484" t="s">
        <v>405</v>
      </c>
      <c r="B484">
        <v>2010</v>
      </c>
      <c r="C484" t="s">
        <v>413</v>
      </c>
      <c r="D484">
        <v>72</v>
      </c>
      <c r="E484" t="s">
        <v>174</v>
      </c>
      <c r="F484" t="s">
        <v>48</v>
      </c>
      <c r="G484" t="s">
        <v>214</v>
      </c>
      <c r="H484">
        <v>20.12829150386116</v>
      </c>
      <c r="I484">
        <v>14.634925761108351</v>
      </c>
      <c r="J484">
        <v>8.854225373953776</v>
      </c>
      <c r="K484">
        <v>8.1904644671058033</v>
      </c>
      <c r="L484">
        <v>8.8200552898937925</v>
      </c>
      <c r="M484">
        <v>16.269778292315639</v>
      </c>
      <c r="N484">
        <v>11.16508193269801</v>
      </c>
      <c r="O484">
        <v>9.1883688743680452</v>
      </c>
      <c r="P484">
        <v>12.00432767300423</v>
      </c>
      <c r="Q484">
        <v>9.045203283094585</v>
      </c>
      <c r="R484">
        <v>20.50577173767126</v>
      </c>
      <c r="S484">
        <v>14.947284946955969</v>
      </c>
      <c r="T484">
        <v>11.448365509086139</v>
      </c>
      <c r="U484">
        <v>8.2116835330446865</v>
      </c>
      <c r="V484">
        <v>6.1537404404532836</v>
      </c>
      <c r="W484" t="s">
        <v>152</v>
      </c>
      <c r="X484" t="s">
        <v>310</v>
      </c>
      <c r="Y484" t="s">
        <v>154</v>
      </c>
      <c r="Z484" t="s">
        <v>155</v>
      </c>
      <c r="AA484" t="s">
        <v>156</v>
      </c>
      <c r="AB484" t="s">
        <v>157</v>
      </c>
      <c r="AC484" t="s">
        <v>311</v>
      </c>
      <c r="AD484" t="s">
        <v>159</v>
      </c>
      <c r="AE484" t="s">
        <v>160</v>
      </c>
      <c r="AF484" t="s">
        <v>162</v>
      </c>
      <c r="AG484" t="s">
        <v>163</v>
      </c>
      <c r="AH484" t="s">
        <v>164</v>
      </c>
      <c r="AI484" t="s">
        <v>312</v>
      </c>
      <c r="AJ484" t="s">
        <v>165</v>
      </c>
      <c r="AK484" t="s">
        <v>166</v>
      </c>
      <c r="AL484" t="s">
        <v>167</v>
      </c>
      <c r="AM484" t="s">
        <v>168</v>
      </c>
      <c r="AN484" t="s">
        <v>169</v>
      </c>
      <c r="AO484" t="s">
        <v>170</v>
      </c>
      <c r="AP484">
        <v>7.2620325327998776</v>
      </c>
      <c r="AQ484">
        <v>4.008876466682417</v>
      </c>
      <c r="AR484">
        <v>22.248267037406102</v>
      </c>
      <c r="AS484">
        <v>7.9468309326684476</v>
      </c>
      <c r="AT484">
        <v>8.866330576964879</v>
      </c>
      <c r="AU484">
        <v>18.084339134333021</v>
      </c>
      <c r="AV484">
        <v>4.6128220274605942</v>
      </c>
      <c r="AW484">
        <v>6.3287301747436624</v>
      </c>
      <c r="AX484">
        <v>7.3133128352189312</v>
      </c>
      <c r="AY484">
        <v>16.13281308668714</v>
      </c>
      <c r="AZ484">
        <v>9.7978522455433801</v>
      </c>
      <c r="BA484">
        <v>11.52016765124991</v>
      </c>
      <c r="BB484">
        <v>15.2398658383828</v>
      </c>
      <c r="BC484">
        <v>16.13749271727853</v>
      </c>
      <c r="BD484">
        <v>23.495131835101191</v>
      </c>
      <c r="BE484">
        <v>7.5565825016073678</v>
      </c>
      <c r="BF484">
        <v>17.92453447204517</v>
      </c>
      <c r="BG484">
        <v>9.6739082558534228</v>
      </c>
      <c r="BH484">
        <v>5.5031115698055997</v>
      </c>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row>
    <row r="485">
      <c r="A485" t="s">
        <v>405</v>
      </c>
      <c r="B485">
        <v>2010</v>
      </c>
      <c r="C485" t="s">
        <v>413</v>
      </c>
      <c r="D485">
        <v>73</v>
      </c>
      <c r="E485" t="s">
        <v>174</v>
      </c>
      <c r="F485" t="s">
        <v>191</v>
      </c>
      <c r="G485" t="s">
        <v>214</v>
      </c>
      <c r="H485">
        <v>35.349599594789751</v>
      </c>
      <c r="I485">
        <v>25.57503519799284</v>
      </c>
      <c r="J485">
        <v>20.12745353723567</v>
      </c>
      <c r="K485">
        <v>14.78467371144052</v>
      </c>
      <c r="L485">
        <v>5.2161023440920777</v>
      </c>
      <c r="M485">
        <v>9.8040870468678314</v>
      </c>
      <c r="N485">
        <v>4.7774444738665673</v>
      </c>
      <c r="O485">
        <v>3.1438924861510849</v>
      </c>
      <c r="P485">
        <v>2.1532896655094729</v>
      </c>
      <c r="Q485">
        <v>2.188198583584176</v>
      </c>
      <c r="R485">
        <v>37.112577641856262</v>
      </c>
      <c r="S485">
        <v>27.77244146647925</v>
      </c>
      <c r="T485">
        <v>22.67570214950155</v>
      </c>
      <c r="U485">
        <v>18.565016605750291</v>
      </c>
      <c r="V485">
        <v>12.041364008617141</v>
      </c>
      <c r="W485" t="s">
        <v>152</v>
      </c>
      <c r="X485" t="s">
        <v>310</v>
      </c>
      <c r="Y485" t="s">
        <v>154</v>
      </c>
      <c r="Z485" t="s">
        <v>155</v>
      </c>
      <c r="AA485" t="s">
        <v>156</v>
      </c>
      <c r="AB485" t="s">
        <v>157</v>
      </c>
      <c r="AC485" t="s">
        <v>311</v>
      </c>
      <c r="AD485" t="s">
        <v>159</v>
      </c>
      <c r="AE485" t="s">
        <v>160</v>
      </c>
      <c r="AF485" t="s">
        <v>162</v>
      </c>
      <c r="AG485" t="s">
        <v>163</v>
      </c>
      <c r="AH485" t="s">
        <v>164</v>
      </c>
      <c r="AI485" t="s">
        <v>312</v>
      </c>
      <c r="AJ485" t="s">
        <v>165</v>
      </c>
      <c r="AK485" t="s">
        <v>166</v>
      </c>
      <c r="AL485" t="s">
        <v>167</v>
      </c>
      <c r="AM485" t="s">
        <v>168</v>
      </c>
      <c r="AN485" t="s">
        <v>169</v>
      </c>
      <c r="AO485" t="s">
        <v>170</v>
      </c>
      <c r="AP485">
        <v>5.3101029386276632</v>
      </c>
      <c r="AQ485">
        <v>9.9384398329907846</v>
      </c>
      <c r="AR485">
        <v>37.030849774873339</v>
      </c>
      <c r="AS485">
        <v>51.499338839921343</v>
      </c>
      <c r="AT485">
        <v>18.334640536851609</v>
      </c>
      <c r="AU485">
        <v>37.573381488188403</v>
      </c>
      <c r="AV485">
        <v>12.46638493216679</v>
      </c>
      <c r="AW485">
        <v>9.5046765093096734</v>
      </c>
      <c r="AX485">
        <v>37.07344600558762</v>
      </c>
      <c r="AY485">
        <v>47.165541200633413</v>
      </c>
      <c r="AZ485">
        <v>24.911403001890491</v>
      </c>
      <c r="BA485">
        <v>0.17470175756475301</v>
      </c>
      <c r="BB485">
        <v>30.322438270687389</v>
      </c>
      <c r="BC485">
        <v>42.720357937784328</v>
      </c>
      <c r="BD485">
        <v>6.5153887535235384</v>
      </c>
      <c r="BE485">
        <v>35.435613523920587</v>
      </c>
      <c r="BF485">
        <v>32.134532546524973</v>
      </c>
      <c r="BG485">
        <v>3.8320206725505859</v>
      </c>
      <c r="BH485">
        <v>12.24156980045696</v>
      </c>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row>
    <row r="486">
      <c r="A486" t="s">
        <v>405</v>
      </c>
      <c r="B486">
        <v>2010</v>
      </c>
      <c r="C486" t="s">
        <v>413</v>
      </c>
      <c r="D486">
        <v>74</v>
      </c>
      <c r="E486" t="s">
        <v>53</v>
      </c>
      <c r="F486" t="s">
        <v>191</v>
      </c>
      <c r="G486" t="s">
        <v>214</v>
      </c>
      <c r="H486">
        <v>100</v>
      </c>
      <c r="I486">
        <v>100</v>
      </c>
      <c r="J486">
        <v>100</v>
      </c>
      <c r="K486">
        <v>100</v>
      </c>
      <c r="L486">
        <v>100</v>
      </c>
      <c r="M486">
        <v>100</v>
      </c>
      <c r="N486">
        <v>100</v>
      </c>
      <c r="O486">
        <v>100</v>
      </c>
      <c r="P486">
        <v>100</v>
      </c>
      <c r="Q486">
        <v>100</v>
      </c>
      <c r="R486">
        <v>100</v>
      </c>
      <c r="S486">
        <v>100</v>
      </c>
      <c r="T486">
        <v>100</v>
      </c>
      <c r="U486">
        <v>100</v>
      </c>
      <c r="V486">
        <v>100</v>
      </c>
      <c r="W486" t="s">
        <v>152</v>
      </c>
      <c r="X486" t="s">
        <v>310</v>
      </c>
      <c r="Y486" t="s">
        <v>154</v>
      </c>
      <c r="Z486" t="s">
        <v>155</v>
      </c>
      <c r="AA486" t="s">
        <v>156</v>
      </c>
      <c r="AB486" t="s">
        <v>157</v>
      </c>
      <c r="AC486" t="s">
        <v>311</v>
      </c>
      <c r="AD486" t="s">
        <v>159</v>
      </c>
      <c r="AE486" t="s">
        <v>160</v>
      </c>
      <c r="AF486" t="s">
        <v>162</v>
      </c>
      <c r="AG486" t="s">
        <v>163</v>
      </c>
      <c r="AH486" t="s">
        <v>164</v>
      </c>
      <c r="AI486" t="s">
        <v>312</v>
      </c>
      <c r="AJ486" t="s">
        <v>165</v>
      </c>
      <c r="AK486" t="s">
        <v>166</v>
      </c>
      <c r="AL486" t="s">
        <v>167</v>
      </c>
      <c r="AM486" t="s">
        <v>168</v>
      </c>
      <c r="AN486" t="s">
        <v>169</v>
      </c>
      <c r="AO486" t="s">
        <v>170</v>
      </c>
      <c r="AP486">
        <v>100</v>
      </c>
      <c r="AQ486">
        <v>100</v>
      </c>
      <c r="AR486">
        <v>100</v>
      </c>
      <c r="AS486">
        <v>100</v>
      </c>
      <c r="AT486">
        <v>100</v>
      </c>
      <c r="AU486">
        <v>100</v>
      </c>
      <c r="AV486">
        <v>100</v>
      </c>
      <c r="AW486">
        <v>100</v>
      </c>
      <c r="AX486">
        <v>100</v>
      </c>
      <c r="AY486">
        <v>100</v>
      </c>
      <c r="AZ486">
        <v>100</v>
      </c>
      <c r="BA486">
        <v>100</v>
      </c>
      <c r="BB486">
        <v>100</v>
      </c>
      <c r="BC486">
        <v>100</v>
      </c>
      <c r="BD486">
        <v>100</v>
      </c>
      <c r="BE486">
        <v>100</v>
      </c>
      <c r="BF486">
        <v>100</v>
      </c>
      <c r="BG486">
        <v>100</v>
      </c>
      <c r="BH486">
        <v>100</v>
      </c>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row>
    <row r="487">
      <c r="A487" t="s">
        <v>405</v>
      </c>
      <c r="B487">
        <v>2010</v>
      </c>
      <c r="C487" t="s">
        <v>413</v>
      </c>
      <c r="D487">
        <v>75</v>
      </c>
      <c r="E487" t="s">
        <v>52</v>
      </c>
      <c r="F487" t="s">
        <v>191</v>
      </c>
      <c r="G487" t="s">
        <v>214</v>
      </c>
      <c r="H487">
        <v>100</v>
      </c>
      <c r="I487">
        <v>100</v>
      </c>
      <c r="J487">
        <v>100</v>
      </c>
      <c r="K487">
        <v>100</v>
      </c>
      <c r="L487">
        <v>100</v>
      </c>
      <c r="M487">
        <v>100</v>
      </c>
      <c r="N487">
        <v>100</v>
      </c>
      <c r="O487">
        <v>100</v>
      </c>
      <c r="P487">
        <v>100</v>
      </c>
      <c r="Q487">
        <v>100</v>
      </c>
      <c r="R487">
        <v>100</v>
      </c>
      <c r="S487">
        <v>100</v>
      </c>
      <c r="T487">
        <v>100</v>
      </c>
      <c r="U487">
        <v>100</v>
      </c>
      <c r="V487">
        <v>100</v>
      </c>
      <c r="W487" t="s">
        <v>152</v>
      </c>
      <c r="X487" t="s">
        <v>310</v>
      </c>
      <c r="Y487" t="s">
        <v>154</v>
      </c>
      <c r="Z487" t="s">
        <v>155</v>
      </c>
      <c r="AA487" t="s">
        <v>156</v>
      </c>
      <c r="AB487" t="s">
        <v>157</v>
      </c>
      <c r="AC487" t="s">
        <v>311</v>
      </c>
      <c r="AD487" t="s">
        <v>159</v>
      </c>
      <c r="AE487" t="s">
        <v>160</v>
      </c>
      <c r="AF487" t="s">
        <v>162</v>
      </c>
      <c r="AG487" t="s">
        <v>163</v>
      </c>
      <c r="AH487" t="s">
        <v>164</v>
      </c>
      <c r="AI487" t="s">
        <v>312</v>
      </c>
      <c r="AJ487" t="s">
        <v>165</v>
      </c>
      <c r="AK487" t="s">
        <v>166</v>
      </c>
      <c r="AL487" t="s">
        <v>167</v>
      </c>
      <c r="AM487" t="s">
        <v>168</v>
      </c>
      <c r="AN487" t="s">
        <v>169</v>
      </c>
      <c r="AO487" t="s">
        <v>170</v>
      </c>
      <c r="AP487">
        <v>100</v>
      </c>
      <c r="AQ487">
        <v>100</v>
      </c>
      <c r="AR487">
        <v>100</v>
      </c>
      <c r="AS487">
        <v>100</v>
      </c>
      <c r="AT487">
        <v>100</v>
      </c>
      <c r="AU487">
        <v>100</v>
      </c>
      <c r="AV487">
        <v>100</v>
      </c>
      <c r="AW487">
        <v>100</v>
      </c>
      <c r="AX487">
        <v>100</v>
      </c>
      <c r="AY487">
        <v>100</v>
      </c>
      <c r="AZ487">
        <v>100</v>
      </c>
      <c r="BA487">
        <v>100</v>
      </c>
      <c r="BB487">
        <v>100</v>
      </c>
      <c r="BC487">
        <v>100</v>
      </c>
      <c r="BD487">
        <v>100</v>
      </c>
      <c r="BE487">
        <v>100</v>
      </c>
      <c r="BF487">
        <v>100</v>
      </c>
      <c r="BG487">
        <v>100</v>
      </c>
      <c r="BH487">
        <v>100</v>
      </c>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row>
    <row r="488">
      <c r="A488" t="s">
        <v>405</v>
      </c>
      <c r="B488">
        <v>2010</v>
      </c>
      <c r="C488" t="s">
        <v>413</v>
      </c>
      <c r="D488">
        <v>76</v>
      </c>
      <c r="E488" t="s">
        <v>175</v>
      </c>
      <c r="F488" t="s">
        <v>191</v>
      </c>
      <c r="G488" t="s">
        <v>214</v>
      </c>
      <c r="H488">
        <v>100</v>
      </c>
      <c r="I488">
        <v>100</v>
      </c>
      <c r="J488">
        <v>100</v>
      </c>
      <c r="K488">
        <v>100</v>
      </c>
      <c r="L488">
        <v>100</v>
      </c>
      <c r="M488">
        <v>100</v>
      </c>
      <c r="N488">
        <v>100</v>
      </c>
      <c r="O488">
        <v>100</v>
      </c>
      <c r="P488">
        <v>100</v>
      </c>
      <c r="Q488">
        <v>100</v>
      </c>
      <c r="R488">
        <v>100</v>
      </c>
      <c r="S488">
        <v>100</v>
      </c>
      <c r="T488">
        <v>100</v>
      </c>
      <c r="U488">
        <v>100</v>
      </c>
      <c r="V488">
        <v>100</v>
      </c>
      <c r="W488" t="s">
        <v>152</v>
      </c>
      <c r="X488" t="s">
        <v>310</v>
      </c>
      <c r="Y488" t="s">
        <v>154</v>
      </c>
      <c r="Z488" t="s">
        <v>155</v>
      </c>
      <c r="AA488" t="s">
        <v>156</v>
      </c>
      <c r="AB488" t="s">
        <v>157</v>
      </c>
      <c r="AC488" t="s">
        <v>311</v>
      </c>
      <c r="AD488" t="s">
        <v>159</v>
      </c>
      <c r="AE488" t="s">
        <v>160</v>
      </c>
      <c r="AF488" t="s">
        <v>162</v>
      </c>
      <c r="AG488" t="s">
        <v>163</v>
      </c>
      <c r="AH488" t="s">
        <v>164</v>
      </c>
      <c r="AI488" t="s">
        <v>312</v>
      </c>
      <c r="AJ488" t="s">
        <v>165</v>
      </c>
      <c r="AK488" t="s">
        <v>166</v>
      </c>
      <c r="AL488" t="s">
        <v>167</v>
      </c>
      <c r="AM488" t="s">
        <v>168</v>
      </c>
      <c r="AN488" t="s">
        <v>169</v>
      </c>
      <c r="AO488" t="s">
        <v>170</v>
      </c>
      <c r="AP488">
        <v>100</v>
      </c>
      <c r="AQ488">
        <v>100</v>
      </c>
      <c r="AR488">
        <v>100</v>
      </c>
      <c r="AS488">
        <v>100</v>
      </c>
      <c r="AT488">
        <v>100</v>
      </c>
      <c r="AU488">
        <v>100</v>
      </c>
      <c r="AV488">
        <v>100</v>
      </c>
      <c r="AW488">
        <v>100</v>
      </c>
      <c r="AX488">
        <v>100</v>
      </c>
      <c r="AY488">
        <v>100</v>
      </c>
      <c r="AZ488">
        <v>100</v>
      </c>
      <c r="BA488">
        <v>100</v>
      </c>
      <c r="BB488">
        <v>100</v>
      </c>
      <c r="BC488">
        <v>100</v>
      </c>
      <c r="BD488">
        <v>100</v>
      </c>
      <c r="BE488">
        <v>100</v>
      </c>
      <c r="BF488">
        <v>100</v>
      </c>
      <c r="BG488">
        <v>100</v>
      </c>
      <c r="BH488">
        <v>100</v>
      </c>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row>
    <row r="489">
      <c r="A489" t="s">
        <v>405</v>
      </c>
      <c r="B489">
        <v>2010</v>
      </c>
      <c r="C489" t="s">
        <v>413</v>
      </c>
      <c r="D489">
        <v>77</v>
      </c>
      <c r="E489" t="s">
        <v>176</v>
      </c>
      <c r="F489" t="s">
        <v>191</v>
      </c>
      <c r="G489" t="s">
        <v>214</v>
      </c>
      <c r="H489">
        <v>100</v>
      </c>
      <c r="I489">
        <v>100</v>
      </c>
      <c r="J489">
        <v>100</v>
      </c>
      <c r="K489">
        <v>100</v>
      </c>
      <c r="L489">
        <v>100</v>
      </c>
      <c r="M489">
        <v>100</v>
      </c>
      <c r="N489">
        <v>100</v>
      </c>
      <c r="O489">
        <v>100</v>
      </c>
      <c r="P489">
        <v>100</v>
      </c>
      <c r="Q489">
        <v>100</v>
      </c>
      <c r="R489">
        <v>100</v>
      </c>
      <c r="S489">
        <v>100</v>
      </c>
      <c r="T489">
        <v>100</v>
      </c>
      <c r="U489">
        <v>100</v>
      </c>
      <c r="V489">
        <v>100</v>
      </c>
      <c r="W489" t="s">
        <v>152</v>
      </c>
      <c r="X489" t="s">
        <v>310</v>
      </c>
      <c r="Y489" t="s">
        <v>154</v>
      </c>
      <c r="Z489" t="s">
        <v>155</v>
      </c>
      <c r="AA489" t="s">
        <v>156</v>
      </c>
      <c r="AB489" t="s">
        <v>157</v>
      </c>
      <c r="AC489" t="s">
        <v>311</v>
      </c>
      <c r="AD489" t="s">
        <v>159</v>
      </c>
      <c r="AE489" t="s">
        <v>160</v>
      </c>
      <c r="AF489" t="s">
        <v>162</v>
      </c>
      <c r="AG489" t="s">
        <v>163</v>
      </c>
      <c r="AH489" t="s">
        <v>164</v>
      </c>
      <c r="AI489" t="s">
        <v>312</v>
      </c>
      <c r="AJ489" t="s">
        <v>165</v>
      </c>
      <c r="AK489" t="s">
        <v>166</v>
      </c>
      <c r="AL489" t="s">
        <v>167</v>
      </c>
      <c r="AM489" t="s">
        <v>168</v>
      </c>
      <c r="AN489" t="s">
        <v>169</v>
      </c>
      <c r="AO489" t="s">
        <v>170</v>
      </c>
      <c r="AP489">
        <v>100</v>
      </c>
      <c r="AQ489">
        <v>100</v>
      </c>
      <c r="AR489">
        <v>100</v>
      </c>
      <c r="AS489">
        <v>100</v>
      </c>
      <c r="AT489">
        <v>100</v>
      </c>
      <c r="AU489">
        <v>100</v>
      </c>
      <c r="AV489">
        <v>100</v>
      </c>
      <c r="AW489">
        <v>100</v>
      </c>
      <c r="AX489">
        <v>100</v>
      </c>
      <c r="AY489">
        <v>100</v>
      </c>
      <c r="AZ489">
        <v>100</v>
      </c>
      <c r="BA489">
        <v>100</v>
      </c>
      <c r="BB489">
        <v>100</v>
      </c>
      <c r="BC489">
        <v>100</v>
      </c>
      <c r="BD489">
        <v>100</v>
      </c>
      <c r="BE489">
        <v>100</v>
      </c>
      <c r="BF489">
        <v>100</v>
      </c>
      <c r="BG489">
        <v>100</v>
      </c>
      <c r="BH489">
        <v>100</v>
      </c>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row>
    <row r="490">
      <c r="A490" t="s">
        <v>405</v>
      </c>
      <c r="B490">
        <v>2010</v>
      </c>
      <c r="C490" t="s">
        <v>413</v>
      </c>
      <c r="D490">
        <v>122</v>
      </c>
      <c r="E490" t="s">
        <v>18</v>
      </c>
      <c r="F490" t="s">
        <v>14</v>
      </c>
      <c r="G490" t="s">
        <v>430</v>
      </c>
      <c r="H490">
        <v>8.7323613144828567</v>
      </c>
      <c r="I490">
        <v>19.080444675572689</v>
      </c>
      <c r="J490">
        <v>31.05978208256419</v>
      </c>
      <c r="K490">
        <v>60.5834167782347</v>
      </c>
      <c r="L490">
        <v>93.957630813126457</v>
      </c>
      <c r="M490">
        <v>51.859085969735723</v>
      </c>
      <c r="N490">
        <v>90.229410743746854</v>
      </c>
      <c r="O490">
        <v>97.682819691353757</v>
      </c>
      <c r="P490">
        <v>99.819882699024703</v>
      </c>
      <c r="Q490">
        <v>100</v>
      </c>
      <c r="R490">
        <v>7.8566393812522746</v>
      </c>
      <c r="S490">
        <v>15.42079643047694</v>
      </c>
      <c r="T490">
        <v>24.393561740458921</v>
      </c>
      <c r="U490">
        <v>42.12022547444154</v>
      </c>
      <c r="V490">
        <v>74.611857643792462</v>
      </c>
      <c r="W490" t="s">
        <v>152</v>
      </c>
      <c r="X490" t="s">
        <v>310</v>
      </c>
      <c r="Y490" t="s">
        <v>154</v>
      </c>
      <c r="Z490" t="s">
        <v>155</v>
      </c>
      <c r="AA490" t="s">
        <v>156</v>
      </c>
      <c r="AB490" t="s">
        <v>157</v>
      </c>
      <c r="AC490" t="s">
        <v>311</v>
      </c>
      <c r="AD490" t="s">
        <v>159</v>
      </c>
      <c r="AE490" t="s">
        <v>160</v>
      </c>
      <c r="AF490" t="s">
        <v>162</v>
      </c>
      <c r="AG490" t="s">
        <v>163</v>
      </c>
      <c r="AH490" t="s">
        <v>164</v>
      </c>
      <c r="AI490" t="s">
        <v>312</v>
      </c>
      <c r="AJ490" t="s">
        <v>165</v>
      </c>
      <c r="AK490" t="s">
        <v>166</v>
      </c>
      <c r="AL490" t="s">
        <v>167</v>
      </c>
      <c r="AM490" t="s">
        <v>168</v>
      </c>
      <c r="AN490" t="s">
        <v>169</v>
      </c>
      <c r="AO490" t="s">
        <v>170</v>
      </c>
      <c r="AP490">
        <v>46.315656077804249</v>
      </c>
      <c r="AQ490">
        <v>61.664673290817952</v>
      </c>
      <c r="AR490">
        <v>32.706387202083427</v>
      </c>
      <c r="AS490">
        <v>24.536540178683659</v>
      </c>
      <c r="AT490">
        <v>35.791080273952161</v>
      </c>
      <c r="AU490">
        <v>38.700453519929908</v>
      </c>
      <c r="AV490">
        <v>37.462727480049438</v>
      </c>
      <c r="AW490">
        <v>49.044417565590273</v>
      </c>
      <c r="AX490">
        <v>26.406798419155859</v>
      </c>
      <c r="AY490">
        <v>23.318721295474539</v>
      </c>
      <c r="AZ490">
        <v>47.469626156463491</v>
      </c>
      <c r="BA490">
        <v>97.824461713225546</v>
      </c>
      <c r="BB490">
        <v>51.317411413230552</v>
      </c>
      <c r="BC490">
        <v>15.953123311782161</v>
      </c>
      <c r="BD490">
        <v>22.052305110082671</v>
      </c>
      <c r="BE490">
        <v>31.18278531955027</v>
      </c>
      <c r="BF490">
        <v>39.286596867376318</v>
      </c>
      <c r="BG490">
        <v>24.684021357020601</v>
      </c>
      <c r="BH490">
        <v>33.403471876032953</v>
      </c>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row>
    <row r="491">
      <c r="A491" t="s">
        <v>405</v>
      </c>
      <c r="B491">
        <v>2010</v>
      </c>
      <c r="C491" t="s">
        <v>413</v>
      </c>
      <c r="D491">
        <v>123</v>
      </c>
      <c r="E491" t="s">
        <v>18</v>
      </c>
      <c r="F491" t="s">
        <v>51</v>
      </c>
      <c r="G491" t="s">
        <v>214</v>
      </c>
      <c r="H491">
        <v>91.26763868551717</v>
      </c>
      <c r="I491">
        <v>80.919555324427151</v>
      </c>
      <c r="J491">
        <v>68.940217917435461</v>
      </c>
      <c r="K491">
        <v>39.416583221765251</v>
      </c>
      <c r="L491">
        <v>6.0423691868735956</v>
      </c>
      <c r="M491">
        <v>48.14091403026454</v>
      </c>
      <c r="N491">
        <v>9.7705892562532402</v>
      </c>
      <c r="O491">
        <v>2.3171803086462122</v>
      </c>
      <c r="P491">
        <v>0.18011730097530221</v>
      </c>
      <c r="Q491">
        <v>0</v>
      </c>
      <c r="R491">
        <v>92.143360618747664</v>
      </c>
      <c r="S491">
        <v>84.579203569522946</v>
      </c>
      <c r="T491">
        <v>75.606438259540894</v>
      </c>
      <c r="U491">
        <v>57.87977452555846</v>
      </c>
      <c r="V491">
        <v>25.388142356207819</v>
      </c>
      <c r="W491" t="s">
        <v>152</v>
      </c>
      <c r="X491" t="s">
        <v>310</v>
      </c>
      <c r="Y491" t="s">
        <v>154</v>
      </c>
      <c r="Z491" t="s">
        <v>155</v>
      </c>
      <c r="AA491" t="s">
        <v>156</v>
      </c>
      <c r="AB491" t="s">
        <v>157</v>
      </c>
      <c r="AC491" t="s">
        <v>311</v>
      </c>
      <c r="AD491" t="s">
        <v>159</v>
      </c>
      <c r="AE491" t="s">
        <v>160</v>
      </c>
      <c r="AF491" t="s">
        <v>162</v>
      </c>
      <c r="AG491" t="s">
        <v>163</v>
      </c>
      <c r="AH491" t="s">
        <v>164</v>
      </c>
      <c r="AI491" t="s">
        <v>312</v>
      </c>
      <c r="AJ491" t="s">
        <v>165</v>
      </c>
      <c r="AK491" t="s">
        <v>166</v>
      </c>
      <c r="AL491" t="s">
        <v>167</v>
      </c>
      <c r="AM491" t="s">
        <v>168</v>
      </c>
      <c r="AN491" t="s">
        <v>169</v>
      </c>
      <c r="AO491" t="s">
        <v>170</v>
      </c>
      <c r="AP491">
        <v>53.684343922196078</v>
      </c>
      <c r="AQ491">
        <v>38.33532670918207</v>
      </c>
      <c r="AR491">
        <v>67.293612797916751</v>
      </c>
      <c r="AS491">
        <v>75.463459821316476</v>
      </c>
      <c r="AT491">
        <v>64.208919726047782</v>
      </c>
      <c r="AU491">
        <v>61.299546480070042</v>
      </c>
      <c r="AV491">
        <v>62.537272519950591</v>
      </c>
      <c r="AW491">
        <v>50.955582434410047</v>
      </c>
      <c r="AX491">
        <v>73.593201580844095</v>
      </c>
      <c r="AY491">
        <v>76.681278704525269</v>
      </c>
      <c r="AZ491">
        <v>52.530373843536459</v>
      </c>
      <c r="BA491">
        <v>2.175538286774489</v>
      </c>
      <c r="BB491">
        <v>48.682588586769462</v>
      </c>
      <c r="BC491">
        <v>84.046876688217907</v>
      </c>
      <c r="BD491">
        <v>77.947694889917472</v>
      </c>
      <c r="BE491">
        <v>68.817214680449538</v>
      </c>
      <c r="BF491">
        <v>60.713403132623867</v>
      </c>
      <c r="BG491">
        <v>75.315978642979275</v>
      </c>
      <c r="BH491">
        <v>66.596528123967019</v>
      </c>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row>
    <row r="492">
      <c r="A492" t="s">
        <v>405</v>
      </c>
      <c r="B492">
        <v>2010</v>
      </c>
      <c r="C492" t="s">
        <v>413</v>
      </c>
      <c r="D492">
        <v>124</v>
      </c>
      <c r="E492" t="s">
        <v>50</v>
      </c>
      <c r="F492" t="s">
        <v>15</v>
      </c>
      <c r="G492" t="s">
        <v>431</v>
      </c>
      <c r="H492">
        <v>6.0663344116885192</v>
      </c>
      <c r="I492">
        <v>13.074830796430041</v>
      </c>
      <c r="J492">
        <v>23.71286884986953</v>
      </c>
      <c r="K492">
        <v>49.050618337656942</v>
      </c>
      <c r="L492">
        <v>86.402935896653489</v>
      </c>
      <c r="M492">
        <v>38.31118972720202</v>
      </c>
      <c r="N492">
        <v>75.843536300996774</v>
      </c>
      <c r="O492">
        <v>88.186203201054383</v>
      </c>
      <c r="P492">
        <v>97.492506951092125</v>
      </c>
      <c r="Q492">
        <v>99.419073652781293</v>
      </c>
      <c r="R492">
        <v>5.2708970551081471</v>
      </c>
      <c r="S492">
        <v>10.34969491176194</v>
      </c>
      <c r="T492">
        <v>18.340388242352731</v>
      </c>
      <c r="U492">
        <v>32.983120973169363</v>
      </c>
      <c r="V492">
        <v>63.48294367342374</v>
      </c>
      <c r="W492" t="s">
        <v>152</v>
      </c>
      <c r="X492" t="s">
        <v>310</v>
      </c>
      <c r="Y492" t="s">
        <v>154</v>
      </c>
      <c r="Z492" t="s">
        <v>155</v>
      </c>
      <c r="AA492" t="s">
        <v>156</v>
      </c>
      <c r="AB492" t="s">
        <v>157</v>
      </c>
      <c r="AC492" t="s">
        <v>311</v>
      </c>
      <c r="AD492" t="s">
        <v>159</v>
      </c>
      <c r="AE492" t="s">
        <v>160</v>
      </c>
      <c r="AF492" t="s">
        <v>162</v>
      </c>
      <c r="AG492" t="s">
        <v>163</v>
      </c>
      <c r="AH492" t="s">
        <v>164</v>
      </c>
      <c r="AI492" t="s">
        <v>312</v>
      </c>
      <c r="AJ492" t="s">
        <v>165</v>
      </c>
      <c r="AK492" t="s">
        <v>166</v>
      </c>
      <c r="AL492" t="s">
        <v>167</v>
      </c>
      <c r="AM492" t="s">
        <v>168</v>
      </c>
      <c r="AN492" t="s">
        <v>169</v>
      </c>
      <c r="AO492" t="s">
        <v>170</v>
      </c>
      <c r="AP492">
        <v>38.259605475480328</v>
      </c>
      <c r="AQ492">
        <v>48.594702101206039</v>
      </c>
      <c r="AR492">
        <v>26.221497360669581</v>
      </c>
      <c r="AS492">
        <v>20.50148066475727</v>
      </c>
      <c r="AT492">
        <v>29.975290751753871</v>
      </c>
      <c r="AU492">
        <v>27.231317869473571</v>
      </c>
      <c r="AV492">
        <v>33.287800370118347</v>
      </c>
      <c r="AW492">
        <v>39.933646659765436</v>
      </c>
      <c r="AX492">
        <v>22.693529073132591</v>
      </c>
      <c r="AY492">
        <v>19.598983857180581</v>
      </c>
      <c r="AZ492">
        <v>42.026065293351692</v>
      </c>
      <c r="BA492">
        <v>90.840388971688739</v>
      </c>
      <c r="BB492">
        <v>44.37999170229552</v>
      </c>
      <c r="BC492">
        <v>13.164629689886929</v>
      </c>
      <c r="BD492">
        <v>19.93179967111211</v>
      </c>
      <c r="BE492">
        <v>26.466158216760491</v>
      </c>
      <c r="BF492">
        <v>31.76868197646354</v>
      </c>
      <c r="BG492">
        <v>21.96328817991709</v>
      </c>
      <c r="BH492">
        <v>21.94366777729266</v>
      </c>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row>
    <row r="493">
      <c r="A493" t="s">
        <v>405</v>
      </c>
      <c r="B493">
        <v>2010</v>
      </c>
      <c r="C493" t="s">
        <v>413</v>
      </c>
      <c r="D493">
        <v>125</v>
      </c>
      <c r="E493" t="s">
        <v>50</v>
      </c>
      <c r="F493" t="s">
        <v>16</v>
      </c>
      <c r="G493" t="s">
        <v>432</v>
      </c>
      <c r="H493">
        <v>2.666026902794338</v>
      </c>
      <c r="I493">
        <v>6.0056138791426514</v>
      </c>
      <c r="J493">
        <v>7.3469132326946269</v>
      </c>
      <c r="K493">
        <v>11.532798440577849</v>
      </c>
      <c r="L493">
        <v>7.5546949164729948</v>
      </c>
      <c r="M493">
        <v>13.54789624253376</v>
      </c>
      <c r="N493">
        <v>14.38587444275004</v>
      </c>
      <c r="O493">
        <v>9.4966164902992531</v>
      </c>
      <c r="P493">
        <v>2.327375747932571</v>
      </c>
      <c r="Q493">
        <v>0.58092634721869896</v>
      </c>
      <c r="R493">
        <v>2.585742326144127</v>
      </c>
      <c r="S493">
        <v>5.0711015187149968</v>
      </c>
      <c r="T493">
        <v>6.0531734981061982</v>
      </c>
      <c r="U493">
        <v>9.1371045012721215</v>
      </c>
      <c r="V493">
        <v>11.12891397036883</v>
      </c>
      <c r="W493" t="s">
        <v>152</v>
      </c>
      <c r="X493" t="s">
        <v>310</v>
      </c>
      <c r="Y493" t="s">
        <v>154</v>
      </c>
      <c r="Z493" t="s">
        <v>155</v>
      </c>
      <c r="AA493" t="s">
        <v>156</v>
      </c>
      <c r="AB493" t="s">
        <v>157</v>
      </c>
      <c r="AC493" t="s">
        <v>311</v>
      </c>
      <c r="AD493" t="s">
        <v>159</v>
      </c>
      <c r="AE493" t="s">
        <v>160</v>
      </c>
      <c r="AF493" t="s">
        <v>162</v>
      </c>
      <c r="AG493" t="s">
        <v>163</v>
      </c>
      <c r="AH493" t="s">
        <v>164</v>
      </c>
      <c r="AI493" t="s">
        <v>312</v>
      </c>
      <c r="AJ493" t="s">
        <v>165</v>
      </c>
      <c r="AK493" t="s">
        <v>166</v>
      </c>
      <c r="AL493" t="s">
        <v>167</v>
      </c>
      <c r="AM493" t="s">
        <v>168</v>
      </c>
      <c r="AN493" t="s">
        <v>169</v>
      </c>
      <c r="AO493" t="s">
        <v>170</v>
      </c>
      <c r="AP493">
        <v>8.0560506023239071</v>
      </c>
      <c r="AQ493">
        <v>13.06997118961189</v>
      </c>
      <c r="AR493">
        <v>6.4848898414138283</v>
      </c>
      <c r="AS493">
        <v>4.0350595139263872</v>
      </c>
      <c r="AT493">
        <v>5.8157895221982798</v>
      </c>
      <c r="AU493">
        <v>11.4691356504563</v>
      </c>
      <c r="AV493">
        <v>4.1749271099310654</v>
      </c>
      <c r="AW493">
        <v>9.1107709058247952</v>
      </c>
      <c r="AX493">
        <v>3.713269346023242</v>
      </c>
      <c r="AY493">
        <v>3.719737438293949</v>
      </c>
      <c r="AZ493">
        <v>5.443560863111788</v>
      </c>
      <c r="BA493">
        <v>6.984072741536874</v>
      </c>
      <c r="BB493">
        <v>6.9374197109350551</v>
      </c>
      <c r="BC493">
        <v>2.7884936218952241</v>
      </c>
      <c r="BD493">
        <v>2.1205054389705582</v>
      </c>
      <c r="BE493">
        <v>4.7166271027898157</v>
      </c>
      <c r="BF493">
        <v>7.5179148909127376</v>
      </c>
      <c r="BG493">
        <v>2.7207331771035341</v>
      </c>
      <c r="BH493">
        <v>11.459804098740319</v>
      </c>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row>
    <row r="494">
      <c r="A494" t="s">
        <v>405</v>
      </c>
      <c r="B494">
        <v>2010</v>
      </c>
      <c r="C494" t="s">
        <v>413</v>
      </c>
      <c r="D494">
        <v>126</v>
      </c>
      <c r="E494" t="s">
        <v>50</v>
      </c>
      <c r="F494" t="s">
        <v>171</v>
      </c>
      <c r="G494" t="s">
        <v>433</v>
      </c>
      <c r="H494">
        <v>1.257999948166457</v>
      </c>
      <c r="I494">
        <v>2.5094553787879619</v>
      </c>
      <c r="J494">
        <v>2.60853367428281</v>
      </c>
      <c r="K494">
        <v>2.937926549892758</v>
      </c>
      <c r="L494">
        <v>1.0535543958258811</v>
      </c>
      <c r="M494">
        <v>1.7363917020791959</v>
      </c>
      <c r="N494">
        <v>2.2891360016743438</v>
      </c>
      <c r="O494">
        <v>0.5904945391236105</v>
      </c>
      <c r="P494">
        <v>0.035576553591030402</v>
      </c>
      <c r="Q494">
        <v>7.9936057773000006e-15</v>
      </c>
      <c r="R494">
        <v>1.310886857690321</v>
      </c>
      <c r="S494">
        <v>2.334506016781702</v>
      </c>
      <c r="T494">
        <v>2.7945904039251559</v>
      </c>
      <c r="U494">
        <v>2.8544015786132348</v>
      </c>
      <c r="V494">
        <v>2.312811505435207</v>
      </c>
      <c r="W494" t="s">
        <v>152</v>
      </c>
      <c r="X494" t="s">
        <v>310</v>
      </c>
      <c r="Y494" t="s">
        <v>154</v>
      </c>
      <c r="Z494" t="s">
        <v>155</v>
      </c>
      <c r="AA494" t="s">
        <v>156</v>
      </c>
      <c r="AB494" t="s">
        <v>157</v>
      </c>
      <c r="AC494" t="s">
        <v>311</v>
      </c>
      <c r="AD494" t="s">
        <v>159</v>
      </c>
      <c r="AE494" t="s">
        <v>160</v>
      </c>
      <c r="AF494" t="s">
        <v>162</v>
      </c>
      <c r="AG494" t="s">
        <v>163</v>
      </c>
      <c r="AH494" t="s">
        <v>164</v>
      </c>
      <c r="AI494" t="s">
        <v>312</v>
      </c>
      <c r="AJ494" t="s">
        <v>165</v>
      </c>
      <c r="AK494" t="s">
        <v>166</v>
      </c>
      <c r="AL494" t="s">
        <v>167</v>
      </c>
      <c r="AM494" t="s">
        <v>168</v>
      </c>
      <c r="AN494" t="s">
        <v>169</v>
      </c>
      <c r="AO494" t="s">
        <v>170</v>
      </c>
      <c r="AP494">
        <v>-3.19744231092e-13</v>
      </c>
      <c r="AQ494">
        <v>2.0931668743818652</v>
      </c>
      <c r="AR494">
        <v>0.34416934413437161</v>
      </c>
      <c r="AS494">
        <v>4.1041183389884281</v>
      </c>
      <c r="AT494">
        <v>0.46746688313710649</v>
      </c>
      <c r="AU494">
        <v>1.244314216119299</v>
      </c>
      <c r="AV494">
        <v>8.252364668295769</v>
      </c>
      <c r="AW494">
        <v>2.4105990048830752</v>
      </c>
      <c r="AX494">
        <v>1.648802870657192</v>
      </c>
      <c r="AY494">
        <v>1.504567814288734</v>
      </c>
      <c r="AZ494">
        <v>0.83952515720744003</v>
      </c>
      <c r="BA494">
        <v>0.44190484262025359</v>
      </c>
      <c r="BB494">
        <v>9.6075292187585006</v>
      </c>
      <c r="BC494">
        <v>1.2888863003516631</v>
      </c>
      <c r="BD494">
        <v>0.78362978592852528</v>
      </c>
      <c r="BE494">
        <v>7.9546539471594144</v>
      </c>
      <c r="BF494">
        <v>1.586289890586428</v>
      </c>
      <c r="BG494">
        <v>4.0136003942272538</v>
      </c>
      <c r="BH494">
        <v>1.002809397874515</v>
      </c>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row>
    <row r="495">
      <c r="A495" t="s">
        <v>405</v>
      </c>
      <c r="B495">
        <v>2010</v>
      </c>
      <c r="C495" t="s">
        <v>413</v>
      </c>
      <c r="D495">
        <v>127</v>
      </c>
      <c r="E495" t="s">
        <v>50</v>
      </c>
      <c r="F495" t="s">
        <v>19</v>
      </c>
      <c r="G495" t="s">
        <v>434</v>
      </c>
      <c r="H495">
        <v>90.009638737350684</v>
      </c>
      <c r="I495">
        <v>78.410099945639345</v>
      </c>
      <c r="J495">
        <v>66.331684243153035</v>
      </c>
      <c r="K495">
        <v>36.47865667187245</v>
      </c>
      <c r="L495">
        <v>4.9888147910476359</v>
      </c>
      <c r="M495">
        <v>46.404522328185017</v>
      </c>
      <c r="N495">
        <v>7.4814532545788373</v>
      </c>
      <c r="O495">
        <v>1.726685769522754</v>
      </c>
      <c r="P495">
        <v>0.14454074738427339</v>
      </c>
      <c r="Q495">
        <v>0</v>
      </c>
      <c r="R495">
        <v>90.8324737610574</v>
      </c>
      <c r="S495">
        <v>82.244697552741357</v>
      </c>
      <c r="T495">
        <v>72.811847855615909</v>
      </c>
      <c r="U495">
        <v>55.025372946945303</v>
      </c>
      <c r="V495">
        <v>23.075330850772222</v>
      </c>
      <c r="W495" t="s">
        <v>152</v>
      </c>
      <c r="X495" t="s">
        <v>310</v>
      </c>
      <c r="Y495" t="s">
        <v>154</v>
      </c>
      <c r="Z495" t="s">
        <v>155</v>
      </c>
      <c r="AA495" t="s">
        <v>156</v>
      </c>
      <c r="AB495" t="s">
        <v>157</v>
      </c>
      <c r="AC495" t="s">
        <v>311</v>
      </c>
      <c r="AD495" t="s">
        <v>159</v>
      </c>
      <c r="AE495" t="s">
        <v>160</v>
      </c>
      <c r="AF495" t="s">
        <v>162</v>
      </c>
      <c r="AG495" t="s">
        <v>163</v>
      </c>
      <c r="AH495" t="s">
        <v>164</v>
      </c>
      <c r="AI495" t="s">
        <v>312</v>
      </c>
      <c r="AJ495" t="s">
        <v>165</v>
      </c>
      <c r="AK495" t="s">
        <v>166</v>
      </c>
      <c r="AL495" t="s">
        <v>167</v>
      </c>
      <c r="AM495" t="s">
        <v>168</v>
      </c>
      <c r="AN495" t="s">
        <v>169</v>
      </c>
      <c r="AO495" t="s">
        <v>170</v>
      </c>
      <c r="AP495">
        <v>53.684343922196078</v>
      </c>
      <c r="AQ495">
        <v>36.242159834800198</v>
      </c>
      <c r="AR495">
        <v>66.949443453782209</v>
      </c>
      <c r="AS495">
        <v>71.359341482327906</v>
      </c>
      <c r="AT495">
        <v>63.741452842910732</v>
      </c>
      <c r="AU495">
        <v>60.055232263950828</v>
      </c>
      <c r="AV495">
        <v>54.284907851654808</v>
      </c>
      <c r="AW495">
        <v>48.544983429526688</v>
      </c>
      <c r="AX495">
        <v>71.944398710186974</v>
      </c>
      <c r="AY495">
        <v>75.176710890236734</v>
      </c>
      <c r="AZ495">
        <v>51.690848686329083</v>
      </c>
      <c r="BA495">
        <v>1.733633444154133</v>
      </c>
      <c r="BB495">
        <v>39.075059368010933</v>
      </c>
      <c r="BC495">
        <v>82.757990387866172</v>
      </c>
      <c r="BD495">
        <v>77.164065103988804</v>
      </c>
      <c r="BE495">
        <v>60.86256073329028</v>
      </c>
      <c r="BF495">
        <v>59.127113242037296</v>
      </c>
      <c r="BG495">
        <v>71.30237824875212</v>
      </c>
      <c r="BH495">
        <v>65.593718726092504</v>
      </c>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row>
    <row r="496">
      <c r="A496" t="s">
        <v>405</v>
      </c>
      <c r="B496">
        <v>2010</v>
      </c>
      <c r="C496" t="s">
        <v>413</v>
      </c>
      <c r="D496">
        <v>128</v>
      </c>
      <c r="E496" t="s">
        <v>193</v>
      </c>
      <c r="F496" t="s">
        <v>49</v>
      </c>
      <c r="G496" t="s">
        <v>435</v>
      </c>
      <c r="H496">
        <v>30.530423636647509</v>
      </c>
      <c r="I496">
        <v>31.475230170244419</v>
      </c>
      <c r="J496">
        <v>23.65410424698025</v>
      </c>
      <c r="K496">
        <v>19.03622980327042</v>
      </c>
      <c r="L496">
        <v>8.0405336438278496</v>
      </c>
      <c r="M496">
        <v>26.12444085582251</v>
      </c>
      <c r="N496">
        <v>15.94366440406686</v>
      </c>
      <c r="O496">
        <v>9.721890216012909</v>
      </c>
      <c r="P496">
        <v>2.331575318466399</v>
      </c>
      <c r="Q496">
        <v>0.58092634721869896</v>
      </c>
      <c r="R496">
        <v>32.911556718694449</v>
      </c>
      <c r="S496">
        <v>32.884822399267968</v>
      </c>
      <c r="T496">
        <v>24.814635773612611</v>
      </c>
      <c r="U496">
        <v>21.692914504497359</v>
      </c>
      <c r="V496">
        <v>14.915744389450589</v>
      </c>
      <c r="W496" t="s">
        <v>152</v>
      </c>
      <c r="X496" t="s">
        <v>310</v>
      </c>
      <c r="Y496" t="s">
        <v>154</v>
      </c>
      <c r="Z496" t="s">
        <v>155</v>
      </c>
      <c r="AA496" t="s">
        <v>156</v>
      </c>
      <c r="AB496" t="s">
        <v>157</v>
      </c>
      <c r="AC496" t="s">
        <v>311</v>
      </c>
      <c r="AD496" t="s">
        <v>159</v>
      </c>
      <c r="AE496" t="s">
        <v>160</v>
      </c>
      <c r="AF496" t="s">
        <v>162</v>
      </c>
      <c r="AG496" t="s">
        <v>163</v>
      </c>
      <c r="AH496" t="s">
        <v>164</v>
      </c>
      <c r="AI496" t="s">
        <v>312</v>
      </c>
      <c r="AJ496" t="s">
        <v>165</v>
      </c>
      <c r="AK496" t="s">
        <v>166</v>
      </c>
      <c r="AL496" t="s">
        <v>167</v>
      </c>
      <c r="AM496" t="s">
        <v>168</v>
      </c>
      <c r="AN496" t="s">
        <v>169</v>
      </c>
      <c r="AO496" t="s">
        <v>170</v>
      </c>
      <c r="AP496">
        <v>17.39379571519142</v>
      </c>
      <c r="AQ496">
        <v>21.195233011245111</v>
      </c>
      <c r="AR496">
        <v>19.827594534809201</v>
      </c>
      <c r="AS496">
        <v>16.445103851405591</v>
      </c>
      <c r="AT496">
        <v>16.24927070567038</v>
      </c>
      <c r="AU496">
        <v>29.635662136491352</v>
      </c>
      <c r="AV496">
        <v>11.144215573077</v>
      </c>
      <c r="AW496">
        <v>18.57657070479096</v>
      </c>
      <c r="AX496">
        <v>14.061793054509719</v>
      </c>
      <c r="AY496">
        <v>15.951721327943639</v>
      </c>
      <c r="AZ496">
        <v>11.467460993203099</v>
      </c>
      <c r="BA496">
        <v>7.1393929690212126</v>
      </c>
      <c r="BB496">
        <v>13.51864702424656</v>
      </c>
      <c r="BC496">
        <v>17.479295855726161</v>
      </c>
      <c r="BD496">
        <v>9.6157994748631896</v>
      </c>
      <c r="BE496">
        <v>15.12574022639566</v>
      </c>
      <c r="BF496">
        <v>19.1360807256778</v>
      </c>
      <c r="BG496">
        <v>11.022244462325849</v>
      </c>
      <c r="BH496">
        <v>34.307224534233967</v>
      </c>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row>
    <row r="497">
      <c r="A497" t="s">
        <v>405</v>
      </c>
      <c r="B497">
        <v>2010</v>
      </c>
      <c r="C497" t="s">
        <v>413</v>
      </c>
      <c r="D497">
        <v>129</v>
      </c>
      <c r="E497" t="s">
        <v>193</v>
      </c>
      <c r="F497" t="s">
        <v>48</v>
      </c>
      <c r="G497" t="s">
        <v>214</v>
      </c>
      <c r="H497">
        <v>69.469576363352488</v>
      </c>
      <c r="I497">
        <v>68.524769829755556</v>
      </c>
      <c r="J497">
        <v>76.345895753019647</v>
      </c>
      <c r="K497">
        <v>80.963770196729726</v>
      </c>
      <c r="L497">
        <v>91.959466356172186</v>
      </c>
      <c r="M497">
        <v>73.875559144177601</v>
      </c>
      <c r="N497">
        <v>84.056335595933106</v>
      </c>
      <c r="O497">
        <v>90.278109783986963</v>
      </c>
      <c r="P497">
        <v>97.668424681533594</v>
      </c>
      <c r="Q497">
        <v>99.419073652781307</v>
      </c>
      <c r="R497">
        <v>67.088443281305544</v>
      </c>
      <c r="S497">
        <v>67.115177600732039</v>
      </c>
      <c r="T497">
        <v>75.185364226387435</v>
      </c>
      <c r="U497">
        <v>78.307085495502491</v>
      </c>
      <c r="V497">
        <v>85.084255610549562</v>
      </c>
      <c r="W497" t="s">
        <v>152</v>
      </c>
      <c r="X497" t="s">
        <v>310</v>
      </c>
      <c r="Y497" t="s">
        <v>154</v>
      </c>
      <c r="Z497" t="s">
        <v>155</v>
      </c>
      <c r="AA497" t="s">
        <v>156</v>
      </c>
      <c r="AB497" t="s">
        <v>157</v>
      </c>
      <c r="AC497" t="s">
        <v>311</v>
      </c>
      <c r="AD497" t="s">
        <v>159</v>
      </c>
      <c r="AE497" t="s">
        <v>160</v>
      </c>
      <c r="AF497" t="s">
        <v>162</v>
      </c>
      <c r="AG497" t="s">
        <v>163</v>
      </c>
      <c r="AH497" t="s">
        <v>164</v>
      </c>
      <c r="AI497" t="s">
        <v>312</v>
      </c>
      <c r="AJ497" t="s">
        <v>165</v>
      </c>
      <c r="AK497" t="s">
        <v>166</v>
      </c>
      <c r="AL497" t="s">
        <v>167</v>
      </c>
      <c r="AM497" t="s">
        <v>168</v>
      </c>
      <c r="AN497" t="s">
        <v>169</v>
      </c>
      <c r="AO497" t="s">
        <v>170</v>
      </c>
      <c r="AP497">
        <v>82.60620428480857</v>
      </c>
      <c r="AQ497">
        <v>78.804766988754864</v>
      </c>
      <c r="AR497">
        <v>80.172405465190749</v>
      </c>
      <c r="AS497">
        <v>83.554896148594423</v>
      </c>
      <c r="AT497">
        <v>83.750729294329588</v>
      </c>
      <c r="AU497">
        <v>70.364337863508567</v>
      </c>
      <c r="AV497">
        <v>88.855784426922952</v>
      </c>
      <c r="AW497">
        <v>81.423429295208976</v>
      </c>
      <c r="AX497">
        <v>85.93820694549018</v>
      </c>
      <c r="AY497">
        <v>84.048278672056313</v>
      </c>
      <c r="AZ497">
        <v>88.532539006796867</v>
      </c>
      <c r="BA497">
        <v>92.860607030978855</v>
      </c>
      <c r="BB497">
        <v>86.481352975753495</v>
      </c>
      <c r="BC497">
        <v>82.520704144273765</v>
      </c>
      <c r="BD497">
        <v>90.384200525136805</v>
      </c>
      <c r="BE497">
        <v>84.87425977360445</v>
      </c>
      <c r="BF497">
        <v>80.8639192743221</v>
      </c>
      <c r="BG497">
        <v>88.977755537674213</v>
      </c>
      <c r="BH497">
        <v>65.692775465766118</v>
      </c>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row>
    <row r="498">
      <c r="A498" t="s">
        <v>405</v>
      </c>
      <c r="B498">
        <v>2010</v>
      </c>
      <c r="C498" t="s">
        <v>413</v>
      </c>
      <c r="D498">
        <v>135</v>
      </c>
      <c r="E498" t="s">
        <v>45</v>
      </c>
      <c r="F498" t="s">
        <v>44</v>
      </c>
      <c r="G498" t="s">
        <v>436</v>
      </c>
      <c r="H498">
        <v>0.019980316089820701</v>
      </c>
      <c r="I498">
        <v>0.060265420742420597</v>
      </c>
      <c r="J498">
        <v>0.33062536948774418</v>
      </c>
      <c r="K498">
        <v>2.5203901292620601</v>
      </c>
      <c r="L498">
        <v>34.610502978222939</v>
      </c>
      <c r="M498">
        <v>5.8978043609276014</v>
      </c>
      <c r="N498">
        <v>23.46166643716262</v>
      </c>
      <c r="O498">
        <v>40.645637693590338</v>
      </c>
      <c r="P498">
        <v>59.540202757549963</v>
      </c>
      <c r="Q498">
        <v>75.427093998534687</v>
      </c>
      <c r="R498">
        <v>0.024306672588344898</v>
      </c>
      <c r="S498">
        <v>0.018445227044332001</v>
      </c>
      <c r="T498">
        <v>0.076747737400561206</v>
      </c>
      <c r="U498">
        <v>0.073783738571892105</v>
      </c>
      <c r="V498">
        <v>1.063500600912346</v>
      </c>
      <c r="W498" t="s">
        <v>152</v>
      </c>
      <c r="X498" t="s">
        <v>310</v>
      </c>
      <c r="Y498" t="s">
        <v>154</v>
      </c>
      <c r="Z498" t="s">
        <v>155</v>
      </c>
      <c r="AA498" t="s">
        <v>156</v>
      </c>
      <c r="AB498" t="s">
        <v>157</v>
      </c>
      <c r="AC498" t="s">
        <v>311</v>
      </c>
      <c r="AD498" t="s">
        <v>159</v>
      </c>
      <c r="AE498" t="s">
        <v>160</v>
      </c>
      <c r="AF498" t="s">
        <v>162</v>
      </c>
      <c r="AG498" t="s">
        <v>163</v>
      </c>
      <c r="AH498" t="s">
        <v>164</v>
      </c>
      <c r="AI498" t="s">
        <v>312</v>
      </c>
      <c r="AJ498" t="s">
        <v>165</v>
      </c>
      <c r="AK498" t="s">
        <v>166</v>
      </c>
      <c r="AL498" t="s">
        <v>167</v>
      </c>
      <c r="AM498" t="s">
        <v>168</v>
      </c>
      <c r="AN498" t="s">
        <v>169</v>
      </c>
      <c r="AO498" t="s">
        <v>170</v>
      </c>
      <c r="AP498">
        <v>1.2778368275262251</v>
      </c>
      <c r="AQ498">
        <v>0.83099767127016788</v>
      </c>
      <c r="AR498">
        <v>0.25576769509582642</v>
      </c>
      <c r="AS498">
        <v>0</v>
      </c>
      <c r="AT498">
        <v>1.5499481734977969</v>
      </c>
      <c r="AU498">
        <v>1.0444813124470651</v>
      </c>
      <c r="AV498">
        <v>0.72544745653380116</v>
      </c>
      <c r="AW498">
        <v>1.987665422310505</v>
      </c>
      <c r="AX498">
        <v>0.2312568326469113</v>
      </c>
      <c r="AY498">
        <v>0.022867820126254101</v>
      </c>
      <c r="AZ498">
        <v>0.77197125299891023</v>
      </c>
      <c r="BA498">
        <v>72.426613704862675</v>
      </c>
      <c r="BB498">
        <v>6.5050517961724248</v>
      </c>
      <c r="BC498">
        <v>0.2391978100162776</v>
      </c>
      <c r="BD498">
        <v>0.029534982678474798</v>
      </c>
      <c r="BE498">
        <v>0.67444199834779295</v>
      </c>
      <c r="BF498">
        <v>0.2278410930359934</v>
      </c>
      <c r="BG498">
        <v>0.88257096141965019</v>
      </c>
      <c r="BH498">
        <v>0.19956521153376339</v>
      </c>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row>
    <row r="499">
      <c r="A499" t="s">
        <v>405</v>
      </c>
      <c r="B499">
        <v>2010</v>
      </c>
      <c r="C499" t="s">
        <v>413</v>
      </c>
      <c r="D499">
        <v>136</v>
      </c>
      <c r="E499" t="s">
        <v>45</v>
      </c>
      <c r="F499" t="s">
        <v>43</v>
      </c>
      <c r="G499" t="s">
        <v>437</v>
      </c>
      <c r="H499">
        <v>5.7641949577261844</v>
      </c>
      <c r="I499">
        <v>14.519543091285129</v>
      </c>
      <c r="J499">
        <v>26.21310380375364</v>
      </c>
      <c r="K499">
        <v>54.742829403484308</v>
      </c>
      <c r="L499">
        <v>58.233905222227257</v>
      </c>
      <c r="M499">
        <v>42.734819445459017</v>
      </c>
      <c r="N499">
        <v>64.891895719044555</v>
      </c>
      <c r="O499">
        <v>55.73145197416882</v>
      </c>
      <c r="P499">
        <v>39.422780456806393</v>
      </c>
      <c r="Q499">
        <v>24.49136527001259</v>
      </c>
      <c r="R499">
        <v>5.0221839228364598</v>
      </c>
      <c r="S499">
        <v>11.47835766934031</v>
      </c>
      <c r="T499">
        <v>19.87276442107628</v>
      </c>
      <c r="U499">
        <v>37.356384862096682</v>
      </c>
      <c r="V499">
        <v>71.056285881725245</v>
      </c>
      <c r="W499" t="s">
        <v>152</v>
      </c>
      <c r="X499" t="s">
        <v>310</v>
      </c>
      <c r="Y499" t="s">
        <v>154</v>
      </c>
      <c r="Z499" t="s">
        <v>155</v>
      </c>
      <c r="AA499" t="s">
        <v>156</v>
      </c>
      <c r="AB499" t="s">
        <v>157</v>
      </c>
      <c r="AC499" t="s">
        <v>311</v>
      </c>
      <c r="AD499" t="s">
        <v>159</v>
      </c>
      <c r="AE499" t="s">
        <v>160</v>
      </c>
      <c r="AF499" t="s">
        <v>162</v>
      </c>
      <c r="AG499" t="s">
        <v>163</v>
      </c>
      <c r="AH499" t="s">
        <v>164</v>
      </c>
      <c r="AI499" t="s">
        <v>312</v>
      </c>
      <c r="AJ499" t="s">
        <v>165</v>
      </c>
      <c r="AK499" t="s">
        <v>166</v>
      </c>
      <c r="AL499" t="s">
        <v>167</v>
      </c>
      <c r="AM499" t="s">
        <v>168</v>
      </c>
      <c r="AN499" t="s">
        <v>169</v>
      </c>
      <c r="AO499" t="s">
        <v>170</v>
      </c>
      <c r="AP499">
        <v>44.779460507057919</v>
      </c>
      <c r="AQ499">
        <v>57.894827422448607</v>
      </c>
      <c r="AR499">
        <v>28.321109622498341</v>
      </c>
      <c r="AS499">
        <v>23.318289684833569</v>
      </c>
      <c r="AT499">
        <v>31.868737227176201</v>
      </c>
      <c r="AU499">
        <v>23.110733690731848</v>
      </c>
      <c r="AV499">
        <v>29.976548818716331</v>
      </c>
      <c r="AW499">
        <v>46.421437472834519</v>
      </c>
      <c r="AX499">
        <v>22.483404295190152</v>
      </c>
      <c r="AY499">
        <v>14.25596288891302</v>
      </c>
      <c r="AZ499">
        <v>30.631896752220982</v>
      </c>
      <c r="BA499">
        <v>25.289928643003449</v>
      </c>
      <c r="BB499">
        <v>42.095768572494393</v>
      </c>
      <c r="BC499">
        <v>10.73234303675369</v>
      </c>
      <c r="BD499">
        <v>21.012152096604741</v>
      </c>
      <c r="BE499">
        <v>30.493554783193709</v>
      </c>
      <c r="BF499">
        <v>33.483180978742752</v>
      </c>
      <c r="BG499">
        <v>20.41002688968479</v>
      </c>
      <c r="BH499">
        <v>32.779452270889323</v>
      </c>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row>
    <row r="500">
      <c r="A500" t="s">
        <v>405</v>
      </c>
      <c r="B500">
        <v>2010</v>
      </c>
      <c r="C500" t="s">
        <v>413</v>
      </c>
      <c r="D500">
        <v>137</v>
      </c>
      <c r="E500" t="s">
        <v>45</v>
      </c>
      <c r="F500" t="s">
        <v>42</v>
      </c>
      <c r="G500" t="s">
        <v>438</v>
      </c>
      <c r="H500">
        <v>2.9481860406668559</v>
      </c>
      <c r="I500">
        <v>4.500636163545142</v>
      </c>
      <c r="J500">
        <v>4.5160529093227852</v>
      </c>
      <c r="K500">
        <v>3.3201972454883948</v>
      </c>
      <c r="L500">
        <v>1.1132226126767799</v>
      </c>
      <c r="M500">
        <v>3.2264621633491242</v>
      </c>
      <c r="N500">
        <v>1.8758485875396631</v>
      </c>
      <c r="O500">
        <v>1.3057300235944149</v>
      </c>
      <c r="P500">
        <v>0.8568994846686252</v>
      </c>
      <c r="Q500">
        <v>0.081540731452834803</v>
      </c>
      <c r="R500">
        <v>2.810148785827475</v>
      </c>
      <c r="S500">
        <v>3.9239935340922889</v>
      </c>
      <c r="T500">
        <v>4.4440495819820889</v>
      </c>
      <c r="U500">
        <v>4.6900568737729724</v>
      </c>
      <c r="V500">
        <v>2.4920711611548452</v>
      </c>
      <c r="W500" t="s">
        <v>152</v>
      </c>
      <c r="X500" t="s">
        <v>310</v>
      </c>
      <c r="Y500" t="s">
        <v>154</v>
      </c>
      <c r="Z500" t="s">
        <v>155</v>
      </c>
      <c r="AA500" t="s">
        <v>156</v>
      </c>
      <c r="AB500" t="s">
        <v>157</v>
      </c>
      <c r="AC500" t="s">
        <v>311</v>
      </c>
      <c r="AD500" t="s">
        <v>159</v>
      </c>
      <c r="AE500" t="s">
        <v>160</v>
      </c>
      <c r="AF500" t="s">
        <v>162</v>
      </c>
      <c r="AG500" t="s">
        <v>163</v>
      </c>
      <c r="AH500" t="s">
        <v>164</v>
      </c>
      <c r="AI500" t="s">
        <v>312</v>
      </c>
      <c r="AJ500" t="s">
        <v>165</v>
      </c>
      <c r="AK500" t="s">
        <v>166</v>
      </c>
      <c r="AL500" t="s">
        <v>167</v>
      </c>
      <c r="AM500" t="s">
        <v>168</v>
      </c>
      <c r="AN500" t="s">
        <v>169</v>
      </c>
      <c r="AO500" t="s">
        <v>170</v>
      </c>
      <c r="AP500">
        <v>0.25835874322009927</v>
      </c>
      <c r="AQ500">
        <v>2.9388481970991629</v>
      </c>
      <c r="AR500">
        <v>4.1295098844892602</v>
      </c>
      <c r="AS500">
        <v>1.2182504938500951</v>
      </c>
      <c r="AT500">
        <v>2.3723948732781568</v>
      </c>
      <c r="AU500">
        <v>14.54523851675097</v>
      </c>
      <c r="AV500">
        <v>6.7607312047992636</v>
      </c>
      <c r="AW500">
        <v>0.63531467044519885</v>
      </c>
      <c r="AX500">
        <v>3.6921372913187751</v>
      </c>
      <c r="AY500">
        <v>9.0398905864352486</v>
      </c>
      <c r="AZ500">
        <v>16.065758151243578</v>
      </c>
      <c r="BA500">
        <v>0.10791936535936431</v>
      </c>
      <c r="BB500">
        <v>2.7165910445637542</v>
      </c>
      <c r="BC500">
        <v>4.9815824650121829</v>
      </c>
      <c r="BD500">
        <v>1.0106180307994579</v>
      </c>
      <c r="BE500">
        <v>0.0147885380087854</v>
      </c>
      <c r="BF500">
        <v>5.5755747955975394</v>
      </c>
      <c r="BG500">
        <v>3.3914235059161779</v>
      </c>
      <c r="BH500">
        <v>0.4244543936098667</v>
      </c>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row>
    <row r="501">
      <c r="A501" t="s">
        <v>405</v>
      </c>
      <c r="B501">
        <v>2010</v>
      </c>
      <c r="C501" t="s">
        <v>413</v>
      </c>
      <c r="D501">
        <v>138</v>
      </c>
      <c r="E501" t="s">
        <v>45</v>
      </c>
      <c r="F501" t="s">
        <v>41</v>
      </c>
      <c r="G501" t="s">
        <v>214</v>
      </c>
      <c r="H501">
        <v>1.257999948166439</v>
      </c>
      <c r="I501">
        <v>2.5094553787878069</v>
      </c>
      <c r="J501">
        <v>2.6085336742824361</v>
      </c>
      <c r="K501">
        <v>2.9379265498927718</v>
      </c>
      <c r="L501">
        <v>1.0535543958259601</v>
      </c>
      <c r="M501">
        <v>1.736391702079517</v>
      </c>
      <c r="N501">
        <v>2.2891360016744029</v>
      </c>
      <c r="O501">
        <v>0.5904945391234584</v>
      </c>
      <c r="P501">
        <v>0.035576553591028702</v>
      </c>
      <c r="Q501">
        <v>0</v>
      </c>
      <c r="R501">
        <v>1.3108868576902291</v>
      </c>
      <c r="S501">
        <v>2.334506016781619</v>
      </c>
      <c r="T501">
        <v>2.7945904039250129</v>
      </c>
      <c r="U501">
        <v>2.8544015786131292</v>
      </c>
      <c r="V501">
        <v>2.3128115054356102</v>
      </c>
      <c r="W501" t="s">
        <v>152</v>
      </c>
      <c r="X501" t="s">
        <v>310</v>
      </c>
      <c r="Y501" t="s">
        <v>154</v>
      </c>
      <c r="Z501" t="s">
        <v>155</v>
      </c>
      <c r="AA501" t="s">
        <v>156</v>
      </c>
      <c r="AB501" t="s">
        <v>157</v>
      </c>
      <c r="AC501" t="s">
        <v>311</v>
      </c>
      <c r="AD501" t="s">
        <v>159</v>
      </c>
      <c r="AE501" t="s">
        <v>160</v>
      </c>
      <c r="AF501" t="s">
        <v>162</v>
      </c>
      <c r="AG501" t="s">
        <v>163</v>
      </c>
      <c r="AH501" t="s">
        <v>164</v>
      </c>
      <c r="AI501" t="s">
        <v>312</v>
      </c>
      <c r="AJ501" t="s">
        <v>165</v>
      </c>
      <c r="AK501" t="s">
        <v>166</v>
      </c>
      <c r="AL501" t="s">
        <v>167</v>
      </c>
      <c r="AM501" t="s">
        <v>168</v>
      </c>
      <c r="AN501" t="s">
        <v>169</v>
      </c>
      <c r="AO501" t="s">
        <v>170</v>
      </c>
      <c r="AP501">
        <v>0</v>
      </c>
      <c r="AQ501">
        <v>2.093166874381855</v>
      </c>
      <c r="AR501">
        <v>0.34416934413455258</v>
      </c>
      <c r="AS501">
        <v>4.1041183389885516</v>
      </c>
      <c r="AT501">
        <v>0.46746688313704698</v>
      </c>
      <c r="AU501">
        <v>1.2443142161192129</v>
      </c>
      <c r="AV501">
        <v>8.2523646682957565</v>
      </c>
      <c r="AW501">
        <v>2.4105990048833741</v>
      </c>
      <c r="AX501">
        <v>1.6488028706570981</v>
      </c>
      <c r="AY501">
        <v>1.5045678142885199</v>
      </c>
      <c r="AZ501">
        <v>0.83952515720737086</v>
      </c>
      <c r="BA501">
        <v>0.44190484262035518</v>
      </c>
      <c r="BB501">
        <v>9.6075292187585681</v>
      </c>
      <c r="BC501">
        <v>1.2888863003517259</v>
      </c>
      <c r="BD501">
        <v>0.78362978592868382</v>
      </c>
      <c r="BE501">
        <v>7.9546539471593212</v>
      </c>
      <c r="BF501">
        <v>1.5862898905865761</v>
      </c>
      <c r="BG501">
        <v>4.0136003942270753</v>
      </c>
      <c r="BH501">
        <v>1.0028093978745141</v>
      </c>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row>
    <row r="502">
      <c r="A502" t="s">
        <v>405</v>
      </c>
      <c r="B502">
        <v>2010</v>
      </c>
      <c r="C502" t="s">
        <v>413</v>
      </c>
      <c r="D502">
        <v>139</v>
      </c>
      <c r="E502" t="s">
        <v>45</v>
      </c>
      <c r="F502" t="s">
        <v>19</v>
      </c>
      <c r="G502" t="s">
        <v>214</v>
      </c>
      <c r="H502">
        <v>90.009638737350684</v>
      </c>
      <c r="I502">
        <v>78.410099945639345</v>
      </c>
      <c r="J502">
        <v>66.331684243153035</v>
      </c>
      <c r="K502">
        <v>36.47865667187245</v>
      </c>
      <c r="L502">
        <v>4.9888147910476359</v>
      </c>
      <c r="M502">
        <v>46.404522328185017</v>
      </c>
      <c r="N502">
        <v>7.4814532545788373</v>
      </c>
      <c r="O502">
        <v>1.726685769522754</v>
      </c>
      <c r="P502">
        <v>0.14454074738427339</v>
      </c>
      <c r="Q502">
        <v>0</v>
      </c>
      <c r="R502">
        <v>90.8324737610574</v>
      </c>
      <c r="S502">
        <v>82.244697552741357</v>
      </c>
      <c r="T502">
        <v>72.811847855615909</v>
      </c>
      <c r="U502">
        <v>55.025372946945303</v>
      </c>
      <c r="V502">
        <v>23.075330850772222</v>
      </c>
      <c r="W502" t="s">
        <v>152</v>
      </c>
      <c r="X502" t="s">
        <v>310</v>
      </c>
      <c r="Y502" t="s">
        <v>154</v>
      </c>
      <c r="Z502" t="s">
        <v>155</v>
      </c>
      <c r="AA502" t="s">
        <v>156</v>
      </c>
      <c r="AB502" t="s">
        <v>157</v>
      </c>
      <c r="AC502" t="s">
        <v>311</v>
      </c>
      <c r="AD502" t="s">
        <v>159</v>
      </c>
      <c r="AE502" t="s">
        <v>160</v>
      </c>
      <c r="AF502" t="s">
        <v>162</v>
      </c>
      <c r="AG502" t="s">
        <v>163</v>
      </c>
      <c r="AH502" t="s">
        <v>164</v>
      </c>
      <c r="AI502" t="s">
        <v>312</v>
      </c>
      <c r="AJ502" t="s">
        <v>165</v>
      </c>
      <c r="AK502" t="s">
        <v>166</v>
      </c>
      <c r="AL502" t="s">
        <v>167</v>
      </c>
      <c r="AM502" t="s">
        <v>168</v>
      </c>
      <c r="AN502" t="s">
        <v>169</v>
      </c>
      <c r="AO502" t="s">
        <v>170</v>
      </c>
      <c r="AP502">
        <v>53.684343922196078</v>
      </c>
      <c r="AQ502">
        <v>36.242159834800198</v>
      </c>
      <c r="AR502">
        <v>66.949443453782209</v>
      </c>
      <c r="AS502">
        <v>71.359341482327906</v>
      </c>
      <c r="AT502">
        <v>63.741452842910732</v>
      </c>
      <c r="AU502">
        <v>60.055232263950828</v>
      </c>
      <c r="AV502">
        <v>54.284907851654808</v>
      </c>
      <c r="AW502">
        <v>48.544983429526688</v>
      </c>
      <c r="AX502">
        <v>71.944398710186974</v>
      </c>
      <c r="AY502">
        <v>75.176710890236734</v>
      </c>
      <c r="AZ502">
        <v>51.690848686329083</v>
      </c>
      <c r="BA502">
        <v>1.733633444154133</v>
      </c>
      <c r="BB502">
        <v>39.075059368010933</v>
      </c>
      <c r="BC502">
        <v>82.757990387866172</v>
      </c>
      <c r="BD502">
        <v>77.164065103988804</v>
      </c>
      <c r="BE502">
        <v>60.86256073329028</v>
      </c>
      <c r="BF502">
        <v>59.127113242037296</v>
      </c>
      <c r="BG502">
        <v>71.30237824875212</v>
      </c>
      <c r="BH502">
        <v>65.593718726092504</v>
      </c>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row>
    <row r="503">
      <c r="A503" t="s">
        <v>405</v>
      </c>
      <c r="B503">
        <v>2010</v>
      </c>
      <c r="C503" t="s">
        <v>413</v>
      </c>
      <c r="D503">
        <v>140</v>
      </c>
      <c r="E503" t="s">
        <v>62</v>
      </c>
      <c r="F503" t="s">
        <v>194</v>
      </c>
      <c r="G503" t="s">
        <v>439</v>
      </c>
      <c r="H503">
        <v>0.019980316089820701</v>
      </c>
      <c r="I503">
        <v>0.060286006142878899</v>
      </c>
      <c r="J503">
        <v>0.33062536948774418</v>
      </c>
      <c r="K503">
        <v>2.5211856933276611</v>
      </c>
      <c r="L503">
        <v>34.637370888650807</v>
      </c>
      <c r="M503">
        <v>5.8978043609276014</v>
      </c>
      <c r="N503">
        <v>23.60634115176623</v>
      </c>
      <c r="O503">
        <v>40.645637693590338</v>
      </c>
      <c r="P503">
        <v>59.540202757549963</v>
      </c>
      <c r="Q503">
        <v>75.427093998534687</v>
      </c>
      <c r="R503">
        <v>0.024306672588344898</v>
      </c>
      <c r="S503">
        <v>0.018445227044332001</v>
      </c>
      <c r="T503">
        <v>0.076779641465579598</v>
      </c>
      <c r="U503">
        <v>0.073783738571892105</v>
      </c>
      <c r="V503">
        <v>1.063500600912346</v>
      </c>
      <c r="W503" t="s">
        <v>152</v>
      </c>
      <c r="X503" t="s">
        <v>310</v>
      </c>
      <c r="Y503" t="s">
        <v>154</v>
      </c>
      <c r="Z503" t="s">
        <v>155</v>
      </c>
      <c r="AA503" t="s">
        <v>156</v>
      </c>
      <c r="AB503" t="s">
        <v>157</v>
      </c>
      <c r="AC503" t="s">
        <v>311</v>
      </c>
      <c r="AD503" t="s">
        <v>159</v>
      </c>
      <c r="AE503" t="s">
        <v>160</v>
      </c>
      <c r="AF503" t="s">
        <v>162</v>
      </c>
      <c r="AG503" t="s">
        <v>163</v>
      </c>
      <c r="AH503" t="s">
        <v>164</v>
      </c>
      <c r="AI503" t="s">
        <v>312</v>
      </c>
      <c r="AJ503" t="s">
        <v>165</v>
      </c>
      <c r="AK503" t="s">
        <v>166</v>
      </c>
      <c r="AL503" t="s">
        <v>167</v>
      </c>
      <c r="AM503" t="s">
        <v>168</v>
      </c>
      <c r="AN503" t="s">
        <v>169</v>
      </c>
      <c r="AO503" t="s">
        <v>170</v>
      </c>
      <c r="AP503">
        <v>1.2778368275262251</v>
      </c>
      <c r="AQ503">
        <v>0.83099767127016788</v>
      </c>
      <c r="AR503">
        <v>0.25589496509396448</v>
      </c>
      <c r="AS503">
        <v>0</v>
      </c>
      <c r="AT503">
        <v>1.5499481734977969</v>
      </c>
      <c r="AU503">
        <v>1.0444813124470651</v>
      </c>
      <c r="AV503">
        <v>0.72544745653380116</v>
      </c>
      <c r="AW503">
        <v>1.987665422310505</v>
      </c>
      <c r="AX503">
        <v>0.2312568326469113</v>
      </c>
      <c r="AY503">
        <v>0.022875417351452699</v>
      </c>
      <c r="AZ503">
        <v>0.77197125299891023</v>
      </c>
      <c r="BA503">
        <v>72.536740383242929</v>
      </c>
      <c r="BB503">
        <v>6.5050517961724248</v>
      </c>
      <c r="BC503">
        <v>0.2391978100162776</v>
      </c>
      <c r="BD503">
        <v>0.029534982678474798</v>
      </c>
      <c r="BE503">
        <v>0.67474135149147174</v>
      </c>
      <c r="BF503">
        <v>0.2278410930359934</v>
      </c>
      <c r="BG503">
        <v>0.8841653041716151</v>
      </c>
      <c r="BH503">
        <v>0.19956521153376339</v>
      </c>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row>
    <row r="504">
      <c r="A504" t="s">
        <v>405</v>
      </c>
      <c r="B504">
        <v>2010</v>
      </c>
      <c r="C504" t="s">
        <v>413</v>
      </c>
      <c r="D504">
        <v>141</v>
      </c>
      <c r="E504" t="s">
        <v>62</v>
      </c>
      <c r="F504" t="s">
        <v>195</v>
      </c>
      <c r="G504" t="s">
        <v>440</v>
      </c>
      <c r="H504">
        <v>5.7641949577261844</v>
      </c>
      <c r="I504">
        <v>14.52450266188672</v>
      </c>
      <c r="J504">
        <v>26.21310380375364</v>
      </c>
      <c r="K504">
        <v>54.76010904103611</v>
      </c>
      <c r="L504">
        <v>58.279111827585197</v>
      </c>
      <c r="M504">
        <v>42.734819445459017</v>
      </c>
      <c r="N504">
        <v>65.292047026215556</v>
      </c>
      <c r="O504">
        <v>55.73145197416882</v>
      </c>
      <c r="P504">
        <v>39.422780456806393</v>
      </c>
      <c r="Q504">
        <v>24.49136527001259</v>
      </c>
      <c r="R504">
        <v>5.0221839228364598</v>
      </c>
      <c r="S504">
        <v>11.47835766934031</v>
      </c>
      <c r="T504">
        <v>19.881025537164639</v>
      </c>
      <c r="U504">
        <v>37.356384862096682</v>
      </c>
      <c r="V504">
        <v>71.056285881725245</v>
      </c>
      <c r="W504" t="s">
        <v>152</v>
      </c>
      <c r="X504" t="s">
        <v>310</v>
      </c>
      <c r="Y504" t="s">
        <v>154</v>
      </c>
      <c r="Z504" t="s">
        <v>155</v>
      </c>
      <c r="AA504" t="s">
        <v>156</v>
      </c>
      <c r="AB504" t="s">
        <v>157</v>
      </c>
      <c r="AC504" t="s">
        <v>311</v>
      </c>
      <c r="AD504" t="s">
        <v>159</v>
      </c>
      <c r="AE504" t="s">
        <v>160</v>
      </c>
      <c r="AF504" t="s">
        <v>162</v>
      </c>
      <c r="AG504" t="s">
        <v>163</v>
      </c>
      <c r="AH504" t="s">
        <v>164</v>
      </c>
      <c r="AI504" t="s">
        <v>312</v>
      </c>
      <c r="AJ504" t="s">
        <v>165</v>
      </c>
      <c r="AK504" t="s">
        <v>166</v>
      </c>
      <c r="AL504" t="s">
        <v>167</v>
      </c>
      <c r="AM504" t="s">
        <v>168</v>
      </c>
      <c r="AN504" t="s">
        <v>169</v>
      </c>
      <c r="AO504" t="s">
        <v>170</v>
      </c>
      <c r="AP504">
        <v>44.779460507057919</v>
      </c>
      <c r="AQ504">
        <v>57.894827422448607</v>
      </c>
      <c r="AR504">
        <v>28.335202205877849</v>
      </c>
      <c r="AS504">
        <v>23.318289684833569</v>
      </c>
      <c r="AT504">
        <v>31.868737227176201</v>
      </c>
      <c r="AU504">
        <v>23.110733690731848</v>
      </c>
      <c r="AV504">
        <v>29.976548818716331</v>
      </c>
      <c r="AW504">
        <v>46.421437472834519</v>
      </c>
      <c r="AX504">
        <v>22.483404295190152</v>
      </c>
      <c r="AY504">
        <v>14.2606990535274</v>
      </c>
      <c r="AZ504">
        <v>30.631896752220982</v>
      </c>
      <c r="BA504">
        <v>25.3283826821399</v>
      </c>
      <c r="BB504">
        <v>42.095768572494393</v>
      </c>
      <c r="BC504">
        <v>10.73234303675369</v>
      </c>
      <c r="BD504">
        <v>21.012152096604741</v>
      </c>
      <c r="BE504">
        <v>30.507089440745659</v>
      </c>
      <c r="BF504">
        <v>33.483180978742752</v>
      </c>
      <c r="BG504">
        <v>20.446897101669371</v>
      </c>
      <c r="BH504">
        <v>32.779452270889323</v>
      </c>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row>
    <row r="505">
      <c r="A505" t="s">
        <v>405</v>
      </c>
      <c r="B505">
        <v>2010</v>
      </c>
      <c r="C505" t="s">
        <v>413</v>
      </c>
      <c r="D505">
        <v>142</v>
      </c>
      <c r="E505" t="s">
        <v>62</v>
      </c>
      <c r="F505" t="s">
        <v>196</v>
      </c>
      <c r="G505" t="s">
        <v>441</v>
      </c>
      <c r="H505">
        <v>0.77703737427669028</v>
      </c>
      <c r="I505">
        <v>1.573466768761181</v>
      </c>
      <c r="J505">
        <v>1.3629537915212551</v>
      </c>
      <c r="K505">
        <v>1.165489281168594</v>
      </c>
      <c r="L505">
        <v>0.85184468472237918</v>
      </c>
      <c r="M505">
        <v>1.117506994886091</v>
      </c>
      <c r="N505">
        <v>1.472039344625774</v>
      </c>
      <c r="O505">
        <v>1.1434105919610511</v>
      </c>
      <c r="P505">
        <v>0.8568994846686252</v>
      </c>
      <c r="Q505">
        <v>0.081540731452834803</v>
      </c>
      <c r="R505">
        <v>0.87790183051362081</v>
      </c>
      <c r="S505">
        <v>1.32248965178561</v>
      </c>
      <c r="T505">
        <v>1.132232381352321</v>
      </c>
      <c r="U505">
        <v>1.4666693076359929</v>
      </c>
      <c r="V505">
        <v>1.1615454686812841</v>
      </c>
      <c r="W505" t="s">
        <v>152</v>
      </c>
      <c r="X505" t="s">
        <v>310</v>
      </c>
      <c r="Y505" t="s">
        <v>154</v>
      </c>
      <c r="Z505" t="s">
        <v>155</v>
      </c>
      <c r="AA505" t="s">
        <v>156</v>
      </c>
      <c r="AB505" t="s">
        <v>157</v>
      </c>
      <c r="AC505" t="s">
        <v>311</v>
      </c>
      <c r="AD505" t="s">
        <v>159</v>
      </c>
      <c r="AE505" t="s">
        <v>160</v>
      </c>
      <c r="AF505" t="s">
        <v>162</v>
      </c>
      <c r="AG505" t="s">
        <v>163</v>
      </c>
      <c r="AH505" t="s">
        <v>164</v>
      </c>
      <c r="AI505" t="s">
        <v>312</v>
      </c>
      <c r="AJ505" t="s">
        <v>165</v>
      </c>
      <c r="AK505" t="s">
        <v>166</v>
      </c>
      <c r="AL505" t="s">
        <v>167</v>
      </c>
      <c r="AM505" t="s">
        <v>168</v>
      </c>
      <c r="AN505" t="s">
        <v>169</v>
      </c>
      <c r="AO505" t="s">
        <v>170</v>
      </c>
      <c r="AP505">
        <v>0.0243494850794896</v>
      </c>
      <c r="AQ505">
        <v>1.7884105652580871</v>
      </c>
      <c r="AR505">
        <v>2.3264688419123432</v>
      </c>
      <c r="AS505">
        <v>0.49768541632797503</v>
      </c>
      <c r="AT505">
        <v>0.099625396382664405</v>
      </c>
      <c r="AU505">
        <v>0.18864799105965199</v>
      </c>
      <c r="AV505">
        <v>0.6467242976569918</v>
      </c>
      <c r="AW505">
        <v>0.36436929705284637</v>
      </c>
      <c r="AX505">
        <v>0.41230930336595689</v>
      </c>
      <c r="AY505">
        <v>4.655126978802766</v>
      </c>
      <c r="AZ505">
        <v>0.53652660377688166</v>
      </c>
      <c r="BA505">
        <v>0.10808345975273689</v>
      </c>
      <c r="BB505">
        <v>0.45019850650697341</v>
      </c>
      <c r="BC505">
        <v>3.60768363979476</v>
      </c>
      <c r="BD505">
        <v>0.71678309242145566</v>
      </c>
      <c r="BE505">
        <v>0</v>
      </c>
      <c r="BF505">
        <v>5.2858213121139137</v>
      </c>
      <c r="BG505">
        <v>0.923397837182516</v>
      </c>
      <c r="BH505">
        <v>0.15121749646599059</v>
      </c>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row>
    <row r="506">
      <c r="A506" t="s">
        <v>405</v>
      </c>
      <c r="B506">
        <v>2010</v>
      </c>
      <c r="C506" t="s">
        <v>413</v>
      </c>
      <c r="D506">
        <v>143</v>
      </c>
      <c r="E506" t="s">
        <v>62</v>
      </c>
      <c r="F506" t="s">
        <v>197</v>
      </c>
      <c r="G506" t="s">
        <v>442</v>
      </c>
      <c r="H506">
        <v>0.0062689259744101002</v>
      </c>
      <c r="I506">
        <v>0</v>
      </c>
      <c r="J506">
        <v>0.16297292519346751</v>
      </c>
      <c r="K506">
        <v>0.2017199759481885</v>
      </c>
      <c r="L506">
        <v>0.3711503428033367</v>
      </c>
      <c r="M506">
        <v>0.52320844335563577</v>
      </c>
      <c r="N506">
        <v>0.13159633519132649</v>
      </c>
      <c r="O506">
        <v>0</v>
      </c>
      <c r="P506">
        <v>0.035576553591028702</v>
      </c>
      <c r="Q506">
        <v>0</v>
      </c>
      <c r="R506">
        <v>0</v>
      </c>
      <c r="S506">
        <v>0.0076247149704802</v>
      </c>
      <c r="T506">
        <v>0.080812403371516198</v>
      </c>
      <c r="U506">
        <v>0.19461144160581351</v>
      </c>
      <c r="V506">
        <v>0.46991273030044489</v>
      </c>
      <c r="W506" t="s">
        <v>152</v>
      </c>
      <c r="X506" t="s">
        <v>310</v>
      </c>
      <c r="Y506" t="s">
        <v>154</v>
      </c>
      <c r="Z506" t="s">
        <v>155</v>
      </c>
      <c r="AA506" t="s">
        <v>156</v>
      </c>
      <c r="AB506" t="s">
        <v>157</v>
      </c>
      <c r="AC506" t="s">
        <v>311</v>
      </c>
      <c r="AD506" t="s">
        <v>159</v>
      </c>
      <c r="AE506" t="s">
        <v>160</v>
      </c>
      <c r="AF506" t="s">
        <v>162</v>
      </c>
      <c r="AG506" t="s">
        <v>163</v>
      </c>
      <c r="AH506" t="s">
        <v>164</v>
      </c>
      <c r="AI506" t="s">
        <v>312</v>
      </c>
      <c r="AJ506" t="s">
        <v>165</v>
      </c>
      <c r="AK506" t="s">
        <v>166</v>
      </c>
      <c r="AL506" t="s">
        <v>167</v>
      </c>
      <c r="AM506" t="s">
        <v>168</v>
      </c>
      <c r="AN506" t="s">
        <v>169</v>
      </c>
      <c r="AO506" t="s">
        <v>170</v>
      </c>
      <c r="AP506">
        <v>0</v>
      </c>
      <c r="AQ506">
        <v>0.44381687435004202</v>
      </c>
      <c r="AR506">
        <v>0</v>
      </c>
      <c r="AS506">
        <v>0</v>
      </c>
      <c r="AT506">
        <v>0</v>
      </c>
      <c r="AU506">
        <v>0</v>
      </c>
      <c r="AV506">
        <v>0.14651196012682591</v>
      </c>
      <c r="AW506">
        <v>0.86553661501210777</v>
      </c>
      <c r="AX506">
        <v>0</v>
      </c>
      <c r="AY506">
        <v>0</v>
      </c>
      <c r="AZ506">
        <v>0.52660469922020869</v>
      </c>
      <c r="BA506">
        <v>0</v>
      </c>
      <c r="BB506">
        <v>0.27333310444368158</v>
      </c>
      <c r="BC506">
        <v>0.0545595611422178</v>
      </c>
      <c r="BD506">
        <v>0.12911537942665649</v>
      </c>
      <c r="BE506">
        <v>0</v>
      </c>
      <c r="BF506">
        <v>0</v>
      </c>
      <c r="BG506">
        <v>0</v>
      </c>
      <c r="BH506">
        <v>0</v>
      </c>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row>
    <row r="507">
      <c r="A507" t="s">
        <v>405</v>
      </c>
      <c r="B507">
        <v>2010</v>
      </c>
      <c r="C507" t="s">
        <v>413</v>
      </c>
      <c r="D507">
        <v>144</v>
      </c>
      <c r="E507" t="s">
        <v>62</v>
      </c>
      <c r="F507" t="s">
        <v>198</v>
      </c>
      <c r="G507" t="s">
        <v>443</v>
      </c>
      <c r="H507">
        <v>0.052795924799866202</v>
      </c>
      <c r="I507">
        <v>0.055056574433682101</v>
      </c>
      <c r="J507">
        <v>0.070433545782508405</v>
      </c>
      <c r="K507">
        <v>0.053501959936150499</v>
      </c>
      <c r="L507">
        <v>0.056189538095069803</v>
      </c>
      <c r="M507">
        <v>0.094892762906283207</v>
      </c>
      <c r="N507">
        <v>0</v>
      </c>
      <c r="O507">
        <v>0</v>
      </c>
      <c r="P507">
        <v>0</v>
      </c>
      <c r="Q507">
        <v>0</v>
      </c>
      <c r="R507">
        <v>0.064227875692268094</v>
      </c>
      <c r="S507">
        <v>0</v>
      </c>
      <c r="T507">
        <v>0.15271413425106761</v>
      </c>
      <c r="U507">
        <v>0</v>
      </c>
      <c r="V507">
        <v>0.11283623504943401</v>
      </c>
      <c r="W507" t="s">
        <v>152</v>
      </c>
      <c r="X507" t="s">
        <v>310</v>
      </c>
      <c r="Y507" t="s">
        <v>154</v>
      </c>
      <c r="Z507" t="s">
        <v>155</v>
      </c>
      <c r="AA507" t="s">
        <v>156</v>
      </c>
      <c r="AB507" t="s">
        <v>157</v>
      </c>
      <c r="AC507" t="s">
        <v>311</v>
      </c>
      <c r="AD507" t="s">
        <v>159</v>
      </c>
      <c r="AE507" t="s">
        <v>160</v>
      </c>
      <c r="AF507" t="s">
        <v>162</v>
      </c>
      <c r="AG507" t="s">
        <v>163</v>
      </c>
      <c r="AH507" t="s">
        <v>164</v>
      </c>
      <c r="AI507" t="s">
        <v>312</v>
      </c>
      <c r="AJ507" t="s">
        <v>165</v>
      </c>
      <c r="AK507" t="s">
        <v>166</v>
      </c>
      <c r="AL507" t="s">
        <v>167</v>
      </c>
      <c r="AM507" t="s">
        <v>168</v>
      </c>
      <c r="AN507" t="s">
        <v>169</v>
      </c>
      <c r="AO507" t="s">
        <v>170</v>
      </c>
      <c r="AP507">
        <v>0</v>
      </c>
      <c r="AQ507">
        <v>0</v>
      </c>
      <c r="AR507">
        <v>0.024413110490272699</v>
      </c>
      <c r="AS507">
        <v>0</v>
      </c>
      <c r="AT507">
        <v>0</v>
      </c>
      <c r="AU507">
        <v>0.12592302076243489</v>
      </c>
      <c r="AV507">
        <v>0</v>
      </c>
      <c r="AW507">
        <v>0</v>
      </c>
      <c r="AX507">
        <v>0</v>
      </c>
      <c r="AY507">
        <v>0.25737951186389513</v>
      </c>
      <c r="AZ507">
        <v>0</v>
      </c>
      <c r="BA507">
        <v>0</v>
      </c>
      <c r="BB507">
        <v>0.91417746539614975</v>
      </c>
      <c r="BC507">
        <v>0.12879791487870351</v>
      </c>
      <c r="BD507">
        <v>0</v>
      </c>
      <c r="BE507">
        <v>0</v>
      </c>
      <c r="BF507">
        <v>0.1680975384609579</v>
      </c>
      <c r="BG507">
        <v>0</v>
      </c>
      <c r="BH507">
        <v>0.15274337183944131</v>
      </c>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row>
    <row r="508">
      <c r="A508" t="s">
        <v>405</v>
      </c>
      <c r="B508">
        <v>2010</v>
      </c>
      <c r="C508" t="s">
        <v>413</v>
      </c>
      <c r="D508">
        <v>145</v>
      </c>
      <c r="E508" t="s">
        <v>62</v>
      </c>
      <c r="F508" t="s">
        <v>318</v>
      </c>
      <c r="G508" t="s">
        <v>444</v>
      </c>
      <c r="H508">
        <v>0.28043498755363072</v>
      </c>
      <c r="I508">
        <v>0.27994000023919918</v>
      </c>
      <c r="J508">
        <v>0.17103395285623951</v>
      </c>
      <c r="K508">
        <v>0.090098377738199203</v>
      </c>
      <c r="L508">
        <v>0.0033489534324958</v>
      </c>
      <c r="M508">
        <v>0.19032009168514449</v>
      </c>
      <c r="N508">
        <v>0.011319266785234899</v>
      </c>
      <c r="O508">
        <v>0.018773884621214099</v>
      </c>
      <c r="P508">
        <v>0</v>
      </c>
      <c r="Q508">
        <v>0</v>
      </c>
      <c r="R508">
        <v>0.17130946912782541</v>
      </c>
      <c r="S508">
        <v>0.41676150690824137</v>
      </c>
      <c r="T508">
        <v>0.13585675229523941</v>
      </c>
      <c r="U508">
        <v>0.2063029153402251</v>
      </c>
      <c r="V508">
        <v>0.025491455183005999</v>
      </c>
      <c r="W508" t="s">
        <v>152</v>
      </c>
      <c r="X508" t="s">
        <v>310</v>
      </c>
      <c r="Y508" t="s">
        <v>154</v>
      </c>
      <c r="Z508" t="s">
        <v>155</v>
      </c>
      <c r="AA508" t="s">
        <v>156</v>
      </c>
      <c r="AB508" t="s">
        <v>157</v>
      </c>
      <c r="AC508" t="s">
        <v>311</v>
      </c>
      <c r="AD508" t="s">
        <v>159</v>
      </c>
      <c r="AE508" t="s">
        <v>160</v>
      </c>
      <c r="AF508" t="s">
        <v>162</v>
      </c>
      <c r="AG508" t="s">
        <v>163</v>
      </c>
      <c r="AH508" t="s">
        <v>164</v>
      </c>
      <c r="AI508" t="s">
        <v>312</v>
      </c>
      <c r="AJ508" t="s">
        <v>165</v>
      </c>
      <c r="AK508" t="s">
        <v>166</v>
      </c>
      <c r="AL508" t="s">
        <v>167</v>
      </c>
      <c r="AM508" t="s">
        <v>168</v>
      </c>
      <c r="AN508" t="s">
        <v>169</v>
      </c>
      <c r="AO508" t="s">
        <v>170</v>
      </c>
      <c r="AP508">
        <v>0</v>
      </c>
      <c r="AQ508">
        <v>0</v>
      </c>
      <c r="AR508">
        <v>0.27775751132046478</v>
      </c>
      <c r="AS508">
        <v>0</v>
      </c>
      <c r="AT508">
        <v>0.094060962557365999</v>
      </c>
      <c r="AU508">
        <v>0.92299853540927823</v>
      </c>
      <c r="AV508">
        <v>0.33607100884968572</v>
      </c>
      <c r="AW508">
        <v>0</v>
      </c>
      <c r="AX508">
        <v>0</v>
      </c>
      <c r="AY508">
        <v>1.160443481059642</v>
      </c>
      <c r="AZ508">
        <v>0</v>
      </c>
      <c r="BA508">
        <v>0</v>
      </c>
      <c r="BB508">
        <v>0.0680480783378032</v>
      </c>
      <c r="BC508">
        <v>0.029074802255751899</v>
      </c>
      <c r="BD508">
        <v>0.14622485263436821</v>
      </c>
      <c r="BE508">
        <v>0</v>
      </c>
      <c r="BF508">
        <v>0</v>
      </c>
      <c r="BG508">
        <v>0.82019973019332881</v>
      </c>
      <c r="BH508">
        <v>0</v>
      </c>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row>
    <row r="509">
      <c r="A509" t="s">
        <v>405</v>
      </c>
      <c r="B509">
        <v>2010</v>
      </c>
      <c r="C509" t="s">
        <v>413</v>
      </c>
      <c r="D509">
        <v>146</v>
      </c>
      <c r="E509" t="s">
        <v>62</v>
      </c>
      <c r="F509" t="s">
        <v>200</v>
      </c>
      <c r="G509" t="s">
        <v>445</v>
      </c>
      <c r="H509">
        <v>1.654454799752922</v>
      </c>
      <c r="I509">
        <v>2.449713578017497</v>
      </c>
      <c r="J509">
        <v>2.7548325987967379</v>
      </c>
      <c r="K509">
        <v>1.7851698034672809</v>
      </c>
      <c r="L509">
        <v>0.20270362396732031</v>
      </c>
      <c r="M509">
        <v>1.8237423138716049</v>
      </c>
      <c r="N509">
        <v>0.40405726440158007</v>
      </c>
      <c r="O509">
        <v>0.14354554701214939</v>
      </c>
      <c r="P509">
        <v>0</v>
      </c>
      <c r="Q509">
        <v>0</v>
      </c>
      <c r="R509">
        <v>1.5368219749742229</v>
      </c>
      <c r="S509">
        <v>1.946310575908788</v>
      </c>
      <c r="T509">
        <v>2.8780960373133162</v>
      </c>
      <c r="U509">
        <v>2.9732968251192018</v>
      </c>
      <c r="V509">
        <v>0.91589950116439689</v>
      </c>
      <c r="W509" t="s">
        <v>152</v>
      </c>
      <c r="X509" t="s">
        <v>310</v>
      </c>
      <c r="Y509" t="s">
        <v>154</v>
      </c>
      <c r="Z509" t="s">
        <v>155</v>
      </c>
      <c r="AA509" t="s">
        <v>156</v>
      </c>
      <c r="AB509" t="s">
        <v>157</v>
      </c>
      <c r="AC509" t="s">
        <v>311</v>
      </c>
      <c r="AD509" t="s">
        <v>159</v>
      </c>
      <c r="AE509" t="s">
        <v>160</v>
      </c>
      <c r="AF509" t="s">
        <v>162</v>
      </c>
      <c r="AG509" t="s">
        <v>163</v>
      </c>
      <c r="AH509" t="s">
        <v>164</v>
      </c>
      <c r="AI509" t="s">
        <v>312</v>
      </c>
      <c r="AJ509" t="s">
        <v>165</v>
      </c>
      <c r="AK509" t="s">
        <v>166</v>
      </c>
      <c r="AL509" t="s">
        <v>167</v>
      </c>
      <c r="AM509" t="s">
        <v>168</v>
      </c>
      <c r="AN509" t="s">
        <v>169</v>
      </c>
      <c r="AO509" t="s">
        <v>170</v>
      </c>
      <c r="AP509">
        <v>0.23400925814060961</v>
      </c>
      <c r="AQ509">
        <v>1.018449439143865</v>
      </c>
      <c r="AR509">
        <v>1.502925264772625</v>
      </c>
      <c r="AS509">
        <v>0.72056507752212051</v>
      </c>
      <c r="AT509">
        <v>0.31353654185788682</v>
      </c>
      <c r="AU509">
        <v>13.163722651942759</v>
      </c>
      <c r="AV509">
        <v>5.7779358982925846</v>
      </c>
      <c r="AW509">
        <v>0.27094537339235247</v>
      </c>
      <c r="AX509">
        <v>2.5421288647620282</v>
      </c>
      <c r="AY509">
        <v>2.9699438779923111</v>
      </c>
      <c r="AZ509">
        <v>15.529231547466701</v>
      </c>
      <c r="BA509">
        <v>0</v>
      </c>
      <c r="BB509">
        <v>1.284166994322828</v>
      </c>
      <c r="BC509">
        <v>1.216026108082966</v>
      </c>
      <c r="BD509">
        <v>0.1476100857436346</v>
      </c>
      <c r="BE509">
        <v>0.014795101946609801</v>
      </c>
      <c r="BF509">
        <v>0.12165594502266951</v>
      </c>
      <c r="BG509">
        <v>1.6539524617570081</v>
      </c>
      <c r="BH509">
        <v>0.1204935253044348</v>
      </c>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row>
    <row r="510">
      <c r="A510" t="s">
        <v>405</v>
      </c>
      <c r="B510">
        <v>2010</v>
      </c>
      <c r="C510" t="s">
        <v>413</v>
      </c>
      <c r="D510">
        <v>147</v>
      </c>
      <c r="E510" t="s">
        <v>62</v>
      </c>
      <c r="F510" t="s">
        <v>201</v>
      </c>
      <c r="G510" t="s">
        <v>446</v>
      </c>
      <c r="H510">
        <v>0.1097528948176872</v>
      </c>
      <c r="I510">
        <v>0.56654124922585603</v>
      </c>
      <c r="J510">
        <v>0.24186026228108429</v>
      </c>
      <c r="K510">
        <v>0.40560192016621027</v>
      </c>
      <c r="L510">
        <v>0</v>
      </c>
      <c r="M510">
        <v>0.20245468856172369</v>
      </c>
      <c r="N510">
        <v>0</v>
      </c>
      <c r="O510">
        <v>0</v>
      </c>
      <c r="P510">
        <v>0</v>
      </c>
      <c r="Q510">
        <v>0</v>
      </c>
      <c r="R510">
        <v>0.12770685118077321</v>
      </c>
      <c r="S510">
        <v>0.45327866379407072</v>
      </c>
      <c r="T510">
        <v>0.43553710730355422</v>
      </c>
      <c r="U510">
        <v>0.2762225234463318</v>
      </c>
      <c r="V510">
        <v>0.2741131120702433</v>
      </c>
      <c r="W510" t="s">
        <v>152</v>
      </c>
      <c r="X510" t="s">
        <v>310</v>
      </c>
      <c r="Y510" t="s">
        <v>154</v>
      </c>
      <c r="Z510" t="s">
        <v>155</v>
      </c>
      <c r="AA510" t="s">
        <v>156</v>
      </c>
      <c r="AB510" t="s">
        <v>157</v>
      </c>
      <c r="AC510" t="s">
        <v>311</v>
      </c>
      <c r="AD510" t="s">
        <v>159</v>
      </c>
      <c r="AE510" t="s">
        <v>160</v>
      </c>
      <c r="AF510" t="s">
        <v>162</v>
      </c>
      <c r="AG510" t="s">
        <v>163</v>
      </c>
      <c r="AH510" t="s">
        <v>164</v>
      </c>
      <c r="AI510" t="s">
        <v>312</v>
      </c>
      <c r="AJ510" t="s">
        <v>165</v>
      </c>
      <c r="AK510" t="s">
        <v>166</v>
      </c>
      <c r="AL510" t="s">
        <v>167</v>
      </c>
      <c r="AM510" t="s">
        <v>168</v>
      </c>
      <c r="AN510" t="s">
        <v>169</v>
      </c>
      <c r="AO510" t="s">
        <v>170</v>
      </c>
      <c r="AP510">
        <v>0</v>
      </c>
      <c r="AQ510">
        <v>0.58893747628315274</v>
      </c>
      <c r="AR510">
        <v>0.17472974479931799</v>
      </c>
      <c r="AS510">
        <v>0.36031129464259698</v>
      </c>
      <c r="AT510">
        <v>0</v>
      </c>
      <c r="AU510">
        <v>0.8278407291255454</v>
      </c>
      <c r="AV510">
        <v>1.0619261968747391</v>
      </c>
      <c r="AW510">
        <v>0</v>
      </c>
      <c r="AX510">
        <v>0.87143929543818577</v>
      </c>
      <c r="AY510">
        <v>0.93369811230257349</v>
      </c>
      <c r="AZ510">
        <v>0.14131887219758971</v>
      </c>
      <c r="BA510">
        <v>0.056848253722540099</v>
      </c>
      <c r="BB510">
        <v>0.077395798514583003</v>
      </c>
      <c r="BC510">
        <v>0.1465692299369846</v>
      </c>
      <c r="BD510">
        <v>0.43534626723059627</v>
      </c>
      <c r="BE510">
        <v>0.14637513490989049</v>
      </c>
      <c r="BF510">
        <v>0</v>
      </c>
      <c r="BG510">
        <v>0.13284292310437279</v>
      </c>
      <c r="BH510">
        <v>0</v>
      </c>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row>
    <row r="511">
      <c r="A511" t="s">
        <v>405</v>
      </c>
      <c r="B511">
        <v>2010</v>
      </c>
      <c r="C511" t="s">
        <v>413</v>
      </c>
      <c r="D511">
        <v>148</v>
      </c>
      <c r="E511" t="s">
        <v>62</v>
      </c>
      <c r="F511" t="s">
        <v>319</v>
      </c>
      <c r="G511" t="s">
        <v>214</v>
      </c>
      <c r="H511">
        <v>90.009638737350684</v>
      </c>
      <c r="I511">
        <v>78.436883186965417</v>
      </c>
      <c r="J511">
        <v>66.331684243153035</v>
      </c>
      <c r="K511">
        <v>36.490171202132117</v>
      </c>
      <c r="L511">
        <v>4.9926875758214218</v>
      </c>
      <c r="M511">
        <v>46.404522328185017</v>
      </c>
      <c r="N511">
        <v>7.5275871094490947</v>
      </c>
      <c r="O511">
        <v>1.726685769522754</v>
      </c>
      <c r="P511">
        <v>0.14454074738427339</v>
      </c>
      <c r="Q511">
        <v>0</v>
      </c>
      <c r="R511">
        <v>90.8324737610574</v>
      </c>
      <c r="S511">
        <v>82.244697552741357</v>
      </c>
      <c r="T511">
        <v>72.842115769782154</v>
      </c>
      <c r="U511">
        <v>55.025372946945303</v>
      </c>
      <c r="V511">
        <v>23.075330850772222</v>
      </c>
      <c r="W511" t="s">
        <v>152</v>
      </c>
      <c r="X511" t="s">
        <v>310</v>
      </c>
      <c r="Y511" t="s">
        <v>154</v>
      </c>
      <c r="Z511" t="s">
        <v>155</v>
      </c>
      <c r="AA511" t="s">
        <v>156</v>
      </c>
      <c r="AB511" t="s">
        <v>157</v>
      </c>
      <c r="AC511" t="s">
        <v>311</v>
      </c>
      <c r="AD511" t="s">
        <v>159</v>
      </c>
      <c r="AE511" t="s">
        <v>160</v>
      </c>
      <c r="AF511" t="s">
        <v>162</v>
      </c>
      <c r="AG511" t="s">
        <v>163</v>
      </c>
      <c r="AH511" t="s">
        <v>164</v>
      </c>
      <c r="AI511" t="s">
        <v>312</v>
      </c>
      <c r="AJ511" t="s">
        <v>165</v>
      </c>
      <c r="AK511" t="s">
        <v>166</v>
      </c>
      <c r="AL511" t="s">
        <v>167</v>
      </c>
      <c r="AM511" t="s">
        <v>168</v>
      </c>
      <c r="AN511" t="s">
        <v>169</v>
      </c>
      <c r="AO511" t="s">
        <v>170</v>
      </c>
      <c r="AP511">
        <v>53.684343922196078</v>
      </c>
      <c r="AQ511">
        <v>36.242159834800198</v>
      </c>
      <c r="AR511">
        <v>66.982757495027784</v>
      </c>
      <c r="AS511">
        <v>71.359341482327906</v>
      </c>
      <c r="AT511">
        <v>63.741452842910732</v>
      </c>
      <c r="AU511">
        <v>60.055232263950828</v>
      </c>
      <c r="AV511">
        <v>54.284907851654808</v>
      </c>
      <c r="AW511">
        <v>48.544983429526688</v>
      </c>
      <c r="AX511">
        <v>71.944398710186974</v>
      </c>
      <c r="AY511">
        <v>75.201686353537085</v>
      </c>
      <c r="AZ511">
        <v>51.690848686329083</v>
      </c>
      <c r="BA511">
        <v>1.736269481971829</v>
      </c>
      <c r="BB511">
        <v>39.075059368010933</v>
      </c>
      <c r="BC511">
        <v>82.757990387866172</v>
      </c>
      <c r="BD511">
        <v>77.164065103988804</v>
      </c>
      <c r="BE511">
        <v>60.889574767013698</v>
      </c>
      <c r="BF511">
        <v>59.127113242037296</v>
      </c>
      <c r="BG511">
        <v>71.431184242749353</v>
      </c>
      <c r="BH511">
        <v>65.593718726092504</v>
      </c>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row>
    <row r="512">
      <c r="A512" t="s">
        <v>405</v>
      </c>
      <c r="B512">
        <v>2010</v>
      </c>
      <c r="C512" t="s">
        <v>413</v>
      </c>
      <c r="D512">
        <v>149</v>
      </c>
      <c r="E512" t="s">
        <v>62</v>
      </c>
      <c r="F512" t="s">
        <v>203</v>
      </c>
      <c r="G512" t="s">
        <v>214</v>
      </c>
      <c r="H512">
        <v>0.18346295428374629</v>
      </c>
      <c r="I512">
        <v>0.14399656476722589</v>
      </c>
      <c r="J512">
        <v>0.1567990203660441</v>
      </c>
      <c r="K512">
        <v>0.22698584728703661</v>
      </c>
      <c r="L512">
        <v>0</v>
      </c>
      <c r="M512">
        <v>0</v>
      </c>
      <c r="N512">
        <v>0</v>
      </c>
      <c r="O512">
        <v>0</v>
      </c>
      <c r="P512">
        <v>0</v>
      </c>
      <c r="Q512">
        <v>0</v>
      </c>
      <c r="R512">
        <v>0.15988763551953691</v>
      </c>
      <c r="S512">
        <v>0.23843179948965079</v>
      </c>
      <c r="T512">
        <v>0.14699766995215491</v>
      </c>
      <c r="U512">
        <v>0.0437878256775526</v>
      </c>
      <c r="V512">
        <v>0.27629850107672382</v>
      </c>
      <c r="W512" t="s">
        <v>152</v>
      </c>
      <c r="X512" t="s">
        <v>310</v>
      </c>
      <c r="Y512" t="s">
        <v>154</v>
      </c>
      <c r="Z512" t="s">
        <v>155</v>
      </c>
      <c r="AA512" t="s">
        <v>156</v>
      </c>
      <c r="AB512" t="s">
        <v>157</v>
      </c>
      <c r="AC512" t="s">
        <v>311</v>
      </c>
      <c r="AD512" t="s">
        <v>159</v>
      </c>
      <c r="AE512" t="s">
        <v>160</v>
      </c>
      <c r="AF512" t="s">
        <v>162</v>
      </c>
      <c r="AG512" t="s">
        <v>163</v>
      </c>
      <c r="AH512" t="s">
        <v>164</v>
      </c>
      <c r="AI512" t="s">
        <v>312</v>
      </c>
      <c r="AJ512" t="s">
        <v>165</v>
      </c>
      <c r="AK512" t="s">
        <v>166</v>
      </c>
      <c r="AL512" t="s">
        <v>167</v>
      </c>
      <c r="AM512" t="s">
        <v>168</v>
      </c>
      <c r="AN512" t="s">
        <v>169</v>
      </c>
      <c r="AO512" t="s">
        <v>170</v>
      </c>
      <c r="AP512">
        <v>0</v>
      </c>
      <c r="AQ512">
        <v>0.13198819269721021</v>
      </c>
      <c r="AR512">
        <v>0</v>
      </c>
      <c r="AS512">
        <v>0</v>
      </c>
      <c r="AT512">
        <v>1.86517197248024</v>
      </c>
      <c r="AU512">
        <v>0.14394631757683829</v>
      </c>
      <c r="AV512">
        <v>0</v>
      </c>
      <c r="AW512">
        <v>0</v>
      </c>
      <c r="AX512">
        <v>0.73769912319079178</v>
      </c>
      <c r="AY512">
        <v>0</v>
      </c>
      <c r="AZ512">
        <v>0</v>
      </c>
      <c r="BA512">
        <v>0</v>
      </c>
      <c r="BB512">
        <v>0</v>
      </c>
      <c r="BC512">
        <v>0</v>
      </c>
      <c r="BD512">
        <v>0</v>
      </c>
      <c r="BE512">
        <v>0</v>
      </c>
      <c r="BF512">
        <v>0</v>
      </c>
      <c r="BG512">
        <v>0</v>
      </c>
      <c r="BH512">
        <v>0</v>
      </c>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row>
    <row r="513">
      <c r="A513" t="s">
        <v>405</v>
      </c>
      <c r="B513">
        <v>2010</v>
      </c>
      <c r="C513" t="s">
        <v>413</v>
      </c>
      <c r="D513">
        <v>150</v>
      </c>
      <c r="E513" t="s">
        <v>62</v>
      </c>
      <c r="F513" t="s">
        <v>204</v>
      </c>
      <c r="G513" t="s">
        <v>214</v>
      </c>
      <c r="H513">
        <v>0.1510165827266915</v>
      </c>
      <c r="I513">
        <v>0.73131130914324283</v>
      </c>
      <c r="J513">
        <v>0.72555996459915084</v>
      </c>
      <c r="K513">
        <v>0.088575133650663704</v>
      </c>
      <c r="L513">
        <v>0.0059286498107534004</v>
      </c>
      <c r="M513">
        <v>0.058552342305763998</v>
      </c>
      <c r="N513">
        <v>0.033461410996948403</v>
      </c>
      <c r="O513">
        <v>0</v>
      </c>
      <c r="P513">
        <v>0</v>
      </c>
      <c r="Q513">
        <v>0</v>
      </c>
      <c r="R513">
        <v>0.15705807771255381</v>
      </c>
      <c r="S513">
        <v>0.66373639977136123</v>
      </c>
      <c r="T513">
        <v>0.69391603217055542</v>
      </c>
      <c r="U513">
        <v>0.47078855870144543</v>
      </c>
      <c r="V513">
        <v>0.065689578400821097</v>
      </c>
      <c r="W513" t="s">
        <v>152</v>
      </c>
      <c r="X513" t="s">
        <v>310</v>
      </c>
      <c r="Y513" t="s">
        <v>154</v>
      </c>
      <c r="Z513" t="s">
        <v>155</v>
      </c>
      <c r="AA513" t="s">
        <v>156</v>
      </c>
      <c r="AB513" t="s">
        <v>157</v>
      </c>
      <c r="AC513" t="s">
        <v>311</v>
      </c>
      <c r="AD513" t="s">
        <v>159</v>
      </c>
      <c r="AE513" t="s">
        <v>160</v>
      </c>
      <c r="AF513" t="s">
        <v>162</v>
      </c>
      <c r="AG513" t="s">
        <v>163</v>
      </c>
      <c r="AH513" t="s">
        <v>164</v>
      </c>
      <c r="AI513" t="s">
        <v>312</v>
      </c>
      <c r="AJ513" t="s">
        <v>165</v>
      </c>
      <c r="AK513" t="s">
        <v>166</v>
      </c>
      <c r="AL513" t="s">
        <v>167</v>
      </c>
      <c r="AM513" t="s">
        <v>168</v>
      </c>
      <c r="AN513" t="s">
        <v>169</v>
      </c>
      <c r="AO513" t="s">
        <v>170</v>
      </c>
      <c r="AP513">
        <v>0</v>
      </c>
      <c r="AQ513">
        <v>0</v>
      </c>
      <c r="AR513">
        <v>0.11985086070556419</v>
      </c>
      <c r="AS513">
        <v>0</v>
      </c>
      <c r="AT513">
        <v>0.18812192511473211</v>
      </c>
      <c r="AU513">
        <v>0</v>
      </c>
      <c r="AV513">
        <v>5.6862053976388012</v>
      </c>
      <c r="AW513">
        <v>0</v>
      </c>
      <c r="AX513">
        <v>0</v>
      </c>
      <c r="AY513">
        <v>0</v>
      </c>
      <c r="AZ513">
        <v>0</v>
      </c>
      <c r="BA513">
        <v>0</v>
      </c>
      <c r="BB513">
        <v>0</v>
      </c>
      <c r="BC513">
        <v>0.051530988825380403</v>
      </c>
      <c r="BD513">
        <v>0</v>
      </c>
      <c r="BE513">
        <v>0</v>
      </c>
      <c r="BF513">
        <v>0</v>
      </c>
      <c r="BG513">
        <v>0.98332049775355623</v>
      </c>
      <c r="BH513">
        <v>0</v>
      </c>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row>
    <row r="514">
      <c r="A514" t="s">
        <v>405</v>
      </c>
      <c r="B514">
        <v>2010</v>
      </c>
      <c r="C514" t="s">
        <v>413</v>
      </c>
      <c r="D514">
        <v>151</v>
      </c>
      <c r="E514" t="s">
        <v>62</v>
      </c>
      <c r="F514" t="s">
        <v>205</v>
      </c>
      <c r="G514" t="s">
        <v>214</v>
      </c>
      <c r="H514">
        <v>0.61529272964417525</v>
      </c>
      <c r="I514">
        <v>0.9696001366446938</v>
      </c>
      <c r="J514">
        <v>1.117434333267374</v>
      </c>
      <c r="K514">
        <v>1.867359206660254</v>
      </c>
      <c r="L514">
        <v>0.46174601214819089</v>
      </c>
      <c r="M514">
        <v>0.35808436469872118</v>
      </c>
      <c r="N514">
        <v>1.2022820168142201</v>
      </c>
      <c r="O514">
        <v>0.52949622470464852</v>
      </c>
      <c r="P514">
        <v>0</v>
      </c>
      <c r="Q514">
        <v>0</v>
      </c>
      <c r="R514">
        <v>0.68261424850778407</v>
      </c>
      <c r="S514">
        <v>0.95396104621607303</v>
      </c>
      <c r="T514">
        <v>1.189393004398156</v>
      </c>
      <c r="U514">
        <v>1.504827052408354</v>
      </c>
      <c r="V514">
        <v>1.339560101164335</v>
      </c>
      <c r="W514" t="s">
        <v>152</v>
      </c>
      <c r="X514" t="s">
        <v>310</v>
      </c>
      <c r="Y514" t="s">
        <v>154</v>
      </c>
      <c r="Z514" t="s">
        <v>155</v>
      </c>
      <c r="AA514" t="s">
        <v>156</v>
      </c>
      <c r="AB514" t="s">
        <v>157</v>
      </c>
      <c r="AC514" t="s">
        <v>311</v>
      </c>
      <c r="AD514" t="s">
        <v>159</v>
      </c>
      <c r="AE514" t="s">
        <v>160</v>
      </c>
      <c r="AF514" t="s">
        <v>162</v>
      </c>
      <c r="AG514" t="s">
        <v>163</v>
      </c>
      <c r="AH514" t="s">
        <v>164</v>
      </c>
      <c r="AI514" t="s">
        <v>312</v>
      </c>
      <c r="AJ514" t="s">
        <v>165</v>
      </c>
      <c r="AK514" t="s">
        <v>166</v>
      </c>
      <c r="AL514" t="s">
        <v>167</v>
      </c>
      <c r="AM514" t="s">
        <v>168</v>
      </c>
      <c r="AN514" t="s">
        <v>169</v>
      </c>
      <c r="AO514" t="s">
        <v>170</v>
      </c>
      <c r="AP514">
        <v>0</v>
      </c>
      <c r="AQ514">
        <v>0</v>
      </c>
      <c r="AR514">
        <v>0</v>
      </c>
      <c r="AS514">
        <v>3.7137909853822171</v>
      </c>
      <c r="AT514">
        <v>0</v>
      </c>
      <c r="AU514">
        <v>0.14916396322907191</v>
      </c>
      <c r="AV514">
        <v>1.3577211136553919</v>
      </c>
      <c r="AW514">
        <v>1.228528650841499</v>
      </c>
      <c r="AX514">
        <v>0.067727285527683506</v>
      </c>
      <c r="AY514">
        <v>0</v>
      </c>
      <c r="AZ514">
        <v>0</v>
      </c>
      <c r="BA514">
        <v>0.16887523123603809</v>
      </c>
      <c r="BB514">
        <v>8.3436523328450036</v>
      </c>
      <c r="BC514">
        <v>0</v>
      </c>
      <c r="BD514">
        <v>0.21916813927143131</v>
      </c>
      <c r="BE514">
        <v>7.5831280108100536</v>
      </c>
      <c r="BF514">
        <v>1.067971916496504</v>
      </c>
      <c r="BG514">
        <v>2.257710345086049</v>
      </c>
      <c r="BH514">
        <v>0.85176719820219038</v>
      </c>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row>
    <row r="515">
      <c r="A515" t="s">
        <v>405</v>
      </c>
      <c r="B515">
        <v>2010</v>
      </c>
      <c r="C515" t="s">
        <v>413</v>
      </c>
      <c r="D515">
        <v>152</v>
      </c>
      <c r="E515" t="s">
        <v>62</v>
      </c>
      <c r="F515" t="s">
        <v>320</v>
      </c>
      <c r="G515" t="s">
        <v>214</v>
      </c>
      <c r="H515">
        <v>0.37566881500347471</v>
      </c>
      <c r="I515">
        <v>0.20870196377224501</v>
      </c>
      <c r="J515">
        <v>0.3607061889413592</v>
      </c>
      <c r="K515">
        <v>0.34403255748153572</v>
      </c>
      <c r="L515">
        <v>0.1379179029635981</v>
      </c>
      <c r="M515">
        <v>0.59409186315767226</v>
      </c>
      <c r="N515">
        <v>0.31926907375408148</v>
      </c>
      <c r="O515">
        <v>0.060998314418809901</v>
      </c>
      <c r="P515">
        <v>0</v>
      </c>
      <c r="Q515">
        <v>0</v>
      </c>
      <c r="R515">
        <v>0.34350768028911821</v>
      </c>
      <c r="S515">
        <v>0.25590519202963519</v>
      </c>
      <c r="T515">
        <v>0.35452352917960261</v>
      </c>
      <c r="U515">
        <v>0.40795200245118363</v>
      </c>
      <c r="V515">
        <v>0.16353598349976711</v>
      </c>
      <c r="W515" t="s">
        <v>152</v>
      </c>
      <c r="X515" t="s">
        <v>310</v>
      </c>
      <c r="Y515" t="s">
        <v>154</v>
      </c>
      <c r="Z515" t="s">
        <v>155</v>
      </c>
      <c r="AA515" t="s">
        <v>156</v>
      </c>
      <c r="AB515" t="s">
        <v>157</v>
      </c>
      <c r="AC515" t="s">
        <v>311</v>
      </c>
      <c r="AD515" t="s">
        <v>159</v>
      </c>
      <c r="AE515" t="s">
        <v>160</v>
      </c>
      <c r="AF515" t="s">
        <v>162</v>
      </c>
      <c r="AG515" t="s">
        <v>163</v>
      </c>
      <c r="AH515" t="s">
        <v>164</v>
      </c>
      <c r="AI515" t="s">
        <v>312</v>
      </c>
      <c r="AJ515" t="s">
        <v>165</v>
      </c>
      <c r="AK515" t="s">
        <v>166</v>
      </c>
      <c r="AL515" t="s">
        <v>167</v>
      </c>
      <c r="AM515" t="s">
        <v>168</v>
      </c>
      <c r="AN515" t="s">
        <v>169</v>
      </c>
      <c r="AO515" t="s">
        <v>170</v>
      </c>
      <c r="AP515">
        <v>0</v>
      </c>
      <c r="AQ515">
        <v>1.060412523748661</v>
      </c>
      <c r="AR515">
        <v>0</v>
      </c>
      <c r="AS515">
        <v>0.030016058963738799</v>
      </c>
      <c r="AT515">
        <v>0.27934495802231502</v>
      </c>
      <c r="AU515">
        <v>0.26730952376459599</v>
      </c>
      <c r="AV515">
        <v>0</v>
      </c>
      <c r="AW515">
        <v>0.31653373902976661</v>
      </c>
      <c r="AX515">
        <v>0.70963628969122949</v>
      </c>
      <c r="AY515">
        <v>0.53814721356265294</v>
      </c>
      <c r="AZ515">
        <v>0.17160158578957249</v>
      </c>
      <c r="BA515">
        <v>0.064800507934008003</v>
      </c>
      <c r="BB515">
        <v>0.91314798295529953</v>
      </c>
      <c r="BC515">
        <v>1.036226520447143</v>
      </c>
      <c r="BD515">
        <v>0</v>
      </c>
      <c r="BE515">
        <v>0.1842961930824922</v>
      </c>
      <c r="BF515">
        <v>0.51831797409007252</v>
      </c>
      <c r="BG515">
        <v>0.46632955633263612</v>
      </c>
      <c r="BH515">
        <v>0.15104219967232299</v>
      </c>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row>
    <row r="516">
      <c r="A516" t="s">
        <v>405</v>
      </c>
      <c r="B516">
        <v>2010</v>
      </c>
      <c r="C516" t="s">
        <v>413</v>
      </c>
      <c r="D516">
        <v>153</v>
      </c>
      <c r="E516" t="s">
        <v>193</v>
      </c>
      <c r="F516" t="s">
        <v>49</v>
      </c>
      <c r="G516" t="s">
        <v>214</v>
      </c>
      <c r="H516">
        <v>2.6660269027943371</v>
      </c>
      <c r="I516">
        <v>6.0056138791426514</v>
      </c>
      <c r="J516">
        <v>7.3469132326946269</v>
      </c>
      <c r="K516">
        <v>11.532798440577849</v>
      </c>
      <c r="L516">
        <v>7.5546949164729966</v>
      </c>
      <c r="M516">
        <v>13.54789624253376</v>
      </c>
      <c r="N516">
        <v>14.38587444275004</v>
      </c>
      <c r="O516">
        <v>9.4966164902992514</v>
      </c>
      <c r="P516">
        <v>2.3273757479325718</v>
      </c>
      <c r="Q516">
        <v>0.58092634721869896</v>
      </c>
      <c r="R516">
        <v>2.585742326144127</v>
      </c>
      <c r="S516">
        <v>5.0711015187149968</v>
      </c>
      <c r="T516">
        <v>6.0531734981061991</v>
      </c>
      <c r="U516">
        <v>9.1371045012721215</v>
      </c>
      <c r="V516">
        <v>11.12891397036883</v>
      </c>
      <c r="W516" t="s">
        <v>152</v>
      </c>
      <c r="X516" t="s">
        <v>310</v>
      </c>
      <c r="Y516" t="s">
        <v>154</v>
      </c>
      <c r="Z516" t="s">
        <v>155</v>
      </c>
      <c r="AA516" t="s">
        <v>156</v>
      </c>
      <c r="AB516" t="s">
        <v>157</v>
      </c>
      <c r="AC516" t="s">
        <v>311</v>
      </c>
      <c r="AD516" t="s">
        <v>159</v>
      </c>
      <c r="AE516" t="s">
        <v>160</v>
      </c>
      <c r="AF516" t="s">
        <v>162</v>
      </c>
      <c r="AG516" t="s">
        <v>163</v>
      </c>
      <c r="AH516" t="s">
        <v>164</v>
      </c>
      <c r="AI516" t="s">
        <v>312</v>
      </c>
      <c r="AJ516" t="s">
        <v>165</v>
      </c>
      <c r="AK516" t="s">
        <v>166</v>
      </c>
      <c r="AL516" t="s">
        <v>167</v>
      </c>
      <c r="AM516" t="s">
        <v>168</v>
      </c>
      <c r="AN516" t="s">
        <v>169</v>
      </c>
      <c r="AO516" t="s">
        <v>170</v>
      </c>
      <c r="AP516">
        <v>8.0560506023239089</v>
      </c>
      <c r="AQ516">
        <v>13.06997118961189</v>
      </c>
      <c r="AR516">
        <v>6.4848898414138283</v>
      </c>
      <c r="AS516">
        <v>4.0350595139263881</v>
      </c>
      <c r="AT516">
        <v>5.8157895221982798</v>
      </c>
      <c r="AU516">
        <v>11.4691356504563</v>
      </c>
      <c r="AV516">
        <v>4.1749271099310636</v>
      </c>
      <c r="AW516">
        <v>9.1107709058247934</v>
      </c>
      <c r="AX516">
        <v>3.713269346023242</v>
      </c>
      <c r="AY516">
        <v>3.719737438293949</v>
      </c>
      <c r="AZ516">
        <v>5.443560863111788</v>
      </c>
      <c r="BA516">
        <v>6.9840727415368713</v>
      </c>
      <c r="BB516">
        <v>6.9374197109350551</v>
      </c>
      <c r="BC516">
        <v>2.788493621895225</v>
      </c>
      <c r="BD516">
        <v>2.1205054389705582</v>
      </c>
      <c r="BE516">
        <v>4.7166271027898166</v>
      </c>
      <c r="BF516">
        <v>7.5179148909127402</v>
      </c>
      <c r="BG516">
        <v>2.7207331771035328</v>
      </c>
      <c r="BH516">
        <v>11.459804098740319</v>
      </c>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row>
    <row r="517">
      <c r="A517" t="s">
        <v>405</v>
      </c>
      <c r="B517">
        <v>2010</v>
      </c>
      <c r="C517" t="s">
        <v>413</v>
      </c>
      <c r="D517">
        <v>154</v>
      </c>
      <c r="E517" t="s">
        <v>193</v>
      </c>
      <c r="F517" t="s">
        <v>48</v>
      </c>
      <c r="G517" t="s">
        <v>214</v>
      </c>
      <c r="H517">
        <v>6.0663344116885192</v>
      </c>
      <c r="I517">
        <v>13.07483079643003</v>
      </c>
      <c r="J517">
        <v>23.712868849869519</v>
      </c>
      <c r="K517">
        <v>49.05061833765695</v>
      </c>
      <c r="L517">
        <v>86.402935896653503</v>
      </c>
      <c r="M517">
        <v>38.311189727202013</v>
      </c>
      <c r="N517">
        <v>75.843536300996774</v>
      </c>
      <c r="O517">
        <v>88.186203201054397</v>
      </c>
      <c r="P517">
        <v>97.492506951092125</v>
      </c>
      <c r="Q517">
        <v>99.419073652781307</v>
      </c>
      <c r="R517">
        <v>5.270897055108148</v>
      </c>
      <c r="S517">
        <v>10.34969491176194</v>
      </c>
      <c r="T517">
        <v>18.340388242352741</v>
      </c>
      <c r="U517">
        <v>32.983120973169363</v>
      </c>
      <c r="V517">
        <v>63.48294367342374</v>
      </c>
      <c r="W517" t="s">
        <v>152</v>
      </c>
      <c r="X517" t="s">
        <v>310</v>
      </c>
      <c r="Y517" t="s">
        <v>154</v>
      </c>
      <c r="Z517" t="s">
        <v>155</v>
      </c>
      <c r="AA517" t="s">
        <v>156</v>
      </c>
      <c r="AB517" t="s">
        <v>157</v>
      </c>
      <c r="AC517" t="s">
        <v>311</v>
      </c>
      <c r="AD517" t="s">
        <v>159</v>
      </c>
      <c r="AE517" t="s">
        <v>160</v>
      </c>
      <c r="AF517" t="s">
        <v>162</v>
      </c>
      <c r="AG517" t="s">
        <v>163</v>
      </c>
      <c r="AH517" t="s">
        <v>164</v>
      </c>
      <c r="AI517" t="s">
        <v>312</v>
      </c>
      <c r="AJ517" t="s">
        <v>165</v>
      </c>
      <c r="AK517" t="s">
        <v>166</v>
      </c>
      <c r="AL517" t="s">
        <v>167</v>
      </c>
      <c r="AM517" t="s">
        <v>168</v>
      </c>
      <c r="AN517" t="s">
        <v>169</v>
      </c>
      <c r="AO517" t="s">
        <v>170</v>
      </c>
      <c r="AP517">
        <v>38.259605475480328</v>
      </c>
      <c r="AQ517">
        <v>48.594702101206039</v>
      </c>
      <c r="AR517">
        <v>26.221497360669581</v>
      </c>
      <c r="AS517">
        <v>20.501480664757281</v>
      </c>
      <c r="AT517">
        <v>29.975290751753871</v>
      </c>
      <c r="AU517">
        <v>27.231317869473571</v>
      </c>
      <c r="AV517">
        <v>33.287800370118347</v>
      </c>
      <c r="AW517">
        <v>39.933646659765436</v>
      </c>
      <c r="AX517">
        <v>22.693529073132591</v>
      </c>
      <c r="AY517">
        <v>19.598983857180581</v>
      </c>
      <c r="AZ517">
        <v>42.026065293351692</v>
      </c>
      <c r="BA517">
        <v>90.840388971688739</v>
      </c>
      <c r="BB517">
        <v>44.379991702295527</v>
      </c>
      <c r="BC517">
        <v>13.164629689886929</v>
      </c>
      <c r="BD517">
        <v>19.93179967111212</v>
      </c>
      <c r="BE517">
        <v>26.466158216760491</v>
      </c>
      <c r="BF517">
        <v>31.768681976463551</v>
      </c>
      <c r="BG517">
        <v>21.963288179917079</v>
      </c>
      <c r="BH517">
        <v>21.94366777729266</v>
      </c>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row>
    <row r="518">
      <c r="A518" t="s">
        <v>405</v>
      </c>
      <c r="B518">
        <v>2010</v>
      </c>
      <c r="C518" t="s">
        <v>413</v>
      </c>
      <c r="D518">
        <v>155</v>
      </c>
      <c r="E518" t="s">
        <v>193</v>
      </c>
      <c r="F518" t="s">
        <v>191</v>
      </c>
      <c r="G518" t="s">
        <v>214</v>
      </c>
      <c r="H518">
        <v>91.26763868551717</v>
      </c>
      <c r="I518">
        <v>80.919555324427151</v>
      </c>
      <c r="J518">
        <v>68.940217917435461</v>
      </c>
      <c r="K518">
        <v>39.416583221765251</v>
      </c>
      <c r="L518">
        <v>6.0423691868735956</v>
      </c>
      <c r="M518">
        <v>48.14091403026454</v>
      </c>
      <c r="N518">
        <v>9.7705892562532402</v>
      </c>
      <c r="O518">
        <v>2.3171803086462122</v>
      </c>
      <c r="P518">
        <v>0.18011730097530221</v>
      </c>
      <c r="Q518">
        <v>0</v>
      </c>
      <c r="R518">
        <v>92.143360618747664</v>
      </c>
      <c r="S518">
        <v>84.579203569522946</v>
      </c>
      <c r="T518">
        <v>75.606438259540894</v>
      </c>
      <c r="U518">
        <v>57.87977452555846</v>
      </c>
      <c r="V518">
        <v>25.388142356207819</v>
      </c>
      <c r="W518" t="s">
        <v>152</v>
      </c>
      <c r="X518" t="s">
        <v>310</v>
      </c>
      <c r="Y518" t="s">
        <v>154</v>
      </c>
      <c r="Z518" t="s">
        <v>155</v>
      </c>
      <c r="AA518" t="s">
        <v>156</v>
      </c>
      <c r="AB518" t="s">
        <v>157</v>
      </c>
      <c r="AC518" t="s">
        <v>311</v>
      </c>
      <c r="AD518" t="s">
        <v>159</v>
      </c>
      <c r="AE518" t="s">
        <v>160</v>
      </c>
      <c r="AF518" t="s">
        <v>162</v>
      </c>
      <c r="AG518" t="s">
        <v>163</v>
      </c>
      <c r="AH518" t="s">
        <v>164</v>
      </c>
      <c r="AI518" t="s">
        <v>312</v>
      </c>
      <c r="AJ518" t="s">
        <v>165</v>
      </c>
      <c r="AK518" t="s">
        <v>166</v>
      </c>
      <c r="AL518" t="s">
        <v>167</v>
      </c>
      <c r="AM518" t="s">
        <v>168</v>
      </c>
      <c r="AN518" t="s">
        <v>169</v>
      </c>
      <c r="AO518" t="s">
        <v>170</v>
      </c>
      <c r="AP518">
        <v>53.684343922196078</v>
      </c>
      <c r="AQ518">
        <v>38.33532670918207</v>
      </c>
      <c r="AR518">
        <v>67.293612797916751</v>
      </c>
      <c r="AS518">
        <v>75.463459821316476</v>
      </c>
      <c r="AT518">
        <v>64.208919726047782</v>
      </c>
      <c r="AU518">
        <v>61.299546480070042</v>
      </c>
      <c r="AV518">
        <v>62.537272519950591</v>
      </c>
      <c r="AW518">
        <v>50.955582434410047</v>
      </c>
      <c r="AX518">
        <v>73.593201580844095</v>
      </c>
      <c r="AY518">
        <v>76.681278704525269</v>
      </c>
      <c r="AZ518">
        <v>52.530373843536459</v>
      </c>
      <c r="BA518">
        <v>2.175538286774489</v>
      </c>
      <c r="BB518">
        <v>48.682588586769462</v>
      </c>
      <c r="BC518">
        <v>84.046876688217907</v>
      </c>
      <c r="BD518">
        <v>77.947694889917472</v>
      </c>
      <c r="BE518">
        <v>68.817214680449538</v>
      </c>
      <c r="BF518">
        <v>60.713403132623867</v>
      </c>
      <c r="BG518">
        <v>75.315978642979275</v>
      </c>
      <c r="BH518">
        <v>66.596528123967019</v>
      </c>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row>
    <row r="519">
      <c r="A519" t="s">
        <v>405</v>
      </c>
      <c r="B519">
        <v>2010</v>
      </c>
      <c r="C519" t="s">
        <v>413</v>
      </c>
      <c r="D519">
        <v>156</v>
      </c>
      <c r="E519" t="s">
        <v>206</v>
      </c>
      <c r="F519" t="s">
        <v>49</v>
      </c>
      <c r="G519" t="s">
        <v>214</v>
      </c>
      <c r="H519">
        <v>28.681211274421489</v>
      </c>
      <c r="I519">
        <v>29.439888019887661</v>
      </c>
      <c r="J519">
        <v>23.59202222458174</v>
      </c>
      <c r="K519">
        <v>19.20800896090622</v>
      </c>
      <c r="L519">
        <v>8.2022021986093243</v>
      </c>
      <c r="M519">
        <v>26.563412414375829</v>
      </c>
      <c r="N519">
        <v>15.93942265098101</v>
      </c>
      <c r="O519">
        <v>9.7022681197557752</v>
      </c>
      <c r="P519">
        <v>2.330744623631186</v>
      </c>
      <c r="Q519">
        <v>0.58092634721869896</v>
      </c>
      <c r="R519">
        <v>30.505611098982499</v>
      </c>
      <c r="S519">
        <v>30.517880451549299</v>
      </c>
      <c r="T519">
        <v>24.62367830680029</v>
      </c>
      <c r="U519">
        <v>21.738836706941662</v>
      </c>
      <c r="V519">
        <v>15.01606484088825</v>
      </c>
      <c r="W519" t="s">
        <v>152</v>
      </c>
      <c r="X519" t="s">
        <v>310</v>
      </c>
      <c r="Y519" t="s">
        <v>154</v>
      </c>
      <c r="Z519" t="s">
        <v>155</v>
      </c>
      <c r="AA519" t="s">
        <v>156</v>
      </c>
      <c r="AB519" t="s">
        <v>157</v>
      </c>
      <c r="AC519" t="s">
        <v>311</v>
      </c>
      <c r="AD519" t="s">
        <v>159</v>
      </c>
      <c r="AE519" t="s">
        <v>160</v>
      </c>
      <c r="AF519" t="s">
        <v>162</v>
      </c>
      <c r="AG519" t="s">
        <v>163</v>
      </c>
      <c r="AH519" t="s">
        <v>164</v>
      </c>
      <c r="AI519" t="s">
        <v>312</v>
      </c>
      <c r="AJ519" t="s">
        <v>165</v>
      </c>
      <c r="AK519" t="s">
        <v>166</v>
      </c>
      <c r="AL519" t="s">
        <v>167</v>
      </c>
      <c r="AM519" t="s">
        <v>168</v>
      </c>
      <c r="AN519" t="s">
        <v>169</v>
      </c>
      <c r="AO519" t="s">
        <v>170</v>
      </c>
      <c r="AP519">
        <v>17.39379571519142</v>
      </c>
      <c r="AQ519">
        <v>20.699171870522179</v>
      </c>
      <c r="AR519">
        <v>19.88913608012248</v>
      </c>
      <c r="AS519">
        <v>15.297025492464559</v>
      </c>
      <c r="AT519">
        <v>16.039775385929069</v>
      </c>
      <c r="AU519">
        <v>29.381683357815739</v>
      </c>
      <c r="AV519">
        <v>13.635084895608349</v>
      </c>
      <c r="AW519">
        <v>18.687824726617428</v>
      </c>
      <c r="AX519">
        <v>15.243733669646369</v>
      </c>
      <c r="AY519">
        <v>16.655742041370619</v>
      </c>
      <c r="AZ519">
        <v>12.35824973112811</v>
      </c>
      <c r="BA519">
        <v>7.1731306602080647</v>
      </c>
      <c r="BB519">
        <v>15.28096644428182</v>
      </c>
      <c r="BC519">
        <v>16.17267177448301</v>
      </c>
      <c r="BD519">
        <v>10.52433889093046</v>
      </c>
      <c r="BE519">
        <v>12.051445345331519</v>
      </c>
      <c r="BF519">
        <v>18.81213338475343</v>
      </c>
      <c r="BG519">
        <v>12.56319365344295</v>
      </c>
      <c r="BH519">
        <v>35.958210363517701</v>
      </c>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row>
    <row r="520">
      <c r="A520" t="s">
        <v>405</v>
      </c>
      <c r="B520">
        <v>2010</v>
      </c>
      <c r="C520" t="s">
        <v>413</v>
      </c>
      <c r="D520">
        <v>157</v>
      </c>
      <c r="E520" t="s">
        <v>206</v>
      </c>
      <c r="F520" t="s">
        <v>48</v>
      </c>
      <c r="G520" t="s">
        <v>214</v>
      </c>
      <c r="H520">
        <v>71.318788725578543</v>
      </c>
      <c r="I520">
        <v>70.560111980112254</v>
      </c>
      <c r="J520">
        <v>76.407977775418061</v>
      </c>
      <c r="K520">
        <v>80.791991039094086</v>
      </c>
      <c r="L520">
        <v>91.797797801390701</v>
      </c>
      <c r="M520">
        <v>73.436587585624295</v>
      </c>
      <c r="N520">
        <v>84.060577349018956</v>
      </c>
      <c r="O520">
        <v>90.297731880244129</v>
      </c>
      <c r="P520">
        <v>97.66925537636881</v>
      </c>
      <c r="Q520">
        <v>99.419073652781307</v>
      </c>
      <c r="R520">
        <v>69.494388901017615</v>
      </c>
      <c r="S520">
        <v>69.482119548450655</v>
      </c>
      <c r="T520">
        <v>75.376321693199728</v>
      </c>
      <c r="U520">
        <v>78.261163293058274</v>
      </c>
      <c r="V520">
        <v>84.983935159111923</v>
      </c>
      <c r="W520" t="s">
        <v>152</v>
      </c>
      <c r="X520" t="s">
        <v>310</v>
      </c>
      <c r="Y520" t="s">
        <v>154</v>
      </c>
      <c r="Z520" t="s">
        <v>155</v>
      </c>
      <c r="AA520" t="s">
        <v>156</v>
      </c>
      <c r="AB520" t="s">
        <v>157</v>
      </c>
      <c r="AC520" t="s">
        <v>311</v>
      </c>
      <c r="AD520" t="s">
        <v>159</v>
      </c>
      <c r="AE520" t="s">
        <v>160</v>
      </c>
      <c r="AF520" t="s">
        <v>162</v>
      </c>
      <c r="AG520" t="s">
        <v>163</v>
      </c>
      <c r="AH520" t="s">
        <v>164</v>
      </c>
      <c r="AI520" t="s">
        <v>312</v>
      </c>
      <c r="AJ520" t="s">
        <v>165</v>
      </c>
      <c r="AK520" t="s">
        <v>166</v>
      </c>
      <c r="AL520" t="s">
        <v>167</v>
      </c>
      <c r="AM520" t="s">
        <v>168</v>
      </c>
      <c r="AN520" t="s">
        <v>169</v>
      </c>
      <c r="AO520" t="s">
        <v>170</v>
      </c>
      <c r="AP520">
        <v>82.60620428480857</v>
      </c>
      <c r="AQ520">
        <v>79.300828129477779</v>
      </c>
      <c r="AR520">
        <v>80.110863919877445</v>
      </c>
      <c r="AS520">
        <v>84.702974507535444</v>
      </c>
      <c r="AT520">
        <v>83.960224614070881</v>
      </c>
      <c r="AU520">
        <v>70.618316642184141</v>
      </c>
      <c r="AV520">
        <v>86.364915104391642</v>
      </c>
      <c r="AW520">
        <v>81.312175273382508</v>
      </c>
      <c r="AX520">
        <v>84.75626633035354</v>
      </c>
      <c r="AY520">
        <v>83.344257958629342</v>
      </c>
      <c r="AZ520">
        <v>87.641750268871874</v>
      </c>
      <c r="BA520">
        <v>92.826869339792026</v>
      </c>
      <c r="BB520">
        <v>84.71903355571817</v>
      </c>
      <c r="BC520">
        <v>83.827328225516922</v>
      </c>
      <c r="BD520">
        <v>89.47566110906952</v>
      </c>
      <c r="BE520">
        <v>87.948554654668584</v>
      </c>
      <c r="BF520">
        <v>81.18786661524652</v>
      </c>
      <c r="BG520">
        <v>87.436806346557091</v>
      </c>
      <c r="BH520">
        <v>64.041789636482406</v>
      </c>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row>
    <row r="521">
      <c r="A521" t="s">
        <v>405</v>
      </c>
      <c r="B521">
        <v>2010</v>
      </c>
      <c r="C521" t="s">
        <v>413</v>
      </c>
      <c r="D521">
        <v>161</v>
      </c>
      <c r="E521" t="s">
        <v>18</v>
      </c>
      <c r="F521" t="s">
        <v>14</v>
      </c>
      <c r="G521" t="s">
        <v>214</v>
      </c>
      <c r="H521">
        <v>1316.4862230000001</v>
      </c>
      <c r="I521">
        <v>2877.6339079999998</v>
      </c>
      <c r="J521">
        <v>4682.3318119999994</v>
      </c>
      <c r="K521">
        <v>9142.316051999991</v>
      </c>
      <c r="L521">
        <v>14157.56743799992</v>
      </c>
      <c r="M521">
        <v>1392.019323999999</v>
      </c>
      <c r="N521">
        <v>2421.8601710000021</v>
      </c>
      <c r="O521">
        <v>2623.570410000003</v>
      </c>
      <c r="P521">
        <v>2682.4773149999919</v>
      </c>
      <c r="Q521">
        <v>2680.6026399999978</v>
      </c>
      <c r="R521">
        <v>973.63972399999966</v>
      </c>
      <c r="S521">
        <v>1911.441249</v>
      </c>
      <c r="T521">
        <v>3023.1878390000002</v>
      </c>
      <c r="U521">
        <v>5220.6932580000057</v>
      </c>
      <c r="V521">
        <v>9246.8435029999964</v>
      </c>
      <c r="W521" t="s">
        <v>152</v>
      </c>
      <c r="X521" t="s">
        <v>310</v>
      </c>
      <c r="Y521" t="s">
        <v>154</v>
      </c>
      <c r="Z521" t="s">
        <v>155</v>
      </c>
      <c r="AA521" t="s">
        <v>156</v>
      </c>
      <c r="AB521" t="s">
        <v>157</v>
      </c>
      <c r="AC521" t="s">
        <v>311</v>
      </c>
      <c r="AD521" t="s">
        <v>159</v>
      </c>
      <c r="AE521" t="s">
        <v>160</v>
      </c>
      <c r="AF521" t="s">
        <v>162</v>
      </c>
      <c r="AG521" t="s">
        <v>163</v>
      </c>
      <c r="AH521" t="s">
        <v>164</v>
      </c>
      <c r="AI521" t="s">
        <v>312</v>
      </c>
      <c r="AJ521" t="s">
        <v>165</v>
      </c>
      <c r="AK521" t="s">
        <v>166</v>
      </c>
      <c r="AL521" t="s">
        <v>167</v>
      </c>
      <c r="AM521" t="s">
        <v>168</v>
      </c>
      <c r="AN521" t="s">
        <v>169</v>
      </c>
      <c r="AO521" t="s">
        <v>170</v>
      </c>
      <c r="AP521">
        <v>1472.545649000002</v>
      </c>
      <c r="AQ521">
        <v>3436.5432860000019</v>
      </c>
      <c r="AR521">
        <v>2878.2515649999982</v>
      </c>
      <c r="AS521">
        <v>743.62508200000002</v>
      </c>
      <c r="AT521">
        <v>1548.879107</v>
      </c>
      <c r="AU521">
        <v>1529.5950430000009</v>
      </c>
      <c r="AV521">
        <v>1377.2943640000019</v>
      </c>
      <c r="AW521">
        <v>3589.9971830000072</v>
      </c>
      <c r="AX521">
        <v>482.79005200000091</v>
      </c>
      <c r="AY521">
        <v>270.30677200000002</v>
      </c>
      <c r="AZ521">
        <v>483.78626300000019</v>
      </c>
      <c r="BA521">
        <v>6862.1680040000101</v>
      </c>
      <c r="BB521">
        <v>837.24326699999904</v>
      </c>
      <c r="BC521">
        <v>276.34564000000029</v>
      </c>
      <c r="BD521">
        <v>1294.3400320000001</v>
      </c>
      <c r="BE521">
        <v>729.69027200000028</v>
      </c>
      <c r="BF521">
        <v>1939.9519490000009</v>
      </c>
      <c r="BG521">
        <v>704.94875399999933</v>
      </c>
      <c r="BH521">
        <v>1718.033148999998</v>
      </c>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row>
    <row r="522">
      <c r="A522" t="s">
        <v>405</v>
      </c>
      <c r="B522">
        <v>2010</v>
      </c>
      <c r="C522" t="s">
        <v>413</v>
      </c>
      <c r="D522">
        <v>162</v>
      </c>
      <c r="E522" t="s">
        <v>18</v>
      </c>
      <c r="F522" t="s">
        <v>51</v>
      </c>
      <c r="G522" t="s">
        <v>214</v>
      </c>
      <c r="H522">
        <v>13759.46145700005</v>
      </c>
      <c r="I522">
        <v>12203.953324000009</v>
      </c>
      <c r="J522">
        <v>10392.892474999981</v>
      </c>
      <c r="K522">
        <v>5948.143579000006</v>
      </c>
      <c r="L522">
        <v>910.46622300000024</v>
      </c>
      <c r="M522">
        <v>1292.2148810000019</v>
      </c>
      <c r="N522">
        <v>262.25374599999998</v>
      </c>
      <c r="O522">
        <v>62.234953000000012</v>
      </c>
      <c r="P522">
        <v>4.8403239999999998</v>
      </c>
      <c r="Q522">
        <v>0</v>
      </c>
      <c r="R522">
        <v>11418.932682000001</v>
      </c>
      <c r="S522">
        <v>10483.776193999989</v>
      </c>
      <c r="T522">
        <v>9370.1964119999866</v>
      </c>
      <c r="U522">
        <v>7174.0486960000044</v>
      </c>
      <c r="V522">
        <v>3146.419169999996</v>
      </c>
      <c r="W522" t="s">
        <v>152</v>
      </c>
      <c r="X522" t="s">
        <v>310</v>
      </c>
      <c r="Y522" t="s">
        <v>154</v>
      </c>
      <c r="Z522" t="s">
        <v>155</v>
      </c>
      <c r="AA522" t="s">
        <v>156</v>
      </c>
      <c r="AB522" t="s">
        <v>157</v>
      </c>
      <c r="AC522" t="s">
        <v>311</v>
      </c>
      <c r="AD522" t="s">
        <v>159</v>
      </c>
      <c r="AE522" t="s">
        <v>160</v>
      </c>
      <c r="AF522" t="s">
        <v>162</v>
      </c>
      <c r="AG522" t="s">
        <v>163</v>
      </c>
      <c r="AH522" t="s">
        <v>164</v>
      </c>
      <c r="AI522" t="s">
        <v>312</v>
      </c>
      <c r="AJ522" t="s">
        <v>165</v>
      </c>
      <c r="AK522" t="s">
        <v>166</v>
      </c>
      <c r="AL522" t="s">
        <v>167</v>
      </c>
      <c r="AM522" t="s">
        <v>168</v>
      </c>
      <c r="AN522" t="s">
        <v>169</v>
      </c>
      <c r="AO522" t="s">
        <v>170</v>
      </c>
      <c r="AP522">
        <v>1706.823432000001</v>
      </c>
      <c r="AQ522">
        <v>2136.4097560000018</v>
      </c>
      <c r="AR522">
        <v>5922.0220550000013</v>
      </c>
      <c r="AS522">
        <v>2287.059263000001</v>
      </c>
      <c r="AT522">
        <v>2778.6770749999991</v>
      </c>
      <c r="AU522">
        <v>2422.800611000001</v>
      </c>
      <c r="AV522">
        <v>2299.1447440000029</v>
      </c>
      <c r="AW522">
        <v>3729.8923400000031</v>
      </c>
      <c r="AX522">
        <v>1345.4893340000001</v>
      </c>
      <c r="AY522">
        <v>888.87673800000107</v>
      </c>
      <c r="AZ522">
        <v>535.36282700000049</v>
      </c>
      <c r="BA522">
        <v>152.609163</v>
      </c>
      <c r="BB522">
        <v>794.25614799999983</v>
      </c>
      <c r="BC522">
        <v>1455.889701000001</v>
      </c>
      <c r="BD522">
        <v>4575.0692000000072</v>
      </c>
      <c r="BE522">
        <v>1610.351723999999</v>
      </c>
      <c r="BF522">
        <v>2997.9966229999959</v>
      </c>
      <c r="BG522">
        <v>2150.9422850000051</v>
      </c>
      <c r="BH522">
        <v>3425.2440389999988</v>
      </c>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row>
    <row r="523">
      <c r="A523" t="s">
        <v>405</v>
      </c>
      <c r="B523">
        <v>2010</v>
      </c>
      <c r="C523" t="s">
        <v>413</v>
      </c>
      <c r="D523">
        <v>163</v>
      </c>
      <c r="E523" t="s">
        <v>50</v>
      </c>
      <c r="F523" t="s">
        <v>15</v>
      </c>
      <c r="G523" t="s">
        <v>214</v>
      </c>
      <c r="H523">
        <v>914.5574019999998</v>
      </c>
      <c r="I523">
        <v>1971.892012</v>
      </c>
      <c r="J523">
        <v>3574.7681639999951</v>
      </c>
      <c r="K523">
        <v>7401.9637590000066</v>
      </c>
      <c r="L523">
        <v>13019.22346499993</v>
      </c>
      <c r="M523">
        <v>1028.362059000001</v>
      </c>
      <c r="N523">
        <v>2035.7269130000011</v>
      </c>
      <c r="O523">
        <v>2368.509775</v>
      </c>
      <c r="P523">
        <v>2619.9333359999919</v>
      </c>
      <c r="Q523">
        <v>2665.0303129999979</v>
      </c>
      <c r="R523">
        <v>653.19973399999958</v>
      </c>
      <c r="S523">
        <v>1282.8671890000001</v>
      </c>
      <c r="T523">
        <v>2272.9947880000009</v>
      </c>
      <c r="U523">
        <v>4088.172732999999</v>
      </c>
      <c r="V523">
        <v>7867.6079620000128</v>
      </c>
      <c r="W523" t="s">
        <v>152</v>
      </c>
      <c r="X523" t="s">
        <v>310</v>
      </c>
      <c r="Y523" t="s">
        <v>154</v>
      </c>
      <c r="Z523" t="s">
        <v>155</v>
      </c>
      <c r="AA523" t="s">
        <v>156</v>
      </c>
      <c r="AB523" t="s">
        <v>157</v>
      </c>
      <c r="AC523" t="s">
        <v>311</v>
      </c>
      <c r="AD523" t="s">
        <v>159</v>
      </c>
      <c r="AE523" t="s">
        <v>160</v>
      </c>
      <c r="AF523" t="s">
        <v>162</v>
      </c>
      <c r="AG523" t="s">
        <v>163</v>
      </c>
      <c r="AH523" t="s">
        <v>164</v>
      </c>
      <c r="AI523" t="s">
        <v>312</v>
      </c>
      <c r="AJ523" t="s">
        <v>165</v>
      </c>
      <c r="AK523" t="s">
        <v>166</v>
      </c>
      <c r="AL523" t="s">
        <v>167</v>
      </c>
      <c r="AM523" t="s">
        <v>168</v>
      </c>
      <c r="AN523" t="s">
        <v>169</v>
      </c>
      <c r="AO523" t="s">
        <v>170</v>
      </c>
      <c r="AP523">
        <v>1216.414067000002</v>
      </c>
      <c r="AQ523">
        <v>2708.1599290000008</v>
      </c>
      <c r="AR523">
        <v>2307.5635149999971</v>
      </c>
      <c r="AS523">
        <v>621.33516500000019</v>
      </c>
      <c r="AT523">
        <v>1297.197547999999</v>
      </c>
      <c r="AU523">
        <v>1076.2894240000001</v>
      </c>
      <c r="AV523">
        <v>1223.8057110000011</v>
      </c>
      <c r="AW523">
        <v>2923.098818000004</v>
      </c>
      <c r="AX523">
        <v>414.9011140000004</v>
      </c>
      <c r="AY523">
        <v>227.18818899999991</v>
      </c>
      <c r="AZ523">
        <v>428.30826200000001</v>
      </c>
      <c r="BA523">
        <v>6372.2508640000151</v>
      </c>
      <c r="BB523">
        <v>724.05930499999943</v>
      </c>
      <c r="BC523">
        <v>228.0423680000001</v>
      </c>
      <c r="BD523">
        <v>1169.87889</v>
      </c>
      <c r="BE523">
        <v>619.31921700000112</v>
      </c>
      <c r="BF523">
        <v>1568.7211779999991</v>
      </c>
      <c r="BG523">
        <v>627.24757899999975</v>
      </c>
      <c r="BH523">
        <v>1128.6236590000001</v>
      </c>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row>
    <row r="524">
      <c r="A524" t="s">
        <v>405</v>
      </c>
      <c r="B524">
        <v>2010</v>
      </c>
      <c r="C524" t="s">
        <v>413</v>
      </c>
      <c r="D524">
        <v>164</v>
      </c>
      <c r="E524" t="s">
        <v>50</v>
      </c>
      <c r="F524" t="s">
        <v>16</v>
      </c>
      <c r="G524" t="s">
        <v>214</v>
      </c>
      <c r="H524">
        <v>401.92882100000003</v>
      </c>
      <c r="I524">
        <v>905.74189599999966</v>
      </c>
      <c r="J524">
        <v>1107.5636479999989</v>
      </c>
      <c r="K524">
        <v>1740.3522929999981</v>
      </c>
      <c r="L524">
        <v>1138.343973</v>
      </c>
      <c r="M524">
        <v>363.65726500000022</v>
      </c>
      <c r="N524">
        <v>386.13325800000001</v>
      </c>
      <c r="O524">
        <v>255.0606350000001</v>
      </c>
      <c r="P524">
        <v>62.543978999999993</v>
      </c>
      <c r="Q524">
        <v>15.572327</v>
      </c>
      <c r="R524">
        <v>320.43999000000002</v>
      </c>
      <c r="S524">
        <v>628.57405999999946</v>
      </c>
      <c r="T524">
        <v>750.19305099999997</v>
      </c>
      <c r="U524">
        <v>1132.520524999999</v>
      </c>
      <c r="V524">
        <v>1379.235540999998</v>
      </c>
      <c r="W524" t="s">
        <v>152</v>
      </c>
      <c r="X524" t="s">
        <v>310</v>
      </c>
      <c r="Y524" t="s">
        <v>154</v>
      </c>
      <c r="Z524" t="s">
        <v>155</v>
      </c>
      <c r="AA524" t="s">
        <v>156</v>
      </c>
      <c r="AB524" t="s">
        <v>157</v>
      </c>
      <c r="AC524" t="s">
        <v>311</v>
      </c>
      <c r="AD524" t="s">
        <v>159</v>
      </c>
      <c r="AE524" t="s">
        <v>160</v>
      </c>
      <c r="AF524" t="s">
        <v>162</v>
      </c>
      <c r="AG524" t="s">
        <v>163</v>
      </c>
      <c r="AH524" t="s">
        <v>164</v>
      </c>
      <c r="AI524" t="s">
        <v>312</v>
      </c>
      <c r="AJ524" t="s">
        <v>165</v>
      </c>
      <c r="AK524" t="s">
        <v>166</v>
      </c>
      <c r="AL524" t="s">
        <v>167</v>
      </c>
      <c r="AM524" t="s">
        <v>168</v>
      </c>
      <c r="AN524" t="s">
        <v>169</v>
      </c>
      <c r="AO524" t="s">
        <v>170</v>
      </c>
      <c r="AP524">
        <v>256.13158199999998</v>
      </c>
      <c r="AQ524">
        <v>728.38335699999982</v>
      </c>
      <c r="AR524">
        <v>570.68804999999986</v>
      </c>
      <c r="AS524">
        <v>122.289917</v>
      </c>
      <c r="AT524">
        <v>251.68155899999999</v>
      </c>
      <c r="AU524">
        <v>453.30561899999992</v>
      </c>
      <c r="AV524">
        <v>153.488653</v>
      </c>
      <c r="AW524">
        <v>666.89836500000001</v>
      </c>
      <c r="AX524">
        <v>67.888937999999996</v>
      </c>
      <c r="AY524">
        <v>43.118582999999987</v>
      </c>
      <c r="AZ524">
        <v>55.478000999999999</v>
      </c>
      <c r="BA524">
        <v>489.91714000000002</v>
      </c>
      <c r="BB524">
        <v>113.18396199999999</v>
      </c>
      <c r="BC524">
        <v>48.303272</v>
      </c>
      <c r="BD524">
        <v>124.461142</v>
      </c>
      <c r="BE524">
        <v>110.371055</v>
      </c>
      <c r="BF524">
        <v>371.23077100000012</v>
      </c>
      <c r="BG524">
        <v>77.701175000000006</v>
      </c>
      <c r="BH524">
        <v>589.40949000000001</v>
      </c>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row>
    <row r="525">
      <c r="A525" t="s">
        <v>405</v>
      </c>
      <c r="B525">
        <v>2010</v>
      </c>
      <c r="C525" t="s">
        <v>413</v>
      </c>
      <c r="D525">
        <v>165</v>
      </c>
      <c r="E525" t="s">
        <v>50</v>
      </c>
      <c r="F525" t="s">
        <v>171</v>
      </c>
      <c r="G525" t="s">
        <v>214</v>
      </c>
      <c r="H525">
        <v>189.65541400000001</v>
      </c>
      <c r="I525">
        <v>378.46570200000002</v>
      </c>
      <c r="J525">
        <v>393.242302</v>
      </c>
      <c r="K525">
        <v>443.34661999999997</v>
      </c>
      <c r="L525">
        <v>158.749931</v>
      </c>
      <c r="M525">
        <v>46.608820000000001</v>
      </c>
      <c r="N525">
        <v>61.443018000000002</v>
      </c>
      <c r="O525">
        <v>15.859534</v>
      </c>
      <c r="P525">
        <v>0.95605499999999999</v>
      </c>
      <c r="Q525">
        <v>0</v>
      </c>
      <c r="R525">
        <v>162.45260300000001</v>
      </c>
      <c r="S525">
        <v>289.36709699999989</v>
      </c>
      <c r="T525">
        <v>346.34432700000008</v>
      </c>
      <c r="U525">
        <v>353.79570999999999</v>
      </c>
      <c r="V525">
        <v>286.63280499999979</v>
      </c>
      <c r="W525" t="s">
        <v>152</v>
      </c>
      <c r="X525" t="s">
        <v>310</v>
      </c>
      <c r="Y525" t="s">
        <v>154</v>
      </c>
      <c r="Z525" t="s">
        <v>155</v>
      </c>
      <c r="AA525" t="s">
        <v>156</v>
      </c>
      <c r="AB525" t="s">
        <v>157</v>
      </c>
      <c r="AC525" t="s">
        <v>311</v>
      </c>
      <c r="AD525" t="s">
        <v>159</v>
      </c>
      <c r="AE525" t="s">
        <v>160</v>
      </c>
      <c r="AF525" t="s">
        <v>162</v>
      </c>
      <c r="AG525" t="s">
        <v>163</v>
      </c>
      <c r="AH525" t="s">
        <v>164</v>
      </c>
      <c r="AI525" t="s">
        <v>312</v>
      </c>
      <c r="AJ525" t="s">
        <v>165</v>
      </c>
      <c r="AK525" t="s">
        <v>166</v>
      </c>
      <c r="AL525" t="s">
        <v>167</v>
      </c>
      <c r="AM525" t="s">
        <v>168</v>
      </c>
      <c r="AN525" t="s">
        <v>169</v>
      </c>
      <c r="AO525" t="s">
        <v>170</v>
      </c>
      <c r="AP525">
        <v>0</v>
      </c>
      <c r="AQ525">
        <v>116.651207</v>
      </c>
      <c r="AR525">
        <v>30.287844</v>
      </c>
      <c r="AS525">
        <v>124.38287200000001</v>
      </c>
      <c r="AT525">
        <v>20.229892</v>
      </c>
      <c r="AU525">
        <v>49.180221000000003</v>
      </c>
      <c r="AV525">
        <v>303.39316200000002</v>
      </c>
      <c r="AW525">
        <v>176.45318399999999</v>
      </c>
      <c r="AX525">
        <v>30.144722999999999</v>
      </c>
      <c r="AY525">
        <v>17.440702000000002</v>
      </c>
      <c r="AZ525">
        <v>8.5560130000000001</v>
      </c>
      <c r="BA525">
        <v>30.998640000000002</v>
      </c>
      <c r="BB525">
        <v>156.74678299999999</v>
      </c>
      <c r="BC525">
        <v>22.326543999999998</v>
      </c>
      <c r="BD525">
        <v>45.994438999999993</v>
      </c>
      <c r="BE525">
        <v>186.14224300000001</v>
      </c>
      <c r="BF525">
        <v>78.330179000000001</v>
      </c>
      <c r="BG525">
        <v>114.624054</v>
      </c>
      <c r="BH525">
        <v>51.577266999999999</v>
      </c>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row>
    <row r="526">
      <c r="A526" t="s">
        <v>405</v>
      </c>
      <c r="B526">
        <v>2010</v>
      </c>
      <c r="C526" t="s">
        <v>413</v>
      </c>
      <c r="D526">
        <v>166</v>
      </c>
      <c r="E526" t="s">
        <v>50</v>
      </c>
      <c r="F526" t="s">
        <v>19</v>
      </c>
      <c r="G526" t="s">
        <v>214</v>
      </c>
      <c r="H526">
        <v>13569.806043000041</v>
      </c>
      <c r="I526">
        <v>11825.48762200001</v>
      </c>
      <c r="J526">
        <v>9999.6501729999782</v>
      </c>
      <c r="K526">
        <v>5504.7969590000012</v>
      </c>
      <c r="L526">
        <v>751.71629200000029</v>
      </c>
      <c r="M526">
        <v>1245.606061000002</v>
      </c>
      <c r="N526">
        <v>200.81072800000001</v>
      </c>
      <c r="O526">
        <v>46.375419000000008</v>
      </c>
      <c r="P526">
        <v>3.8842690000000002</v>
      </c>
      <c r="Q526">
        <v>0</v>
      </c>
      <c r="R526">
        <v>11256.480079000001</v>
      </c>
      <c r="S526">
        <v>10194.409096999991</v>
      </c>
      <c r="T526">
        <v>9023.8520849999895</v>
      </c>
      <c r="U526">
        <v>6820.2529860000004</v>
      </c>
      <c r="V526">
        <v>2859.7863649999972</v>
      </c>
      <c r="W526" t="s">
        <v>152</v>
      </c>
      <c r="X526" t="s">
        <v>310</v>
      </c>
      <c r="Y526" t="s">
        <v>154</v>
      </c>
      <c r="Z526" t="s">
        <v>155</v>
      </c>
      <c r="AA526" t="s">
        <v>156</v>
      </c>
      <c r="AB526" t="s">
        <v>157</v>
      </c>
      <c r="AC526" t="s">
        <v>311</v>
      </c>
      <c r="AD526" t="s">
        <v>159</v>
      </c>
      <c r="AE526" t="s">
        <v>160</v>
      </c>
      <c r="AF526" t="s">
        <v>162</v>
      </c>
      <c r="AG526" t="s">
        <v>163</v>
      </c>
      <c r="AH526" t="s">
        <v>164</v>
      </c>
      <c r="AI526" t="s">
        <v>312</v>
      </c>
      <c r="AJ526" t="s">
        <v>165</v>
      </c>
      <c r="AK526" t="s">
        <v>166</v>
      </c>
      <c r="AL526" t="s">
        <v>167</v>
      </c>
      <c r="AM526" t="s">
        <v>168</v>
      </c>
      <c r="AN526" t="s">
        <v>169</v>
      </c>
      <c r="AO526" t="s">
        <v>170</v>
      </c>
      <c r="AP526">
        <v>1706.823432000001</v>
      </c>
      <c r="AQ526">
        <v>2019.758549000001</v>
      </c>
      <c r="AR526">
        <v>5891.7342110000018</v>
      </c>
      <c r="AS526">
        <v>2162.6763910000009</v>
      </c>
      <c r="AT526">
        <v>2758.4471829999989</v>
      </c>
      <c r="AU526">
        <v>2373.62039</v>
      </c>
      <c r="AV526">
        <v>1995.7515820000019</v>
      </c>
      <c r="AW526">
        <v>3553.439156000004</v>
      </c>
      <c r="AX526">
        <v>1315.3446109999991</v>
      </c>
      <c r="AY526">
        <v>871.43603600000085</v>
      </c>
      <c r="AZ526">
        <v>526.80681400000037</v>
      </c>
      <c r="BA526">
        <v>121.610523</v>
      </c>
      <c r="BB526">
        <v>637.50936500000046</v>
      </c>
      <c r="BC526">
        <v>1433.563157000001</v>
      </c>
      <c r="BD526">
        <v>4529.074761000008</v>
      </c>
      <c r="BE526">
        <v>1424.2094810000001</v>
      </c>
      <c r="BF526">
        <v>2919.6664439999959</v>
      </c>
      <c r="BG526">
        <v>2036.318231000002</v>
      </c>
      <c r="BH526">
        <v>3373.6667719999991</v>
      </c>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row>
    <row r="527">
      <c r="A527" t="s">
        <v>405</v>
      </c>
      <c r="B527">
        <v>2010</v>
      </c>
      <c r="C527" t="s">
        <v>413</v>
      </c>
      <c r="D527">
        <v>167</v>
      </c>
      <c r="E527" t="s">
        <v>62</v>
      </c>
      <c r="F527" t="s">
        <v>194</v>
      </c>
      <c r="G527" t="s">
        <v>214</v>
      </c>
      <c r="H527">
        <v>3.012222</v>
      </c>
      <c r="I527">
        <v>9.0889819999999997</v>
      </c>
      <c r="J527">
        <v>49.842516000000003</v>
      </c>
      <c r="K527">
        <v>380.3384549999999</v>
      </c>
      <c r="L527">
        <v>5215.1222390000103</v>
      </c>
      <c r="M527">
        <v>158.31088199999999</v>
      </c>
      <c r="N527">
        <v>629.73785399999986</v>
      </c>
      <c r="O527">
        <v>1091.6627170000011</v>
      </c>
      <c r="P527">
        <v>1600.034371</v>
      </c>
      <c r="Q527">
        <v>2021.900673000001</v>
      </c>
      <c r="R527">
        <v>3.012222</v>
      </c>
      <c r="S527">
        <v>2.2863259999999999</v>
      </c>
      <c r="T527">
        <v>9.5116420000000002</v>
      </c>
      <c r="U527">
        <v>9.1453039999999994</v>
      </c>
      <c r="V527">
        <v>131.802423</v>
      </c>
      <c r="W527" t="s">
        <v>152</v>
      </c>
      <c r="X527" t="s">
        <v>310</v>
      </c>
      <c r="Y527" t="s">
        <v>154</v>
      </c>
      <c r="Z527" t="s">
        <v>155</v>
      </c>
      <c r="AA527" t="s">
        <v>156</v>
      </c>
      <c r="AB527" t="s">
        <v>157</v>
      </c>
      <c r="AC527" t="s">
        <v>311</v>
      </c>
      <c r="AD527" t="s">
        <v>159</v>
      </c>
      <c r="AE527" t="s">
        <v>160</v>
      </c>
      <c r="AF527" t="s">
        <v>162</v>
      </c>
      <c r="AG527" t="s">
        <v>163</v>
      </c>
      <c r="AH527" t="s">
        <v>164</v>
      </c>
      <c r="AI527" t="s">
        <v>312</v>
      </c>
      <c r="AJ527" t="s">
        <v>165</v>
      </c>
      <c r="AK527" t="s">
        <v>166</v>
      </c>
      <c r="AL527" t="s">
        <v>167</v>
      </c>
      <c r="AM527" t="s">
        <v>168</v>
      </c>
      <c r="AN527" t="s">
        <v>169</v>
      </c>
      <c r="AO527" t="s">
        <v>170</v>
      </c>
      <c r="AP527">
        <v>40.627149000000003</v>
      </c>
      <c r="AQ527">
        <v>46.311110000000014</v>
      </c>
      <c r="AR527">
        <v>22.508257</v>
      </c>
      <c r="AS527">
        <v>0</v>
      </c>
      <c r="AT527">
        <v>67.074878000000012</v>
      </c>
      <c r="AU527">
        <v>41.282034000000003</v>
      </c>
      <c r="AV527">
        <v>26.670634</v>
      </c>
      <c r="AW527">
        <v>145.49491300000011</v>
      </c>
      <c r="AX527">
        <v>4.228021</v>
      </c>
      <c r="AY527">
        <v>0.26507999999999998</v>
      </c>
      <c r="AZ527">
        <v>7.8675379999999997</v>
      </c>
      <c r="BA527">
        <v>5080.5655610000058</v>
      </c>
      <c r="BB527">
        <v>106.12988199999999</v>
      </c>
      <c r="BC527">
        <v>4.1434689999999996</v>
      </c>
      <c r="BD527">
        <v>1.7335290000000001</v>
      </c>
      <c r="BE527">
        <v>15.782226</v>
      </c>
      <c r="BF527">
        <v>11.250676</v>
      </c>
      <c r="BG527">
        <v>25.205265000000001</v>
      </c>
      <c r="BH527">
        <v>10.264192</v>
      </c>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row>
    <row r="528">
      <c r="A528" t="s">
        <v>405</v>
      </c>
      <c r="B528">
        <v>2010</v>
      </c>
      <c r="C528" t="s">
        <v>413</v>
      </c>
      <c r="D528">
        <v>168</v>
      </c>
      <c r="E528" t="s">
        <v>62</v>
      </c>
      <c r="F528" t="s">
        <v>195</v>
      </c>
      <c r="G528" t="s">
        <v>214</v>
      </c>
      <c r="H528">
        <v>869.00701600000036</v>
      </c>
      <c r="I528">
        <v>2189.7775569999999</v>
      </c>
      <c r="J528">
        <v>3951.684190999998</v>
      </c>
      <c r="K528">
        <v>8260.9445720000003</v>
      </c>
      <c r="L528">
        <v>8774.7044409999908</v>
      </c>
      <c r="M528">
        <v>1147.1026409999999</v>
      </c>
      <c r="N528">
        <v>1741.7724040000021</v>
      </c>
      <c r="O528">
        <v>1496.838325999998</v>
      </c>
      <c r="P528">
        <v>1059.4153329999999</v>
      </c>
      <c r="Q528">
        <v>656.51618400000007</v>
      </c>
      <c r="R528">
        <v>622.37777900000003</v>
      </c>
      <c r="S528">
        <v>1422.7673919999991</v>
      </c>
      <c r="T528">
        <v>2462.9080560000011</v>
      </c>
      <c r="U528">
        <v>4630.227507000006</v>
      </c>
      <c r="V528">
        <v>8806.1921549999934</v>
      </c>
      <c r="W528" t="s">
        <v>152</v>
      </c>
      <c r="X528" t="s">
        <v>310</v>
      </c>
      <c r="Y528" t="s">
        <v>154</v>
      </c>
      <c r="Z528" t="s">
        <v>155</v>
      </c>
      <c r="AA528" t="s">
        <v>156</v>
      </c>
      <c r="AB528" t="s">
        <v>157</v>
      </c>
      <c r="AC528" t="s">
        <v>311</v>
      </c>
      <c r="AD528" t="s">
        <v>159</v>
      </c>
      <c r="AE528" t="s">
        <v>160</v>
      </c>
      <c r="AF528" t="s">
        <v>162</v>
      </c>
      <c r="AG528" t="s">
        <v>163</v>
      </c>
      <c r="AH528" t="s">
        <v>164</v>
      </c>
      <c r="AI528" t="s">
        <v>312</v>
      </c>
      <c r="AJ528" t="s">
        <v>165</v>
      </c>
      <c r="AK528" t="s">
        <v>166</v>
      </c>
      <c r="AL528" t="s">
        <v>167</v>
      </c>
      <c r="AM528" t="s">
        <v>168</v>
      </c>
      <c r="AN528" t="s">
        <v>169</v>
      </c>
      <c r="AO528" t="s">
        <v>170</v>
      </c>
      <c r="AP528">
        <v>1423.7043220000021</v>
      </c>
      <c r="AQ528">
        <v>3226.4515460000021</v>
      </c>
      <c r="AR528">
        <v>2492.335138999998</v>
      </c>
      <c r="AS528">
        <v>706.70375500000011</v>
      </c>
      <c r="AT528">
        <v>1379.1375079999989</v>
      </c>
      <c r="AU528">
        <v>913.42763400000013</v>
      </c>
      <c r="AV528">
        <v>1102.069564000001</v>
      </c>
      <c r="AW528">
        <v>3397.9979380000041</v>
      </c>
      <c r="AX528">
        <v>411.05944600000038</v>
      </c>
      <c r="AY528">
        <v>165.25277099999991</v>
      </c>
      <c r="AZ528">
        <v>312.18469700000003</v>
      </c>
      <c r="BA528">
        <v>1774.0321400000009</v>
      </c>
      <c r="BB528">
        <v>686.79221799999937</v>
      </c>
      <c r="BC528">
        <v>185.90943899999999</v>
      </c>
      <c r="BD528">
        <v>1233.2891950000001</v>
      </c>
      <c r="BE528">
        <v>713.5619880000005</v>
      </c>
      <c r="BF528">
        <v>1653.3822569999991</v>
      </c>
      <c r="BG528">
        <v>582.88812899999994</v>
      </c>
      <c r="BH528">
        <v>1685.9380909999979</v>
      </c>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row>
    <row r="529">
      <c r="A529" t="s">
        <v>405</v>
      </c>
      <c r="B529">
        <v>2010</v>
      </c>
      <c r="C529" t="s">
        <v>413</v>
      </c>
      <c r="D529">
        <v>169</v>
      </c>
      <c r="E529" t="s">
        <v>62</v>
      </c>
      <c r="F529" t="s">
        <v>196</v>
      </c>
      <c r="G529" t="s">
        <v>214</v>
      </c>
      <c r="H529">
        <v>117.145748</v>
      </c>
      <c r="I529">
        <v>237.22273300000001</v>
      </c>
      <c r="J529">
        <v>205.4683409999999</v>
      </c>
      <c r="K529">
        <v>175.822191</v>
      </c>
      <c r="L529">
        <v>128.25667899999999</v>
      </c>
      <c r="M529">
        <v>29.99650500000001</v>
      </c>
      <c r="N529">
        <v>39.26906300000001</v>
      </c>
      <c r="O529">
        <v>30.709782999999991</v>
      </c>
      <c r="P529">
        <v>23.027611</v>
      </c>
      <c r="Q529">
        <v>2.1857829999999998</v>
      </c>
      <c r="R529">
        <v>108.79461999999999</v>
      </c>
      <c r="S529">
        <v>163.925468</v>
      </c>
      <c r="T529">
        <v>140.26360199999999</v>
      </c>
      <c r="U529">
        <v>181.78987599999991</v>
      </c>
      <c r="V529">
        <v>143.95338100000001</v>
      </c>
      <c r="W529" t="s">
        <v>152</v>
      </c>
      <c r="X529" t="s">
        <v>310</v>
      </c>
      <c r="Y529" t="s">
        <v>154</v>
      </c>
      <c r="Z529" t="s">
        <v>155</v>
      </c>
      <c r="AA529" t="s">
        <v>156</v>
      </c>
      <c r="AB529" t="s">
        <v>157</v>
      </c>
      <c r="AC529" t="s">
        <v>311</v>
      </c>
      <c r="AD529" t="s">
        <v>159</v>
      </c>
      <c r="AE529" t="s">
        <v>160</v>
      </c>
      <c r="AF529" t="s">
        <v>162</v>
      </c>
      <c r="AG529" t="s">
        <v>163</v>
      </c>
      <c r="AH529" t="s">
        <v>164</v>
      </c>
      <c r="AI529" t="s">
        <v>312</v>
      </c>
      <c r="AJ529" t="s">
        <v>165</v>
      </c>
      <c r="AK529" t="s">
        <v>166</v>
      </c>
      <c r="AL529" t="s">
        <v>167</v>
      </c>
      <c r="AM529" t="s">
        <v>168</v>
      </c>
      <c r="AN529" t="s">
        <v>169</v>
      </c>
      <c r="AO529" t="s">
        <v>170</v>
      </c>
      <c r="AP529">
        <v>0.77415999999999996</v>
      </c>
      <c r="AQ529">
        <v>99.667281000000003</v>
      </c>
      <c r="AR529">
        <v>204.63379800000001</v>
      </c>
      <c r="AS529">
        <v>15.083273999999999</v>
      </c>
      <c r="AT529">
        <v>4.3113450000000002</v>
      </c>
      <c r="AU529">
        <v>7.4561149999999996</v>
      </c>
      <c r="AV529">
        <v>23.776425</v>
      </c>
      <c r="AW529">
        <v>26.671430000000001</v>
      </c>
      <c r="AX529">
        <v>7.5381660000000004</v>
      </c>
      <c r="AY529">
        <v>53.943543000000012</v>
      </c>
      <c r="AZ529">
        <v>5.4680060000000008</v>
      </c>
      <c r="BA529">
        <v>7.5703030000000009</v>
      </c>
      <c r="BB529">
        <v>7.3449859999999996</v>
      </c>
      <c r="BC529">
        <v>62.493571000000003</v>
      </c>
      <c r="BD529">
        <v>42.070932999999997</v>
      </c>
      <c r="BE529">
        <v>0</v>
      </c>
      <c r="BF529">
        <v>261.01113800000002</v>
      </c>
      <c r="BG529">
        <v>26.323682999999999</v>
      </c>
      <c r="BH529">
        <v>7.7775350000000003</v>
      </c>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row>
    <row r="530">
      <c r="A530" t="s">
        <v>405</v>
      </c>
      <c r="B530">
        <v>2010</v>
      </c>
      <c r="C530" t="s">
        <v>413</v>
      </c>
      <c r="D530">
        <v>170</v>
      </c>
      <c r="E530" t="s">
        <v>62</v>
      </c>
      <c r="F530" t="s">
        <v>197</v>
      </c>
      <c r="G530" t="s">
        <v>214</v>
      </c>
      <c r="H530">
        <v>0.94510000000000005</v>
      </c>
      <c r="I530">
        <v>0</v>
      </c>
      <c r="J530">
        <v>24.568534</v>
      </c>
      <c r="K530">
        <v>30.430866000000002</v>
      </c>
      <c r="L530">
        <v>55.881678000000001</v>
      </c>
      <c r="M530">
        <v>14.044140000000001</v>
      </c>
      <c r="N530">
        <v>3.510548</v>
      </c>
      <c r="O530">
        <v>0</v>
      </c>
      <c r="P530">
        <v>0.95605499999999999</v>
      </c>
      <c r="Q530">
        <v>0</v>
      </c>
      <c r="R530">
        <v>0</v>
      </c>
      <c r="S530">
        <v>0.94510000000000005</v>
      </c>
      <c r="T530">
        <v>10.011229999999999</v>
      </c>
      <c r="U530">
        <v>24.121586000000001</v>
      </c>
      <c r="V530">
        <v>58.237519000000013</v>
      </c>
      <c r="W530" t="s">
        <v>152</v>
      </c>
      <c r="X530" t="s">
        <v>310</v>
      </c>
      <c r="Y530" t="s">
        <v>154</v>
      </c>
      <c r="Z530" t="s">
        <v>155</v>
      </c>
      <c r="AA530" t="s">
        <v>156</v>
      </c>
      <c r="AB530" t="s">
        <v>157</v>
      </c>
      <c r="AC530" t="s">
        <v>311</v>
      </c>
      <c r="AD530" t="s">
        <v>159</v>
      </c>
      <c r="AE530" t="s">
        <v>160</v>
      </c>
      <c r="AF530" t="s">
        <v>162</v>
      </c>
      <c r="AG530" t="s">
        <v>163</v>
      </c>
      <c r="AH530" t="s">
        <v>164</v>
      </c>
      <c r="AI530" t="s">
        <v>312</v>
      </c>
      <c r="AJ530" t="s">
        <v>165</v>
      </c>
      <c r="AK530" t="s">
        <v>166</v>
      </c>
      <c r="AL530" t="s">
        <v>167</v>
      </c>
      <c r="AM530" t="s">
        <v>168</v>
      </c>
      <c r="AN530" t="s">
        <v>169</v>
      </c>
      <c r="AO530" t="s">
        <v>170</v>
      </c>
      <c r="AP530">
        <v>0</v>
      </c>
      <c r="AQ530">
        <v>24.733706000000002</v>
      </c>
      <c r="AR530">
        <v>0</v>
      </c>
      <c r="AS530">
        <v>0</v>
      </c>
      <c r="AT530">
        <v>0</v>
      </c>
      <c r="AU530">
        <v>0</v>
      </c>
      <c r="AV530">
        <v>5.3864229999999997</v>
      </c>
      <c r="AW530">
        <v>63.356324000000001</v>
      </c>
      <c r="AX530">
        <v>0</v>
      </c>
      <c r="AY530">
        <v>0</v>
      </c>
      <c r="AZ530">
        <v>5.3668870000000002</v>
      </c>
      <c r="BA530">
        <v>0</v>
      </c>
      <c r="BB530">
        <v>4.4594279999999999</v>
      </c>
      <c r="BC530">
        <v>0.94510000000000005</v>
      </c>
      <c r="BD530">
        <v>7.5783100000000001</v>
      </c>
      <c r="BE530">
        <v>0</v>
      </c>
      <c r="BF530">
        <v>0</v>
      </c>
      <c r="BG530">
        <v>0</v>
      </c>
      <c r="BH530">
        <v>0</v>
      </c>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row>
    <row r="531">
      <c r="A531" t="s">
        <v>405</v>
      </c>
      <c r="B531">
        <v>2010</v>
      </c>
      <c r="C531" t="s">
        <v>413</v>
      </c>
      <c r="D531">
        <v>171</v>
      </c>
      <c r="E531" t="s">
        <v>62</v>
      </c>
      <c r="F531" t="s">
        <v>198</v>
      </c>
      <c r="G531" t="s">
        <v>214</v>
      </c>
      <c r="H531">
        <v>7.9594860000000001</v>
      </c>
      <c r="I531">
        <v>8.3005700000000004</v>
      </c>
      <c r="J531">
        <v>10.618015</v>
      </c>
      <c r="K531">
        <v>8.0711440000000003</v>
      </c>
      <c r="L531">
        <v>8.4600910000000002</v>
      </c>
      <c r="M531">
        <v>2.5471439999999999</v>
      </c>
      <c r="N531">
        <v>0</v>
      </c>
      <c r="O531">
        <v>0</v>
      </c>
      <c r="P531">
        <v>0</v>
      </c>
      <c r="Q531">
        <v>0</v>
      </c>
      <c r="R531">
        <v>7.9594860000000001</v>
      </c>
      <c r="S531">
        <v>0</v>
      </c>
      <c r="T531">
        <v>18.918585</v>
      </c>
      <c r="U531">
        <v>0</v>
      </c>
      <c r="V531">
        <v>13.984090999999999</v>
      </c>
      <c r="W531" t="s">
        <v>152</v>
      </c>
      <c r="X531" t="s">
        <v>310</v>
      </c>
      <c r="Y531" t="s">
        <v>154</v>
      </c>
      <c r="Z531" t="s">
        <v>155</v>
      </c>
      <c r="AA531" t="s">
        <v>156</v>
      </c>
      <c r="AB531" t="s">
        <v>157</v>
      </c>
      <c r="AC531" t="s">
        <v>311</v>
      </c>
      <c r="AD531" t="s">
        <v>159</v>
      </c>
      <c r="AE531" t="s">
        <v>160</v>
      </c>
      <c r="AF531" t="s">
        <v>162</v>
      </c>
      <c r="AG531" t="s">
        <v>163</v>
      </c>
      <c r="AH531" t="s">
        <v>164</v>
      </c>
      <c r="AI531" t="s">
        <v>312</v>
      </c>
      <c r="AJ531" t="s">
        <v>165</v>
      </c>
      <c r="AK531" t="s">
        <v>166</v>
      </c>
      <c r="AL531" t="s">
        <v>167</v>
      </c>
      <c r="AM531" t="s">
        <v>168</v>
      </c>
      <c r="AN531" t="s">
        <v>169</v>
      </c>
      <c r="AO531" t="s">
        <v>170</v>
      </c>
      <c r="AP531">
        <v>0</v>
      </c>
      <c r="AQ531">
        <v>0</v>
      </c>
      <c r="AR531">
        <v>2.1473520000000001</v>
      </c>
      <c r="AS531">
        <v>0</v>
      </c>
      <c r="AT531">
        <v>0</v>
      </c>
      <c r="AU531">
        <v>4.9769759999999996</v>
      </c>
      <c r="AV531">
        <v>0</v>
      </c>
      <c r="AW531">
        <v>0</v>
      </c>
      <c r="AX531">
        <v>0</v>
      </c>
      <c r="AY531">
        <v>2.98251</v>
      </c>
      <c r="AZ531">
        <v>0</v>
      </c>
      <c r="BA531">
        <v>0</v>
      </c>
      <c r="BB531">
        <v>14.9148</v>
      </c>
      <c r="BC531">
        <v>2.2310829999999999</v>
      </c>
      <c r="BD531">
        <v>0</v>
      </c>
      <c r="BE531">
        <v>0</v>
      </c>
      <c r="BF531">
        <v>8.3005700000000004</v>
      </c>
      <c r="BG531">
        <v>0</v>
      </c>
      <c r="BH531">
        <v>7.8560150000000002</v>
      </c>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row>
    <row r="532">
      <c r="A532" t="s">
        <v>405</v>
      </c>
      <c r="B532">
        <v>2010</v>
      </c>
      <c r="C532" t="s">
        <v>413</v>
      </c>
      <c r="D532">
        <v>172</v>
      </c>
      <c r="E532" t="s">
        <v>62</v>
      </c>
      <c r="F532" t="s">
        <v>318</v>
      </c>
      <c r="G532" t="s">
        <v>214</v>
      </c>
      <c r="H532">
        <v>42.278232000000003</v>
      </c>
      <c r="I532">
        <v>42.204979000000002</v>
      </c>
      <c r="J532">
        <v>25.783752</v>
      </c>
      <c r="K532">
        <v>13.591969000000001</v>
      </c>
      <c r="L532">
        <v>0.50422999999999996</v>
      </c>
      <c r="M532">
        <v>5.1086369999999999</v>
      </c>
      <c r="N532">
        <v>0.30196000000000001</v>
      </c>
      <c r="O532">
        <v>0.50422999999999996</v>
      </c>
      <c r="P532">
        <v>0</v>
      </c>
      <c r="Q532">
        <v>0</v>
      </c>
      <c r="R532">
        <v>21.229649999999999</v>
      </c>
      <c r="S532">
        <v>51.658495000000002</v>
      </c>
      <c r="T532">
        <v>16.830252999999999</v>
      </c>
      <c r="U532">
        <v>25.570713999999999</v>
      </c>
      <c r="V532">
        <v>3.1592229999999999</v>
      </c>
      <c r="W532" t="s">
        <v>152</v>
      </c>
      <c r="X532" t="s">
        <v>310</v>
      </c>
      <c r="Y532" t="s">
        <v>154</v>
      </c>
      <c r="Z532" t="s">
        <v>155</v>
      </c>
      <c r="AA532" t="s">
        <v>156</v>
      </c>
      <c r="AB532" t="s">
        <v>157</v>
      </c>
      <c r="AC532" t="s">
        <v>311</v>
      </c>
      <c r="AD532" t="s">
        <v>159</v>
      </c>
      <c r="AE532" t="s">
        <v>160</v>
      </c>
      <c r="AF532" t="s">
        <v>162</v>
      </c>
      <c r="AG532" t="s">
        <v>163</v>
      </c>
      <c r="AH532" t="s">
        <v>164</v>
      </c>
      <c r="AI532" t="s">
        <v>312</v>
      </c>
      <c r="AJ532" t="s">
        <v>165</v>
      </c>
      <c r="AK532" t="s">
        <v>166</v>
      </c>
      <c r="AL532" t="s">
        <v>167</v>
      </c>
      <c r="AM532" t="s">
        <v>168</v>
      </c>
      <c r="AN532" t="s">
        <v>169</v>
      </c>
      <c r="AO532" t="s">
        <v>170</v>
      </c>
      <c r="AP532">
        <v>0</v>
      </c>
      <c r="AQ532">
        <v>0</v>
      </c>
      <c r="AR532">
        <v>24.431263999999999</v>
      </c>
      <c r="AS532">
        <v>0</v>
      </c>
      <c r="AT532">
        <v>4.0705410000000004</v>
      </c>
      <c r="AU532">
        <v>36.480553999999998</v>
      </c>
      <c r="AV532">
        <v>12.355446000000001</v>
      </c>
      <c r="AW532">
        <v>0</v>
      </c>
      <c r="AX532">
        <v>0</v>
      </c>
      <c r="AY532">
        <v>13.447202000000001</v>
      </c>
      <c r="AZ532">
        <v>0</v>
      </c>
      <c r="BA532">
        <v>0</v>
      </c>
      <c r="BB532">
        <v>1.110204</v>
      </c>
      <c r="BC532">
        <v>0.50364399999999998</v>
      </c>
      <c r="BD532">
        <v>8.582535</v>
      </c>
      <c r="BE532">
        <v>0</v>
      </c>
      <c r="BF532">
        <v>0</v>
      </c>
      <c r="BG532">
        <v>23.381772000000002</v>
      </c>
      <c r="BH532">
        <v>0</v>
      </c>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row>
    <row r="533">
      <c r="A533" t="s">
        <v>405</v>
      </c>
      <c r="B533">
        <v>2010</v>
      </c>
      <c r="C533" t="s">
        <v>413</v>
      </c>
      <c r="D533">
        <v>173</v>
      </c>
      <c r="E533" t="s">
        <v>62</v>
      </c>
      <c r="F533" t="s">
        <v>200</v>
      </c>
      <c r="G533" t="s">
        <v>214</v>
      </c>
      <c r="H533">
        <v>249.42474000000001</v>
      </c>
      <c r="I533">
        <v>369.32953499999991</v>
      </c>
      <c r="J533">
        <v>415.29719299999988</v>
      </c>
      <c r="K533">
        <v>269.3053220000001</v>
      </c>
      <c r="L533">
        <v>30.519757999999999</v>
      </c>
      <c r="M533">
        <v>48.953514999999989</v>
      </c>
      <c r="N533">
        <v>10.778890000000001</v>
      </c>
      <c r="O533">
        <v>3.8553540000000002</v>
      </c>
      <c r="P533">
        <v>0</v>
      </c>
      <c r="Q533">
        <v>0</v>
      </c>
      <c r="R533">
        <v>190.451776</v>
      </c>
      <c r="S533">
        <v>241.24942799999999</v>
      </c>
      <c r="T533">
        <v>356.54528499999998</v>
      </c>
      <c r="U533">
        <v>368.53246899999999</v>
      </c>
      <c r="V533">
        <v>113.50983100000001</v>
      </c>
      <c r="W533" t="s">
        <v>152</v>
      </c>
      <c r="X533" t="s">
        <v>310</v>
      </c>
      <c r="Y533" t="s">
        <v>154</v>
      </c>
      <c r="Z533" t="s">
        <v>155</v>
      </c>
      <c r="AA533" t="s">
        <v>156</v>
      </c>
      <c r="AB533" t="s">
        <v>157</v>
      </c>
      <c r="AC533" t="s">
        <v>311</v>
      </c>
      <c r="AD533" t="s">
        <v>159</v>
      </c>
      <c r="AE533" t="s">
        <v>160</v>
      </c>
      <c r="AF533" t="s">
        <v>162</v>
      </c>
      <c r="AG533" t="s">
        <v>163</v>
      </c>
      <c r="AH533" t="s">
        <v>164</v>
      </c>
      <c r="AI533" t="s">
        <v>312</v>
      </c>
      <c r="AJ533" t="s">
        <v>165</v>
      </c>
      <c r="AK533" t="s">
        <v>166</v>
      </c>
      <c r="AL533" t="s">
        <v>167</v>
      </c>
      <c r="AM533" t="s">
        <v>168</v>
      </c>
      <c r="AN533" t="s">
        <v>169</v>
      </c>
      <c r="AO533" t="s">
        <v>170</v>
      </c>
      <c r="AP533">
        <v>7.4400180000000002</v>
      </c>
      <c r="AQ533">
        <v>56.757708999999998</v>
      </c>
      <c r="AR533">
        <v>132.19575499999999</v>
      </c>
      <c r="AS533">
        <v>21.838052999999999</v>
      </c>
      <c r="AT533">
        <v>13.56847</v>
      </c>
      <c r="AU533">
        <v>520.28240199999982</v>
      </c>
      <c r="AV533">
        <v>212.42229499999999</v>
      </c>
      <c r="AW533">
        <v>19.832902000000001</v>
      </c>
      <c r="AX533">
        <v>46.477218000000001</v>
      </c>
      <c r="AY533">
        <v>34.415665999999987</v>
      </c>
      <c r="AZ533">
        <v>158.26602199999999</v>
      </c>
      <c r="BA533">
        <v>0</v>
      </c>
      <c r="BB533">
        <v>20.951177000000001</v>
      </c>
      <c r="BC533">
        <v>21.064433999999999</v>
      </c>
      <c r="BD533">
        <v>8.6638400000000004</v>
      </c>
      <c r="BE533">
        <v>0.34605799999999998</v>
      </c>
      <c r="BF533">
        <v>6.0073080000000001</v>
      </c>
      <c r="BG533">
        <v>47.149904999999997</v>
      </c>
      <c r="BH533">
        <v>6.1973159999999998</v>
      </c>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row>
    <row r="534">
      <c r="A534" t="s">
        <v>405</v>
      </c>
      <c r="B534">
        <v>2010</v>
      </c>
      <c r="C534" t="s">
        <v>413</v>
      </c>
      <c r="D534">
        <v>174</v>
      </c>
      <c r="E534" t="s">
        <v>62</v>
      </c>
      <c r="F534" t="s">
        <v>201</v>
      </c>
      <c r="G534" t="s">
        <v>214</v>
      </c>
      <c r="H534">
        <v>16.546289000000002</v>
      </c>
      <c r="I534">
        <v>85.414237000000014</v>
      </c>
      <c r="J534">
        <v>36.460977</v>
      </c>
      <c r="K534">
        <v>61.18788</v>
      </c>
      <c r="L534">
        <v>0</v>
      </c>
      <c r="M534">
        <v>5.4343579999999996</v>
      </c>
      <c r="N534">
        <v>0</v>
      </c>
      <c r="O534">
        <v>0</v>
      </c>
      <c r="P534">
        <v>0</v>
      </c>
      <c r="Q534">
        <v>0</v>
      </c>
      <c r="R534">
        <v>15.826164</v>
      </c>
      <c r="S534">
        <v>56.184876000000003</v>
      </c>
      <c r="T534">
        <v>53.955357999999997</v>
      </c>
      <c r="U534">
        <v>34.237068999999998</v>
      </c>
      <c r="V534">
        <v>33.971558000000002</v>
      </c>
      <c r="W534" t="s">
        <v>152</v>
      </c>
      <c r="X534" t="s">
        <v>310</v>
      </c>
      <c r="Y534" t="s">
        <v>154</v>
      </c>
      <c r="Z534" t="s">
        <v>155</v>
      </c>
      <c r="AA534" t="s">
        <v>156</v>
      </c>
      <c r="AB534" t="s">
        <v>157</v>
      </c>
      <c r="AC534" t="s">
        <v>311</v>
      </c>
      <c r="AD534" t="s">
        <v>159</v>
      </c>
      <c r="AE534" t="s">
        <v>160</v>
      </c>
      <c r="AF534" t="s">
        <v>162</v>
      </c>
      <c r="AG534" t="s">
        <v>163</v>
      </c>
      <c r="AH534" t="s">
        <v>164</v>
      </c>
      <c r="AI534" t="s">
        <v>312</v>
      </c>
      <c r="AJ534" t="s">
        <v>165</v>
      </c>
      <c r="AK534" t="s">
        <v>166</v>
      </c>
      <c r="AL534" t="s">
        <v>167</v>
      </c>
      <c r="AM534" t="s">
        <v>168</v>
      </c>
      <c r="AN534" t="s">
        <v>169</v>
      </c>
      <c r="AO534" t="s">
        <v>170</v>
      </c>
      <c r="AP534">
        <v>0</v>
      </c>
      <c r="AQ534">
        <v>32.821209000000003</v>
      </c>
      <c r="AR534">
        <v>15.369047999999999</v>
      </c>
      <c r="AS534">
        <v>10.919898</v>
      </c>
      <c r="AT534">
        <v>0</v>
      </c>
      <c r="AU534">
        <v>32.719541</v>
      </c>
      <c r="AV534">
        <v>39.041069999999998</v>
      </c>
      <c r="AW534">
        <v>0</v>
      </c>
      <c r="AX534">
        <v>15.932345</v>
      </c>
      <c r="AY534">
        <v>10.81968</v>
      </c>
      <c r="AZ534">
        <v>1.44025</v>
      </c>
      <c r="BA534">
        <v>3.9817239999999998</v>
      </c>
      <c r="BB534">
        <v>1.2627120000000001</v>
      </c>
      <c r="BC534">
        <v>2.5389240000000002</v>
      </c>
      <c r="BD534">
        <v>25.552254000000001</v>
      </c>
      <c r="BE534">
        <v>3.4237199999999999</v>
      </c>
      <c r="BF534">
        <v>0</v>
      </c>
      <c r="BG534">
        <v>3.7870080000000002</v>
      </c>
      <c r="BH534">
        <v>0</v>
      </c>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row>
    <row r="535">
      <c r="A535" t="s">
        <v>405</v>
      </c>
      <c r="B535">
        <v>2010</v>
      </c>
      <c r="C535" t="s">
        <v>413</v>
      </c>
      <c r="D535">
        <v>175</v>
      </c>
      <c r="E535" t="s">
        <v>62</v>
      </c>
      <c r="F535" t="s">
        <v>319</v>
      </c>
      <c r="G535" t="s">
        <v>214</v>
      </c>
      <c r="H535">
        <v>13569.806043000041</v>
      </c>
      <c r="I535">
        <v>11825.48762200001</v>
      </c>
      <c r="J535">
        <v>9999.6501729999782</v>
      </c>
      <c r="K535">
        <v>5504.7969590000012</v>
      </c>
      <c r="L535">
        <v>751.71629200000029</v>
      </c>
      <c r="M535">
        <v>1245.606061000002</v>
      </c>
      <c r="N535">
        <v>200.81072800000001</v>
      </c>
      <c r="O535">
        <v>46.375419000000008</v>
      </c>
      <c r="P535">
        <v>3.8842690000000002</v>
      </c>
      <c r="Q535">
        <v>0</v>
      </c>
      <c r="R535">
        <v>11256.480079000001</v>
      </c>
      <c r="S535">
        <v>10194.409096999991</v>
      </c>
      <c r="T535">
        <v>9023.8520849999895</v>
      </c>
      <c r="U535">
        <v>6820.2529860000004</v>
      </c>
      <c r="V535">
        <v>2859.7863649999972</v>
      </c>
      <c r="W535" t="s">
        <v>152</v>
      </c>
      <c r="X535" t="s">
        <v>310</v>
      </c>
      <c r="Y535" t="s">
        <v>154</v>
      </c>
      <c r="Z535" t="s">
        <v>155</v>
      </c>
      <c r="AA535" t="s">
        <v>156</v>
      </c>
      <c r="AB535" t="s">
        <v>157</v>
      </c>
      <c r="AC535" t="s">
        <v>311</v>
      </c>
      <c r="AD535" t="s">
        <v>159</v>
      </c>
      <c r="AE535" t="s">
        <v>160</v>
      </c>
      <c r="AF535" t="s">
        <v>162</v>
      </c>
      <c r="AG535" t="s">
        <v>163</v>
      </c>
      <c r="AH535" t="s">
        <v>164</v>
      </c>
      <c r="AI535" t="s">
        <v>312</v>
      </c>
      <c r="AJ535" t="s">
        <v>165</v>
      </c>
      <c r="AK535" t="s">
        <v>166</v>
      </c>
      <c r="AL535" t="s">
        <v>167</v>
      </c>
      <c r="AM535" t="s">
        <v>168</v>
      </c>
      <c r="AN535" t="s">
        <v>169</v>
      </c>
      <c r="AO535" t="s">
        <v>170</v>
      </c>
      <c r="AP535">
        <v>1706.823432000001</v>
      </c>
      <c r="AQ535">
        <v>2019.758549000001</v>
      </c>
      <c r="AR535">
        <v>5891.7342110000018</v>
      </c>
      <c r="AS535">
        <v>2162.6763910000009</v>
      </c>
      <c r="AT535">
        <v>2758.4471829999989</v>
      </c>
      <c r="AU535">
        <v>2373.62039</v>
      </c>
      <c r="AV535">
        <v>1995.7515820000019</v>
      </c>
      <c r="AW535">
        <v>3553.439156000004</v>
      </c>
      <c r="AX535">
        <v>1315.3446109999991</v>
      </c>
      <c r="AY535">
        <v>871.43603600000085</v>
      </c>
      <c r="AZ535">
        <v>526.80681400000037</v>
      </c>
      <c r="BA535">
        <v>121.610523</v>
      </c>
      <c r="BB535">
        <v>637.50936500000046</v>
      </c>
      <c r="BC535">
        <v>1433.563157000001</v>
      </c>
      <c r="BD535">
        <v>4529.074761000008</v>
      </c>
      <c r="BE535">
        <v>1424.2094810000001</v>
      </c>
      <c r="BF535">
        <v>2919.6664439999959</v>
      </c>
      <c r="BG535">
        <v>2036.318231000002</v>
      </c>
      <c r="BH535">
        <v>3373.6667719999991</v>
      </c>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row>
    <row r="536">
      <c r="A536" t="s">
        <v>405</v>
      </c>
      <c r="B536">
        <v>2010</v>
      </c>
      <c r="C536" t="s">
        <v>413</v>
      </c>
      <c r="D536">
        <v>176</v>
      </c>
      <c r="E536" t="s">
        <v>62</v>
      </c>
      <c r="F536" t="s">
        <v>203</v>
      </c>
      <c r="G536" t="s">
        <v>214</v>
      </c>
      <c r="H536">
        <v>27.658778999999999</v>
      </c>
      <c r="I536">
        <v>21.709551999999999</v>
      </c>
      <c r="J536">
        <v>23.637803999999999</v>
      </c>
      <c r="K536">
        <v>34.242398999999999</v>
      </c>
      <c r="L536">
        <v>0</v>
      </c>
      <c r="M536">
        <v>0</v>
      </c>
      <c r="N536">
        <v>0</v>
      </c>
      <c r="O536">
        <v>0</v>
      </c>
      <c r="P536">
        <v>0</v>
      </c>
      <c r="Q536">
        <v>0</v>
      </c>
      <c r="R536">
        <v>19.814191000000001</v>
      </c>
      <c r="S536">
        <v>29.55414</v>
      </c>
      <c r="T536">
        <v>18.210415999999999</v>
      </c>
      <c r="U536">
        <v>5.4273879999999997</v>
      </c>
      <c r="V536">
        <v>34.242398999999999</v>
      </c>
      <c r="W536" t="s">
        <v>152</v>
      </c>
      <c r="X536" t="s">
        <v>310</v>
      </c>
      <c r="Y536" t="s">
        <v>154</v>
      </c>
      <c r="Z536" t="s">
        <v>155</v>
      </c>
      <c r="AA536" t="s">
        <v>156</v>
      </c>
      <c r="AB536" t="s">
        <v>157</v>
      </c>
      <c r="AC536" t="s">
        <v>311</v>
      </c>
      <c r="AD536" t="s">
        <v>159</v>
      </c>
      <c r="AE536" t="s">
        <v>160</v>
      </c>
      <c r="AF536" t="s">
        <v>162</v>
      </c>
      <c r="AG536" t="s">
        <v>163</v>
      </c>
      <c r="AH536" t="s">
        <v>164</v>
      </c>
      <c r="AI536" t="s">
        <v>312</v>
      </c>
      <c r="AJ536" t="s">
        <v>165</v>
      </c>
      <c r="AK536" t="s">
        <v>166</v>
      </c>
      <c r="AL536" t="s">
        <v>167</v>
      </c>
      <c r="AM536" t="s">
        <v>168</v>
      </c>
      <c r="AN536" t="s">
        <v>169</v>
      </c>
      <c r="AO536" t="s">
        <v>170</v>
      </c>
      <c r="AP536">
        <v>0</v>
      </c>
      <c r="AQ536">
        <v>7.3556400000000002</v>
      </c>
      <c r="AR536">
        <v>0</v>
      </c>
      <c r="AS536">
        <v>0</v>
      </c>
      <c r="AT536">
        <v>80.716364999999996</v>
      </c>
      <c r="AU536">
        <v>5.6893279999999997</v>
      </c>
      <c r="AV536">
        <v>0</v>
      </c>
      <c r="AW536">
        <v>0</v>
      </c>
      <c r="AX536">
        <v>13.487201000000001</v>
      </c>
      <c r="AY536">
        <v>0</v>
      </c>
      <c r="AZ536">
        <v>0</v>
      </c>
      <c r="BA536">
        <v>0</v>
      </c>
      <c r="BB536">
        <v>0</v>
      </c>
      <c r="BC536">
        <v>0</v>
      </c>
      <c r="BD536">
        <v>0</v>
      </c>
      <c r="BE536">
        <v>0</v>
      </c>
      <c r="BF536">
        <v>0</v>
      </c>
      <c r="BG536">
        <v>0</v>
      </c>
      <c r="BH536">
        <v>0</v>
      </c>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row>
    <row r="537">
      <c r="A537" t="s">
        <v>405</v>
      </c>
      <c r="B537">
        <v>2010</v>
      </c>
      <c r="C537" t="s">
        <v>413</v>
      </c>
      <c r="D537">
        <v>177</v>
      </c>
      <c r="E537" t="s">
        <v>62</v>
      </c>
      <c r="F537" t="s">
        <v>204</v>
      </c>
      <c r="G537" t="s">
        <v>214</v>
      </c>
      <c r="H537">
        <v>22.767181000000001</v>
      </c>
      <c r="I537">
        <v>110.255692</v>
      </c>
      <c r="J537">
        <v>109.37979199999999</v>
      </c>
      <c r="K537">
        <v>13.362177000000001</v>
      </c>
      <c r="L537">
        <v>0.89263800000000004</v>
      </c>
      <c r="M537">
        <v>1.571682</v>
      </c>
      <c r="N537">
        <v>0.89263800000000004</v>
      </c>
      <c r="O537">
        <v>0</v>
      </c>
      <c r="P537">
        <v>0</v>
      </c>
      <c r="Q537">
        <v>0</v>
      </c>
      <c r="R537">
        <v>19.463536000000001</v>
      </c>
      <c r="S537">
        <v>82.271570000000011</v>
      </c>
      <c r="T537">
        <v>85.96394500000001</v>
      </c>
      <c r="U537">
        <v>58.353027000000012</v>
      </c>
      <c r="V537">
        <v>8.1410820000000008</v>
      </c>
      <c r="W537" t="s">
        <v>152</v>
      </c>
      <c r="X537" t="s">
        <v>310</v>
      </c>
      <c r="Y537" t="s">
        <v>154</v>
      </c>
      <c r="Z537" t="s">
        <v>155</v>
      </c>
      <c r="AA537" t="s">
        <v>156</v>
      </c>
      <c r="AB537" t="s">
        <v>157</v>
      </c>
      <c r="AC537" t="s">
        <v>311</v>
      </c>
      <c r="AD537" t="s">
        <v>159</v>
      </c>
      <c r="AE537" t="s">
        <v>160</v>
      </c>
      <c r="AF537" t="s">
        <v>162</v>
      </c>
      <c r="AG537" t="s">
        <v>163</v>
      </c>
      <c r="AH537" t="s">
        <v>164</v>
      </c>
      <c r="AI537" t="s">
        <v>312</v>
      </c>
      <c r="AJ537" t="s">
        <v>165</v>
      </c>
      <c r="AK537" t="s">
        <v>166</v>
      </c>
      <c r="AL537" t="s">
        <v>167</v>
      </c>
      <c r="AM537" t="s">
        <v>168</v>
      </c>
      <c r="AN537" t="s">
        <v>169</v>
      </c>
      <c r="AO537" t="s">
        <v>170</v>
      </c>
      <c r="AP537">
        <v>0</v>
      </c>
      <c r="AQ537">
        <v>0</v>
      </c>
      <c r="AR537">
        <v>10.541957999999999</v>
      </c>
      <c r="AS537">
        <v>0</v>
      </c>
      <c r="AT537">
        <v>8.1410820000000008</v>
      </c>
      <c r="AU537">
        <v>0</v>
      </c>
      <c r="AV537">
        <v>209.049879</v>
      </c>
      <c r="AW537">
        <v>0</v>
      </c>
      <c r="AX537">
        <v>0</v>
      </c>
      <c r="AY537">
        <v>0</v>
      </c>
      <c r="AZ537">
        <v>0</v>
      </c>
      <c r="BA537">
        <v>0</v>
      </c>
      <c r="BB537">
        <v>0</v>
      </c>
      <c r="BC537">
        <v>0.89263800000000004</v>
      </c>
      <c r="BD537">
        <v>0</v>
      </c>
      <c r="BE537">
        <v>0</v>
      </c>
      <c r="BF537">
        <v>0</v>
      </c>
      <c r="BG537">
        <v>28.031922999999999</v>
      </c>
      <c r="BH537">
        <v>0</v>
      </c>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row>
    <row r="538">
      <c r="A538" t="s">
        <v>405</v>
      </c>
      <c r="B538">
        <v>2010</v>
      </c>
      <c r="C538" t="s">
        <v>413</v>
      </c>
      <c r="D538">
        <v>178</v>
      </c>
      <c r="E538" t="s">
        <v>62</v>
      </c>
      <c r="F538" t="s">
        <v>205</v>
      </c>
      <c r="G538" t="s">
        <v>214</v>
      </c>
      <c r="H538">
        <v>92.761210000000005</v>
      </c>
      <c r="I538">
        <v>146.1811580000001</v>
      </c>
      <c r="J538">
        <v>168.45573200000001</v>
      </c>
      <c r="K538">
        <v>281.70416699999998</v>
      </c>
      <c r="L538">
        <v>69.522075000000015</v>
      </c>
      <c r="M538">
        <v>9.6118230000000011</v>
      </c>
      <c r="N538">
        <v>32.072844000000003</v>
      </c>
      <c r="O538">
        <v>14.221238</v>
      </c>
      <c r="P538">
        <v>0</v>
      </c>
      <c r="Q538">
        <v>0</v>
      </c>
      <c r="R538">
        <v>84.593464999999995</v>
      </c>
      <c r="S538">
        <v>118.245546</v>
      </c>
      <c r="T538">
        <v>147.34479400000001</v>
      </c>
      <c r="U538">
        <v>186.51943</v>
      </c>
      <c r="V538">
        <v>166.01520199999999</v>
      </c>
      <c r="W538" t="s">
        <v>152</v>
      </c>
      <c r="X538" t="s">
        <v>310</v>
      </c>
      <c r="Y538" t="s">
        <v>154</v>
      </c>
      <c r="Z538" t="s">
        <v>155</v>
      </c>
      <c r="AA538" t="s">
        <v>156</v>
      </c>
      <c r="AB538" t="s">
        <v>157</v>
      </c>
      <c r="AC538" t="s">
        <v>311</v>
      </c>
      <c r="AD538" t="s">
        <v>159</v>
      </c>
      <c r="AE538" t="s">
        <v>160</v>
      </c>
      <c r="AF538" t="s">
        <v>162</v>
      </c>
      <c r="AG538" t="s">
        <v>163</v>
      </c>
      <c r="AH538" t="s">
        <v>164</v>
      </c>
      <c r="AI538" t="s">
        <v>312</v>
      </c>
      <c r="AJ538" t="s">
        <v>165</v>
      </c>
      <c r="AK538" t="s">
        <v>166</v>
      </c>
      <c r="AL538" t="s">
        <v>167</v>
      </c>
      <c r="AM538" t="s">
        <v>168</v>
      </c>
      <c r="AN538" t="s">
        <v>169</v>
      </c>
      <c r="AO538" t="s">
        <v>170</v>
      </c>
      <c r="AP538">
        <v>0</v>
      </c>
      <c r="AQ538">
        <v>0</v>
      </c>
      <c r="AR538">
        <v>0</v>
      </c>
      <c r="AS538">
        <v>112.553282</v>
      </c>
      <c r="AT538">
        <v>0</v>
      </c>
      <c r="AU538">
        <v>5.8955500000000001</v>
      </c>
      <c r="AV538">
        <v>49.915790000000001</v>
      </c>
      <c r="AW538">
        <v>89.926940000000002</v>
      </c>
      <c r="AX538">
        <v>1.2382439999999999</v>
      </c>
      <c r="AY538">
        <v>0</v>
      </c>
      <c r="AZ538">
        <v>0</v>
      </c>
      <c r="BA538">
        <v>11.828236</v>
      </c>
      <c r="BB538">
        <v>136.12663900000001</v>
      </c>
      <c r="BC538">
        <v>0</v>
      </c>
      <c r="BD538">
        <v>12.863875</v>
      </c>
      <c r="BE538">
        <v>177.369654</v>
      </c>
      <c r="BF538">
        <v>52.735904000000012</v>
      </c>
      <c r="BG538">
        <v>64.361480000000014</v>
      </c>
      <c r="BH538">
        <v>43.808748000000001</v>
      </c>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row>
    <row r="539">
      <c r="A539" t="s">
        <v>405</v>
      </c>
      <c r="B539">
        <v>2010</v>
      </c>
      <c r="C539" t="s">
        <v>413</v>
      </c>
      <c r="D539">
        <v>179</v>
      </c>
      <c r="E539" t="s">
        <v>62</v>
      </c>
      <c r="F539" t="s">
        <v>320</v>
      </c>
      <c r="G539" t="s">
        <v>214</v>
      </c>
      <c r="H539">
        <v>56.635634000000003</v>
      </c>
      <c r="I539">
        <v>31.464821000000001</v>
      </c>
      <c r="J539">
        <v>54.377267000000003</v>
      </c>
      <c r="K539">
        <v>51.899712000000008</v>
      </c>
      <c r="L539">
        <v>20.765395999999999</v>
      </c>
      <c r="M539">
        <v>15.946816999999999</v>
      </c>
      <c r="N539">
        <v>8.5170260000000013</v>
      </c>
      <c r="O539">
        <v>1.638296</v>
      </c>
      <c r="P539">
        <v>0</v>
      </c>
      <c r="Q539">
        <v>0</v>
      </c>
      <c r="R539">
        <v>42.569437999999998</v>
      </c>
      <c r="S539">
        <v>31.720005</v>
      </c>
      <c r="T539">
        <v>43.919206000000003</v>
      </c>
      <c r="U539">
        <v>50.564597999999997</v>
      </c>
      <c r="V539">
        <v>20.267444000000001</v>
      </c>
      <c r="W539" t="s">
        <v>152</v>
      </c>
      <c r="X539" t="s">
        <v>310</v>
      </c>
      <c r="Y539" t="s">
        <v>154</v>
      </c>
      <c r="Z539" t="s">
        <v>155</v>
      </c>
      <c r="AA539" t="s">
        <v>156</v>
      </c>
      <c r="AB539" t="s">
        <v>157</v>
      </c>
      <c r="AC539" t="s">
        <v>311</v>
      </c>
      <c r="AD539" t="s">
        <v>159</v>
      </c>
      <c r="AE539" t="s">
        <v>160</v>
      </c>
      <c r="AF539" t="s">
        <v>162</v>
      </c>
      <c r="AG539" t="s">
        <v>163</v>
      </c>
      <c r="AH539" t="s">
        <v>164</v>
      </c>
      <c r="AI539" t="s">
        <v>312</v>
      </c>
      <c r="AJ539" t="s">
        <v>165</v>
      </c>
      <c r="AK539" t="s">
        <v>166</v>
      </c>
      <c r="AL539" t="s">
        <v>167</v>
      </c>
      <c r="AM539" t="s">
        <v>168</v>
      </c>
      <c r="AN539" t="s">
        <v>169</v>
      </c>
      <c r="AO539" t="s">
        <v>170</v>
      </c>
      <c r="AP539">
        <v>0</v>
      </c>
      <c r="AQ539">
        <v>59.096291999999998</v>
      </c>
      <c r="AR539">
        <v>0</v>
      </c>
      <c r="AS539">
        <v>0.90969199999999995</v>
      </c>
      <c r="AT539">
        <v>12.08881</v>
      </c>
      <c r="AU539">
        <v>10.56513</v>
      </c>
      <c r="AV539">
        <v>0</v>
      </c>
      <c r="AW539">
        <v>23.169920000000001</v>
      </c>
      <c r="AX539">
        <v>12.974133999999999</v>
      </c>
      <c r="AY539">
        <v>6.2360420000000003</v>
      </c>
      <c r="AZ539">
        <v>1.7488760000000001</v>
      </c>
      <c r="BA539">
        <v>4.53871</v>
      </c>
      <c r="BB539">
        <v>14.898004</v>
      </c>
      <c r="BC539">
        <v>17.949881999999999</v>
      </c>
      <c r="BD539">
        <v>0</v>
      </c>
      <c r="BE539">
        <v>4.3106949999999999</v>
      </c>
      <c r="BF539">
        <v>25.594275</v>
      </c>
      <c r="BG539">
        <v>13.293849</v>
      </c>
      <c r="BH539">
        <v>7.7685190000000004</v>
      </c>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row>
    <row r="540">
      <c r="A540" t="s">
        <v>405</v>
      </c>
      <c r="B540">
        <v>2010</v>
      </c>
      <c r="C540" t="s">
        <v>413</v>
      </c>
      <c r="D540">
        <v>180</v>
      </c>
      <c r="E540" t="s">
        <v>62</v>
      </c>
      <c r="F540" t="s">
        <v>208</v>
      </c>
      <c r="G540" t="s">
        <v>214</v>
      </c>
      <c r="H540">
        <v>15075.94768000005</v>
      </c>
      <c r="I540">
        <v>15076.43743800003</v>
      </c>
      <c r="J540">
        <v>15075.22428700003</v>
      </c>
      <c r="K540">
        <v>15085.697813000001</v>
      </c>
      <c r="L540">
        <v>15056.345516999911</v>
      </c>
      <c r="M540">
        <v>2684.2342049999952</v>
      </c>
      <c r="N540">
        <v>2667.6639550000009</v>
      </c>
      <c r="O540">
        <v>2685.805363000004</v>
      </c>
      <c r="P540">
        <v>2687.3176389999921</v>
      </c>
      <c r="Q540">
        <v>2680.6026399999978</v>
      </c>
      <c r="R540">
        <v>12392.57240600001</v>
      </c>
      <c r="S540">
        <v>12395.21744300001</v>
      </c>
      <c r="T540">
        <v>12388.23445700001</v>
      </c>
      <c r="U540">
        <v>12394.74195400001</v>
      </c>
      <c r="V540">
        <v>12393.262672999959</v>
      </c>
      <c r="W540" t="s">
        <v>152</v>
      </c>
      <c r="X540" t="s">
        <v>310</v>
      </c>
      <c r="Y540" t="s">
        <v>154</v>
      </c>
      <c r="Z540" t="s">
        <v>155</v>
      </c>
      <c r="AA540" t="s">
        <v>156</v>
      </c>
      <c r="AB540" t="s">
        <v>157</v>
      </c>
      <c r="AC540" t="s">
        <v>311</v>
      </c>
      <c r="AD540" t="s">
        <v>159</v>
      </c>
      <c r="AE540" t="s">
        <v>160</v>
      </c>
      <c r="AF540" t="s">
        <v>162</v>
      </c>
      <c r="AG540" t="s">
        <v>163</v>
      </c>
      <c r="AH540" t="s">
        <v>164</v>
      </c>
      <c r="AI540" t="s">
        <v>312</v>
      </c>
      <c r="AJ540" t="s">
        <v>165</v>
      </c>
      <c r="AK540" t="s">
        <v>166</v>
      </c>
      <c r="AL540" t="s">
        <v>167</v>
      </c>
      <c r="AM540" t="s">
        <v>168</v>
      </c>
      <c r="AN540" t="s">
        <v>169</v>
      </c>
      <c r="AO540" t="s">
        <v>170</v>
      </c>
      <c r="AP540">
        <v>3179.369080999993</v>
      </c>
      <c r="AQ540">
        <v>5572.9530420000028</v>
      </c>
      <c r="AR540">
        <v>8795.8967819999834</v>
      </c>
      <c r="AS540">
        <v>3030.6843449999969</v>
      </c>
      <c r="AT540">
        <v>4327.5561820000012</v>
      </c>
      <c r="AU540">
        <v>3952.395654000004</v>
      </c>
      <c r="AV540">
        <v>3676.4391080000041</v>
      </c>
      <c r="AW540">
        <v>7319.8895229999862</v>
      </c>
      <c r="AX540">
        <v>1828.2793860000011</v>
      </c>
      <c r="AY540">
        <v>1158.798530000003</v>
      </c>
      <c r="AZ540">
        <v>1019.149090000001</v>
      </c>
      <c r="BA540">
        <v>7004.127197000008</v>
      </c>
      <c r="BB540">
        <v>1631.4994149999991</v>
      </c>
      <c r="BC540">
        <v>1732.2353410000001</v>
      </c>
      <c r="BD540">
        <v>5869.4092319999982</v>
      </c>
      <c r="BE540">
        <v>2339.0038220000042</v>
      </c>
      <c r="BF540">
        <v>4937.9485719999884</v>
      </c>
      <c r="BG540">
        <v>2850.741245000007</v>
      </c>
      <c r="BH540">
        <v>5143.2771879999991</v>
      </c>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row>
    <row r="541">
      <c r="A541" t="s">
        <v>405</v>
      </c>
      <c r="B541">
        <v>2010</v>
      </c>
      <c r="C541" t="s">
        <v>413</v>
      </c>
      <c r="D541">
        <v>222</v>
      </c>
      <c r="E541" t="s">
        <v>36</v>
      </c>
      <c r="F541" t="s">
        <v>15</v>
      </c>
      <c r="G541" t="s">
        <v>447</v>
      </c>
      <c r="H541">
        <v>29.98978473353678</v>
      </c>
      <c r="I541">
        <v>39.30142957627897</v>
      </c>
      <c r="J541">
        <v>46.593584205628481</v>
      </c>
      <c r="K541">
        <v>56.776100829265552</v>
      </c>
      <c r="L541">
        <v>83.760655335276908</v>
      </c>
      <c r="M541">
        <v>54.513234851937092</v>
      </c>
      <c r="N541">
        <v>77.897517158372295</v>
      </c>
      <c r="O541">
        <v>89.522866255442722</v>
      </c>
      <c r="P541">
        <v>96.434852969757202</v>
      </c>
      <c r="Q541">
        <v>99.216439653277106</v>
      </c>
      <c r="R541">
        <v>28.708148626653159</v>
      </c>
      <c r="S541">
        <v>36.854810783170919</v>
      </c>
      <c r="T541">
        <v>44.564458552770873</v>
      </c>
      <c r="U541">
        <v>49.404551024982062</v>
      </c>
      <c r="V541">
        <v>61.96100580049071</v>
      </c>
      <c r="W541" t="s">
        <v>152</v>
      </c>
      <c r="X541" t="s">
        <v>310</v>
      </c>
      <c r="Y541" t="s">
        <v>154</v>
      </c>
      <c r="Z541" t="s">
        <v>155</v>
      </c>
      <c r="AA541" t="s">
        <v>156</v>
      </c>
      <c r="AB541" t="s">
        <v>157</v>
      </c>
      <c r="AC541" t="s">
        <v>311</v>
      </c>
      <c r="AD541" t="s">
        <v>159</v>
      </c>
      <c r="AE541" t="s">
        <v>160</v>
      </c>
      <c r="AF541" t="s">
        <v>162</v>
      </c>
      <c r="AG541" t="s">
        <v>163</v>
      </c>
      <c r="AH541" t="s">
        <v>164</v>
      </c>
      <c r="AI541" t="s">
        <v>312</v>
      </c>
      <c r="AJ541" t="s">
        <v>165</v>
      </c>
      <c r="AK541" t="s">
        <v>166</v>
      </c>
      <c r="AL541" t="s">
        <v>167</v>
      </c>
      <c r="AM541" t="s">
        <v>168</v>
      </c>
      <c r="AN541" t="s">
        <v>169</v>
      </c>
      <c r="AO541" t="s">
        <v>170</v>
      </c>
      <c r="AP541">
        <v>58.638830964889912</v>
      </c>
      <c r="AQ541">
        <v>46.47751354586061</v>
      </c>
      <c r="AR541">
        <v>28.36736743419581</v>
      </c>
      <c r="AS541">
        <v>49.570200290852178</v>
      </c>
      <c r="AT541">
        <v>63.761769380597229</v>
      </c>
      <c r="AU541">
        <v>45.07600302113832</v>
      </c>
      <c r="AV541">
        <v>61.430099225241939</v>
      </c>
      <c r="AW541">
        <v>34.17344389065051</v>
      </c>
      <c r="AX541">
        <v>20.626386000986791</v>
      </c>
      <c r="AY541">
        <v>45.368599662015498</v>
      </c>
      <c r="AZ541">
        <v>65.916784314836676</v>
      </c>
      <c r="BA541">
        <v>91.020329272025236</v>
      </c>
      <c r="BB541">
        <v>71.080111052323076</v>
      </c>
      <c r="BC541">
        <v>45.636547455075522</v>
      </c>
      <c r="BD541">
        <v>67.404127707548682</v>
      </c>
      <c r="BE541">
        <v>51.419972250788533</v>
      </c>
      <c r="BF541">
        <v>67.217771906758571</v>
      </c>
      <c r="BG541">
        <v>81.408185020044755</v>
      </c>
      <c r="BH541">
        <v>3.727158074374429</v>
      </c>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row>
    <row r="542">
      <c r="A542" t="s">
        <v>405</v>
      </c>
      <c r="B542">
        <v>2010</v>
      </c>
      <c r="C542" t="s">
        <v>413</v>
      </c>
      <c r="D542">
        <v>223</v>
      </c>
      <c r="E542" t="s">
        <v>36</v>
      </c>
      <c r="F542" t="s">
        <v>16</v>
      </c>
      <c r="G542" t="s">
        <v>448</v>
      </c>
      <c r="H542">
        <v>26.145197098032149</v>
      </c>
      <c r="I542">
        <v>20.0316425384943</v>
      </c>
      <c r="J542">
        <v>16.187258466614288</v>
      </c>
      <c r="K542">
        <v>11.38557111500508</v>
      </c>
      <c r="L542">
        <v>5.0642143695752848</v>
      </c>
      <c r="M542">
        <v>18.73269945184801</v>
      </c>
      <c r="N542">
        <v>7.2012749814105614</v>
      </c>
      <c r="O542">
        <v>5.6586758330931142</v>
      </c>
      <c r="P542">
        <v>1.890171755762444</v>
      </c>
      <c r="Q542">
        <v>0.71494999659016856</v>
      </c>
      <c r="R542">
        <v>27.19666551138528</v>
      </c>
      <c r="S542">
        <v>20.712047973681681</v>
      </c>
      <c r="T542">
        <v>17.521905469917439</v>
      </c>
      <c r="U542">
        <v>13.60008791647372</v>
      </c>
      <c r="V542">
        <v>9.4484629272147327</v>
      </c>
      <c r="W542" t="s">
        <v>152</v>
      </c>
      <c r="X542" t="s">
        <v>310</v>
      </c>
      <c r="Y542" t="s">
        <v>154</v>
      </c>
      <c r="Z542" t="s">
        <v>155</v>
      </c>
      <c r="AA542" t="s">
        <v>156</v>
      </c>
      <c r="AB542" t="s">
        <v>157</v>
      </c>
      <c r="AC542" t="s">
        <v>311</v>
      </c>
      <c r="AD542" t="s">
        <v>159</v>
      </c>
      <c r="AE542" t="s">
        <v>160</v>
      </c>
      <c r="AF542" t="s">
        <v>162</v>
      </c>
      <c r="AG542" t="s">
        <v>163</v>
      </c>
      <c r="AH542" t="s">
        <v>164</v>
      </c>
      <c r="AI542" t="s">
        <v>312</v>
      </c>
      <c r="AJ542" t="s">
        <v>165</v>
      </c>
      <c r="AK542" t="s">
        <v>166</v>
      </c>
      <c r="AL542" t="s">
        <v>167</v>
      </c>
      <c r="AM542" t="s">
        <v>168</v>
      </c>
      <c r="AN542" t="s">
        <v>169</v>
      </c>
      <c r="AO542" t="s">
        <v>170</v>
      </c>
      <c r="AP542">
        <v>33.529166064785763</v>
      </c>
      <c r="AQ542">
        <v>51.400976132610268</v>
      </c>
      <c r="AR542">
        <v>8.8149426199318714</v>
      </c>
      <c r="AS542">
        <v>7.1233046871465007</v>
      </c>
      <c r="AT542">
        <v>35.059059493582978</v>
      </c>
      <c r="AU542">
        <v>13.556464974985049</v>
      </c>
      <c r="AV542">
        <v>9.5117421430715439</v>
      </c>
      <c r="AW542">
        <v>6.3449345449909584</v>
      </c>
      <c r="AX542">
        <v>1.325974468485438</v>
      </c>
      <c r="AY542">
        <v>16.236516597790409</v>
      </c>
      <c r="AZ542">
        <v>29.740097806958872</v>
      </c>
      <c r="BA542">
        <v>3.2858924335904192</v>
      </c>
      <c r="BB542">
        <v>13.41015749000438</v>
      </c>
      <c r="BC542">
        <v>22.630770132103269</v>
      </c>
      <c r="BD542">
        <v>2.079252347508096</v>
      </c>
      <c r="BE542">
        <v>48.22048638139043</v>
      </c>
      <c r="BF542">
        <v>23.0101257117751</v>
      </c>
      <c r="BG542">
        <v>12.227218763999881</v>
      </c>
      <c r="BH542">
        <v>0.10614749702267071</v>
      </c>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row>
    <row r="543">
      <c r="A543" t="s">
        <v>405</v>
      </c>
      <c r="B543">
        <v>2010</v>
      </c>
      <c r="C543" t="s">
        <v>413</v>
      </c>
      <c r="D543">
        <v>224</v>
      </c>
      <c r="E543" t="s">
        <v>36</v>
      </c>
      <c r="F543" t="s">
        <v>20</v>
      </c>
      <c r="G543" t="s">
        <v>449</v>
      </c>
      <c r="H543">
        <v>43.865018168430787</v>
      </c>
      <c r="I543">
        <v>40.666927885226578</v>
      </c>
      <c r="J543">
        <v>37.219157327757053</v>
      </c>
      <c r="K543">
        <v>31.838328055729189</v>
      </c>
      <c r="L543">
        <v>11.175130295147881</v>
      </c>
      <c r="M543">
        <v>26.75406569621515</v>
      </c>
      <c r="N543">
        <v>14.90120786021717</v>
      </c>
      <c r="O543">
        <v>4.8184579114640682</v>
      </c>
      <c r="P543">
        <v>1.674975274480389</v>
      </c>
      <c r="Q543">
        <v>0.068610350132727399</v>
      </c>
      <c r="R543">
        <v>44.095185861961589</v>
      </c>
      <c r="S543">
        <v>42.433141243147432</v>
      </c>
      <c r="T543">
        <v>37.913635977311543</v>
      </c>
      <c r="U543">
        <v>36.995361058544162</v>
      </c>
      <c r="V543">
        <v>28.59053127229501</v>
      </c>
      <c r="W543" t="s">
        <v>152</v>
      </c>
      <c r="X543" t="s">
        <v>310</v>
      </c>
      <c r="Y543" t="s">
        <v>154</v>
      </c>
      <c r="Z543" t="s">
        <v>155</v>
      </c>
      <c r="AA543" t="s">
        <v>156</v>
      </c>
      <c r="AB543" t="s">
        <v>157</v>
      </c>
      <c r="AC543" t="s">
        <v>311</v>
      </c>
      <c r="AD543" t="s">
        <v>159</v>
      </c>
      <c r="AE543" t="s">
        <v>160</v>
      </c>
      <c r="AF543" t="s">
        <v>162</v>
      </c>
      <c r="AG543" t="s">
        <v>163</v>
      </c>
      <c r="AH543" t="s">
        <v>164</v>
      </c>
      <c r="AI543" t="s">
        <v>312</v>
      </c>
      <c r="AJ543" t="s">
        <v>165</v>
      </c>
      <c r="AK543" t="s">
        <v>166</v>
      </c>
      <c r="AL543" t="s">
        <v>167</v>
      </c>
      <c r="AM543" t="s">
        <v>168</v>
      </c>
      <c r="AN543" t="s">
        <v>169</v>
      </c>
      <c r="AO543" t="s">
        <v>170</v>
      </c>
      <c r="AP543">
        <v>7.8320029703247291</v>
      </c>
      <c r="AQ543">
        <v>2.1215103215290991</v>
      </c>
      <c r="AR543">
        <v>62.817689945872502</v>
      </c>
      <c r="AS543">
        <v>43.306495022001421</v>
      </c>
      <c r="AT543">
        <v>1.1791711258197399</v>
      </c>
      <c r="AU543">
        <v>41.367532003876597</v>
      </c>
      <c r="AV543">
        <v>29.05815863168646</v>
      </c>
      <c r="AW543">
        <v>59.481621564358782</v>
      </c>
      <c r="AX543">
        <v>78.047639530527803</v>
      </c>
      <c r="AY543">
        <v>38.394883740193897</v>
      </c>
      <c r="AZ543">
        <v>4.3431178782044064</v>
      </c>
      <c r="BA543">
        <v>5.6937782943844599</v>
      </c>
      <c r="BB543">
        <v>15.50973145767265</v>
      </c>
      <c r="BC543">
        <v>31.732682412821209</v>
      </c>
      <c r="BD543">
        <v>30.516619944943258</v>
      </c>
      <c r="BE543">
        <v>0.35954136782081869</v>
      </c>
      <c r="BF543">
        <v>9.7721023814664658</v>
      </c>
      <c r="BG543">
        <v>6.3645962159552649</v>
      </c>
      <c r="BH543">
        <v>96.166694428602966</v>
      </c>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row>
    <row r="544">
      <c r="A544" t="s">
        <v>405</v>
      </c>
      <c r="B544">
        <v>2010</v>
      </c>
      <c r="C544" t="s">
        <v>413</v>
      </c>
      <c r="D544">
        <v>225</v>
      </c>
      <c r="E544" t="s">
        <v>322</v>
      </c>
      <c r="F544" t="s">
        <v>323</v>
      </c>
      <c r="G544" t="s">
        <v>214</v>
      </c>
      <c r="H544">
        <v>56.102543850165347</v>
      </c>
      <c r="I544">
        <v>59.313094088795779</v>
      </c>
      <c r="J544">
        <v>62.645500545845202</v>
      </c>
      <c r="K544">
        <v>67.820690345147355</v>
      </c>
      <c r="L544">
        <v>88.736327305978634</v>
      </c>
      <c r="M544">
        <v>73.166236364237164</v>
      </c>
      <c r="N544">
        <v>85.068311800717126</v>
      </c>
      <c r="O544">
        <v>95.181542088535934</v>
      </c>
      <c r="P544">
        <v>98.325024725519611</v>
      </c>
      <c r="Q544">
        <v>99.87776875426789</v>
      </c>
      <c r="R544">
        <v>55.865514133676342</v>
      </c>
      <c r="S544">
        <v>57.543274555687731</v>
      </c>
      <c r="T544">
        <v>61.989007872325892</v>
      </c>
      <c r="U544">
        <v>62.8911067526045</v>
      </c>
      <c r="V544">
        <v>70.972017031176676</v>
      </c>
      <c r="W544" t="s">
        <v>152</v>
      </c>
      <c r="X544" t="s">
        <v>310</v>
      </c>
      <c r="Y544" t="s">
        <v>154</v>
      </c>
      <c r="Z544" t="s">
        <v>155</v>
      </c>
      <c r="AA544" t="s">
        <v>156</v>
      </c>
      <c r="AB544" t="s">
        <v>157</v>
      </c>
      <c r="AC544" t="s">
        <v>311</v>
      </c>
      <c r="AD544" t="s">
        <v>159</v>
      </c>
      <c r="AE544" t="s">
        <v>160</v>
      </c>
      <c r="AF544" t="s">
        <v>162</v>
      </c>
      <c r="AG544" t="s">
        <v>163</v>
      </c>
      <c r="AH544" t="s">
        <v>164</v>
      </c>
      <c r="AI544" t="s">
        <v>312</v>
      </c>
      <c r="AJ544" t="s">
        <v>165</v>
      </c>
      <c r="AK544" t="s">
        <v>166</v>
      </c>
      <c r="AL544" t="s">
        <v>167</v>
      </c>
      <c r="AM544" t="s">
        <v>168</v>
      </c>
      <c r="AN544" t="s">
        <v>169</v>
      </c>
      <c r="AO544" t="s">
        <v>170</v>
      </c>
      <c r="AP544">
        <v>91.736633737490919</v>
      </c>
      <c r="AQ544">
        <v>97.878489678470871</v>
      </c>
      <c r="AR544">
        <v>37.182310054127683</v>
      </c>
      <c r="AS544">
        <v>56.693504977998657</v>
      </c>
      <c r="AT544">
        <v>98.785355226151921</v>
      </c>
      <c r="AU544">
        <v>57.44430527096209</v>
      </c>
      <c r="AV544">
        <v>70.941841368313462</v>
      </c>
      <c r="AW544">
        <v>40.518378435641473</v>
      </c>
      <c r="AX544">
        <v>21.93281831379791</v>
      </c>
      <c r="AY544">
        <v>61.605116259805897</v>
      </c>
      <c r="AZ544">
        <v>95.412602487826376</v>
      </c>
      <c r="BA544">
        <v>94.078569794717566</v>
      </c>
      <c r="BB544">
        <v>84.490268542327385</v>
      </c>
      <c r="BC544">
        <v>67.681433189279275</v>
      </c>
      <c r="BD544">
        <v>69.433156982501643</v>
      </c>
      <c r="BE544">
        <v>99.640458632179161</v>
      </c>
      <c r="BF544">
        <v>90.227897618533575</v>
      </c>
      <c r="BG544">
        <v>93.635403784044726</v>
      </c>
      <c r="BH544">
        <v>3.8333055713970992</v>
      </c>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row>
    <row r="545">
      <c r="A545" t="s">
        <v>405</v>
      </c>
      <c r="B545">
        <v>2010</v>
      </c>
      <c r="C545" t="s">
        <v>413</v>
      </c>
      <c r="D545">
        <v>226</v>
      </c>
      <c r="E545" t="s">
        <v>322</v>
      </c>
      <c r="F545" t="s">
        <v>324</v>
      </c>
      <c r="G545" t="s">
        <v>214</v>
      </c>
      <c r="H545">
        <v>41.773943938229337</v>
      </c>
      <c r="I545">
        <v>39.661989848841358</v>
      </c>
      <c r="J545">
        <v>36.27545158127964</v>
      </c>
      <c r="K545">
        <v>31.255321264773428</v>
      </c>
      <c r="L545">
        <v>11.020611496893901</v>
      </c>
      <c r="M545">
        <v>26.021056534446561</v>
      </c>
      <c r="N545">
        <v>14.413152942196829</v>
      </c>
      <c r="O545">
        <v>4.6565557848280967</v>
      </c>
      <c r="P545">
        <v>1.655232613906872</v>
      </c>
      <c r="Q545">
        <v>0.068573535389788401</v>
      </c>
      <c r="R545">
        <v>41.960578188612132</v>
      </c>
      <c r="S545">
        <v>41.191234244005862</v>
      </c>
      <c r="T545">
        <v>37.090042226594363</v>
      </c>
      <c r="U545">
        <v>36.049230000774848</v>
      </c>
      <c r="V545">
        <v>28.223936765420731</v>
      </c>
      <c r="W545" t="s">
        <v>152</v>
      </c>
      <c r="X545" t="s">
        <v>310</v>
      </c>
      <c r="Y545" t="s">
        <v>154</v>
      </c>
      <c r="Z545" t="s">
        <v>155</v>
      </c>
      <c r="AA545" t="s">
        <v>156</v>
      </c>
      <c r="AB545" t="s">
        <v>157</v>
      </c>
      <c r="AC545" t="s">
        <v>311</v>
      </c>
      <c r="AD545" t="s">
        <v>159</v>
      </c>
      <c r="AE545" t="s">
        <v>160</v>
      </c>
      <c r="AF545" t="s">
        <v>162</v>
      </c>
      <c r="AG545" t="s">
        <v>163</v>
      </c>
      <c r="AH545" t="s">
        <v>164</v>
      </c>
      <c r="AI545" t="s">
        <v>312</v>
      </c>
      <c r="AJ545" t="s">
        <v>165</v>
      </c>
      <c r="AK545" t="s">
        <v>166</v>
      </c>
      <c r="AL545" t="s">
        <v>167</v>
      </c>
      <c r="AM545" t="s">
        <v>168</v>
      </c>
      <c r="AN545" t="s">
        <v>169</v>
      </c>
      <c r="AO545" t="s">
        <v>170</v>
      </c>
      <c r="AP545">
        <v>6.8353077753290412</v>
      </c>
      <c r="AQ545">
        <v>1.912832482107965</v>
      </c>
      <c r="AR545">
        <v>62.641865242367423</v>
      </c>
      <c r="AS545">
        <v>43.221528766632453</v>
      </c>
      <c r="AT545">
        <v>0.3789501582489217</v>
      </c>
      <c r="AU545">
        <v>32.728357361967689</v>
      </c>
      <c r="AV545">
        <v>29.05815863168646</v>
      </c>
      <c r="AW545">
        <v>59.380283272616921</v>
      </c>
      <c r="AX545">
        <v>77.343280618272019</v>
      </c>
      <c r="AY545">
        <v>28.482665095882801</v>
      </c>
      <c r="AZ545">
        <v>4.3320268283809122</v>
      </c>
      <c r="BA545">
        <v>5.358756993285394</v>
      </c>
      <c r="BB545">
        <v>15.50973145767265</v>
      </c>
      <c r="BC545">
        <v>27.74347951604344</v>
      </c>
      <c r="BD545">
        <v>30.358549652412432</v>
      </c>
      <c r="BE545">
        <v>0.35184727513753511</v>
      </c>
      <c r="BF545">
        <v>9.0077470130444546</v>
      </c>
      <c r="BG545">
        <v>6.3460188965563509</v>
      </c>
      <c r="BH545">
        <v>96.045720431430155</v>
      </c>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row>
    <row r="546">
      <c r="A546" t="s">
        <v>405</v>
      </c>
      <c r="B546">
        <v>2010</v>
      </c>
      <c r="C546" t="s">
        <v>413</v>
      </c>
      <c r="D546">
        <v>227</v>
      </c>
      <c r="E546" t="s">
        <v>322</v>
      </c>
      <c r="F546" t="s">
        <v>325</v>
      </c>
      <c r="G546" t="s">
        <v>214</v>
      </c>
      <c r="H546">
        <v>0.057785680773866803</v>
      </c>
      <c r="I546">
        <v>0.033670978537492902</v>
      </c>
      <c r="J546">
        <v>0.21557870305137131</v>
      </c>
      <c r="K546">
        <v>0.50025415955469765</v>
      </c>
      <c r="L546">
        <v>0.099681991279831406</v>
      </c>
      <c r="M546">
        <v>0.1088086872061898</v>
      </c>
      <c r="N546">
        <v>0.035817593057843398</v>
      </c>
      <c r="O546">
        <v>0</v>
      </c>
      <c r="P546">
        <v>0</v>
      </c>
      <c r="Q546">
        <v>0.053657710342328101</v>
      </c>
      <c r="R546">
        <v>0.070298068186247606</v>
      </c>
      <c r="S546">
        <v>0.0409683656083644</v>
      </c>
      <c r="T546">
        <v>0.15680762095657541</v>
      </c>
      <c r="U546">
        <v>0.18019655498186571</v>
      </c>
      <c r="V546">
        <v>0.61259620652922353</v>
      </c>
      <c r="W546" t="s">
        <v>152</v>
      </c>
      <c r="X546" t="s">
        <v>310</v>
      </c>
      <c r="Y546" t="s">
        <v>154</v>
      </c>
      <c r="Z546" t="s">
        <v>155</v>
      </c>
      <c r="AA546" t="s">
        <v>156</v>
      </c>
      <c r="AB546" t="s">
        <v>157</v>
      </c>
      <c r="AC546" t="s">
        <v>311</v>
      </c>
      <c r="AD546" t="s">
        <v>159</v>
      </c>
      <c r="AE546" t="s">
        <v>160</v>
      </c>
      <c r="AF546" t="s">
        <v>162</v>
      </c>
      <c r="AG546" t="s">
        <v>163</v>
      </c>
      <c r="AH546" t="s">
        <v>164</v>
      </c>
      <c r="AI546" t="s">
        <v>312</v>
      </c>
      <c r="AJ546" t="s">
        <v>165</v>
      </c>
      <c r="AK546" t="s">
        <v>166</v>
      </c>
      <c r="AL546" t="s">
        <v>167</v>
      </c>
      <c r="AM546" t="s">
        <v>168</v>
      </c>
      <c r="AN546" t="s">
        <v>169</v>
      </c>
      <c r="AO546" t="s">
        <v>170</v>
      </c>
      <c r="AP546">
        <v>0.46801851628121932</v>
      </c>
      <c r="AQ546">
        <v>0</v>
      </c>
      <c r="AR546">
        <v>0</v>
      </c>
      <c r="AS546">
        <v>0</v>
      </c>
      <c r="AT546">
        <v>0.035896934312752503</v>
      </c>
      <c r="AU546">
        <v>2.0264586597989389</v>
      </c>
      <c r="AV546">
        <v>0</v>
      </c>
      <c r="AW546">
        <v>0</v>
      </c>
      <c r="AX546">
        <v>0.089020748823342002</v>
      </c>
      <c r="AY546">
        <v>0</v>
      </c>
      <c r="AZ546">
        <v>0.2553706837926919</v>
      </c>
      <c r="BA546">
        <v>0.24139649196072571</v>
      </c>
      <c r="BB546">
        <v>0</v>
      </c>
      <c r="BC546">
        <v>0.85822091537618594</v>
      </c>
      <c r="BD546">
        <v>0.072280698658225701</v>
      </c>
      <c r="BE546">
        <v>0</v>
      </c>
      <c r="BF546">
        <v>0</v>
      </c>
      <c r="BG546">
        <v>0</v>
      </c>
      <c r="BH546">
        <v>0</v>
      </c>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row>
    <row r="547">
      <c r="A547" t="s">
        <v>405</v>
      </c>
      <c r="B547">
        <v>2010</v>
      </c>
      <c r="C547" t="s">
        <v>413</v>
      </c>
      <c r="D547">
        <v>228</v>
      </c>
      <c r="E547" t="s">
        <v>322</v>
      </c>
      <c r="F547" t="s">
        <v>326</v>
      </c>
      <c r="G547" t="s">
        <v>214</v>
      </c>
      <c r="H547">
        <v>2.0657265308312538</v>
      </c>
      <c r="I547">
        <v>0.99124508382513798</v>
      </c>
      <c r="J547">
        <v>0.86346916982356758</v>
      </c>
      <c r="K547">
        <v>0.42373423052431342</v>
      </c>
      <c r="L547">
        <v>0.14337920584766159</v>
      </c>
      <c r="M547">
        <v>0.703898414110256</v>
      </c>
      <c r="N547">
        <v>0.48271766402826638</v>
      </c>
      <c r="O547">
        <v>0.1619021266359722</v>
      </c>
      <c r="P547">
        <v>0.019742660573516299</v>
      </c>
      <c r="Q547">
        <v>0</v>
      </c>
      <c r="R547">
        <v>2.1036096095253241</v>
      </c>
      <c r="S547">
        <v>1.2245228346979631</v>
      </c>
      <c r="T547">
        <v>0.76414228012303032</v>
      </c>
      <c r="U547">
        <v>0.87946669163871738</v>
      </c>
      <c r="V547">
        <v>0.19144999687363659</v>
      </c>
      <c r="W547" t="s">
        <v>152</v>
      </c>
      <c r="X547" t="s">
        <v>310</v>
      </c>
      <c r="Y547" t="s">
        <v>154</v>
      </c>
      <c r="Z547" t="s">
        <v>155</v>
      </c>
      <c r="AA547" t="s">
        <v>156</v>
      </c>
      <c r="AB547" t="s">
        <v>157</v>
      </c>
      <c r="AC547" t="s">
        <v>311</v>
      </c>
      <c r="AD547" t="s">
        <v>159</v>
      </c>
      <c r="AE547" t="s">
        <v>160</v>
      </c>
      <c r="AF547" t="s">
        <v>162</v>
      </c>
      <c r="AG547" t="s">
        <v>163</v>
      </c>
      <c r="AH547" t="s">
        <v>164</v>
      </c>
      <c r="AI547" t="s">
        <v>312</v>
      </c>
      <c r="AJ547" t="s">
        <v>165</v>
      </c>
      <c r="AK547" t="s">
        <v>166</v>
      </c>
      <c r="AL547" t="s">
        <v>167</v>
      </c>
      <c r="AM547" t="s">
        <v>168</v>
      </c>
      <c r="AN547" t="s">
        <v>169</v>
      </c>
      <c r="AO547" t="s">
        <v>170</v>
      </c>
      <c r="AP547">
        <v>0.96003997089887017</v>
      </c>
      <c r="AQ547">
        <v>0.20867783942113449</v>
      </c>
      <c r="AR547">
        <v>0.17582470350507159</v>
      </c>
      <c r="AS547">
        <v>0.084966255368966903</v>
      </c>
      <c r="AT547">
        <v>0.79979768128634743</v>
      </c>
      <c r="AU547">
        <v>7.8008787072712336</v>
      </c>
      <c r="AV547">
        <v>0</v>
      </c>
      <c r="AW547">
        <v>0.1013382917418659</v>
      </c>
      <c r="AX547">
        <v>0.63488031910676435</v>
      </c>
      <c r="AY547">
        <v>9.912218644311082</v>
      </c>
      <c r="AZ547">
        <v>0</v>
      </c>
      <c r="BA547">
        <v>0.32127672003640101</v>
      </c>
      <c r="BB547">
        <v>0</v>
      </c>
      <c r="BC547">
        <v>3.716866379301055</v>
      </c>
      <c r="BD547">
        <v>0.13601266642775481</v>
      </c>
      <c r="BE547">
        <v>0.0076940926832836003</v>
      </c>
      <c r="BF547">
        <v>0.76435536842201246</v>
      </c>
      <c r="BG547">
        <v>0.018577319398914199</v>
      </c>
      <c r="BH547">
        <v>0.1209739971727925</v>
      </c>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row>
    <row r="548">
      <c r="A548" t="s">
        <v>405</v>
      </c>
      <c r="B548">
        <v>2010</v>
      </c>
      <c r="C548" t="s">
        <v>413</v>
      </c>
      <c r="D548">
        <v>232</v>
      </c>
      <c r="E548" t="s">
        <v>36</v>
      </c>
      <c r="F548" t="s">
        <v>15</v>
      </c>
      <c r="G548" t="s">
        <v>214</v>
      </c>
      <c r="H548">
        <v>4518.6316239999996</v>
      </c>
      <c r="I548">
        <v>5925.283612000002</v>
      </c>
      <c r="J548">
        <v>7008.9448859999948</v>
      </c>
      <c r="K548">
        <v>8524.9139269999887</v>
      </c>
      <c r="L548">
        <v>12608.502792999931</v>
      </c>
      <c r="M548">
        <v>1461.6707389999999</v>
      </c>
      <c r="N548">
        <v>2090.1092039999999</v>
      </c>
      <c r="O548">
        <v>2404.409943000001</v>
      </c>
      <c r="P548">
        <v>2591.5108139999929</v>
      </c>
      <c r="Q548">
        <v>2658.1714209999982</v>
      </c>
      <c r="R548">
        <v>3555.1771260000041</v>
      </c>
      <c r="S548">
        <v>4566.3624040000032</v>
      </c>
      <c r="T548">
        <v>5514.3840329999957</v>
      </c>
      <c r="U548">
        <v>6112.5321570000042</v>
      </c>
      <c r="V548">
        <v>7631.9490010000118</v>
      </c>
      <c r="W548" t="s">
        <v>152</v>
      </c>
      <c r="X548" t="s">
        <v>310</v>
      </c>
      <c r="Y548" t="s">
        <v>154</v>
      </c>
      <c r="Z548" t="s">
        <v>155</v>
      </c>
      <c r="AA548" t="s">
        <v>156</v>
      </c>
      <c r="AB548" t="s">
        <v>157</v>
      </c>
      <c r="AC548" t="s">
        <v>311</v>
      </c>
      <c r="AD548" t="s">
        <v>159</v>
      </c>
      <c r="AE548" t="s">
        <v>160</v>
      </c>
      <c r="AF548" t="s">
        <v>162</v>
      </c>
      <c r="AG548" t="s">
        <v>163</v>
      </c>
      <c r="AH548" t="s">
        <v>164</v>
      </c>
      <c r="AI548" t="s">
        <v>312</v>
      </c>
      <c r="AJ548" t="s">
        <v>165</v>
      </c>
      <c r="AK548" t="s">
        <v>166</v>
      </c>
      <c r="AL548" t="s">
        <v>167</v>
      </c>
      <c r="AM548" t="s">
        <v>168</v>
      </c>
      <c r="AN548" t="s">
        <v>169</v>
      </c>
      <c r="AO548" t="s">
        <v>170</v>
      </c>
      <c r="AP548">
        <v>1855.619382000004</v>
      </c>
      <c r="AQ548">
        <v>2590.1700050000022</v>
      </c>
      <c r="AR548">
        <v>2496.405952999999</v>
      </c>
      <c r="AS548">
        <v>1502.3163</v>
      </c>
      <c r="AT548">
        <v>2758.3358789999988</v>
      </c>
      <c r="AU548">
        <v>1745.478962000001</v>
      </c>
      <c r="AV548">
        <v>2258.4401920000018</v>
      </c>
      <c r="AW548">
        <v>2501.4583390000062</v>
      </c>
      <c r="AX548">
        <v>376.7722590000003</v>
      </c>
      <c r="AY548">
        <v>525.90532600000085</v>
      </c>
      <c r="AZ548">
        <v>670.07475200000079</v>
      </c>
      <c r="BA548">
        <v>6369.4604150000159</v>
      </c>
      <c r="BB548">
        <v>1159.6715959999999</v>
      </c>
      <c r="BC548">
        <v>783.74788899999999</v>
      </c>
      <c r="BD548">
        <v>3953.3645080000019</v>
      </c>
      <c r="BE548">
        <v>1203.248945</v>
      </c>
      <c r="BF548">
        <v>3319.1790079999942</v>
      </c>
      <c r="BG548">
        <v>2324.9290610000039</v>
      </c>
      <c r="BH548">
        <v>191.698071</v>
      </c>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row>
    <row r="549">
      <c r="A549" t="s">
        <v>405</v>
      </c>
      <c r="B549">
        <v>2010</v>
      </c>
      <c r="C549" t="s">
        <v>413</v>
      </c>
      <c r="D549">
        <v>233</v>
      </c>
      <c r="E549" t="s">
        <v>36</v>
      </c>
      <c r="F549" t="s">
        <v>16</v>
      </c>
      <c r="G549" t="s">
        <v>214</v>
      </c>
      <c r="H549">
        <v>3939.3585340000018</v>
      </c>
      <c r="I549">
        <v>3020.072412999999</v>
      </c>
      <c r="J549">
        <v>2435.0048270000002</v>
      </c>
      <c r="K549">
        <v>1709.5399709999981</v>
      </c>
      <c r="L549">
        <v>762.31687499999964</v>
      </c>
      <c r="M549">
        <v>502.28240400000038</v>
      </c>
      <c r="N549">
        <v>193.221192</v>
      </c>
      <c r="O549">
        <v>151.981019</v>
      </c>
      <c r="P549">
        <v>50.794919</v>
      </c>
      <c r="Q549">
        <v>19.154685000000001</v>
      </c>
      <c r="R549">
        <v>3367.9971629999991</v>
      </c>
      <c r="S549">
        <v>2566.2516010000008</v>
      </c>
      <c r="T549">
        <v>2168.1519059999969</v>
      </c>
      <c r="U549">
        <v>1682.658236999999</v>
      </c>
      <c r="V549">
        <v>1163.799493999999</v>
      </c>
      <c r="W549" t="s">
        <v>152</v>
      </c>
      <c r="X549" t="s">
        <v>310</v>
      </c>
      <c r="Y549" t="s">
        <v>154</v>
      </c>
      <c r="Z549" t="s">
        <v>155</v>
      </c>
      <c r="AA549" t="s">
        <v>156</v>
      </c>
      <c r="AB549" t="s">
        <v>157</v>
      </c>
      <c r="AC549" t="s">
        <v>311</v>
      </c>
      <c r="AD549" t="s">
        <v>159</v>
      </c>
      <c r="AE549" t="s">
        <v>160</v>
      </c>
      <c r="AF549" t="s">
        <v>162</v>
      </c>
      <c r="AG549" t="s">
        <v>163</v>
      </c>
      <c r="AH549" t="s">
        <v>164</v>
      </c>
      <c r="AI549" t="s">
        <v>312</v>
      </c>
      <c r="AJ549" t="s">
        <v>165</v>
      </c>
      <c r="AK549" t="s">
        <v>166</v>
      </c>
      <c r="AL549" t="s">
        <v>167</v>
      </c>
      <c r="AM549" t="s">
        <v>168</v>
      </c>
      <c r="AN549" t="s">
        <v>169</v>
      </c>
      <c r="AO549" t="s">
        <v>170</v>
      </c>
      <c r="AP549">
        <v>1061.026787</v>
      </c>
      <c r="AQ549">
        <v>2864.552263</v>
      </c>
      <c r="AR549">
        <v>775.73906999999997</v>
      </c>
      <c r="AS549">
        <v>215.88488000000001</v>
      </c>
      <c r="AT549">
        <v>1516.6558679999989</v>
      </c>
      <c r="AU549">
        <v>524.94726299999968</v>
      </c>
      <c r="AV549">
        <v>349.69340799999998</v>
      </c>
      <c r="AW549">
        <v>464.44219900000002</v>
      </c>
      <c r="AX549">
        <v>24.220936999999999</v>
      </c>
      <c r="AY549">
        <v>188.21102300000001</v>
      </c>
      <c r="AZ549">
        <v>302.32191799999993</v>
      </c>
      <c r="BA549">
        <v>229.94161800000001</v>
      </c>
      <c r="BB549">
        <v>218.786641</v>
      </c>
      <c r="BC549">
        <v>388.65381600000001</v>
      </c>
      <c r="BD549">
        <v>121.951618</v>
      </c>
      <c r="BE549">
        <v>1128.379631999999</v>
      </c>
      <c r="BF549">
        <v>1136.2281740000001</v>
      </c>
      <c r="BG549">
        <v>349.19604500000003</v>
      </c>
      <c r="BH549">
        <v>5.45946</v>
      </c>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row>
    <row r="550">
      <c r="A550" t="s">
        <v>405</v>
      </c>
      <c r="B550">
        <v>2010</v>
      </c>
      <c r="C550" t="s">
        <v>413</v>
      </c>
      <c r="D550">
        <v>234</v>
      </c>
      <c r="E550" t="s">
        <v>36</v>
      </c>
      <c r="F550" t="s">
        <v>20</v>
      </c>
      <c r="G550" t="s">
        <v>214</v>
      </c>
      <c r="H550">
        <v>6609.2457830000048</v>
      </c>
      <c r="I550">
        <v>6131.1530890000049</v>
      </c>
      <c r="J550">
        <v>5598.7756010000066</v>
      </c>
      <c r="K550">
        <v>4780.5150809999932</v>
      </c>
      <c r="L550">
        <v>1682.193876999999</v>
      </c>
      <c r="M550">
        <v>717.36038200000087</v>
      </c>
      <c r="N550">
        <v>399.82213599999989</v>
      </c>
      <c r="O550">
        <v>129.41440099999991</v>
      </c>
      <c r="P550">
        <v>45.011906000000018</v>
      </c>
      <c r="Q550">
        <v>1.838184</v>
      </c>
      <c r="R550">
        <v>5460.6863780000103</v>
      </c>
      <c r="S550">
        <v>5257.5253200000061</v>
      </c>
      <c r="T550">
        <v>4691.4145409999974</v>
      </c>
      <c r="U550">
        <v>4577.2166619999971</v>
      </c>
      <c r="V550">
        <v>3521.5935209999989</v>
      </c>
      <c r="W550" t="s">
        <v>152</v>
      </c>
      <c r="X550" t="s">
        <v>310</v>
      </c>
      <c r="Y550" t="s">
        <v>154</v>
      </c>
      <c r="Z550" t="s">
        <v>155</v>
      </c>
      <c r="AA550" t="s">
        <v>156</v>
      </c>
      <c r="AB550" t="s">
        <v>157</v>
      </c>
      <c r="AC550" t="s">
        <v>311</v>
      </c>
      <c r="AD550" t="s">
        <v>159</v>
      </c>
      <c r="AE550" t="s">
        <v>160</v>
      </c>
      <c r="AF550" t="s">
        <v>162</v>
      </c>
      <c r="AG550" t="s">
        <v>163</v>
      </c>
      <c r="AH550" t="s">
        <v>164</v>
      </c>
      <c r="AI550" t="s">
        <v>312</v>
      </c>
      <c r="AJ550" t="s">
        <v>165</v>
      </c>
      <c r="AK550" t="s">
        <v>166</v>
      </c>
      <c r="AL550" t="s">
        <v>167</v>
      </c>
      <c r="AM550" t="s">
        <v>168</v>
      </c>
      <c r="AN550" t="s">
        <v>169</v>
      </c>
      <c r="AO550" t="s">
        <v>170</v>
      </c>
      <c r="AP550">
        <v>247.84287599999999</v>
      </c>
      <c r="AQ550">
        <v>118.230774</v>
      </c>
      <c r="AR550">
        <v>5528.1285969999999</v>
      </c>
      <c r="AS550">
        <v>1312.4831650000001</v>
      </c>
      <c r="AT550">
        <v>51.010975000000002</v>
      </c>
      <c r="AU550">
        <v>1601.875765000002</v>
      </c>
      <c r="AV550">
        <v>1068.3055079999999</v>
      </c>
      <c r="AW550">
        <v>4353.988984999999</v>
      </c>
      <c r="AX550">
        <v>1425.6586420000019</v>
      </c>
      <c r="AY550">
        <v>445.06716100000028</v>
      </c>
      <c r="AZ550">
        <v>44.149811999999983</v>
      </c>
      <c r="BA550">
        <v>398.44170799999989</v>
      </c>
      <c r="BB550">
        <v>253.04117800000009</v>
      </c>
      <c r="BC550">
        <v>544.96722999999986</v>
      </c>
      <c r="BD550">
        <v>1789.850655999998</v>
      </c>
      <c r="BE550">
        <v>8.4134189999999993</v>
      </c>
      <c r="BF550">
        <v>482.54139000000009</v>
      </c>
      <c r="BG550">
        <v>181.76593299999999</v>
      </c>
      <c r="BH550">
        <v>4946.119657000002</v>
      </c>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row>
    <row r="551">
      <c r="A551" t="s">
        <v>405</v>
      </c>
      <c r="B551">
        <v>2010</v>
      </c>
      <c r="C551" t="s">
        <v>413</v>
      </c>
      <c r="D551">
        <v>235</v>
      </c>
      <c r="E551" t="s">
        <v>322</v>
      </c>
      <c r="F551" t="s">
        <v>323</v>
      </c>
      <c r="G551" t="s">
        <v>214</v>
      </c>
      <c r="H551">
        <v>8457.9901580000133</v>
      </c>
      <c r="I551">
        <v>8945.35602499999</v>
      </c>
      <c r="J551">
        <v>9443.9497129999927</v>
      </c>
      <c r="K551">
        <v>10234.45389799998</v>
      </c>
      <c r="L551">
        <v>13370.81966799992</v>
      </c>
      <c r="M551">
        <v>1963.953142999999</v>
      </c>
      <c r="N551">
        <v>2283.3303960000012</v>
      </c>
      <c r="O551">
        <v>2556.390962000004</v>
      </c>
      <c r="P551">
        <v>2642.305732999992</v>
      </c>
      <c r="Q551">
        <v>2677.3261059999991</v>
      </c>
      <c r="R551">
        <v>6923.1742890000114</v>
      </c>
      <c r="S551">
        <v>7132.6140049999894</v>
      </c>
      <c r="T551">
        <v>7682.5359389999912</v>
      </c>
      <c r="U551">
        <v>7795.1903940000029</v>
      </c>
      <c r="V551">
        <v>8795.7484949999925</v>
      </c>
      <c r="W551" t="s">
        <v>152</v>
      </c>
      <c r="X551" t="s">
        <v>310</v>
      </c>
      <c r="Y551" t="s">
        <v>154</v>
      </c>
      <c r="Z551" t="s">
        <v>155</v>
      </c>
      <c r="AA551" t="s">
        <v>156</v>
      </c>
      <c r="AB551" t="s">
        <v>157</v>
      </c>
      <c r="AC551" t="s">
        <v>311</v>
      </c>
      <c r="AD551" t="s">
        <v>159</v>
      </c>
      <c r="AE551" t="s">
        <v>160</v>
      </c>
      <c r="AF551" t="s">
        <v>162</v>
      </c>
      <c r="AG551" t="s">
        <v>163</v>
      </c>
      <c r="AH551" t="s">
        <v>164</v>
      </c>
      <c r="AI551" t="s">
        <v>312</v>
      </c>
      <c r="AJ551" t="s">
        <v>165</v>
      </c>
      <c r="AK551" t="s">
        <v>166</v>
      </c>
      <c r="AL551" t="s">
        <v>167</v>
      </c>
      <c r="AM551" t="s">
        <v>168</v>
      </c>
      <c r="AN551" t="s">
        <v>169</v>
      </c>
      <c r="AO551" t="s">
        <v>170</v>
      </c>
      <c r="AP551">
        <v>2916.6461689999942</v>
      </c>
      <c r="AQ551">
        <v>5454.7222680000013</v>
      </c>
      <c r="AR551">
        <v>3272.145023</v>
      </c>
      <c r="AS551">
        <v>1718.2011799999991</v>
      </c>
      <c r="AT551">
        <v>4274.9917469999991</v>
      </c>
      <c r="AU551">
        <v>2270.4262250000011</v>
      </c>
      <c r="AV551">
        <v>2608.133600000001</v>
      </c>
      <c r="AW551">
        <v>2965.9005380000049</v>
      </c>
      <c r="AX551">
        <v>400.99319600000041</v>
      </c>
      <c r="AY551">
        <v>714.11634900000081</v>
      </c>
      <c r="AZ551">
        <v>972.396670000001</v>
      </c>
      <c r="BA551">
        <v>6599.4020330000139</v>
      </c>
      <c r="BB551">
        <v>1378.4582369999989</v>
      </c>
      <c r="BC551">
        <v>1172.4017049999991</v>
      </c>
      <c r="BD551">
        <v>4075.316126000002</v>
      </c>
      <c r="BE551">
        <v>2331.6285770000031</v>
      </c>
      <c r="BF551">
        <v>4455.407181999989</v>
      </c>
      <c r="BG551">
        <v>2674.1251060000068</v>
      </c>
      <c r="BH551">
        <v>197.15753100000001</v>
      </c>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row>
    <row r="552">
      <c r="A552" t="s">
        <v>405</v>
      </c>
      <c r="B552">
        <v>2010</v>
      </c>
      <c r="C552" t="s">
        <v>413</v>
      </c>
      <c r="D552">
        <v>236</v>
      </c>
      <c r="E552" t="s">
        <v>322</v>
      </c>
      <c r="F552" t="s">
        <v>324</v>
      </c>
      <c r="G552" t="s">
        <v>214</v>
      </c>
      <c r="H552">
        <v>6297.8179320000063</v>
      </c>
      <c r="I552">
        <v>5981.6575970000067</v>
      </c>
      <c r="J552">
        <v>5468.6056870000048</v>
      </c>
      <c r="K552">
        <v>4716.5716379999949</v>
      </c>
      <c r="L552">
        <v>1660.589449999999</v>
      </c>
      <c r="M552">
        <v>698.46610000000078</v>
      </c>
      <c r="N552">
        <v>386.86544400000002</v>
      </c>
      <c r="O552">
        <v>125.066025</v>
      </c>
      <c r="P552">
        <v>44.481358000000007</v>
      </c>
      <c r="Q552">
        <v>1.838184</v>
      </c>
      <c r="R552">
        <v>5199.9950340000069</v>
      </c>
      <c r="S552">
        <v>5105.7430520000053</v>
      </c>
      <c r="T552">
        <v>4596.7114519999986</v>
      </c>
      <c r="U552">
        <v>4468.2090349999989</v>
      </c>
      <c r="V552">
        <v>3497.8666199999989</v>
      </c>
      <c r="W552" t="s">
        <v>152</v>
      </c>
      <c r="X552" t="s">
        <v>310</v>
      </c>
      <c r="Y552" t="s">
        <v>154</v>
      </c>
      <c r="Z552" t="s">
        <v>155</v>
      </c>
      <c r="AA552" t="s">
        <v>156</v>
      </c>
      <c r="AB552" t="s">
        <v>157</v>
      </c>
      <c r="AC552" t="s">
        <v>311</v>
      </c>
      <c r="AD552" t="s">
        <v>159</v>
      </c>
      <c r="AE552" t="s">
        <v>160</v>
      </c>
      <c r="AF552" t="s">
        <v>162</v>
      </c>
      <c r="AG552" t="s">
        <v>163</v>
      </c>
      <c r="AH552" t="s">
        <v>164</v>
      </c>
      <c r="AI552" t="s">
        <v>312</v>
      </c>
      <c r="AJ552" t="s">
        <v>165</v>
      </c>
      <c r="AK552" t="s">
        <v>166</v>
      </c>
      <c r="AL552" t="s">
        <v>167</v>
      </c>
      <c r="AM552" t="s">
        <v>168</v>
      </c>
      <c r="AN552" t="s">
        <v>169</v>
      </c>
      <c r="AO552" t="s">
        <v>170</v>
      </c>
      <c r="AP552">
        <v>217.31966199999999</v>
      </c>
      <c r="AQ552">
        <v>106.60125600000001</v>
      </c>
      <c r="AR552">
        <v>5512.6555420000004</v>
      </c>
      <c r="AS552">
        <v>1309.9081060000001</v>
      </c>
      <c r="AT552">
        <v>16.399280999999998</v>
      </c>
      <c r="AU552">
        <v>1293.554174000001</v>
      </c>
      <c r="AV552">
        <v>1068.3055079999999</v>
      </c>
      <c r="AW552">
        <v>4346.5711339999989</v>
      </c>
      <c r="AX552">
        <v>1414.051256000002</v>
      </c>
      <c r="AY552">
        <v>330.16635700000012</v>
      </c>
      <c r="AZ552">
        <v>44.149811999999983</v>
      </c>
      <c r="BA552">
        <v>375.90486199999998</v>
      </c>
      <c r="BB552">
        <v>253.04117800000009</v>
      </c>
      <c r="BC552">
        <v>480.58235700000017</v>
      </c>
      <c r="BD552">
        <v>1781.8675159999989</v>
      </c>
      <c r="BE552">
        <v>8.2333739999999995</v>
      </c>
      <c r="BF552">
        <v>444.7979150000001</v>
      </c>
      <c r="BG552">
        <v>181.23538500000001</v>
      </c>
      <c r="BH552">
        <v>4939.8976290000019</v>
      </c>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row>
    <row r="553">
      <c r="A553" t="s">
        <v>405</v>
      </c>
      <c r="B553">
        <v>2010</v>
      </c>
      <c r="C553" t="s">
        <v>413</v>
      </c>
      <c r="D553">
        <v>237</v>
      </c>
      <c r="E553" t="s">
        <v>322</v>
      </c>
      <c r="F553" t="s">
        <v>325</v>
      </c>
      <c r="G553" t="s">
        <v>214</v>
      </c>
      <c r="H553">
        <v>8.7117389999999997</v>
      </c>
      <c r="I553">
        <v>5.0781179999999999</v>
      </c>
      <c r="J553">
        <v>32.498972999999999</v>
      </c>
      <c r="K553">
        <v>75.490651999999997</v>
      </c>
      <c r="L553">
        <v>15.020116</v>
      </c>
      <c r="M553">
        <v>2.9206799999999999</v>
      </c>
      <c r="N553">
        <v>0.96138500000000005</v>
      </c>
      <c r="O553">
        <v>0</v>
      </c>
      <c r="P553">
        <v>0</v>
      </c>
      <c r="Q553">
        <v>1.43835</v>
      </c>
      <c r="R553">
        <v>8.7117389999999997</v>
      </c>
      <c r="S553">
        <v>5.0781179999999999</v>
      </c>
      <c r="T553">
        <v>19.433771</v>
      </c>
      <c r="U553">
        <v>22.334897999999999</v>
      </c>
      <c r="V553">
        <v>75.920656999999991</v>
      </c>
      <c r="W553" t="s">
        <v>152</v>
      </c>
      <c r="X553" t="s">
        <v>310</v>
      </c>
      <c r="Y553" t="s">
        <v>154</v>
      </c>
      <c r="Z553" t="s">
        <v>155</v>
      </c>
      <c r="AA553" t="s">
        <v>156</v>
      </c>
      <c r="AB553" t="s">
        <v>157</v>
      </c>
      <c r="AC553" t="s">
        <v>311</v>
      </c>
      <c r="AD553" t="s">
        <v>159</v>
      </c>
      <c r="AE553" t="s">
        <v>160</v>
      </c>
      <c r="AF553" t="s">
        <v>162</v>
      </c>
      <c r="AG553" t="s">
        <v>163</v>
      </c>
      <c r="AH553" t="s">
        <v>164</v>
      </c>
      <c r="AI553" t="s">
        <v>312</v>
      </c>
      <c r="AJ553" t="s">
        <v>165</v>
      </c>
      <c r="AK553" t="s">
        <v>166</v>
      </c>
      <c r="AL553" t="s">
        <v>167</v>
      </c>
      <c r="AM553" t="s">
        <v>168</v>
      </c>
      <c r="AN553" t="s">
        <v>169</v>
      </c>
      <c r="AO553" t="s">
        <v>170</v>
      </c>
      <c r="AP553">
        <v>14.880036</v>
      </c>
      <c r="AQ553">
        <v>0</v>
      </c>
      <c r="AR553">
        <v>0</v>
      </c>
      <c r="AS553">
        <v>0</v>
      </c>
      <c r="AT553">
        <v>1.5534600000000001</v>
      </c>
      <c r="AU553">
        <v>80.09366399999999</v>
      </c>
      <c r="AV553">
        <v>0</v>
      </c>
      <c r="AW553">
        <v>0</v>
      </c>
      <c r="AX553">
        <v>1.627548</v>
      </c>
      <c r="AY553">
        <v>0</v>
      </c>
      <c r="AZ553">
        <v>2.602608</v>
      </c>
      <c r="BA553">
        <v>16.933426000000001</v>
      </c>
      <c r="BB553">
        <v>0</v>
      </c>
      <c r="BC553">
        <v>14.866406</v>
      </c>
      <c r="BD553">
        <v>4.2424499999999998</v>
      </c>
      <c r="BE553">
        <v>0</v>
      </c>
      <c r="BF553">
        <v>0</v>
      </c>
      <c r="BG553">
        <v>0</v>
      </c>
      <c r="BH553">
        <v>0</v>
      </c>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row>
    <row r="554">
      <c r="A554" t="s">
        <v>405</v>
      </c>
      <c r="B554">
        <v>2010</v>
      </c>
      <c r="C554" t="s">
        <v>413</v>
      </c>
      <c r="D554">
        <v>238</v>
      </c>
      <c r="E554" t="s">
        <v>322</v>
      </c>
      <c r="F554" t="s">
        <v>326</v>
      </c>
      <c r="G554" t="s">
        <v>214</v>
      </c>
      <c r="H554">
        <v>311.42785099999992</v>
      </c>
      <c r="I554">
        <v>149.49549200000001</v>
      </c>
      <c r="J554">
        <v>130.16991400000001</v>
      </c>
      <c r="K554">
        <v>63.943443000000002</v>
      </c>
      <c r="L554">
        <v>21.604427000000001</v>
      </c>
      <c r="M554">
        <v>18.894282</v>
      </c>
      <c r="N554">
        <v>12.956692</v>
      </c>
      <c r="O554">
        <v>4.348376</v>
      </c>
      <c r="P554">
        <v>0.53054800000000002</v>
      </c>
      <c r="Q554">
        <v>0</v>
      </c>
      <c r="R554">
        <v>260.69134400000002</v>
      </c>
      <c r="S554">
        <v>151.78226799999999</v>
      </c>
      <c r="T554">
        <v>94.703089000000006</v>
      </c>
      <c r="U554">
        <v>109.007627</v>
      </c>
      <c r="V554">
        <v>23.726901000000002</v>
      </c>
      <c r="W554" t="s">
        <v>152</v>
      </c>
      <c r="X554" t="s">
        <v>310</v>
      </c>
      <c r="Y554" t="s">
        <v>154</v>
      </c>
      <c r="Z554" t="s">
        <v>155</v>
      </c>
      <c r="AA554" t="s">
        <v>156</v>
      </c>
      <c r="AB554" t="s">
        <v>157</v>
      </c>
      <c r="AC554" t="s">
        <v>311</v>
      </c>
      <c r="AD554" t="s">
        <v>159</v>
      </c>
      <c r="AE554" t="s">
        <v>160</v>
      </c>
      <c r="AF554" t="s">
        <v>162</v>
      </c>
      <c r="AG554" t="s">
        <v>163</v>
      </c>
      <c r="AH554" t="s">
        <v>164</v>
      </c>
      <c r="AI554" t="s">
        <v>312</v>
      </c>
      <c r="AJ554" t="s">
        <v>165</v>
      </c>
      <c r="AK554" t="s">
        <v>166</v>
      </c>
      <c r="AL554" t="s">
        <v>167</v>
      </c>
      <c r="AM554" t="s">
        <v>168</v>
      </c>
      <c r="AN554" t="s">
        <v>169</v>
      </c>
      <c r="AO554" t="s">
        <v>170</v>
      </c>
      <c r="AP554">
        <v>30.523213999999999</v>
      </c>
      <c r="AQ554">
        <v>11.629517999999999</v>
      </c>
      <c r="AR554">
        <v>15.473055</v>
      </c>
      <c r="AS554">
        <v>2.575059</v>
      </c>
      <c r="AT554">
        <v>34.611694</v>
      </c>
      <c r="AU554">
        <v>308.32159100000001</v>
      </c>
      <c r="AV554">
        <v>0</v>
      </c>
      <c r="AW554">
        <v>7.4178510000000006</v>
      </c>
      <c r="AX554">
        <v>11.607386</v>
      </c>
      <c r="AY554">
        <v>114.90080399999989</v>
      </c>
      <c r="AZ554">
        <v>0</v>
      </c>
      <c r="BA554">
        <v>22.536846000000001</v>
      </c>
      <c r="BB554">
        <v>0</v>
      </c>
      <c r="BC554">
        <v>64.384872999999985</v>
      </c>
      <c r="BD554">
        <v>7.9831399999999997</v>
      </c>
      <c r="BE554">
        <v>0.18004500000000001</v>
      </c>
      <c r="BF554">
        <v>37.743474999999997</v>
      </c>
      <c r="BG554">
        <v>0.53054800000000002</v>
      </c>
      <c r="BH554">
        <v>6.2220279999999999</v>
      </c>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row>
    <row r="555">
      <c r="A555" t="s">
        <v>405</v>
      </c>
      <c r="B555">
        <v>2010</v>
      </c>
      <c r="C555" t="s">
        <v>413</v>
      </c>
      <c r="D555">
        <v>239</v>
      </c>
      <c r="E555" t="s">
        <v>322</v>
      </c>
      <c r="F555" t="s">
        <v>208</v>
      </c>
      <c r="G555" t="s">
        <v>214</v>
      </c>
      <c r="H555">
        <v>15075.94768000005</v>
      </c>
      <c r="I555">
        <v>15081.587232000031</v>
      </c>
      <c r="J555">
        <v>15075.22428700003</v>
      </c>
      <c r="K555">
        <v>15090.459631</v>
      </c>
      <c r="L555">
        <v>15068.03366099991</v>
      </c>
      <c r="M555">
        <v>2684.2342049999952</v>
      </c>
      <c r="N555">
        <v>2684.1139170000001</v>
      </c>
      <c r="O555">
        <v>2685.805363000004</v>
      </c>
      <c r="P555">
        <v>2687.3176389999921</v>
      </c>
      <c r="Q555">
        <v>2680.6026399999978</v>
      </c>
      <c r="R555">
        <v>12392.57240600001</v>
      </c>
      <c r="S555">
        <v>12395.21744300001</v>
      </c>
      <c r="T555">
        <v>12393.38425100001</v>
      </c>
      <c r="U555">
        <v>12394.74195400001</v>
      </c>
      <c r="V555">
        <v>12393.262672999959</v>
      </c>
      <c r="W555" t="s">
        <v>152</v>
      </c>
      <c r="X555" t="s">
        <v>310</v>
      </c>
      <c r="Y555" t="s">
        <v>154</v>
      </c>
      <c r="Z555" t="s">
        <v>155</v>
      </c>
      <c r="AA555" t="s">
        <v>156</v>
      </c>
      <c r="AB555" t="s">
        <v>157</v>
      </c>
      <c r="AC555" t="s">
        <v>311</v>
      </c>
      <c r="AD555" t="s">
        <v>159</v>
      </c>
      <c r="AE555" t="s">
        <v>160</v>
      </c>
      <c r="AF555" t="s">
        <v>162</v>
      </c>
      <c r="AG555" t="s">
        <v>163</v>
      </c>
      <c r="AH555" t="s">
        <v>164</v>
      </c>
      <c r="AI555" t="s">
        <v>312</v>
      </c>
      <c r="AJ555" t="s">
        <v>165</v>
      </c>
      <c r="AK555" t="s">
        <v>166</v>
      </c>
      <c r="AL555" t="s">
        <v>167</v>
      </c>
      <c r="AM555" t="s">
        <v>168</v>
      </c>
      <c r="AN555" t="s">
        <v>169</v>
      </c>
      <c r="AO555" t="s">
        <v>170</v>
      </c>
      <c r="AP555">
        <v>3179.369080999993</v>
      </c>
      <c r="AQ555">
        <v>5572.9530420000028</v>
      </c>
      <c r="AR555">
        <v>8800.2736199999836</v>
      </c>
      <c r="AS555">
        <v>3030.6843449999969</v>
      </c>
      <c r="AT555">
        <v>4327.5561820000012</v>
      </c>
      <c r="AU555">
        <v>3952.395654000004</v>
      </c>
      <c r="AV555">
        <v>3676.4391080000041</v>
      </c>
      <c r="AW555">
        <v>7319.8895229999862</v>
      </c>
      <c r="AX555">
        <v>1828.2793860000011</v>
      </c>
      <c r="AY555">
        <v>1159.183510000003</v>
      </c>
      <c r="AZ555">
        <v>1019.149090000001</v>
      </c>
      <c r="BA555">
        <v>7014.7771670000084</v>
      </c>
      <c r="BB555">
        <v>1631.4994149999991</v>
      </c>
      <c r="BC555">
        <v>1732.2353410000001</v>
      </c>
      <c r="BD555">
        <v>5869.4092319999982</v>
      </c>
      <c r="BE555">
        <v>2340.041996000004</v>
      </c>
      <c r="BF555">
        <v>4937.9485719999884</v>
      </c>
      <c r="BG555">
        <v>2855.8910390000069</v>
      </c>
      <c r="BH555">
        <v>5143.2771879999991</v>
      </c>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row>
    <row r="556">
      <c r="A556" t="s">
        <v>405</v>
      </c>
      <c r="B556">
        <v>2014</v>
      </c>
      <c r="C556" t="s">
        <v>414</v>
      </c>
      <c r="D556">
        <v>16</v>
      </c>
      <c r="E556" t="s">
        <v>13</v>
      </c>
      <c r="F556" t="s">
        <v>14</v>
      </c>
      <c r="G556" t="s">
        <v>421</v>
      </c>
      <c r="H556">
        <v>61.536231397160947</v>
      </c>
      <c r="I556">
        <v>67.889671279706349</v>
      </c>
      <c r="J556">
        <v>74.777833305215182</v>
      </c>
      <c r="K556">
        <v>81.397616009425747</v>
      </c>
      <c r="L556">
        <v>95.160003944129571</v>
      </c>
      <c r="M556">
        <v>92.018679929557322</v>
      </c>
      <c r="N556">
        <v>97.450243220830828</v>
      </c>
      <c r="O556">
        <v>98.848172053562422</v>
      </c>
      <c r="P556">
        <v>99.515033402540325</v>
      </c>
      <c r="Q556">
        <v>99.539816462447845</v>
      </c>
      <c r="R556">
        <v>60.567102088605012</v>
      </c>
      <c r="S556">
        <v>67.215422165465128</v>
      </c>
      <c r="T556">
        <v>70.639538606774082</v>
      </c>
      <c r="U556">
        <v>76.356175256028678</v>
      </c>
      <c r="V556">
        <v>85.987646550639056</v>
      </c>
      <c r="W556" t="s">
        <v>152</v>
      </c>
      <c r="X556" t="s">
        <v>310</v>
      </c>
      <c r="Y556" t="s">
        <v>154</v>
      </c>
      <c r="Z556" t="s">
        <v>155</v>
      </c>
      <c r="AA556" t="s">
        <v>156</v>
      </c>
      <c r="AB556" t="s">
        <v>157</v>
      </c>
      <c r="AC556" t="s">
        <v>311</v>
      </c>
      <c r="AD556" t="s">
        <v>159</v>
      </c>
      <c r="AE556" t="s">
        <v>160</v>
      </c>
      <c r="AF556" t="s">
        <v>162</v>
      </c>
      <c r="AG556" t="s">
        <v>163</v>
      </c>
      <c r="AH556" t="s">
        <v>164</v>
      </c>
      <c r="AI556" t="s">
        <v>312</v>
      </c>
      <c r="AJ556" t="s">
        <v>165</v>
      </c>
      <c r="AK556" t="s">
        <v>166</v>
      </c>
      <c r="AL556" t="s">
        <v>167</v>
      </c>
      <c r="AM556" t="s">
        <v>168</v>
      </c>
      <c r="AN556" t="s">
        <v>169</v>
      </c>
      <c r="AO556" t="s">
        <v>170</v>
      </c>
      <c r="AP556">
        <v>83.014025565742045</v>
      </c>
      <c r="AQ556">
        <v>84.383648941936016</v>
      </c>
      <c r="AR556">
        <v>70.9983174571706</v>
      </c>
      <c r="AS556">
        <v>60.155832277282798</v>
      </c>
      <c r="AT556">
        <v>69.609155923299582</v>
      </c>
      <c r="AU556">
        <v>53.018698599601919</v>
      </c>
      <c r="AV556">
        <v>74.691168445927289</v>
      </c>
      <c r="AW556">
        <v>71.825558299222195</v>
      </c>
      <c r="AX556">
        <v>64.608771934204071</v>
      </c>
      <c r="AY556">
        <v>64.173041493513153</v>
      </c>
      <c r="AZ556">
        <v>70.662627789986573</v>
      </c>
      <c r="BA556">
        <v>96.154931907959678</v>
      </c>
      <c r="BB556">
        <v>81.082465163527161</v>
      </c>
      <c r="BC556">
        <v>64.719100525414206</v>
      </c>
      <c r="BD556">
        <v>91.447315262687965</v>
      </c>
      <c r="BE556">
        <v>61.524471587520623</v>
      </c>
      <c r="BF556">
        <v>73.76675769576056</v>
      </c>
      <c r="BG556">
        <v>95.903706438100457</v>
      </c>
      <c r="BH556">
        <v>79.289781201762963</v>
      </c>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row>
    <row r="557">
      <c r="A557" t="s">
        <v>405</v>
      </c>
      <c r="B557">
        <v>2014</v>
      </c>
      <c r="C557" t="s">
        <v>414</v>
      </c>
      <c r="D557">
        <v>17</v>
      </c>
      <c r="E557" t="s">
        <v>13</v>
      </c>
      <c r="F557" t="s">
        <v>51</v>
      </c>
      <c r="G557" t="s">
        <v>214</v>
      </c>
      <c r="H557">
        <v>38.463768602839203</v>
      </c>
      <c r="I557">
        <v>32.110328720293587</v>
      </c>
      <c r="J557">
        <v>25.22216669478475</v>
      </c>
      <c r="K557">
        <v>18.602383990574349</v>
      </c>
      <c r="L557">
        <v>4.8399960558704684</v>
      </c>
      <c r="M557">
        <v>7.9813200704427132</v>
      </c>
      <c r="N557">
        <v>2.5497567791691611</v>
      </c>
      <c r="O557">
        <v>1.15182794643757</v>
      </c>
      <c r="P557">
        <v>0.48496659745967041</v>
      </c>
      <c r="Q557">
        <v>0.46018353755215702</v>
      </c>
      <c r="R557">
        <v>39.432897911395081</v>
      </c>
      <c r="S557">
        <v>32.784577834534758</v>
      </c>
      <c r="T557">
        <v>29.36046139322595</v>
      </c>
      <c r="U557">
        <v>23.643824743971461</v>
      </c>
      <c r="V557">
        <v>14.01235344936099</v>
      </c>
      <c r="W557" t="s">
        <v>152</v>
      </c>
      <c r="X557" t="s">
        <v>310</v>
      </c>
      <c r="Y557" t="s">
        <v>154</v>
      </c>
      <c r="Z557" t="s">
        <v>155</v>
      </c>
      <c r="AA557" t="s">
        <v>156</v>
      </c>
      <c r="AB557" t="s">
        <v>157</v>
      </c>
      <c r="AC557" t="s">
        <v>311</v>
      </c>
      <c r="AD557" t="s">
        <v>159</v>
      </c>
      <c r="AE557" t="s">
        <v>160</v>
      </c>
      <c r="AF557" t="s">
        <v>162</v>
      </c>
      <c r="AG557" t="s">
        <v>163</v>
      </c>
      <c r="AH557" t="s">
        <v>164</v>
      </c>
      <c r="AI557" t="s">
        <v>312</v>
      </c>
      <c r="AJ557" t="s">
        <v>165</v>
      </c>
      <c r="AK557" t="s">
        <v>166</v>
      </c>
      <c r="AL557" t="s">
        <v>167</v>
      </c>
      <c r="AM557" t="s">
        <v>168</v>
      </c>
      <c r="AN557" t="s">
        <v>169</v>
      </c>
      <c r="AO557" t="s">
        <v>170</v>
      </c>
      <c r="AP557">
        <v>16.985974434257919</v>
      </c>
      <c r="AQ557">
        <v>15.616351058064019</v>
      </c>
      <c r="AR557">
        <v>29.0016825428294</v>
      </c>
      <c r="AS557">
        <v>39.844167722717188</v>
      </c>
      <c r="AT557">
        <v>30.390844076700471</v>
      </c>
      <c r="AU557">
        <v>46.98130140039838</v>
      </c>
      <c r="AV557">
        <v>25.308831554072668</v>
      </c>
      <c r="AW557">
        <v>28.174441700777791</v>
      </c>
      <c r="AX557">
        <v>35.39122806579595</v>
      </c>
      <c r="AY557">
        <v>35.826958506487017</v>
      </c>
      <c r="AZ557">
        <v>29.337372210013331</v>
      </c>
      <c r="BA557">
        <v>3.8450680920403362</v>
      </c>
      <c r="BB557">
        <v>18.9175348364729</v>
      </c>
      <c r="BC557">
        <v>35.280899474585972</v>
      </c>
      <c r="BD557">
        <v>8.552684737312152</v>
      </c>
      <c r="BE557">
        <v>38.475528412479349</v>
      </c>
      <c r="BF557">
        <v>26.233242304239649</v>
      </c>
      <c r="BG557">
        <v>4.0962935618995617</v>
      </c>
      <c r="BH557">
        <v>20.710218798237008</v>
      </c>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row>
    <row r="558">
      <c r="A558" t="s">
        <v>405</v>
      </c>
      <c r="B558">
        <v>2014</v>
      </c>
      <c r="C558" t="s">
        <v>414</v>
      </c>
      <c r="D558">
        <v>18</v>
      </c>
      <c r="E558" t="s">
        <v>60</v>
      </c>
      <c r="F558" t="s">
        <v>15</v>
      </c>
      <c r="G558" t="s">
        <v>422</v>
      </c>
      <c r="H558">
        <v>61.235672357012611</v>
      </c>
      <c r="I558">
        <v>67.646321418974111</v>
      </c>
      <c r="J558">
        <v>74.314006276669488</v>
      </c>
      <c r="K558">
        <v>80.858123193051583</v>
      </c>
      <c r="L558">
        <v>94.946558348805851</v>
      </c>
      <c r="M558">
        <v>91.834047221809129</v>
      </c>
      <c r="N558">
        <v>96.528819844587588</v>
      </c>
      <c r="O558">
        <v>98.728198801242939</v>
      </c>
      <c r="P558">
        <v>99.389985948194962</v>
      </c>
      <c r="Q558">
        <v>99.410112782017947</v>
      </c>
      <c r="R558">
        <v>60.234462046738813</v>
      </c>
      <c r="S558">
        <v>67.006927602831681</v>
      </c>
      <c r="T558">
        <v>70.096874504798024</v>
      </c>
      <c r="U558">
        <v>75.933515832611619</v>
      </c>
      <c r="V558">
        <v>85.680680919041407</v>
      </c>
      <c r="W558" t="s">
        <v>152</v>
      </c>
      <c r="X558" t="s">
        <v>310</v>
      </c>
      <c r="Y558" t="s">
        <v>154</v>
      </c>
      <c r="Z558" t="s">
        <v>155</v>
      </c>
      <c r="AA558" t="s">
        <v>156</v>
      </c>
      <c r="AB558" t="s">
        <v>157</v>
      </c>
      <c r="AC558" t="s">
        <v>311</v>
      </c>
      <c r="AD558" t="s">
        <v>159</v>
      </c>
      <c r="AE558" t="s">
        <v>160</v>
      </c>
      <c r="AF558" t="s">
        <v>162</v>
      </c>
      <c r="AG558" t="s">
        <v>163</v>
      </c>
      <c r="AH558" t="s">
        <v>164</v>
      </c>
      <c r="AI558" t="s">
        <v>312</v>
      </c>
      <c r="AJ558" t="s">
        <v>165</v>
      </c>
      <c r="AK558" t="s">
        <v>166</v>
      </c>
      <c r="AL558" t="s">
        <v>167</v>
      </c>
      <c r="AM558" t="s">
        <v>168</v>
      </c>
      <c r="AN558" t="s">
        <v>169</v>
      </c>
      <c r="AO558" t="s">
        <v>170</v>
      </c>
      <c r="AP558">
        <v>82.355025216198044</v>
      </c>
      <c r="AQ558">
        <v>84.137051265664923</v>
      </c>
      <c r="AR558">
        <v>70.9983174571706</v>
      </c>
      <c r="AS558">
        <v>59.898493293046869</v>
      </c>
      <c r="AT558">
        <v>68.767648451093493</v>
      </c>
      <c r="AU558">
        <v>52.743124118182713</v>
      </c>
      <c r="AV558">
        <v>74.124991996064566</v>
      </c>
      <c r="AW558">
        <v>71.825558299222195</v>
      </c>
      <c r="AX558">
        <v>63.346434226382883</v>
      </c>
      <c r="AY558">
        <v>63.586174529742877</v>
      </c>
      <c r="AZ558">
        <v>69.901031576288133</v>
      </c>
      <c r="BA558">
        <v>95.57308233290982</v>
      </c>
      <c r="BB558">
        <v>81.021622305833631</v>
      </c>
      <c r="BC558">
        <v>64.155489788084495</v>
      </c>
      <c r="BD558">
        <v>91.274172214008502</v>
      </c>
      <c r="BE558">
        <v>61.312969501947521</v>
      </c>
      <c r="BF558">
        <v>73.534063786127078</v>
      </c>
      <c r="BG558">
        <v>95.667971263274836</v>
      </c>
      <c r="BH558">
        <v>78.849384699505933</v>
      </c>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row>
    <row r="559">
      <c r="A559" t="s">
        <v>405</v>
      </c>
      <c r="B559">
        <v>2014</v>
      </c>
      <c r="C559" t="s">
        <v>414</v>
      </c>
      <c r="D559">
        <v>19</v>
      </c>
      <c r="E559" t="s">
        <v>60</v>
      </c>
      <c r="F559" t="s">
        <v>16</v>
      </c>
      <c r="G559" t="s">
        <v>423</v>
      </c>
      <c r="H559">
        <v>0.30055904014833162</v>
      </c>
      <c r="I559">
        <v>0.2433498607322476</v>
      </c>
      <c r="J559">
        <v>0.46382702854571739</v>
      </c>
      <c r="K559">
        <v>0.53949281637415658</v>
      </c>
      <c r="L559">
        <v>0.21344559532371329</v>
      </c>
      <c r="M559">
        <v>0.1846327077481891</v>
      </c>
      <c r="N559">
        <v>0.92142337624325421</v>
      </c>
      <c r="O559">
        <v>0.11997325231947339</v>
      </c>
      <c r="P559">
        <v>0.12504745434537529</v>
      </c>
      <c r="Q559">
        <v>0.1297036804298819</v>
      </c>
      <c r="R559">
        <v>0.33264004186619739</v>
      </c>
      <c r="S559">
        <v>0.20849456263344099</v>
      </c>
      <c r="T559">
        <v>0.54266410197606985</v>
      </c>
      <c r="U559">
        <v>0.42265942341705698</v>
      </c>
      <c r="V559">
        <v>0.30696563159765677</v>
      </c>
      <c r="W559" t="s">
        <v>152</v>
      </c>
      <c r="X559" t="s">
        <v>310</v>
      </c>
      <c r="Y559" t="s">
        <v>154</v>
      </c>
      <c r="Z559" t="s">
        <v>155</v>
      </c>
      <c r="AA559" t="s">
        <v>156</v>
      </c>
      <c r="AB559" t="s">
        <v>157</v>
      </c>
      <c r="AC559" t="s">
        <v>311</v>
      </c>
      <c r="AD559" t="s">
        <v>159</v>
      </c>
      <c r="AE559" t="s">
        <v>160</v>
      </c>
      <c r="AF559" t="s">
        <v>162</v>
      </c>
      <c r="AG559" t="s">
        <v>163</v>
      </c>
      <c r="AH559" t="s">
        <v>164</v>
      </c>
      <c r="AI559" t="s">
        <v>312</v>
      </c>
      <c r="AJ559" t="s">
        <v>165</v>
      </c>
      <c r="AK559" t="s">
        <v>166</v>
      </c>
      <c r="AL559" t="s">
        <v>167</v>
      </c>
      <c r="AM559" t="s">
        <v>168</v>
      </c>
      <c r="AN559" t="s">
        <v>169</v>
      </c>
      <c r="AO559" t="s">
        <v>170</v>
      </c>
      <c r="AP559">
        <v>0.65900034954399378</v>
      </c>
      <c r="AQ559">
        <v>0.2465976762711081</v>
      </c>
      <c r="AR559">
        <v>0</v>
      </c>
      <c r="AS559">
        <v>0.25733898423592699</v>
      </c>
      <c r="AT559">
        <v>0.8415074722060859</v>
      </c>
      <c r="AU559">
        <v>0.27557448141921292</v>
      </c>
      <c r="AV559">
        <v>0.56617644986271753</v>
      </c>
      <c r="AW559">
        <v>0</v>
      </c>
      <c r="AX559">
        <v>1.2623377078212059</v>
      </c>
      <c r="AY559">
        <v>0.58686696377027037</v>
      </c>
      <c r="AZ559">
        <v>0.7615962136984511</v>
      </c>
      <c r="BA559">
        <v>0.58184957504984447</v>
      </c>
      <c r="BB559">
        <v>0.060842857693548198</v>
      </c>
      <c r="BC559">
        <v>0.56361073732971245</v>
      </c>
      <c r="BD559">
        <v>0.17314304867948571</v>
      </c>
      <c r="BE559">
        <v>0.21150208557310329</v>
      </c>
      <c r="BF559">
        <v>0.232693909633478</v>
      </c>
      <c r="BG559">
        <v>0.23573517482561601</v>
      </c>
      <c r="BH559">
        <v>0.4403965022570332</v>
      </c>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row>
    <row r="560">
      <c r="A560" t="s">
        <v>405</v>
      </c>
      <c r="B560">
        <v>2014</v>
      </c>
      <c r="C560" t="s">
        <v>414</v>
      </c>
      <c r="D560">
        <v>20</v>
      </c>
      <c r="E560" t="s">
        <v>60</v>
      </c>
      <c r="F560" t="s">
        <v>22</v>
      </c>
      <c r="G560" t="s">
        <v>424</v>
      </c>
      <c r="H560">
        <v>17.43766401976389</v>
      </c>
      <c r="I560">
        <v>14.758269407651779</v>
      </c>
      <c r="J560">
        <v>11.04983262352931</v>
      </c>
      <c r="K560">
        <v>8.7575826502456593</v>
      </c>
      <c r="L560">
        <v>2.02253658481819</v>
      </c>
      <c r="M560">
        <v>3.9826600688801461</v>
      </c>
      <c r="N560">
        <v>1.8197892279844039</v>
      </c>
      <c r="O560">
        <v>1.097185710563922</v>
      </c>
      <c r="P560">
        <v>0.40417114358180389</v>
      </c>
      <c r="Q560">
        <v>0.29102095479476781</v>
      </c>
      <c r="R560">
        <v>18.060263938510051</v>
      </c>
      <c r="S560">
        <v>15.271324734802221</v>
      </c>
      <c r="T560">
        <v>12.83547026573288</v>
      </c>
      <c r="U560">
        <v>11.35513515939534</v>
      </c>
      <c r="V560">
        <v>5.2281370872392641</v>
      </c>
      <c r="W560" t="s">
        <v>152</v>
      </c>
      <c r="X560" t="s">
        <v>310</v>
      </c>
      <c r="Y560" t="s">
        <v>154</v>
      </c>
      <c r="Z560" t="s">
        <v>155</v>
      </c>
      <c r="AA560" t="s">
        <v>156</v>
      </c>
      <c r="AB560" t="s">
        <v>157</v>
      </c>
      <c r="AC560" t="s">
        <v>311</v>
      </c>
      <c r="AD560" t="s">
        <v>159</v>
      </c>
      <c r="AE560" t="s">
        <v>160</v>
      </c>
      <c r="AF560" t="s">
        <v>162</v>
      </c>
      <c r="AG560" t="s">
        <v>163</v>
      </c>
      <c r="AH560" t="s">
        <v>164</v>
      </c>
      <c r="AI560" t="s">
        <v>312</v>
      </c>
      <c r="AJ560" t="s">
        <v>165</v>
      </c>
      <c r="AK560" t="s">
        <v>166</v>
      </c>
      <c r="AL560" t="s">
        <v>167</v>
      </c>
      <c r="AM560" t="s">
        <v>168</v>
      </c>
      <c r="AN560" t="s">
        <v>169</v>
      </c>
      <c r="AO560" t="s">
        <v>170</v>
      </c>
      <c r="AP560">
        <v>0.25687077974272698</v>
      </c>
      <c r="AQ560">
        <v>0.41092626501255852</v>
      </c>
      <c r="AR560">
        <v>22.439977758419811</v>
      </c>
      <c r="AS560">
        <v>30.706208996314722</v>
      </c>
      <c r="AT560">
        <v>6.0216779829746896</v>
      </c>
      <c r="AU560">
        <v>42.554213426334023</v>
      </c>
      <c r="AV560">
        <v>8.8479821133662426</v>
      </c>
      <c r="AW560">
        <v>1.215302305655191</v>
      </c>
      <c r="AX560">
        <v>15.190500958972359</v>
      </c>
      <c r="AY560">
        <v>11.732228712330141</v>
      </c>
      <c r="AZ560">
        <v>10.06072559090623</v>
      </c>
      <c r="BA560">
        <v>0.43774414287090968</v>
      </c>
      <c r="BB560">
        <v>18.046839953184659</v>
      </c>
      <c r="BC560">
        <v>9.2146357200662514</v>
      </c>
      <c r="BD560">
        <v>2.3776444786041941</v>
      </c>
      <c r="BE560">
        <v>16.66254311310577</v>
      </c>
      <c r="BF560">
        <v>13.37078256510706</v>
      </c>
      <c r="BG560">
        <v>0.30498897776948553</v>
      </c>
      <c r="BH560">
        <v>7.8477489132346747</v>
      </c>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row>
    <row r="561">
      <c r="A561" t="s">
        <v>405</v>
      </c>
      <c r="B561">
        <v>2014</v>
      </c>
      <c r="C561" t="s">
        <v>414</v>
      </c>
      <c r="D561">
        <v>21</v>
      </c>
      <c r="E561" t="s">
        <v>60</v>
      </c>
      <c r="F561" t="s">
        <v>17</v>
      </c>
      <c r="G561" t="s">
        <v>425</v>
      </c>
      <c r="H561">
        <v>21.02610458307517</v>
      </c>
      <c r="I561">
        <v>17.35205931264186</v>
      </c>
      <c r="J561">
        <v>14.17233407125547</v>
      </c>
      <c r="K561">
        <v>9.8448013403285994</v>
      </c>
      <c r="L561">
        <v>2.817459471052246</v>
      </c>
      <c r="M561">
        <v>3.9986600015625422</v>
      </c>
      <c r="N561">
        <v>0.72996755118475387</v>
      </c>
      <c r="O561">
        <v>0.054642235873658199</v>
      </c>
      <c r="P561">
        <v>0.080795453877858803</v>
      </c>
      <c r="Q561">
        <v>0.1691625827574032</v>
      </c>
      <c r="R561">
        <v>21.372633972884952</v>
      </c>
      <c r="S561">
        <v>17.513253099732651</v>
      </c>
      <c r="T561">
        <v>16.524991127493031</v>
      </c>
      <c r="U561">
        <v>12.28868958457598</v>
      </c>
      <c r="V561">
        <v>8.7842163621216649</v>
      </c>
      <c r="W561" t="s">
        <v>152</v>
      </c>
      <c r="X561" t="s">
        <v>310</v>
      </c>
      <c r="Y561" t="s">
        <v>154</v>
      </c>
      <c r="Z561" t="s">
        <v>155</v>
      </c>
      <c r="AA561" t="s">
        <v>156</v>
      </c>
      <c r="AB561" t="s">
        <v>157</v>
      </c>
      <c r="AC561" t="s">
        <v>311</v>
      </c>
      <c r="AD561" t="s">
        <v>159</v>
      </c>
      <c r="AE561" t="s">
        <v>160</v>
      </c>
      <c r="AF561" t="s">
        <v>162</v>
      </c>
      <c r="AG561" t="s">
        <v>163</v>
      </c>
      <c r="AH561" t="s">
        <v>164</v>
      </c>
      <c r="AI561" t="s">
        <v>312</v>
      </c>
      <c r="AJ561" t="s">
        <v>165</v>
      </c>
      <c r="AK561" t="s">
        <v>166</v>
      </c>
      <c r="AL561" t="s">
        <v>167</v>
      </c>
      <c r="AM561" t="s">
        <v>168</v>
      </c>
      <c r="AN561" t="s">
        <v>169</v>
      </c>
      <c r="AO561" t="s">
        <v>170</v>
      </c>
      <c r="AP561">
        <v>16.729103654515232</v>
      </c>
      <c r="AQ561">
        <v>15.205424793051421</v>
      </c>
      <c r="AR561">
        <v>6.5617047844096019</v>
      </c>
      <c r="AS561">
        <v>9.1379587264024824</v>
      </c>
      <c r="AT561">
        <v>24.369166093725731</v>
      </c>
      <c r="AU561">
        <v>4.4270879740640598</v>
      </c>
      <c r="AV561">
        <v>16.460849440706479</v>
      </c>
      <c r="AW561">
        <v>26.959139395122609</v>
      </c>
      <c r="AX561">
        <v>20.200727106823539</v>
      </c>
      <c r="AY561">
        <v>24.094729794156709</v>
      </c>
      <c r="AZ561">
        <v>19.276646619107179</v>
      </c>
      <c r="BA561">
        <v>3.4073239491694189</v>
      </c>
      <c r="BB561">
        <v>0.87069488328817135</v>
      </c>
      <c r="BC561">
        <v>26.06626375451955</v>
      </c>
      <c r="BD561">
        <v>6.1750402587078259</v>
      </c>
      <c r="BE561">
        <v>21.812985299373612</v>
      </c>
      <c r="BF561">
        <v>12.86245973913238</v>
      </c>
      <c r="BG561">
        <v>3.7913045841300619</v>
      </c>
      <c r="BH561">
        <v>12.86246988500236</v>
      </c>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row>
    <row r="562">
      <c r="A562" t="s">
        <v>405</v>
      </c>
      <c r="B562">
        <v>2014</v>
      </c>
      <c r="C562" t="s">
        <v>414</v>
      </c>
      <c r="D562">
        <v>22</v>
      </c>
      <c r="E562" t="s">
        <v>54</v>
      </c>
      <c r="F562" t="s">
        <v>49</v>
      </c>
      <c r="G562" t="s">
        <v>214</v>
      </c>
      <c r="H562">
        <v>0.55045119306130119</v>
      </c>
      <c r="I562">
        <v>0.41410513435457602</v>
      </c>
      <c r="J562">
        <v>0.6871207884370536</v>
      </c>
      <c r="K562">
        <v>0.70338086888721862</v>
      </c>
      <c r="L562">
        <v>0.22471162412463649</v>
      </c>
      <c r="M562">
        <v>0.20676316764121569</v>
      </c>
      <c r="N562">
        <v>0.94565361564659789</v>
      </c>
      <c r="O562">
        <v>0.1213882629008441</v>
      </c>
      <c r="P562">
        <v>0.12565622313214739</v>
      </c>
      <c r="Q562">
        <v>0.130303314833631</v>
      </c>
      <c r="R562">
        <v>0.62348975296035791</v>
      </c>
      <c r="S562">
        <v>0.34883978752150391</v>
      </c>
      <c r="T562">
        <v>0.86854859554337549</v>
      </c>
      <c r="U562">
        <v>0.61385099871895799</v>
      </c>
      <c r="V562">
        <v>0.3690175072081967</v>
      </c>
      <c r="W562" t="s">
        <v>152</v>
      </c>
      <c r="X562" t="s">
        <v>310</v>
      </c>
      <c r="Y562" t="s">
        <v>154</v>
      </c>
      <c r="Z562" t="s">
        <v>155</v>
      </c>
      <c r="AA562" t="s">
        <v>156</v>
      </c>
      <c r="AB562" t="s">
        <v>157</v>
      </c>
      <c r="AC562" t="s">
        <v>311</v>
      </c>
      <c r="AD562" t="s">
        <v>159</v>
      </c>
      <c r="AE562" t="s">
        <v>160</v>
      </c>
      <c r="AF562" t="s">
        <v>162</v>
      </c>
      <c r="AG562" t="s">
        <v>163</v>
      </c>
      <c r="AH562" t="s">
        <v>164</v>
      </c>
      <c r="AI562" t="s">
        <v>312</v>
      </c>
      <c r="AJ562" t="s">
        <v>165</v>
      </c>
      <c r="AK562" t="s">
        <v>166</v>
      </c>
      <c r="AL562" t="s">
        <v>167</v>
      </c>
      <c r="AM562" t="s">
        <v>168</v>
      </c>
      <c r="AN562" t="s">
        <v>169</v>
      </c>
      <c r="AO562" t="s">
        <v>170</v>
      </c>
      <c r="AP562">
        <v>0.81864803717600487</v>
      </c>
      <c r="AQ562">
        <v>0.33024968675419147</v>
      </c>
      <c r="AR562">
        <v>0</v>
      </c>
      <c r="AS562">
        <v>0.43197744647364161</v>
      </c>
      <c r="AT562">
        <v>1.55584094107838</v>
      </c>
      <c r="AU562">
        <v>0.52601073931003528</v>
      </c>
      <c r="AV562">
        <v>1.0284388028147511</v>
      </c>
      <c r="AW562">
        <v>0</v>
      </c>
      <c r="AX562">
        <v>2.1932973367747359</v>
      </c>
      <c r="AY562">
        <v>0.91430382761898987</v>
      </c>
      <c r="AZ562">
        <v>1.3782257096353521</v>
      </c>
      <c r="BA562">
        <v>0.60682602151298093</v>
      </c>
      <c r="BB562">
        <v>0.080952553014282197</v>
      </c>
      <c r="BC562">
        <v>1.216860094451869</v>
      </c>
      <c r="BD562">
        <v>0.18934371704598349</v>
      </c>
      <c r="BE562">
        <v>0.54706553909245081</v>
      </c>
      <c r="BF562">
        <v>0.32503514933558769</v>
      </c>
      <c r="BG562">
        <v>0.24690762172957051</v>
      </c>
      <c r="BH562">
        <v>0.5901449431964686</v>
      </c>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row>
    <row r="563">
      <c r="A563" t="s">
        <v>405</v>
      </c>
      <c r="B563">
        <v>2014</v>
      </c>
      <c r="C563" t="s">
        <v>414</v>
      </c>
      <c r="D563">
        <v>23</v>
      </c>
      <c r="E563" t="s">
        <v>54</v>
      </c>
      <c r="F563" t="s">
        <v>48</v>
      </c>
      <c r="G563" t="s">
        <v>214</v>
      </c>
      <c r="H563">
        <v>99.449548806938679</v>
      </c>
      <c r="I563">
        <v>99.585894865645443</v>
      </c>
      <c r="J563">
        <v>99.312879211562986</v>
      </c>
      <c r="K563">
        <v>99.296619131112777</v>
      </c>
      <c r="L563">
        <v>99.775288375875363</v>
      </c>
      <c r="M563">
        <v>99.793236832358787</v>
      </c>
      <c r="N563">
        <v>99.054346384353408</v>
      </c>
      <c r="O563">
        <v>99.878611737099149</v>
      </c>
      <c r="P563">
        <v>99.87434377686786</v>
      </c>
      <c r="Q563">
        <v>99.86969668516636</v>
      </c>
      <c r="R563">
        <v>99.376510247039647</v>
      </c>
      <c r="S563">
        <v>99.651160212478487</v>
      </c>
      <c r="T563">
        <v>99.131451404456641</v>
      </c>
      <c r="U563">
        <v>99.386149001281041</v>
      </c>
      <c r="V563">
        <v>99.630982492791816</v>
      </c>
      <c r="W563" t="s">
        <v>152</v>
      </c>
      <c r="X563" t="s">
        <v>310</v>
      </c>
      <c r="Y563" t="s">
        <v>154</v>
      </c>
      <c r="Z563" t="s">
        <v>155</v>
      </c>
      <c r="AA563" t="s">
        <v>156</v>
      </c>
      <c r="AB563" t="s">
        <v>157</v>
      </c>
      <c r="AC563" t="s">
        <v>311</v>
      </c>
      <c r="AD563" t="s">
        <v>159</v>
      </c>
      <c r="AE563" t="s">
        <v>160</v>
      </c>
      <c r="AF563" t="s">
        <v>162</v>
      </c>
      <c r="AG563" t="s">
        <v>163</v>
      </c>
      <c r="AH563" t="s">
        <v>164</v>
      </c>
      <c r="AI563" t="s">
        <v>312</v>
      </c>
      <c r="AJ563" t="s">
        <v>165</v>
      </c>
      <c r="AK563" t="s">
        <v>166</v>
      </c>
      <c r="AL563" t="s">
        <v>167</v>
      </c>
      <c r="AM563" t="s">
        <v>168</v>
      </c>
      <c r="AN563" t="s">
        <v>169</v>
      </c>
      <c r="AO563" t="s">
        <v>170</v>
      </c>
      <c r="AP563">
        <v>99.181351962823996</v>
      </c>
      <c r="AQ563">
        <v>99.6697503132458</v>
      </c>
      <c r="AR563">
        <v>100</v>
      </c>
      <c r="AS563">
        <v>99.568022553526362</v>
      </c>
      <c r="AT563">
        <v>98.444159058921599</v>
      </c>
      <c r="AU563">
        <v>99.47398926068999</v>
      </c>
      <c r="AV563">
        <v>98.971561197185238</v>
      </c>
      <c r="AW563">
        <v>100</v>
      </c>
      <c r="AX563">
        <v>97.806702663225309</v>
      </c>
      <c r="AY563">
        <v>99.085696172381006</v>
      </c>
      <c r="AZ563">
        <v>98.621774290364655</v>
      </c>
      <c r="BA563">
        <v>99.393173978487013</v>
      </c>
      <c r="BB563">
        <v>99.919047446985729</v>
      </c>
      <c r="BC563">
        <v>98.783139905548126</v>
      </c>
      <c r="BD563">
        <v>99.810656282954028</v>
      </c>
      <c r="BE563">
        <v>99.452934460907557</v>
      </c>
      <c r="BF563">
        <v>99.674964850664409</v>
      </c>
      <c r="BG563">
        <v>99.753092378270424</v>
      </c>
      <c r="BH563">
        <v>99.409855056803536</v>
      </c>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row>
    <row r="564">
      <c r="A564" t="s">
        <v>405</v>
      </c>
      <c r="B564">
        <v>2014</v>
      </c>
      <c r="C564" t="s">
        <v>414</v>
      </c>
      <c r="D564">
        <v>29</v>
      </c>
      <c r="E564" t="s">
        <v>57</v>
      </c>
      <c r="F564" t="s">
        <v>49</v>
      </c>
      <c r="G564" t="s">
        <v>426</v>
      </c>
      <c r="H564">
        <v>3.0129908075839209</v>
      </c>
      <c r="I564">
        <v>3.6938681587028999</v>
      </c>
      <c r="J564">
        <v>6.6632789264436543</v>
      </c>
      <c r="K564">
        <v>14.245618907951959</v>
      </c>
      <c r="L564">
        <v>39.677389772847548</v>
      </c>
      <c r="M564">
        <v>36.300214293526182</v>
      </c>
      <c r="N564">
        <v>50.64754319889505</v>
      </c>
      <c r="O564">
        <v>54.867844393887943</v>
      </c>
      <c r="P564">
        <v>61.263247053778812</v>
      </c>
      <c r="Q564">
        <v>70.169152282188548</v>
      </c>
      <c r="R564">
        <v>2.9285674160429731</v>
      </c>
      <c r="S564">
        <v>2.8156920341204681</v>
      </c>
      <c r="T564">
        <v>4.4849598121312537</v>
      </c>
      <c r="U564">
        <v>6.4855362881554868</v>
      </c>
      <c r="V564">
        <v>11.948551784835381</v>
      </c>
      <c r="W564" t="s">
        <v>152</v>
      </c>
      <c r="X564" t="s">
        <v>310</v>
      </c>
      <c r="Y564" t="s">
        <v>154</v>
      </c>
      <c r="Z564" t="s">
        <v>155</v>
      </c>
      <c r="AA564" t="s">
        <v>156</v>
      </c>
      <c r="AB564" t="s">
        <v>157</v>
      </c>
      <c r="AC564" t="s">
        <v>311</v>
      </c>
      <c r="AD564" t="s">
        <v>159</v>
      </c>
      <c r="AE564" t="s">
        <v>160</v>
      </c>
      <c r="AF564" t="s">
        <v>162</v>
      </c>
      <c r="AG564" t="s">
        <v>163</v>
      </c>
      <c r="AH564" t="s">
        <v>164</v>
      </c>
      <c r="AI564" t="s">
        <v>312</v>
      </c>
      <c r="AJ564" t="s">
        <v>165</v>
      </c>
      <c r="AK564" t="s">
        <v>166</v>
      </c>
      <c r="AL564" t="s">
        <v>167</v>
      </c>
      <c r="AM564" t="s">
        <v>168</v>
      </c>
      <c r="AN564" t="s">
        <v>169</v>
      </c>
      <c r="AO564" t="s">
        <v>170</v>
      </c>
      <c r="AP564">
        <v>3.5079857541549369</v>
      </c>
      <c r="AQ564">
        <v>5.6970142895487754</v>
      </c>
      <c r="AR564">
        <v>8.0473734692835741</v>
      </c>
      <c r="AS564">
        <v>3.2060857916379981</v>
      </c>
      <c r="AT564">
        <v>10.456365242662301</v>
      </c>
      <c r="AU564">
        <v>8.5192279898289947</v>
      </c>
      <c r="AV564">
        <v>4.6459638490833122</v>
      </c>
      <c r="AW564">
        <v>15.05308167832802</v>
      </c>
      <c r="AX564">
        <v>15.17067020384067</v>
      </c>
      <c r="AY564">
        <v>1.753219929761656</v>
      </c>
      <c r="AZ564">
        <v>4.5489619006142572</v>
      </c>
      <c r="BA564">
        <v>69.528181976875089</v>
      </c>
      <c r="BB564">
        <v>18.944376594144639</v>
      </c>
      <c r="BC564">
        <v>2.2472686859056732</v>
      </c>
      <c r="BD564">
        <v>5.2112294036112186</v>
      </c>
      <c r="BE564">
        <v>7.4386774254239274</v>
      </c>
      <c r="BF564">
        <v>5.3709208026438109</v>
      </c>
      <c r="BG564">
        <v>2.688286504300561</v>
      </c>
      <c r="BH564">
        <v>9.5752928973287972</v>
      </c>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row>
    <row r="565">
      <c r="A565" t="s">
        <v>405</v>
      </c>
      <c r="B565">
        <v>2014</v>
      </c>
      <c r="C565" t="s">
        <v>414</v>
      </c>
      <c r="D565">
        <v>30</v>
      </c>
      <c r="E565" t="s">
        <v>57</v>
      </c>
      <c r="F565" t="s">
        <v>48</v>
      </c>
      <c r="G565" t="s">
        <v>214</v>
      </c>
      <c r="H565">
        <v>96.987009192416139</v>
      </c>
      <c r="I565">
        <v>96.306131841297059</v>
      </c>
      <c r="J565">
        <v>93.336721073556248</v>
      </c>
      <c r="K565">
        <v>85.75438109204822</v>
      </c>
      <c r="L565">
        <v>60.322610227152303</v>
      </c>
      <c r="M565">
        <v>63.699785706473897</v>
      </c>
      <c r="N565">
        <v>49.352456801104921</v>
      </c>
      <c r="O565">
        <v>45.132155606112008</v>
      </c>
      <c r="P565">
        <v>38.736752946221237</v>
      </c>
      <c r="Q565">
        <v>29.830847717811459</v>
      </c>
      <c r="R565">
        <v>97.071432583957005</v>
      </c>
      <c r="S565">
        <v>97.184307965879498</v>
      </c>
      <c r="T565">
        <v>95.515040187868721</v>
      </c>
      <c r="U565">
        <v>93.514463711844598</v>
      </c>
      <c r="V565">
        <v>88.051448215164712</v>
      </c>
      <c r="W565" t="s">
        <v>152</v>
      </c>
      <c r="X565" t="s">
        <v>310</v>
      </c>
      <c r="Y565" t="s">
        <v>154</v>
      </c>
      <c r="Z565" t="s">
        <v>155</v>
      </c>
      <c r="AA565" t="s">
        <v>156</v>
      </c>
      <c r="AB565" t="s">
        <v>157</v>
      </c>
      <c r="AC565" t="s">
        <v>311</v>
      </c>
      <c r="AD565" t="s">
        <v>159</v>
      </c>
      <c r="AE565" t="s">
        <v>160</v>
      </c>
      <c r="AF565" t="s">
        <v>162</v>
      </c>
      <c r="AG565" t="s">
        <v>163</v>
      </c>
      <c r="AH565" t="s">
        <v>164</v>
      </c>
      <c r="AI565" t="s">
        <v>312</v>
      </c>
      <c r="AJ565" t="s">
        <v>165</v>
      </c>
      <c r="AK565" t="s">
        <v>166</v>
      </c>
      <c r="AL565" t="s">
        <v>167</v>
      </c>
      <c r="AM565" t="s">
        <v>168</v>
      </c>
      <c r="AN565" t="s">
        <v>169</v>
      </c>
      <c r="AO565" t="s">
        <v>170</v>
      </c>
      <c r="AP565">
        <v>96.492014245845013</v>
      </c>
      <c r="AQ565">
        <v>94.302985710451225</v>
      </c>
      <c r="AR565">
        <v>91.952626530716415</v>
      </c>
      <c r="AS565">
        <v>96.793914208362025</v>
      </c>
      <c r="AT565">
        <v>89.543634757337784</v>
      </c>
      <c r="AU565">
        <v>91.480772010171137</v>
      </c>
      <c r="AV565">
        <v>95.354036150916698</v>
      </c>
      <c r="AW565">
        <v>84.946918321671944</v>
      </c>
      <c r="AX565">
        <v>84.829329796159271</v>
      </c>
      <c r="AY565">
        <v>98.246780070238373</v>
      </c>
      <c r="AZ565">
        <v>95.451038099385741</v>
      </c>
      <c r="BA565">
        <v>30.471818023124829</v>
      </c>
      <c r="BB565">
        <v>81.055623405855428</v>
      </c>
      <c r="BC565">
        <v>97.752731314094348</v>
      </c>
      <c r="BD565">
        <v>94.788770596388886</v>
      </c>
      <c r="BE565">
        <v>92.561322574576067</v>
      </c>
      <c r="BF565">
        <v>94.629079197356234</v>
      </c>
      <c r="BG565">
        <v>97.311713495699493</v>
      </c>
      <c r="BH565">
        <v>90.424707102671221</v>
      </c>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row>
    <row r="566">
      <c r="A566" t="s">
        <v>405</v>
      </c>
      <c r="B566">
        <v>2014</v>
      </c>
      <c r="C566" t="s">
        <v>414</v>
      </c>
      <c r="D566">
        <v>31</v>
      </c>
      <c r="E566" t="s">
        <v>103</v>
      </c>
      <c r="F566" t="s">
        <v>49</v>
      </c>
      <c r="G566" t="s">
        <v>427</v>
      </c>
      <c r="H566">
        <v>2.6146683845450251</v>
      </c>
      <c r="I566">
        <v>3.2674497408113599</v>
      </c>
      <c r="J566">
        <v>6.3448816804113406</v>
      </c>
      <c r="K566">
        <v>12.979608337482659</v>
      </c>
      <c r="L566">
        <v>38.463235461483173</v>
      </c>
      <c r="M566">
        <v>34.415116746707177</v>
      </c>
      <c r="N566">
        <v>48.373941465354577</v>
      </c>
      <c r="O566">
        <v>52.725382675113593</v>
      </c>
      <c r="P566">
        <v>59.679478699087433</v>
      </c>
      <c r="Q566">
        <v>69.354358546821203</v>
      </c>
      <c r="R566">
        <v>2.5321262514941849</v>
      </c>
      <c r="S566">
        <v>2.3814384559833668</v>
      </c>
      <c r="T566">
        <v>4.3691962689831323</v>
      </c>
      <c r="U566">
        <v>5.8596286122691037</v>
      </c>
      <c r="V566">
        <v>10.85002460758832</v>
      </c>
      <c r="W566" t="s">
        <v>152</v>
      </c>
      <c r="X566" t="s">
        <v>310</v>
      </c>
      <c r="Y566" t="s">
        <v>154</v>
      </c>
      <c r="Z566" t="s">
        <v>155</v>
      </c>
      <c r="AA566" t="s">
        <v>156</v>
      </c>
      <c r="AB566" t="s">
        <v>157</v>
      </c>
      <c r="AC566" t="s">
        <v>311</v>
      </c>
      <c r="AD566" t="s">
        <v>159</v>
      </c>
      <c r="AE566" t="s">
        <v>160</v>
      </c>
      <c r="AF566" t="s">
        <v>162</v>
      </c>
      <c r="AG566" t="s">
        <v>163</v>
      </c>
      <c r="AH566" t="s">
        <v>164</v>
      </c>
      <c r="AI566" t="s">
        <v>312</v>
      </c>
      <c r="AJ566" t="s">
        <v>165</v>
      </c>
      <c r="AK566" t="s">
        <v>166</v>
      </c>
      <c r="AL566" t="s">
        <v>167</v>
      </c>
      <c r="AM566" t="s">
        <v>168</v>
      </c>
      <c r="AN566" t="s">
        <v>169</v>
      </c>
      <c r="AO566" t="s">
        <v>170</v>
      </c>
      <c r="AP566">
        <v>3.4617169169150328</v>
      </c>
      <c r="AQ566">
        <v>4.9453317002492181</v>
      </c>
      <c r="AR566">
        <v>6.2840419729209032</v>
      </c>
      <c r="AS566">
        <v>3.041273731123515</v>
      </c>
      <c r="AT566">
        <v>10.376634953500959</v>
      </c>
      <c r="AU566">
        <v>8.4177184154511835</v>
      </c>
      <c r="AV566">
        <v>4.1588545557115308</v>
      </c>
      <c r="AW566">
        <v>14.06929534508431</v>
      </c>
      <c r="AX566">
        <v>15.17067020384067</v>
      </c>
      <c r="AY566">
        <v>0.8117933788257552</v>
      </c>
      <c r="AZ566">
        <v>4.0690638974458313</v>
      </c>
      <c r="BA566">
        <v>69.389117964055714</v>
      </c>
      <c r="BB566">
        <v>18.6746548999892</v>
      </c>
      <c r="BC566">
        <v>2.14939688556899</v>
      </c>
      <c r="BD566">
        <v>5.0681248755417174</v>
      </c>
      <c r="BE566">
        <v>5.8530912416798637</v>
      </c>
      <c r="BF566">
        <v>3.9969459414256301</v>
      </c>
      <c r="BG566">
        <v>2.6207904243925388</v>
      </c>
      <c r="BH566">
        <v>7.8268034414657812</v>
      </c>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row>
    <row r="567">
      <c r="A567" t="s">
        <v>405</v>
      </c>
      <c r="B567">
        <v>2014</v>
      </c>
      <c r="C567" t="s">
        <v>414</v>
      </c>
      <c r="D567">
        <v>32</v>
      </c>
      <c r="E567" t="s">
        <v>103</v>
      </c>
      <c r="F567" t="s">
        <v>48</v>
      </c>
      <c r="G567" t="s">
        <v>214</v>
      </c>
      <c r="H567">
        <v>97.385331615455016</v>
      </c>
      <c r="I567">
        <v>96.732550259188599</v>
      </c>
      <c r="J567">
        <v>93.655118319588567</v>
      </c>
      <c r="K567">
        <v>87.020391662517511</v>
      </c>
      <c r="L567">
        <v>61.536764538516678</v>
      </c>
      <c r="M567">
        <v>65.584883253292887</v>
      </c>
      <c r="N567">
        <v>51.626058534645367</v>
      </c>
      <c r="O567">
        <v>47.274617324886393</v>
      </c>
      <c r="P567">
        <v>40.320521300912617</v>
      </c>
      <c r="Q567">
        <v>30.645641453178779</v>
      </c>
      <c r="R567">
        <v>97.467873748505838</v>
      </c>
      <c r="S567">
        <v>97.618561544016615</v>
      </c>
      <c r="T567">
        <v>95.630803731016826</v>
      </c>
      <c r="U567">
        <v>94.140371387730966</v>
      </c>
      <c r="V567">
        <v>89.149975392411747</v>
      </c>
      <c r="W567" t="s">
        <v>152</v>
      </c>
      <c r="X567" t="s">
        <v>310</v>
      </c>
      <c r="Y567" t="s">
        <v>154</v>
      </c>
      <c r="Z567" t="s">
        <v>155</v>
      </c>
      <c r="AA567" t="s">
        <v>156</v>
      </c>
      <c r="AB567" t="s">
        <v>157</v>
      </c>
      <c r="AC567" t="s">
        <v>311</v>
      </c>
      <c r="AD567" t="s">
        <v>159</v>
      </c>
      <c r="AE567" t="s">
        <v>160</v>
      </c>
      <c r="AF567" t="s">
        <v>162</v>
      </c>
      <c r="AG567" t="s">
        <v>163</v>
      </c>
      <c r="AH567" t="s">
        <v>164</v>
      </c>
      <c r="AI567" t="s">
        <v>312</v>
      </c>
      <c r="AJ567" t="s">
        <v>165</v>
      </c>
      <c r="AK567" t="s">
        <v>166</v>
      </c>
      <c r="AL567" t="s">
        <v>167</v>
      </c>
      <c r="AM567" t="s">
        <v>168</v>
      </c>
      <c r="AN567" t="s">
        <v>169</v>
      </c>
      <c r="AO567" t="s">
        <v>170</v>
      </c>
      <c r="AP567">
        <v>96.538283083084934</v>
      </c>
      <c r="AQ567">
        <v>95.054668299750787</v>
      </c>
      <c r="AR567">
        <v>93.715958027079068</v>
      </c>
      <c r="AS567">
        <v>96.958726268876504</v>
      </c>
      <c r="AT567">
        <v>89.623365046499131</v>
      </c>
      <c r="AU567">
        <v>91.582281584548952</v>
      </c>
      <c r="AV567">
        <v>95.841145444288472</v>
      </c>
      <c r="AW567">
        <v>85.930704654915615</v>
      </c>
      <c r="AX567">
        <v>84.829329796159271</v>
      </c>
      <c r="AY567">
        <v>99.18820662117426</v>
      </c>
      <c r="AZ567">
        <v>95.93093610255417</v>
      </c>
      <c r="BA567">
        <v>30.610882035944211</v>
      </c>
      <c r="BB567">
        <v>81.32534510001085</v>
      </c>
      <c r="BC567">
        <v>97.850603114431038</v>
      </c>
      <c r="BD567">
        <v>94.931875124458372</v>
      </c>
      <c r="BE567">
        <v>94.146908758320123</v>
      </c>
      <c r="BF567">
        <v>96.003054058574435</v>
      </c>
      <c r="BG567">
        <v>97.379209575607518</v>
      </c>
      <c r="BH567">
        <v>92.173196558534272</v>
      </c>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row>
    <row r="568">
      <c r="A568" t="s">
        <v>405</v>
      </c>
      <c r="B568">
        <v>2014</v>
      </c>
      <c r="C568" t="s">
        <v>414</v>
      </c>
      <c r="D568">
        <v>35</v>
      </c>
      <c r="E568" t="s">
        <v>55</v>
      </c>
      <c r="F568" t="s">
        <v>49</v>
      </c>
      <c r="G568" t="s">
        <v>214</v>
      </c>
      <c r="H568">
        <v>52.028940583786152</v>
      </c>
      <c r="I568">
        <v>60.562891566867371</v>
      </c>
      <c r="J568">
        <v>69.983195937290233</v>
      </c>
      <c r="K568">
        <v>71.487791934697</v>
      </c>
      <c r="L568">
        <v>71.40430899429829</v>
      </c>
      <c r="M568">
        <v>73.635018497874555</v>
      </c>
      <c r="N568">
        <v>74.635947996924827</v>
      </c>
      <c r="O568">
        <v>72.425355193394097</v>
      </c>
      <c r="P568">
        <v>73.121067888014124</v>
      </c>
      <c r="Q568">
        <v>77.015846658363614</v>
      </c>
      <c r="R568">
        <v>51.193666046661043</v>
      </c>
      <c r="S568">
        <v>58.09702813279057</v>
      </c>
      <c r="T568">
        <v>67.689978371389458</v>
      </c>
      <c r="U568">
        <v>71.190260095317896</v>
      </c>
      <c r="V568">
        <v>68.78948109988211</v>
      </c>
      <c r="W568" t="s">
        <v>152</v>
      </c>
      <c r="X568" t="s">
        <v>310</v>
      </c>
      <c r="Y568" t="s">
        <v>154</v>
      </c>
      <c r="Z568" t="s">
        <v>155</v>
      </c>
      <c r="AA568" t="s">
        <v>156</v>
      </c>
      <c r="AB568" t="s">
        <v>157</v>
      </c>
      <c r="AC568" t="s">
        <v>311</v>
      </c>
      <c r="AD568" t="s">
        <v>159</v>
      </c>
      <c r="AE568" t="s">
        <v>160</v>
      </c>
      <c r="AF568" t="s">
        <v>162</v>
      </c>
      <c r="AG568" t="s">
        <v>163</v>
      </c>
      <c r="AH568" t="s">
        <v>164</v>
      </c>
      <c r="AI568" t="s">
        <v>312</v>
      </c>
      <c r="AJ568" t="s">
        <v>165</v>
      </c>
      <c r="AK568" t="s">
        <v>166</v>
      </c>
      <c r="AL568" t="s">
        <v>167</v>
      </c>
      <c r="AM568" t="s">
        <v>168</v>
      </c>
      <c r="AN568" t="s">
        <v>169</v>
      </c>
      <c r="AO568" t="s">
        <v>170</v>
      </c>
      <c r="AP568">
        <v>74.18318268999127</v>
      </c>
      <c r="AQ568">
        <v>64.363471216935011</v>
      </c>
      <c r="AR568">
        <v>60.166890525877889</v>
      </c>
      <c r="AS568">
        <v>60.66691229286873</v>
      </c>
      <c r="AT568">
        <v>56.51036943601418</v>
      </c>
      <c r="AU568">
        <v>69.000718553707344</v>
      </c>
      <c r="AV568">
        <v>73.395074724618937</v>
      </c>
      <c r="AW568">
        <v>55.942201576014853</v>
      </c>
      <c r="AX568">
        <v>54.758451446113142</v>
      </c>
      <c r="AY568">
        <v>33.573195426730251</v>
      </c>
      <c r="AZ568">
        <v>51.857831121661178</v>
      </c>
      <c r="BA568">
        <v>77.880393139325207</v>
      </c>
      <c r="BB568">
        <v>62.690517552078461</v>
      </c>
      <c r="BC568">
        <v>47.933195792594383</v>
      </c>
      <c r="BD568">
        <v>79.635099809850885</v>
      </c>
      <c r="BE568">
        <v>67.353963604797144</v>
      </c>
      <c r="BF568">
        <v>60.748629961761587</v>
      </c>
      <c r="BG568">
        <v>88.055069623258092</v>
      </c>
      <c r="BH568">
        <v>64.869404623256656</v>
      </c>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row>
    <row r="569">
      <c r="A569" t="s">
        <v>405</v>
      </c>
      <c r="B569">
        <v>2014</v>
      </c>
      <c r="C569" t="s">
        <v>414</v>
      </c>
      <c r="D569">
        <v>36</v>
      </c>
      <c r="E569" t="s">
        <v>55</v>
      </c>
      <c r="F569" t="s">
        <v>48</v>
      </c>
      <c r="G569" t="s">
        <v>214</v>
      </c>
      <c r="H569">
        <v>47.971059416214018</v>
      </c>
      <c r="I569">
        <v>39.437108433132551</v>
      </c>
      <c r="J569">
        <v>30.016804062709721</v>
      </c>
      <c r="K569">
        <v>28.512208065303181</v>
      </c>
      <c r="L569">
        <v>28.59569100570172</v>
      </c>
      <c r="M569">
        <v>26.36498150212547</v>
      </c>
      <c r="N569">
        <v>25.364052003075201</v>
      </c>
      <c r="O569">
        <v>27.574644806605878</v>
      </c>
      <c r="P569">
        <v>26.878932111986</v>
      </c>
      <c r="Q569">
        <v>22.984153341636411</v>
      </c>
      <c r="R569">
        <v>48.806333953339113</v>
      </c>
      <c r="S569">
        <v>41.902971867209303</v>
      </c>
      <c r="T569">
        <v>32.310021628610578</v>
      </c>
      <c r="U569">
        <v>28.809739904682171</v>
      </c>
      <c r="V569">
        <v>31.210518900117972</v>
      </c>
      <c r="W569" t="s">
        <v>152</v>
      </c>
      <c r="X569" t="s">
        <v>310</v>
      </c>
      <c r="Y569" t="s">
        <v>154</v>
      </c>
      <c r="Z569" t="s">
        <v>155</v>
      </c>
      <c r="AA569" t="s">
        <v>156</v>
      </c>
      <c r="AB569" t="s">
        <v>157</v>
      </c>
      <c r="AC569" t="s">
        <v>311</v>
      </c>
      <c r="AD569" t="s">
        <v>159</v>
      </c>
      <c r="AE569" t="s">
        <v>160</v>
      </c>
      <c r="AF569" t="s">
        <v>162</v>
      </c>
      <c r="AG569" t="s">
        <v>163</v>
      </c>
      <c r="AH569" t="s">
        <v>164</v>
      </c>
      <c r="AI569" t="s">
        <v>312</v>
      </c>
      <c r="AJ569" t="s">
        <v>165</v>
      </c>
      <c r="AK569" t="s">
        <v>166</v>
      </c>
      <c r="AL569" t="s">
        <v>167</v>
      </c>
      <c r="AM569" t="s">
        <v>168</v>
      </c>
      <c r="AN569" t="s">
        <v>169</v>
      </c>
      <c r="AO569" t="s">
        <v>170</v>
      </c>
      <c r="AP569">
        <v>25.816817310008709</v>
      </c>
      <c r="AQ569">
        <v>35.636528783065039</v>
      </c>
      <c r="AR569">
        <v>39.833109474122139</v>
      </c>
      <c r="AS569">
        <v>39.333087707131163</v>
      </c>
      <c r="AT569">
        <v>43.489630563985877</v>
      </c>
      <c r="AU569">
        <v>30.999281446292802</v>
      </c>
      <c r="AV569">
        <v>26.60492527538101</v>
      </c>
      <c r="AW569">
        <v>44.057798423985027</v>
      </c>
      <c r="AX569">
        <v>45.241548553886901</v>
      </c>
      <c r="AY569">
        <v>66.426804573269862</v>
      </c>
      <c r="AZ569">
        <v>48.142168878338772</v>
      </c>
      <c r="BA569">
        <v>22.119606860674729</v>
      </c>
      <c r="BB569">
        <v>37.309482447921681</v>
      </c>
      <c r="BC569">
        <v>52.066804207405802</v>
      </c>
      <c r="BD569">
        <v>20.364900190149321</v>
      </c>
      <c r="BE569">
        <v>32.646036395202792</v>
      </c>
      <c r="BF569">
        <v>39.251370038238584</v>
      </c>
      <c r="BG569">
        <v>11.944930376741899</v>
      </c>
      <c r="BH569">
        <v>35.130595376743322</v>
      </c>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row>
    <row r="570">
      <c r="A570" t="s">
        <v>405</v>
      </c>
      <c r="B570">
        <v>2014</v>
      </c>
      <c r="C570" t="s">
        <v>414</v>
      </c>
      <c r="D570">
        <v>37</v>
      </c>
      <c r="E570" t="s">
        <v>174</v>
      </c>
      <c r="F570" t="s">
        <v>49</v>
      </c>
      <c r="G570" t="s">
        <v>428</v>
      </c>
      <c r="H570">
        <v>65.565252484704558</v>
      </c>
      <c r="I570">
        <v>72.58478695247473</v>
      </c>
      <c r="J570">
        <v>79.776244994829398</v>
      </c>
      <c r="K570">
        <v>77.278244211089486</v>
      </c>
      <c r="L570">
        <v>72.315880081711953</v>
      </c>
      <c r="M570">
        <v>76.500071008011957</v>
      </c>
      <c r="N570">
        <v>75.116051309941312</v>
      </c>
      <c r="O570">
        <v>72.244873769120915</v>
      </c>
      <c r="P570">
        <v>73.03923394759407</v>
      </c>
      <c r="Q570">
        <v>77.206328878772013</v>
      </c>
      <c r="R570">
        <v>64.803206138867949</v>
      </c>
      <c r="S570">
        <v>70.159947985492721</v>
      </c>
      <c r="T570">
        <v>79.393775894391069</v>
      </c>
      <c r="U570">
        <v>79.184556898612101</v>
      </c>
      <c r="V570">
        <v>72.529401806987337</v>
      </c>
      <c r="W570" t="s">
        <v>152</v>
      </c>
      <c r="X570" t="s">
        <v>310</v>
      </c>
      <c r="Y570" t="s">
        <v>154</v>
      </c>
      <c r="Z570" t="s">
        <v>155</v>
      </c>
      <c r="AA570" t="s">
        <v>156</v>
      </c>
      <c r="AB570" t="s">
        <v>157</v>
      </c>
      <c r="AC570" t="s">
        <v>311</v>
      </c>
      <c r="AD570" t="s">
        <v>159</v>
      </c>
      <c r="AE570" t="s">
        <v>160</v>
      </c>
      <c r="AF570" t="s">
        <v>162</v>
      </c>
      <c r="AG570" t="s">
        <v>163</v>
      </c>
      <c r="AH570" t="s">
        <v>164</v>
      </c>
      <c r="AI570" t="s">
        <v>312</v>
      </c>
      <c r="AJ570" t="s">
        <v>165</v>
      </c>
      <c r="AK570" t="s">
        <v>166</v>
      </c>
      <c r="AL570" t="s">
        <v>167</v>
      </c>
      <c r="AM570" t="s">
        <v>168</v>
      </c>
      <c r="AN570" t="s">
        <v>169</v>
      </c>
      <c r="AO570" t="s">
        <v>170</v>
      </c>
      <c r="AP570">
        <v>83.587715536671368</v>
      </c>
      <c r="AQ570">
        <v>68.03738964883658</v>
      </c>
      <c r="AR570">
        <v>64.678823451547842</v>
      </c>
      <c r="AS570">
        <v>65.237533303556631</v>
      </c>
      <c r="AT570">
        <v>71.704134359146394</v>
      </c>
      <c r="AU570">
        <v>72.913790459984881</v>
      </c>
      <c r="AV570">
        <v>85.42959841613812</v>
      </c>
      <c r="AW570">
        <v>74.722448408167224</v>
      </c>
      <c r="AX570">
        <v>59.844992742532668</v>
      </c>
      <c r="AY570">
        <v>43.491900995358662</v>
      </c>
      <c r="AZ570">
        <v>58.601228062320907</v>
      </c>
      <c r="BA570">
        <v>80.238713098081064</v>
      </c>
      <c r="BB570">
        <v>63.398543574048453</v>
      </c>
      <c r="BC570">
        <v>59.651142159827863</v>
      </c>
      <c r="BD570">
        <v>84.293441967207286</v>
      </c>
      <c r="BE570">
        <v>79.801029448615282</v>
      </c>
      <c r="BF570">
        <v>70.01316151860064</v>
      </c>
      <c r="BG570">
        <v>90.579532413023998</v>
      </c>
      <c r="BH570">
        <v>74.134385329134744</v>
      </c>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row>
    <row r="571">
      <c r="A571" t="s">
        <v>405</v>
      </c>
      <c r="B571">
        <v>2014</v>
      </c>
      <c r="C571" t="s">
        <v>414</v>
      </c>
      <c r="D571">
        <v>38</v>
      </c>
      <c r="E571" t="s">
        <v>174</v>
      </c>
      <c r="F571" t="s">
        <v>48</v>
      </c>
      <c r="G571" t="s">
        <v>214</v>
      </c>
      <c r="H571">
        <v>34.434747515295392</v>
      </c>
      <c r="I571">
        <v>27.415213047525111</v>
      </c>
      <c r="J571">
        <v>20.223755005170609</v>
      </c>
      <c r="K571">
        <v>22.72175578891062</v>
      </c>
      <c r="L571">
        <v>27.68411991828799</v>
      </c>
      <c r="M571">
        <v>23.49992899198805</v>
      </c>
      <c r="N571">
        <v>24.88394869005872</v>
      </c>
      <c r="O571">
        <v>27.755126230879089</v>
      </c>
      <c r="P571">
        <v>26.960766052406051</v>
      </c>
      <c r="Q571">
        <v>22.793671121228009</v>
      </c>
      <c r="R571">
        <v>35.196793861131979</v>
      </c>
      <c r="S571">
        <v>29.840052014507101</v>
      </c>
      <c r="T571">
        <v>20.606224105608959</v>
      </c>
      <c r="U571">
        <v>20.815443101387871</v>
      </c>
      <c r="V571">
        <v>27.470598193012769</v>
      </c>
      <c r="W571" t="s">
        <v>152</v>
      </c>
      <c r="X571" t="s">
        <v>310</v>
      </c>
      <c r="Y571" t="s">
        <v>154</v>
      </c>
      <c r="Z571" t="s">
        <v>155</v>
      </c>
      <c r="AA571" t="s">
        <v>156</v>
      </c>
      <c r="AB571" t="s">
        <v>157</v>
      </c>
      <c r="AC571" t="s">
        <v>311</v>
      </c>
      <c r="AD571" t="s">
        <v>159</v>
      </c>
      <c r="AE571" t="s">
        <v>160</v>
      </c>
      <c r="AF571" t="s">
        <v>162</v>
      </c>
      <c r="AG571" t="s">
        <v>163</v>
      </c>
      <c r="AH571" t="s">
        <v>164</v>
      </c>
      <c r="AI571" t="s">
        <v>312</v>
      </c>
      <c r="AJ571" t="s">
        <v>165</v>
      </c>
      <c r="AK571" t="s">
        <v>166</v>
      </c>
      <c r="AL571" t="s">
        <v>167</v>
      </c>
      <c r="AM571" t="s">
        <v>168</v>
      </c>
      <c r="AN571" t="s">
        <v>169</v>
      </c>
      <c r="AO571" t="s">
        <v>170</v>
      </c>
      <c r="AP571">
        <v>16.412284463328628</v>
      </c>
      <c r="AQ571">
        <v>31.962610351163391</v>
      </c>
      <c r="AR571">
        <v>35.321176548452257</v>
      </c>
      <c r="AS571">
        <v>34.762466696443369</v>
      </c>
      <c r="AT571">
        <v>28.295865640853481</v>
      </c>
      <c r="AU571">
        <v>27.086209540015151</v>
      </c>
      <c r="AV571">
        <v>14.57040158386188</v>
      </c>
      <c r="AW571">
        <v>25.277551591832641</v>
      </c>
      <c r="AX571">
        <v>40.155007257467432</v>
      </c>
      <c r="AY571">
        <v>56.508099004641203</v>
      </c>
      <c r="AZ571">
        <v>41.398771937679157</v>
      </c>
      <c r="BA571">
        <v>19.761286901918869</v>
      </c>
      <c r="BB571">
        <v>36.601456425951653</v>
      </c>
      <c r="BC571">
        <v>40.348857840172222</v>
      </c>
      <c r="BD571">
        <v>15.706558032792771</v>
      </c>
      <c r="BE571">
        <v>20.198970551384718</v>
      </c>
      <c r="BF571">
        <v>29.98683848139941</v>
      </c>
      <c r="BG571">
        <v>9.4204675869759811</v>
      </c>
      <c r="BH571">
        <v>25.865614670865231</v>
      </c>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row>
    <row r="572">
      <c r="A572" t="s">
        <v>405</v>
      </c>
      <c r="B572">
        <v>2014</v>
      </c>
      <c r="C572" t="s">
        <v>414</v>
      </c>
      <c r="D572">
        <v>41</v>
      </c>
      <c r="E572" t="s">
        <v>56</v>
      </c>
      <c r="F572" t="s">
        <v>49</v>
      </c>
      <c r="G572" t="s">
        <v>214</v>
      </c>
      <c r="H572">
        <v>2.268591840239913</v>
      </c>
      <c r="I572">
        <v>1.556156534603826</v>
      </c>
      <c r="J572">
        <v>1.1362839312599611</v>
      </c>
      <c r="K572">
        <v>1.2387841920681071</v>
      </c>
      <c r="L572">
        <v>0.31337502600186329</v>
      </c>
      <c r="M572">
        <v>0.4489652436926817</v>
      </c>
      <c r="N572">
        <v>0.92872740275839449</v>
      </c>
      <c r="O572">
        <v>0.1195445645886017</v>
      </c>
      <c r="P572">
        <v>0.1238514715538636</v>
      </c>
      <c r="Q572">
        <v>0.12817797454491839</v>
      </c>
      <c r="R572">
        <v>2.310312316781856</v>
      </c>
      <c r="S572">
        <v>1.7865161968752361</v>
      </c>
      <c r="T572">
        <v>1.332069918106169</v>
      </c>
      <c r="U572">
        <v>1.206949326893493</v>
      </c>
      <c r="V572">
        <v>0.77111210742338199</v>
      </c>
      <c r="W572" t="s">
        <v>152</v>
      </c>
      <c r="X572" t="s">
        <v>310</v>
      </c>
      <c r="Y572" t="s">
        <v>154</v>
      </c>
      <c r="Z572" t="s">
        <v>155</v>
      </c>
      <c r="AA572" t="s">
        <v>156</v>
      </c>
      <c r="AB572" t="s">
        <v>157</v>
      </c>
      <c r="AC572" t="s">
        <v>311</v>
      </c>
      <c r="AD572" t="s">
        <v>159</v>
      </c>
      <c r="AE572" t="s">
        <v>160</v>
      </c>
      <c r="AF572" t="s">
        <v>162</v>
      </c>
      <c r="AG572" t="s">
        <v>163</v>
      </c>
      <c r="AH572" t="s">
        <v>164</v>
      </c>
      <c r="AI572" t="s">
        <v>312</v>
      </c>
      <c r="AJ572" t="s">
        <v>165</v>
      </c>
      <c r="AK572" t="s">
        <v>166</v>
      </c>
      <c r="AL572" t="s">
        <v>167</v>
      </c>
      <c r="AM572" t="s">
        <v>168</v>
      </c>
      <c r="AN572" t="s">
        <v>169</v>
      </c>
      <c r="AO572" t="s">
        <v>170</v>
      </c>
      <c r="AP572">
        <v>2.6127697834872108</v>
      </c>
      <c r="AQ572">
        <v>2.540479074777251</v>
      </c>
      <c r="AR572">
        <v>0.26905340067227329</v>
      </c>
      <c r="AS572">
        <v>0.35426993750672209</v>
      </c>
      <c r="AT572">
        <v>2.2173064428077658</v>
      </c>
      <c r="AU572">
        <v>0.43750607622168508</v>
      </c>
      <c r="AV572">
        <v>2.4892098249736851</v>
      </c>
      <c r="AW572">
        <v>0.1063694391027156</v>
      </c>
      <c r="AX572">
        <v>2.522188581745529</v>
      </c>
      <c r="AY572">
        <v>4.9990362968083364</v>
      </c>
      <c r="AZ572">
        <v>4.1012113879185668</v>
      </c>
      <c r="BA572">
        <v>0.64848239268987706</v>
      </c>
      <c r="BB572">
        <v>0.060842857693548198</v>
      </c>
      <c r="BC572">
        <v>4.4250336222952038</v>
      </c>
      <c r="BD572">
        <v>0.17280038778217549</v>
      </c>
      <c r="BE572">
        <v>2.0556238341357131</v>
      </c>
      <c r="BF572">
        <v>0.4964371853171356</v>
      </c>
      <c r="BG572">
        <v>0.37692630441550951</v>
      </c>
      <c r="BH572">
        <v>1.7457798903145501</v>
      </c>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row>
    <row r="573">
      <c r="A573" t="s">
        <v>405</v>
      </c>
      <c r="B573">
        <v>2014</v>
      </c>
      <c r="C573" t="s">
        <v>414</v>
      </c>
      <c r="D573">
        <v>42</v>
      </c>
      <c r="E573" t="s">
        <v>56</v>
      </c>
      <c r="F573" t="s">
        <v>48</v>
      </c>
      <c r="G573" t="s">
        <v>429</v>
      </c>
      <c r="H573">
        <v>97.731408159760122</v>
      </c>
      <c r="I573">
        <v>98.443843465396185</v>
      </c>
      <c r="J573">
        <v>98.863716068740047</v>
      </c>
      <c r="K573">
        <v>98.761215807931933</v>
      </c>
      <c r="L573">
        <v>99.68662497399815</v>
      </c>
      <c r="M573">
        <v>99.551034756307331</v>
      </c>
      <c r="N573">
        <v>99.071272597241588</v>
      </c>
      <c r="O573">
        <v>99.88045543541142</v>
      </c>
      <c r="P573">
        <v>99.876148528446137</v>
      </c>
      <c r="Q573">
        <v>99.871822025455089</v>
      </c>
      <c r="R573">
        <v>97.689687683218153</v>
      </c>
      <c r="S573">
        <v>98.213483803124745</v>
      </c>
      <c r="T573">
        <v>98.667930081893786</v>
      </c>
      <c r="U573">
        <v>98.793050673106549</v>
      </c>
      <c r="V573">
        <v>99.228887892576608</v>
      </c>
      <c r="W573" t="s">
        <v>152</v>
      </c>
      <c r="X573" t="s">
        <v>310</v>
      </c>
      <c r="Y573" t="s">
        <v>154</v>
      </c>
      <c r="Z573" t="s">
        <v>155</v>
      </c>
      <c r="AA573" t="s">
        <v>156</v>
      </c>
      <c r="AB573" t="s">
        <v>157</v>
      </c>
      <c r="AC573" t="s">
        <v>311</v>
      </c>
      <c r="AD573" t="s">
        <v>159</v>
      </c>
      <c r="AE573" t="s">
        <v>160</v>
      </c>
      <c r="AF573" t="s">
        <v>162</v>
      </c>
      <c r="AG573" t="s">
        <v>163</v>
      </c>
      <c r="AH573" t="s">
        <v>164</v>
      </c>
      <c r="AI573" t="s">
        <v>312</v>
      </c>
      <c r="AJ573" t="s">
        <v>165</v>
      </c>
      <c r="AK573" t="s">
        <v>166</v>
      </c>
      <c r="AL573" t="s">
        <v>167</v>
      </c>
      <c r="AM573" t="s">
        <v>168</v>
      </c>
      <c r="AN573" t="s">
        <v>169</v>
      </c>
      <c r="AO573" t="s">
        <v>170</v>
      </c>
      <c r="AP573">
        <v>97.387230216512762</v>
      </c>
      <c r="AQ573">
        <v>97.459520925222805</v>
      </c>
      <c r="AR573">
        <v>99.730946599327723</v>
      </c>
      <c r="AS573">
        <v>99.645730062493271</v>
      </c>
      <c r="AT573">
        <v>97.782693557192232</v>
      </c>
      <c r="AU573">
        <v>99.56249392377832</v>
      </c>
      <c r="AV573">
        <v>97.510790175026301</v>
      </c>
      <c r="AW573">
        <v>99.893630560897279</v>
      </c>
      <c r="AX573">
        <v>97.477811418254461</v>
      </c>
      <c r="AY573">
        <v>95.000963703191729</v>
      </c>
      <c r="AZ573">
        <v>95.898788612081404</v>
      </c>
      <c r="BA573">
        <v>99.351517607310114</v>
      </c>
      <c r="BB573">
        <v>99.939157142306442</v>
      </c>
      <c r="BC573">
        <v>95.574966377704882</v>
      </c>
      <c r="BD573">
        <v>99.827199612217825</v>
      </c>
      <c r="BE573">
        <v>97.944376165864327</v>
      </c>
      <c r="BF573">
        <v>99.503562814682851</v>
      </c>
      <c r="BG573">
        <v>99.623073695584495</v>
      </c>
      <c r="BH573">
        <v>98.254220109685463</v>
      </c>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row>
    <row r="574">
      <c r="A574" t="s">
        <v>405</v>
      </c>
      <c r="B574">
        <v>2014</v>
      </c>
      <c r="C574" t="s">
        <v>414</v>
      </c>
      <c r="D574">
        <v>58</v>
      </c>
      <c r="E574" t="s">
        <v>314</v>
      </c>
      <c r="F574" t="s">
        <v>178</v>
      </c>
      <c r="G574" t="s">
        <v>214</v>
      </c>
      <c r="H574">
        <v>1.826370391202395</v>
      </c>
      <c r="I574">
        <v>1.964257277058058</v>
      </c>
      <c r="J574">
        <v>4.7289616541635437</v>
      </c>
      <c r="K574">
        <v>9.4962391045410719</v>
      </c>
      <c r="L574">
        <v>35.768168458087899</v>
      </c>
      <c r="M574">
        <v>29.414698948765981</v>
      </c>
      <c r="N574">
        <v>43.141198989605897</v>
      </c>
      <c r="O574">
        <v>49.286618427412819</v>
      </c>
      <c r="P574">
        <v>57.453460037743511</v>
      </c>
      <c r="Q574">
        <v>67.975129579235642</v>
      </c>
      <c r="R574">
        <v>1.698171881953001</v>
      </c>
      <c r="S574">
        <v>1.5114407503037339</v>
      </c>
      <c r="T574">
        <v>2.713744271991847</v>
      </c>
      <c r="U574">
        <v>3.7836914772286021</v>
      </c>
      <c r="V574">
        <v>7.7793821882024847</v>
      </c>
      <c r="W574" t="s">
        <v>152</v>
      </c>
      <c r="X574" t="s">
        <v>310</v>
      </c>
      <c r="Y574" t="s">
        <v>154</v>
      </c>
      <c r="Z574" t="s">
        <v>155</v>
      </c>
      <c r="AA574" t="s">
        <v>156</v>
      </c>
      <c r="AB574" t="s">
        <v>157</v>
      </c>
      <c r="AC574" t="s">
        <v>311</v>
      </c>
      <c r="AD574" t="s">
        <v>159</v>
      </c>
      <c r="AE574" t="s">
        <v>160</v>
      </c>
      <c r="AF574" t="s">
        <v>162</v>
      </c>
      <c r="AG574" t="s">
        <v>163</v>
      </c>
      <c r="AH574" t="s">
        <v>164</v>
      </c>
      <c r="AI574" t="s">
        <v>312</v>
      </c>
      <c r="AJ574" t="s">
        <v>165</v>
      </c>
      <c r="AK574" t="s">
        <v>166</v>
      </c>
      <c r="AL574" t="s">
        <v>167</v>
      </c>
      <c r="AM574" t="s">
        <v>168</v>
      </c>
      <c r="AN574" t="s">
        <v>169</v>
      </c>
      <c r="AO574" t="s">
        <v>170</v>
      </c>
      <c r="AP574">
        <v>3.1776720438288519</v>
      </c>
      <c r="AQ574">
        <v>2.7926287463819239</v>
      </c>
      <c r="AR574">
        <v>5.8232192625759609</v>
      </c>
      <c r="AS574">
        <v>2.801682434293062</v>
      </c>
      <c r="AT574">
        <v>5.0220918893298423</v>
      </c>
      <c r="AU574">
        <v>5.8403587825249534</v>
      </c>
      <c r="AV574">
        <v>3.545918673815438</v>
      </c>
      <c r="AW574">
        <v>7.560415973554294</v>
      </c>
      <c r="AX574">
        <v>12.7454945635715</v>
      </c>
      <c r="AY574">
        <v>0.75008868960898667</v>
      </c>
      <c r="AZ574">
        <v>3.3648709981119329</v>
      </c>
      <c r="BA574">
        <v>68.959627309715614</v>
      </c>
      <c r="BB574">
        <v>16.906003530356479</v>
      </c>
      <c r="BC574">
        <v>1.488371904497269</v>
      </c>
      <c r="BD574">
        <v>2.97048488689224</v>
      </c>
      <c r="BE574">
        <v>5.4041555287606178</v>
      </c>
      <c r="BF574">
        <v>1.6884931483128269</v>
      </c>
      <c r="BG574">
        <v>1.6484857314051551</v>
      </c>
      <c r="BH574">
        <v>4.5769109468957474</v>
      </c>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row>
    <row r="575">
      <c r="A575" t="s">
        <v>405</v>
      </c>
      <c r="B575">
        <v>2014</v>
      </c>
      <c r="C575" t="s">
        <v>414</v>
      </c>
      <c r="D575">
        <v>59</v>
      </c>
      <c r="E575" t="s">
        <v>314</v>
      </c>
      <c r="F575" t="s">
        <v>179</v>
      </c>
      <c r="G575" t="s">
        <v>214</v>
      </c>
      <c r="H575">
        <v>0.79188572259466272</v>
      </c>
      <c r="I575">
        <v>1.304860218416374</v>
      </c>
      <c r="J575">
        <v>1.6174016837703289</v>
      </c>
      <c r="K575">
        <v>3.4862831045464469</v>
      </c>
      <c r="L575">
        <v>2.703319363266973</v>
      </c>
      <c r="M575">
        <v>5.0004177979412026</v>
      </c>
      <c r="N575">
        <v>5.2497044436647364</v>
      </c>
      <c r="O575">
        <v>3.4387642477007612</v>
      </c>
      <c r="P575">
        <v>2.226018661343907</v>
      </c>
      <c r="Q575">
        <v>1.3792289675855769</v>
      </c>
      <c r="R575">
        <v>0.83808967529894796</v>
      </c>
      <c r="S575">
        <v>0.87115046588799938</v>
      </c>
      <c r="T575">
        <v>1.6559527722769869</v>
      </c>
      <c r="U575">
        <v>2.0786288575340381</v>
      </c>
      <c r="V575">
        <v>3.0732496895099621</v>
      </c>
      <c r="W575" t="s">
        <v>152</v>
      </c>
      <c r="X575" t="s">
        <v>310</v>
      </c>
      <c r="Y575" t="s">
        <v>154</v>
      </c>
      <c r="Z575" t="s">
        <v>155</v>
      </c>
      <c r="AA575" t="s">
        <v>156</v>
      </c>
      <c r="AB575" t="s">
        <v>157</v>
      </c>
      <c r="AC575" t="s">
        <v>311</v>
      </c>
      <c r="AD575" t="s">
        <v>159</v>
      </c>
      <c r="AE575" t="s">
        <v>160</v>
      </c>
      <c r="AF575" t="s">
        <v>162</v>
      </c>
      <c r="AG575" t="s">
        <v>163</v>
      </c>
      <c r="AH575" t="s">
        <v>164</v>
      </c>
      <c r="AI575" t="s">
        <v>312</v>
      </c>
      <c r="AJ575" t="s">
        <v>165</v>
      </c>
      <c r="AK575" t="s">
        <v>166</v>
      </c>
      <c r="AL575" t="s">
        <v>167</v>
      </c>
      <c r="AM575" t="s">
        <v>168</v>
      </c>
      <c r="AN575" t="s">
        <v>169</v>
      </c>
      <c r="AO575" t="s">
        <v>170</v>
      </c>
      <c r="AP575">
        <v>0.28404487308618143</v>
      </c>
      <c r="AQ575">
        <v>2.152702953867295</v>
      </c>
      <c r="AR575">
        <v>0.46082271034494232</v>
      </c>
      <c r="AS575">
        <v>0.24204464485701971</v>
      </c>
      <c r="AT575">
        <v>5.3559889277529074</v>
      </c>
      <c r="AU575">
        <v>2.5773596329262292</v>
      </c>
      <c r="AV575">
        <v>0.61607225271405064</v>
      </c>
      <c r="AW575">
        <v>6.5088793715300124</v>
      </c>
      <c r="AX575">
        <v>2.537124967899731</v>
      </c>
      <c r="AY575">
        <v>0.062445693496399099</v>
      </c>
      <c r="AZ575">
        <v>0.70419289933389861</v>
      </c>
      <c r="BA575">
        <v>0.42949065434008288</v>
      </c>
      <c r="BB575">
        <v>1.7799763620684601</v>
      </c>
      <c r="BC575">
        <v>0.6610249810717197</v>
      </c>
      <c r="BD575">
        <v>2.0976399886494801</v>
      </c>
      <c r="BE575">
        <v>0.44893571291924489</v>
      </c>
      <c r="BF575">
        <v>2.320037897722393</v>
      </c>
      <c r="BG575">
        <v>0.97230469298738398</v>
      </c>
      <c r="BH575">
        <v>3.2498924945700378</v>
      </c>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row>
    <row r="576">
      <c r="A576" t="s">
        <v>405</v>
      </c>
      <c r="B576">
        <v>2014</v>
      </c>
      <c r="C576" t="s">
        <v>414</v>
      </c>
      <c r="D576">
        <v>60</v>
      </c>
      <c r="E576" t="s">
        <v>314</v>
      </c>
      <c r="F576" t="s">
        <v>180</v>
      </c>
      <c r="G576" t="s">
        <v>214</v>
      </c>
      <c r="H576">
        <v>0.3988903739066767</v>
      </c>
      <c r="I576">
        <v>0.42663039157196547</v>
      </c>
      <c r="J576">
        <v>0.3184721429444311</v>
      </c>
      <c r="K576">
        <v>1.2663040022223631</v>
      </c>
      <c r="L576">
        <v>1.2144139484974441</v>
      </c>
      <c r="M576">
        <v>1.885097546818987</v>
      </c>
      <c r="N576">
        <v>2.2744008189759559</v>
      </c>
      <c r="O576">
        <v>2.1424617187743782</v>
      </c>
      <c r="P576">
        <v>1.583768354691377</v>
      </c>
      <c r="Q576">
        <v>0.81479373536732735</v>
      </c>
      <c r="R576">
        <v>0.39711698289379799</v>
      </c>
      <c r="S576">
        <v>0.43447044971692128</v>
      </c>
      <c r="T576">
        <v>0.115775013730171</v>
      </c>
      <c r="U576">
        <v>0.62622268677212323</v>
      </c>
      <c r="V576">
        <v>1.098804683730576</v>
      </c>
      <c r="W576" t="s">
        <v>152</v>
      </c>
      <c r="X576" t="s">
        <v>310</v>
      </c>
      <c r="Y576" t="s">
        <v>154</v>
      </c>
      <c r="Z576" t="s">
        <v>155</v>
      </c>
      <c r="AA576" t="s">
        <v>156</v>
      </c>
      <c r="AB576" t="s">
        <v>157</v>
      </c>
      <c r="AC576" t="s">
        <v>311</v>
      </c>
      <c r="AD576" t="s">
        <v>159</v>
      </c>
      <c r="AE576" t="s">
        <v>160</v>
      </c>
      <c r="AF576" t="s">
        <v>162</v>
      </c>
      <c r="AG576" t="s">
        <v>163</v>
      </c>
      <c r="AH576" t="s">
        <v>164</v>
      </c>
      <c r="AI576" t="s">
        <v>312</v>
      </c>
      <c r="AJ576" t="s">
        <v>165</v>
      </c>
      <c r="AK576" t="s">
        <v>166</v>
      </c>
      <c r="AL576" t="s">
        <v>167</v>
      </c>
      <c r="AM576" t="s">
        <v>168</v>
      </c>
      <c r="AN576" t="s">
        <v>169</v>
      </c>
      <c r="AO576" t="s">
        <v>170</v>
      </c>
      <c r="AP576">
        <v>0.046268837239904603</v>
      </c>
      <c r="AQ576">
        <v>0.75168258929955611</v>
      </c>
      <c r="AR576">
        <v>1.7633314963626721</v>
      </c>
      <c r="AS576">
        <v>0.16494501183000621</v>
      </c>
      <c r="AT576">
        <v>0.079744581688933697</v>
      </c>
      <c r="AU576">
        <v>0.1015095743778107</v>
      </c>
      <c r="AV576">
        <v>0.48749641305697128</v>
      </c>
      <c r="AW576">
        <v>0.98378633324370801</v>
      </c>
      <c r="AX576">
        <v>0</v>
      </c>
      <c r="AY576">
        <v>0.94219833315448764</v>
      </c>
      <c r="AZ576">
        <v>0.47989800316842463</v>
      </c>
      <c r="BA576">
        <v>0.13906401281938691</v>
      </c>
      <c r="BB576">
        <v>0.2698852632367611</v>
      </c>
      <c r="BC576">
        <v>0.097871800336682899</v>
      </c>
      <c r="BD576">
        <v>0.14310452806950091</v>
      </c>
      <c r="BE576">
        <v>1.585586183744059</v>
      </c>
      <c r="BF576">
        <v>1.3779573125025939</v>
      </c>
      <c r="BG576">
        <v>0.067496079908021298</v>
      </c>
      <c r="BH576">
        <v>1.748489455863016</v>
      </c>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row>
    <row r="577">
      <c r="A577" t="s">
        <v>405</v>
      </c>
      <c r="B577">
        <v>2014</v>
      </c>
      <c r="C577" t="s">
        <v>414</v>
      </c>
      <c r="D577">
        <v>61</v>
      </c>
      <c r="E577" t="s">
        <v>314</v>
      </c>
      <c r="F577" t="s">
        <v>181</v>
      </c>
      <c r="G577" t="s">
        <v>214</v>
      </c>
      <c r="H577">
        <v>30.534093361330189</v>
      </c>
      <c r="I577">
        <v>29.435271144350839</v>
      </c>
      <c r="J577">
        <v>28.227816542163719</v>
      </c>
      <c r="K577">
        <v>21.24872277956203</v>
      </c>
      <c r="L577">
        <v>9.9105889419088946</v>
      </c>
      <c r="M577">
        <v>14.9472808342938</v>
      </c>
      <c r="N577">
        <v>8.0008159926660216</v>
      </c>
      <c r="O577">
        <v>5.3440994621037223</v>
      </c>
      <c r="P577">
        <v>3.193358048797458</v>
      </c>
      <c r="Q577">
        <v>1.838282488082545</v>
      </c>
      <c r="R577">
        <v>30.38302092218882</v>
      </c>
      <c r="S577">
        <v>30.55826442492231</v>
      </c>
      <c r="T577">
        <v>28.358149953110772</v>
      </c>
      <c r="U577">
        <v>26.858746017955049</v>
      </c>
      <c r="V577">
        <v>19.33772405227818</v>
      </c>
      <c r="W577" t="s">
        <v>152</v>
      </c>
      <c r="X577" t="s">
        <v>310</v>
      </c>
      <c r="Y577" t="s">
        <v>154</v>
      </c>
      <c r="Z577" t="s">
        <v>155</v>
      </c>
      <c r="AA577" t="s">
        <v>156</v>
      </c>
      <c r="AB577" t="s">
        <v>157</v>
      </c>
      <c r="AC577" t="s">
        <v>311</v>
      </c>
      <c r="AD577" t="s">
        <v>159</v>
      </c>
      <c r="AE577" t="s">
        <v>160</v>
      </c>
      <c r="AF577" t="s">
        <v>162</v>
      </c>
      <c r="AG577" t="s">
        <v>163</v>
      </c>
      <c r="AH577" t="s">
        <v>164</v>
      </c>
      <c r="AI577" t="s">
        <v>312</v>
      </c>
      <c r="AJ577" t="s">
        <v>165</v>
      </c>
      <c r="AK577" t="s">
        <v>166</v>
      </c>
      <c r="AL577" t="s">
        <v>167</v>
      </c>
      <c r="AM577" t="s">
        <v>168</v>
      </c>
      <c r="AN577" t="s">
        <v>169</v>
      </c>
      <c r="AO577" t="s">
        <v>170</v>
      </c>
      <c r="AP577">
        <v>2.1880246267594128</v>
      </c>
      <c r="AQ577">
        <v>4.6800422573313289</v>
      </c>
      <c r="AR577">
        <v>39.807692948824567</v>
      </c>
      <c r="AS577">
        <v>35.38960734785239</v>
      </c>
      <c r="AT577">
        <v>5.3825947091897319</v>
      </c>
      <c r="AU577">
        <v>18.311474195939951</v>
      </c>
      <c r="AV577">
        <v>8.9194730864103455</v>
      </c>
      <c r="AW577">
        <v>15.873926143205461</v>
      </c>
      <c r="AX577">
        <v>17.82350064113092</v>
      </c>
      <c r="AY577">
        <v>12.14502169892185</v>
      </c>
      <c r="AZ577">
        <v>20.212082765994129</v>
      </c>
      <c r="BA577">
        <v>1.5074887558165919</v>
      </c>
      <c r="BB577">
        <v>4.2521297215768703</v>
      </c>
      <c r="BC577">
        <v>15.38183420473724</v>
      </c>
      <c r="BD577">
        <v>77.217600320648828</v>
      </c>
      <c r="BE577">
        <v>6.6806915751792086</v>
      </c>
      <c r="BF577">
        <v>39.340858983879492</v>
      </c>
      <c r="BG577">
        <v>83.825346026579439</v>
      </c>
      <c r="BH577">
        <v>18.764620438724251</v>
      </c>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row>
    <row r="578">
      <c r="A578" t="s">
        <v>405</v>
      </c>
      <c r="B578">
        <v>2014</v>
      </c>
      <c r="C578" t="s">
        <v>414</v>
      </c>
      <c r="D578">
        <v>62</v>
      </c>
      <c r="E578" t="s">
        <v>314</v>
      </c>
      <c r="F578" t="s">
        <v>182</v>
      </c>
      <c r="G578" t="s">
        <v>214</v>
      </c>
      <c r="H578">
        <v>2.741069716457635</v>
      </c>
      <c r="I578">
        <v>2.9259759261066072</v>
      </c>
      <c r="J578">
        <v>3.8220122633043099</v>
      </c>
      <c r="K578">
        <v>3.7413059961520641</v>
      </c>
      <c r="L578">
        <v>2.5785413717707928</v>
      </c>
      <c r="M578">
        <v>2.7235566962843598</v>
      </c>
      <c r="N578">
        <v>1.9618629997866379</v>
      </c>
      <c r="O578">
        <v>0.65839755902188002</v>
      </c>
      <c r="P578">
        <v>0.71133489112692738</v>
      </c>
      <c r="Q578">
        <v>0.2499489696483409</v>
      </c>
      <c r="R578">
        <v>2.7231791391278422</v>
      </c>
      <c r="S578">
        <v>2.8886815826056642</v>
      </c>
      <c r="T578">
        <v>3.6583719171645019</v>
      </c>
      <c r="U578">
        <v>4.2376411647714667</v>
      </c>
      <c r="V578">
        <v>4.0842170588801308</v>
      </c>
      <c r="W578" t="s">
        <v>152</v>
      </c>
      <c r="X578" t="s">
        <v>310</v>
      </c>
      <c r="Y578" t="s">
        <v>154</v>
      </c>
      <c r="Z578" t="s">
        <v>155</v>
      </c>
      <c r="AA578" t="s">
        <v>156</v>
      </c>
      <c r="AB578" t="s">
        <v>157</v>
      </c>
      <c r="AC578" t="s">
        <v>311</v>
      </c>
      <c r="AD578" t="s">
        <v>159</v>
      </c>
      <c r="AE578" t="s">
        <v>160</v>
      </c>
      <c r="AF578" t="s">
        <v>162</v>
      </c>
      <c r="AG578" t="s">
        <v>163</v>
      </c>
      <c r="AH578" t="s">
        <v>164</v>
      </c>
      <c r="AI578" t="s">
        <v>312</v>
      </c>
      <c r="AJ578" t="s">
        <v>165</v>
      </c>
      <c r="AK578" t="s">
        <v>166</v>
      </c>
      <c r="AL578" t="s">
        <v>167</v>
      </c>
      <c r="AM578" t="s">
        <v>168</v>
      </c>
      <c r="AN578" t="s">
        <v>169</v>
      </c>
      <c r="AO578" t="s">
        <v>170</v>
      </c>
      <c r="AP578">
        <v>0.064019248232008594</v>
      </c>
      <c r="AQ578">
        <v>0.4567969013494978</v>
      </c>
      <c r="AR578">
        <v>6.1578068282978666</v>
      </c>
      <c r="AS578">
        <v>2.7187844096729621</v>
      </c>
      <c r="AT578">
        <v>3.8439900347802158</v>
      </c>
      <c r="AU578">
        <v>12.08175467850641</v>
      </c>
      <c r="AV578">
        <v>1.543308345987386</v>
      </c>
      <c r="AW578">
        <v>0.7159961383933322</v>
      </c>
      <c r="AX578">
        <v>2.3173823406946972</v>
      </c>
      <c r="AY578">
        <v>16.594850343063971</v>
      </c>
      <c r="AZ578">
        <v>3.428115351632405</v>
      </c>
      <c r="BA578">
        <v>1.744877104000385</v>
      </c>
      <c r="BB578">
        <v>7.4632956065362652</v>
      </c>
      <c r="BC578">
        <v>3.9570426357548651</v>
      </c>
      <c r="BD578">
        <v>0</v>
      </c>
      <c r="BE578">
        <v>1.328711615989443</v>
      </c>
      <c r="BF578">
        <v>2.4604703386132512</v>
      </c>
      <c r="BG578">
        <v>0.2409826114742854</v>
      </c>
      <c r="BH578">
        <v>2.165568449897898</v>
      </c>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row>
    <row r="579">
      <c r="A579" t="s">
        <v>405</v>
      </c>
      <c r="B579">
        <v>2014</v>
      </c>
      <c r="C579" t="s">
        <v>414</v>
      </c>
      <c r="D579">
        <v>63</v>
      </c>
      <c r="E579" t="s">
        <v>314</v>
      </c>
      <c r="F579" t="s">
        <v>183</v>
      </c>
      <c r="G579" t="s">
        <v>214</v>
      </c>
      <c r="H579">
        <v>15.898099343630539</v>
      </c>
      <c r="I579">
        <v>13.515777400863881</v>
      </c>
      <c r="J579">
        <v>10.37551805866401</v>
      </c>
      <c r="K579">
        <v>8.409945259005033</v>
      </c>
      <c r="L579">
        <v>1.874486558296854</v>
      </c>
      <c r="M579">
        <v>3.6020651934639591</v>
      </c>
      <c r="N579">
        <v>1.73006054272669</v>
      </c>
      <c r="O579">
        <v>1.054746439841787</v>
      </c>
      <c r="P579">
        <v>0.1905140564808927</v>
      </c>
      <c r="Q579">
        <v>0</v>
      </c>
      <c r="R579">
        <v>16.420747927874942</v>
      </c>
      <c r="S579">
        <v>14.046463395523141</v>
      </c>
      <c r="T579">
        <v>11.889122487178801</v>
      </c>
      <c r="U579">
        <v>10.708469636275369</v>
      </c>
      <c r="V579">
        <v>5.1692556227210593</v>
      </c>
      <c r="W579" t="s">
        <v>152</v>
      </c>
      <c r="X579" t="s">
        <v>310</v>
      </c>
      <c r="Y579" t="s">
        <v>154</v>
      </c>
      <c r="Z579" t="s">
        <v>155</v>
      </c>
      <c r="AA579" t="s">
        <v>156</v>
      </c>
      <c r="AB579" t="s">
        <v>157</v>
      </c>
      <c r="AC579" t="s">
        <v>311</v>
      </c>
      <c r="AD579" t="s">
        <v>159</v>
      </c>
      <c r="AE579" t="s">
        <v>160</v>
      </c>
      <c r="AF579" t="s">
        <v>162</v>
      </c>
      <c r="AG579" t="s">
        <v>163</v>
      </c>
      <c r="AH579" t="s">
        <v>164</v>
      </c>
      <c r="AI579" t="s">
        <v>312</v>
      </c>
      <c r="AJ579" t="s">
        <v>165</v>
      </c>
      <c r="AK579" t="s">
        <v>166</v>
      </c>
      <c r="AL579" t="s">
        <v>167</v>
      </c>
      <c r="AM579" t="s">
        <v>168</v>
      </c>
      <c r="AN579" t="s">
        <v>169</v>
      </c>
      <c r="AO579" t="s">
        <v>170</v>
      </c>
      <c r="AP579">
        <v>0.1087075525711665</v>
      </c>
      <c r="AQ579">
        <v>1.447289321702212</v>
      </c>
      <c r="AR579">
        <v>22.147655035434379</v>
      </c>
      <c r="AS579">
        <v>26.12046979294168</v>
      </c>
      <c r="AT579">
        <v>6.8228425734809051</v>
      </c>
      <c r="AU579">
        <v>39.929859140226753</v>
      </c>
      <c r="AV579">
        <v>4.6151867564648672</v>
      </c>
      <c r="AW579">
        <v>1.2427999792203981</v>
      </c>
      <c r="AX579">
        <v>11.992456928761481</v>
      </c>
      <c r="AY579">
        <v>10.09539701043051</v>
      </c>
      <c r="AZ579">
        <v>9.5812344160743415</v>
      </c>
      <c r="BA579">
        <v>0.46446216606545471</v>
      </c>
      <c r="BB579">
        <v>17.20163504696713</v>
      </c>
      <c r="BC579">
        <v>8.7594795577471913</v>
      </c>
      <c r="BD579">
        <v>2.400114049865067</v>
      </c>
      <c r="BE579">
        <v>16.121092818272832</v>
      </c>
      <c r="BF579">
        <v>11.976161592196441</v>
      </c>
      <c r="BG579">
        <v>0.3067010237861445</v>
      </c>
      <c r="BH579">
        <v>6.9196259640291187</v>
      </c>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row>
    <row r="580">
      <c r="A580" t="s">
        <v>405</v>
      </c>
      <c r="B580">
        <v>2014</v>
      </c>
      <c r="C580" t="s">
        <v>414</v>
      </c>
      <c r="D580">
        <v>64</v>
      </c>
      <c r="E580" t="s">
        <v>314</v>
      </c>
      <c r="F580" t="s">
        <v>184</v>
      </c>
      <c r="G580" t="s">
        <v>214</v>
      </c>
      <c r="H580">
        <v>0.1161959149125343</v>
      </c>
      <c r="I580">
        <v>0.48014186011108267</v>
      </c>
      <c r="J580">
        <v>0.2663751966433191</v>
      </c>
      <c r="K580">
        <v>0.18022563956843871</v>
      </c>
      <c r="L580">
        <v>0.19592875616950839</v>
      </c>
      <c r="M580">
        <v>0.023917438873035199</v>
      </c>
      <c r="N580">
        <v>0.019818922294795999</v>
      </c>
      <c r="O580">
        <v>0.2282050753211293</v>
      </c>
      <c r="P580">
        <v>0.40581946069618541</v>
      </c>
      <c r="Q580">
        <v>0.033960580576588503</v>
      </c>
      <c r="R580">
        <v>0.099725611942877296</v>
      </c>
      <c r="S580">
        <v>0.44067071257918328</v>
      </c>
      <c r="T580">
        <v>0.38236584346756858</v>
      </c>
      <c r="U580">
        <v>0.1201218054379066</v>
      </c>
      <c r="V580">
        <v>0.29473483591891719</v>
      </c>
      <c r="W580" t="s">
        <v>152</v>
      </c>
      <c r="X580" t="s">
        <v>310</v>
      </c>
      <c r="Y580" t="s">
        <v>154</v>
      </c>
      <c r="Z580" t="s">
        <v>155</v>
      </c>
      <c r="AA580" t="s">
        <v>156</v>
      </c>
      <c r="AB580" t="s">
        <v>157</v>
      </c>
      <c r="AC580" t="s">
        <v>311</v>
      </c>
      <c r="AD580" t="s">
        <v>159</v>
      </c>
      <c r="AE580" t="s">
        <v>160</v>
      </c>
      <c r="AF580" t="s">
        <v>162</v>
      </c>
      <c r="AG580" t="s">
        <v>163</v>
      </c>
      <c r="AH580" t="s">
        <v>164</v>
      </c>
      <c r="AI580" t="s">
        <v>312</v>
      </c>
      <c r="AJ580" t="s">
        <v>165</v>
      </c>
      <c r="AK580" t="s">
        <v>166</v>
      </c>
      <c r="AL580" t="s">
        <v>167</v>
      </c>
      <c r="AM580" t="s">
        <v>168</v>
      </c>
      <c r="AN580" t="s">
        <v>169</v>
      </c>
      <c r="AO580" t="s">
        <v>170</v>
      </c>
      <c r="AP580">
        <v>0.051962109054660997</v>
      </c>
      <c r="AQ580">
        <v>0</v>
      </c>
      <c r="AR580">
        <v>0.32488505702442261</v>
      </c>
      <c r="AS580">
        <v>0</v>
      </c>
      <c r="AT580">
        <v>0.077575550335035506</v>
      </c>
      <c r="AU580">
        <v>0.74984006291754846</v>
      </c>
      <c r="AV580">
        <v>0</v>
      </c>
      <c r="AW580">
        <v>0</v>
      </c>
      <c r="AX580">
        <v>0.45610266229103857</v>
      </c>
      <c r="AY580">
        <v>0.80378361219029804</v>
      </c>
      <c r="AZ580">
        <v>0.44800065196262562</v>
      </c>
      <c r="BA580">
        <v>0</v>
      </c>
      <c r="BB580">
        <v>0.59550609108482877</v>
      </c>
      <c r="BC580">
        <v>0.56160510913152617</v>
      </c>
      <c r="BD580">
        <v>0</v>
      </c>
      <c r="BE580">
        <v>0.13515327275178579</v>
      </c>
      <c r="BF580">
        <v>0.29214514747207859</v>
      </c>
      <c r="BG580">
        <v>0</v>
      </c>
      <c r="BH580">
        <v>1.1592739679080679</v>
      </c>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row>
    <row r="581">
      <c r="A581" t="s">
        <v>405</v>
      </c>
      <c r="B581">
        <v>2014</v>
      </c>
      <c r="C581" t="s">
        <v>414</v>
      </c>
      <c r="D581">
        <v>65</v>
      </c>
      <c r="E581" t="s">
        <v>314</v>
      </c>
      <c r="F581" t="s">
        <v>185</v>
      </c>
      <c r="G581" t="s">
        <v>214</v>
      </c>
      <c r="H581">
        <v>1.5918142498785439</v>
      </c>
      <c r="I581">
        <v>1.462736276118515</v>
      </c>
      <c r="J581">
        <v>0.75351517517795363</v>
      </c>
      <c r="K581">
        <v>0.42676108117005479</v>
      </c>
      <c r="L581">
        <v>0.087220785326267994</v>
      </c>
      <c r="M581">
        <v>0.30956737199465301</v>
      </c>
      <c r="N581">
        <v>0</v>
      </c>
      <c r="O581">
        <v>0</v>
      </c>
      <c r="P581">
        <v>0</v>
      </c>
      <c r="Q581">
        <v>0</v>
      </c>
      <c r="R581">
        <v>1.6864512674066039</v>
      </c>
      <c r="S581">
        <v>1.3800409210622211</v>
      </c>
      <c r="T581">
        <v>1.100964725842414</v>
      </c>
      <c r="U581">
        <v>0.74103240360636957</v>
      </c>
      <c r="V581">
        <v>0.16631791961687969</v>
      </c>
      <c r="W581" t="s">
        <v>152</v>
      </c>
      <c r="X581" t="s">
        <v>310</v>
      </c>
      <c r="Y581" t="s">
        <v>154</v>
      </c>
      <c r="Z581" t="s">
        <v>155</v>
      </c>
      <c r="AA581" t="s">
        <v>156</v>
      </c>
      <c r="AB581" t="s">
        <v>157</v>
      </c>
      <c r="AC581" t="s">
        <v>311</v>
      </c>
      <c r="AD581" t="s">
        <v>159</v>
      </c>
      <c r="AE581" t="s">
        <v>160</v>
      </c>
      <c r="AF581" t="s">
        <v>162</v>
      </c>
      <c r="AG581" t="s">
        <v>163</v>
      </c>
      <c r="AH581" t="s">
        <v>164</v>
      </c>
      <c r="AI581" t="s">
        <v>312</v>
      </c>
      <c r="AJ581" t="s">
        <v>165</v>
      </c>
      <c r="AK581" t="s">
        <v>166</v>
      </c>
      <c r="AL581" t="s">
        <v>167</v>
      </c>
      <c r="AM581" t="s">
        <v>168</v>
      </c>
      <c r="AN581" t="s">
        <v>169</v>
      </c>
      <c r="AO581" t="s">
        <v>170</v>
      </c>
      <c r="AP581">
        <v>0.28795472194887262</v>
      </c>
      <c r="AQ581">
        <v>0</v>
      </c>
      <c r="AR581">
        <v>0.29232272298540429</v>
      </c>
      <c r="AS581">
        <v>4.3959380715448297</v>
      </c>
      <c r="AT581">
        <v>0.2413696540824391</v>
      </c>
      <c r="AU581">
        <v>2.609881209240569</v>
      </c>
      <c r="AV581">
        <v>4.2078122677479044</v>
      </c>
      <c r="AW581">
        <v>0.029930074473817899</v>
      </c>
      <c r="AX581">
        <v>2.6518474726841021</v>
      </c>
      <c r="AY581">
        <v>2.6022786853534541</v>
      </c>
      <c r="AZ581">
        <v>0.56287990883820094</v>
      </c>
      <c r="BA581">
        <v>0</v>
      </c>
      <c r="BB581">
        <v>0.37849005804672181</v>
      </c>
      <c r="BC581">
        <v>0.41336166027589583</v>
      </c>
      <c r="BD581">
        <v>0</v>
      </c>
      <c r="BE581">
        <v>0.51434565180345337</v>
      </c>
      <c r="BF581">
        <v>1.2184486468384901</v>
      </c>
      <c r="BG581">
        <v>0</v>
      </c>
      <c r="BH581">
        <v>1.0479027344372649</v>
      </c>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row>
    <row r="582">
      <c r="A582" t="s">
        <v>405</v>
      </c>
      <c r="B582">
        <v>2014</v>
      </c>
      <c r="C582" t="s">
        <v>414</v>
      </c>
      <c r="D582">
        <v>66</v>
      </c>
      <c r="E582" t="s">
        <v>314</v>
      </c>
      <c r="F582" t="s">
        <v>186</v>
      </c>
      <c r="G582" t="s">
        <v>214</v>
      </c>
      <c r="H582">
        <v>20.872857058223101</v>
      </c>
      <c r="I582">
        <v>17.0525900446486</v>
      </c>
      <c r="J582">
        <v>14.06519089585896</v>
      </c>
      <c r="K582">
        <v>9.7299912249216014</v>
      </c>
      <c r="L582">
        <v>2.7659392730189358</v>
      </c>
      <c r="M582">
        <v>3.9317434380158329</v>
      </c>
      <c r="N582">
        <v>0.71922209841045026</v>
      </c>
      <c r="O582">
        <v>0.0539466246370955</v>
      </c>
      <c r="P582">
        <v>0.079258694233802801</v>
      </c>
      <c r="Q582">
        <v>0.16480859504007861</v>
      </c>
      <c r="R582">
        <v>21.212746381320571</v>
      </c>
      <c r="S582">
        <v>17.274137972151049</v>
      </c>
      <c r="T582">
        <v>16.36032637995017</v>
      </c>
      <c r="U582">
        <v>12.153611343855291</v>
      </c>
      <c r="V582">
        <v>8.6534918696433287</v>
      </c>
      <c r="W582" t="s">
        <v>152</v>
      </c>
      <c r="X582" t="s">
        <v>310</v>
      </c>
      <c r="Y582" t="s">
        <v>154</v>
      </c>
      <c r="Z582" t="s">
        <v>155</v>
      </c>
      <c r="AA582" t="s">
        <v>156</v>
      </c>
      <c r="AB582" t="s">
        <v>157</v>
      </c>
      <c r="AC582" t="s">
        <v>311</v>
      </c>
      <c r="AD582" t="s">
        <v>159</v>
      </c>
      <c r="AE582" t="s">
        <v>160</v>
      </c>
      <c r="AF582" t="s">
        <v>162</v>
      </c>
      <c r="AG582" t="s">
        <v>163</v>
      </c>
      <c r="AH582" t="s">
        <v>164</v>
      </c>
      <c r="AI582" t="s">
        <v>312</v>
      </c>
      <c r="AJ582" t="s">
        <v>165</v>
      </c>
      <c r="AK582" t="s">
        <v>166</v>
      </c>
      <c r="AL582" t="s">
        <v>167</v>
      </c>
      <c r="AM582" t="s">
        <v>168</v>
      </c>
      <c r="AN582" t="s">
        <v>169</v>
      </c>
      <c r="AO582" t="s">
        <v>170</v>
      </c>
      <c r="AP582">
        <v>16.589312159737879</v>
      </c>
      <c r="AQ582">
        <v>14.16906173636181</v>
      </c>
      <c r="AR582">
        <v>6.5617047844096019</v>
      </c>
      <c r="AS582">
        <v>9.1453301750093114</v>
      </c>
      <c r="AT582">
        <v>23.188777507215502</v>
      </c>
      <c r="AU582">
        <v>4.4140654813926634</v>
      </c>
      <c r="AV582">
        <v>16.39419331548611</v>
      </c>
      <c r="AW582">
        <v>26.901711647083602</v>
      </c>
      <c r="AX582">
        <v>20.191253498784349</v>
      </c>
      <c r="AY582">
        <v>23.0248899853169</v>
      </c>
      <c r="AZ582">
        <v>19.193257885100788</v>
      </c>
      <c r="BA582">
        <v>3.3806059259748809</v>
      </c>
      <c r="BB582">
        <v>0.86526331061713357</v>
      </c>
      <c r="BC582">
        <v>26.05774370386575</v>
      </c>
      <c r="BD582">
        <v>6.1525706874470867</v>
      </c>
      <c r="BE582">
        <v>21.812985299373612</v>
      </c>
      <c r="BF582">
        <v>12.736699653816659</v>
      </c>
      <c r="BG582">
        <v>3.7895925381134168</v>
      </c>
      <c r="BH582">
        <v>12.74269009977062</v>
      </c>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row>
    <row r="583">
      <c r="A583" t="s">
        <v>405</v>
      </c>
      <c r="B583">
        <v>2014</v>
      </c>
      <c r="C583" t="s">
        <v>414</v>
      </c>
      <c r="D583">
        <v>67</v>
      </c>
      <c r="E583" t="s">
        <v>314</v>
      </c>
      <c r="F583" t="s">
        <v>187</v>
      </c>
      <c r="G583" t="s">
        <v>214</v>
      </c>
      <c r="H583">
        <v>20.400458186031219</v>
      </c>
      <c r="I583">
        <v>24.365031886302202</v>
      </c>
      <c r="J583">
        <v>27.852874113003391</v>
      </c>
      <c r="K583">
        <v>27.57887548067443</v>
      </c>
      <c r="L583">
        <v>14.065754304175471</v>
      </c>
      <c r="M583">
        <v>20.28606959348626</v>
      </c>
      <c r="N583">
        <v>10.56954271670172</v>
      </c>
      <c r="O583">
        <v>7.72435700299655</v>
      </c>
      <c r="P583">
        <v>3.9348580670608748</v>
      </c>
      <c r="Q583">
        <v>1.6076481453829949</v>
      </c>
      <c r="R583">
        <v>19.80309990601587</v>
      </c>
      <c r="S583">
        <v>23.91645224339495</v>
      </c>
      <c r="T583">
        <v>27.02358493347522</v>
      </c>
      <c r="U583">
        <v>28.739412552995649</v>
      </c>
      <c r="V583">
        <v>27.939928179695421</v>
      </c>
      <c r="W583" t="s">
        <v>152</v>
      </c>
      <c r="X583" t="s">
        <v>310</v>
      </c>
      <c r="Y583" t="s">
        <v>154</v>
      </c>
      <c r="Z583" t="s">
        <v>155</v>
      </c>
      <c r="AA583" t="s">
        <v>156</v>
      </c>
      <c r="AB583" t="s">
        <v>157</v>
      </c>
      <c r="AC583" t="s">
        <v>311</v>
      </c>
      <c r="AD583" t="s">
        <v>159</v>
      </c>
      <c r="AE583" t="s">
        <v>160</v>
      </c>
      <c r="AF583" t="s">
        <v>162</v>
      </c>
      <c r="AG583" t="s">
        <v>163</v>
      </c>
      <c r="AH583" t="s">
        <v>164</v>
      </c>
      <c r="AI583" t="s">
        <v>312</v>
      </c>
      <c r="AJ583" t="s">
        <v>165</v>
      </c>
      <c r="AK583" t="s">
        <v>166</v>
      </c>
      <c r="AL583" t="s">
        <v>167</v>
      </c>
      <c r="AM583" t="s">
        <v>168</v>
      </c>
      <c r="AN583" t="s">
        <v>169</v>
      </c>
      <c r="AO583" t="s">
        <v>170</v>
      </c>
      <c r="AP583">
        <v>52.636101571555358</v>
      </c>
      <c r="AQ583">
        <v>49.712261866085768</v>
      </c>
      <c r="AR583">
        <v>7.0207294898277013</v>
      </c>
      <c r="AS583">
        <v>9.1328463772776924</v>
      </c>
      <c r="AT583">
        <v>38.66927557671611</v>
      </c>
      <c r="AU583">
        <v>11.61190898184481</v>
      </c>
      <c r="AV583">
        <v>54.600078511170473</v>
      </c>
      <c r="AW583">
        <v>24.158137730882569</v>
      </c>
      <c r="AX583">
        <v>18.036782028020891</v>
      </c>
      <c r="AY583">
        <v>10.54079824257251</v>
      </c>
      <c r="AZ583">
        <v>30.44019799967386</v>
      </c>
      <c r="BA583">
        <v>4.6258307824460996</v>
      </c>
      <c r="BB583">
        <v>18.816596399171509</v>
      </c>
      <c r="BC583">
        <v>37.37969105289266</v>
      </c>
      <c r="BD583">
        <v>3.8355366241423359</v>
      </c>
      <c r="BE583">
        <v>40.467047476032093</v>
      </c>
      <c r="BF583">
        <v>12.21942894800473</v>
      </c>
      <c r="BG583">
        <v>5.9452387411868228</v>
      </c>
      <c r="BH583">
        <v>37.368509724730657</v>
      </c>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row>
    <row r="584">
      <c r="A584" t="s">
        <v>405</v>
      </c>
      <c r="B584">
        <v>2014</v>
      </c>
      <c r="C584" t="s">
        <v>414</v>
      </c>
      <c r="D584">
        <v>68</v>
      </c>
      <c r="E584" t="s">
        <v>314</v>
      </c>
      <c r="F584" t="s">
        <v>316</v>
      </c>
      <c r="G584" t="s">
        <v>214</v>
      </c>
      <c r="H584">
        <v>0.69127834482952277</v>
      </c>
      <c r="I584">
        <v>1.3929198713779349</v>
      </c>
      <c r="J584">
        <v>1.562584482977835</v>
      </c>
      <c r="K584">
        <v>1.660843491317419</v>
      </c>
      <c r="L584">
        <v>0.38250848419630351</v>
      </c>
      <c r="M584">
        <v>2.3547793257404561</v>
      </c>
      <c r="N584">
        <v>0.2333659720771909</v>
      </c>
      <c r="O584">
        <v>0.1136553399625297</v>
      </c>
      <c r="P584">
        <v>0.0051545584889953998</v>
      </c>
      <c r="Q584">
        <v>0</v>
      </c>
      <c r="R584">
        <v>0.72263063696161001</v>
      </c>
      <c r="S584">
        <v>1.2954332289418109</v>
      </c>
      <c r="T584">
        <v>1.4575346090908781</v>
      </c>
      <c r="U584">
        <v>1.6451135059570861</v>
      </c>
      <c r="V584">
        <v>1.129262980585696</v>
      </c>
      <c r="W584" t="s">
        <v>152</v>
      </c>
      <c r="X584" t="s">
        <v>310</v>
      </c>
      <c r="Y584" t="s">
        <v>154</v>
      </c>
      <c r="Z584" t="s">
        <v>155</v>
      </c>
      <c r="AA584" t="s">
        <v>156</v>
      </c>
      <c r="AB584" t="s">
        <v>157</v>
      </c>
      <c r="AC584" t="s">
        <v>311</v>
      </c>
      <c r="AD584" t="s">
        <v>159</v>
      </c>
      <c r="AE584" t="s">
        <v>160</v>
      </c>
      <c r="AF584" t="s">
        <v>162</v>
      </c>
      <c r="AG584" t="s">
        <v>163</v>
      </c>
      <c r="AH584" t="s">
        <v>164</v>
      </c>
      <c r="AI584" t="s">
        <v>312</v>
      </c>
      <c r="AJ584" t="s">
        <v>165</v>
      </c>
      <c r="AK584" t="s">
        <v>166</v>
      </c>
      <c r="AL584" t="s">
        <v>167</v>
      </c>
      <c r="AM584" t="s">
        <v>168</v>
      </c>
      <c r="AN584" t="s">
        <v>169</v>
      </c>
      <c r="AO584" t="s">
        <v>170</v>
      </c>
      <c r="AP584">
        <v>5.2603901565497404</v>
      </c>
      <c r="AQ584">
        <v>1.84177898825076</v>
      </c>
      <c r="AR584">
        <v>0.75691963050525435</v>
      </c>
      <c r="AS584">
        <v>2.105915577360173</v>
      </c>
      <c r="AT584">
        <v>1.9354545560641621</v>
      </c>
      <c r="AU584">
        <v>0.062125246531459802</v>
      </c>
      <c r="AV584">
        <v>0.029085459133123701</v>
      </c>
      <c r="AW584">
        <v>0.45077919395395388</v>
      </c>
      <c r="AX584">
        <v>2.1446549409669129</v>
      </c>
      <c r="AY584">
        <v>0.047078711643918698</v>
      </c>
      <c r="AZ584">
        <v>2.5190318089199271</v>
      </c>
      <c r="BA584">
        <v>1.149716353696427</v>
      </c>
      <c r="BB584">
        <v>1.623015132129368</v>
      </c>
      <c r="BC584">
        <v>0</v>
      </c>
      <c r="BD584">
        <v>0.071552264034750401</v>
      </c>
      <c r="BE584">
        <v>1.4155335704409571</v>
      </c>
      <c r="BF584">
        <v>0.96438618248002261</v>
      </c>
      <c r="BG584">
        <v>0</v>
      </c>
      <c r="BH584">
        <v>0.98974985282382633</v>
      </c>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row>
    <row r="585">
      <c r="A585" t="s">
        <v>405</v>
      </c>
      <c r="B585">
        <v>2014</v>
      </c>
      <c r="C585" t="s">
        <v>414</v>
      </c>
      <c r="D585">
        <v>69</v>
      </c>
      <c r="E585" t="s">
        <v>314</v>
      </c>
      <c r="F585" t="s">
        <v>317</v>
      </c>
      <c r="G585" t="s">
        <v>214</v>
      </c>
      <c r="H585">
        <v>1.06368225236923</v>
      </c>
      <c r="I585">
        <v>1.3746368981710451</v>
      </c>
      <c r="J585">
        <v>1.154228886453978</v>
      </c>
      <c r="K585">
        <v>1.1147512987132919</v>
      </c>
      <c r="L585">
        <v>0.57207775762732205</v>
      </c>
      <c r="M585">
        <v>2.2840977204238548</v>
      </c>
      <c r="N585">
        <v>0.80781373648627053</v>
      </c>
      <c r="O585">
        <v>0.020168088957020401</v>
      </c>
      <c r="P585">
        <v>0.053089716580180503</v>
      </c>
      <c r="Q585">
        <v>0</v>
      </c>
      <c r="R585">
        <v>1.1174763717594509</v>
      </c>
      <c r="S585">
        <v>1.323060975625149</v>
      </c>
      <c r="T585">
        <v>1.0387059762182389</v>
      </c>
      <c r="U585">
        <v>1.0472174205148479</v>
      </c>
      <c r="V585">
        <v>1.1496359857128871</v>
      </c>
      <c r="W585" t="s">
        <v>152</v>
      </c>
      <c r="X585" t="s">
        <v>310</v>
      </c>
      <c r="Y585" t="s">
        <v>154</v>
      </c>
      <c r="Z585" t="s">
        <v>155</v>
      </c>
      <c r="AA585" t="s">
        <v>156</v>
      </c>
      <c r="AB585" t="s">
        <v>157</v>
      </c>
      <c r="AC585" t="s">
        <v>311</v>
      </c>
      <c r="AD585" t="s">
        <v>159</v>
      </c>
      <c r="AE585" t="s">
        <v>160</v>
      </c>
      <c r="AF585" t="s">
        <v>162</v>
      </c>
      <c r="AG585" t="s">
        <v>163</v>
      </c>
      <c r="AH585" t="s">
        <v>164</v>
      </c>
      <c r="AI585" t="s">
        <v>312</v>
      </c>
      <c r="AJ585" t="s">
        <v>165</v>
      </c>
      <c r="AK585" t="s">
        <v>166</v>
      </c>
      <c r="AL585" t="s">
        <v>167</v>
      </c>
      <c r="AM585" t="s">
        <v>168</v>
      </c>
      <c r="AN585" t="s">
        <v>169</v>
      </c>
      <c r="AO585" t="s">
        <v>170</v>
      </c>
      <c r="AP585">
        <v>0.19830664155530861</v>
      </c>
      <c r="AQ585">
        <v>0.87795213363332703</v>
      </c>
      <c r="AR585">
        <v>0.51894705673786712</v>
      </c>
      <c r="AS585">
        <v>1.6999143148776701</v>
      </c>
      <c r="AT585">
        <v>2.51337781008775</v>
      </c>
      <c r="AU585">
        <v>0.2173596733311097</v>
      </c>
      <c r="AV585">
        <v>1.359197466846219</v>
      </c>
      <c r="AW585">
        <v>0.27529536575201707</v>
      </c>
      <c r="AX585">
        <v>1.4870144925577711</v>
      </c>
      <c r="AY585">
        <v>0.1182544501009291</v>
      </c>
      <c r="AZ585">
        <v>4.0495293567960227</v>
      </c>
      <c r="BA585">
        <v>0.68352891621590395</v>
      </c>
      <c r="BB585">
        <v>3.1116025435661521</v>
      </c>
      <c r="BC585">
        <v>0.11147412428236481</v>
      </c>
      <c r="BD585">
        <v>0</v>
      </c>
      <c r="BE585">
        <v>0.51817385606685884</v>
      </c>
      <c r="BF585">
        <v>0.99038922476629709</v>
      </c>
      <c r="BG585">
        <v>0</v>
      </c>
      <c r="BH585">
        <v>4.302406978758996</v>
      </c>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row>
    <row r="586">
      <c r="A586" t="s">
        <v>405</v>
      </c>
      <c r="B586">
        <v>2014</v>
      </c>
      <c r="C586" t="s">
        <v>414</v>
      </c>
      <c r="D586">
        <v>70</v>
      </c>
      <c r="E586" t="s">
        <v>314</v>
      </c>
      <c r="F586" t="s">
        <v>189</v>
      </c>
      <c r="G586" t="s">
        <v>214</v>
      </c>
      <c r="H586">
        <v>3.0625923910559201</v>
      </c>
      <c r="I586">
        <v>4.2603507062395476</v>
      </c>
      <c r="J586">
        <v>5.2473615134316276</v>
      </c>
      <c r="K586">
        <v>11.643769986385189</v>
      </c>
      <c r="L586">
        <v>27.78967856825113</v>
      </c>
      <c r="M586">
        <v>13.09876402692942</v>
      </c>
      <c r="N586">
        <v>25.227011749734999</v>
      </c>
      <c r="O586">
        <v>29.891445131311599</v>
      </c>
      <c r="P586">
        <v>29.948171606010948</v>
      </c>
      <c r="Q586">
        <v>25.640823996568841</v>
      </c>
      <c r="R586">
        <v>2.8901696637742931</v>
      </c>
      <c r="S586">
        <v>4.0136191398203511</v>
      </c>
      <c r="T586">
        <v>4.2454011165024728</v>
      </c>
      <c r="U586">
        <v>7.2600911270964312</v>
      </c>
      <c r="V586">
        <v>20.12399493350464</v>
      </c>
      <c r="W586" t="s">
        <v>152</v>
      </c>
      <c r="X586" t="s">
        <v>310</v>
      </c>
      <c r="Y586" t="s">
        <v>154</v>
      </c>
      <c r="Z586" t="s">
        <v>155</v>
      </c>
      <c r="AA586" t="s">
        <v>156</v>
      </c>
      <c r="AB586" t="s">
        <v>157</v>
      </c>
      <c r="AC586" t="s">
        <v>311</v>
      </c>
      <c r="AD586" t="s">
        <v>159</v>
      </c>
      <c r="AE586" t="s">
        <v>160</v>
      </c>
      <c r="AF586" t="s">
        <v>162</v>
      </c>
      <c r="AG586" t="s">
        <v>163</v>
      </c>
      <c r="AH586" t="s">
        <v>164</v>
      </c>
      <c r="AI586" t="s">
        <v>312</v>
      </c>
      <c r="AJ586" t="s">
        <v>165</v>
      </c>
      <c r="AK586" t="s">
        <v>166</v>
      </c>
      <c r="AL586" t="s">
        <v>167</v>
      </c>
      <c r="AM586" t="s">
        <v>168</v>
      </c>
      <c r="AN586" t="s">
        <v>169</v>
      </c>
      <c r="AO586" t="s">
        <v>170</v>
      </c>
      <c r="AP586">
        <v>19.107235457880648</v>
      </c>
      <c r="AQ586">
        <v>21.11780250573651</v>
      </c>
      <c r="AR586">
        <v>8.363962976669411</v>
      </c>
      <c r="AS586">
        <v>5.9486189297703991</v>
      </c>
      <c r="AT586">
        <v>6.7445592370290521</v>
      </c>
      <c r="AU586">
        <v>1.46500777070165</v>
      </c>
      <c r="AV586">
        <v>3.6821774511670649</v>
      </c>
      <c r="AW586">
        <v>15.29834204870674</v>
      </c>
      <c r="AX586">
        <v>7.5862982197889792</v>
      </c>
      <c r="AY586">
        <v>22.236000584807499</v>
      </c>
      <c r="AZ586">
        <v>5.0167079543934143</v>
      </c>
      <c r="BA586">
        <v>16.915308018909069</v>
      </c>
      <c r="BB586">
        <v>26.313625880530761</v>
      </c>
      <c r="BC586">
        <v>5.0801847127098938</v>
      </c>
      <c r="BD586">
        <v>5.1113966502509403</v>
      </c>
      <c r="BE586">
        <v>3.5404827956362581</v>
      </c>
      <c r="BF586">
        <v>12.326402661868229</v>
      </c>
      <c r="BG586">
        <v>3.203852554559413</v>
      </c>
      <c r="BH586">
        <v>4.9643588915903836</v>
      </c>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row>
    <row r="587">
      <c r="A587" t="s">
        <v>405</v>
      </c>
      <c r="B587">
        <v>2014</v>
      </c>
      <c r="C587" t="s">
        <v>414</v>
      </c>
      <c r="D587">
        <v>71</v>
      </c>
      <c r="E587" t="s">
        <v>314</v>
      </c>
      <c r="F587" t="s">
        <v>46</v>
      </c>
      <c r="G587" t="s">
        <v>214</v>
      </c>
      <c r="H587">
        <v>0.0107126935778995</v>
      </c>
      <c r="I587">
        <v>0.038820098663182</v>
      </c>
      <c r="J587">
        <v>0.0076873914425127001</v>
      </c>
      <c r="K587">
        <v>0.015981551220772501</v>
      </c>
      <c r="L587">
        <v>0.091373429406159501</v>
      </c>
      <c r="M587">
        <v>0.1379440669682683</v>
      </c>
      <c r="N587">
        <v>0.065181016868605002</v>
      </c>
      <c r="O587">
        <v>0.043134881958687102</v>
      </c>
      <c r="P587">
        <v>0.21519384674497491</v>
      </c>
      <c r="Q587">
        <v>0.29537494251207841</v>
      </c>
      <c r="R587">
        <v>0.0073736314814072</v>
      </c>
      <c r="S587">
        <v>0.046113737465277901</v>
      </c>
      <c r="T587">
        <v>0</v>
      </c>
      <c r="U587">
        <v>0</v>
      </c>
      <c r="V587">
        <v>0</v>
      </c>
      <c r="W587" t="s">
        <v>152</v>
      </c>
      <c r="X587" t="s">
        <v>310</v>
      </c>
      <c r="Y587" t="s">
        <v>154</v>
      </c>
      <c r="Z587" t="s">
        <v>155</v>
      </c>
      <c r="AA587" t="s">
        <v>156</v>
      </c>
      <c r="AB587" t="s">
        <v>157</v>
      </c>
      <c r="AC587" t="s">
        <v>311</v>
      </c>
      <c r="AD587" t="s">
        <v>159</v>
      </c>
      <c r="AE587" t="s">
        <v>160</v>
      </c>
      <c r="AF587" t="s">
        <v>162</v>
      </c>
      <c r="AG587" t="s">
        <v>163</v>
      </c>
      <c r="AH587" t="s">
        <v>164</v>
      </c>
      <c r="AI587" t="s">
        <v>312</v>
      </c>
      <c r="AJ587" t="s">
        <v>165</v>
      </c>
      <c r="AK587" t="s">
        <v>166</v>
      </c>
      <c r="AL587" t="s">
        <v>167</v>
      </c>
      <c r="AM587" t="s">
        <v>168</v>
      </c>
      <c r="AN587" t="s">
        <v>169</v>
      </c>
      <c r="AO587" t="s">
        <v>170</v>
      </c>
      <c r="AP587">
        <v>0</v>
      </c>
      <c r="AQ587">
        <v>0</v>
      </c>
      <c r="AR587">
        <v>0</v>
      </c>
      <c r="AS587">
        <v>0.13390291271277791</v>
      </c>
      <c r="AT587">
        <v>0.12235739224737641</v>
      </c>
      <c r="AU587">
        <v>0.027495569538394101</v>
      </c>
      <c r="AV587">
        <v>0</v>
      </c>
      <c r="AW587">
        <v>0</v>
      </c>
      <c r="AX587">
        <v>0.030087242847787899</v>
      </c>
      <c r="AY587">
        <v>0.036913959338412503</v>
      </c>
      <c r="AZ587">
        <v>0</v>
      </c>
      <c r="BA587">
        <v>0</v>
      </c>
      <c r="BB587">
        <v>0.42297505411170061</v>
      </c>
      <c r="BC587">
        <v>0.0503145526971433</v>
      </c>
      <c r="BD587">
        <v>0</v>
      </c>
      <c r="BE587">
        <v>0.027104643029456699</v>
      </c>
      <c r="BF587">
        <v>0.0881202615267693</v>
      </c>
      <c r="BG587">
        <v>0</v>
      </c>
      <c r="BH587">
        <v>0</v>
      </c>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row>
    <row r="588">
      <c r="A588" t="s">
        <v>405</v>
      </c>
      <c r="B588">
        <v>2014</v>
      </c>
      <c r="C588" t="s">
        <v>414</v>
      </c>
      <c r="D588">
        <v>122</v>
      </c>
      <c r="E588" t="s">
        <v>18</v>
      </c>
      <c r="F588" t="s">
        <v>14</v>
      </c>
      <c r="G588" t="s">
        <v>430</v>
      </c>
      <c r="H588">
        <v>18.469872299245939</v>
      </c>
      <c r="I588">
        <v>33.915147504933877</v>
      </c>
      <c r="J588">
        <v>55.04652728424405</v>
      </c>
      <c r="K588">
        <v>79.41502441722848</v>
      </c>
      <c r="L588">
        <v>96.888261716080592</v>
      </c>
      <c r="M588">
        <v>70.657194924893048</v>
      </c>
      <c r="N588">
        <v>93.706946184779341</v>
      </c>
      <c r="O588">
        <v>98.575138805966972</v>
      </c>
      <c r="P588">
        <v>99.959731818408855</v>
      </c>
      <c r="Q588">
        <v>99.911084257216771</v>
      </c>
      <c r="R588">
        <v>17.544578083700269</v>
      </c>
      <c r="S588">
        <v>29.10946090554862</v>
      </c>
      <c r="T588">
        <v>47.419750717045247</v>
      </c>
      <c r="U588">
        <v>67.33640926993975</v>
      </c>
      <c r="V588">
        <v>88.740546250921398</v>
      </c>
      <c r="W588" t="s">
        <v>152</v>
      </c>
      <c r="X588" t="s">
        <v>310</v>
      </c>
      <c r="Y588" t="s">
        <v>154</v>
      </c>
      <c r="Z588" t="s">
        <v>155</v>
      </c>
      <c r="AA588" t="s">
        <v>156</v>
      </c>
      <c r="AB588" t="s">
        <v>157</v>
      </c>
      <c r="AC588" t="s">
        <v>311</v>
      </c>
      <c r="AD588" t="s">
        <v>159</v>
      </c>
      <c r="AE588" t="s">
        <v>160</v>
      </c>
      <c r="AF588" t="s">
        <v>162</v>
      </c>
      <c r="AG588" t="s">
        <v>163</v>
      </c>
      <c r="AH588" t="s">
        <v>164</v>
      </c>
      <c r="AI588" t="s">
        <v>312</v>
      </c>
      <c r="AJ588" t="s">
        <v>165</v>
      </c>
      <c r="AK588" t="s">
        <v>166</v>
      </c>
      <c r="AL588" t="s">
        <v>167</v>
      </c>
      <c r="AM588" t="s">
        <v>168</v>
      </c>
      <c r="AN588" t="s">
        <v>169</v>
      </c>
      <c r="AO588" t="s">
        <v>170</v>
      </c>
      <c r="AP588">
        <v>66.923362608585933</v>
      </c>
      <c r="AQ588">
        <v>73.605914436414452</v>
      </c>
      <c r="AR588">
        <v>46.915063584596858</v>
      </c>
      <c r="AS588">
        <v>44.575326462264201</v>
      </c>
      <c r="AT588">
        <v>43.108132311777609</v>
      </c>
      <c r="AU588">
        <v>53.814856357553268</v>
      </c>
      <c r="AV588">
        <v>45.548708179730667</v>
      </c>
      <c r="AW588">
        <v>64.657543482198477</v>
      </c>
      <c r="AX588">
        <v>32.567402819615417</v>
      </c>
      <c r="AY588">
        <v>33.967086560888262</v>
      </c>
      <c r="AZ588">
        <v>40.280422010403711</v>
      </c>
      <c r="BA588">
        <v>95.399010686874732</v>
      </c>
      <c r="BB588">
        <v>68.781245930720274</v>
      </c>
      <c r="BC588">
        <v>30.37211504511577</v>
      </c>
      <c r="BD588">
        <v>57.707851822166312</v>
      </c>
      <c r="BE588">
        <v>44.086263831456847</v>
      </c>
      <c r="BF588">
        <v>46.814852668240597</v>
      </c>
      <c r="BG588">
        <v>58.698328650846399</v>
      </c>
      <c r="BH588">
        <v>58.190278994944237</v>
      </c>
      <c r="BI588">
        <v>2727.4861419999979</v>
      </c>
      <c r="BJ588">
        <v>5010.2879719999964</v>
      </c>
      <c r="BK588">
        <v>8129.3121589999964</v>
      </c>
      <c r="BL588">
        <v>11729.256999999991</v>
      </c>
      <c r="BM588">
        <v>14311.35106700002</v>
      </c>
      <c r="BN588">
        <v>1648.4195099999999</v>
      </c>
      <c r="BO588">
        <v>2186.6347959999998</v>
      </c>
      <c r="BP588">
        <v>2299.7310310000012</v>
      </c>
      <c r="BQ588">
        <v>2335.9710479999981</v>
      </c>
      <c r="BR588">
        <v>2326.920556999999</v>
      </c>
      <c r="BS588">
        <v>2182.1552549999979</v>
      </c>
      <c r="BT588">
        <v>3619.9082369999992</v>
      </c>
      <c r="BU588">
        <v>5898.578375000001</v>
      </c>
      <c r="BV588">
        <v>8372.7291449999902</v>
      </c>
      <c r="BW588">
        <v>11036.64638599998</v>
      </c>
      <c r="BX588">
        <v>2121.4327850000009</v>
      </c>
      <c r="BY588">
        <v>4229.0358760000008</v>
      </c>
      <c r="BZ588">
        <v>4510.6961809999957</v>
      </c>
      <c r="CA588">
        <v>1164.3505250000001</v>
      </c>
      <c r="CB588">
        <v>2019.365640999999</v>
      </c>
      <c r="CC588">
        <v>1969.5986019999989</v>
      </c>
      <c r="CD588">
        <v>1477.3146149999991</v>
      </c>
      <c r="CE588">
        <v>3697.810366000002</v>
      </c>
      <c r="CF588">
        <v>720.27093199999956</v>
      </c>
      <c r="CG588">
        <v>533.60376699999972</v>
      </c>
      <c r="CH588">
        <v>484.92499999999939</v>
      </c>
      <c r="CI588">
        <v>6610.1113920000053</v>
      </c>
      <c r="CJ588">
        <v>1119.3350689999991</v>
      </c>
      <c r="CK588">
        <v>552.69591600000024</v>
      </c>
      <c r="CL588">
        <v>2894.1374519999958</v>
      </c>
      <c r="CM588">
        <v>1254.151582000002</v>
      </c>
      <c r="CN588">
        <v>2268.5735920000002</v>
      </c>
      <c r="CO588">
        <v>1615.85969</v>
      </c>
      <c r="CP588">
        <v>2664.425357000001</v>
      </c>
    </row>
    <row r="589">
      <c r="A589" t="s">
        <v>405</v>
      </c>
      <c r="B589">
        <v>2014</v>
      </c>
      <c r="C589" t="s">
        <v>414</v>
      </c>
      <c r="D589">
        <v>123</v>
      </c>
      <c r="E589" t="s">
        <v>18</v>
      </c>
      <c r="F589" t="s">
        <v>51</v>
      </c>
      <c r="G589" t="s">
        <v>214</v>
      </c>
      <c r="H589">
        <v>81.530127700754093</v>
      </c>
      <c r="I589">
        <v>66.084852495065988</v>
      </c>
      <c r="J589">
        <v>44.953472715755822</v>
      </c>
      <c r="K589">
        <v>20.584975582771641</v>
      </c>
      <c r="L589">
        <v>3.11173828391951</v>
      </c>
      <c r="M589">
        <v>29.34280507510703</v>
      </c>
      <c r="N589">
        <v>6.2930538152206612</v>
      </c>
      <c r="O589">
        <v>1.424861194033036</v>
      </c>
      <c r="P589">
        <v>0.040268181591153397</v>
      </c>
      <c r="Q589">
        <v>0.088915742783226795</v>
      </c>
      <c r="R589">
        <v>82.455421916299628</v>
      </c>
      <c r="S589">
        <v>70.890539094451185</v>
      </c>
      <c r="T589">
        <v>52.580249282954767</v>
      </c>
      <c r="U589">
        <v>32.663590730060378</v>
      </c>
      <c r="V589">
        <v>11.259453749078601</v>
      </c>
      <c r="W589" t="s">
        <v>152</v>
      </c>
      <c r="X589" t="s">
        <v>310</v>
      </c>
      <c r="Y589" t="s">
        <v>154</v>
      </c>
      <c r="Z589" t="s">
        <v>155</v>
      </c>
      <c r="AA589" t="s">
        <v>156</v>
      </c>
      <c r="AB589" t="s">
        <v>157</v>
      </c>
      <c r="AC589" t="s">
        <v>311</v>
      </c>
      <c r="AD589" t="s">
        <v>159</v>
      </c>
      <c r="AE589" t="s">
        <v>160</v>
      </c>
      <c r="AF589" t="s">
        <v>162</v>
      </c>
      <c r="AG589" t="s">
        <v>163</v>
      </c>
      <c r="AH589" t="s">
        <v>164</v>
      </c>
      <c r="AI589" t="s">
        <v>312</v>
      </c>
      <c r="AJ589" t="s">
        <v>165</v>
      </c>
      <c r="AK589" t="s">
        <v>166</v>
      </c>
      <c r="AL589" t="s">
        <v>167</v>
      </c>
      <c r="AM589" t="s">
        <v>168</v>
      </c>
      <c r="AN589" t="s">
        <v>169</v>
      </c>
      <c r="AO589" t="s">
        <v>170</v>
      </c>
      <c r="AP589">
        <v>33.076637391414103</v>
      </c>
      <c r="AQ589">
        <v>26.394085563585541</v>
      </c>
      <c r="AR589">
        <v>53.084936415403192</v>
      </c>
      <c r="AS589">
        <v>55.424673537735757</v>
      </c>
      <c r="AT589">
        <v>56.891867688222327</v>
      </c>
      <c r="AU589">
        <v>46.185143642447017</v>
      </c>
      <c r="AV589">
        <v>54.451291820269233</v>
      </c>
      <c r="AW589">
        <v>35.342456517801473</v>
      </c>
      <c r="AX589">
        <v>67.432597180384576</v>
      </c>
      <c r="AY589">
        <v>66.032913439111866</v>
      </c>
      <c r="AZ589">
        <v>59.719577989596232</v>
      </c>
      <c r="BA589">
        <v>4.6009893131252593</v>
      </c>
      <c r="BB589">
        <v>31.218754069279829</v>
      </c>
      <c r="BC589">
        <v>69.627884954884351</v>
      </c>
      <c r="BD589">
        <v>42.292148177834008</v>
      </c>
      <c r="BE589">
        <v>55.913736168543103</v>
      </c>
      <c r="BF589">
        <v>53.185147331759623</v>
      </c>
      <c r="BG589">
        <v>41.301671349153672</v>
      </c>
      <c r="BH589">
        <v>41.809721005055657</v>
      </c>
      <c r="BI589">
        <v>12039.730965999999</v>
      </c>
      <c r="BJ589">
        <v>9762.7215550000165</v>
      </c>
      <c r="BK589">
        <v>6638.7623409999997</v>
      </c>
      <c r="BL589">
        <v>3040.312217000002</v>
      </c>
      <c r="BM589">
        <v>459.63441000000012</v>
      </c>
      <c r="BN589">
        <v>684.56230699999969</v>
      </c>
      <c r="BO589">
        <v>146.84728299999989</v>
      </c>
      <c r="BP589">
        <v>33.241622</v>
      </c>
      <c r="BQ589">
        <v>0.94103199999999998</v>
      </c>
      <c r="BR589">
        <v>2.07084</v>
      </c>
      <c r="BS589">
        <v>10255.620361999991</v>
      </c>
      <c r="BT589">
        <v>8815.595975000002</v>
      </c>
      <c r="BU589">
        <v>6540.4966640000057</v>
      </c>
      <c r="BV589">
        <v>4061.449089000002</v>
      </c>
      <c r="BW589">
        <v>1400.3363149999991</v>
      </c>
      <c r="BX589">
        <v>1048.510718</v>
      </c>
      <c r="BY589">
        <v>1516.4750769999989</v>
      </c>
      <c r="BZ589">
        <v>5103.9048370000073</v>
      </c>
      <c r="CA589">
        <v>1447.7459359999989</v>
      </c>
      <c r="CB589">
        <v>2665.0535920000011</v>
      </c>
      <c r="CC589">
        <v>1690.354681</v>
      </c>
      <c r="CD589">
        <v>1766.0586310000001</v>
      </c>
      <c r="CE589">
        <v>2021.2599339999999</v>
      </c>
      <c r="CF589">
        <v>1491.360544999998</v>
      </c>
      <c r="CG589">
        <v>1037.339817</v>
      </c>
      <c r="CH589">
        <v>718.94769000000031</v>
      </c>
      <c r="CI589">
        <v>318.79839900000002</v>
      </c>
      <c r="CJ589">
        <v>508.04904399999998</v>
      </c>
      <c r="CK589">
        <v>1267.051951999998</v>
      </c>
      <c r="CL589">
        <v>2121.0162240000009</v>
      </c>
      <c r="CM589">
        <v>1590.615638</v>
      </c>
      <c r="CN589">
        <v>2577.2679789999979</v>
      </c>
      <c r="CO589">
        <v>1136.960922</v>
      </c>
      <c r="CP589">
        <v>1914.3898730000001</v>
      </c>
    </row>
    <row r="590">
      <c r="A590" t="s">
        <v>405</v>
      </c>
      <c r="B590">
        <v>2014</v>
      </c>
      <c r="C590" t="s">
        <v>414</v>
      </c>
      <c r="D590">
        <v>124</v>
      </c>
      <c r="E590" t="s">
        <v>50</v>
      </c>
      <c r="F590" t="s">
        <v>15</v>
      </c>
      <c r="G590" t="s">
        <v>431</v>
      </c>
      <c r="H590">
        <v>13.70729302749546</v>
      </c>
      <c r="I590">
        <v>25.439213331118498</v>
      </c>
      <c r="J590">
        <v>44.672046406591427</v>
      </c>
      <c r="K590">
        <v>66.581457018266804</v>
      </c>
      <c r="L590">
        <v>90.548138015747739</v>
      </c>
      <c r="M590">
        <v>53.679589951129152</v>
      </c>
      <c r="N590">
        <v>84.147322693023341</v>
      </c>
      <c r="O590">
        <v>91.942668862479792</v>
      </c>
      <c r="P590">
        <v>97.416780480676039</v>
      </c>
      <c r="Q590">
        <v>98.620379231911755</v>
      </c>
      <c r="R590">
        <v>13.241261200668269</v>
      </c>
      <c r="S590">
        <v>22.000871242196109</v>
      </c>
      <c r="T590">
        <v>38.088592207583318</v>
      </c>
      <c r="U590">
        <v>54.87107384663225</v>
      </c>
      <c r="V590">
        <v>78.076797977850745</v>
      </c>
      <c r="W590" t="s">
        <v>152</v>
      </c>
      <c r="X590" t="s">
        <v>310</v>
      </c>
      <c r="Y590" t="s">
        <v>154</v>
      </c>
      <c r="Z590" t="s">
        <v>155</v>
      </c>
      <c r="AA590" t="s">
        <v>156</v>
      </c>
      <c r="AB590" t="s">
        <v>157</v>
      </c>
      <c r="AC590" t="s">
        <v>311</v>
      </c>
      <c r="AD590" t="s">
        <v>159</v>
      </c>
      <c r="AE590" t="s">
        <v>160</v>
      </c>
      <c r="AF590" t="s">
        <v>162</v>
      </c>
      <c r="AG590" t="s">
        <v>163</v>
      </c>
      <c r="AH590" t="s">
        <v>164</v>
      </c>
      <c r="AI590" t="s">
        <v>312</v>
      </c>
      <c r="AJ590" t="s">
        <v>165</v>
      </c>
      <c r="AK590" t="s">
        <v>166</v>
      </c>
      <c r="AL590" t="s">
        <v>167</v>
      </c>
      <c r="AM590" t="s">
        <v>168</v>
      </c>
      <c r="AN590" t="s">
        <v>169</v>
      </c>
      <c r="AO590" t="s">
        <v>170</v>
      </c>
      <c r="AP590">
        <v>57.939692592685383</v>
      </c>
      <c r="AQ590">
        <v>58.170763006811057</v>
      </c>
      <c r="AR590">
        <v>37.793360121727318</v>
      </c>
      <c r="AS590">
        <v>38.065612424563483</v>
      </c>
      <c r="AT590">
        <v>37.553474134154179</v>
      </c>
      <c r="AU590">
        <v>40.962411732510773</v>
      </c>
      <c r="AV590">
        <v>40.887660698179133</v>
      </c>
      <c r="AW590">
        <v>52.002547616873962</v>
      </c>
      <c r="AX590">
        <v>25.922843519015458</v>
      </c>
      <c r="AY590">
        <v>30.866644094585169</v>
      </c>
      <c r="AZ590">
        <v>34.743662471486033</v>
      </c>
      <c r="BA590">
        <v>87.223858403383289</v>
      </c>
      <c r="BB590">
        <v>64.499281983589157</v>
      </c>
      <c r="BC590">
        <v>24.70881301233106</v>
      </c>
      <c r="BD590">
        <v>52.092144244794042</v>
      </c>
      <c r="BE590">
        <v>40.001902405216818</v>
      </c>
      <c r="BF590">
        <v>38.659428863940548</v>
      </c>
      <c r="BG590">
        <v>47.336346920668973</v>
      </c>
      <c r="BH590">
        <v>49.715690842585012</v>
      </c>
      <c r="BI590">
        <v>2024.1857210000001</v>
      </c>
      <c r="BJ590">
        <v>3758.1374089999981</v>
      </c>
      <c r="BK590">
        <v>6597.2010940000018</v>
      </c>
      <c r="BL590">
        <v>9833.794380000003</v>
      </c>
      <c r="BM590">
        <v>13374.85231600002</v>
      </c>
      <c r="BN590">
        <v>1252.335073000002</v>
      </c>
      <c r="BO590">
        <v>1963.5626950000001</v>
      </c>
      <c r="BP590">
        <v>2144.9973209999998</v>
      </c>
      <c r="BQ590">
        <v>2276.5445109999991</v>
      </c>
      <c r="BR590">
        <v>2296.8601479999988</v>
      </c>
      <c r="BS590">
        <v>1646.918357</v>
      </c>
      <c r="BT590">
        <v>2735.919269999999</v>
      </c>
      <c r="BU590">
        <v>4737.8685659999983</v>
      </c>
      <c r="BV590">
        <v>6822.7671210000008</v>
      </c>
      <c r="BW590">
        <v>9710.3978580000021</v>
      </c>
      <c r="BX590">
        <v>1836.655521000002</v>
      </c>
      <c r="BY590">
        <v>3342.2075600000021</v>
      </c>
      <c r="BZ590">
        <v>3633.6807869999998</v>
      </c>
      <c r="CA590">
        <v>994.31051499999899</v>
      </c>
      <c r="CB590">
        <v>1759.162165</v>
      </c>
      <c r="CC590">
        <v>1499.2051330000011</v>
      </c>
      <c r="CD590">
        <v>1326.139447999999</v>
      </c>
      <c r="CE590">
        <v>2974.0622560000002</v>
      </c>
      <c r="CF590">
        <v>573.31776699999989</v>
      </c>
      <c r="CG590">
        <v>484.89756499999999</v>
      </c>
      <c r="CH590">
        <v>418.26946399999957</v>
      </c>
      <c r="CI590">
        <v>6043.6624650000067</v>
      </c>
      <c r="CJ590">
        <v>1049.651067999999</v>
      </c>
      <c r="CK590">
        <v>449.63809800000013</v>
      </c>
      <c r="CL590">
        <v>2612.501087000001</v>
      </c>
      <c r="CM590">
        <v>1137.961007000001</v>
      </c>
      <c r="CN590">
        <v>1873.3746749999989</v>
      </c>
      <c r="CO590">
        <v>1303.0847150000011</v>
      </c>
      <c r="CP590">
        <v>2276.3896239999999</v>
      </c>
    </row>
    <row r="591">
      <c r="A591" t="s">
        <v>405</v>
      </c>
      <c r="B591">
        <v>2014</v>
      </c>
      <c r="C591" t="s">
        <v>414</v>
      </c>
      <c r="D591">
        <v>125</v>
      </c>
      <c r="E591" t="s">
        <v>50</v>
      </c>
      <c r="F591" t="s">
        <v>16</v>
      </c>
      <c r="G591" t="s">
        <v>432</v>
      </c>
      <c r="H591">
        <v>4.7625792717504929</v>
      </c>
      <c r="I591">
        <v>8.4759341738154017</v>
      </c>
      <c r="J591">
        <v>10.37448087765266</v>
      </c>
      <c r="K591">
        <v>12.83356739896176</v>
      </c>
      <c r="L591">
        <v>6.3401237003328479</v>
      </c>
      <c r="M591">
        <v>16.977604973763938</v>
      </c>
      <c r="N591">
        <v>9.5596234917559837</v>
      </c>
      <c r="O591">
        <v>6.6324699434871546</v>
      </c>
      <c r="P591">
        <v>2.542951337732827</v>
      </c>
      <c r="Q591">
        <v>1.290705025304995</v>
      </c>
      <c r="R591">
        <v>4.3033168830320108</v>
      </c>
      <c r="S591">
        <v>7.1085896633525136</v>
      </c>
      <c r="T591">
        <v>9.3311585094618987</v>
      </c>
      <c r="U591">
        <v>12.465335423307581</v>
      </c>
      <c r="V591">
        <v>10.6637482730708</v>
      </c>
      <c r="W591" t="s">
        <v>152</v>
      </c>
      <c r="X591" t="s">
        <v>310</v>
      </c>
      <c r="Y591" t="s">
        <v>154</v>
      </c>
      <c r="Z591" t="s">
        <v>155</v>
      </c>
      <c r="AA591" t="s">
        <v>156</v>
      </c>
      <c r="AB591" t="s">
        <v>157</v>
      </c>
      <c r="AC591" t="s">
        <v>311</v>
      </c>
      <c r="AD591" t="s">
        <v>159</v>
      </c>
      <c r="AE591" t="s">
        <v>160</v>
      </c>
      <c r="AF591" t="s">
        <v>162</v>
      </c>
      <c r="AG591" t="s">
        <v>163</v>
      </c>
      <c r="AH591" t="s">
        <v>164</v>
      </c>
      <c r="AI591" t="s">
        <v>312</v>
      </c>
      <c r="AJ591" t="s">
        <v>165</v>
      </c>
      <c r="AK591" t="s">
        <v>166</v>
      </c>
      <c r="AL591" t="s">
        <v>167</v>
      </c>
      <c r="AM591" t="s">
        <v>168</v>
      </c>
      <c r="AN591" t="s">
        <v>169</v>
      </c>
      <c r="AO591" t="s">
        <v>170</v>
      </c>
      <c r="AP591">
        <v>8.9836700159005929</v>
      </c>
      <c r="AQ591">
        <v>15.435151429603421</v>
      </c>
      <c r="AR591">
        <v>9.1217034628695828</v>
      </c>
      <c r="AS591">
        <v>6.5097140377006939</v>
      </c>
      <c r="AT591">
        <v>5.5546581776234412</v>
      </c>
      <c r="AU591">
        <v>12.852444625042541</v>
      </c>
      <c r="AV591">
        <v>4.6610474815515541</v>
      </c>
      <c r="AW591">
        <v>12.654995865324461</v>
      </c>
      <c r="AX591">
        <v>6.6445593005999752</v>
      </c>
      <c r="AY591">
        <v>3.10044246630311</v>
      </c>
      <c r="AZ591">
        <v>5.5367595389176882</v>
      </c>
      <c r="BA591">
        <v>8.1751522834914532</v>
      </c>
      <c r="BB591">
        <v>4.281963947131155</v>
      </c>
      <c r="BC591">
        <v>5.663302032784701</v>
      </c>
      <c r="BD591">
        <v>5.6157075773723717</v>
      </c>
      <c r="BE591">
        <v>4.0843614262399974</v>
      </c>
      <c r="BF591">
        <v>8.1554238043000389</v>
      </c>
      <c r="BG591">
        <v>11.361981730177501</v>
      </c>
      <c r="BH591">
        <v>8.474588152359221</v>
      </c>
      <c r="BI591">
        <v>703.30042100000014</v>
      </c>
      <c r="BJ591">
        <v>1252.1505630000011</v>
      </c>
      <c r="BK591">
        <v>1532.1110650000001</v>
      </c>
      <c r="BL591">
        <v>1895.46262</v>
      </c>
      <c r="BM591">
        <v>936.49875100000042</v>
      </c>
      <c r="BN591">
        <v>396.08443699999998</v>
      </c>
      <c r="BO591">
        <v>223.07210099999989</v>
      </c>
      <c r="BP591">
        <v>154.73370999999989</v>
      </c>
      <c r="BQ591">
        <v>59.426536999999989</v>
      </c>
      <c r="BR591">
        <v>30.060409</v>
      </c>
      <c r="BS591">
        <v>535.23689799999988</v>
      </c>
      <c r="BT591">
        <v>883.98896700000023</v>
      </c>
      <c r="BU591">
        <v>1160.709809</v>
      </c>
      <c r="BV591">
        <v>1549.962023999999</v>
      </c>
      <c r="BW591">
        <v>1326.2485280000001</v>
      </c>
      <c r="BX591">
        <v>284.77726399999978</v>
      </c>
      <c r="BY591">
        <v>886.82831600000043</v>
      </c>
      <c r="BZ591">
        <v>877.0153939999999</v>
      </c>
      <c r="CA591">
        <v>170.04001</v>
      </c>
      <c r="CB591">
        <v>260.20347600000002</v>
      </c>
      <c r="CC591">
        <v>470.39346899999998</v>
      </c>
      <c r="CD591">
        <v>151.17516699999999</v>
      </c>
      <c r="CE591">
        <v>723.74811000000011</v>
      </c>
      <c r="CF591">
        <v>146.95316500000001</v>
      </c>
      <c r="CG591">
        <v>48.706201999999998</v>
      </c>
      <c r="CH591">
        <v>66.655535999999984</v>
      </c>
      <c r="CI591">
        <v>566.44892699999991</v>
      </c>
      <c r="CJ591">
        <v>69.684001000000023</v>
      </c>
      <c r="CK591">
        <v>103.057818</v>
      </c>
      <c r="CL591">
        <v>281.63636500000013</v>
      </c>
      <c r="CM591">
        <v>116.190575</v>
      </c>
      <c r="CN591">
        <v>395.19891699999999</v>
      </c>
      <c r="CO591">
        <v>312.77497499999998</v>
      </c>
      <c r="CP591">
        <v>388.03573300000011</v>
      </c>
    </row>
    <row r="592">
      <c r="A592" t="s">
        <v>405</v>
      </c>
      <c r="B592">
        <v>2014</v>
      </c>
      <c r="C592" t="s">
        <v>414</v>
      </c>
      <c r="D592">
        <v>126</v>
      </c>
      <c r="E592" t="s">
        <v>50</v>
      </c>
      <c r="F592" t="s">
        <v>22</v>
      </c>
      <c r="G592" t="s">
        <v>433</v>
      </c>
      <c r="H592">
        <v>1.111353133090262</v>
      </c>
      <c r="I592">
        <v>0.93331332216378371</v>
      </c>
      <c r="J592">
        <v>0.93815544470617596</v>
      </c>
      <c r="K592">
        <v>0.58815021429321845</v>
      </c>
      <c r="L592">
        <v>0.61313248964333544</v>
      </c>
      <c r="M592">
        <v>2.1882480021059192</v>
      </c>
      <c r="N592">
        <v>2.5669478904106162</v>
      </c>
      <c r="O592">
        <v>1.1175652644909251</v>
      </c>
      <c r="P592">
        <v>-1.95607419151e-14</v>
      </c>
      <c r="Q592">
        <v>0.088915742783249402</v>
      </c>
      <c r="R592">
        <v>1.15400687727336</v>
      </c>
      <c r="S592">
        <v>1.0137259885158021</v>
      </c>
      <c r="T592">
        <v>0.51233552173444252</v>
      </c>
      <c r="U592">
        <v>0.77919867462610171</v>
      </c>
      <c r="V592">
        <v>0.39132763283548039</v>
      </c>
      <c r="W592" t="s">
        <v>152</v>
      </c>
      <c r="X592" t="s">
        <v>310</v>
      </c>
      <c r="Y592" t="s">
        <v>154</v>
      </c>
      <c r="Z592" t="s">
        <v>155</v>
      </c>
      <c r="AA592" t="s">
        <v>156</v>
      </c>
      <c r="AB592" t="s">
        <v>157</v>
      </c>
      <c r="AC592" t="s">
        <v>311</v>
      </c>
      <c r="AD592" t="s">
        <v>159</v>
      </c>
      <c r="AE592" t="s">
        <v>160</v>
      </c>
      <c r="AF592" t="s">
        <v>162</v>
      </c>
      <c r="AG592" t="s">
        <v>163</v>
      </c>
      <c r="AH592" t="s">
        <v>164</v>
      </c>
      <c r="AI592" t="s">
        <v>312</v>
      </c>
      <c r="AJ592" t="s">
        <v>165</v>
      </c>
      <c r="AK592" t="s">
        <v>166</v>
      </c>
      <c r="AL592" t="s">
        <v>167</v>
      </c>
      <c r="AM592" t="s">
        <v>168</v>
      </c>
      <c r="AN592" t="s">
        <v>169</v>
      </c>
      <c r="AO592" t="s">
        <v>170</v>
      </c>
      <c r="AP592">
        <v>-6.3948846218400005e-14</v>
      </c>
      <c r="AQ592">
        <v>0.26998817210329662</v>
      </c>
      <c r="AR592">
        <v>0.36589575515540668</v>
      </c>
      <c r="AS592">
        <v>0.21687790189159981</v>
      </c>
      <c r="AT592">
        <v>0.053153526107600199</v>
      </c>
      <c r="AU592">
        <v>0.0105451072772098</v>
      </c>
      <c r="AV592">
        <v>1.7461786758539051</v>
      </c>
      <c r="AW592">
        <v>0.1658492465113923</v>
      </c>
      <c r="AX592">
        <v>0.50419683911921709</v>
      </c>
      <c r="AY592">
        <v>0.1033724582179474</v>
      </c>
      <c r="AZ592">
        <v>0</v>
      </c>
      <c r="BA592">
        <v>0.35468223344343919</v>
      </c>
      <c r="BB592">
        <v>8.9297538816515534</v>
      </c>
      <c r="BC592">
        <v>0.4272312190447991</v>
      </c>
      <c r="BD592">
        <v>1.076058411893406</v>
      </c>
      <c r="BE592">
        <v>2.8562344021948718</v>
      </c>
      <c r="BF592">
        <v>1.0644523813712961</v>
      </c>
      <c r="BG592">
        <v>2.9626191276133942</v>
      </c>
      <c r="BH592">
        <v>0.73860294205417176</v>
      </c>
      <c r="BI592">
        <v>164.11592999999999</v>
      </c>
      <c r="BJ592">
        <v>137.878466</v>
      </c>
      <c r="BK592">
        <v>138.547495</v>
      </c>
      <c r="BL592">
        <v>86.867252999999991</v>
      </c>
      <c r="BM592">
        <v>90.565710999999993</v>
      </c>
      <c r="BN592">
        <v>51.051428000000001</v>
      </c>
      <c r="BO592">
        <v>59.899268999999997</v>
      </c>
      <c r="BP592">
        <v>26.072492</v>
      </c>
      <c r="BQ592">
        <v>0</v>
      </c>
      <c r="BR592">
        <v>2.07084</v>
      </c>
      <c r="BS592">
        <v>143.53278599999999</v>
      </c>
      <c r="BT592">
        <v>126.061938</v>
      </c>
      <c r="BU592">
        <v>63.729799999999997</v>
      </c>
      <c r="BV592">
        <v>96.88695199999998</v>
      </c>
      <c r="BW592">
        <v>48.669350000000009</v>
      </c>
      <c r="BX592">
        <v>0</v>
      </c>
      <c r="BY592">
        <v>15.5122</v>
      </c>
      <c r="BZ592">
        <v>35.179417000000001</v>
      </c>
      <c r="CA592">
        <v>5.6650600000000004</v>
      </c>
      <c r="CB592">
        <v>2.4899339999999999</v>
      </c>
      <c r="CC592">
        <v>0.38594600000000001</v>
      </c>
      <c r="CD592">
        <v>56.635091999999993</v>
      </c>
      <c r="CE592">
        <v>9.4850349999999999</v>
      </c>
      <c r="CF592">
        <v>11.150976</v>
      </c>
      <c r="CG592">
        <v>1.623923</v>
      </c>
      <c r="CH592">
        <v>0</v>
      </c>
      <c r="CI592">
        <v>24.575612</v>
      </c>
      <c r="CJ592">
        <v>145.32139599999999</v>
      </c>
      <c r="CK592">
        <v>7.7745310000000014</v>
      </c>
      <c r="CL592">
        <v>53.965982999999987</v>
      </c>
      <c r="CM592">
        <v>81.253219999999999</v>
      </c>
      <c r="CN592">
        <v>51.581675999999987</v>
      </c>
      <c r="CO592">
        <v>81.555589999999995</v>
      </c>
      <c r="CP592">
        <v>33.819263999999997</v>
      </c>
    </row>
    <row r="593">
      <c r="A593" t="s">
        <v>405</v>
      </c>
      <c r="B593">
        <v>2014</v>
      </c>
      <c r="C593" t="s">
        <v>414</v>
      </c>
      <c r="D593">
        <v>127</v>
      </c>
      <c r="E593" t="s">
        <v>50</v>
      </c>
      <c r="F593" t="s">
        <v>19</v>
      </c>
      <c r="G593" t="s">
        <v>434</v>
      </c>
      <c r="H593">
        <v>80.418774567663775</v>
      </c>
      <c r="I593">
        <v>65.151539172902318</v>
      </c>
      <c r="J593">
        <v>44.015317271049739</v>
      </c>
      <c r="K593">
        <v>19.99682536847822</v>
      </c>
      <c r="L593">
        <v>2.4986057942760782</v>
      </c>
      <c r="M593">
        <v>27.154557073000991</v>
      </c>
      <c r="N593">
        <v>3.7261059248100601</v>
      </c>
      <c r="O593">
        <v>0.30729592954212809</v>
      </c>
      <c r="P593">
        <v>0.040268181591153397</v>
      </c>
      <c r="Q593">
        <v>0</v>
      </c>
      <c r="R593">
        <v>81.301415039026352</v>
      </c>
      <c r="S593">
        <v>69.876813105935568</v>
      </c>
      <c r="T593">
        <v>52.067913761220332</v>
      </c>
      <c r="U593">
        <v>31.88439205543407</v>
      </c>
      <c r="V593">
        <v>10.868126116242969</v>
      </c>
      <c r="W593" t="s">
        <v>152</v>
      </c>
      <c r="X593" t="s">
        <v>310</v>
      </c>
      <c r="Y593" t="s">
        <v>154</v>
      </c>
      <c r="Z593" t="s">
        <v>155</v>
      </c>
      <c r="AA593" t="s">
        <v>156</v>
      </c>
      <c r="AB593" t="s">
        <v>157</v>
      </c>
      <c r="AC593" t="s">
        <v>311</v>
      </c>
      <c r="AD593" t="s">
        <v>159</v>
      </c>
      <c r="AE593" t="s">
        <v>160</v>
      </c>
      <c r="AF593" t="s">
        <v>162</v>
      </c>
      <c r="AG593" t="s">
        <v>163</v>
      </c>
      <c r="AH593" t="s">
        <v>164</v>
      </c>
      <c r="AI593" t="s">
        <v>312</v>
      </c>
      <c r="AJ593" t="s">
        <v>165</v>
      </c>
      <c r="AK593" t="s">
        <v>166</v>
      </c>
      <c r="AL593" t="s">
        <v>167</v>
      </c>
      <c r="AM593" t="s">
        <v>168</v>
      </c>
      <c r="AN593" t="s">
        <v>169</v>
      </c>
      <c r="AO593" t="s">
        <v>170</v>
      </c>
      <c r="AP593">
        <v>33.076637391414103</v>
      </c>
      <c r="AQ593">
        <v>26.124097391482231</v>
      </c>
      <c r="AR593">
        <v>52.719040660247693</v>
      </c>
      <c r="AS593">
        <v>55.207795635844228</v>
      </c>
      <c r="AT593">
        <v>56.838714162114783</v>
      </c>
      <c r="AU593">
        <v>46.17459853516948</v>
      </c>
      <c r="AV593">
        <v>52.705113144415407</v>
      </c>
      <c r="AW593">
        <v>35.176607271290187</v>
      </c>
      <c r="AX593">
        <v>66.928400341265345</v>
      </c>
      <c r="AY593">
        <v>65.929540980893776</v>
      </c>
      <c r="AZ593">
        <v>59.719577989596232</v>
      </c>
      <c r="BA593">
        <v>4.2463070796818183</v>
      </c>
      <c r="BB593">
        <v>22.28900018762814</v>
      </c>
      <c r="BC593">
        <v>69.200653735839438</v>
      </c>
      <c r="BD593">
        <v>41.216089765940183</v>
      </c>
      <c r="BE593">
        <v>53.057501766348317</v>
      </c>
      <c r="BF593">
        <v>52.120694950388113</v>
      </c>
      <c r="BG593">
        <v>38.339052221540143</v>
      </c>
      <c r="BH593">
        <v>41.071118063001592</v>
      </c>
      <c r="BI593">
        <v>11875.61503599999</v>
      </c>
      <c r="BJ593">
        <v>9624.8430890000163</v>
      </c>
      <c r="BK593">
        <v>6500.2148459999999</v>
      </c>
      <c r="BL593">
        <v>2953.4449640000012</v>
      </c>
      <c r="BM593">
        <v>369.06869900000009</v>
      </c>
      <c r="BN593">
        <v>633.51087900000005</v>
      </c>
      <c r="BO593">
        <v>86.948013999999972</v>
      </c>
      <c r="BP593">
        <v>7.1691299999999991</v>
      </c>
      <c r="BQ593">
        <v>0.94103199999999998</v>
      </c>
      <c r="BR593">
        <v>0</v>
      </c>
      <c r="BS593">
        <v>10112.087575999991</v>
      </c>
      <c r="BT593">
        <v>8689.5340370000031</v>
      </c>
      <c r="BU593">
        <v>6476.7668640000056</v>
      </c>
      <c r="BV593">
        <v>3964.5621370000008</v>
      </c>
      <c r="BW593">
        <v>1351.666964999999</v>
      </c>
      <c r="BX593">
        <v>1048.510718</v>
      </c>
      <c r="BY593">
        <v>1500.962876999999</v>
      </c>
      <c r="BZ593">
        <v>5068.725420000007</v>
      </c>
      <c r="CA593">
        <v>1442.080876</v>
      </c>
      <c r="CB593">
        <v>2662.5636580000009</v>
      </c>
      <c r="CC593">
        <v>1689.9687349999999</v>
      </c>
      <c r="CD593">
        <v>1709.4235389999999</v>
      </c>
      <c r="CE593">
        <v>2011.774899</v>
      </c>
      <c r="CF593">
        <v>1480.2095689999981</v>
      </c>
      <c r="CG593">
        <v>1035.7158939999999</v>
      </c>
      <c r="CH593">
        <v>718.94769000000031</v>
      </c>
      <c r="CI593">
        <v>294.22278699999998</v>
      </c>
      <c r="CJ593">
        <v>362.72764799999987</v>
      </c>
      <c r="CK593">
        <v>1259.277420999998</v>
      </c>
      <c r="CL593">
        <v>2067.0502410000008</v>
      </c>
      <c r="CM593">
        <v>1509.362417999999</v>
      </c>
      <c r="CN593">
        <v>2525.6863029999981</v>
      </c>
      <c r="CO593">
        <v>1055.405332</v>
      </c>
      <c r="CP593">
        <v>1880.5706090000001</v>
      </c>
    </row>
    <row r="594">
      <c r="A594" t="s">
        <v>405</v>
      </c>
      <c r="B594">
        <v>2014</v>
      </c>
      <c r="C594" t="s">
        <v>414</v>
      </c>
      <c r="D594">
        <v>128</v>
      </c>
      <c r="E594" t="s">
        <v>193</v>
      </c>
      <c r="F594" t="s">
        <v>49</v>
      </c>
      <c r="G594" t="s">
        <v>435</v>
      </c>
      <c r="H594">
        <v>25.785664321809801</v>
      </c>
      <c r="I594">
        <v>24.99158870702934</v>
      </c>
      <c r="J594">
        <v>18.846749085699621</v>
      </c>
      <c r="K594">
        <v>16.16012523214388</v>
      </c>
      <c r="L594">
        <v>6.5437480124391323</v>
      </c>
      <c r="M594">
        <v>24.028133287502762</v>
      </c>
      <c r="N594">
        <v>10.20161672210031</v>
      </c>
      <c r="O594">
        <v>6.7283394411874546</v>
      </c>
      <c r="P594">
        <v>2.543975750507677</v>
      </c>
      <c r="Q594">
        <v>1.291853686606113</v>
      </c>
      <c r="R594">
        <v>24.527901796794939</v>
      </c>
      <c r="S594">
        <v>24.420203748938309</v>
      </c>
      <c r="T594">
        <v>19.677789040143079</v>
      </c>
      <c r="U594">
        <v>18.512028720355811</v>
      </c>
      <c r="V594">
        <v>12.01677105177847</v>
      </c>
      <c r="W594" t="s">
        <v>152</v>
      </c>
      <c r="X594" t="s">
        <v>310</v>
      </c>
      <c r="Y594" t="s">
        <v>154</v>
      </c>
      <c r="Z594" t="s">
        <v>155</v>
      </c>
      <c r="AA594" t="s">
        <v>156</v>
      </c>
      <c r="AB594" t="s">
        <v>157</v>
      </c>
      <c r="AC594" t="s">
        <v>311</v>
      </c>
      <c r="AD594" t="s">
        <v>159</v>
      </c>
      <c r="AE594" t="s">
        <v>160</v>
      </c>
      <c r="AF594" t="s">
        <v>162</v>
      </c>
      <c r="AG594" t="s">
        <v>163</v>
      </c>
      <c r="AH594" t="s">
        <v>164</v>
      </c>
      <c r="AI594" t="s">
        <v>312</v>
      </c>
      <c r="AJ594" t="s">
        <v>165</v>
      </c>
      <c r="AK594" t="s">
        <v>166</v>
      </c>
      <c r="AL594" t="s">
        <v>167</v>
      </c>
      <c r="AM594" t="s">
        <v>168</v>
      </c>
      <c r="AN594" t="s">
        <v>169</v>
      </c>
      <c r="AO594" t="s">
        <v>170</v>
      </c>
      <c r="AP594">
        <v>13.42381743195318</v>
      </c>
      <c r="AQ594">
        <v>20.96998800678891</v>
      </c>
      <c r="AR594">
        <v>19.44301630631151</v>
      </c>
      <c r="AS594">
        <v>14.603850502837201</v>
      </c>
      <c r="AT594">
        <v>12.885406719663999</v>
      </c>
      <c r="AU594">
        <v>23.882707294894811</v>
      </c>
      <c r="AV594">
        <v>10.23310576264759</v>
      </c>
      <c r="AW594">
        <v>19.5723425044885</v>
      </c>
      <c r="AX594">
        <v>20.402484463998899</v>
      </c>
      <c r="AY594">
        <v>9.1277845120609928</v>
      </c>
      <c r="AZ594">
        <v>13.74553508274477</v>
      </c>
      <c r="BA594">
        <v>8.56943088259532</v>
      </c>
      <c r="BB594">
        <v>6.2254817998559551</v>
      </c>
      <c r="BC594">
        <v>18.646386741167809</v>
      </c>
      <c r="BD594">
        <v>9.7312712222902533</v>
      </c>
      <c r="BE594">
        <v>9.2644762138489121</v>
      </c>
      <c r="BF594">
        <v>17.42059055935621</v>
      </c>
      <c r="BG594">
        <v>19.35656771040561</v>
      </c>
      <c r="BH594">
        <v>14.56358054769856</v>
      </c>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row>
    <row r="595">
      <c r="A595" t="s">
        <v>405</v>
      </c>
      <c r="B595">
        <v>2014</v>
      </c>
      <c r="C595" t="s">
        <v>414</v>
      </c>
      <c r="D595">
        <v>129</v>
      </c>
      <c r="E595" t="s">
        <v>193</v>
      </c>
      <c r="F595" t="s">
        <v>48</v>
      </c>
      <c r="G595" t="s">
        <v>214</v>
      </c>
      <c r="H595">
        <v>74.214335678190267</v>
      </c>
      <c r="I595">
        <v>75.008411292970706</v>
      </c>
      <c r="J595">
        <v>81.153250914300443</v>
      </c>
      <c r="K595">
        <v>83.83987476785623</v>
      </c>
      <c r="L595">
        <v>93.456251987560861</v>
      </c>
      <c r="M595">
        <v>75.971866712497302</v>
      </c>
      <c r="N595">
        <v>89.798383277899688</v>
      </c>
      <c r="O595">
        <v>93.271660558812513</v>
      </c>
      <c r="P595">
        <v>97.456024249492344</v>
      </c>
      <c r="Q595">
        <v>98.708146313393868</v>
      </c>
      <c r="R595">
        <v>75.472098203205135</v>
      </c>
      <c r="S595">
        <v>75.579796251061708</v>
      </c>
      <c r="T595">
        <v>80.322210959856875</v>
      </c>
      <c r="U595">
        <v>81.487971279644313</v>
      </c>
      <c r="V595">
        <v>87.983228948221708</v>
      </c>
      <c r="W595" t="s">
        <v>152</v>
      </c>
      <c r="X595" t="s">
        <v>310</v>
      </c>
      <c r="Y595" t="s">
        <v>154</v>
      </c>
      <c r="Z595" t="s">
        <v>155</v>
      </c>
      <c r="AA595" t="s">
        <v>156</v>
      </c>
      <c r="AB595" t="s">
        <v>157</v>
      </c>
      <c r="AC595" t="s">
        <v>311</v>
      </c>
      <c r="AD595" t="s">
        <v>159</v>
      </c>
      <c r="AE595" t="s">
        <v>160</v>
      </c>
      <c r="AF595" t="s">
        <v>162</v>
      </c>
      <c r="AG595" t="s">
        <v>163</v>
      </c>
      <c r="AH595" t="s">
        <v>164</v>
      </c>
      <c r="AI595" t="s">
        <v>312</v>
      </c>
      <c r="AJ595" t="s">
        <v>165</v>
      </c>
      <c r="AK595" t="s">
        <v>166</v>
      </c>
      <c r="AL595" t="s">
        <v>167</v>
      </c>
      <c r="AM595" t="s">
        <v>168</v>
      </c>
      <c r="AN595" t="s">
        <v>169</v>
      </c>
      <c r="AO595" t="s">
        <v>170</v>
      </c>
      <c r="AP595">
        <v>86.576182568046875</v>
      </c>
      <c r="AQ595">
        <v>79.030011993211119</v>
      </c>
      <c r="AR595">
        <v>80.556983693688593</v>
      </c>
      <c r="AS595">
        <v>85.396149497162739</v>
      </c>
      <c r="AT595">
        <v>87.114593280336024</v>
      </c>
      <c r="AU595">
        <v>76.117292705105271</v>
      </c>
      <c r="AV595">
        <v>89.766894237352432</v>
      </c>
      <c r="AW595">
        <v>80.427657495511426</v>
      </c>
      <c r="AX595">
        <v>79.59751553600114</v>
      </c>
      <c r="AY595">
        <v>90.872215487939059</v>
      </c>
      <c r="AZ595">
        <v>86.254464917255262</v>
      </c>
      <c r="BA595">
        <v>91.430569117404701</v>
      </c>
      <c r="BB595">
        <v>93.774518200144101</v>
      </c>
      <c r="BC595">
        <v>81.353613258832169</v>
      </c>
      <c r="BD595">
        <v>90.268728777709924</v>
      </c>
      <c r="BE595">
        <v>90.735523786151006</v>
      </c>
      <c r="BF595">
        <v>82.579409440643758</v>
      </c>
      <c r="BG595">
        <v>80.643432289594514</v>
      </c>
      <c r="BH595">
        <v>85.436419452301422</v>
      </c>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row>
    <row r="596">
      <c r="A596" t="s">
        <v>405</v>
      </c>
      <c r="B596">
        <v>2014</v>
      </c>
      <c r="C596" t="s">
        <v>414</v>
      </c>
      <c r="D596">
        <v>135</v>
      </c>
      <c r="E596" t="s">
        <v>45</v>
      </c>
      <c r="F596" t="s">
        <v>44</v>
      </c>
      <c r="G596" t="s">
        <v>436</v>
      </c>
      <c r="H596">
        <v>0.099549961868143799</v>
      </c>
      <c r="I596">
        <v>0.9754575581679964</v>
      </c>
      <c r="J596">
        <v>1.253349690238899</v>
      </c>
      <c r="K596">
        <v>3.455775469825614</v>
      </c>
      <c r="L596">
        <v>30.483867701388569</v>
      </c>
      <c r="M596">
        <v>10.413331695503739</v>
      </c>
      <c r="N596">
        <v>23.16971974482431</v>
      </c>
      <c r="O596">
        <v>38.750528337204628</v>
      </c>
      <c r="P596">
        <v>57.757631643549132</v>
      </c>
      <c r="Q596">
        <v>74.003285423041874</v>
      </c>
      <c r="R596">
        <v>0.1181944380786782</v>
      </c>
      <c r="S596">
        <v>0.82740134413457589</v>
      </c>
      <c r="T596">
        <v>0.48764209404493158</v>
      </c>
      <c r="U596">
        <v>0.9573907640674425</v>
      </c>
      <c r="V596">
        <v>2.402999740250265</v>
      </c>
      <c r="W596" t="s">
        <v>152</v>
      </c>
      <c r="X596" t="s">
        <v>310</v>
      </c>
      <c r="Y596" t="s">
        <v>154</v>
      </c>
      <c r="Z596" t="s">
        <v>155</v>
      </c>
      <c r="AA596" t="s">
        <v>156</v>
      </c>
      <c r="AB596" t="s">
        <v>157</v>
      </c>
      <c r="AC596" t="s">
        <v>311</v>
      </c>
      <c r="AD596" t="s">
        <v>159</v>
      </c>
      <c r="AE596" t="s">
        <v>160</v>
      </c>
      <c r="AF596" t="s">
        <v>162</v>
      </c>
      <c r="AG596" t="s">
        <v>163</v>
      </c>
      <c r="AH596" t="s">
        <v>164</v>
      </c>
      <c r="AI596" t="s">
        <v>312</v>
      </c>
      <c r="AJ596" t="s">
        <v>165</v>
      </c>
      <c r="AK596" t="s">
        <v>166</v>
      </c>
      <c r="AL596" t="s">
        <v>167</v>
      </c>
      <c r="AM596" t="s">
        <v>168</v>
      </c>
      <c r="AN596" t="s">
        <v>169</v>
      </c>
      <c r="AO596" t="s">
        <v>170</v>
      </c>
      <c r="AP596">
        <v>8.1330347293574494</v>
      </c>
      <c r="AQ596">
        <v>2.8901419100645129</v>
      </c>
      <c r="AR596">
        <v>2.2767938013254749</v>
      </c>
      <c r="AS596">
        <v>0.49568023973522002</v>
      </c>
      <c r="AT596">
        <v>0.77507892001262224</v>
      </c>
      <c r="AU596">
        <v>0.34009070710862499</v>
      </c>
      <c r="AV596">
        <v>2.1572661452483342</v>
      </c>
      <c r="AW596">
        <v>3.4175248728801222</v>
      </c>
      <c r="AX596">
        <v>0.19209565626922959</v>
      </c>
      <c r="AY596">
        <v>0</v>
      </c>
      <c r="AZ596">
        <v>0.27113697545543608</v>
      </c>
      <c r="BA596">
        <v>57.629522600895328</v>
      </c>
      <c r="BB596">
        <v>3.7901682526748441</v>
      </c>
      <c r="BC596">
        <v>0.9899382390703827</v>
      </c>
      <c r="BD596">
        <v>0.20059098185050389</v>
      </c>
      <c r="BE596">
        <v>1.00414131599843</v>
      </c>
      <c r="BF596">
        <v>4.0581576000516844</v>
      </c>
      <c r="BG596">
        <v>2.3114602064015668</v>
      </c>
      <c r="BH596">
        <v>0.173986055340346</v>
      </c>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row>
    <row r="597">
      <c r="A597" t="s">
        <v>405</v>
      </c>
      <c r="B597">
        <v>2014</v>
      </c>
      <c r="C597" t="s">
        <v>414</v>
      </c>
      <c r="D597">
        <v>136</v>
      </c>
      <c r="E597" t="s">
        <v>45</v>
      </c>
      <c r="F597" t="s">
        <v>43</v>
      </c>
      <c r="G597" t="s">
        <v>437</v>
      </c>
      <c r="H597">
        <v>16.751970407883029</v>
      </c>
      <c r="I597">
        <v>30.899952448125038</v>
      </c>
      <c r="J597">
        <v>51.180247411400757</v>
      </c>
      <c r="K597">
        <v>73.736664150399065</v>
      </c>
      <c r="L597">
        <v>65.60970055850521</v>
      </c>
      <c r="M597">
        <v>58.885656244272489</v>
      </c>
      <c r="N597">
        <v>69.538130787590234</v>
      </c>
      <c r="O597">
        <v>59.631224575695867</v>
      </c>
      <c r="P597">
        <v>41.456722753557742</v>
      </c>
      <c r="Q597">
        <v>25.477243701471679</v>
      </c>
      <c r="R597">
        <v>15.94151292848492</v>
      </c>
      <c r="S597">
        <v>26.311286042126369</v>
      </c>
      <c r="T597">
        <v>44.056200592231193</v>
      </c>
      <c r="U597">
        <v>64.125142586403186</v>
      </c>
      <c r="V597">
        <v>84.591628001171799</v>
      </c>
      <c r="W597" t="s">
        <v>152</v>
      </c>
      <c r="X597" t="s">
        <v>310</v>
      </c>
      <c r="Y597" t="s">
        <v>154</v>
      </c>
      <c r="Z597" t="s">
        <v>155</v>
      </c>
      <c r="AA597" t="s">
        <v>156</v>
      </c>
      <c r="AB597" t="s">
        <v>157</v>
      </c>
      <c r="AC597" t="s">
        <v>311</v>
      </c>
      <c r="AD597" t="s">
        <v>159</v>
      </c>
      <c r="AE597" t="s">
        <v>160</v>
      </c>
      <c r="AF597" t="s">
        <v>162</v>
      </c>
      <c r="AG597" t="s">
        <v>163</v>
      </c>
      <c r="AH597" t="s">
        <v>164</v>
      </c>
      <c r="AI597" t="s">
        <v>312</v>
      </c>
      <c r="AJ597" t="s">
        <v>165</v>
      </c>
      <c r="AK597" t="s">
        <v>166</v>
      </c>
      <c r="AL597" t="s">
        <v>167</v>
      </c>
      <c r="AM597" t="s">
        <v>168</v>
      </c>
      <c r="AN597" t="s">
        <v>169</v>
      </c>
      <c r="AO597" t="s">
        <v>170</v>
      </c>
      <c r="AP597">
        <v>57.848648383308479</v>
      </c>
      <c r="AQ597">
        <v>70.349823106498619</v>
      </c>
      <c r="AR597">
        <v>42.467858649108649</v>
      </c>
      <c r="AS597">
        <v>43.147560774555913</v>
      </c>
      <c r="AT597">
        <v>41.39630467613182</v>
      </c>
      <c r="AU597">
        <v>48.444760517452877</v>
      </c>
      <c r="AV597">
        <v>40.691625721081103</v>
      </c>
      <c r="AW597">
        <v>60.606842286935979</v>
      </c>
      <c r="AX597">
        <v>31.439908693251091</v>
      </c>
      <c r="AY597">
        <v>28.907558847129199</v>
      </c>
      <c r="AZ597">
        <v>39.235944956937203</v>
      </c>
      <c r="BA597">
        <v>37.554224755240362</v>
      </c>
      <c r="BB597">
        <v>62.605864458257777</v>
      </c>
      <c r="BC597">
        <v>28.596839988164842</v>
      </c>
      <c r="BD597">
        <v>54.137982131896102</v>
      </c>
      <c r="BE597">
        <v>41.767620058557902</v>
      </c>
      <c r="BF597">
        <v>42.005615168717704</v>
      </c>
      <c r="BG597">
        <v>45.11066128271208</v>
      </c>
      <c r="BH597">
        <v>57.895952027747512</v>
      </c>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row>
    <row r="598">
      <c r="A598" t="s">
        <v>405</v>
      </c>
      <c r="B598">
        <v>2014</v>
      </c>
      <c r="C598" t="s">
        <v>414</v>
      </c>
      <c r="D598">
        <v>137</v>
      </c>
      <c r="E598" t="s">
        <v>45</v>
      </c>
      <c r="F598" t="s">
        <v>42</v>
      </c>
      <c r="G598" t="s">
        <v>438</v>
      </c>
      <c r="H598">
        <v>1.618351929494773</v>
      </c>
      <c r="I598">
        <v>2.0397374986408159</v>
      </c>
      <c r="J598">
        <v>2.6129301826043712</v>
      </c>
      <c r="K598">
        <v>2.2225847970038379</v>
      </c>
      <c r="L598">
        <v>0.79469345618665355</v>
      </c>
      <c r="M598">
        <v>1.358206985116851</v>
      </c>
      <c r="N598">
        <v>0.99909565236476794</v>
      </c>
      <c r="O598">
        <v>0.1933858930664456</v>
      </c>
      <c r="P598">
        <v>0.74537742130204643</v>
      </c>
      <c r="Q598">
        <v>0.43055513270322321</v>
      </c>
      <c r="R598">
        <v>1.4848707171366879</v>
      </c>
      <c r="S598">
        <v>1.970773519287675</v>
      </c>
      <c r="T598">
        <v>2.8759080307691351</v>
      </c>
      <c r="U598">
        <v>2.2538759194691509</v>
      </c>
      <c r="V598">
        <v>1.745918509499423</v>
      </c>
      <c r="W598" t="s">
        <v>152</v>
      </c>
      <c r="X598" t="s">
        <v>310</v>
      </c>
      <c r="Y598" t="s">
        <v>154</v>
      </c>
      <c r="Z598" t="s">
        <v>155</v>
      </c>
      <c r="AA598" t="s">
        <v>156</v>
      </c>
      <c r="AB598" t="s">
        <v>157</v>
      </c>
      <c r="AC598" t="s">
        <v>311</v>
      </c>
      <c r="AD598" t="s">
        <v>159</v>
      </c>
      <c r="AE598" t="s">
        <v>160</v>
      </c>
      <c r="AF598" t="s">
        <v>162</v>
      </c>
      <c r="AG598" t="s">
        <v>163</v>
      </c>
      <c r="AH598" t="s">
        <v>164</v>
      </c>
      <c r="AI598" t="s">
        <v>312</v>
      </c>
      <c r="AJ598" t="s">
        <v>165</v>
      </c>
      <c r="AK598" t="s">
        <v>166</v>
      </c>
      <c r="AL598" t="s">
        <v>167</v>
      </c>
      <c r="AM598" t="s">
        <v>168</v>
      </c>
      <c r="AN598" t="s">
        <v>169</v>
      </c>
      <c r="AO598" t="s">
        <v>170</v>
      </c>
      <c r="AP598">
        <v>0.94167949592002564</v>
      </c>
      <c r="AQ598">
        <v>0.36594941985136259</v>
      </c>
      <c r="AR598">
        <v>2.1704111341627801</v>
      </c>
      <c r="AS598">
        <v>0.9320854479730486</v>
      </c>
      <c r="AT598">
        <v>0.93674871563315454</v>
      </c>
      <c r="AU598">
        <v>5.0300051329917634</v>
      </c>
      <c r="AV598">
        <v>2.699816313401258</v>
      </c>
      <c r="AW598">
        <v>0.63317632238232779</v>
      </c>
      <c r="AX598">
        <v>0.93539847009511623</v>
      </c>
      <c r="AY598">
        <v>5.0595277137590804</v>
      </c>
      <c r="AZ598">
        <v>0.77334007801107252</v>
      </c>
      <c r="BA598">
        <v>0.2152633307388947</v>
      </c>
      <c r="BB598">
        <v>2.385213219787655</v>
      </c>
      <c r="BC598">
        <v>0.78533681788053245</v>
      </c>
      <c r="BD598">
        <v>3.369278708419793</v>
      </c>
      <c r="BE598">
        <v>1.3145024569004959</v>
      </c>
      <c r="BF598">
        <v>0.75107989947119325</v>
      </c>
      <c r="BG598">
        <v>11.276207161732779</v>
      </c>
      <c r="BH598">
        <v>0.1203409118563623</v>
      </c>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row>
    <row r="599">
      <c r="A599" t="s">
        <v>405</v>
      </c>
      <c r="B599">
        <v>2014</v>
      </c>
      <c r="C599" t="s">
        <v>414</v>
      </c>
      <c r="D599">
        <v>138</v>
      </c>
      <c r="E599" t="s">
        <v>45</v>
      </c>
      <c r="F599" t="s">
        <v>41</v>
      </c>
      <c r="G599" t="s">
        <v>214</v>
      </c>
      <c r="H599">
        <v>1.111353133090268</v>
      </c>
      <c r="I599">
        <v>0.93331332216367391</v>
      </c>
      <c r="J599">
        <v>0.93815544470607737</v>
      </c>
      <c r="K599">
        <v>0.58815021429341774</v>
      </c>
      <c r="L599">
        <v>0.61313248964343259</v>
      </c>
      <c r="M599">
        <v>2.1882480021060551</v>
      </c>
      <c r="N599">
        <v>2.5669478904106038</v>
      </c>
      <c r="O599">
        <v>1.1175652644909071</v>
      </c>
      <c r="P599">
        <v>0</v>
      </c>
      <c r="Q599">
        <v>0.088915742783226795</v>
      </c>
      <c r="R599">
        <v>1.154006877273287</v>
      </c>
      <c r="S599">
        <v>1.01372598851563</v>
      </c>
      <c r="T599">
        <v>0.51233552173444674</v>
      </c>
      <c r="U599">
        <v>0.77919867462630221</v>
      </c>
      <c r="V599">
        <v>0.39132763283562988</v>
      </c>
      <c r="W599" t="s">
        <v>152</v>
      </c>
      <c r="X599" t="s">
        <v>310</v>
      </c>
      <c r="Y599" t="s">
        <v>154</v>
      </c>
      <c r="Z599" t="s">
        <v>155</v>
      </c>
      <c r="AA599" t="s">
        <v>156</v>
      </c>
      <c r="AB599" t="s">
        <v>157</v>
      </c>
      <c r="AC599" t="s">
        <v>311</v>
      </c>
      <c r="AD599" t="s">
        <v>159</v>
      </c>
      <c r="AE599" t="s">
        <v>160</v>
      </c>
      <c r="AF599" t="s">
        <v>162</v>
      </c>
      <c r="AG599" t="s">
        <v>163</v>
      </c>
      <c r="AH599" t="s">
        <v>164</v>
      </c>
      <c r="AI599" t="s">
        <v>312</v>
      </c>
      <c r="AJ599" t="s">
        <v>165</v>
      </c>
      <c r="AK599" t="s">
        <v>166</v>
      </c>
      <c r="AL599" t="s">
        <v>167</v>
      </c>
      <c r="AM599" t="s">
        <v>168</v>
      </c>
      <c r="AN599" t="s">
        <v>169</v>
      </c>
      <c r="AO599" t="s">
        <v>170</v>
      </c>
      <c r="AP599">
        <v>0</v>
      </c>
      <c r="AQ599">
        <v>0.26998817210330711</v>
      </c>
      <c r="AR599">
        <v>0.36589575515550538</v>
      </c>
      <c r="AS599">
        <v>0.21687790189154121</v>
      </c>
      <c r="AT599">
        <v>0.053153526107555298</v>
      </c>
      <c r="AU599">
        <v>0.010545107277534599</v>
      </c>
      <c r="AV599">
        <v>1.7461786758538229</v>
      </c>
      <c r="AW599">
        <v>0.16584924651127281</v>
      </c>
      <c r="AX599">
        <v>0.5041968391192333</v>
      </c>
      <c r="AY599">
        <v>0.1033724582180796</v>
      </c>
      <c r="AZ599">
        <v>0</v>
      </c>
      <c r="BA599">
        <v>0.3546822334434398</v>
      </c>
      <c r="BB599">
        <v>8.9297538816516777</v>
      </c>
      <c r="BC599">
        <v>0.42723121904490208</v>
      </c>
      <c r="BD599">
        <v>1.076058411893821</v>
      </c>
      <c r="BE599">
        <v>2.856234402194775</v>
      </c>
      <c r="BF599">
        <v>1.064452381371511</v>
      </c>
      <c r="BG599">
        <v>2.962619127613539</v>
      </c>
      <c r="BH599">
        <v>0.73860294205407273</v>
      </c>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row>
    <row r="600">
      <c r="A600" t="s">
        <v>405</v>
      </c>
      <c r="B600">
        <v>2014</v>
      </c>
      <c r="C600" t="s">
        <v>414</v>
      </c>
      <c r="D600">
        <v>139</v>
      </c>
      <c r="E600" t="s">
        <v>45</v>
      </c>
      <c r="F600" t="s">
        <v>19</v>
      </c>
      <c r="G600" t="s">
        <v>214</v>
      </c>
      <c r="H600">
        <v>80.418774567663775</v>
      </c>
      <c r="I600">
        <v>65.151539172902318</v>
      </c>
      <c r="J600">
        <v>44.015317271049739</v>
      </c>
      <c r="K600">
        <v>19.99682536847822</v>
      </c>
      <c r="L600">
        <v>2.4986057942760782</v>
      </c>
      <c r="M600">
        <v>27.154557073000991</v>
      </c>
      <c r="N600">
        <v>3.7261059248100601</v>
      </c>
      <c r="O600">
        <v>0.30729592954212809</v>
      </c>
      <c r="P600">
        <v>0.040268181591153397</v>
      </c>
      <c r="Q600">
        <v>0</v>
      </c>
      <c r="R600">
        <v>81.301415039026352</v>
      </c>
      <c r="S600">
        <v>69.876813105935568</v>
      </c>
      <c r="T600">
        <v>52.067913761220332</v>
      </c>
      <c r="U600">
        <v>31.88439205543407</v>
      </c>
      <c r="V600">
        <v>10.868126116242969</v>
      </c>
      <c r="W600" t="s">
        <v>152</v>
      </c>
      <c r="X600" t="s">
        <v>310</v>
      </c>
      <c r="Y600" t="s">
        <v>154</v>
      </c>
      <c r="Z600" t="s">
        <v>155</v>
      </c>
      <c r="AA600" t="s">
        <v>156</v>
      </c>
      <c r="AB600" t="s">
        <v>157</v>
      </c>
      <c r="AC600" t="s">
        <v>311</v>
      </c>
      <c r="AD600" t="s">
        <v>159</v>
      </c>
      <c r="AE600" t="s">
        <v>160</v>
      </c>
      <c r="AF600" t="s">
        <v>162</v>
      </c>
      <c r="AG600" t="s">
        <v>163</v>
      </c>
      <c r="AH600" t="s">
        <v>164</v>
      </c>
      <c r="AI600" t="s">
        <v>312</v>
      </c>
      <c r="AJ600" t="s">
        <v>165</v>
      </c>
      <c r="AK600" t="s">
        <v>166</v>
      </c>
      <c r="AL600" t="s">
        <v>167</v>
      </c>
      <c r="AM600" t="s">
        <v>168</v>
      </c>
      <c r="AN600" t="s">
        <v>169</v>
      </c>
      <c r="AO600" t="s">
        <v>170</v>
      </c>
      <c r="AP600">
        <v>33.076637391414103</v>
      </c>
      <c r="AQ600">
        <v>26.124097391482231</v>
      </c>
      <c r="AR600">
        <v>52.719040660247693</v>
      </c>
      <c r="AS600">
        <v>55.207795635844228</v>
      </c>
      <c r="AT600">
        <v>56.838714162114783</v>
      </c>
      <c r="AU600">
        <v>46.17459853516948</v>
      </c>
      <c r="AV600">
        <v>52.705113144415407</v>
      </c>
      <c r="AW600">
        <v>35.176607271290187</v>
      </c>
      <c r="AX600">
        <v>66.928400341265345</v>
      </c>
      <c r="AY600">
        <v>65.929540980893776</v>
      </c>
      <c r="AZ600">
        <v>59.719577989596232</v>
      </c>
      <c r="BA600">
        <v>4.2463070796818183</v>
      </c>
      <c r="BB600">
        <v>22.28900018762814</v>
      </c>
      <c r="BC600">
        <v>69.200653735839438</v>
      </c>
      <c r="BD600">
        <v>41.216089765940183</v>
      </c>
      <c r="BE600">
        <v>53.057501766348317</v>
      </c>
      <c r="BF600">
        <v>52.120694950388113</v>
      </c>
      <c r="BG600">
        <v>38.339052221540143</v>
      </c>
      <c r="BH600">
        <v>41.071118063001592</v>
      </c>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row>
    <row r="601">
      <c r="A601" t="s">
        <v>405</v>
      </c>
      <c r="B601">
        <v>2014</v>
      </c>
      <c r="C601" t="s">
        <v>414</v>
      </c>
      <c r="D601">
        <v>148</v>
      </c>
      <c r="E601" t="s">
        <v>108</v>
      </c>
      <c r="F601" t="s">
        <v>49</v>
      </c>
      <c r="G601" t="s">
        <v>214</v>
      </c>
      <c r="H601">
        <v>4.762579271750492</v>
      </c>
      <c r="I601">
        <v>8.4759341738154017</v>
      </c>
      <c r="J601">
        <v>10.37448087765266</v>
      </c>
      <c r="K601">
        <v>12.83356739896176</v>
      </c>
      <c r="L601">
        <v>6.3401237003328488</v>
      </c>
      <c r="M601">
        <v>16.977604973763938</v>
      </c>
      <c r="N601">
        <v>9.5596234917559819</v>
      </c>
      <c r="O601">
        <v>6.6324699434871546</v>
      </c>
      <c r="P601">
        <v>2.5429513377328279</v>
      </c>
      <c r="Q601">
        <v>1.290705025304995</v>
      </c>
      <c r="R601">
        <v>4.3033168830320117</v>
      </c>
      <c r="S601">
        <v>7.1085896633525127</v>
      </c>
      <c r="T601">
        <v>9.3311585094618987</v>
      </c>
      <c r="U601">
        <v>12.465335423307581</v>
      </c>
      <c r="V601">
        <v>10.6637482730708</v>
      </c>
      <c r="W601" t="s">
        <v>152</v>
      </c>
      <c r="X601" t="s">
        <v>310</v>
      </c>
      <c r="Y601" t="s">
        <v>154</v>
      </c>
      <c r="Z601" t="s">
        <v>155</v>
      </c>
      <c r="AA601" t="s">
        <v>156</v>
      </c>
      <c r="AB601" t="s">
        <v>157</v>
      </c>
      <c r="AC601" t="s">
        <v>311</v>
      </c>
      <c r="AD601" t="s">
        <v>159</v>
      </c>
      <c r="AE601" t="s">
        <v>160</v>
      </c>
      <c r="AF601" t="s">
        <v>162</v>
      </c>
      <c r="AG601" t="s">
        <v>163</v>
      </c>
      <c r="AH601" t="s">
        <v>164</v>
      </c>
      <c r="AI601" t="s">
        <v>312</v>
      </c>
      <c r="AJ601" t="s">
        <v>165</v>
      </c>
      <c r="AK601" t="s">
        <v>166</v>
      </c>
      <c r="AL601" t="s">
        <v>167</v>
      </c>
      <c r="AM601" t="s">
        <v>168</v>
      </c>
      <c r="AN601" t="s">
        <v>169</v>
      </c>
      <c r="AO601" t="s">
        <v>170</v>
      </c>
      <c r="AP601">
        <v>8.9836700159005911</v>
      </c>
      <c r="AQ601">
        <v>15.435151429603421</v>
      </c>
      <c r="AR601">
        <v>9.1217034628695828</v>
      </c>
      <c r="AS601">
        <v>6.5097140377006939</v>
      </c>
      <c r="AT601">
        <v>5.5546581776234412</v>
      </c>
      <c r="AU601">
        <v>12.852444625042541</v>
      </c>
      <c r="AV601">
        <v>4.6610474815515532</v>
      </c>
      <c r="AW601">
        <v>12.654995865324461</v>
      </c>
      <c r="AX601">
        <v>6.6445593005999752</v>
      </c>
      <c r="AY601">
        <v>3.10044246630311</v>
      </c>
      <c r="AZ601">
        <v>5.5367595389176874</v>
      </c>
      <c r="BA601">
        <v>8.1751522834914532</v>
      </c>
      <c r="BB601">
        <v>4.281963947131155</v>
      </c>
      <c r="BC601">
        <v>5.663302032784701</v>
      </c>
      <c r="BD601">
        <v>5.6157075773723726</v>
      </c>
      <c r="BE601">
        <v>4.0843614262399957</v>
      </c>
      <c r="BF601">
        <v>8.1554238043000407</v>
      </c>
      <c r="BG601">
        <v>11.361981730177501</v>
      </c>
      <c r="BH601">
        <v>8.4745881523592228</v>
      </c>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row>
    <row r="602">
      <c r="A602" t="s">
        <v>405</v>
      </c>
      <c r="B602">
        <v>2014</v>
      </c>
      <c r="C602" t="s">
        <v>414</v>
      </c>
      <c r="D602">
        <v>149</v>
      </c>
      <c r="E602" t="s">
        <v>108</v>
      </c>
      <c r="F602" t="s">
        <v>48</v>
      </c>
      <c r="G602" t="s">
        <v>214</v>
      </c>
      <c r="H602">
        <v>13.70729302749546</v>
      </c>
      <c r="I602">
        <v>25.439213331118498</v>
      </c>
      <c r="J602">
        <v>44.672046406591427</v>
      </c>
      <c r="K602">
        <v>66.581457018266804</v>
      </c>
      <c r="L602">
        <v>90.548138015747739</v>
      </c>
      <c r="M602">
        <v>53.679589951129159</v>
      </c>
      <c r="N602">
        <v>84.147322693023341</v>
      </c>
      <c r="O602">
        <v>91.942668862479792</v>
      </c>
      <c r="P602">
        <v>97.416780480676053</v>
      </c>
      <c r="Q602">
        <v>98.620379231911741</v>
      </c>
      <c r="R602">
        <v>13.24126120066828</v>
      </c>
      <c r="S602">
        <v>22.000871242196109</v>
      </c>
      <c r="T602">
        <v>38.088592207583332</v>
      </c>
      <c r="U602">
        <v>54.871073846632243</v>
      </c>
      <c r="V602">
        <v>78.076797977850759</v>
      </c>
      <c r="W602" t="s">
        <v>152</v>
      </c>
      <c r="X602" t="s">
        <v>310</v>
      </c>
      <c r="Y602" t="s">
        <v>154</v>
      </c>
      <c r="Z602" t="s">
        <v>155</v>
      </c>
      <c r="AA602" t="s">
        <v>156</v>
      </c>
      <c r="AB602" t="s">
        <v>157</v>
      </c>
      <c r="AC602" t="s">
        <v>311</v>
      </c>
      <c r="AD602" t="s">
        <v>159</v>
      </c>
      <c r="AE602" t="s">
        <v>160</v>
      </c>
      <c r="AF602" t="s">
        <v>162</v>
      </c>
      <c r="AG602" t="s">
        <v>163</v>
      </c>
      <c r="AH602" t="s">
        <v>164</v>
      </c>
      <c r="AI602" t="s">
        <v>312</v>
      </c>
      <c r="AJ602" t="s">
        <v>165</v>
      </c>
      <c r="AK602" t="s">
        <v>166</v>
      </c>
      <c r="AL602" t="s">
        <v>167</v>
      </c>
      <c r="AM602" t="s">
        <v>168</v>
      </c>
      <c r="AN602" t="s">
        <v>169</v>
      </c>
      <c r="AO602" t="s">
        <v>170</v>
      </c>
      <c r="AP602">
        <v>57.939692592685383</v>
      </c>
      <c r="AQ602">
        <v>58.170763006811057</v>
      </c>
      <c r="AR602">
        <v>37.793360121727318</v>
      </c>
      <c r="AS602">
        <v>38.065612424563483</v>
      </c>
      <c r="AT602">
        <v>37.553474134154179</v>
      </c>
      <c r="AU602">
        <v>40.962411732510773</v>
      </c>
      <c r="AV602">
        <v>40.887660698179133</v>
      </c>
      <c r="AW602">
        <v>52.002547616873962</v>
      </c>
      <c r="AX602">
        <v>25.922843519015469</v>
      </c>
      <c r="AY602">
        <v>30.866644094585169</v>
      </c>
      <c r="AZ602">
        <v>34.743662471486033</v>
      </c>
      <c r="BA602">
        <v>87.223858403383289</v>
      </c>
      <c r="BB602">
        <v>64.499281983589157</v>
      </c>
      <c r="BC602">
        <v>24.70881301233106</v>
      </c>
      <c r="BD602">
        <v>52.092144244794049</v>
      </c>
      <c r="BE602">
        <v>40.001902405216818</v>
      </c>
      <c r="BF602">
        <v>38.659428863940548</v>
      </c>
      <c r="BG602">
        <v>47.336346920668973</v>
      </c>
      <c r="BH602">
        <v>49.715690842585012</v>
      </c>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row>
    <row r="603">
      <c r="A603" t="s">
        <v>405</v>
      </c>
      <c r="B603">
        <v>2014</v>
      </c>
      <c r="C603" t="s">
        <v>414</v>
      </c>
      <c r="D603">
        <v>150</v>
      </c>
      <c r="E603" t="s">
        <v>108</v>
      </c>
      <c r="F603" t="s">
        <v>110</v>
      </c>
      <c r="G603" t="s">
        <v>214</v>
      </c>
      <c r="H603">
        <v>81.530127700754093</v>
      </c>
      <c r="I603">
        <v>66.084852495065988</v>
      </c>
      <c r="J603">
        <v>44.953472715755822</v>
      </c>
      <c r="K603">
        <v>20.584975582771641</v>
      </c>
      <c r="L603">
        <v>3.11173828391951</v>
      </c>
      <c r="M603">
        <v>29.34280507510703</v>
      </c>
      <c r="N603">
        <v>6.2930538152206612</v>
      </c>
      <c r="O603">
        <v>1.424861194033036</v>
      </c>
      <c r="P603">
        <v>0.040268181591153397</v>
      </c>
      <c r="Q603">
        <v>0.088915742783226795</v>
      </c>
      <c r="R603">
        <v>82.455421916299628</v>
      </c>
      <c r="S603">
        <v>70.890539094451185</v>
      </c>
      <c r="T603">
        <v>52.580249282954767</v>
      </c>
      <c r="U603">
        <v>32.663590730060378</v>
      </c>
      <c r="V603">
        <v>11.259453749078601</v>
      </c>
      <c r="W603" t="s">
        <v>152</v>
      </c>
      <c r="X603" t="s">
        <v>310</v>
      </c>
      <c r="Y603" t="s">
        <v>154</v>
      </c>
      <c r="Z603" t="s">
        <v>155</v>
      </c>
      <c r="AA603" t="s">
        <v>156</v>
      </c>
      <c r="AB603" t="s">
        <v>157</v>
      </c>
      <c r="AC603" t="s">
        <v>311</v>
      </c>
      <c r="AD603" t="s">
        <v>159</v>
      </c>
      <c r="AE603" t="s">
        <v>160</v>
      </c>
      <c r="AF603" t="s">
        <v>162</v>
      </c>
      <c r="AG603" t="s">
        <v>163</v>
      </c>
      <c r="AH603" t="s">
        <v>164</v>
      </c>
      <c r="AI603" t="s">
        <v>312</v>
      </c>
      <c r="AJ603" t="s">
        <v>165</v>
      </c>
      <c r="AK603" t="s">
        <v>166</v>
      </c>
      <c r="AL603" t="s">
        <v>167</v>
      </c>
      <c r="AM603" t="s">
        <v>168</v>
      </c>
      <c r="AN603" t="s">
        <v>169</v>
      </c>
      <c r="AO603" t="s">
        <v>170</v>
      </c>
      <c r="AP603">
        <v>33.076637391414103</v>
      </c>
      <c r="AQ603">
        <v>26.394085563585541</v>
      </c>
      <c r="AR603">
        <v>53.084936415403192</v>
      </c>
      <c r="AS603">
        <v>55.424673537735757</v>
      </c>
      <c r="AT603">
        <v>56.891867688222327</v>
      </c>
      <c r="AU603">
        <v>46.185143642447017</v>
      </c>
      <c r="AV603">
        <v>54.451291820269233</v>
      </c>
      <c r="AW603">
        <v>35.342456517801473</v>
      </c>
      <c r="AX603">
        <v>67.432597180384576</v>
      </c>
      <c r="AY603">
        <v>66.032913439111866</v>
      </c>
      <c r="AZ603">
        <v>59.719577989596232</v>
      </c>
      <c r="BA603">
        <v>4.6009893131252593</v>
      </c>
      <c r="BB603">
        <v>31.218754069279829</v>
      </c>
      <c r="BC603">
        <v>69.627884954884351</v>
      </c>
      <c r="BD603">
        <v>42.292148177834008</v>
      </c>
      <c r="BE603">
        <v>55.913736168543103</v>
      </c>
      <c r="BF603">
        <v>53.185147331759623</v>
      </c>
      <c r="BG603">
        <v>41.301671349153672</v>
      </c>
      <c r="BH603">
        <v>41.809721005055657</v>
      </c>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row>
    <row r="604">
      <c r="A604" t="s">
        <v>405</v>
      </c>
      <c r="B604">
        <v>2014</v>
      </c>
      <c r="C604" t="s">
        <v>414</v>
      </c>
      <c r="D604">
        <v>151</v>
      </c>
      <c r="E604" t="s">
        <v>109</v>
      </c>
      <c r="F604" t="s">
        <v>49</v>
      </c>
      <c r="G604" t="s">
        <v>214</v>
      </c>
      <c r="H604">
        <v>25.435701444607378</v>
      </c>
      <c r="I604">
        <v>24.653094636409289</v>
      </c>
      <c r="J604">
        <v>18.655672853055421</v>
      </c>
      <c r="K604">
        <v>16.138409407093441</v>
      </c>
      <c r="L604">
        <v>6.5283597627521228</v>
      </c>
      <c r="M604">
        <v>23.851074527759891</v>
      </c>
      <c r="N604">
        <v>9.9296113277498836</v>
      </c>
      <c r="O604">
        <v>6.6529140776436888</v>
      </c>
      <c r="P604">
        <v>2.543975750507677</v>
      </c>
      <c r="Q604">
        <v>1.290705025304995</v>
      </c>
      <c r="R604">
        <v>24.224847359912971</v>
      </c>
      <c r="S604">
        <v>24.086191022596719</v>
      </c>
      <c r="T604">
        <v>19.568286454767161</v>
      </c>
      <c r="U604">
        <v>18.387637009328319</v>
      </c>
      <c r="V604">
        <v>12.01477151142104</v>
      </c>
      <c r="W604" t="s">
        <v>152</v>
      </c>
      <c r="X604" t="s">
        <v>310</v>
      </c>
      <c r="Y604" t="s">
        <v>154</v>
      </c>
      <c r="Z604" t="s">
        <v>155</v>
      </c>
      <c r="AA604" t="s">
        <v>156</v>
      </c>
      <c r="AB604" t="s">
        <v>157</v>
      </c>
      <c r="AC604" t="s">
        <v>311</v>
      </c>
      <c r="AD604" t="s">
        <v>159</v>
      </c>
      <c r="AE604" t="s">
        <v>160</v>
      </c>
      <c r="AF604" t="s">
        <v>162</v>
      </c>
      <c r="AG604" t="s">
        <v>163</v>
      </c>
      <c r="AH604" t="s">
        <v>164</v>
      </c>
      <c r="AI604" t="s">
        <v>312</v>
      </c>
      <c r="AJ604" t="s">
        <v>165</v>
      </c>
      <c r="AK604" t="s">
        <v>166</v>
      </c>
      <c r="AL604" t="s">
        <v>167</v>
      </c>
      <c r="AM604" t="s">
        <v>168</v>
      </c>
      <c r="AN604" t="s">
        <v>169</v>
      </c>
      <c r="AO604" t="s">
        <v>170</v>
      </c>
      <c r="AP604">
        <v>13.42381743195318</v>
      </c>
      <c r="AQ604">
        <v>20.893350720054379</v>
      </c>
      <c r="AR604">
        <v>19.29255156885181</v>
      </c>
      <c r="AS604">
        <v>14.533140599148521</v>
      </c>
      <c r="AT604">
        <v>12.869538221096731</v>
      </c>
      <c r="AU604">
        <v>23.87802835700213</v>
      </c>
      <c r="AV604">
        <v>9.8552883650702423</v>
      </c>
      <c r="AW604">
        <v>19.52226709004027</v>
      </c>
      <c r="AX604">
        <v>20.221064119397429</v>
      </c>
      <c r="AY604">
        <v>9.1000900943671326</v>
      </c>
      <c r="AZ604">
        <v>13.74553508274477</v>
      </c>
      <c r="BA604">
        <v>8.5376887660034573</v>
      </c>
      <c r="BB604">
        <v>6.7928234566056718</v>
      </c>
      <c r="BC604">
        <v>19.049712178669079</v>
      </c>
      <c r="BD604">
        <v>9.970876717220758</v>
      </c>
      <c r="BE604">
        <v>8.8005221206325928</v>
      </c>
      <c r="BF604">
        <v>17.39175608483459</v>
      </c>
      <c r="BG604">
        <v>20.304814682709829</v>
      </c>
      <c r="BH604">
        <v>14.381043511769869</v>
      </c>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row>
    <row r="605">
      <c r="A605" t="s">
        <v>405</v>
      </c>
      <c r="B605">
        <v>2014</v>
      </c>
      <c r="C605" t="s">
        <v>414</v>
      </c>
      <c r="D605">
        <v>152</v>
      </c>
      <c r="E605" t="s">
        <v>109</v>
      </c>
      <c r="F605" t="s">
        <v>48</v>
      </c>
      <c r="G605" t="s">
        <v>214</v>
      </c>
      <c r="H605">
        <v>74.564298555392725</v>
      </c>
      <c r="I605">
        <v>75.303339794625359</v>
      </c>
      <c r="J605">
        <v>81.344327146944607</v>
      </c>
      <c r="K605">
        <v>83.861590592906651</v>
      </c>
      <c r="L605">
        <v>93.471640237247854</v>
      </c>
      <c r="M605">
        <v>76.14892547224018</v>
      </c>
      <c r="N605">
        <v>90.070388672250118</v>
      </c>
      <c r="O605">
        <v>93.347085922356271</v>
      </c>
      <c r="P605">
        <v>97.456024249492344</v>
      </c>
      <c r="Q605">
        <v>98.709294974694984</v>
      </c>
      <c r="R605">
        <v>75.7751526400871</v>
      </c>
      <c r="S605">
        <v>75.85393588991937</v>
      </c>
      <c r="T605">
        <v>80.431713545232824</v>
      </c>
      <c r="U605">
        <v>81.612362990671755</v>
      </c>
      <c r="V605">
        <v>87.985228488579111</v>
      </c>
      <c r="W605" t="s">
        <v>152</v>
      </c>
      <c r="X605" t="s">
        <v>310</v>
      </c>
      <c r="Y605" t="s">
        <v>154</v>
      </c>
      <c r="Z605" t="s">
        <v>155</v>
      </c>
      <c r="AA605" t="s">
        <v>156</v>
      </c>
      <c r="AB605" t="s">
        <v>157</v>
      </c>
      <c r="AC605" t="s">
        <v>311</v>
      </c>
      <c r="AD605" t="s">
        <v>159</v>
      </c>
      <c r="AE605" t="s">
        <v>160</v>
      </c>
      <c r="AF605" t="s">
        <v>162</v>
      </c>
      <c r="AG605" t="s">
        <v>163</v>
      </c>
      <c r="AH605" t="s">
        <v>164</v>
      </c>
      <c r="AI605" t="s">
        <v>312</v>
      </c>
      <c r="AJ605" t="s">
        <v>165</v>
      </c>
      <c r="AK605" t="s">
        <v>166</v>
      </c>
      <c r="AL605" t="s">
        <v>167</v>
      </c>
      <c r="AM605" t="s">
        <v>168</v>
      </c>
      <c r="AN605" t="s">
        <v>169</v>
      </c>
      <c r="AO605" t="s">
        <v>170</v>
      </c>
      <c r="AP605">
        <v>86.576182568046875</v>
      </c>
      <c r="AQ605">
        <v>79.106649279945657</v>
      </c>
      <c r="AR605">
        <v>80.707448431148265</v>
      </c>
      <c r="AS605">
        <v>85.466859400851419</v>
      </c>
      <c r="AT605">
        <v>87.130461778903296</v>
      </c>
      <c r="AU605">
        <v>76.121971642997948</v>
      </c>
      <c r="AV605">
        <v>90.144711634929777</v>
      </c>
      <c r="AW605">
        <v>80.477732909959656</v>
      </c>
      <c r="AX605">
        <v>79.472296446444474</v>
      </c>
      <c r="AY605">
        <v>90.89990990563291</v>
      </c>
      <c r="AZ605">
        <v>86.254464917255262</v>
      </c>
      <c r="BA605">
        <v>91.462311233996559</v>
      </c>
      <c r="BB605">
        <v>93.207176543394354</v>
      </c>
      <c r="BC605">
        <v>80.950287821330932</v>
      </c>
      <c r="BD605">
        <v>90.029123282779395</v>
      </c>
      <c r="BE605">
        <v>91.199477879367379</v>
      </c>
      <c r="BF605">
        <v>82.608243915165417</v>
      </c>
      <c r="BG605">
        <v>79.695185317290253</v>
      </c>
      <c r="BH605">
        <v>85.618956488230111</v>
      </c>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row>
    <row r="606">
      <c r="A606" t="s">
        <v>405</v>
      </c>
      <c r="B606">
        <v>2014</v>
      </c>
      <c r="C606" t="s">
        <v>414</v>
      </c>
      <c r="D606">
        <v>153</v>
      </c>
      <c r="E606" t="s">
        <v>62</v>
      </c>
      <c r="F606" t="s">
        <v>194</v>
      </c>
      <c r="G606" t="s">
        <v>214</v>
      </c>
      <c r="H606">
        <v>0.099566750043897603</v>
      </c>
      <c r="I606">
        <v>0.97560567394078312</v>
      </c>
      <c r="J606">
        <v>1.253430161950535</v>
      </c>
      <c r="K606">
        <v>3.455775469825614</v>
      </c>
      <c r="L606">
        <v>30.48789402278485</v>
      </c>
      <c r="M606">
        <v>10.41756541279538</v>
      </c>
      <c r="N606">
        <v>23.16971974482431</v>
      </c>
      <c r="O606">
        <v>38.782956455494158</v>
      </c>
      <c r="P606">
        <v>57.757631643549132</v>
      </c>
      <c r="Q606">
        <v>74.003285423041874</v>
      </c>
      <c r="R606">
        <v>0.1182181043101975</v>
      </c>
      <c r="S606">
        <v>0.8275505985292636</v>
      </c>
      <c r="T606">
        <v>0.48764209404493158</v>
      </c>
      <c r="U606">
        <v>0.9573907640674425</v>
      </c>
      <c r="V606">
        <v>2.402999740250265</v>
      </c>
      <c r="W606" t="s">
        <v>152</v>
      </c>
      <c r="X606" t="s">
        <v>310</v>
      </c>
      <c r="Y606" t="s">
        <v>154</v>
      </c>
      <c r="Z606" t="s">
        <v>155</v>
      </c>
      <c r="AA606" t="s">
        <v>156</v>
      </c>
      <c r="AB606" t="s">
        <v>157</v>
      </c>
      <c r="AC606" t="s">
        <v>311</v>
      </c>
      <c r="AD606" t="s">
        <v>159</v>
      </c>
      <c r="AE606" t="s">
        <v>160</v>
      </c>
      <c r="AF606" t="s">
        <v>162</v>
      </c>
      <c r="AG606" t="s">
        <v>163</v>
      </c>
      <c r="AH606" t="s">
        <v>164</v>
      </c>
      <c r="AI606" t="s">
        <v>312</v>
      </c>
      <c r="AJ606" t="s">
        <v>165</v>
      </c>
      <c r="AK606" t="s">
        <v>166</v>
      </c>
      <c r="AL606" t="s">
        <v>167</v>
      </c>
      <c r="AM606" t="s">
        <v>168</v>
      </c>
      <c r="AN606" t="s">
        <v>169</v>
      </c>
      <c r="AO606" t="s">
        <v>170</v>
      </c>
      <c r="AP606">
        <v>8.1330347293574494</v>
      </c>
      <c r="AQ606">
        <v>2.8901419100645129</v>
      </c>
      <c r="AR606">
        <v>2.2767938013254749</v>
      </c>
      <c r="AS606">
        <v>0.49568023973522002</v>
      </c>
      <c r="AT606">
        <v>0.77549112088802519</v>
      </c>
      <c r="AU606">
        <v>0.34009070710862499</v>
      </c>
      <c r="AV606">
        <v>2.1572661452483342</v>
      </c>
      <c r="AW606">
        <v>3.4175248728801222</v>
      </c>
      <c r="AX606">
        <v>0.19254328570047841</v>
      </c>
      <c r="AY606">
        <v>0</v>
      </c>
      <c r="AZ606">
        <v>0.27113697545543608</v>
      </c>
      <c r="BA606">
        <v>57.629522600895328</v>
      </c>
      <c r="BB606">
        <v>3.7901682526748441</v>
      </c>
      <c r="BC606">
        <v>0.9899382390703827</v>
      </c>
      <c r="BD606">
        <v>0.20059098185050389</v>
      </c>
      <c r="BE606">
        <v>1.00414131599843</v>
      </c>
      <c r="BF606">
        <v>4.0581576000516844</v>
      </c>
      <c r="BG606">
        <v>2.3114602064015668</v>
      </c>
      <c r="BH606">
        <v>0.173986055340346</v>
      </c>
      <c r="BI606">
        <v>14.700759</v>
      </c>
      <c r="BJ606">
        <v>144.10443799999999</v>
      </c>
      <c r="BK606">
        <v>185.09561600000001</v>
      </c>
      <c r="BL606">
        <v>510.40314999999998</v>
      </c>
      <c r="BM606">
        <v>4502.7676710000014</v>
      </c>
      <c r="BN606">
        <v>242.941135</v>
      </c>
      <c r="BO606">
        <v>540.66125799999998</v>
      </c>
      <c r="BP606">
        <v>904.03922900000009</v>
      </c>
      <c r="BQ606">
        <v>1349.745071000001</v>
      </c>
      <c r="BR606">
        <v>1723.5301509999999</v>
      </c>
      <c r="BS606">
        <v>14.700759</v>
      </c>
      <c r="BT606">
        <v>102.89152900000001</v>
      </c>
      <c r="BU606">
        <v>60.658166000000008</v>
      </c>
      <c r="BV606">
        <v>119.043674</v>
      </c>
      <c r="BW606">
        <v>298.86066199999988</v>
      </c>
      <c r="BX606">
        <v>257.81260600000007</v>
      </c>
      <c r="BY606">
        <v>166.05341999999999</v>
      </c>
      <c r="BZ606">
        <v>218.90464</v>
      </c>
      <c r="CA606">
        <v>12.947646000000001</v>
      </c>
      <c r="CB606">
        <v>36.307945999999987</v>
      </c>
      <c r="CC606">
        <v>12.447160999999999</v>
      </c>
      <c r="CD606">
        <v>69.968192999999999</v>
      </c>
      <c r="CE606">
        <v>195.45065</v>
      </c>
      <c r="CF606">
        <v>4.2484479999999998</v>
      </c>
      <c r="CG606">
        <v>0</v>
      </c>
      <c r="CH606">
        <v>3.2641439999999999</v>
      </c>
      <c r="CI606">
        <v>3993.0976339999979</v>
      </c>
      <c r="CJ606">
        <v>61.680596000000001</v>
      </c>
      <c r="CK606">
        <v>18.014379999999989</v>
      </c>
      <c r="CL606">
        <v>10.059946</v>
      </c>
      <c r="CM606">
        <v>28.565483</v>
      </c>
      <c r="CN606">
        <v>196.6518879999999</v>
      </c>
      <c r="CO606">
        <v>63.630353000000021</v>
      </c>
      <c r="CP606">
        <v>7.9664999999999999</v>
      </c>
    </row>
    <row r="607">
      <c r="A607" t="s">
        <v>405</v>
      </c>
      <c r="B607">
        <v>2014</v>
      </c>
      <c r="C607" t="s">
        <v>414</v>
      </c>
      <c r="D607">
        <v>154</v>
      </c>
      <c r="E607" t="s">
        <v>62</v>
      </c>
      <c r="F607" t="s">
        <v>195</v>
      </c>
      <c r="G607" t="s">
        <v>214</v>
      </c>
      <c r="H607">
        <v>16.75479547198303</v>
      </c>
      <c r="I607">
        <v>30.904644369672631</v>
      </c>
      <c r="J607">
        <v>51.183533455306353</v>
      </c>
      <c r="K607">
        <v>73.736664150399065</v>
      </c>
      <c r="L607">
        <v>65.618366313905753</v>
      </c>
      <c r="M607">
        <v>58.909597210368702</v>
      </c>
      <c r="N607">
        <v>69.538130787590234</v>
      </c>
      <c r="O607">
        <v>59.681126563804597</v>
      </c>
      <c r="P607">
        <v>41.456722753557742</v>
      </c>
      <c r="Q607">
        <v>25.477243701471679</v>
      </c>
      <c r="R607">
        <v>15.94470491908843</v>
      </c>
      <c r="S607">
        <v>26.31603231804133</v>
      </c>
      <c r="T607">
        <v>44.056200592231193</v>
      </c>
      <c r="U607">
        <v>64.125142586403186</v>
      </c>
      <c r="V607">
        <v>84.591628001171799</v>
      </c>
      <c r="W607" t="s">
        <v>152</v>
      </c>
      <c r="X607" t="s">
        <v>310</v>
      </c>
      <c r="Y607" t="s">
        <v>154</v>
      </c>
      <c r="Z607" t="s">
        <v>155</v>
      </c>
      <c r="AA607" t="s">
        <v>156</v>
      </c>
      <c r="AB607" t="s">
        <v>157</v>
      </c>
      <c r="AC607" t="s">
        <v>311</v>
      </c>
      <c r="AD607" t="s">
        <v>159</v>
      </c>
      <c r="AE607" t="s">
        <v>160</v>
      </c>
      <c r="AF607" t="s">
        <v>162</v>
      </c>
      <c r="AG607" t="s">
        <v>163</v>
      </c>
      <c r="AH607" t="s">
        <v>164</v>
      </c>
      <c r="AI607" t="s">
        <v>312</v>
      </c>
      <c r="AJ607" t="s">
        <v>165</v>
      </c>
      <c r="AK607" t="s">
        <v>166</v>
      </c>
      <c r="AL607" t="s">
        <v>167</v>
      </c>
      <c r="AM607" t="s">
        <v>168</v>
      </c>
      <c r="AN607" t="s">
        <v>169</v>
      </c>
      <c r="AO607" t="s">
        <v>170</v>
      </c>
      <c r="AP607">
        <v>57.848648383308479</v>
      </c>
      <c r="AQ607">
        <v>70.349823106498619</v>
      </c>
      <c r="AR607">
        <v>42.467858649108649</v>
      </c>
      <c r="AS607">
        <v>43.147560774555913</v>
      </c>
      <c r="AT607">
        <v>41.418319973652324</v>
      </c>
      <c r="AU607">
        <v>48.444760517452877</v>
      </c>
      <c r="AV607">
        <v>40.691625721081103</v>
      </c>
      <c r="AW607">
        <v>60.606842286935979</v>
      </c>
      <c r="AX607">
        <v>31.51317129960151</v>
      </c>
      <c r="AY607">
        <v>28.907558847129199</v>
      </c>
      <c r="AZ607">
        <v>39.235944956937203</v>
      </c>
      <c r="BA607">
        <v>37.554224755240362</v>
      </c>
      <c r="BB607">
        <v>62.605864458257777</v>
      </c>
      <c r="BC607">
        <v>28.596839988164842</v>
      </c>
      <c r="BD607">
        <v>54.137982131896102</v>
      </c>
      <c r="BE607">
        <v>41.767620058557902</v>
      </c>
      <c r="BF607">
        <v>42.005615168717704</v>
      </c>
      <c r="BG607">
        <v>45.11066128271208</v>
      </c>
      <c r="BH607">
        <v>57.895952027747512</v>
      </c>
      <c r="BI607">
        <v>2473.7998399999979</v>
      </c>
      <c r="BJ607">
        <v>4564.8529189999917</v>
      </c>
      <c r="BK607">
        <v>7558.337066999994</v>
      </c>
      <c r="BL607">
        <v>10890.587649999999</v>
      </c>
      <c r="BM607">
        <v>9691.1993409999959</v>
      </c>
      <c r="BN607">
        <v>1373.7916530000009</v>
      </c>
      <c r="BO607">
        <v>1622.6598200000001</v>
      </c>
      <c r="BP607">
        <v>1391.180162000001</v>
      </c>
      <c r="BQ607">
        <v>968.80716199999858</v>
      </c>
      <c r="BR607">
        <v>593.36281399999962</v>
      </c>
      <c r="BS607">
        <v>1982.7696080000001</v>
      </c>
      <c r="BT607">
        <v>3271.9410839999991</v>
      </c>
      <c r="BU607">
        <v>5480.1838510000016</v>
      </c>
      <c r="BV607">
        <v>7973.4345219999941</v>
      </c>
      <c r="BW607">
        <v>10520.64614099999</v>
      </c>
      <c r="BX607">
        <v>1833.769471000001</v>
      </c>
      <c r="BY607">
        <v>4041.9567920000031</v>
      </c>
      <c r="BZ607">
        <v>4083.11517</v>
      </c>
      <c r="CA607">
        <v>1127.0559079999989</v>
      </c>
      <c r="CB607">
        <v>1939.176457999999</v>
      </c>
      <c r="CC607">
        <v>1773.0556029999991</v>
      </c>
      <c r="CD607">
        <v>1319.7813020000001</v>
      </c>
      <c r="CE607">
        <v>3466.1479169999998</v>
      </c>
      <c r="CF607">
        <v>695.3349169999999</v>
      </c>
      <c r="CG607">
        <v>454.12144099999989</v>
      </c>
      <c r="CH607">
        <v>472.3508259999993</v>
      </c>
      <c r="CI607">
        <v>2602.0983559999968</v>
      </c>
      <c r="CJ607">
        <v>1018.837891999999</v>
      </c>
      <c r="CK607">
        <v>520.39038600000003</v>
      </c>
      <c r="CL607">
        <v>2715.1030009999999</v>
      </c>
      <c r="CM607">
        <v>1188.1915640000011</v>
      </c>
      <c r="CN607">
        <v>2035.5255619999989</v>
      </c>
      <c r="CO607">
        <v>1241.8155819999999</v>
      </c>
      <c r="CP607">
        <v>2650.9486689999999</v>
      </c>
    </row>
    <row r="608">
      <c r="A608" t="s">
        <v>405</v>
      </c>
      <c r="B608">
        <v>2014</v>
      </c>
      <c r="C608" t="s">
        <v>414</v>
      </c>
      <c r="D608">
        <v>155</v>
      </c>
      <c r="E608" t="s">
        <v>62</v>
      </c>
      <c r="F608" t="s">
        <v>196</v>
      </c>
      <c r="G608" t="s">
        <v>214</v>
      </c>
      <c r="H608">
        <v>0.60390118929535219</v>
      </c>
      <c r="I608">
        <v>1.2833883024693189</v>
      </c>
      <c r="J608">
        <v>1.324113243662298</v>
      </c>
      <c r="K608">
        <v>0.99585872708260348</v>
      </c>
      <c r="L608">
        <v>0.6690632495082518</v>
      </c>
      <c r="M608">
        <v>0.79447317109491433</v>
      </c>
      <c r="N608">
        <v>0.57177606462346431</v>
      </c>
      <c r="O608">
        <v>0.19354772674678439</v>
      </c>
      <c r="P608">
        <v>0.58150039602688053</v>
      </c>
      <c r="Q608">
        <v>0.43055513270322321</v>
      </c>
      <c r="R608">
        <v>0.52753265724872356</v>
      </c>
      <c r="S608">
        <v>1.0223413316442811</v>
      </c>
      <c r="T608">
        <v>1.509048899628556</v>
      </c>
      <c r="U608">
        <v>1.130141239376417</v>
      </c>
      <c r="V608">
        <v>1.119389158503906</v>
      </c>
      <c r="W608" t="s">
        <v>152</v>
      </c>
      <c r="X608" t="s">
        <v>310</v>
      </c>
      <c r="Y608" t="s">
        <v>154</v>
      </c>
      <c r="Z608" t="s">
        <v>155</v>
      </c>
      <c r="AA608" t="s">
        <v>156</v>
      </c>
      <c r="AB608" t="s">
        <v>157</v>
      </c>
      <c r="AC608" t="s">
        <v>311</v>
      </c>
      <c r="AD608" t="s">
        <v>159</v>
      </c>
      <c r="AE608" t="s">
        <v>160</v>
      </c>
      <c r="AF608" t="s">
        <v>162</v>
      </c>
      <c r="AG608" t="s">
        <v>163</v>
      </c>
      <c r="AH608" t="s">
        <v>164</v>
      </c>
      <c r="AI608" t="s">
        <v>312</v>
      </c>
      <c r="AJ608" t="s">
        <v>165</v>
      </c>
      <c r="AK608" t="s">
        <v>166</v>
      </c>
      <c r="AL608" t="s">
        <v>167</v>
      </c>
      <c r="AM608" t="s">
        <v>168</v>
      </c>
      <c r="AN608" t="s">
        <v>169</v>
      </c>
      <c r="AO608" t="s">
        <v>170</v>
      </c>
      <c r="AP608">
        <v>0</v>
      </c>
      <c r="AQ608">
        <v>0.23564852822933949</v>
      </c>
      <c r="AR608">
        <v>0.25045847409494659</v>
      </c>
      <c r="AS608">
        <v>0.85862315327412397</v>
      </c>
      <c r="AT608">
        <v>0.21103404961946631</v>
      </c>
      <c r="AU608">
        <v>0.22003239870316191</v>
      </c>
      <c r="AV608">
        <v>0.29192088858958271</v>
      </c>
      <c r="AW608">
        <v>0.41607306348376188</v>
      </c>
      <c r="AX608">
        <v>0.46859074089515201</v>
      </c>
      <c r="AY608">
        <v>4.1237578904679557</v>
      </c>
      <c r="AZ608">
        <v>0.15025708407755309</v>
      </c>
      <c r="BA608">
        <v>0.1424485856753448</v>
      </c>
      <c r="BB608">
        <v>0.76519021542150323</v>
      </c>
      <c r="BC608">
        <v>0.1292329031595274</v>
      </c>
      <c r="BD608">
        <v>2.9450129655408901</v>
      </c>
      <c r="BE608">
        <v>1.3145024569004959</v>
      </c>
      <c r="BF608">
        <v>0.75107989947119325</v>
      </c>
      <c r="BG608">
        <v>10.38299044093325</v>
      </c>
      <c r="BH608">
        <v>0</v>
      </c>
      <c r="BI608">
        <v>89.164362999999994</v>
      </c>
      <c r="BJ608">
        <v>189.56629199999989</v>
      </c>
      <c r="BK608">
        <v>195.53347600000001</v>
      </c>
      <c r="BL608">
        <v>147.08404400000001</v>
      </c>
      <c r="BM608">
        <v>98.814184000000012</v>
      </c>
      <c r="BN608">
        <v>18.527381999999999</v>
      </c>
      <c r="BO608">
        <v>13.342292</v>
      </c>
      <c r="BP608">
        <v>4.5116399999999999</v>
      </c>
      <c r="BQ608">
        <v>13.589153</v>
      </c>
      <c r="BR608">
        <v>10.027592</v>
      </c>
      <c r="BS608">
        <v>65.60019299999999</v>
      </c>
      <c r="BT608">
        <v>127.11037</v>
      </c>
      <c r="BU608">
        <v>187.711725</v>
      </c>
      <c r="BV608">
        <v>140.523776</v>
      </c>
      <c r="BW608">
        <v>139.21823599999999</v>
      </c>
      <c r="BX608">
        <v>0</v>
      </c>
      <c r="BY608">
        <v>13.539211999999999</v>
      </c>
      <c r="BZ608">
        <v>24.080583000000001</v>
      </c>
      <c r="CA608">
        <v>22.428065</v>
      </c>
      <c r="CB608">
        <v>9.8804649999999992</v>
      </c>
      <c r="CC608">
        <v>8.0530830000000009</v>
      </c>
      <c r="CD608">
        <v>9.4680839999999993</v>
      </c>
      <c r="CE608">
        <v>23.795511000000001</v>
      </c>
      <c r="CF608">
        <v>10.339407</v>
      </c>
      <c r="CG608">
        <v>64.781910000000011</v>
      </c>
      <c r="CH608">
        <v>1.8089040000000001</v>
      </c>
      <c r="CI608">
        <v>9.8701340000000002</v>
      </c>
      <c r="CJ608">
        <v>12.452584</v>
      </c>
      <c r="CK608">
        <v>2.3517130000000002</v>
      </c>
      <c r="CL608">
        <v>147.69692599999999</v>
      </c>
      <c r="CM608">
        <v>37.394534999999998</v>
      </c>
      <c r="CN608">
        <v>36.396141999999998</v>
      </c>
      <c r="CO608">
        <v>285.82510100000002</v>
      </c>
      <c r="CP608">
        <v>0</v>
      </c>
    </row>
    <row r="609">
      <c r="A609" t="s">
        <v>405</v>
      </c>
      <c r="B609">
        <v>2014</v>
      </c>
      <c r="C609" t="s">
        <v>414</v>
      </c>
      <c r="D609">
        <v>156</v>
      </c>
      <c r="E609" t="s">
        <v>62</v>
      </c>
      <c r="F609" t="s">
        <v>197</v>
      </c>
      <c r="G609" t="s">
        <v>214</v>
      </c>
      <c r="H609">
        <v>0.052561330179307003</v>
      </c>
      <c r="I609">
        <v>0.035954721296623901</v>
      </c>
      <c r="J609">
        <v>0.32458093600988353</v>
      </c>
      <c r="K609">
        <v>0.40564854749480339</v>
      </c>
      <c r="L609">
        <v>0.43963478304700032</v>
      </c>
      <c r="M609">
        <v>1.5392624115731639</v>
      </c>
      <c r="N609">
        <v>2.1129151770100218</v>
      </c>
      <c r="O609">
        <v>0.79439410581990322</v>
      </c>
      <c r="P609">
        <v>0</v>
      </c>
      <c r="Q609">
        <v>0</v>
      </c>
      <c r="R609">
        <v>0.053759215271902201</v>
      </c>
      <c r="S609">
        <v>0.025489627396383201</v>
      </c>
      <c r="T609">
        <v>0.1006583926919262</v>
      </c>
      <c r="U609">
        <v>0.2475297234829717</v>
      </c>
      <c r="V609">
        <v>0.23296067620702279</v>
      </c>
      <c r="W609" t="s">
        <v>152</v>
      </c>
      <c r="X609" t="s">
        <v>310</v>
      </c>
      <c r="Y609" t="s">
        <v>154</v>
      </c>
      <c r="Z609" t="s">
        <v>155</v>
      </c>
      <c r="AA609" t="s">
        <v>156</v>
      </c>
      <c r="AB609" t="s">
        <v>157</v>
      </c>
      <c r="AC609" t="s">
        <v>311</v>
      </c>
      <c r="AD609" t="s">
        <v>159</v>
      </c>
      <c r="AE609" t="s">
        <v>160</v>
      </c>
      <c r="AF609" t="s">
        <v>162</v>
      </c>
      <c r="AG609" t="s">
        <v>163</v>
      </c>
      <c r="AH609" t="s">
        <v>164</v>
      </c>
      <c r="AI609" t="s">
        <v>312</v>
      </c>
      <c r="AJ609" t="s">
        <v>165</v>
      </c>
      <c r="AK609" t="s">
        <v>166</v>
      </c>
      <c r="AL609" t="s">
        <v>167</v>
      </c>
      <c r="AM609" t="s">
        <v>168</v>
      </c>
      <c r="AN609" t="s">
        <v>169</v>
      </c>
      <c r="AO609" t="s">
        <v>170</v>
      </c>
      <c r="AP609">
        <v>0</v>
      </c>
      <c r="AQ609">
        <v>0</v>
      </c>
      <c r="AR609">
        <v>0</v>
      </c>
      <c r="AS609">
        <v>0.21687790189154121</v>
      </c>
      <c r="AT609">
        <v>0</v>
      </c>
      <c r="AU609">
        <v>0.010545107277534599</v>
      </c>
      <c r="AV609">
        <v>0</v>
      </c>
      <c r="AW609">
        <v>0.16584924651127281</v>
      </c>
      <c r="AX609">
        <v>0</v>
      </c>
      <c r="AY609">
        <v>0.1033724582180796</v>
      </c>
      <c r="AZ609">
        <v>0</v>
      </c>
      <c r="BA609">
        <v>0.3546822334434398</v>
      </c>
      <c r="BB609">
        <v>6.1998976881987158</v>
      </c>
      <c r="BC609">
        <v>0.20388478344957231</v>
      </c>
      <c r="BD609">
        <v>0.21282366781855</v>
      </c>
      <c r="BE609">
        <v>0</v>
      </c>
      <c r="BF609">
        <v>0.13357234043176311</v>
      </c>
      <c r="BG609">
        <v>0.81214540106763855</v>
      </c>
      <c r="BH609">
        <v>0</v>
      </c>
      <c r="BI609">
        <v>7.7605370000000002</v>
      </c>
      <c r="BJ609">
        <v>5.3107879999999996</v>
      </c>
      <c r="BK609">
        <v>47.931277000000009</v>
      </c>
      <c r="BL609">
        <v>59.912542999999999</v>
      </c>
      <c r="BM609">
        <v>64.929813999999993</v>
      </c>
      <c r="BN609">
        <v>35.896118000000001</v>
      </c>
      <c r="BO609">
        <v>49.304496999999998</v>
      </c>
      <c r="BP609">
        <v>18.517500999999999</v>
      </c>
      <c r="BQ609">
        <v>0</v>
      </c>
      <c r="BR609">
        <v>0</v>
      </c>
      <c r="BS609">
        <v>6.6851120000000002</v>
      </c>
      <c r="BT609">
        <v>3.1691919999999998</v>
      </c>
      <c r="BU609">
        <v>12.520973</v>
      </c>
      <c r="BV609">
        <v>30.778286999999999</v>
      </c>
      <c r="BW609">
        <v>28.973279000000009</v>
      </c>
      <c r="BX609">
        <v>0</v>
      </c>
      <c r="BY609">
        <v>0</v>
      </c>
      <c r="BZ609">
        <v>0</v>
      </c>
      <c r="CA609">
        <v>5.6650600000000004</v>
      </c>
      <c r="CB609">
        <v>0</v>
      </c>
      <c r="CC609">
        <v>0.38594600000000001</v>
      </c>
      <c r="CD609">
        <v>0</v>
      </c>
      <c r="CE609">
        <v>9.4850349999999999</v>
      </c>
      <c r="CF609">
        <v>0</v>
      </c>
      <c r="CG609">
        <v>1.623923</v>
      </c>
      <c r="CH609">
        <v>0</v>
      </c>
      <c r="CI609">
        <v>24.575612</v>
      </c>
      <c r="CJ609">
        <v>100.89615000000001</v>
      </c>
      <c r="CK609">
        <v>3.7101890000000002</v>
      </c>
      <c r="CL609">
        <v>10.673434</v>
      </c>
      <c r="CM609">
        <v>0</v>
      </c>
      <c r="CN609">
        <v>6.4727040000000002</v>
      </c>
      <c r="CO609">
        <v>22.356905999999999</v>
      </c>
      <c r="CP609">
        <v>0</v>
      </c>
    </row>
    <row r="610">
      <c r="A610" t="s">
        <v>405</v>
      </c>
      <c r="B610">
        <v>2014</v>
      </c>
      <c r="C610" t="s">
        <v>414</v>
      </c>
      <c r="D610">
        <v>157</v>
      </c>
      <c r="E610" t="s">
        <v>62</v>
      </c>
      <c r="F610" t="s">
        <v>198</v>
      </c>
      <c r="G610" t="s">
        <v>214</v>
      </c>
      <c r="H610">
        <v>0</v>
      </c>
      <c r="I610">
        <v>0.0106322510672809</v>
      </c>
      <c r="J610">
        <v>0</v>
      </c>
      <c r="K610">
        <v>0.0718562054456163</v>
      </c>
      <c r="L610">
        <v>0.086411645667424902</v>
      </c>
      <c r="M610">
        <v>0.036892262923050798</v>
      </c>
      <c r="N610">
        <v>0.33365930126776849</v>
      </c>
      <c r="O610">
        <v>0</v>
      </c>
      <c r="P610">
        <v>0.16387702527516579</v>
      </c>
      <c r="Q610">
        <v>0</v>
      </c>
      <c r="R610">
        <v>0</v>
      </c>
      <c r="S610">
        <v>0.0126311588849968</v>
      </c>
      <c r="T610">
        <v>0</v>
      </c>
      <c r="U610">
        <v>0.019267859563480701</v>
      </c>
      <c r="V610">
        <v>0.068371374347222499</v>
      </c>
      <c r="W610" t="s">
        <v>152</v>
      </c>
      <c r="X610" t="s">
        <v>310</v>
      </c>
      <c r="Y610" t="s">
        <v>154</v>
      </c>
      <c r="Z610" t="s">
        <v>155</v>
      </c>
      <c r="AA610" t="s">
        <v>156</v>
      </c>
      <c r="AB610" t="s">
        <v>157</v>
      </c>
      <c r="AC610" t="s">
        <v>311</v>
      </c>
      <c r="AD610" t="s">
        <v>159</v>
      </c>
      <c r="AE610" t="s">
        <v>160</v>
      </c>
      <c r="AF610" t="s">
        <v>162</v>
      </c>
      <c r="AG610" t="s">
        <v>163</v>
      </c>
      <c r="AH610" t="s">
        <v>164</v>
      </c>
      <c r="AI610" t="s">
        <v>312</v>
      </c>
      <c r="AJ610" t="s">
        <v>165</v>
      </c>
      <c r="AK610" t="s">
        <v>166</v>
      </c>
      <c r="AL610" t="s">
        <v>167</v>
      </c>
      <c r="AM610" t="s">
        <v>168</v>
      </c>
      <c r="AN610" t="s">
        <v>169</v>
      </c>
      <c r="AO610" t="s">
        <v>170</v>
      </c>
      <c r="AP610">
        <v>0</v>
      </c>
      <c r="AQ610">
        <v>0</v>
      </c>
      <c r="AR610">
        <v>0</v>
      </c>
      <c r="AS610">
        <v>0.052299753106246398</v>
      </c>
      <c r="AT610">
        <v>0</v>
      </c>
      <c r="AU610">
        <v>0</v>
      </c>
      <c r="AV610">
        <v>0</v>
      </c>
      <c r="AW610">
        <v>0</v>
      </c>
      <c r="AX610">
        <v>0</v>
      </c>
      <c r="AY610">
        <v>0</v>
      </c>
      <c r="AZ610">
        <v>0</v>
      </c>
      <c r="BA610">
        <v>0.055270772971736</v>
      </c>
      <c r="BB610">
        <v>1.2135857074082199</v>
      </c>
      <c r="BC610">
        <v>0</v>
      </c>
      <c r="BD610">
        <v>0</v>
      </c>
      <c r="BE610">
        <v>0</v>
      </c>
      <c r="BF610">
        <v>0</v>
      </c>
      <c r="BG610">
        <v>0</v>
      </c>
      <c r="BH610">
        <v>0</v>
      </c>
      <c r="BI610">
        <v>0</v>
      </c>
      <c r="BJ610">
        <v>1.570465</v>
      </c>
      <c r="BK610">
        <v>0</v>
      </c>
      <c r="BL610">
        <v>10.612852</v>
      </c>
      <c r="BM610">
        <v>12.762166000000001</v>
      </c>
      <c r="BN610">
        <v>0.86033999999999999</v>
      </c>
      <c r="BO610">
        <v>7.7858799999999997</v>
      </c>
      <c r="BP610">
        <v>0</v>
      </c>
      <c r="BQ610">
        <v>3.8296619999999999</v>
      </c>
      <c r="BR610">
        <v>0</v>
      </c>
      <c r="BS610">
        <v>0</v>
      </c>
      <c r="BT610">
        <v>1.570465</v>
      </c>
      <c r="BU610">
        <v>0</v>
      </c>
      <c r="BV610">
        <v>2.3957999999999999</v>
      </c>
      <c r="BW610">
        <v>8.5033360000000009</v>
      </c>
      <c r="BX610">
        <v>0</v>
      </c>
      <c r="BY610">
        <v>0</v>
      </c>
      <c r="BZ610">
        <v>0</v>
      </c>
      <c r="CA610">
        <v>1.36612</v>
      </c>
      <c r="CB610">
        <v>0</v>
      </c>
      <c r="CC610">
        <v>0</v>
      </c>
      <c r="CD610">
        <v>0</v>
      </c>
      <c r="CE610">
        <v>0</v>
      </c>
      <c r="CF610">
        <v>0</v>
      </c>
      <c r="CG610">
        <v>0</v>
      </c>
      <c r="CH610">
        <v>0</v>
      </c>
      <c r="CI610">
        <v>3.8296619999999999</v>
      </c>
      <c r="CJ610">
        <v>19.749701000000002</v>
      </c>
      <c r="CK610">
        <v>0</v>
      </c>
      <c r="CL610">
        <v>0</v>
      </c>
      <c r="CM610">
        <v>0</v>
      </c>
      <c r="CN610">
        <v>0</v>
      </c>
      <c r="CO610">
        <v>0</v>
      </c>
      <c r="CP610">
        <v>0</v>
      </c>
    </row>
    <row r="611">
      <c r="A611" t="s">
        <v>405</v>
      </c>
      <c r="B611">
        <v>2014</v>
      </c>
      <c r="C611" t="s">
        <v>414</v>
      </c>
      <c r="D611">
        <v>158</v>
      </c>
      <c r="E611" t="s">
        <v>62</v>
      </c>
      <c r="F611" t="s">
        <v>199</v>
      </c>
      <c r="G611" t="s">
        <v>214</v>
      </c>
      <c r="H611">
        <v>0.1032712546619252</v>
      </c>
      <c r="I611">
        <v>0.033868993410739297</v>
      </c>
      <c r="J611">
        <v>0</v>
      </c>
      <c r="K611">
        <v>0.1055507223735165</v>
      </c>
      <c r="L611">
        <v>0</v>
      </c>
      <c r="M611">
        <v>0</v>
      </c>
      <c r="N611">
        <v>0</v>
      </c>
      <c r="O611">
        <v>0</v>
      </c>
      <c r="P611">
        <v>0</v>
      </c>
      <c r="Q611">
        <v>0</v>
      </c>
      <c r="R611">
        <v>0.0064110227969259997</v>
      </c>
      <c r="S611">
        <v>0.15646095902909049</v>
      </c>
      <c r="T611">
        <v>0</v>
      </c>
      <c r="U611">
        <v>0.12537528983919849</v>
      </c>
      <c r="V611">
        <v>0</v>
      </c>
      <c r="W611" t="s">
        <v>152</v>
      </c>
      <c r="X611" t="s">
        <v>310</v>
      </c>
      <c r="Y611" t="s">
        <v>154</v>
      </c>
      <c r="Z611" t="s">
        <v>155</v>
      </c>
      <c r="AA611" t="s">
        <v>156</v>
      </c>
      <c r="AB611" t="s">
        <v>157</v>
      </c>
      <c r="AC611" t="s">
        <v>311</v>
      </c>
      <c r="AD611" t="s">
        <v>159</v>
      </c>
      <c r="AE611" t="s">
        <v>160</v>
      </c>
      <c r="AF611" t="s">
        <v>162</v>
      </c>
      <c r="AG611" t="s">
        <v>163</v>
      </c>
      <c r="AH611" t="s">
        <v>164</v>
      </c>
      <c r="AI611" t="s">
        <v>312</v>
      </c>
      <c r="AJ611" t="s">
        <v>165</v>
      </c>
      <c r="AK611" t="s">
        <v>166</v>
      </c>
      <c r="AL611" t="s">
        <v>167</v>
      </c>
      <c r="AM611" t="s">
        <v>168</v>
      </c>
      <c r="AN611" t="s">
        <v>169</v>
      </c>
      <c r="AO611" t="s">
        <v>170</v>
      </c>
      <c r="AP611">
        <v>0.098642231227172805</v>
      </c>
      <c r="AQ611">
        <v>0</v>
      </c>
      <c r="AR611">
        <v>0.1502973443510186</v>
      </c>
      <c r="AS611">
        <v>0</v>
      </c>
      <c r="AT611">
        <v>0.1205908854968379</v>
      </c>
      <c r="AU611">
        <v>0</v>
      </c>
      <c r="AV611">
        <v>0.31525067343420993</v>
      </c>
      <c r="AW611">
        <v>0</v>
      </c>
      <c r="AX611">
        <v>0</v>
      </c>
      <c r="AY611">
        <v>0.1522452508390017</v>
      </c>
      <c r="AZ611">
        <v>0</v>
      </c>
      <c r="BA611">
        <v>0</v>
      </c>
      <c r="BB611">
        <v>0</v>
      </c>
      <c r="BC611">
        <v>0</v>
      </c>
      <c r="BD611">
        <v>0</v>
      </c>
      <c r="BE611">
        <v>0</v>
      </c>
      <c r="BF611">
        <v>0</v>
      </c>
      <c r="BG611">
        <v>0</v>
      </c>
      <c r="BH611">
        <v>0</v>
      </c>
      <c r="BI611">
        <v>15.247719</v>
      </c>
      <c r="BJ611">
        <v>5.0027100000000004</v>
      </c>
      <c r="BK611">
        <v>0</v>
      </c>
      <c r="BL611">
        <v>15.589387</v>
      </c>
      <c r="BM611">
        <v>0</v>
      </c>
      <c r="BN611">
        <v>0</v>
      </c>
      <c r="BO611">
        <v>0</v>
      </c>
      <c r="BP611">
        <v>0</v>
      </c>
      <c r="BQ611">
        <v>0</v>
      </c>
      <c r="BR611">
        <v>0</v>
      </c>
      <c r="BS611">
        <v>0.79722899999999997</v>
      </c>
      <c r="BT611">
        <v>19.453199999999999</v>
      </c>
      <c r="BU611">
        <v>0</v>
      </c>
      <c r="BV611">
        <v>15.589387</v>
      </c>
      <c r="BW611">
        <v>0</v>
      </c>
      <c r="BX611">
        <v>3.126903</v>
      </c>
      <c r="BY611">
        <v>0</v>
      </c>
      <c r="BZ611">
        <v>14.45049</v>
      </c>
      <c r="CA611">
        <v>0</v>
      </c>
      <c r="CB611">
        <v>5.6459799999999998</v>
      </c>
      <c r="CC611">
        <v>0</v>
      </c>
      <c r="CD611">
        <v>10.224755999999999</v>
      </c>
      <c r="CE611">
        <v>0</v>
      </c>
      <c r="CF611">
        <v>0</v>
      </c>
      <c r="CG611">
        <v>2.3916870000000001</v>
      </c>
      <c r="CH611">
        <v>0</v>
      </c>
      <c r="CI611">
        <v>0</v>
      </c>
      <c r="CJ611">
        <v>0</v>
      </c>
      <c r="CK611">
        <v>0</v>
      </c>
      <c r="CL611">
        <v>0</v>
      </c>
      <c r="CM611">
        <v>0</v>
      </c>
      <c r="CN611">
        <v>0</v>
      </c>
      <c r="CO611">
        <v>0</v>
      </c>
      <c r="CP611">
        <v>0</v>
      </c>
    </row>
    <row r="612">
      <c r="A612" t="s">
        <v>405</v>
      </c>
      <c r="B612">
        <v>2014</v>
      </c>
      <c r="C612" t="s">
        <v>414</v>
      </c>
      <c r="D612">
        <v>159</v>
      </c>
      <c r="E612" t="s">
        <v>62</v>
      </c>
      <c r="F612" t="s">
        <v>200</v>
      </c>
      <c r="G612" t="s">
        <v>214</v>
      </c>
      <c r="H612">
        <v>0.55002863949296332</v>
      </c>
      <c r="I612">
        <v>0.32828950580664712</v>
      </c>
      <c r="J612">
        <v>0.91866446174135763</v>
      </c>
      <c r="K612">
        <v>0.94494007204597685</v>
      </c>
      <c r="L612">
        <v>0.039323524439419798</v>
      </c>
      <c r="M612">
        <v>0.41721832947328419</v>
      </c>
      <c r="N612">
        <v>0.055933148651363597</v>
      </c>
      <c r="O612">
        <v>0</v>
      </c>
      <c r="P612">
        <v>0</v>
      </c>
      <c r="Q612">
        <v>0</v>
      </c>
      <c r="R612">
        <v>0.52839435035921234</v>
      </c>
      <c r="S612">
        <v>0.36950091839233801</v>
      </c>
      <c r="T612">
        <v>1.0927188442375311</v>
      </c>
      <c r="U612">
        <v>0.66516159285738075</v>
      </c>
      <c r="V612">
        <v>0.55815797664829525</v>
      </c>
      <c r="W612" t="s">
        <v>152</v>
      </c>
      <c r="X612" t="s">
        <v>310</v>
      </c>
      <c r="Y612" t="s">
        <v>154</v>
      </c>
      <c r="Z612" t="s">
        <v>155</v>
      </c>
      <c r="AA612" t="s">
        <v>156</v>
      </c>
      <c r="AB612" t="s">
        <v>157</v>
      </c>
      <c r="AC612" t="s">
        <v>311</v>
      </c>
      <c r="AD612" t="s">
        <v>159</v>
      </c>
      <c r="AE612" t="s">
        <v>160</v>
      </c>
      <c r="AF612" t="s">
        <v>162</v>
      </c>
      <c r="AG612" t="s">
        <v>163</v>
      </c>
      <c r="AH612" t="s">
        <v>164</v>
      </c>
      <c r="AI612" t="s">
        <v>312</v>
      </c>
      <c r="AJ612" t="s">
        <v>165</v>
      </c>
      <c r="AK612" t="s">
        <v>166</v>
      </c>
      <c r="AL612" t="s">
        <v>167</v>
      </c>
      <c r="AM612" t="s">
        <v>168</v>
      </c>
      <c r="AN612" t="s">
        <v>169</v>
      </c>
      <c r="AO612" t="s">
        <v>170</v>
      </c>
      <c r="AP612">
        <v>0.84303726469285278</v>
      </c>
      <c r="AQ612">
        <v>0.13030089162202321</v>
      </c>
      <c r="AR612">
        <v>1.7696553157168149</v>
      </c>
      <c r="AS612">
        <v>0.021162541592678202</v>
      </c>
      <c r="AT612">
        <v>0.30229973790981818</v>
      </c>
      <c r="AU612">
        <v>1.98159318964182</v>
      </c>
      <c r="AV612">
        <v>0.96676973699128721</v>
      </c>
      <c r="AW612">
        <v>0.21710325889856591</v>
      </c>
      <c r="AX612">
        <v>0.27790551951066572</v>
      </c>
      <c r="AY612">
        <v>0.2813094655345692</v>
      </c>
      <c r="AZ612">
        <v>0.6230829939335194</v>
      </c>
      <c r="BA612">
        <v>0.017543972091813902</v>
      </c>
      <c r="BB612">
        <v>0.1219410945546083</v>
      </c>
      <c r="BC612">
        <v>0.48920123257427112</v>
      </c>
      <c r="BD612">
        <v>0.30148392206516422</v>
      </c>
      <c r="BE612">
        <v>0</v>
      </c>
      <c r="BF612">
        <v>0</v>
      </c>
      <c r="BG612">
        <v>0.89321672079953252</v>
      </c>
      <c r="BH612">
        <v>0.1203409118563623</v>
      </c>
      <c r="BI612">
        <v>81.210228000000001</v>
      </c>
      <c r="BJ612">
        <v>48.49087699999999</v>
      </c>
      <c r="BK612">
        <v>135.66034200000001</v>
      </c>
      <c r="BL612">
        <v>139.56357800000001</v>
      </c>
      <c r="BM612">
        <v>5.8077050000000003</v>
      </c>
      <c r="BN612">
        <v>9.729671999999999</v>
      </c>
      <c r="BO612">
        <v>1.3051900000000001</v>
      </c>
      <c r="BP612">
        <v>0</v>
      </c>
      <c r="BQ612">
        <v>0</v>
      </c>
      <c r="BR612">
        <v>0</v>
      </c>
      <c r="BS612">
        <v>65.707346999999999</v>
      </c>
      <c r="BT612">
        <v>45.941014999999993</v>
      </c>
      <c r="BU612">
        <v>135.924117</v>
      </c>
      <c r="BV612">
        <v>82.707377999999991</v>
      </c>
      <c r="BW612">
        <v>69.418010999999993</v>
      </c>
      <c r="BX612">
        <v>26.723804999999999</v>
      </c>
      <c r="BY612">
        <v>7.4864519999999999</v>
      </c>
      <c r="BZ612">
        <v>170.145298</v>
      </c>
      <c r="CA612">
        <v>0.552786</v>
      </c>
      <c r="CB612">
        <v>14.153460000000001</v>
      </c>
      <c r="CC612">
        <v>72.525385</v>
      </c>
      <c r="CD612">
        <v>31.355951000000001</v>
      </c>
      <c r="CE612">
        <v>12.416288</v>
      </c>
      <c r="CF612">
        <v>6.1319569999999999</v>
      </c>
      <c r="CG612">
        <v>4.4192130000000001</v>
      </c>
      <c r="CH612">
        <v>7.5011259999999993</v>
      </c>
      <c r="CI612">
        <v>1.215606</v>
      </c>
      <c r="CJ612">
        <v>1.98445</v>
      </c>
      <c r="CK612">
        <v>8.9022290000000002</v>
      </c>
      <c r="CL612">
        <v>15.119882</v>
      </c>
      <c r="CM612">
        <v>0</v>
      </c>
      <c r="CN612">
        <v>0</v>
      </c>
      <c r="CO612">
        <v>24.588653999999998</v>
      </c>
      <c r="CP612">
        <v>5.5101880000000003</v>
      </c>
    </row>
    <row r="613">
      <c r="A613" t="s">
        <v>405</v>
      </c>
      <c r="B613">
        <v>2014</v>
      </c>
      <c r="C613" t="s">
        <v>414</v>
      </c>
      <c r="D613">
        <v>160</v>
      </c>
      <c r="E613" t="s">
        <v>62</v>
      </c>
      <c r="F613" t="s">
        <v>201</v>
      </c>
      <c r="G613" t="s">
        <v>214</v>
      </c>
      <c r="H613">
        <v>0.29273755952708552</v>
      </c>
      <c r="I613">
        <v>0.0220064879923942</v>
      </c>
      <c r="J613">
        <v>0.29959985365797309</v>
      </c>
      <c r="K613">
        <v>0.031248947969908899</v>
      </c>
      <c r="L613">
        <v>0</v>
      </c>
      <c r="M613">
        <v>0</v>
      </c>
      <c r="N613">
        <v>0</v>
      </c>
      <c r="O613">
        <v>0</v>
      </c>
      <c r="P613">
        <v>0</v>
      </c>
      <c r="Q613">
        <v>0</v>
      </c>
      <c r="R613">
        <v>0.32208918251677288</v>
      </c>
      <c r="S613">
        <v>0.0318701334880582</v>
      </c>
      <c r="T613">
        <v>0.12852858391700231</v>
      </c>
      <c r="U613">
        <v>0.24699456145820639</v>
      </c>
      <c r="V613">
        <v>0.037109764570380198</v>
      </c>
      <c r="W613" t="s">
        <v>152</v>
      </c>
      <c r="X613" t="s">
        <v>310</v>
      </c>
      <c r="Y613" t="s">
        <v>154</v>
      </c>
      <c r="Z613" t="s">
        <v>155</v>
      </c>
      <c r="AA613" t="s">
        <v>156</v>
      </c>
      <c r="AB613" t="s">
        <v>157</v>
      </c>
      <c r="AC613" t="s">
        <v>311</v>
      </c>
      <c r="AD613" t="s">
        <v>159</v>
      </c>
      <c r="AE613" t="s">
        <v>160</v>
      </c>
      <c r="AF613" t="s">
        <v>162</v>
      </c>
      <c r="AG613" t="s">
        <v>163</v>
      </c>
      <c r="AH613" t="s">
        <v>164</v>
      </c>
      <c r="AI613" t="s">
        <v>312</v>
      </c>
      <c r="AJ613" t="s">
        <v>165</v>
      </c>
      <c r="AK613" t="s">
        <v>166</v>
      </c>
      <c r="AL613" t="s">
        <v>167</v>
      </c>
      <c r="AM613" t="s">
        <v>168</v>
      </c>
      <c r="AN613" t="s">
        <v>169</v>
      </c>
      <c r="AO613" t="s">
        <v>170</v>
      </c>
      <c r="AP613">
        <v>0</v>
      </c>
      <c r="AQ613">
        <v>0.26998817210330711</v>
      </c>
      <c r="AR613">
        <v>0.36589575515550538</v>
      </c>
      <c r="AS613">
        <v>0</v>
      </c>
      <c r="AT613">
        <v>0</v>
      </c>
      <c r="AU613">
        <v>0</v>
      </c>
      <c r="AV613">
        <v>0.14230045850233289</v>
      </c>
      <c r="AW613">
        <v>0</v>
      </c>
      <c r="AX613">
        <v>0</v>
      </c>
      <c r="AY613">
        <v>0</v>
      </c>
      <c r="AZ613">
        <v>0</v>
      </c>
      <c r="BA613">
        <v>0</v>
      </c>
      <c r="BB613">
        <v>0</v>
      </c>
      <c r="BC613">
        <v>0.058806883020346097</v>
      </c>
      <c r="BD613">
        <v>0</v>
      </c>
      <c r="BE613">
        <v>0</v>
      </c>
      <c r="BF613">
        <v>0.17162814504238411</v>
      </c>
      <c r="BG613">
        <v>0.20438723742017681</v>
      </c>
      <c r="BH613">
        <v>0.54620509332061362</v>
      </c>
      <c r="BI613">
        <v>43.221902</v>
      </c>
      <c r="BJ613">
        <v>3.2505269999999999</v>
      </c>
      <c r="BK613">
        <v>44.242289</v>
      </c>
      <c r="BL613">
        <v>4.615335</v>
      </c>
      <c r="BM613">
        <v>0</v>
      </c>
      <c r="BN613">
        <v>0</v>
      </c>
      <c r="BO613">
        <v>0</v>
      </c>
      <c r="BP613">
        <v>0</v>
      </c>
      <c r="BQ613">
        <v>0</v>
      </c>
      <c r="BR613">
        <v>0</v>
      </c>
      <c r="BS613">
        <v>40.052709999999998</v>
      </c>
      <c r="BT613">
        <v>3.9624969999999999</v>
      </c>
      <c r="BU613">
        <v>15.987767</v>
      </c>
      <c r="BV613">
        <v>30.711743999999999</v>
      </c>
      <c r="BW613">
        <v>4.615335</v>
      </c>
      <c r="BX613">
        <v>0</v>
      </c>
      <c r="BY613">
        <v>15.5122</v>
      </c>
      <c r="BZ613">
        <v>35.179417000000001</v>
      </c>
      <c r="CA613">
        <v>0</v>
      </c>
      <c r="CB613">
        <v>0</v>
      </c>
      <c r="CC613">
        <v>0</v>
      </c>
      <c r="CD613">
        <v>4.615335</v>
      </c>
      <c r="CE613">
        <v>0</v>
      </c>
      <c r="CF613">
        <v>0</v>
      </c>
      <c r="CG613">
        <v>0</v>
      </c>
      <c r="CH613">
        <v>0</v>
      </c>
      <c r="CI613">
        <v>0</v>
      </c>
      <c r="CJ613">
        <v>0</v>
      </c>
      <c r="CK613">
        <v>1.0701369999999999</v>
      </c>
      <c r="CL613">
        <v>0</v>
      </c>
      <c r="CM613">
        <v>0</v>
      </c>
      <c r="CN613">
        <v>8.3168279999999992</v>
      </c>
      <c r="CO613">
        <v>5.6264139999999996</v>
      </c>
      <c r="CP613">
        <v>25.009722</v>
      </c>
    </row>
    <row r="614">
      <c r="A614" t="s">
        <v>405</v>
      </c>
      <c r="B614">
        <v>2014</v>
      </c>
      <c r="C614" t="s">
        <v>414</v>
      </c>
      <c r="D614">
        <v>161</v>
      </c>
      <c r="E614" t="s">
        <v>62</v>
      </c>
      <c r="F614" t="s">
        <v>319</v>
      </c>
      <c r="G614" t="s">
        <v>214</v>
      </c>
      <c r="H614">
        <v>80.432336446503442</v>
      </c>
      <c r="I614">
        <v>65.16143193603898</v>
      </c>
      <c r="J614">
        <v>44.018143288358893</v>
      </c>
      <c r="K614">
        <v>19.99682536847822</v>
      </c>
      <c r="L614">
        <v>2.498935811125282</v>
      </c>
      <c r="M614">
        <v>27.1655972204954</v>
      </c>
      <c r="N614">
        <v>3.7261059248100601</v>
      </c>
      <c r="O614">
        <v>0.30755308806823561</v>
      </c>
      <c r="P614">
        <v>0.040268181591153397</v>
      </c>
      <c r="Q614">
        <v>0</v>
      </c>
      <c r="R614">
        <v>81.317694130855372</v>
      </c>
      <c r="S614">
        <v>69.889418139172193</v>
      </c>
      <c r="T614">
        <v>52.067913761220332</v>
      </c>
      <c r="U614">
        <v>31.88439205543407</v>
      </c>
      <c r="V614">
        <v>10.868126116242969</v>
      </c>
      <c r="W614" t="s">
        <v>152</v>
      </c>
      <c r="X614" t="s">
        <v>310</v>
      </c>
      <c r="Y614" t="s">
        <v>154</v>
      </c>
      <c r="Z614" t="s">
        <v>155</v>
      </c>
      <c r="AA614" t="s">
        <v>156</v>
      </c>
      <c r="AB614" t="s">
        <v>157</v>
      </c>
      <c r="AC614" t="s">
        <v>311</v>
      </c>
      <c r="AD614" t="s">
        <v>159</v>
      </c>
      <c r="AE614" t="s">
        <v>160</v>
      </c>
      <c r="AF614" t="s">
        <v>162</v>
      </c>
      <c r="AG614" t="s">
        <v>163</v>
      </c>
      <c r="AH614" t="s">
        <v>164</v>
      </c>
      <c r="AI614" t="s">
        <v>312</v>
      </c>
      <c r="AJ614" t="s">
        <v>165</v>
      </c>
      <c r="AK614" t="s">
        <v>166</v>
      </c>
      <c r="AL614" t="s">
        <v>167</v>
      </c>
      <c r="AM614" t="s">
        <v>168</v>
      </c>
      <c r="AN614" t="s">
        <v>169</v>
      </c>
      <c r="AO614" t="s">
        <v>170</v>
      </c>
      <c r="AP614">
        <v>33.076637391414103</v>
      </c>
      <c r="AQ614">
        <v>26.124097391482231</v>
      </c>
      <c r="AR614">
        <v>52.719040660247693</v>
      </c>
      <c r="AS614">
        <v>55.207795635844228</v>
      </c>
      <c r="AT614">
        <v>56.868942010053182</v>
      </c>
      <c r="AU614">
        <v>46.17459853516948</v>
      </c>
      <c r="AV614">
        <v>52.705113144415407</v>
      </c>
      <c r="AW614">
        <v>35.176607271290187</v>
      </c>
      <c r="AX614">
        <v>67.084359733377624</v>
      </c>
      <c r="AY614">
        <v>65.929540980893776</v>
      </c>
      <c r="AZ614">
        <v>59.719577989596232</v>
      </c>
      <c r="BA614">
        <v>4.2463070796818183</v>
      </c>
      <c r="BB614">
        <v>22.28900018762814</v>
      </c>
      <c r="BC614">
        <v>69.200653735839438</v>
      </c>
      <c r="BD614">
        <v>41.216089765940183</v>
      </c>
      <c r="BE614">
        <v>53.057501766348317</v>
      </c>
      <c r="BF614">
        <v>52.120694950388113</v>
      </c>
      <c r="BG614">
        <v>38.339052221540143</v>
      </c>
      <c r="BH614">
        <v>41.071118063001592</v>
      </c>
      <c r="BI614">
        <v>11875.61503599999</v>
      </c>
      <c r="BJ614">
        <v>9624.8430890000163</v>
      </c>
      <c r="BK614">
        <v>6500.2148459999999</v>
      </c>
      <c r="BL614">
        <v>2953.4449640000012</v>
      </c>
      <c r="BM614">
        <v>369.06869900000009</v>
      </c>
      <c r="BN614">
        <v>633.51087900000005</v>
      </c>
      <c r="BO614">
        <v>86.948013999999972</v>
      </c>
      <c r="BP614">
        <v>7.1691299999999991</v>
      </c>
      <c r="BQ614">
        <v>0.94103199999999998</v>
      </c>
      <c r="BR614">
        <v>0</v>
      </c>
      <c r="BS614">
        <v>10112.087575999991</v>
      </c>
      <c r="BT614">
        <v>8689.5340370000031</v>
      </c>
      <c r="BU614">
        <v>6476.7668640000056</v>
      </c>
      <c r="BV614">
        <v>3964.5621370000008</v>
      </c>
      <c r="BW614">
        <v>1351.666964999999</v>
      </c>
      <c r="BX614">
        <v>1048.510718</v>
      </c>
      <c r="BY614">
        <v>1500.962876999999</v>
      </c>
      <c r="BZ614">
        <v>5068.725420000007</v>
      </c>
      <c r="CA614">
        <v>1442.080876</v>
      </c>
      <c r="CB614">
        <v>2662.5636580000009</v>
      </c>
      <c r="CC614">
        <v>1689.9687349999999</v>
      </c>
      <c r="CD614">
        <v>1709.4235389999999</v>
      </c>
      <c r="CE614">
        <v>2011.774899</v>
      </c>
      <c r="CF614">
        <v>1480.2095689999981</v>
      </c>
      <c r="CG614">
        <v>1035.7158939999999</v>
      </c>
      <c r="CH614">
        <v>718.94769000000031</v>
      </c>
      <c r="CI614">
        <v>294.22278699999998</v>
      </c>
      <c r="CJ614">
        <v>362.72764799999987</v>
      </c>
      <c r="CK614">
        <v>1259.277420999998</v>
      </c>
      <c r="CL614">
        <v>2067.0502410000008</v>
      </c>
      <c r="CM614">
        <v>1509.362417999999</v>
      </c>
      <c r="CN614">
        <v>2525.6863029999981</v>
      </c>
      <c r="CO614">
        <v>1055.405332</v>
      </c>
      <c r="CP614">
        <v>1880.5706090000001</v>
      </c>
    </row>
    <row r="615">
      <c r="A615" t="s">
        <v>405</v>
      </c>
      <c r="B615">
        <v>2014</v>
      </c>
      <c r="C615" t="s">
        <v>414</v>
      </c>
      <c r="D615">
        <v>162</v>
      </c>
      <c r="E615" t="s">
        <v>62</v>
      </c>
      <c r="F615" t="s">
        <v>203</v>
      </c>
      <c r="G615" t="s">
        <v>214</v>
      </c>
      <c r="H615">
        <v>0.36142376605488652</v>
      </c>
      <c r="I615">
        <v>0.3838681644321047</v>
      </c>
      <c r="J615">
        <v>0.37032024120609958</v>
      </c>
      <c r="K615">
        <v>0.1043790700561231</v>
      </c>
      <c r="L615">
        <v>0</v>
      </c>
      <c r="M615">
        <v>0.1101754237993773</v>
      </c>
      <c r="N615">
        <v>0.037727137822171401</v>
      </c>
      <c r="O615">
        <v>0</v>
      </c>
      <c r="P615">
        <v>0</v>
      </c>
      <c r="Q615">
        <v>0</v>
      </c>
      <c r="R615">
        <v>0.42283000439532392</v>
      </c>
      <c r="S615">
        <v>0.41019465790071019</v>
      </c>
      <c r="T615">
        <v>0.2741402869030477</v>
      </c>
      <c r="U615">
        <v>0.31392993783267392</v>
      </c>
      <c r="V615">
        <v>0</v>
      </c>
      <c r="W615" t="s">
        <v>152</v>
      </c>
      <c r="X615" t="s">
        <v>310</v>
      </c>
      <c r="Y615" t="s">
        <v>154</v>
      </c>
      <c r="Z615" t="s">
        <v>155</v>
      </c>
      <c r="AA615" t="s">
        <v>156</v>
      </c>
      <c r="AB615" t="s">
        <v>157</v>
      </c>
      <c r="AC615" t="s">
        <v>311</v>
      </c>
      <c r="AD615" t="s">
        <v>159</v>
      </c>
      <c r="AE615" t="s">
        <v>160</v>
      </c>
      <c r="AF615" t="s">
        <v>162</v>
      </c>
      <c r="AG615" t="s">
        <v>163</v>
      </c>
      <c r="AH615" t="s">
        <v>164</v>
      </c>
      <c r="AI615" t="s">
        <v>312</v>
      </c>
      <c r="AJ615" t="s">
        <v>165</v>
      </c>
      <c r="AK615" t="s">
        <v>166</v>
      </c>
      <c r="AL615" t="s">
        <v>167</v>
      </c>
      <c r="AM615" t="s">
        <v>168</v>
      </c>
      <c r="AN615" t="s">
        <v>169</v>
      </c>
      <c r="AO615" t="s">
        <v>170</v>
      </c>
      <c r="AP615">
        <v>0</v>
      </c>
      <c r="AQ615">
        <v>0</v>
      </c>
      <c r="AR615">
        <v>0</v>
      </c>
      <c r="AS615">
        <v>0</v>
      </c>
      <c r="AT615">
        <v>0.30332222238027412</v>
      </c>
      <c r="AU615">
        <v>2.828379544646781</v>
      </c>
      <c r="AV615">
        <v>1.1258750143861791</v>
      </c>
      <c r="AW615">
        <v>0</v>
      </c>
      <c r="AX615">
        <v>0.1910819148075284</v>
      </c>
      <c r="AY615">
        <v>0.50221510691755122</v>
      </c>
      <c r="AZ615">
        <v>0</v>
      </c>
      <c r="BA615">
        <v>0</v>
      </c>
      <c r="BB615">
        <v>0.2844962024033233</v>
      </c>
      <c r="BC615">
        <v>0.1669026821467339</v>
      </c>
      <c r="BD615">
        <v>0.1227818208137401</v>
      </c>
      <c r="BE615">
        <v>0</v>
      </c>
      <c r="BF615">
        <v>0</v>
      </c>
      <c r="BG615">
        <v>0</v>
      </c>
      <c r="BH615">
        <v>0</v>
      </c>
      <c r="BI615">
        <v>53.363232999999987</v>
      </c>
      <c r="BJ615">
        <v>56.700270999999987</v>
      </c>
      <c r="BK615">
        <v>54.685657999999997</v>
      </c>
      <c r="BL615">
        <v>15.416339000000001</v>
      </c>
      <c r="BM615">
        <v>0</v>
      </c>
      <c r="BN615">
        <v>2.5693280000000001</v>
      </c>
      <c r="BO615">
        <v>0.88035600000000003</v>
      </c>
      <c r="BP615">
        <v>0</v>
      </c>
      <c r="BQ615">
        <v>0</v>
      </c>
      <c r="BR615">
        <v>0</v>
      </c>
      <c r="BS615">
        <v>52.580118999999989</v>
      </c>
      <c r="BT615">
        <v>51.000574</v>
      </c>
      <c r="BU615">
        <v>34.100515999999999</v>
      </c>
      <c r="BV615">
        <v>39.034607999999999</v>
      </c>
      <c r="BW615">
        <v>0</v>
      </c>
      <c r="BX615">
        <v>0</v>
      </c>
      <c r="BY615">
        <v>0</v>
      </c>
      <c r="BZ615">
        <v>0</v>
      </c>
      <c r="CA615">
        <v>0</v>
      </c>
      <c r="CB615">
        <v>14.201332000000001</v>
      </c>
      <c r="CC615">
        <v>103.51737</v>
      </c>
      <c r="CD615">
        <v>36.516328999999999</v>
      </c>
      <c r="CE615">
        <v>0</v>
      </c>
      <c r="CF615">
        <v>4.2162030000000001</v>
      </c>
      <c r="CG615">
        <v>7.8895160000000004</v>
      </c>
      <c r="CH615">
        <v>0</v>
      </c>
      <c r="CI615">
        <v>0</v>
      </c>
      <c r="CJ615">
        <v>4.6298459999999997</v>
      </c>
      <c r="CK615">
        <v>3.0372080000000001</v>
      </c>
      <c r="CL615">
        <v>6.1576969999999998</v>
      </c>
      <c r="CM615">
        <v>0</v>
      </c>
      <c r="CN615">
        <v>0</v>
      </c>
      <c r="CO615">
        <v>0</v>
      </c>
      <c r="CP615">
        <v>0</v>
      </c>
    </row>
    <row r="616">
      <c r="A616" t="s">
        <v>405</v>
      </c>
      <c r="B616">
        <v>2014</v>
      </c>
      <c r="C616" t="s">
        <v>414</v>
      </c>
      <c r="D616">
        <v>163</v>
      </c>
      <c r="E616" t="s">
        <v>62</v>
      </c>
      <c r="F616" t="s">
        <v>204</v>
      </c>
      <c r="G616" t="s">
        <v>214</v>
      </c>
      <c r="H616">
        <v>0.023083745197823701</v>
      </c>
      <c r="I616">
        <v>0.30940421666191481</v>
      </c>
      <c r="J616">
        <v>0.1115549470155234</v>
      </c>
      <c r="K616">
        <v>0.0087376278958400996</v>
      </c>
      <c r="L616">
        <v>0</v>
      </c>
      <c r="M616">
        <v>0</v>
      </c>
      <c r="N616">
        <v>0.055304045898352902</v>
      </c>
      <c r="O616">
        <v>0</v>
      </c>
      <c r="P616">
        <v>0</v>
      </c>
      <c r="Q616">
        <v>0</v>
      </c>
      <c r="R616">
        <v>0.027407910737903999</v>
      </c>
      <c r="S616">
        <v>0.29671887255161339</v>
      </c>
      <c r="T616">
        <v>0.15935392252118399</v>
      </c>
      <c r="U616">
        <v>0.043918045062824297</v>
      </c>
      <c r="V616">
        <v>0</v>
      </c>
      <c r="W616" t="s">
        <v>152</v>
      </c>
      <c r="X616" t="s">
        <v>310</v>
      </c>
      <c r="Y616" t="s">
        <v>154</v>
      </c>
      <c r="Z616" t="s">
        <v>155</v>
      </c>
      <c r="AA616" t="s">
        <v>156</v>
      </c>
      <c r="AB616" t="s">
        <v>157</v>
      </c>
      <c r="AC616" t="s">
        <v>311</v>
      </c>
      <c r="AD616" t="s">
        <v>159</v>
      </c>
      <c r="AE616" t="s">
        <v>160</v>
      </c>
      <c r="AF616" t="s">
        <v>162</v>
      </c>
      <c r="AG616" t="s">
        <v>163</v>
      </c>
      <c r="AH616" t="s">
        <v>164</v>
      </c>
      <c r="AI616" t="s">
        <v>312</v>
      </c>
      <c r="AJ616" t="s">
        <v>165</v>
      </c>
      <c r="AK616" t="s">
        <v>166</v>
      </c>
      <c r="AL616" t="s">
        <v>167</v>
      </c>
      <c r="AM616" t="s">
        <v>168</v>
      </c>
      <c r="AN616" t="s">
        <v>169</v>
      </c>
      <c r="AO616" t="s">
        <v>170</v>
      </c>
      <c r="AP616">
        <v>0</v>
      </c>
      <c r="AQ616">
        <v>0</v>
      </c>
      <c r="AR616">
        <v>0</v>
      </c>
      <c r="AS616">
        <v>0</v>
      </c>
      <c r="AT616">
        <v>0</v>
      </c>
      <c r="AU616">
        <v>0</v>
      </c>
      <c r="AV616">
        <v>1.6038782173514901</v>
      </c>
      <c r="AW616">
        <v>0</v>
      </c>
      <c r="AX616">
        <v>0</v>
      </c>
      <c r="AY616">
        <v>0</v>
      </c>
      <c r="AZ616">
        <v>0</v>
      </c>
      <c r="BA616">
        <v>0</v>
      </c>
      <c r="BB616">
        <v>0.079299655790605703</v>
      </c>
      <c r="BC616">
        <v>0</v>
      </c>
      <c r="BD616">
        <v>0</v>
      </c>
      <c r="BE616">
        <v>0</v>
      </c>
      <c r="BF616">
        <v>0</v>
      </c>
      <c r="BG616">
        <v>0.1726878961628468</v>
      </c>
      <c r="BH616">
        <v>0.19239784873345919</v>
      </c>
      <c r="BI616">
        <v>3.4082520000000001</v>
      </c>
      <c r="BJ616">
        <v>45.701374999999999</v>
      </c>
      <c r="BK616">
        <v>16.473459999999999</v>
      </c>
      <c r="BL616">
        <v>1.29051</v>
      </c>
      <c r="BM616">
        <v>0</v>
      </c>
      <c r="BN616">
        <v>0</v>
      </c>
      <c r="BO616">
        <v>1.29051</v>
      </c>
      <c r="BP616">
        <v>0</v>
      </c>
      <c r="BQ616">
        <v>0</v>
      </c>
      <c r="BR616">
        <v>0</v>
      </c>
      <c r="BS616">
        <v>3.4082520000000001</v>
      </c>
      <c r="BT616">
        <v>36.891832999999998</v>
      </c>
      <c r="BU616">
        <v>19.822154000000001</v>
      </c>
      <c r="BV616">
        <v>5.4608480000000004</v>
      </c>
      <c r="BW616">
        <v>0</v>
      </c>
      <c r="BX616">
        <v>0</v>
      </c>
      <c r="BY616">
        <v>0</v>
      </c>
      <c r="BZ616">
        <v>0</v>
      </c>
      <c r="CA616">
        <v>0</v>
      </c>
      <c r="CB616">
        <v>0</v>
      </c>
      <c r="CC616">
        <v>0</v>
      </c>
      <c r="CD616">
        <v>52.019756999999991</v>
      </c>
      <c r="CE616">
        <v>0</v>
      </c>
      <c r="CF616">
        <v>0</v>
      </c>
      <c r="CG616">
        <v>0</v>
      </c>
      <c r="CH616">
        <v>0</v>
      </c>
      <c r="CI616">
        <v>0</v>
      </c>
      <c r="CJ616">
        <v>1.29051</v>
      </c>
      <c r="CK616">
        <v>0</v>
      </c>
      <c r="CL616">
        <v>0</v>
      </c>
      <c r="CM616">
        <v>0</v>
      </c>
      <c r="CN616">
        <v>0</v>
      </c>
      <c r="CO616">
        <v>4.7537880000000001</v>
      </c>
      <c r="CP616">
        <v>8.8095420000000004</v>
      </c>
    </row>
    <row r="617">
      <c r="A617" t="s">
        <v>405</v>
      </c>
      <c r="B617">
        <v>2014</v>
      </c>
      <c r="C617" t="s">
        <v>414</v>
      </c>
      <c r="D617">
        <v>164</v>
      </c>
      <c r="E617" t="s">
        <v>62</v>
      </c>
      <c r="F617" t="s">
        <v>205</v>
      </c>
      <c r="G617" t="s">
        <v>214</v>
      </c>
      <c r="H617">
        <v>0.72629384706028621</v>
      </c>
      <c r="I617">
        <v>0.55090537721043886</v>
      </c>
      <c r="J617">
        <v>0.19605941109095271</v>
      </c>
      <c r="K617">
        <v>0.14251509093286541</v>
      </c>
      <c r="L617">
        <v>0.16037064952196639</v>
      </c>
      <c r="M617">
        <v>0.60921855747685161</v>
      </c>
      <c r="N617">
        <v>0.39872866750222852</v>
      </c>
      <c r="O617">
        <v>0.240422060066287</v>
      </c>
      <c r="P617">
        <v>0</v>
      </c>
      <c r="Q617">
        <v>0.088915742783226795</v>
      </c>
      <c r="R617">
        <v>0.73095850241915195</v>
      </c>
      <c r="S617">
        <v>0.64179128496957727</v>
      </c>
      <c r="T617">
        <v>0.1237946226043343</v>
      </c>
      <c r="U617">
        <v>0.2407563446223</v>
      </c>
      <c r="V617">
        <v>0.1212571920582269</v>
      </c>
      <c r="W617" t="s">
        <v>152</v>
      </c>
      <c r="X617" t="s">
        <v>310</v>
      </c>
      <c r="Y617" t="s">
        <v>154</v>
      </c>
      <c r="Z617" t="s">
        <v>155</v>
      </c>
      <c r="AA617" t="s">
        <v>156</v>
      </c>
      <c r="AB617" t="s">
        <v>157</v>
      </c>
      <c r="AC617" t="s">
        <v>311</v>
      </c>
      <c r="AD617" t="s">
        <v>159</v>
      </c>
      <c r="AE617" t="s">
        <v>160</v>
      </c>
      <c r="AF617" t="s">
        <v>162</v>
      </c>
      <c r="AG617" t="s">
        <v>163</v>
      </c>
      <c r="AH617" t="s">
        <v>164</v>
      </c>
      <c r="AI617" t="s">
        <v>312</v>
      </c>
      <c r="AJ617" t="s">
        <v>165</v>
      </c>
      <c r="AK617" t="s">
        <v>166</v>
      </c>
      <c r="AL617" t="s">
        <v>167</v>
      </c>
      <c r="AM617" t="s">
        <v>168</v>
      </c>
      <c r="AN617" t="s">
        <v>169</v>
      </c>
      <c r="AO617" t="s">
        <v>170</v>
      </c>
      <c r="AP617">
        <v>0</v>
      </c>
      <c r="AQ617">
        <v>0</v>
      </c>
      <c r="AR617">
        <v>0</v>
      </c>
      <c r="AS617">
        <v>0</v>
      </c>
      <c r="AT617">
        <v>0</v>
      </c>
      <c r="AU617">
        <v>0</v>
      </c>
      <c r="AV617">
        <v>0</v>
      </c>
      <c r="AW617">
        <v>0</v>
      </c>
      <c r="AX617">
        <v>0.27234750610707698</v>
      </c>
      <c r="AY617">
        <v>0</v>
      </c>
      <c r="AZ617">
        <v>0</v>
      </c>
      <c r="BA617">
        <v>0</v>
      </c>
      <c r="BB617">
        <v>2.6505565376623572</v>
      </c>
      <c r="BC617">
        <v>0.16453955257498379</v>
      </c>
      <c r="BD617">
        <v>0.86323474407527101</v>
      </c>
      <c r="BE617">
        <v>2.856234402194775</v>
      </c>
      <c r="BF617">
        <v>0.75925189589736364</v>
      </c>
      <c r="BG617">
        <v>1.7733985929628771</v>
      </c>
      <c r="BH617">
        <v>0</v>
      </c>
      <c r="BI617">
        <v>107.235305</v>
      </c>
      <c r="BJ617">
        <v>81.372947999999994</v>
      </c>
      <c r="BK617">
        <v>28.952341000000001</v>
      </c>
      <c r="BL617">
        <v>21.048864999999999</v>
      </c>
      <c r="BM617">
        <v>23.685196999999999</v>
      </c>
      <c r="BN617">
        <v>14.207182</v>
      </c>
      <c r="BO617">
        <v>9.3042619999999996</v>
      </c>
      <c r="BP617">
        <v>5.6042909999999999</v>
      </c>
      <c r="BQ617">
        <v>0</v>
      </c>
      <c r="BR617">
        <v>2.07084</v>
      </c>
      <c r="BS617">
        <v>90.896778000000012</v>
      </c>
      <c r="BT617">
        <v>79.795587999999995</v>
      </c>
      <c r="BU617">
        <v>15.398906</v>
      </c>
      <c r="BV617">
        <v>29.936073</v>
      </c>
      <c r="BW617">
        <v>15.080736</v>
      </c>
      <c r="BX617">
        <v>0</v>
      </c>
      <c r="BY617">
        <v>0</v>
      </c>
      <c r="BZ617">
        <v>0</v>
      </c>
      <c r="CA617">
        <v>0</v>
      </c>
      <c r="CB617">
        <v>0</v>
      </c>
      <c r="CC617">
        <v>0</v>
      </c>
      <c r="CD617">
        <v>0</v>
      </c>
      <c r="CE617">
        <v>0</v>
      </c>
      <c r="CF617">
        <v>6.0093200000000007</v>
      </c>
      <c r="CG617">
        <v>0</v>
      </c>
      <c r="CH617">
        <v>0</v>
      </c>
      <c r="CI617">
        <v>0</v>
      </c>
      <c r="CJ617">
        <v>43.13473599999999</v>
      </c>
      <c r="CK617">
        <v>2.994205</v>
      </c>
      <c r="CL617">
        <v>43.292548999999987</v>
      </c>
      <c r="CM617">
        <v>81.253219999999999</v>
      </c>
      <c r="CN617">
        <v>36.792143999999993</v>
      </c>
      <c r="CO617">
        <v>48.818482000000003</v>
      </c>
      <c r="CP617">
        <v>0</v>
      </c>
    </row>
    <row r="618">
      <c r="A618" t="s">
        <v>405</v>
      </c>
      <c r="B618">
        <v>2014</v>
      </c>
      <c r="C618" t="s">
        <v>414</v>
      </c>
      <c r="D618">
        <v>222</v>
      </c>
      <c r="E618" t="s">
        <v>36</v>
      </c>
      <c r="F618" t="s">
        <v>15</v>
      </c>
      <c r="G618" t="s">
        <v>447</v>
      </c>
      <c r="H618">
        <v>48.804321027550778</v>
      </c>
      <c r="I618">
        <v>58.837875742452439</v>
      </c>
      <c r="J618">
        <v>66.548567030311034</v>
      </c>
      <c r="K618">
        <v>77.306610194547105</v>
      </c>
      <c r="L618">
        <v>90.415893119645858</v>
      </c>
      <c r="M618">
        <v>78.74678014012126</v>
      </c>
      <c r="N618">
        <v>90.147712893577321</v>
      </c>
      <c r="O618">
        <v>94.87512223541502</v>
      </c>
      <c r="P618">
        <v>96.348054608883729</v>
      </c>
      <c r="Q618">
        <v>99.035992875331345</v>
      </c>
      <c r="R618">
        <v>47.278694343739282</v>
      </c>
      <c r="S618">
        <v>56.85885197511179</v>
      </c>
      <c r="T618">
        <v>63.585580546393949</v>
      </c>
      <c r="U618">
        <v>71.36335373691513</v>
      </c>
      <c r="V618">
        <v>80.834627430909407</v>
      </c>
      <c r="W618" t="s">
        <v>152</v>
      </c>
      <c r="X618" t="s">
        <v>310</v>
      </c>
      <c r="Y618" t="s">
        <v>154</v>
      </c>
      <c r="Z618" t="s">
        <v>155</v>
      </c>
      <c r="AA618" t="s">
        <v>156</v>
      </c>
      <c r="AB618" t="s">
        <v>157</v>
      </c>
      <c r="AC618" t="s">
        <v>311</v>
      </c>
      <c r="AD618" t="s">
        <v>159</v>
      </c>
      <c r="AE618" t="s">
        <v>160</v>
      </c>
      <c r="AF618" t="s">
        <v>162</v>
      </c>
      <c r="AG618" t="s">
        <v>163</v>
      </c>
      <c r="AH618" t="s">
        <v>164</v>
      </c>
      <c r="AI618" t="s">
        <v>312</v>
      </c>
      <c r="AJ618" t="s">
        <v>165</v>
      </c>
      <c r="AK618" t="s">
        <v>166</v>
      </c>
      <c r="AL618" t="s">
        <v>167</v>
      </c>
      <c r="AM618" t="s">
        <v>168</v>
      </c>
      <c r="AN618" t="s">
        <v>169</v>
      </c>
      <c r="AO618" t="s">
        <v>170</v>
      </c>
      <c r="AP618">
        <v>93.206450152938203</v>
      </c>
      <c r="AQ618">
        <v>58.517183615227218</v>
      </c>
      <c r="AR618">
        <v>73.518611503136171</v>
      </c>
      <c r="AS618">
        <v>73.248541752631937</v>
      </c>
      <c r="AT618">
        <v>69.103869043172566</v>
      </c>
      <c r="AU618">
        <v>83.21603672229179</v>
      </c>
      <c r="AV618">
        <v>64.167037704315433</v>
      </c>
      <c r="AW618">
        <v>54.542837181071171</v>
      </c>
      <c r="AX618">
        <v>61.393330359079478</v>
      </c>
      <c r="AY618">
        <v>29.691397231779131</v>
      </c>
      <c r="AZ618">
        <v>80.72175788828126</v>
      </c>
      <c r="BA618">
        <v>97.472604792351831</v>
      </c>
      <c r="BB618">
        <v>97.579409514611626</v>
      </c>
      <c r="BC618">
        <v>84.100900894694874</v>
      </c>
      <c r="BD618">
        <v>56.451188316697177</v>
      </c>
      <c r="BE618">
        <v>60.604331837035147</v>
      </c>
      <c r="BF618">
        <v>60.145026402833778</v>
      </c>
      <c r="BG618">
        <v>73.323837819331189</v>
      </c>
      <c r="BH618">
        <v>33.979978349362433</v>
      </c>
      <c r="BI618">
        <v>7181.0030800000059</v>
      </c>
      <c r="BJ618">
        <v>8680.0481160000054</v>
      </c>
      <c r="BK618">
        <v>9788.9244589999998</v>
      </c>
      <c r="BL618">
        <v>11417.85330199999</v>
      </c>
      <c r="BM618">
        <v>13354.555600000011</v>
      </c>
      <c r="BN618">
        <v>1835.8614499999981</v>
      </c>
      <c r="BO618">
        <v>2103.5807249999989</v>
      </c>
      <c r="BP618">
        <v>2212.6101920000019</v>
      </c>
      <c r="BQ618">
        <v>2251.5693269999979</v>
      </c>
      <c r="BR618">
        <v>2306.5397539999999</v>
      </c>
      <c r="BS618">
        <v>5855.9673380000077</v>
      </c>
      <c r="BT618">
        <v>7069.4392890000026</v>
      </c>
      <c r="BU618">
        <v>7864.9190820000094</v>
      </c>
      <c r="BV618">
        <v>8868.5087699999967</v>
      </c>
      <c r="BW618">
        <v>10053.38862999999</v>
      </c>
      <c r="BX618">
        <v>2954.591810999998</v>
      </c>
      <c r="BY618">
        <v>3362.111194000001</v>
      </c>
      <c r="BZ618">
        <v>7068.5211699999927</v>
      </c>
      <c r="CA618">
        <v>1908.928128999999</v>
      </c>
      <c r="CB618">
        <v>3231.652885000005</v>
      </c>
      <c r="CC618">
        <v>3045.668067999994</v>
      </c>
      <c r="CD618">
        <v>2077.0990539999989</v>
      </c>
      <c r="CE618">
        <v>3119.3432020000009</v>
      </c>
      <c r="CF618">
        <v>1357.7942189999969</v>
      </c>
      <c r="CG618">
        <v>462.69377800000018</v>
      </c>
      <c r="CH618">
        <v>969.33772299999941</v>
      </c>
      <c r="CI618">
        <v>6753.7888570000068</v>
      </c>
      <c r="CJ618">
        <v>1587.991807999997</v>
      </c>
      <c r="CK618">
        <v>1530.4243509999999</v>
      </c>
      <c r="CL618">
        <v>2789.4486509999979</v>
      </c>
      <c r="CM618">
        <v>1724.052166000002</v>
      </c>
      <c r="CN618">
        <v>2910.1340639999999</v>
      </c>
      <c r="CO618">
        <v>2018.473720999998</v>
      </c>
      <c r="CP618">
        <v>1550.329706</v>
      </c>
    </row>
    <row r="619">
      <c r="A619" t="s">
        <v>405</v>
      </c>
      <c r="B619">
        <v>2014</v>
      </c>
      <c r="C619" t="s">
        <v>414</v>
      </c>
      <c r="D619">
        <v>223</v>
      </c>
      <c r="E619" t="s">
        <v>36</v>
      </c>
      <c r="F619" t="s">
        <v>16</v>
      </c>
      <c r="G619" t="s">
        <v>448</v>
      </c>
      <c r="H619">
        <v>24.271525953320381</v>
      </c>
      <c r="I619">
        <v>21.529832050724739</v>
      </c>
      <c r="J619">
        <v>19.780173676551762</v>
      </c>
      <c r="K619">
        <v>12.8458138292633</v>
      </c>
      <c r="L619">
        <v>5.4887649719590232</v>
      </c>
      <c r="M619">
        <v>13.85632689577964</v>
      </c>
      <c r="N619">
        <v>7.2138589584599941</v>
      </c>
      <c r="O619">
        <v>3.2750631134697761</v>
      </c>
      <c r="P619">
        <v>1.778991274673887</v>
      </c>
      <c r="Q619">
        <v>0.80069059181672864</v>
      </c>
      <c r="R619">
        <v>24.416880518385181</v>
      </c>
      <c r="S619">
        <v>22.04334021226547</v>
      </c>
      <c r="T619">
        <v>20.892989347913481</v>
      </c>
      <c r="U619">
        <v>17.118640008949949</v>
      </c>
      <c r="V619">
        <v>10.134052489263819</v>
      </c>
      <c r="W619" t="s">
        <v>152</v>
      </c>
      <c r="X619" t="s">
        <v>310</v>
      </c>
      <c r="Y619" t="s">
        <v>154</v>
      </c>
      <c r="Z619" t="s">
        <v>155</v>
      </c>
      <c r="AA619" t="s">
        <v>156</v>
      </c>
      <c r="AB619" t="s">
        <v>157</v>
      </c>
      <c r="AC619" t="s">
        <v>311</v>
      </c>
      <c r="AD619" t="s">
        <v>159</v>
      </c>
      <c r="AE619" t="s">
        <v>160</v>
      </c>
      <c r="AF619" t="s">
        <v>162</v>
      </c>
      <c r="AG619" t="s">
        <v>163</v>
      </c>
      <c r="AH619" t="s">
        <v>164</v>
      </c>
      <c r="AI619" t="s">
        <v>312</v>
      </c>
      <c r="AJ619" t="s">
        <v>165</v>
      </c>
      <c r="AK619" t="s">
        <v>166</v>
      </c>
      <c r="AL619" t="s">
        <v>167</v>
      </c>
      <c r="AM619" t="s">
        <v>168</v>
      </c>
      <c r="AN619" t="s">
        <v>169</v>
      </c>
      <c r="AO619" t="s">
        <v>170</v>
      </c>
      <c r="AP619">
        <v>5.2837949269911668</v>
      </c>
      <c r="AQ619">
        <v>38.524793201277532</v>
      </c>
      <c r="AR619">
        <v>8.3704788944784525</v>
      </c>
      <c r="AS619">
        <v>10.74306540739116</v>
      </c>
      <c r="AT619">
        <v>29.874327760138939</v>
      </c>
      <c r="AU619">
        <v>14.05387094390411</v>
      </c>
      <c r="AV619">
        <v>25.96007335662129</v>
      </c>
      <c r="AW619">
        <v>35.400962373202482</v>
      </c>
      <c r="AX619">
        <v>25.442559072421851</v>
      </c>
      <c r="AY619">
        <v>9.828764509055679</v>
      </c>
      <c r="AZ619">
        <v>9.8355488472821531</v>
      </c>
      <c r="BA619">
        <v>1.31824578115654</v>
      </c>
      <c r="BB619">
        <v>2.2169003440431192</v>
      </c>
      <c r="BC619">
        <v>11.81875719059782</v>
      </c>
      <c r="BD619">
        <v>4.267043884302602</v>
      </c>
      <c r="BE619">
        <v>36.191409503094548</v>
      </c>
      <c r="BF619">
        <v>3.2087026167980879</v>
      </c>
      <c r="BG619">
        <v>20.163443072911729</v>
      </c>
      <c r="BH619">
        <v>21.824038188599399</v>
      </c>
      <c r="BI619">
        <v>3571.2801439999998</v>
      </c>
      <c r="BJ619">
        <v>3176.184996</v>
      </c>
      <c r="BK619">
        <v>2909.5536470000011</v>
      </c>
      <c r="BL619">
        <v>1897.271364999998</v>
      </c>
      <c r="BM619">
        <v>810.69836799999939</v>
      </c>
      <c r="BN619">
        <v>323.03919400000001</v>
      </c>
      <c r="BO619">
        <v>168.33410599999999</v>
      </c>
      <c r="BP619">
        <v>76.378695000000022</v>
      </c>
      <c r="BQ619">
        <v>41.573462000000013</v>
      </c>
      <c r="BR619">
        <v>18.648015000000001</v>
      </c>
      <c r="BS619">
        <v>3024.2894139999989</v>
      </c>
      <c r="BT619">
        <v>2740.7175830000001</v>
      </c>
      <c r="BU619">
        <v>2584.2599719999989</v>
      </c>
      <c r="BV619">
        <v>2127.3777239999999</v>
      </c>
      <c r="BW619">
        <v>1260.3703549999991</v>
      </c>
      <c r="BX619">
        <v>167.49331400000011</v>
      </c>
      <c r="BY619">
        <v>2213.4462130000002</v>
      </c>
      <c r="BZ619">
        <v>804.78814900000032</v>
      </c>
      <c r="CA619">
        <v>279.97471700000011</v>
      </c>
      <c r="CB619">
        <v>1397.077454999999</v>
      </c>
      <c r="CC619">
        <v>514.36511099999996</v>
      </c>
      <c r="CD619">
        <v>840.33244700000012</v>
      </c>
      <c r="CE619">
        <v>2024.6059250000001</v>
      </c>
      <c r="CF619">
        <v>562.69564500000024</v>
      </c>
      <c r="CG619">
        <v>153.165853</v>
      </c>
      <c r="CH619">
        <v>118.10903</v>
      </c>
      <c r="CI619">
        <v>91.340061000000006</v>
      </c>
      <c r="CJ619">
        <v>36.077484000000013</v>
      </c>
      <c r="CK619">
        <v>215.07158200000009</v>
      </c>
      <c r="CL619">
        <v>210.849411</v>
      </c>
      <c r="CM619">
        <v>1029.5613539999999</v>
      </c>
      <c r="CN619">
        <v>155.25398100000001</v>
      </c>
      <c r="CO619">
        <v>555.06341699999973</v>
      </c>
      <c r="CP619">
        <v>995.71737099999973</v>
      </c>
    </row>
    <row r="620">
      <c r="A620" t="s">
        <v>405</v>
      </c>
      <c r="B620">
        <v>2014</v>
      </c>
      <c r="C620" t="s">
        <v>414</v>
      </c>
      <c r="D620">
        <v>224</v>
      </c>
      <c r="E620" t="s">
        <v>36</v>
      </c>
      <c r="F620" t="s">
        <v>20</v>
      </c>
      <c r="G620" t="s">
        <v>449</v>
      </c>
      <c r="H620">
        <v>26.924153019128919</v>
      </c>
      <c r="I620">
        <v>19.632292206822608</v>
      </c>
      <c r="J620">
        <v>13.67125929313711</v>
      </c>
      <c r="K620">
        <v>9.8475759761897095</v>
      </c>
      <c r="L620">
        <v>4.0953419083951452</v>
      </c>
      <c r="M620">
        <v>7.3968929640990542</v>
      </c>
      <c r="N620">
        <v>2.6384281479626481</v>
      </c>
      <c r="O620">
        <v>1.849814651115238</v>
      </c>
      <c r="P620">
        <v>1.8729541164424139</v>
      </c>
      <c r="Q620">
        <v>0.16331653285192449</v>
      </c>
      <c r="R620">
        <v>28.304425137875601</v>
      </c>
      <c r="S620">
        <v>21.097807812622541</v>
      </c>
      <c r="T620">
        <v>15.521430105692639</v>
      </c>
      <c r="U620">
        <v>11.518006254135081</v>
      </c>
      <c r="V620">
        <v>9.0313200798268252</v>
      </c>
      <c r="W620" t="s">
        <v>152</v>
      </c>
      <c r="X620" t="s">
        <v>310</v>
      </c>
      <c r="Y620" t="s">
        <v>154</v>
      </c>
      <c r="Z620" t="s">
        <v>155</v>
      </c>
      <c r="AA620" t="s">
        <v>156</v>
      </c>
      <c r="AB620" t="s">
        <v>157</v>
      </c>
      <c r="AC620" t="s">
        <v>311</v>
      </c>
      <c r="AD620" t="s">
        <v>159</v>
      </c>
      <c r="AE620" t="s">
        <v>160</v>
      </c>
      <c r="AF620" t="s">
        <v>162</v>
      </c>
      <c r="AG620" t="s">
        <v>163</v>
      </c>
      <c r="AH620" t="s">
        <v>164</v>
      </c>
      <c r="AI620" t="s">
        <v>312</v>
      </c>
      <c r="AJ620" t="s">
        <v>165</v>
      </c>
      <c r="AK620" t="s">
        <v>166</v>
      </c>
      <c r="AL620" t="s">
        <v>167</v>
      </c>
      <c r="AM620" t="s">
        <v>168</v>
      </c>
      <c r="AN620" t="s">
        <v>169</v>
      </c>
      <c r="AO620" t="s">
        <v>170</v>
      </c>
      <c r="AP620">
        <v>1.509754920070574</v>
      </c>
      <c r="AQ620">
        <v>2.9580231834952699</v>
      </c>
      <c r="AR620">
        <v>18.110909602385352</v>
      </c>
      <c r="AS620">
        <v>16.00839283997686</v>
      </c>
      <c r="AT620">
        <v>1.021803196688519</v>
      </c>
      <c r="AU620">
        <v>2.7300923338042589</v>
      </c>
      <c r="AV620">
        <v>9.8728889390631736</v>
      </c>
      <c r="AW620">
        <v>10.056200445726279</v>
      </c>
      <c r="AX620">
        <v>13.16411056849868</v>
      </c>
      <c r="AY620">
        <v>60.479838259165298</v>
      </c>
      <c r="AZ620">
        <v>9.4426932644364996</v>
      </c>
      <c r="BA620">
        <v>1.2091494264916449</v>
      </c>
      <c r="BB620">
        <v>0.20369014134526001</v>
      </c>
      <c r="BC620">
        <v>4.0803419147075024</v>
      </c>
      <c r="BD620">
        <v>39.281767799000541</v>
      </c>
      <c r="BE620">
        <v>3.2042586598702409</v>
      </c>
      <c r="BF620">
        <v>36.646270980368392</v>
      </c>
      <c r="BG620">
        <v>6.5127191077571087</v>
      </c>
      <c r="BH620">
        <v>44.195983462038022</v>
      </c>
      <c r="BI620">
        <v>3961.5841729999988</v>
      </c>
      <c r="BJ620">
        <v>2896.250736999998</v>
      </c>
      <c r="BK620">
        <v>2010.966283</v>
      </c>
      <c r="BL620">
        <v>1454.4445499999999</v>
      </c>
      <c r="BM620">
        <v>604.8878060000003</v>
      </c>
      <c r="BN620">
        <v>172.44731300000001</v>
      </c>
      <c r="BO620">
        <v>61.567247999999992</v>
      </c>
      <c r="BP620">
        <v>43.140062999999991</v>
      </c>
      <c r="BQ620">
        <v>43.769291000000003</v>
      </c>
      <c r="BR620">
        <v>3.8036279999999998</v>
      </c>
      <c r="BS620">
        <v>3505.8030139999992</v>
      </c>
      <c r="BT620">
        <v>2623.156575999998</v>
      </c>
      <c r="BU620">
        <v>1919.850236</v>
      </c>
      <c r="BV620">
        <v>1431.3724639999989</v>
      </c>
      <c r="BW620">
        <v>1123.223716</v>
      </c>
      <c r="BX620">
        <v>47.858377999999988</v>
      </c>
      <c r="BY620">
        <v>169.95354599999999</v>
      </c>
      <c r="BZ620">
        <v>1741.291699000001</v>
      </c>
      <c r="CA620">
        <v>417.19426299999998</v>
      </c>
      <c r="CB620">
        <v>47.784781000000002</v>
      </c>
      <c r="CC620">
        <v>99.920103999999995</v>
      </c>
      <c r="CD620">
        <v>319.58726800000022</v>
      </c>
      <c r="CE620">
        <v>575.12117299999989</v>
      </c>
      <c r="CF620">
        <v>291.14161300000012</v>
      </c>
      <c r="CG620">
        <v>942.4832599999994</v>
      </c>
      <c r="CH620">
        <v>113.39147</v>
      </c>
      <c r="CI620">
        <v>83.780873</v>
      </c>
      <c r="CJ620">
        <v>3.3148209999999998</v>
      </c>
      <c r="CK620">
        <v>74.251934999999989</v>
      </c>
      <c r="CL620">
        <v>1941.048142000001</v>
      </c>
      <c r="CM620">
        <v>91.153700000000001</v>
      </c>
      <c r="CN620">
        <v>1773.140155999999</v>
      </c>
      <c r="CO620">
        <v>179.28347400000001</v>
      </c>
      <c r="CP620">
        <v>2016.4328929999999</v>
      </c>
    </row>
    <row r="621">
      <c r="A621" t="s">
        <v>405</v>
      </c>
      <c r="B621">
        <v>2014</v>
      </c>
      <c r="C621" t="s">
        <v>414</v>
      </c>
      <c r="D621">
        <v>225</v>
      </c>
      <c r="E621" t="s">
        <v>377</v>
      </c>
      <c r="F621" t="s">
        <v>323</v>
      </c>
      <c r="G621" t="s">
        <v>214</v>
      </c>
      <c r="H621">
        <v>72.811844949276605</v>
      </c>
      <c r="I621">
        <v>80.25604458137569</v>
      </c>
      <c r="J621">
        <v>85.986010606866856</v>
      </c>
      <c r="K621">
        <v>90.152424023810369</v>
      </c>
      <c r="L621">
        <v>95.899180119409209</v>
      </c>
      <c r="M621">
        <v>92.538254189059572</v>
      </c>
      <c r="N621">
        <v>97.361571852037372</v>
      </c>
      <c r="O621">
        <v>98.114690031045171</v>
      </c>
      <c r="P621">
        <v>98.127045883557599</v>
      </c>
      <c r="Q621">
        <v>99.836683467148049</v>
      </c>
      <c r="R621">
        <v>71.397467082960134</v>
      </c>
      <c r="S621">
        <v>78.888291980420021</v>
      </c>
      <c r="T621">
        <v>84.002862119883432</v>
      </c>
      <c r="U621">
        <v>88.432755965592207</v>
      </c>
      <c r="V621">
        <v>90.968679920173187</v>
      </c>
      <c r="W621" t="s">
        <v>152</v>
      </c>
      <c r="X621" t="s">
        <v>310</v>
      </c>
      <c r="Y621" t="s">
        <v>154</v>
      </c>
      <c r="Z621" t="s">
        <v>155</v>
      </c>
      <c r="AA621" t="s">
        <v>156</v>
      </c>
      <c r="AB621" t="s">
        <v>157</v>
      </c>
      <c r="AC621" t="s">
        <v>311</v>
      </c>
      <c r="AD621" t="s">
        <v>159</v>
      </c>
      <c r="AE621" t="s">
        <v>160</v>
      </c>
      <c r="AF621" t="s">
        <v>162</v>
      </c>
      <c r="AG621" t="s">
        <v>163</v>
      </c>
      <c r="AH621" t="s">
        <v>164</v>
      </c>
      <c r="AI621" t="s">
        <v>312</v>
      </c>
      <c r="AJ621" t="s">
        <v>165</v>
      </c>
      <c r="AK621" t="s">
        <v>166</v>
      </c>
      <c r="AL621" t="s">
        <v>167</v>
      </c>
      <c r="AM621" t="s">
        <v>168</v>
      </c>
      <c r="AN621" t="s">
        <v>169</v>
      </c>
      <c r="AO621" t="s">
        <v>170</v>
      </c>
      <c r="AP621">
        <v>98.490245079929394</v>
      </c>
      <c r="AQ621">
        <v>97.041976816504786</v>
      </c>
      <c r="AR621">
        <v>81.889090397614623</v>
      </c>
      <c r="AS621">
        <v>83.798698810763355</v>
      </c>
      <c r="AT621">
        <v>98.811188960038123</v>
      </c>
      <c r="AU621">
        <v>97.269907666195792</v>
      </c>
      <c r="AV621">
        <v>89.950532353870159</v>
      </c>
      <c r="AW621">
        <v>89.943799554273738</v>
      </c>
      <c r="AX621">
        <v>86.835889431501229</v>
      </c>
      <c r="AY621">
        <v>39.203166636441154</v>
      </c>
      <c r="AZ621">
        <v>90.329049079101509</v>
      </c>
      <c r="BA621">
        <v>98.790850573508365</v>
      </c>
      <c r="BB621">
        <v>99.796309858654737</v>
      </c>
      <c r="BC621">
        <v>95.919658085292539</v>
      </c>
      <c r="BD621">
        <v>59.82464857174611</v>
      </c>
      <c r="BE621">
        <v>96.79574134012978</v>
      </c>
      <c r="BF621">
        <v>63.25811523316942</v>
      </c>
      <c r="BG621">
        <v>93.487280892242921</v>
      </c>
      <c r="BH621">
        <v>55.604931605855569</v>
      </c>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row>
    <row r="622">
      <c r="A622" t="s">
        <v>405</v>
      </c>
      <c r="B622">
        <v>2014</v>
      </c>
      <c r="C622" t="s">
        <v>414</v>
      </c>
      <c r="D622">
        <v>226</v>
      </c>
      <c r="E622" t="s">
        <v>377</v>
      </c>
      <c r="F622" t="s">
        <v>378</v>
      </c>
      <c r="G622" t="s">
        <v>214</v>
      </c>
      <c r="H622">
        <v>26.702994228098419</v>
      </c>
      <c r="I622">
        <v>19.54504014041845</v>
      </c>
      <c r="J622">
        <v>13.51208889825141</v>
      </c>
      <c r="K622">
        <v>9.6807093693313782</v>
      </c>
      <c r="L622">
        <v>3.8672887322885559</v>
      </c>
      <c r="M622">
        <v>7.3158160837907689</v>
      </c>
      <c r="N622">
        <v>2.4958338666546909</v>
      </c>
      <c r="O622">
        <v>1.680398994372609</v>
      </c>
      <c r="P622">
        <v>1.2440750017433271</v>
      </c>
      <c r="Q622">
        <v>0.16331653285192449</v>
      </c>
      <c r="R622">
        <v>28.048065509654531</v>
      </c>
      <c r="S622">
        <v>21.09409100974532</v>
      </c>
      <c r="T622">
        <v>15.313288078316249</v>
      </c>
      <c r="U622">
        <v>11.387869599038931</v>
      </c>
      <c r="V622">
        <v>8.7936370524344714</v>
      </c>
      <c r="W622" t="s">
        <v>152</v>
      </c>
      <c r="X622" t="s">
        <v>310</v>
      </c>
      <c r="Y622" t="s">
        <v>154</v>
      </c>
      <c r="Z622" t="s">
        <v>155</v>
      </c>
      <c r="AA622" t="s">
        <v>156</v>
      </c>
      <c r="AB622" t="s">
        <v>157</v>
      </c>
      <c r="AC622" t="s">
        <v>311</v>
      </c>
      <c r="AD622" t="s">
        <v>159</v>
      </c>
      <c r="AE622" t="s">
        <v>160</v>
      </c>
      <c r="AF622" t="s">
        <v>162</v>
      </c>
      <c r="AG622" t="s">
        <v>163</v>
      </c>
      <c r="AH622" t="s">
        <v>164</v>
      </c>
      <c r="AI622" t="s">
        <v>312</v>
      </c>
      <c r="AJ622" t="s">
        <v>165</v>
      </c>
      <c r="AK622" t="s">
        <v>166</v>
      </c>
      <c r="AL622" t="s">
        <v>167</v>
      </c>
      <c r="AM622" t="s">
        <v>168</v>
      </c>
      <c r="AN622" t="s">
        <v>169</v>
      </c>
      <c r="AO622" t="s">
        <v>170</v>
      </c>
      <c r="AP622">
        <v>1.509754920070574</v>
      </c>
      <c r="AQ622">
        <v>2.8697784992282829</v>
      </c>
      <c r="AR622">
        <v>18.110909602385352</v>
      </c>
      <c r="AS622">
        <v>15.97162544450153</v>
      </c>
      <c r="AT622">
        <v>1.020079088211701</v>
      </c>
      <c r="AU622">
        <v>2.7300923338042589</v>
      </c>
      <c r="AV622">
        <v>9.4646676998580599</v>
      </c>
      <c r="AW622">
        <v>9.3076151380758443</v>
      </c>
      <c r="AX622">
        <v>13.16411056849868</v>
      </c>
      <c r="AY622">
        <v>59.419958457273317</v>
      </c>
      <c r="AZ622">
        <v>9.2718122877262026</v>
      </c>
      <c r="BA622">
        <v>0.99704748775534935</v>
      </c>
      <c r="BB622">
        <v>0.20369014134526001</v>
      </c>
      <c r="BC622">
        <v>3.5139842241046191</v>
      </c>
      <c r="BD622">
        <v>38.703662288333987</v>
      </c>
      <c r="BE622">
        <v>3.2042586598702409</v>
      </c>
      <c r="BF622">
        <v>36.590964232330307</v>
      </c>
      <c r="BG622">
        <v>6.5127191077571087</v>
      </c>
      <c r="BH622">
        <v>43.936861806935113</v>
      </c>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row>
    <row r="623">
      <c r="A623" t="s">
        <v>405</v>
      </c>
      <c r="B623">
        <v>2014</v>
      </c>
      <c r="C623" t="s">
        <v>414</v>
      </c>
      <c r="D623">
        <v>227</v>
      </c>
      <c r="E623" t="s">
        <v>377</v>
      </c>
      <c r="F623" t="s">
        <v>379</v>
      </c>
      <c r="G623" t="s">
        <v>214</v>
      </c>
      <c r="H623">
        <v>0.36127125788039188</v>
      </c>
      <c r="I623">
        <v>0.13894039642014749</v>
      </c>
      <c r="J623">
        <v>0.39700579110702572</v>
      </c>
      <c r="K623">
        <v>0</v>
      </c>
      <c r="L623">
        <v>0.0057118937752239996</v>
      </c>
      <c r="M623">
        <v>0.070033121908382207</v>
      </c>
      <c r="N623">
        <v>0</v>
      </c>
      <c r="O623">
        <v>0.0361642901778155</v>
      </c>
      <c r="P623">
        <v>0</v>
      </c>
      <c r="Q623">
        <v>0</v>
      </c>
      <c r="R623">
        <v>0.41579662306590082</v>
      </c>
      <c r="S623">
        <v>0.017617009834518398</v>
      </c>
      <c r="T623">
        <v>0.56311059126492002</v>
      </c>
      <c r="U623">
        <v>0.055647231926272002</v>
      </c>
      <c r="V623">
        <v>0</v>
      </c>
      <c r="W623" t="s">
        <v>152</v>
      </c>
      <c r="X623" t="s">
        <v>310</v>
      </c>
      <c r="Y623" t="s">
        <v>154</v>
      </c>
      <c r="Z623" t="s">
        <v>155</v>
      </c>
      <c r="AA623" t="s">
        <v>156</v>
      </c>
      <c r="AB623" t="s">
        <v>157</v>
      </c>
      <c r="AC623" t="s">
        <v>311</v>
      </c>
      <c r="AD623" t="s">
        <v>159</v>
      </c>
      <c r="AE623" t="s">
        <v>160</v>
      </c>
      <c r="AF623" t="s">
        <v>162</v>
      </c>
      <c r="AG623" t="s">
        <v>163</v>
      </c>
      <c r="AH623" t="s">
        <v>164</v>
      </c>
      <c r="AI623" t="s">
        <v>312</v>
      </c>
      <c r="AJ623" t="s">
        <v>165</v>
      </c>
      <c r="AK623" t="s">
        <v>166</v>
      </c>
      <c r="AL623" t="s">
        <v>167</v>
      </c>
      <c r="AM623" t="s">
        <v>168</v>
      </c>
      <c r="AN623" t="s">
        <v>169</v>
      </c>
      <c r="AO623" t="s">
        <v>170</v>
      </c>
      <c r="AP623">
        <v>0</v>
      </c>
      <c r="AQ623">
        <v>0</v>
      </c>
      <c r="AR623">
        <v>0</v>
      </c>
      <c r="AS623">
        <v>0.229675744735064</v>
      </c>
      <c r="AT623">
        <v>0.1687319517501433</v>
      </c>
      <c r="AU623">
        <v>0</v>
      </c>
      <c r="AV623">
        <v>0.19592185413247981</v>
      </c>
      <c r="AW623">
        <v>0</v>
      </c>
      <c r="AX623">
        <v>0</v>
      </c>
      <c r="AY623">
        <v>0.80210983566422067</v>
      </c>
      <c r="AZ623">
        <v>0.25205879535318632</v>
      </c>
      <c r="BA623">
        <v>0</v>
      </c>
      <c r="BB623">
        <v>0</v>
      </c>
      <c r="BC623">
        <v>0</v>
      </c>
      <c r="BD623">
        <v>1.471689139920191</v>
      </c>
      <c r="BE623">
        <v>0</v>
      </c>
      <c r="BF623">
        <v>0.15092053450048751</v>
      </c>
      <c r="BG623">
        <v>0</v>
      </c>
      <c r="BH623">
        <v>0.35675735270933778</v>
      </c>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row>
    <row r="624">
      <c r="A624" t="s">
        <v>405</v>
      </c>
      <c r="B624">
        <v>2014</v>
      </c>
      <c r="C624" t="s">
        <v>414</v>
      </c>
      <c r="D624">
        <v>228</v>
      </c>
      <c r="E624" t="s">
        <v>377</v>
      </c>
      <c r="F624" t="s">
        <v>380</v>
      </c>
      <c r="G624" t="s">
        <v>214</v>
      </c>
      <c r="H624">
        <v>0.1238895647446589</v>
      </c>
      <c r="I624">
        <v>0.059974881785642697</v>
      </c>
      <c r="J624">
        <v>0.10489470377468629</v>
      </c>
      <c r="K624">
        <v>0.1668666068583281</v>
      </c>
      <c r="L624">
        <v>0.2278192545270484</v>
      </c>
      <c r="M624">
        <v>0.075896605241308701</v>
      </c>
      <c r="N624">
        <v>0.14259428130795601</v>
      </c>
      <c r="O624">
        <v>0.16874668440444851</v>
      </c>
      <c r="P624">
        <v>0.62887911469908675</v>
      </c>
      <c r="Q624">
        <v>0</v>
      </c>
      <c r="R624">
        <v>0.13867078431955279</v>
      </c>
      <c r="S624">
        <v>0</v>
      </c>
      <c r="T624">
        <v>0.1207392105354434</v>
      </c>
      <c r="U624">
        <v>0.123727203442627</v>
      </c>
      <c r="V624">
        <v>0.23768302739235311</v>
      </c>
      <c r="W624" t="s">
        <v>152</v>
      </c>
      <c r="X624" t="s">
        <v>310</v>
      </c>
      <c r="Y624" t="s">
        <v>154</v>
      </c>
      <c r="Z624" t="s">
        <v>155</v>
      </c>
      <c r="AA624" t="s">
        <v>156</v>
      </c>
      <c r="AB624" t="s">
        <v>157</v>
      </c>
      <c r="AC624" t="s">
        <v>311</v>
      </c>
      <c r="AD624" t="s">
        <v>159</v>
      </c>
      <c r="AE624" t="s">
        <v>160</v>
      </c>
      <c r="AF624" t="s">
        <v>162</v>
      </c>
      <c r="AG624" t="s">
        <v>163</v>
      </c>
      <c r="AH624" t="s">
        <v>164</v>
      </c>
      <c r="AI624" t="s">
        <v>312</v>
      </c>
      <c r="AJ624" t="s">
        <v>165</v>
      </c>
      <c r="AK624" t="s">
        <v>166</v>
      </c>
      <c r="AL624" t="s">
        <v>167</v>
      </c>
      <c r="AM624" t="s">
        <v>168</v>
      </c>
      <c r="AN624" t="s">
        <v>169</v>
      </c>
      <c r="AO624" t="s">
        <v>170</v>
      </c>
      <c r="AP624">
        <v>0</v>
      </c>
      <c r="AQ624">
        <v>0.088244684266986895</v>
      </c>
      <c r="AR624">
        <v>0</v>
      </c>
      <c r="AS624">
        <v>0</v>
      </c>
      <c r="AT624">
        <v>0</v>
      </c>
      <c r="AU624">
        <v>0</v>
      </c>
      <c r="AV624">
        <v>0.38887809213926011</v>
      </c>
      <c r="AW624">
        <v>0.74858530765044029</v>
      </c>
      <c r="AX624">
        <v>0</v>
      </c>
      <c r="AY624">
        <v>0.57476507062140381</v>
      </c>
      <c r="AZ624">
        <v>0.1470798378190637</v>
      </c>
      <c r="BA624">
        <v>0.21210193873629529</v>
      </c>
      <c r="BB624">
        <v>0</v>
      </c>
      <c r="BC624">
        <v>0.56635769060288421</v>
      </c>
      <c r="BD624">
        <v>0</v>
      </c>
      <c r="BE624">
        <v>0</v>
      </c>
      <c r="BF624">
        <v>0</v>
      </c>
      <c r="BG624">
        <v>0</v>
      </c>
      <c r="BH624">
        <v>0.10144923449990351</v>
      </c>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row>
    <row r="625">
      <c r="A625" t="s">
        <v>405</v>
      </c>
      <c r="B625">
        <v>2014</v>
      </c>
      <c r="C625" t="s">
        <v>415</v>
      </c>
      <c r="D625">
        <v>16</v>
      </c>
      <c r="E625" t="s">
        <v>13</v>
      </c>
      <c r="F625" t="s">
        <v>14</v>
      </c>
      <c r="G625" t="s">
        <v>421</v>
      </c>
      <c r="H625">
        <v>51.691549783369098</v>
      </c>
      <c r="I625">
        <v>56.456495399645867</v>
      </c>
      <c r="J625">
        <v>64.602569820459621</v>
      </c>
      <c r="K625">
        <v>74.228602364252822</v>
      </c>
      <c r="L625">
        <v>93.907298565817982</v>
      </c>
      <c r="M625">
        <v>89.296710751003658</v>
      </c>
      <c r="N625">
        <v>96.862093407146304</v>
      </c>
      <c r="O625">
        <v>98.808627269408461</v>
      </c>
      <c r="P625">
        <v>99.460115889340599</v>
      </c>
      <c r="Q625">
        <v>99.539816462447845</v>
      </c>
      <c r="R625">
        <v>50.800696069511751</v>
      </c>
      <c r="S625">
        <v>56.180901054725908</v>
      </c>
      <c r="T625">
        <v>59.048598082824107</v>
      </c>
      <c r="U625">
        <v>67.390951475080911</v>
      </c>
      <c r="V625">
        <v>80.628979721855828</v>
      </c>
      <c r="W625" t="s">
        <v>152</v>
      </c>
      <c r="X625" t="s">
        <v>310</v>
      </c>
      <c r="Y625" t="s">
        <v>154</v>
      </c>
      <c r="Z625" t="s">
        <v>155</v>
      </c>
      <c r="AA625" t="s">
        <v>156</v>
      </c>
      <c r="AB625" t="s">
        <v>157</v>
      </c>
      <c r="AC625" t="s">
        <v>311</v>
      </c>
      <c r="AD625" t="s">
        <v>159</v>
      </c>
      <c r="AE625" t="s">
        <v>160</v>
      </c>
      <c r="AF625" t="s">
        <v>162</v>
      </c>
      <c r="AG625" t="s">
        <v>163</v>
      </c>
      <c r="AH625" t="s">
        <v>164</v>
      </c>
      <c r="AI625" t="s">
        <v>312</v>
      </c>
      <c r="AJ625" t="s">
        <v>165</v>
      </c>
      <c r="AK625" t="s">
        <v>166</v>
      </c>
      <c r="AL625" t="s">
        <v>167</v>
      </c>
      <c r="AM625" t="s">
        <v>168</v>
      </c>
      <c r="AN625" t="s">
        <v>169</v>
      </c>
      <c r="AO625" t="s">
        <v>170</v>
      </c>
      <c r="AP625">
        <v>73.589482992120054</v>
      </c>
      <c r="AQ625">
        <v>74.670071210288086</v>
      </c>
      <c r="AR625">
        <v>67.225940056163793</v>
      </c>
      <c r="AS625">
        <v>58.945862106889457</v>
      </c>
      <c r="AT625">
        <v>52.769202691897569</v>
      </c>
      <c r="AU625">
        <v>47.177031767593888</v>
      </c>
      <c r="AV625">
        <v>55.052031128458033</v>
      </c>
      <c r="AW625">
        <v>61.64066510950218</v>
      </c>
      <c r="AX625">
        <v>56.471350131719959</v>
      </c>
      <c r="AY625">
        <v>58.720759064508982</v>
      </c>
      <c r="AZ625">
        <v>54.861202308692533</v>
      </c>
      <c r="BA625">
        <v>95.530703742135074</v>
      </c>
      <c r="BB625">
        <v>75.158664462149659</v>
      </c>
      <c r="BC625">
        <v>41.955399285017933</v>
      </c>
      <c r="BD625">
        <v>90.780945712340426</v>
      </c>
      <c r="BE625">
        <v>38.6611969607833</v>
      </c>
      <c r="BF625">
        <v>68.913671734234399</v>
      </c>
      <c r="BG625">
        <v>93.726640368529786</v>
      </c>
      <c r="BH625">
        <v>69.954805579695787</v>
      </c>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row>
    <row r="626">
      <c r="A626" t="s">
        <v>405</v>
      </c>
      <c r="B626">
        <v>2014</v>
      </c>
      <c r="C626" t="s">
        <v>415</v>
      </c>
      <c r="D626">
        <v>17</v>
      </c>
      <c r="E626" t="s">
        <v>13</v>
      </c>
      <c r="F626" t="s">
        <v>51</v>
      </c>
      <c r="G626" t="s">
        <v>214</v>
      </c>
      <c r="H626">
        <v>48.308450216631051</v>
      </c>
      <c r="I626">
        <v>43.543504600354026</v>
      </c>
      <c r="J626">
        <v>35.397430179540358</v>
      </c>
      <c r="K626">
        <v>25.771397635747341</v>
      </c>
      <c r="L626">
        <v>6.0927014341820387</v>
      </c>
      <c r="M626">
        <v>10.703289248996329</v>
      </c>
      <c r="N626">
        <v>3.1379065928536738</v>
      </c>
      <c r="O626">
        <v>1.19137273059154</v>
      </c>
      <c r="P626">
        <v>0.53988411065939679</v>
      </c>
      <c r="Q626">
        <v>0.46018353755215702</v>
      </c>
      <c r="R626">
        <v>49.199303930488348</v>
      </c>
      <c r="S626">
        <v>43.819098945273879</v>
      </c>
      <c r="T626">
        <v>40.951401917175957</v>
      </c>
      <c r="U626">
        <v>32.60904852491926</v>
      </c>
      <c r="V626">
        <v>19.371020278144261</v>
      </c>
      <c r="W626" t="s">
        <v>152</v>
      </c>
      <c r="X626" t="s">
        <v>310</v>
      </c>
      <c r="Y626" t="s">
        <v>154</v>
      </c>
      <c r="Z626" t="s">
        <v>155</v>
      </c>
      <c r="AA626" t="s">
        <v>156</v>
      </c>
      <c r="AB626" t="s">
        <v>157</v>
      </c>
      <c r="AC626" t="s">
        <v>311</v>
      </c>
      <c r="AD626" t="s">
        <v>159</v>
      </c>
      <c r="AE626" t="s">
        <v>160</v>
      </c>
      <c r="AF626" t="s">
        <v>162</v>
      </c>
      <c r="AG626" t="s">
        <v>163</v>
      </c>
      <c r="AH626" t="s">
        <v>164</v>
      </c>
      <c r="AI626" t="s">
        <v>312</v>
      </c>
      <c r="AJ626" t="s">
        <v>165</v>
      </c>
      <c r="AK626" t="s">
        <v>166</v>
      </c>
      <c r="AL626" t="s">
        <v>167</v>
      </c>
      <c r="AM626" t="s">
        <v>168</v>
      </c>
      <c r="AN626" t="s">
        <v>169</v>
      </c>
      <c r="AO626" t="s">
        <v>170</v>
      </c>
      <c r="AP626">
        <v>26.410517007879921</v>
      </c>
      <c r="AQ626">
        <v>25.329928789711929</v>
      </c>
      <c r="AR626">
        <v>32.774059943836193</v>
      </c>
      <c r="AS626">
        <v>41.054137893110507</v>
      </c>
      <c r="AT626">
        <v>47.230797308102431</v>
      </c>
      <c r="AU626">
        <v>52.822968232406417</v>
      </c>
      <c r="AV626">
        <v>44.947968871541903</v>
      </c>
      <c r="AW626">
        <v>38.359334890497792</v>
      </c>
      <c r="AX626">
        <v>43.528649868280112</v>
      </c>
      <c r="AY626">
        <v>41.27924093549116</v>
      </c>
      <c r="AZ626">
        <v>45.138797691307367</v>
      </c>
      <c r="BA626">
        <v>4.4692962578649293</v>
      </c>
      <c r="BB626">
        <v>24.841335537850419</v>
      </c>
      <c r="BC626">
        <v>58.044600714982252</v>
      </c>
      <c r="BD626">
        <v>9.2190542876597075</v>
      </c>
      <c r="BE626">
        <v>61.338803039216607</v>
      </c>
      <c r="BF626">
        <v>31.086328265765822</v>
      </c>
      <c r="BG626">
        <v>6.273359631470246</v>
      </c>
      <c r="BH626">
        <v>30.045194420304199</v>
      </c>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row>
    <row r="627">
      <c r="A627" t="s">
        <v>405</v>
      </c>
      <c r="B627">
        <v>2014</v>
      </c>
      <c r="C627" t="s">
        <v>415</v>
      </c>
      <c r="D627">
        <v>18</v>
      </c>
      <c r="E627" t="s">
        <v>60</v>
      </c>
      <c r="F627" t="s">
        <v>15</v>
      </c>
      <c r="G627" t="s">
        <v>422</v>
      </c>
      <c r="H627">
        <v>51.206604634420167</v>
      </c>
      <c r="I627">
        <v>56.036126781548802</v>
      </c>
      <c r="J627">
        <v>63.841305486371972</v>
      </c>
      <c r="K627">
        <v>73.364368200584181</v>
      </c>
      <c r="L627">
        <v>93.667042518614792</v>
      </c>
      <c r="M627">
        <v>88.927445335507272</v>
      </c>
      <c r="N627">
        <v>95.926618856197322</v>
      </c>
      <c r="O627">
        <v>98.646641272909932</v>
      </c>
      <c r="P627">
        <v>99.336264417786751</v>
      </c>
      <c r="Q627">
        <v>99.398418001112077</v>
      </c>
      <c r="R627">
        <v>50.24994197079355</v>
      </c>
      <c r="S627">
        <v>55.852647931216779</v>
      </c>
      <c r="T627">
        <v>58.174670426152161</v>
      </c>
      <c r="U627">
        <v>66.631088891306405</v>
      </c>
      <c r="V627">
        <v>80.175806496609454</v>
      </c>
      <c r="W627" t="s">
        <v>152</v>
      </c>
      <c r="X627" t="s">
        <v>310</v>
      </c>
      <c r="Y627" t="s">
        <v>154</v>
      </c>
      <c r="Z627" t="s">
        <v>155</v>
      </c>
      <c r="AA627" t="s">
        <v>156</v>
      </c>
      <c r="AB627" t="s">
        <v>157</v>
      </c>
      <c r="AC627" t="s">
        <v>311</v>
      </c>
      <c r="AD627" t="s">
        <v>159</v>
      </c>
      <c r="AE627" t="s">
        <v>160</v>
      </c>
      <c r="AF627" t="s">
        <v>162</v>
      </c>
      <c r="AG627" t="s">
        <v>163</v>
      </c>
      <c r="AH627" t="s">
        <v>164</v>
      </c>
      <c r="AI627" t="s">
        <v>312</v>
      </c>
      <c r="AJ627" t="s">
        <v>165</v>
      </c>
      <c r="AK627" t="s">
        <v>166</v>
      </c>
      <c r="AL627" t="s">
        <v>167</v>
      </c>
      <c r="AM627" t="s">
        <v>168</v>
      </c>
      <c r="AN627" t="s">
        <v>169</v>
      </c>
      <c r="AO627" t="s">
        <v>170</v>
      </c>
      <c r="AP627">
        <v>72.826253332755357</v>
      </c>
      <c r="AQ627">
        <v>74.17687585774587</v>
      </c>
      <c r="AR627">
        <v>67.225940056163793</v>
      </c>
      <c r="AS627">
        <v>58.568431596676767</v>
      </c>
      <c r="AT627">
        <v>51.191439380720411</v>
      </c>
      <c r="AU627">
        <v>46.902147603177617</v>
      </c>
      <c r="AV627">
        <v>53.919678228732579</v>
      </c>
      <c r="AW627">
        <v>61.64066510950218</v>
      </c>
      <c r="AX627">
        <v>54.159020454202043</v>
      </c>
      <c r="AY627">
        <v>58.185277199617261</v>
      </c>
      <c r="AZ627">
        <v>53.368023436964883</v>
      </c>
      <c r="BA627">
        <v>94.699469294909179</v>
      </c>
      <c r="BB627">
        <v>75.036978746762571</v>
      </c>
      <c r="BC627">
        <v>41.032138799571392</v>
      </c>
      <c r="BD627">
        <v>90.608145324558265</v>
      </c>
      <c r="BE627">
        <v>38.238192789637097</v>
      </c>
      <c r="BF627">
        <v>68.589227759547128</v>
      </c>
      <c r="BG627">
        <v>93.449656718859259</v>
      </c>
      <c r="BH627">
        <v>69.33567943950429</v>
      </c>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row>
    <row r="628">
      <c r="A628" t="s">
        <v>405</v>
      </c>
      <c r="B628">
        <v>2014</v>
      </c>
      <c r="C628" t="s">
        <v>415</v>
      </c>
      <c r="D628">
        <v>19</v>
      </c>
      <c r="E628" t="s">
        <v>60</v>
      </c>
      <c r="F628" t="s">
        <v>16</v>
      </c>
      <c r="G628" t="s">
        <v>423</v>
      </c>
      <c r="H628">
        <v>0.48494514894891361</v>
      </c>
      <c r="I628">
        <v>0.42036861809707998</v>
      </c>
      <c r="J628">
        <v>0.76126433408769634</v>
      </c>
      <c r="K628">
        <v>0.86423416366863592</v>
      </c>
      <c r="L628">
        <v>0.24025604720318491</v>
      </c>
      <c r="M628">
        <v>0.36926541549637831</v>
      </c>
      <c r="N628">
        <v>0.93547455094897236</v>
      </c>
      <c r="O628">
        <v>0.16198599649851961</v>
      </c>
      <c r="P628">
        <v>0.1238514715538636</v>
      </c>
      <c r="Q628">
        <v>0.14139846133575051</v>
      </c>
      <c r="R628">
        <v>0.55075409871819714</v>
      </c>
      <c r="S628">
        <v>0.32825312350913388</v>
      </c>
      <c r="T628">
        <v>0.87392765667196459</v>
      </c>
      <c r="U628">
        <v>0.75986258377451033</v>
      </c>
      <c r="V628">
        <v>0.45317322524638598</v>
      </c>
      <c r="W628" t="s">
        <v>152</v>
      </c>
      <c r="X628" t="s">
        <v>310</v>
      </c>
      <c r="Y628" t="s">
        <v>154</v>
      </c>
      <c r="Z628" t="s">
        <v>155</v>
      </c>
      <c r="AA628" t="s">
        <v>156</v>
      </c>
      <c r="AB628" t="s">
        <v>157</v>
      </c>
      <c r="AC628" t="s">
        <v>311</v>
      </c>
      <c r="AD628" t="s">
        <v>159</v>
      </c>
      <c r="AE628" t="s">
        <v>160</v>
      </c>
      <c r="AF628" t="s">
        <v>162</v>
      </c>
      <c r="AG628" t="s">
        <v>163</v>
      </c>
      <c r="AH628" t="s">
        <v>164</v>
      </c>
      <c r="AI628" t="s">
        <v>312</v>
      </c>
      <c r="AJ628" t="s">
        <v>165</v>
      </c>
      <c r="AK628" t="s">
        <v>166</v>
      </c>
      <c r="AL628" t="s">
        <v>167</v>
      </c>
      <c r="AM628" t="s">
        <v>168</v>
      </c>
      <c r="AN628" t="s">
        <v>169</v>
      </c>
      <c r="AO628" t="s">
        <v>170</v>
      </c>
      <c r="AP628">
        <v>0.76322965936468945</v>
      </c>
      <c r="AQ628">
        <v>0.49319535254221619</v>
      </c>
      <c r="AR628">
        <v>0</v>
      </c>
      <c r="AS628">
        <v>0.37743051021269303</v>
      </c>
      <c r="AT628">
        <v>1.5777633111771481</v>
      </c>
      <c r="AU628">
        <v>0.27488416441626012</v>
      </c>
      <c r="AV628">
        <v>1.1323528997254351</v>
      </c>
      <c r="AW628">
        <v>0</v>
      </c>
      <c r="AX628">
        <v>2.3123296775179711</v>
      </c>
      <c r="AY628">
        <v>0.53548186489171923</v>
      </c>
      <c r="AZ628">
        <v>1.493178871727656</v>
      </c>
      <c r="BA628">
        <v>0.83123444722589779</v>
      </c>
      <c r="BB628">
        <v>0.1216857153870964</v>
      </c>
      <c r="BC628">
        <v>0.92326048544654971</v>
      </c>
      <c r="BD628">
        <v>0.17280038778217549</v>
      </c>
      <c r="BE628">
        <v>0.4230041711462067</v>
      </c>
      <c r="BF628">
        <v>0.3244439746872616</v>
      </c>
      <c r="BG628">
        <v>0.2769836496705223</v>
      </c>
      <c r="BH628">
        <v>0.61912614019150891</v>
      </c>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row>
    <row r="629">
      <c r="A629" t="s">
        <v>405</v>
      </c>
      <c r="B629">
        <v>2014</v>
      </c>
      <c r="C629" t="s">
        <v>415</v>
      </c>
      <c r="D629">
        <v>20</v>
      </c>
      <c r="E629" t="s">
        <v>60</v>
      </c>
      <c r="F629" t="s">
        <v>171</v>
      </c>
      <c r="G629" t="s">
        <v>424</v>
      </c>
      <c r="H629">
        <v>19.851215225408129</v>
      </c>
      <c r="I629">
        <v>17.566369664934971</v>
      </c>
      <c r="J629">
        <v>13.72738370712503</v>
      </c>
      <c r="K629">
        <v>10.22759790782899</v>
      </c>
      <c r="L629">
        <v>2.118033062952013</v>
      </c>
      <c r="M629">
        <v>5.0577389535373483</v>
      </c>
      <c r="N629">
        <v>1.9326296102554841</v>
      </c>
      <c r="O629">
        <v>1.1060432664356621</v>
      </c>
      <c r="P629">
        <v>0.4491988495233718</v>
      </c>
      <c r="Q629">
        <v>0.29102095479476919</v>
      </c>
      <c r="R629">
        <v>20.38093422326175</v>
      </c>
      <c r="S629">
        <v>18.190136954822361</v>
      </c>
      <c r="T629">
        <v>15.83294444614522</v>
      </c>
      <c r="U629">
        <v>13.38875384975114</v>
      </c>
      <c r="V629">
        <v>5.979521419798651</v>
      </c>
      <c r="W629" t="s">
        <v>152</v>
      </c>
      <c r="X629" t="s">
        <v>310</v>
      </c>
      <c r="Y629" t="s">
        <v>154</v>
      </c>
      <c r="Z629" t="s">
        <v>155</v>
      </c>
      <c r="AA629" t="s">
        <v>156</v>
      </c>
      <c r="AB629" t="s">
        <v>157</v>
      </c>
      <c r="AC629" t="s">
        <v>311</v>
      </c>
      <c r="AD629" t="s">
        <v>159</v>
      </c>
      <c r="AE629" t="s">
        <v>160</v>
      </c>
      <c r="AF629" t="s">
        <v>162</v>
      </c>
      <c r="AG629" t="s">
        <v>163</v>
      </c>
      <c r="AH629" t="s">
        <v>164</v>
      </c>
      <c r="AI629" t="s">
        <v>312</v>
      </c>
      <c r="AJ629" t="s">
        <v>165</v>
      </c>
      <c r="AK629" t="s">
        <v>166</v>
      </c>
      <c r="AL629" t="s">
        <v>167</v>
      </c>
      <c r="AM629" t="s">
        <v>168</v>
      </c>
      <c r="AN629" t="s">
        <v>169</v>
      </c>
      <c r="AO629" t="s">
        <v>170</v>
      </c>
      <c r="AP629">
        <v>0.31220774275676177</v>
      </c>
      <c r="AQ629">
        <v>0.22176021401149629</v>
      </c>
      <c r="AR629">
        <v>23.052341588076139</v>
      </c>
      <c r="AS629">
        <v>31.51849701158492</v>
      </c>
      <c r="AT629">
        <v>8.9125329339859576</v>
      </c>
      <c r="AU629">
        <v>46.450590948321057</v>
      </c>
      <c r="AV629">
        <v>13.772797704650911</v>
      </c>
      <c r="AW629">
        <v>1.7109142029755799</v>
      </c>
      <c r="AX629">
        <v>15.77847177022934</v>
      </c>
      <c r="AY629">
        <v>12.15087665604965</v>
      </c>
      <c r="AZ629">
        <v>12.045475722978789</v>
      </c>
      <c r="BA629">
        <v>0.52038700400138138</v>
      </c>
      <c r="BB629">
        <v>23.419587977689879</v>
      </c>
      <c r="BC629">
        <v>14.006938887951851</v>
      </c>
      <c r="BD629">
        <v>2.3752108555126039</v>
      </c>
      <c r="BE629">
        <v>27.420562305270138</v>
      </c>
      <c r="BF629">
        <v>16.248743867913529</v>
      </c>
      <c r="BG629">
        <v>0.36549074335999338</v>
      </c>
      <c r="BH629">
        <v>11.29292230990835</v>
      </c>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row>
    <row r="630">
      <c r="A630" t="s">
        <v>405</v>
      </c>
      <c r="B630">
        <v>2014</v>
      </c>
      <c r="C630" t="s">
        <v>415</v>
      </c>
      <c r="D630">
        <v>21</v>
      </c>
      <c r="E630" t="s">
        <v>60</v>
      </c>
      <c r="F630" t="s">
        <v>17</v>
      </c>
      <c r="G630" t="s">
        <v>425</v>
      </c>
      <c r="H630">
        <v>28.45723499122278</v>
      </c>
      <c r="I630">
        <v>25.977134935419141</v>
      </c>
      <c r="J630">
        <v>21.670046472415301</v>
      </c>
      <c r="K630">
        <v>15.54379972791819</v>
      </c>
      <c r="L630">
        <v>3.9746683712300102</v>
      </c>
      <c r="M630">
        <v>5.6455502954589996</v>
      </c>
      <c r="N630">
        <v>1.2052769825982219</v>
      </c>
      <c r="O630">
        <v>0.085329464155887103</v>
      </c>
      <c r="P630">
        <v>0.090685261136013703</v>
      </c>
      <c r="Q630">
        <v>0.1691625827574032</v>
      </c>
      <c r="R630">
        <v>28.818369707226509</v>
      </c>
      <c r="S630">
        <v>25.628961990451732</v>
      </c>
      <c r="T630">
        <v>25.118457471030649</v>
      </c>
      <c r="U630">
        <v>19.220294675167938</v>
      </c>
      <c r="V630">
        <v>13.391498858345511</v>
      </c>
      <c r="W630" t="s">
        <v>152</v>
      </c>
      <c r="X630" t="s">
        <v>310</v>
      </c>
      <c r="Y630" t="s">
        <v>154</v>
      </c>
      <c r="Z630" t="s">
        <v>155</v>
      </c>
      <c r="AA630" t="s">
        <v>156</v>
      </c>
      <c r="AB630" t="s">
        <v>157</v>
      </c>
      <c r="AC630" t="s">
        <v>311</v>
      </c>
      <c r="AD630" t="s">
        <v>159</v>
      </c>
      <c r="AE630" t="s">
        <v>160</v>
      </c>
      <c r="AF630" t="s">
        <v>162</v>
      </c>
      <c r="AG630" t="s">
        <v>163</v>
      </c>
      <c r="AH630" t="s">
        <v>164</v>
      </c>
      <c r="AI630" t="s">
        <v>312</v>
      </c>
      <c r="AJ630" t="s">
        <v>165</v>
      </c>
      <c r="AK630" t="s">
        <v>166</v>
      </c>
      <c r="AL630" t="s">
        <v>167</v>
      </c>
      <c r="AM630" t="s">
        <v>168</v>
      </c>
      <c r="AN630" t="s">
        <v>169</v>
      </c>
      <c r="AO630" t="s">
        <v>170</v>
      </c>
      <c r="AP630">
        <v>26.098309265123191</v>
      </c>
      <c r="AQ630">
        <v>25.108168575700422</v>
      </c>
      <c r="AR630">
        <v>9.7217183557600695</v>
      </c>
      <c r="AS630">
        <v>9.5356408815256195</v>
      </c>
      <c r="AT630">
        <v>38.318264374116481</v>
      </c>
      <c r="AU630">
        <v>6.3723772840850614</v>
      </c>
      <c r="AV630">
        <v>31.175171166891079</v>
      </c>
      <c r="AW630">
        <v>36.64842068752224</v>
      </c>
      <c r="AX630">
        <v>27.75017809805064</v>
      </c>
      <c r="AY630">
        <v>29.12836427944136</v>
      </c>
      <c r="AZ630">
        <v>33.093321968328681</v>
      </c>
      <c r="BA630">
        <v>3.9489092538635431</v>
      </c>
      <c r="BB630">
        <v>1.4217475601604559</v>
      </c>
      <c r="BC630">
        <v>44.037661827030213</v>
      </c>
      <c r="BD630">
        <v>6.8438434321469561</v>
      </c>
      <c r="BE630">
        <v>33.918240733946547</v>
      </c>
      <c r="BF630">
        <v>14.83758439785209</v>
      </c>
      <c r="BG630">
        <v>5.907868888110225</v>
      </c>
      <c r="BH630">
        <v>18.75227211039585</v>
      </c>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row>
    <row r="631">
      <c r="A631" t="s">
        <v>405</v>
      </c>
      <c r="B631">
        <v>2014</v>
      </c>
      <c r="C631" t="s">
        <v>415</v>
      </c>
      <c r="D631">
        <v>22</v>
      </c>
      <c r="E631" t="s">
        <v>54</v>
      </c>
      <c r="F631" t="s">
        <v>49</v>
      </c>
      <c r="G631" t="s">
        <v>214</v>
      </c>
      <c r="H631">
        <v>0.93815169206812343</v>
      </c>
      <c r="I631">
        <v>0.7445885812099432</v>
      </c>
      <c r="J631">
        <v>1.1783808851619459</v>
      </c>
      <c r="K631">
        <v>1.16428726412992</v>
      </c>
      <c r="L631">
        <v>0.255843849064398</v>
      </c>
      <c r="M631">
        <v>0.41352633528243132</v>
      </c>
      <c r="N631">
        <v>0.96577981958002446</v>
      </c>
      <c r="O631">
        <v>0.1639391224987406</v>
      </c>
      <c r="P631">
        <v>0.1245237555239337</v>
      </c>
      <c r="Q631">
        <v>0.1420521620000115</v>
      </c>
      <c r="R631">
        <v>1.084146756502288</v>
      </c>
      <c r="S631">
        <v>0.58427885161432702</v>
      </c>
      <c r="T631">
        <v>1.4800142341163729</v>
      </c>
      <c r="U631">
        <v>1.1275439315550899</v>
      </c>
      <c r="V631">
        <v>0.56204757496583557</v>
      </c>
      <c r="W631" t="s">
        <v>152</v>
      </c>
      <c r="X631" t="s">
        <v>310</v>
      </c>
      <c r="Y631" t="s">
        <v>154</v>
      </c>
      <c r="Z631" t="s">
        <v>155</v>
      </c>
      <c r="AA631" t="s">
        <v>156</v>
      </c>
      <c r="AB631" t="s">
        <v>157</v>
      </c>
      <c r="AC631" t="s">
        <v>311</v>
      </c>
      <c r="AD631" t="s">
        <v>159</v>
      </c>
      <c r="AE631" t="s">
        <v>160</v>
      </c>
      <c r="AF631" t="s">
        <v>162</v>
      </c>
      <c r="AG631" t="s">
        <v>163</v>
      </c>
      <c r="AH631" t="s">
        <v>164</v>
      </c>
      <c r="AI631" t="s">
        <v>312</v>
      </c>
      <c r="AJ631" t="s">
        <v>165</v>
      </c>
      <c r="AK631" t="s">
        <v>166</v>
      </c>
      <c r="AL631" t="s">
        <v>167</v>
      </c>
      <c r="AM631" t="s">
        <v>168</v>
      </c>
      <c r="AN631" t="s">
        <v>169</v>
      </c>
      <c r="AO631" t="s">
        <v>170</v>
      </c>
      <c r="AP631">
        <v>1.037145021723302</v>
      </c>
      <c r="AQ631">
        <v>0.66049937350838295</v>
      </c>
      <c r="AR631">
        <v>0</v>
      </c>
      <c r="AS631">
        <v>0.64030026319452171</v>
      </c>
      <c r="AT631">
        <v>2.9899320639525322</v>
      </c>
      <c r="AU631">
        <v>0.58266523797090453</v>
      </c>
      <c r="AV631">
        <v>2.0568776056295008</v>
      </c>
      <c r="AW631">
        <v>0</v>
      </c>
      <c r="AX631">
        <v>4.0946952253212299</v>
      </c>
      <c r="AY631">
        <v>0.91191236867945447</v>
      </c>
      <c r="AZ631">
        <v>2.721739241742918</v>
      </c>
      <c r="BA631">
        <v>0.87012281357168619</v>
      </c>
      <c r="BB631">
        <v>0.16190510602856439</v>
      </c>
      <c r="BC631">
        <v>2.200576090754168</v>
      </c>
      <c r="BD631">
        <v>0.19034874160678161</v>
      </c>
      <c r="BE631">
        <v>1.0941310781849021</v>
      </c>
      <c r="BF631">
        <v>0.47079769009911399</v>
      </c>
      <c r="BG631">
        <v>0.29552286157002161</v>
      </c>
      <c r="BH631">
        <v>0.88503732525733558</v>
      </c>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row>
    <row r="632">
      <c r="A632" t="s">
        <v>405</v>
      </c>
      <c r="B632">
        <v>2014</v>
      </c>
      <c r="C632" t="s">
        <v>415</v>
      </c>
      <c r="D632">
        <v>23</v>
      </c>
      <c r="E632" t="s">
        <v>54</v>
      </c>
      <c r="F632" t="s">
        <v>48</v>
      </c>
      <c r="G632" t="s">
        <v>214</v>
      </c>
      <c r="H632">
        <v>99.061848307931854</v>
      </c>
      <c r="I632">
        <v>99.255411418790075</v>
      </c>
      <c r="J632">
        <v>98.821619114838114</v>
      </c>
      <c r="K632">
        <v>98.835712735870075</v>
      </c>
      <c r="L632">
        <v>99.744156150935609</v>
      </c>
      <c r="M632">
        <v>99.586473664717559</v>
      </c>
      <c r="N632">
        <v>99.034220180419979</v>
      </c>
      <c r="O632">
        <v>99.836060877501254</v>
      </c>
      <c r="P632">
        <v>99.875476244476076</v>
      </c>
      <c r="Q632">
        <v>99.857947837999973</v>
      </c>
      <c r="R632">
        <v>98.915853243497708</v>
      </c>
      <c r="S632">
        <v>99.415721148385671</v>
      </c>
      <c r="T632">
        <v>98.519985765883646</v>
      </c>
      <c r="U632">
        <v>98.872456068444905</v>
      </c>
      <c r="V632">
        <v>99.437952425034183</v>
      </c>
      <c r="W632" t="s">
        <v>152</v>
      </c>
      <c r="X632" t="s">
        <v>310</v>
      </c>
      <c r="Y632" t="s">
        <v>154</v>
      </c>
      <c r="Z632" t="s">
        <v>155</v>
      </c>
      <c r="AA632" t="s">
        <v>156</v>
      </c>
      <c r="AB632" t="s">
        <v>157</v>
      </c>
      <c r="AC632" t="s">
        <v>311</v>
      </c>
      <c r="AD632" t="s">
        <v>159</v>
      </c>
      <c r="AE632" t="s">
        <v>160</v>
      </c>
      <c r="AF632" t="s">
        <v>162</v>
      </c>
      <c r="AG632" t="s">
        <v>163</v>
      </c>
      <c r="AH632" t="s">
        <v>164</v>
      </c>
      <c r="AI632" t="s">
        <v>312</v>
      </c>
      <c r="AJ632" t="s">
        <v>165</v>
      </c>
      <c r="AK632" t="s">
        <v>166</v>
      </c>
      <c r="AL632" t="s">
        <v>167</v>
      </c>
      <c r="AM632" t="s">
        <v>168</v>
      </c>
      <c r="AN632" t="s">
        <v>169</v>
      </c>
      <c r="AO632" t="s">
        <v>170</v>
      </c>
      <c r="AP632">
        <v>98.962854978276695</v>
      </c>
      <c r="AQ632">
        <v>99.339500626491613</v>
      </c>
      <c r="AR632">
        <v>100</v>
      </c>
      <c r="AS632">
        <v>99.359699736805482</v>
      </c>
      <c r="AT632">
        <v>97.010067936047449</v>
      </c>
      <c r="AU632">
        <v>99.4173347620291</v>
      </c>
      <c r="AV632">
        <v>97.943122394370477</v>
      </c>
      <c r="AW632">
        <v>100</v>
      </c>
      <c r="AX632">
        <v>95.905304774678868</v>
      </c>
      <c r="AY632">
        <v>99.088087631320548</v>
      </c>
      <c r="AZ632">
        <v>97.27826075825709</v>
      </c>
      <c r="BA632">
        <v>99.129877186428317</v>
      </c>
      <c r="BB632">
        <v>99.838094893971444</v>
      </c>
      <c r="BC632">
        <v>97.79942390924586</v>
      </c>
      <c r="BD632">
        <v>99.809651258393231</v>
      </c>
      <c r="BE632">
        <v>98.905868921815127</v>
      </c>
      <c r="BF632">
        <v>99.529202309900882</v>
      </c>
      <c r="BG632">
        <v>99.704477138429979</v>
      </c>
      <c r="BH632">
        <v>99.114962674742685</v>
      </c>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row>
    <row r="633">
      <c r="A633" t="s">
        <v>405</v>
      </c>
      <c r="B633">
        <v>2014</v>
      </c>
      <c r="C633" t="s">
        <v>415</v>
      </c>
      <c r="D633">
        <v>29</v>
      </c>
      <c r="E633" t="s">
        <v>173</v>
      </c>
      <c r="F633" t="s">
        <v>49</v>
      </c>
      <c r="G633" t="s">
        <v>426</v>
      </c>
      <c r="H633">
        <v>2.7529124819311219</v>
      </c>
      <c r="I633">
        <v>3.446951652399072</v>
      </c>
      <c r="J633">
        <v>6.8007823701051793</v>
      </c>
      <c r="K633">
        <v>14.33227427895134</v>
      </c>
      <c r="L633">
        <v>39.420373569973897</v>
      </c>
      <c r="M633">
        <v>35.943061488507126</v>
      </c>
      <c r="N633">
        <v>49.630370441769273</v>
      </c>
      <c r="O633">
        <v>53.808382939497733</v>
      </c>
      <c r="P633">
        <v>60.427367639778772</v>
      </c>
      <c r="Q633">
        <v>69.827165059296277</v>
      </c>
      <c r="R633">
        <v>2.6491506290694309</v>
      </c>
      <c r="S633">
        <v>2.5607274829492801</v>
      </c>
      <c r="T633">
        <v>4.6400833919754287</v>
      </c>
      <c r="U633">
        <v>6.8705245567738684</v>
      </c>
      <c r="V633">
        <v>11.979385585864071</v>
      </c>
      <c r="W633" t="s">
        <v>152</v>
      </c>
      <c r="X633" t="s">
        <v>310</v>
      </c>
      <c r="Y633" t="s">
        <v>154</v>
      </c>
      <c r="Z633" t="s">
        <v>155</v>
      </c>
      <c r="AA633" t="s">
        <v>156</v>
      </c>
      <c r="AB633" t="s">
        <v>157</v>
      </c>
      <c r="AC633" t="s">
        <v>311</v>
      </c>
      <c r="AD633" t="s">
        <v>159</v>
      </c>
      <c r="AE633" t="s">
        <v>160</v>
      </c>
      <c r="AF633" t="s">
        <v>162</v>
      </c>
      <c r="AG633" t="s">
        <v>163</v>
      </c>
      <c r="AH633" t="s">
        <v>164</v>
      </c>
      <c r="AI633" t="s">
        <v>312</v>
      </c>
      <c r="AJ633" t="s">
        <v>165</v>
      </c>
      <c r="AK633" t="s">
        <v>166</v>
      </c>
      <c r="AL633" t="s">
        <v>167</v>
      </c>
      <c r="AM633" t="s">
        <v>168</v>
      </c>
      <c r="AN633" t="s">
        <v>169</v>
      </c>
      <c r="AO633" t="s">
        <v>170</v>
      </c>
      <c r="AP633">
        <v>3.575583094548294</v>
      </c>
      <c r="AQ633">
        <v>6.0066258827650678</v>
      </c>
      <c r="AR633">
        <v>6.50983717190375</v>
      </c>
      <c r="AS633">
        <v>3.1561656022625719</v>
      </c>
      <c r="AT633">
        <v>12.68757819140308</v>
      </c>
      <c r="AU633">
        <v>8.5442935420113439</v>
      </c>
      <c r="AV633">
        <v>5.0892351413322334</v>
      </c>
      <c r="AW633">
        <v>16.049629832317311</v>
      </c>
      <c r="AX633">
        <v>15.18852211561285</v>
      </c>
      <c r="AY633">
        <v>0.85901162444290668</v>
      </c>
      <c r="AZ633">
        <v>4.6746260188026998</v>
      </c>
      <c r="BA633">
        <v>69.786210844897326</v>
      </c>
      <c r="BB633">
        <v>21.906385232113941</v>
      </c>
      <c r="BC633">
        <v>2.7023317825917701</v>
      </c>
      <c r="BD633">
        <v>5.4425463631595594</v>
      </c>
      <c r="BE633">
        <v>6.1880179426420616</v>
      </c>
      <c r="BF633">
        <v>3.8845526879483798</v>
      </c>
      <c r="BG633">
        <v>2.5984038585075848</v>
      </c>
      <c r="BH633">
        <v>7.5858542341748807</v>
      </c>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row>
    <row r="634">
      <c r="A634" t="s">
        <v>405</v>
      </c>
      <c r="B634">
        <v>2014</v>
      </c>
      <c r="C634" t="s">
        <v>415</v>
      </c>
      <c r="D634">
        <v>30</v>
      </c>
      <c r="E634" t="s">
        <v>173</v>
      </c>
      <c r="F634" t="s">
        <v>48</v>
      </c>
      <c r="G634" t="s">
        <v>214</v>
      </c>
      <c r="H634">
        <v>97.247087518068938</v>
      </c>
      <c r="I634">
        <v>96.553048347600892</v>
      </c>
      <c r="J634">
        <v>93.199217629894733</v>
      </c>
      <c r="K634">
        <v>85.667725721048853</v>
      </c>
      <c r="L634">
        <v>60.579626430025932</v>
      </c>
      <c r="M634">
        <v>64.056938511492973</v>
      </c>
      <c r="N634">
        <v>50.369629558230663</v>
      </c>
      <c r="O634">
        <v>46.191617060502217</v>
      </c>
      <c r="P634">
        <v>39.572632360221291</v>
      </c>
      <c r="Q634">
        <v>30.172834940703709</v>
      </c>
      <c r="R634">
        <v>97.350849370930575</v>
      </c>
      <c r="S634">
        <v>97.439272517050682</v>
      </c>
      <c r="T634">
        <v>95.359916608024548</v>
      </c>
      <c r="U634">
        <v>93.12947544322617</v>
      </c>
      <c r="V634">
        <v>88.020614414136006</v>
      </c>
      <c r="W634" t="s">
        <v>152</v>
      </c>
      <c r="X634" t="s">
        <v>310</v>
      </c>
      <c r="Y634" t="s">
        <v>154</v>
      </c>
      <c r="Z634" t="s">
        <v>155</v>
      </c>
      <c r="AA634" t="s">
        <v>156</v>
      </c>
      <c r="AB634" t="s">
        <v>157</v>
      </c>
      <c r="AC634" t="s">
        <v>311</v>
      </c>
      <c r="AD634" t="s">
        <v>159</v>
      </c>
      <c r="AE634" t="s">
        <v>160</v>
      </c>
      <c r="AF634" t="s">
        <v>162</v>
      </c>
      <c r="AG634" t="s">
        <v>163</v>
      </c>
      <c r="AH634" t="s">
        <v>164</v>
      </c>
      <c r="AI634" t="s">
        <v>312</v>
      </c>
      <c r="AJ634" t="s">
        <v>165</v>
      </c>
      <c r="AK634" t="s">
        <v>166</v>
      </c>
      <c r="AL634" t="s">
        <v>167</v>
      </c>
      <c r="AM634" t="s">
        <v>168</v>
      </c>
      <c r="AN634" t="s">
        <v>169</v>
      </c>
      <c r="AO634" t="s">
        <v>170</v>
      </c>
      <c r="AP634">
        <v>96.424416905451665</v>
      </c>
      <c r="AQ634">
        <v>93.993374117234936</v>
      </c>
      <c r="AR634">
        <v>93.490162828096217</v>
      </c>
      <c r="AS634">
        <v>96.843834397737453</v>
      </c>
      <c r="AT634">
        <v>87.31242180859698</v>
      </c>
      <c r="AU634">
        <v>91.455706457988796</v>
      </c>
      <c r="AV634">
        <v>94.910764858667747</v>
      </c>
      <c r="AW634">
        <v>83.950370167682607</v>
      </c>
      <c r="AX634">
        <v>84.811477884387088</v>
      </c>
      <c r="AY634">
        <v>99.1409883755571</v>
      </c>
      <c r="AZ634">
        <v>95.325373981197316</v>
      </c>
      <c r="BA634">
        <v>30.213789155102582</v>
      </c>
      <c r="BB634">
        <v>78.093614767886137</v>
      </c>
      <c r="BC634">
        <v>97.297668217408258</v>
      </c>
      <c r="BD634">
        <v>94.557453636840549</v>
      </c>
      <c r="BE634">
        <v>93.811982057357923</v>
      </c>
      <c r="BF634">
        <v>96.115447312051685</v>
      </c>
      <c r="BG634">
        <v>97.401596141492476</v>
      </c>
      <c r="BH634">
        <v>92.414145765825182</v>
      </c>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row>
    <row r="635">
      <c r="A635" t="s">
        <v>405</v>
      </c>
      <c r="B635">
        <v>2014</v>
      </c>
      <c r="C635" t="s">
        <v>415</v>
      </c>
      <c r="D635">
        <v>31</v>
      </c>
      <c r="E635" t="s">
        <v>57</v>
      </c>
      <c r="F635" t="s">
        <v>49</v>
      </c>
      <c r="G635" t="s">
        <v>427</v>
      </c>
      <c r="H635">
        <v>3.1243844498639448</v>
      </c>
      <c r="I635">
        <v>3.9117573297697019</v>
      </c>
      <c r="J635">
        <v>7.1390250028871352</v>
      </c>
      <c r="K635">
        <v>15.62943571396112</v>
      </c>
      <c r="L635">
        <v>40.670322074002222</v>
      </c>
      <c r="M635">
        <v>38.101947795849497</v>
      </c>
      <c r="N635">
        <v>51.957848097962611</v>
      </c>
      <c r="O635">
        <v>56.020317097133109</v>
      </c>
      <c r="P635">
        <v>62.02491071037646</v>
      </c>
      <c r="Q635">
        <v>70.641958794663623</v>
      </c>
      <c r="R635">
        <v>3.010411206391518</v>
      </c>
      <c r="S635">
        <v>3.0073737391292461</v>
      </c>
      <c r="T635">
        <v>4.7777360546237002</v>
      </c>
      <c r="U635">
        <v>7.4964322326602506</v>
      </c>
      <c r="V635">
        <v>13.11851068884109</v>
      </c>
      <c r="W635" t="s">
        <v>152</v>
      </c>
      <c r="X635" t="s">
        <v>310</v>
      </c>
      <c r="Y635" t="s">
        <v>154</v>
      </c>
      <c r="Z635" t="s">
        <v>155</v>
      </c>
      <c r="AA635" t="s">
        <v>156</v>
      </c>
      <c r="AB635" t="s">
        <v>157</v>
      </c>
      <c r="AC635" t="s">
        <v>311</v>
      </c>
      <c r="AD635" t="s">
        <v>159</v>
      </c>
      <c r="AE635" t="s">
        <v>160</v>
      </c>
      <c r="AF635" t="s">
        <v>162</v>
      </c>
      <c r="AG635" t="s">
        <v>163</v>
      </c>
      <c r="AH635" t="s">
        <v>164</v>
      </c>
      <c r="AI635" t="s">
        <v>312</v>
      </c>
      <c r="AJ635" t="s">
        <v>165</v>
      </c>
      <c r="AK635" t="s">
        <v>166</v>
      </c>
      <c r="AL635" t="s">
        <v>167</v>
      </c>
      <c r="AM635" t="s">
        <v>168</v>
      </c>
      <c r="AN635" t="s">
        <v>169</v>
      </c>
      <c r="AO635" t="s">
        <v>170</v>
      </c>
      <c r="AP635">
        <v>3.6218519317881981</v>
      </c>
      <c r="AQ635">
        <v>6.815625576268916</v>
      </c>
      <c r="AR635">
        <v>8.2731686682664218</v>
      </c>
      <c r="AS635">
        <v>3.320977662777056</v>
      </c>
      <c r="AT635">
        <v>12.76730848056442</v>
      </c>
      <c r="AU635">
        <v>8.6458031163891551</v>
      </c>
      <c r="AV635">
        <v>5.6649658261379132</v>
      </c>
      <c r="AW635">
        <v>17.043249966694749</v>
      </c>
      <c r="AX635">
        <v>15.18852211561285</v>
      </c>
      <c r="AY635">
        <v>1.9455326283696801</v>
      </c>
      <c r="AZ635">
        <v>5.4324181903320694</v>
      </c>
      <c r="BA635">
        <v>69.925274857716715</v>
      </c>
      <c r="BB635">
        <v>22.17610692626937</v>
      </c>
      <c r="BC635">
        <v>2.8067141551941699</v>
      </c>
      <c r="BD635">
        <v>5.5856508912290614</v>
      </c>
      <c r="BE635">
        <v>7.9995330162725864</v>
      </c>
      <c r="BF635">
        <v>5.2585275491665602</v>
      </c>
      <c r="BG635">
        <v>2.6658999384156061</v>
      </c>
      <c r="BH635">
        <v>9.2387800500960413</v>
      </c>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row>
    <row r="636">
      <c r="A636" t="s">
        <v>405</v>
      </c>
      <c r="B636">
        <v>2014</v>
      </c>
      <c r="C636" t="s">
        <v>415</v>
      </c>
      <c r="D636">
        <v>32</v>
      </c>
      <c r="E636" t="s">
        <v>57</v>
      </c>
      <c r="F636" t="s">
        <v>48</v>
      </c>
      <c r="G636" t="s">
        <v>214</v>
      </c>
      <c r="H636">
        <v>96.875615550136118</v>
      </c>
      <c r="I636">
        <v>96.088242670230258</v>
      </c>
      <c r="J636">
        <v>92.860974997112777</v>
      </c>
      <c r="K636">
        <v>84.370564286039098</v>
      </c>
      <c r="L636">
        <v>59.329677925997608</v>
      </c>
      <c r="M636">
        <v>61.898052204150581</v>
      </c>
      <c r="N636">
        <v>48.042151902037382</v>
      </c>
      <c r="O636">
        <v>43.979682902866827</v>
      </c>
      <c r="P636">
        <v>37.97508928962359</v>
      </c>
      <c r="Q636">
        <v>29.358041205336399</v>
      </c>
      <c r="R636">
        <v>96.989588793608434</v>
      </c>
      <c r="S636">
        <v>96.992626260870708</v>
      </c>
      <c r="T636">
        <v>95.222263945376284</v>
      </c>
      <c r="U636">
        <v>92.503567767339817</v>
      </c>
      <c r="V636">
        <v>86.881489311159015</v>
      </c>
      <c r="W636" t="s">
        <v>152</v>
      </c>
      <c r="X636" t="s">
        <v>310</v>
      </c>
      <c r="Y636" t="s">
        <v>154</v>
      </c>
      <c r="Z636" t="s">
        <v>155</v>
      </c>
      <c r="AA636" t="s">
        <v>156</v>
      </c>
      <c r="AB636" t="s">
        <v>157</v>
      </c>
      <c r="AC636" t="s">
        <v>311</v>
      </c>
      <c r="AD636" t="s">
        <v>159</v>
      </c>
      <c r="AE636" t="s">
        <v>160</v>
      </c>
      <c r="AF636" t="s">
        <v>162</v>
      </c>
      <c r="AG636" t="s">
        <v>163</v>
      </c>
      <c r="AH636" t="s">
        <v>164</v>
      </c>
      <c r="AI636" t="s">
        <v>312</v>
      </c>
      <c r="AJ636" t="s">
        <v>165</v>
      </c>
      <c r="AK636" t="s">
        <v>166</v>
      </c>
      <c r="AL636" t="s">
        <v>167</v>
      </c>
      <c r="AM636" t="s">
        <v>168</v>
      </c>
      <c r="AN636" t="s">
        <v>169</v>
      </c>
      <c r="AO636" t="s">
        <v>170</v>
      </c>
      <c r="AP636">
        <v>96.378148068211758</v>
      </c>
      <c r="AQ636">
        <v>93.184374423731086</v>
      </c>
      <c r="AR636">
        <v>91.726831331733564</v>
      </c>
      <c r="AS636">
        <v>96.67902233722296</v>
      </c>
      <c r="AT636">
        <v>87.232691519435647</v>
      </c>
      <c r="AU636">
        <v>91.354196883610982</v>
      </c>
      <c r="AV636">
        <v>94.335034173862084</v>
      </c>
      <c r="AW636">
        <v>82.956750033305198</v>
      </c>
      <c r="AX636">
        <v>84.811477884387088</v>
      </c>
      <c r="AY636">
        <v>98.054467371630352</v>
      </c>
      <c r="AZ636">
        <v>94.567581809667928</v>
      </c>
      <c r="BA636">
        <v>30.074725142283189</v>
      </c>
      <c r="BB636">
        <v>77.823893073730702</v>
      </c>
      <c r="BC636">
        <v>97.193285844805871</v>
      </c>
      <c r="BD636">
        <v>94.414349108771049</v>
      </c>
      <c r="BE636">
        <v>92.000466983727421</v>
      </c>
      <c r="BF636">
        <v>94.741472450833484</v>
      </c>
      <c r="BG636">
        <v>97.334100061584437</v>
      </c>
      <c r="BH636">
        <v>90.761219949903989</v>
      </c>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row>
    <row r="637">
      <c r="A637" t="s">
        <v>405</v>
      </c>
      <c r="B637">
        <v>2014</v>
      </c>
      <c r="C637" t="s">
        <v>415</v>
      </c>
      <c r="D637">
        <v>33</v>
      </c>
      <c r="E637" t="s">
        <v>55</v>
      </c>
      <c r="F637" t="s">
        <v>49</v>
      </c>
      <c r="G637" t="s">
        <v>214</v>
      </c>
      <c r="H637">
        <v>38.679886414791198</v>
      </c>
      <c r="I637">
        <v>45.982939722502678</v>
      </c>
      <c r="J637">
        <v>58.123023383989469</v>
      </c>
      <c r="K637">
        <v>61.704455431985593</v>
      </c>
      <c r="L637">
        <v>69.426179363374416</v>
      </c>
      <c r="M637">
        <v>67.525676262053764</v>
      </c>
      <c r="N637">
        <v>72.215883942942412</v>
      </c>
      <c r="O637">
        <v>71.269984363592926</v>
      </c>
      <c r="P637">
        <v>72.871062697403772</v>
      </c>
      <c r="Q637">
        <v>77.002626171572786</v>
      </c>
      <c r="R637">
        <v>37.940991615494667</v>
      </c>
      <c r="S637">
        <v>43.521555979832392</v>
      </c>
      <c r="T637">
        <v>54.466322839585253</v>
      </c>
      <c r="U637">
        <v>59.950881503505407</v>
      </c>
      <c r="V637">
        <v>61.726321460451487</v>
      </c>
      <c r="W637" t="s">
        <v>152</v>
      </c>
      <c r="X637" t="s">
        <v>310</v>
      </c>
      <c r="Y637" t="s">
        <v>154</v>
      </c>
      <c r="Z637" t="s">
        <v>155</v>
      </c>
      <c r="AA637" t="s">
        <v>156</v>
      </c>
      <c r="AB637" t="s">
        <v>157</v>
      </c>
      <c r="AC637" t="s">
        <v>311</v>
      </c>
      <c r="AD637" t="s">
        <v>159</v>
      </c>
      <c r="AE637" t="s">
        <v>160</v>
      </c>
      <c r="AF637" t="s">
        <v>162</v>
      </c>
      <c r="AG637" t="s">
        <v>163</v>
      </c>
      <c r="AH637" t="s">
        <v>164</v>
      </c>
      <c r="AI637" t="s">
        <v>312</v>
      </c>
      <c r="AJ637" t="s">
        <v>165</v>
      </c>
      <c r="AK637" t="s">
        <v>166</v>
      </c>
      <c r="AL637" t="s">
        <v>167</v>
      </c>
      <c r="AM637" t="s">
        <v>168</v>
      </c>
      <c r="AN637" t="s">
        <v>169</v>
      </c>
      <c r="AO637" t="s">
        <v>170</v>
      </c>
      <c r="AP637">
        <v>61.52907385113101</v>
      </c>
      <c r="AQ637">
        <v>52.806782161224497</v>
      </c>
      <c r="AR637">
        <v>56.097485219640973</v>
      </c>
      <c r="AS637">
        <v>55.127674322131313</v>
      </c>
      <c r="AT637">
        <v>33.742078289345123</v>
      </c>
      <c r="AU637">
        <v>62.259090917472861</v>
      </c>
      <c r="AV637">
        <v>53.364170902456728</v>
      </c>
      <c r="AW637">
        <v>44.733600372074427</v>
      </c>
      <c r="AX637">
        <v>42.707680317574017</v>
      </c>
      <c r="AY637">
        <v>24.775560304271281</v>
      </c>
      <c r="AZ637">
        <v>28.236049195534111</v>
      </c>
      <c r="BA637">
        <v>76.043193185223487</v>
      </c>
      <c r="BB637">
        <v>54.977204204770402</v>
      </c>
      <c r="BC637">
        <v>15.543094237052889</v>
      </c>
      <c r="BD637">
        <v>78.77498894811545</v>
      </c>
      <c r="BE637">
        <v>46.81318800488706</v>
      </c>
      <c r="BF637">
        <v>52.377045118217367</v>
      </c>
      <c r="BG637">
        <v>85.48044710005243</v>
      </c>
      <c r="BH637">
        <v>47.9783718199959</v>
      </c>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row>
    <row r="638">
      <c r="A638" t="s">
        <v>405</v>
      </c>
      <c r="B638">
        <v>2014</v>
      </c>
      <c r="C638" t="s">
        <v>415</v>
      </c>
      <c r="D638">
        <v>34</v>
      </c>
      <c r="E638" t="s">
        <v>55</v>
      </c>
      <c r="F638" t="s">
        <v>48</v>
      </c>
      <c r="G638" t="s">
        <v>214</v>
      </c>
      <c r="H638">
        <v>61.320113585208922</v>
      </c>
      <c r="I638">
        <v>54.017060277497187</v>
      </c>
      <c r="J638">
        <v>41.876976616010417</v>
      </c>
      <c r="K638">
        <v>38.295544568014691</v>
      </c>
      <c r="L638">
        <v>30.57382063662558</v>
      </c>
      <c r="M638">
        <v>32.47432373794625</v>
      </c>
      <c r="N638">
        <v>27.784116057057599</v>
      </c>
      <c r="O638">
        <v>28.730015636407028</v>
      </c>
      <c r="P638">
        <v>27.128937302596331</v>
      </c>
      <c r="Q638">
        <v>22.997373828427239</v>
      </c>
      <c r="R638">
        <v>62.059008384505518</v>
      </c>
      <c r="S638">
        <v>56.478444020167409</v>
      </c>
      <c r="T638">
        <v>45.53367716041479</v>
      </c>
      <c r="U638">
        <v>40.049118496494629</v>
      </c>
      <c r="V638">
        <v>38.273678539548612</v>
      </c>
      <c r="W638" t="s">
        <v>152</v>
      </c>
      <c r="X638" t="s">
        <v>310</v>
      </c>
      <c r="Y638" t="s">
        <v>154</v>
      </c>
      <c r="Z638" t="s">
        <v>155</v>
      </c>
      <c r="AA638" t="s">
        <v>156</v>
      </c>
      <c r="AB638" t="s">
        <v>157</v>
      </c>
      <c r="AC638" t="s">
        <v>311</v>
      </c>
      <c r="AD638" t="s">
        <v>159</v>
      </c>
      <c r="AE638" t="s">
        <v>160</v>
      </c>
      <c r="AF638" t="s">
        <v>162</v>
      </c>
      <c r="AG638" t="s">
        <v>163</v>
      </c>
      <c r="AH638" t="s">
        <v>164</v>
      </c>
      <c r="AI638" t="s">
        <v>312</v>
      </c>
      <c r="AJ638" t="s">
        <v>165</v>
      </c>
      <c r="AK638" t="s">
        <v>166</v>
      </c>
      <c r="AL638" t="s">
        <v>167</v>
      </c>
      <c r="AM638" t="s">
        <v>168</v>
      </c>
      <c r="AN638" t="s">
        <v>169</v>
      </c>
      <c r="AO638" t="s">
        <v>170</v>
      </c>
      <c r="AP638">
        <v>38.470926148868998</v>
      </c>
      <c r="AQ638">
        <v>47.19321783877556</v>
      </c>
      <c r="AR638">
        <v>43.902514780359027</v>
      </c>
      <c r="AS638">
        <v>44.87232567786856</v>
      </c>
      <c r="AT638">
        <v>66.257921710654927</v>
      </c>
      <c r="AU638">
        <v>37.740909082527338</v>
      </c>
      <c r="AV638">
        <v>46.635829097543201</v>
      </c>
      <c r="AW638">
        <v>55.266399627925431</v>
      </c>
      <c r="AX638">
        <v>57.292319682426061</v>
      </c>
      <c r="AY638">
        <v>75.224439695728833</v>
      </c>
      <c r="AZ638">
        <v>71.763950804465864</v>
      </c>
      <c r="BA638">
        <v>23.956806814776421</v>
      </c>
      <c r="BB638">
        <v>45.022795795229747</v>
      </c>
      <c r="BC638">
        <v>84.456905762947258</v>
      </c>
      <c r="BD638">
        <v>21.225011051884749</v>
      </c>
      <c r="BE638">
        <v>53.186811995112834</v>
      </c>
      <c r="BF638">
        <v>47.622954881782789</v>
      </c>
      <c r="BG638">
        <v>14.519552899947559</v>
      </c>
      <c r="BH638">
        <v>52.021628180004107</v>
      </c>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row>
    <row r="639">
      <c r="A639" t="s">
        <v>405</v>
      </c>
      <c r="B639">
        <v>2014</v>
      </c>
      <c r="C639" t="s">
        <v>415</v>
      </c>
      <c r="D639">
        <v>35</v>
      </c>
      <c r="E639" t="s">
        <v>174</v>
      </c>
      <c r="F639" t="s">
        <v>49</v>
      </c>
      <c r="G639" t="s">
        <v>214</v>
      </c>
      <c r="H639">
        <v>53.091483675886252</v>
      </c>
      <c r="I639">
        <v>60.759339131452407</v>
      </c>
      <c r="J639">
        <v>71.140120021353368</v>
      </c>
      <c r="K639">
        <v>70.069528571473043</v>
      </c>
      <c r="L639">
        <v>70.741101219289376</v>
      </c>
      <c r="M639">
        <v>71.367300211694229</v>
      </c>
      <c r="N639">
        <v>72.908473193157221</v>
      </c>
      <c r="O639">
        <v>71.104941965631141</v>
      </c>
      <c r="P639">
        <v>72.782870032216834</v>
      </c>
      <c r="Q639">
        <v>77.193047272214287</v>
      </c>
      <c r="R639">
        <v>52.07984758112071</v>
      </c>
      <c r="S639">
        <v>57.913334082620914</v>
      </c>
      <c r="T639">
        <v>69.914527930300963</v>
      </c>
      <c r="U639">
        <v>70.862088239129719</v>
      </c>
      <c r="V639">
        <v>67.181911411253338</v>
      </c>
      <c r="W639" t="s">
        <v>152</v>
      </c>
      <c r="X639" t="s">
        <v>310</v>
      </c>
      <c r="Y639" t="s">
        <v>154</v>
      </c>
      <c r="Z639" t="s">
        <v>155</v>
      </c>
      <c r="AA639" t="s">
        <v>156</v>
      </c>
      <c r="AB639" t="s">
        <v>157</v>
      </c>
      <c r="AC639" t="s">
        <v>311</v>
      </c>
      <c r="AD639" t="s">
        <v>159</v>
      </c>
      <c r="AE639" t="s">
        <v>160</v>
      </c>
      <c r="AF639" t="s">
        <v>162</v>
      </c>
      <c r="AG639" t="s">
        <v>163</v>
      </c>
      <c r="AH639" t="s">
        <v>164</v>
      </c>
      <c r="AI639" t="s">
        <v>312</v>
      </c>
      <c r="AJ639" t="s">
        <v>165</v>
      </c>
      <c r="AK639" t="s">
        <v>166</v>
      </c>
      <c r="AL639" t="s">
        <v>167</v>
      </c>
      <c r="AM639" t="s">
        <v>168</v>
      </c>
      <c r="AN639" t="s">
        <v>169</v>
      </c>
      <c r="AO639" t="s">
        <v>170</v>
      </c>
      <c r="AP639">
        <v>76.388197135311842</v>
      </c>
      <c r="AQ639">
        <v>56.707793360289017</v>
      </c>
      <c r="AR639">
        <v>61.459830609140973</v>
      </c>
      <c r="AS639">
        <v>57.94718982847963</v>
      </c>
      <c r="AT639">
        <v>54.705393680376091</v>
      </c>
      <c r="AU639">
        <v>64.974252334607584</v>
      </c>
      <c r="AV639">
        <v>74.992453065459884</v>
      </c>
      <c r="AW639">
        <v>68.916388035359276</v>
      </c>
      <c r="AX639">
        <v>45.984760470385353</v>
      </c>
      <c r="AY639">
        <v>33.128037550689001</v>
      </c>
      <c r="AZ639">
        <v>36.480438047821323</v>
      </c>
      <c r="BA639">
        <v>78.738384756119899</v>
      </c>
      <c r="BB639">
        <v>55.408269064062118</v>
      </c>
      <c r="BC639">
        <v>29.793703165035581</v>
      </c>
      <c r="BD639">
        <v>83.96712836175162</v>
      </c>
      <c r="BE639">
        <v>64.588365973985631</v>
      </c>
      <c r="BF639">
        <v>62.929283766432889</v>
      </c>
      <c r="BG639">
        <v>89.299962808990784</v>
      </c>
      <c r="BH639">
        <v>59.409641579327278</v>
      </c>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row>
    <row r="640">
      <c r="A640" t="s">
        <v>405</v>
      </c>
      <c r="B640">
        <v>2014</v>
      </c>
      <c r="C640" t="s">
        <v>415</v>
      </c>
      <c r="D640">
        <v>36</v>
      </c>
      <c r="E640" t="s">
        <v>174</v>
      </c>
      <c r="F640" t="s">
        <v>48</v>
      </c>
      <c r="G640" t="s">
        <v>214</v>
      </c>
      <c r="H640">
        <v>46.908516324113549</v>
      </c>
      <c r="I640">
        <v>39.24066086854733</v>
      </c>
      <c r="J640">
        <v>28.859879978646589</v>
      </c>
      <c r="K640">
        <v>29.930471428527071</v>
      </c>
      <c r="L640">
        <v>29.258898780710599</v>
      </c>
      <c r="M640">
        <v>28.632699788305811</v>
      </c>
      <c r="N640">
        <v>27.091526806842801</v>
      </c>
      <c r="O640">
        <v>28.895058034368851</v>
      </c>
      <c r="P640">
        <v>27.217129967783279</v>
      </c>
      <c r="Q640">
        <v>22.806952727785738</v>
      </c>
      <c r="R640">
        <v>47.920152418879077</v>
      </c>
      <c r="S640">
        <v>42.086665917378987</v>
      </c>
      <c r="T640">
        <v>30.085472069699009</v>
      </c>
      <c r="U640">
        <v>29.137911760870271</v>
      </c>
      <c r="V640">
        <v>32.818088588746697</v>
      </c>
      <c r="W640" t="s">
        <v>152</v>
      </c>
      <c r="X640" t="s">
        <v>310</v>
      </c>
      <c r="Y640" t="s">
        <v>154</v>
      </c>
      <c r="Z640" t="s">
        <v>155</v>
      </c>
      <c r="AA640" t="s">
        <v>156</v>
      </c>
      <c r="AB640" t="s">
        <v>157</v>
      </c>
      <c r="AC640" t="s">
        <v>311</v>
      </c>
      <c r="AD640" t="s">
        <v>159</v>
      </c>
      <c r="AE640" t="s">
        <v>160</v>
      </c>
      <c r="AF640" t="s">
        <v>162</v>
      </c>
      <c r="AG640" t="s">
        <v>163</v>
      </c>
      <c r="AH640" t="s">
        <v>164</v>
      </c>
      <c r="AI640" t="s">
        <v>312</v>
      </c>
      <c r="AJ640" t="s">
        <v>165</v>
      </c>
      <c r="AK640" t="s">
        <v>166</v>
      </c>
      <c r="AL640" t="s">
        <v>167</v>
      </c>
      <c r="AM640" t="s">
        <v>168</v>
      </c>
      <c r="AN640" t="s">
        <v>169</v>
      </c>
      <c r="AO640" t="s">
        <v>170</v>
      </c>
      <c r="AP640">
        <v>23.61180286468813</v>
      </c>
      <c r="AQ640">
        <v>43.292206639710912</v>
      </c>
      <c r="AR640">
        <v>38.540169390859162</v>
      </c>
      <c r="AS640">
        <v>42.052810171520363</v>
      </c>
      <c r="AT640">
        <v>45.294606319623711</v>
      </c>
      <c r="AU640">
        <v>35.02574766539243</v>
      </c>
      <c r="AV640">
        <v>25.00754693454012</v>
      </c>
      <c r="AW640">
        <v>31.083611964640632</v>
      </c>
      <c r="AX640">
        <v>54.015239529614753</v>
      </c>
      <c r="AY640">
        <v>66.8719624493109</v>
      </c>
      <c r="AZ640">
        <v>63.519561952178783</v>
      </c>
      <c r="BA640">
        <v>21.261615243880041</v>
      </c>
      <c r="BB640">
        <v>44.591730935938003</v>
      </c>
      <c r="BC640">
        <v>70.206296834964505</v>
      </c>
      <c r="BD640">
        <v>16.03287163824843</v>
      </c>
      <c r="BE640">
        <v>35.411634026014411</v>
      </c>
      <c r="BF640">
        <v>37.070716233567161</v>
      </c>
      <c r="BG640">
        <v>10.7000371910092</v>
      </c>
      <c r="BH640">
        <v>40.590358420672693</v>
      </c>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row>
    <row r="641">
      <c r="A641" t="s">
        <v>405</v>
      </c>
      <c r="B641">
        <v>2014</v>
      </c>
      <c r="C641" t="s">
        <v>415</v>
      </c>
      <c r="D641">
        <v>37</v>
      </c>
      <c r="E641" t="s">
        <v>56</v>
      </c>
      <c r="F641" t="s">
        <v>49</v>
      </c>
      <c r="G641" t="s">
        <v>428</v>
      </c>
      <c r="H641">
        <v>3.5536073869883529</v>
      </c>
      <c r="I641">
        <v>2.417046361604239</v>
      </c>
      <c r="J641">
        <v>1.858673695071078</v>
      </c>
      <c r="K641">
        <v>1.899654525313164</v>
      </c>
      <c r="L641">
        <v>0.44341760432830818</v>
      </c>
      <c r="M641">
        <v>0.89793048738536341</v>
      </c>
      <c r="N641">
        <v>0.96131293237157101</v>
      </c>
      <c r="O641">
        <v>0.16198599649851961</v>
      </c>
      <c r="P641">
        <v>0.1238514715538636</v>
      </c>
      <c r="Q641">
        <v>0.14139846133575051</v>
      </c>
      <c r="R641">
        <v>3.5708822817339181</v>
      </c>
      <c r="S641">
        <v>2.733802683824536</v>
      </c>
      <c r="T641">
        <v>2.1821814656551961</v>
      </c>
      <c r="U641">
        <v>1.952004872636607</v>
      </c>
      <c r="V641">
        <v>1.212967702519731</v>
      </c>
      <c r="W641" t="s">
        <v>152</v>
      </c>
      <c r="X641" t="s">
        <v>310</v>
      </c>
      <c r="Y641" t="s">
        <v>154</v>
      </c>
      <c r="Z641" t="s">
        <v>155</v>
      </c>
      <c r="AA641" t="s">
        <v>156</v>
      </c>
      <c r="AB641" t="s">
        <v>157</v>
      </c>
      <c r="AC641" t="s">
        <v>311</v>
      </c>
      <c r="AD641" t="s">
        <v>159</v>
      </c>
      <c r="AE641" t="s">
        <v>160</v>
      </c>
      <c r="AF641" t="s">
        <v>162</v>
      </c>
      <c r="AG641" t="s">
        <v>163</v>
      </c>
      <c r="AH641" t="s">
        <v>164</v>
      </c>
      <c r="AI641" t="s">
        <v>312</v>
      </c>
      <c r="AJ641" t="s">
        <v>165</v>
      </c>
      <c r="AK641" t="s">
        <v>166</v>
      </c>
      <c r="AL641" t="s">
        <v>167</v>
      </c>
      <c r="AM641" t="s">
        <v>168</v>
      </c>
      <c r="AN641" t="s">
        <v>169</v>
      </c>
      <c r="AO641" t="s">
        <v>170</v>
      </c>
      <c r="AP641">
        <v>4.3136491193168123</v>
      </c>
      <c r="AQ641">
        <v>3.7618416667910921</v>
      </c>
      <c r="AR641">
        <v>0.42201770956524171</v>
      </c>
      <c r="AS641">
        <v>0.57129241675428311</v>
      </c>
      <c r="AT641">
        <v>4.0603765491370956</v>
      </c>
      <c r="AU641">
        <v>0.43750607622168508</v>
      </c>
      <c r="AV641">
        <v>4.9083639447397678</v>
      </c>
      <c r="AW641">
        <v>0.21273887820543119</v>
      </c>
      <c r="AX641">
        <v>4.2018868260510676</v>
      </c>
      <c r="AY641">
        <v>5.2769303649290134</v>
      </c>
      <c r="AZ641">
        <v>6.6283207833747912</v>
      </c>
      <c r="BA641">
        <v>0.96719381578682673</v>
      </c>
      <c r="BB641">
        <v>0.1216857153870964</v>
      </c>
      <c r="BC641">
        <v>7.7580748125926773</v>
      </c>
      <c r="BD641">
        <v>0.17280038778217549</v>
      </c>
      <c r="BE641">
        <v>3.0163118232218622</v>
      </c>
      <c r="BF641">
        <v>0.69746853059055758</v>
      </c>
      <c r="BG641">
        <v>0.49017284094645591</v>
      </c>
      <c r="BH641">
        <v>2.3883239988262179</v>
      </c>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row>
    <row r="642">
      <c r="A642" t="s">
        <v>405</v>
      </c>
      <c r="B642">
        <v>2014</v>
      </c>
      <c r="C642" t="s">
        <v>415</v>
      </c>
      <c r="D642">
        <v>38</v>
      </c>
      <c r="E642" t="s">
        <v>56</v>
      </c>
      <c r="F642" t="s">
        <v>48</v>
      </c>
      <c r="G642" t="s">
        <v>214</v>
      </c>
      <c r="H642">
        <v>96.446392613011668</v>
      </c>
      <c r="I642">
        <v>97.582953638395736</v>
      </c>
      <c r="J642">
        <v>98.141326304928938</v>
      </c>
      <c r="K642">
        <v>98.100345474686904</v>
      </c>
      <c r="L642">
        <v>99.556582395671725</v>
      </c>
      <c r="M642">
        <v>99.102069512614648</v>
      </c>
      <c r="N642">
        <v>99.038687067628402</v>
      </c>
      <c r="O642">
        <v>99.838014003501499</v>
      </c>
      <c r="P642">
        <v>99.876148528446137</v>
      </c>
      <c r="Q642">
        <v>99.858601538664246</v>
      </c>
      <c r="R642">
        <v>96.429117718266056</v>
      </c>
      <c r="S642">
        <v>97.266197316175422</v>
      </c>
      <c r="T642">
        <v>97.817818534344752</v>
      </c>
      <c r="U642">
        <v>98.047995127363478</v>
      </c>
      <c r="V642">
        <v>98.787032297480238</v>
      </c>
      <c r="W642" t="s">
        <v>152</v>
      </c>
      <c r="X642" t="s">
        <v>310</v>
      </c>
      <c r="Y642" t="s">
        <v>154</v>
      </c>
      <c r="Z642" t="s">
        <v>155</v>
      </c>
      <c r="AA642" t="s">
        <v>156</v>
      </c>
      <c r="AB642" t="s">
        <v>157</v>
      </c>
      <c r="AC642" t="s">
        <v>311</v>
      </c>
      <c r="AD642" t="s">
        <v>159</v>
      </c>
      <c r="AE642" t="s">
        <v>160</v>
      </c>
      <c r="AF642" t="s">
        <v>162</v>
      </c>
      <c r="AG642" t="s">
        <v>163</v>
      </c>
      <c r="AH642" t="s">
        <v>164</v>
      </c>
      <c r="AI642" t="s">
        <v>312</v>
      </c>
      <c r="AJ642" t="s">
        <v>165</v>
      </c>
      <c r="AK642" t="s">
        <v>166</v>
      </c>
      <c r="AL642" t="s">
        <v>167</v>
      </c>
      <c r="AM642" t="s">
        <v>168</v>
      </c>
      <c r="AN642" t="s">
        <v>169</v>
      </c>
      <c r="AO642" t="s">
        <v>170</v>
      </c>
      <c r="AP642">
        <v>95.686350880683122</v>
      </c>
      <c r="AQ642">
        <v>96.238158333208986</v>
      </c>
      <c r="AR642">
        <v>99.577982290434747</v>
      </c>
      <c r="AS642">
        <v>99.428707583245682</v>
      </c>
      <c r="AT642">
        <v>95.939623450862925</v>
      </c>
      <c r="AU642">
        <v>99.56249392377832</v>
      </c>
      <c r="AV642">
        <v>95.091636055260224</v>
      </c>
      <c r="AW642">
        <v>99.787261121794558</v>
      </c>
      <c r="AX642">
        <v>95.79811317394892</v>
      </c>
      <c r="AY642">
        <v>94.723069635071056</v>
      </c>
      <c r="AZ642">
        <v>93.371679216625196</v>
      </c>
      <c r="BA642">
        <v>99.032806184213158</v>
      </c>
      <c r="BB642">
        <v>99.878314284612898</v>
      </c>
      <c r="BC642">
        <v>92.241925187407475</v>
      </c>
      <c r="BD642">
        <v>99.827199612217825</v>
      </c>
      <c r="BE642">
        <v>96.983688176778202</v>
      </c>
      <c r="BF642">
        <v>99.302531469409416</v>
      </c>
      <c r="BG642">
        <v>99.509827159053543</v>
      </c>
      <c r="BH642">
        <v>97.611676001173791</v>
      </c>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row>
    <row r="643">
      <c r="A643" t="s">
        <v>405</v>
      </c>
      <c r="B643">
        <v>2014</v>
      </c>
      <c r="C643" t="s">
        <v>415</v>
      </c>
      <c r="D643">
        <v>49</v>
      </c>
      <c r="E643" t="s">
        <v>314</v>
      </c>
      <c r="F643" t="s">
        <v>178</v>
      </c>
      <c r="G643" t="s">
        <v>214</v>
      </c>
      <c r="H643">
        <v>1.8691897430014861</v>
      </c>
      <c r="I643">
        <v>2.0022597406539631</v>
      </c>
      <c r="J643">
        <v>4.9959038123014148</v>
      </c>
      <c r="K643">
        <v>10.250757806192629</v>
      </c>
      <c r="L643">
        <v>36.444385015496842</v>
      </c>
      <c r="M643">
        <v>30.29780085937124</v>
      </c>
      <c r="N643">
        <v>43.964333312542209</v>
      </c>
      <c r="O643">
        <v>50.257549932798099</v>
      </c>
      <c r="P643">
        <v>58.101746386624903</v>
      </c>
      <c r="Q643">
        <v>68.426880754167101</v>
      </c>
      <c r="R643">
        <v>1.709082282586716</v>
      </c>
      <c r="S643">
        <v>1.508599845261644</v>
      </c>
      <c r="T643">
        <v>2.960645360248638</v>
      </c>
      <c r="U643">
        <v>4.3124602142982136</v>
      </c>
      <c r="V643">
        <v>8.4025856091696998</v>
      </c>
      <c r="W643" t="s">
        <v>152</v>
      </c>
      <c r="X643" t="s">
        <v>310</v>
      </c>
      <c r="Y643" t="s">
        <v>154</v>
      </c>
      <c r="Z643" t="s">
        <v>155</v>
      </c>
      <c r="AA643" t="s">
        <v>156</v>
      </c>
      <c r="AB643" t="s">
        <v>157</v>
      </c>
      <c r="AC643" t="s">
        <v>311</v>
      </c>
      <c r="AD643" t="s">
        <v>159</v>
      </c>
      <c r="AE643" t="s">
        <v>160</v>
      </c>
      <c r="AF643" t="s">
        <v>162</v>
      </c>
      <c r="AG643" t="s">
        <v>163</v>
      </c>
      <c r="AH643" t="s">
        <v>164</v>
      </c>
      <c r="AI643" t="s">
        <v>312</v>
      </c>
      <c r="AJ643" t="s">
        <v>165</v>
      </c>
      <c r="AK643" t="s">
        <v>166</v>
      </c>
      <c r="AL643" t="s">
        <v>167</v>
      </c>
      <c r="AM643" t="s">
        <v>168</v>
      </c>
      <c r="AN643" t="s">
        <v>169</v>
      </c>
      <c r="AO643" t="s">
        <v>170</v>
      </c>
      <c r="AP643">
        <v>3.2915382214621132</v>
      </c>
      <c r="AQ643">
        <v>3.4530750114819262</v>
      </c>
      <c r="AR643">
        <v>6.0490144615588086</v>
      </c>
      <c r="AS643">
        <v>2.847833244385773</v>
      </c>
      <c r="AT643">
        <v>6.1217882673653499</v>
      </c>
      <c r="AU643">
        <v>5.9344578251547269</v>
      </c>
      <c r="AV643">
        <v>3.957436787711603</v>
      </c>
      <c r="AW643">
        <v>8.4843763155000822</v>
      </c>
      <c r="AX643">
        <v>12.58381562415506</v>
      </c>
      <c r="AY643">
        <v>0.7493624290457026</v>
      </c>
      <c r="AZ643">
        <v>3.8132100164179299</v>
      </c>
      <c r="BA643">
        <v>69.356720190557255</v>
      </c>
      <c r="BB643">
        <v>19.799201758146019</v>
      </c>
      <c r="BC643">
        <v>1.7498435118375451</v>
      </c>
      <c r="BD643">
        <v>2.9871450543363292</v>
      </c>
      <c r="BE643">
        <v>5.6107325716442871</v>
      </c>
      <c r="BF643">
        <v>1.575774124205193</v>
      </c>
      <c r="BG643">
        <v>1.616698843578698</v>
      </c>
      <c r="BH643">
        <v>4.4665703184533108</v>
      </c>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row>
    <row r="644">
      <c r="A644" t="s">
        <v>405</v>
      </c>
      <c r="B644">
        <v>2014</v>
      </c>
      <c r="C644" t="s">
        <v>415</v>
      </c>
      <c r="D644">
        <v>50</v>
      </c>
      <c r="E644" t="s">
        <v>314</v>
      </c>
      <c r="F644" t="s">
        <v>179</v>
      </c>
      <c r="G644" t="s">
        <v>214</v>
      </c>
      <c r="H644">
        <v>0.88633604175961511</v>
      </c>
      <c r="I644">
        <v>1.44521530500141</v>
      </c>
      <c r="J644">
        <v>1.8053327881279471</v>
      </c>
      <c r="K644">
        <v>4.0835598655632674</v>
      </c>
      <c r="L644">
        <v>2.9785089639068931</v>
      </c>
      <c r="M644">
        <v>5.6452606291358869</v>
      </c>
      <c r="N644">
        <v>5.6660371292270781</v>
      </c>
      <c r="O644">
        <v>3.5508330066996261</v>
      </c>
      <c r="P644">
        <v>2.325621253153864</v>
      </c>
      <c r="Q644">
        <v>1.4002843051291869</v>
      </c>
      <c r="R644">
        <v>0.94305467202424798</v>
      </c>
      <c r="S644">
        <v>1.0525895656662869</v>
      </c>
      <c r="T644">
        <v>1.679438031726789</v>
      </c>
      <c r="U644">
        <v>2.5597731164301161</v>
      </c>
      <c r="V644">
        <v>3.5777096481265609</v>
      </c>
      <c r="W644" t="s">
        <v>152</v>
      </c>
      <c r="X644" t="s">
        <v>310</v>
      </c>
      <c r="Y644" t="s">
        <v>154</v>
      </c>
      <c r="Z644" t="s">
        <v>155</v>
      </c>
      <c r="AA644" t="s">
        <v>156</v>
      </c>
      <c r="AB644" t="s">
        <v>157</v>
      </c>
      <c r="AC644" t="s">
        <v>311</v>
      </c>
      <c r="AD644" t="s">
        <v>159</v>
      </c>
      <c r="AE644" t="s">
        <v>160</v>
      </c>
      <c r="AF644" t="s">
        <v>162</v>
      </c>
      <c r="AG644" t="s">
        <v>163</v>
      </c>
      <c r="AH644" t="s">
        <v>164</v>
      </c>
      <c r="AI644" t="s">
        <v>312</v>
      </c>
      <c r="AJ644" t="s">
        <v>165</v>
      </c>
      <c r="AK644" t="s">
        <v>166</v>
      </c>
      <c r="AL644" t="s">
        <v>167</v>
      </c>
      <c r="AM644" t="s">
        <v>168</v>
      </c>
      <c r="AN644" t="s">
        <v>169</v>
      </c>
      <c r="AO644" t="s">
        <v>170</v>
      </c>
      <c r="AP644">
        <v>0.28404487308618143</v>
      </c>
      <c r="AQ644">
        <v>2.5535508712831438</v>
      </c>
      <c r="AR644">
        <v>0.46082271034494232</v>
      </c>
      <c r="AS644">
        <v>0.31087838738167117</v>
      </c>
      <c r="AT644">
        <v>6.5657899240377384</v>
      </c>
      <c r="AU644">
        <v>2.6098357168566149</v>
      </c>
      <c r="AV644">
        <v>1.13179835362063</v>
      </c>
      <c r="AW644">
        <v>7.5652535168172257</v>
      </c>
      <c r="AX644">
        <v>2.6266262170947128</v>
      </c>
      <c r="AY644">
        <v>0.1096491953972042</v>
      </c>
      <c r="AZ644">
        <v>0.86141600238477023</v>
      </c>
      <c r="BA644">
        <v>0.42949065434008288</v>
      </c>
      <c r="BB644">
        <v>2.1204683056489602</v>
      </c>
      <c r="BC644">
        <v>0.9524882707542226</v>
      </c>
      <c r="BD644">
        <v>2.455401308823232</v>
      </c>
      <c r="BE644">
        <v>0.57728537099777122</v>
      </c>
      <c r="BF644">
        <v>2.320037897722393</v>
      </c>
      <c r="BG644">
        <v>0.98170501492888507</v>
      </c>
      <c r="BH644">
        <v>3.1192839157215748</v>
      </c>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row>
    <row r="645">
      <c r="A645" t="s">
        <v>405</v>
      </c>
      <c r="B645">
        <v>2014</v>
      </c>
      <c r="C645" t="s">
        <v>415</v>
      </c>
      <c r="D645">
        <v>51</v>
      </c>
      <c r="E645" t="s">
        <v>314</v>
      </c>
      <c r="F645" t="s">
        <v>180</v>
      </c>
      <c r="G645" t="s">
        <v>214</v>
      </c>
      <c r="H645">
        <v>0.37182460128075062</v>
      </c>
      <c r="I645">
        <v>0.46487625455927489</v>
      </c>
      <c r="J645">
        <v>0.33826522430927519</v>
      </c>
      <c r="K645">
        <v>1.2973463749775129</v>
      </c>
      <c r="L645">
        <v>1.2500284216371731</v>
      </c>
      <c r="M645">
        <v>2.1588863073423621</v>
      </c>
      <c r="N645">
        <v>2.3274776561933042</v>
      </c>
      <c r="O645">
        <v>2.211934157635409</v>
      </c>
      <c r="P645">
        <v>1.597543070597677</v>
      </c>
      <c r="Q645">
        <v>0.81479373536732735</v>
      </c>
      <c r="R645">
        <v>0.36166781792115599</v>
      </c>
      <c r="S645">
        <v>0.44672682640997302</v>
      </c>
      <c r="T645">
        <v>0.13765266264827131</v>
      </c>
      <c r="U645">
        <v>0.62606334591210322</v>
      </c>
      <c r="V645">
        <v>1.1392116040380651</v>
      </c>
      <c r="W645" t="s">
        <v>152</v>
      </c>
      <c r="X645" t="s">
        <v>310</v>
      </c>
      <c r="Y645" t="s">
        <v>154</v>
      </c>
      <c r="Z645" t="s">
        <v>155</v>
      </c>
      <c r="AA645" t="s">
        <v>156</v>
      </c>
      <c r="AB645" t="s">
        <v>157</v>
      </c>
      <c r="AC645" t="s">
        <v>311</v>
      </c>
      <c r="AD645" t="s">
        <v>159</v>
      </c>
      <c r="AE645" t="s">
        <v>160</v>
      </c>
      <c r="AF645" t="s">
        <v>162</v>
      </c>
      <c r="AG645" t="s">
        <v>163</v>
      </c>
      <c r="AH645" t="s">
        <v>164</v>
      </c>
      <c r="AI645" t="s">
        <v>312</v>
      </c>
      <c r="AJ645" t="s">
        <v>165</v>
      </c>
      <c r="AK645" t="s">
        <v>166</v>
      </c>
      <c r="AL645" t="s">
        <v>167</v>
      </c>
      <c r="AM645" t="s">
        <v>168</v>
      </c>
      <c r="AN645" t="s">
        <v>169</v>
      </c>
      <c r="AO645" t="s">
        <v>170</v>
      </c>
      <c r="AP645">
        <v>0.046268837239904603</v>
      </c>
      <c r="AQ645">
        <v>0.80899969350384771</v>
      </c>
      <c r="AR645">
        <v>1.7633314963626721</v>
      </c>
      <c r="AS645">
        <v>0.16494501183000621</v>
      </c>
      <c r="AT645">
        <v>0.079730289161332998</v>
      </c>
      <c r="AU645">
        <v>0.1015095743778107</v>
      </c>
      <c r="AV645">
        <v>0.57573068480567913</v>
      </c>
      <c r="AW645">
        <v>0.99362013437743424</v>
      </c>
      <c r="AX645">
        <v>0</v>
      </c>
      <c r="AY645">
        <v>1.086521003926773</v>
      </c>
      <c r="AZ645">
        <v>0.7577921715293664</v>
      </c>
      <c r="BA645">
        <v>0.13906401281938691</v>
      </c>
      <c r="BB645">
        <v>0.2698852632367611</v>
      </c>
      <c r="BC645">
        <v>0.1043823726024008</v>
      </c>
      <c r="BD645">
        <v>0.14310452806950091</v>
      </c>
      <c r="BE645">
        <v>1.811515073630521</v>
      </c>
      <c r="BF645">
        <v>1.3779573125025939</v>
      </c>
      <c r="BG645">
        <v>0.067496079908021298</v>
      </c>
      <c r="BH645">
        <v>1.6529258159211619</v>
      </c>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row>
    <row r="646">
      <c r="A646" t="s">
        <v>405</v>
      </c>
      <c r="B646">
        <v>2014</v>
      </c>
      <c r="C646" t="s">
        <v>415</v>
      </c>
      <c r="D646">
        <v>52</v>
      </c>
      <c r="E646" t="s">
        <v>314</v>
      </c>
      <c r="F646" t="s">
        <v>181</v>
      </c>
      <c r="G646" t="s">
        <v>214</v>
      </c>
      <c r="H646">
        <v>33.74837823333884</v>
      </c>
      <c r="I646">
        <v>32.913075205020519</v>
      </c>
      <c r="J646">
        <v>31.650729310437441</v>
      </c>
      <c r="K646">
        <v>23.163988572608439</v>
      </c>
      <c r="L646">
        <v>10.584006587027289</v>
      </c>
      <c r="M646">
        <v>16.153576219664131</v>
      </c>
      <c r="N646">
        <v>8.75681329798633</v>
      </c>
      <c r="O646">
        <v>5.5467227116270852</v>
      </c>
      <c r="P646">
        <v>3.4488949622786018</v>
      </c>
      <c r="Q646">
        <v>1.859328422414092</v>
      </c>
      <c r="R646">
        <v>33.578562888323688</v>
      </c>
      <c r="S646">
        <v>34.254959189394853</v>
      </c>
      <c r="T646">
        <v>31.843418956643241</v>
      </c>
      <c r="U646">
        <v>29.654127002965549</v>
      </c>
      <c r="V646">
        <v>20.792615249342841</v>
      </c>
      <c r="W646" t="s">
        <v>152</v>
      </c>
      <c r="X646" t="s">
        <v>310</v>
      </c>
      <c r="Y646" t="s">
        <v>154</v>
      </c>
      <c r="Z646" t="s">
        <v>155</v>
      </c>
      <c r="AA646" t="s">
        <v>156</v>
      </c>
      <c r="AB646" t="s">
        <v>157</v>
      </c>
      <c r="AC646" t="s">
        <v>311</v>
      </c>
      <c r="AD646" t="s">
        <v>159</v>
      </c>
      <c r="AE646" t="s">
        <v>160</v>
      </c>
      <c r="AF646" t="s">
        <v>162</v>
      </c>
      <c r="AG646" t="s">
        <v>163</v>
      </c>
      <c r="AH646" t="s">
        <v>164</v>
      </c>
      <c r="AI646" t="s">
        <v>312</v>
      </c>
      <c r="AJ646" t="s">
        <v>165</v>
      </c>
      <c r="AK646" t="s">
        <v>166</v>
      </c>
      <c r="AL646" t="s">
        <v>167</v>
      </c>
      <c r="AM646" t="s">
        <v>168</v>
      </c>
      <c r="AN646" t="s">
        <v>169</v>
      </c>
      <c r="AO646" t="s">
        <v>170</v>
      </c>
      <c r="AP646">
        <v>3.4406497748865399</v>
      </c>
      <c r="AQ646">
        <v>6.3953317121106519</v>
      </c>
      <c r="AR646">
        <v>40.410591939552077</v>
      </c>
      <c r="AS646">
        <v>37.930618904634677</v>
      </c>
      <c r="AT646">
        <v>7.3258668135948142</v>
      </c>
      <c r="AU646">
        <v>19.991982230992921</v>
      </c>
      <c r="AV646">
        <v>14.50679676106571</v>
      </c>
      <c r="AW646">
        <v>18.87414230596184</v>
      </c>
      <c r="AX646">
        <v>22.682233859064429</v>
      </c>
      <c r="AY646">
        <v>14.95971697478859</v>
      </c>
      <c r="AZ646">
        <v>27.910415593861501</v>
      </c>
      <c r="BA646">
        <v>1.639068546505196</v>
      </c>
      <c r="BB646">
        <v>5.7409075845740638</v>
      </c>
      <c r="BC646">
        <v>25.268704422518439</v>
      </c>
      <c r="BD646">
        <v>78.816694549481397</v>
      </c>
      <c r="BE646">
        <v>10.07753709985451</v>
      </c>
      <c r="BF646">
        <v>42.320198333613241</v>
      </c>
      <c r="BG646">
        <v>87.063197164116602</v>
      </c>
      <c r="BH646">
        <v>24.068386703605821</v>
      </c>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row>
    <row r="647">
      <c r="A647" t="s">
        <v>405</v>
      </c>
      <c r="B647">
        <v>2014</v>
      </c>
      <c r="C647" t="s">
        <v>415</v>
      </c>
      <c r="D647">
        <v>53</v>
      </c>
      <c r="E647" t="s">
        <v>314</v>
      </c>
      <c r="F647" t="s">
        <v>182</v>
      </c>
      <c r="G647" t="s">
        <v>214</v>
      </c>
      <c r="H647">
        <v>3.4028407319685439</v>
      </c>
      <c r="I647">
        <v>3.7707195459102749</v>
      </c>
      <c r="J647">
        <v>4.3900355610207678</v>
      </c>
      <c r="K647">
        <v>4.4182014515722434</v>
      </c>
      <c r="L647">
        <v>2.7464781611441911</v>
      </c>
      <c r="M647">
        <v>3.0350972941166319</v>
      </c>
      <c r="N647">
        <v>2.0520431003490041</v>
      </c>
      <c r="O647">
        <v>0.68639733000762249</v>
      </c>
      <c r="P647">
        <v>0.71133489112692738</v>
      </c>
      <c r="Q647">
        <v>0.2499489696483409</v>
      </c>
      <c r="R647">
        <v>3.2824497282284071</v>
      </c>
      <c r="S647">
        <v>3.8368739646533832</v>
      </c>
      <c r="T647">
        <v>4.2147778943067431</v>
      </c>
      <c r="U647">
        <v>5.0468356455054941</v>
      </c>
      <c r="V647">
        <v>4.5973349853981489</v>
      </c>
      <c r="W647" t="s">
        <v>152</v>
      </c>
      <c r="X647" t="s">
        <v>310</v>
      </c>
      <c r="Y647" t="s">
        <v>154</v>
      </c>
      <c r="Z647" t="s">
        <v>155</v>
      </c>
      <c r="AA647" t="s">
        <v>156</v>
      </c>
      <c r="AB647" t="s">
        <v>157</v>
      </c>
      <c r="AC647" t="s">
        <v>311</v>
      </c>
      <c r="AD647" t="s">
        <v>159</v>
      </c>
      <c r="AE647" t="s">
        <v>160</v>
      </c>
      <c r="AF647" t="s">
        <v>162</v>
      </c>
      <c r="AG647" t="s">
        <v>163</v>
      </c>
      <c r="AH647" t="s">
        <v>164</v>
      </c>
      <c r="AI647" t="s">
        <v>312</v>
      </c>
      <c r="AJ647" t="s">
        <v>165</v>
      </c>
      <c r="AK647" t="s">
        <v>166</v>
      </c>
      <c r="AL647" t="s">
        <v>167</v>
      </c>
      <c r="AM647" t="s">
        <v>168</v>
      </c>
      <c r="AN647" t="s">
        <v>169</v>
      </c>
      <c r="AO647" t="s">
        <v>170</v>
      </c>
      <c r="AP647">
        <v>0.1280384964640173</v>
      </c>
      <c r="AQ647">
        <v>0.81460720174176648</v>
      </c>
      <c r="AR647">
        <v>6.3089549723840674</v>
      </c>
      <c r="AS647">
        <v>2.6918949302040929</v>
      </c>
      <c r="AT647">
        <v>5.6893078894930724</v>
      </c>
      <c r="AU647">
        <v>13.9354446235428</v>
      </c>
      <c r="AV647">
        <v>2.0398990181471071</v>
      </c>
      <c r="AW647">
        <v>0.85684500153809884</v>
      </c>
      <c r="AX647">
        <v>2.503035053905128</v>
      </c>
      <c r="AY647">
        <v>17.954236477533509</v>
      </c>
      <c r="AZ647">
        <v>4.1640864035216207</v>
      </c>
      <c r="BA647">
        <v>2.319808322642368</v>
      </c>
      <c r="BB647">
        <v>8.2798730730703056</v>
      </c>
      <c r="BC647">
        <v>6.497879078707637</v>
      </c>
      <c r="BD647">
        <v>0</v>
      </c>
      <c r="BE647">
        <v>1.6683513739306921</v>
      </c>
      <c r="BF647">
        <v>2.537568062538845</v>
      </c>
      <c r="BG647">
        <v>0.27109082108253291</v>
      </c>
      <c r="BH647">
        <v>3.6545946624712302</v>
      </c>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row>
    <row r="648">
      <c r="A648" t="s">
        <v>405</v>
      </c>
      <c r="B648">
        <v>2014</v>
      </c>
      <c r="C648" t="s">
        <v>415</v>
      </c>
      <c r="D648">
        <v>54</v>
      </c>
      <c r="E648" t="s">
        <v>314</v>
      </c>
      <c r="F648" t="s">
        <v>183</v>
      </c>
      <c r="G648" t="s">
        <v>214</v>
      </c>
      <c r="H648">
        <v>18.194076029551141</v>
      </c>
      <c r="I648">
        <v>16.298704306005881</v>
      </c>
      <c r="J648">
        <v>12.818875497048349</v>
      </c>
      <c r="K648">
        <v>9.8275256050538555</v>
      </c>
      <c r="L648">
        <v>2.0066841345354249</v>
      </c>
      <c r="M648">
        <v>4.5915650186141166</v>
      </c>
      <c r="N648">
        <v>1.8858765360160279</v>
      </c>
      <c r="O648">
        <v>1.0640390905602271</v>
      </c>
      <c r="P648">
        <v>0.23574083283441299</v>
      </c>
      <c r="Q648">
        <v>0</v>
      </c>
      <c r="R648">
        <v>18.63977152538201</v>
      </c>
      <c r="S648">
        <v>16.948867034290888</v>
      </c>
      <c r="T648">
        <v>14.491187152971071</v>
      </c>
      <c r="U648">
        <v>12.73414856801214</v>
      </c>
      <c r="V648">
        <v>5.968230170510485</v>
      </c>
      <c r="W648" t="s">
        <v>152</v>
      </c>
      <c r="X648" t="s">
        <v>310</v>
      </c>
      <c r="Y648" t="s">
        <v>154</v>
      </c>
      <c r="Z648" t="s">
        <v>155</v>
      </c>
      <c r="AA648" t="s">
        <v>156</v>
      </c>
      <c r="AB648" t="s">
        <v>157</v>
      </c>
      <c r="AC648" t="s">
        <v>311</v>
      </c>
      <c r="AD648" t="s">
        <v>159</v>
      </c>
      <c r="AE648" t="s">
        <v>160</v>
      </c>
      <c r="AF648" t="s">
        <v>162</v>
      </c>
      <c r="AG648" t="s">
        <v>163</v>
      </c>
      <c r="AH648" t="s">
        <v>164</v>
      </c>
      <c r="AI648" t="s">
        <v>312</v>
      </c>
      <c r="AJ648" t="s">
        <v>165</v>
      </c>
      <c r="AK648" t="s">
        <v>166</v>
      </c>
      <c r="AL648" t="s">
        <v>167</v>
      </c>
      <c r="AM648" t="s">
        <v>168</v>
      </c>
      <c r="AN648" t="s">
        <v>169</v>
      </c>
      <c r="AO648" t="s">
        <v>170</v>
      </c>
      <c r="AP648">
        <v>0.21741510514233289</v>
      </c>
      <c r="AQ648">
        <v>2.0547776684396828</v>
      </c>
      <c r="AR648">
        <v>22.932103712595278</v>
      </c>
      <c r="AS648">
        <v>26.879078092093138</v>
      </c>
      <c r="AT648">
        <v>10.661734745721031</v>
      </c>
      <c r="AU648">
        <v>43.573315796337312</v>
      </c>
      <c r="AV648">
        <v>7.6571086077214243</v>
      </c>
      <c r="AW648">
        <v>1.729121689586504</v>
      </c>
      <c r="AX648">
        <v>13.196553468341261</v>
      </c>
      <c r="AY648">
        <v>10.715922564918809</v>
      </c>
      <c r="AZ648">
        <v>11.75065670772878</v>
      </c>
      <c r="BA648">
        <v>0.55135178768847048</v>
      </c>
      <c r="BB648">
        <v>22.390485996511519</v>
      </c>
      <c r="BC648">
        <v>13.144295218374751</v>
      </c>
      <c r="BD648">
        <v>2.400114049865067</v>
      </c>
      <c r="BE648">
        <v>26.467796651565731</v>
      </c>
      <c r="BF648">
        <v>14.551773605164501</v>
      </c>
      <c r="BG648">
        <v>0.36815857000710411</v>
      </c>
      <c r="BH648">
        <v>9.394666685425511</v>
      </c>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row>
    <row r="649">
      <c r="A649" t="s">
        <v>405</v>
      </c>
      <c r="B649">
        <v>2014</v>
      </c>
      <c r="C649" t="s">
        <v>415</v>
      </c>
      <c r="D649">
        <v>55</v>
      </c>
      <c r="E649" t="s">
        <v>314</v>
      </c>
      <c r="F649" t="s">
        <v>184</v>
      </c>
      <c r="G649" t="s">
        <v>214</v>
      </c>
      <c r="H649">
        <v>0.13528254653338079</v>
      </c>
      <c r="I649">
        <v>0.57732544110775974</v>
      </c>
      <c r="J649">
        <v>0.37097099498578129</v>
      </c>
      <c r="K649">
        <v>0.2144596897348155</v>
      </c>
      <c r="L649">
        <v>0.19589849985718341</v>
      </c>
      <c r="M649">
        <v>0.047834877746070398</v>
      </c>
      <c r="N649">
        <v>0.039637844589591999</v>
      </c>
      <c r="O649">
        <v>0.2282050753211293</v>
      </c>
      <c r="P649">
        <v>0.40581946069618541</v>
      </c>
      <c r="Q649">
        <v>0.033960580576588503</v>
      </c>
      <c r="R649">
        <v>0.099672807939407304</v>
      </c>
      <c r="S649">
        <v>0.56670188797504228</v>
      </c>
      <c r="T649">
        <v>0.51714866096001511</v>
      </c>
      <c r="U649">
        <v>0.1200912407327467</v>
      </c>
      <c r="V649">
        <v>0.3287285214116295</v>
      </c>
      <c r="W649" t="s">
        <v>152</v>
      </c>
      <c r="X649" t="s">
        <v>310</v>
      </c>
      <c r="Y649" t="s">
        <v>154</v>
      </c>
      <c r="Z649" t="s">
        <v>155</v>
      </c>
      <c r="AA649" t="s">
        <v>156</v>
      </c>
      <c r="AB649" t="s">
        <v>157</v>
      </c>
      <c r="AC649" t="s">
        <v>311</v>
      </c>
      <c r="AD649" t="s">
        <v>159</v>
      </c>
      <c r="AE649" t="s">
        <v>160</v>
      </c>
      <c r="AF649" t="s">
        <v>162</v>
      </c>
      <c r="AG649" t="s">
        <v>163</v>
      </c>
      <c r="AH649" t="s">
        <v>164</v>
      </c>
      <c r="AI649" t="s">
        <v>312</v>
      </c>
      <c r="AJ649" t="s">
        <v>165</v>
      </c>
      <c r="AK649" t="s">
        <v>166</v>
      </c>
      <c r="AL649" t="s">
        <v>167</v>
      </c>
      <c r="AM649" t="s">
        <v>168</v>
      </c>
      <c r="AN649" t="s">
        <v>169</v>
      </c>
      <c r="AO649" t="s">
        <v>170</v>
      </c>
      <c r="AP649">
        <v>0.10392421810932199</v>
      </c>
      <c r="AQ649">
        <v>0</v>
      </c>
      <c r="AR649">
        <v>0.32488505702442261</v>
      </c>
      <c r="AS649">
        <v>0</v>
      </c>
      <c r="AT649">
        <v>0.1551511006700709</v>
      </c>
      <c r="AU649">
        <v>0.74984006291754846</v>
      </c>
      <c r="AV649">
        <v>0</v>
      </c>
      <c r="AW649">
        <v>0</v>
      </c>
      <c r="AX649">
        <v>0.32953373543107572</v>
      </c>
      <c r="AY649">
        <v>0.83247292475654033</v>
      </c>
      <c r="AZ649">
        <v>0.49435019578357559</v>
      </c>
      <c r="BA649">
        <v>0</v>
      </c>
      <c r="BB649">
        <v>0.59550609108482877</v>
      </c>
      <c r="BC649">
        <v>0.72831529208309131</v>
      </c>
      <c r="BD649">
        <v>0</v>
      </c>
      <c r="BE649">
        <v>0.13515327275178579</v>
      </c>
      <c r="BF649">
        <v>0.29214514747207859</v>
      </c>
      <c r="BG649">
        <v>0</v>
      </c>
      <c r="BH649">
        <v>1.8382799429973919</v>
      </c>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row>
    <row r="650">
      <c r="A650" t="s">
        <v>405</v>
      </c>
      <c r="B650">
        <v>2014</v>
      </c>
      <c r="C650" t="s">
        <v>415</v>
      </c>
      <c r="D650">
        <v>56</v>
      </c>
      <c r="E650" t="s">
        <v>314</v>
      </c>
      <c r="F650" t="s">
        <v>185</v>
      </c>
      <c r="G650" t="s">
        <v>214</v>
      </c>
      <c r="H650">
        <v>1.8582572220627569</v>
      </c>
      <c r="I650">
        <v>1.7661439606764679</v>
      </c>
      <c r="J650">
        <v>1.083454225429775</v>
      </c>
      <c r="K650">
        <v>0.57353829522289812</v>
      </c>
      <c r="L650">
        <v>0.089203461824700001</v>
      </c>
      <c r="M650">
        <v>0.41953224532996891</v>
      </c>
      <c r="N650">
        <v>0</v>
      </c>
      <c r="O650">
        <v>0</v>
      </c>
      <c r="P650">
        <v>0</v>
      </c>
      <c r="Q650">
        <v>0</v>
      </c>
      <c r="R650">
        <v>1.957698254475118</v>
      </c>
      <c r="S650">
        <v>1.621124335561541</v>
      </c>
      <c r="T650">
        <v>1.6252260426612259</v>
      </c>
      <c r="U650">
        <v>0.88133863524930711</v>
      </c>
      <c r="V650">
        <v>0.21392254707531011</v>
      </c>
      <c r="W650" t="s">
        <v>152</v>
      </c>
      <c r="X650" t="s">
        <v>310</v>
      </c>
      <c r="Y650" t="s">
        <v>154</v>
      </c>
      <c r="Z650" t="s">
        <v>155</v>
      </c>
      <c r="AA650" t="s">
        <v>156</v>
      </c>
      <c r="AB650" t="s">
        <v>157</v>
      </c>
      <c r="AC650" t="s">
        <v>311</v>
      </c>
      <c r="AD650" t="s">
        <v>159</v>
      </c>
      <c r="AE650" t="s">
        <v>160</v>
      </c>
      <c r="AF650" t="s">
        <v>162</v>
      </c>
      <c r="AG650" t="s">
        <v>163</v>
      </c>
      <c r="AH650" t="s">
        <v>164</v>
      </c>
      <c r="AI650" t="s">
        <v>312</v>
      </c>
      <c r="AJ650" t="s">
        <v>165</v>
      </c>
      <c r="AK650" t="s">
        <v>166</v>
      </c>
      <c r="AL650" t="s">
        <v>167</v>
      </c>
      <c r="AM650" t="s">
        <v>168</v>
      </c>
      <c r="AN650" t="s">
        <v>169</v>
      </c>
      <c r="AO650" t="s">
        <v>170</v>
      </c>
      <c r="AP650">
        <v>0.36806100767910122</v>
      </c>
      <c r="AQ650">
        <v>0</v>
      </c>
      <c r="AR650">
        <v>0.1202378754808149</v>
      </c>
      <c r="AS650">
        <v>4.4502730477208514</v>
      </c>
      <c r="AT650">
        <v>0.2413263936831759</v>
      </c>
      <c r="AU650">
        <v>2.868524237389845</v>
      </c>
      <c r="AV650">
        <v>6.2520452818707088</v>
      </c>
      <c r="AW650">
        <v>0.059860148947635701</v>
      </c>
      <c r="AX650">
        <v>2.5842723302624089</v>
      </c>
      <c r="AY650">
        <v>2.8134142721703279</v>
      </c>
      <c r="AZ650">
        <v>0.46159648326269431</v>
      </c>
      <c r="BA650">
        <v>0</v>
      </c>
      <c r="BB650">
        <v>0.57047758953998584</v>
      </c>
      <c r="BC650">
        <v>0.82672332055179154</v>
      </c>
      <c r="BD650">
        <v>0</v>
      </c>
      <c r="BE650">
        <v>0.92566101067488982</v>
      </c>
      <c r="BF650">
        <v>1.605526289590167</v>
      </c>
      <c r="BG650">
        <v>0</v>
      </c>
      <c r="BH650">
        <v>2.0958054688745298</v>
      </c>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row>
    <row r="651">
      <c r="A651" t="s">
        <v>405</v>
      </c>
      <c r="B651">
        <v>2014</v>
      </c>
      <c r="C651" t="s">
        <v>415</v>
      </c>
      <c r="D651">
        <v>57</v>
      </c>
      <c r="E651" t="s">
        <v>314</v>
      </c>
      <c r="F651" t="s">
        <v>186</v>
      </c>
      <c r="G651" t="s">
        <v>214</v>
      </c>
      <c r="H651">
        <v>28.19183311324138</v>
      </c>
      <c r="I651">
        <v>25.470083846457982</v>
      </c>
      <c r="J651">
        <v>21.483099582921259</v>
      </c>
      <c r="K651">
        <v>15.34377066409761</v>
      </c>
      <c r="L651">
        <v>3.8994503940084448</v>
      </c>
      <c r="M651">
        <v>5.5257667702602618</v>
      </c>
      <c r="N651">
        <v>1.186872496225414</v>
      </c>
      <c r="O651">
        <v>0.084198758072626195</v>
      </c>
      <c r="P651">
        <v>0.088949431080008898</v>
      </c>
      <c r="Q651">
        <v>0.16480859504007861</v>
      </c>
      <c r="R651">
        <v>28.537197986964991</v>
      </c>
      <c r="S651">
        <v>25.23897313892418</v>
      </c>
      <c r="T651">
        <v>24.834988721543631</v>
      </c>
      <c r="U651">
        <v>18.976800461304968</v>
      </c>
      <c r="V651">
        <v>13.182744885991131</v>
      </c>
      <c r="W651" t="s">
        <v>152</v>
      </c>
      <c r="X651" t="s">
        <v>310</v>
      </c>
      <c r="Y651" t="s">
        <v>154</v>
      </c>
      <c r="Z651" t="s">
        <v>155</v>
      </c>
      <c r="AA651" t="s">
        <v>156</v>
      </c>
      <c r="AB651" t="s">
        <v>157</v>
      </c>
      <c r="AC651" t="s">
        <v>311</v>
      </c>
      <c r="AD651" t="s">
        <v>159</v>
      </c>
      <c r="AE651" t="s">
        <v>160</v>
      </c>
      <c r="AF651" t="s">
        <v>162</v>
      </c>
      <c r="AG651" t="s">
        <v>163</v>
      </c>
      <c r="AH651" t="s">
        <v>164</v>
      </c>
      <c r="AI651" t="s">
        <v>312</v>
      </c>
      <c r="AJ651" t="s">
        <v>165</v>
      </c>
      <c r="AK651" t="s">
        <v>166</v>
      </c>
      <c r="AL651" t="s">
        <v>167</v>
      </c>
      <c r="AM651" t="s">
        <v>168</v>
      </c>
      <c r="AN651" t="s">
        <v>169</v>
      </c>
      <c r="AO651" t="s">
        <v>170</v>
      </c>
      <c r="AP651">
        <v>25.825040895058489</v>
      </c>
      <c r="AQ651">
        <v>23.275151121272248</v>
      </c>
      <c r="AR651">
        <v>9.7217183557600695</v>
      </c>
      <c r="AS651">
        <v>9.5433331341168071</v>
      </c>
      <c r="AT651">
        <v>36.32773616869823</v>
      </c>
      <c r="AU651">
        <v>6.3536326291408756</v>
      </c>
      <c r="AV651">
        <v>31.038814981949809</v>
      </c>
      <c r="AW651">
        <v>36.570353051963693</v>
      </c>
      <c r="AX651">
        <v>27.606151430848399</v>
      </c>
      <c r="AY651">
        <v>27.713025880374332</v>
      </c>
      <c r="AZ651">
        <v>32.926544500315892</v>
      </c>
      <c r="BA651">
        <v>3.917944470176459</v>
      </c>
      <c r="BB651">
        <v>1.4118179399462401</v>
      </c>
      <c r="BC651">
        <v>44.023267623358578</v>
      </c>
      <c r="BD651">
        <v>6.8189402377946422</v>
      </c>
      <c r="BE651">
        <v>33.918240733946547</v>
      </c>
      <c r="BF651">
        <v>14.641162576827231</v>
      </c>
      <c r="BG651">
        <v>5.9052010614631421</v>
      </c>
      <c r="BH651">
        <v>18.554722266004148</v>
      </c>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row>
    <row r="652">
      <c r="A652" t="s">
        <v>405</v>
      </c>
      <c r="B652">
        <v>2014</v>
      </c>
      <c r="C652" t="s">
        <v>415</v>
      </c>
      <c r="D652">
        <v>58</v>
      </c>
      <c r="E652" t="s">
        <v>314</v>
      </c>
      <c r="F652" t="s">
        <v>187</v>
      </c>
      <c r="G652" t="s">
        <v>214</v>
      </c>
      <c r="H652">
        <v>4.6892590451137552</v>
      </c>
      <c r="I652">
        <v>6.0311103624723081</v>
      </c>
      <c r="J652">
        <v>10.60603877034079</v>
      </c>
      <c r="K652">
        <v>13.14091834029756</v>
      </c>
      <c r="L652">
        <v>9.8915151504315091</v>
      </c>
      <c r="M652">
        <v>9.9817777105289878</v>
      </c>
      <c r="N652">
        <v>5.9525008676957558</v>
      </c>
      <c r="O652">
        <v>4.8955732872879052</v>
      </c>
      <c r="P652">
        <v>2.618039742427968</v>
      </c>
      <c r="Q652">
        <v>1.103791496744631</v>
      </c>
      <c r="R652">
        <v>4.3134573684756479</v>
      </c>
      <c r="S652">
        <v>5.8736491371425874</v>
      </c>
      <c r="T652">
        <v>8.7213204888521396</v>
      </c>
      <c r="U652">
        <v>12.303281700086281</v>
      </c>
      <c r="V652">
        <v>16.862958729088469</v>
      </c>
      <c r="W652" t="s">
        <v>152</v>
      </c>
      <c r="X652" t="s">
        <v>310</v>
      </c>
      <c r="Y652" t="s">
        <v>154</v>
      </c>
      <c r="Z652" t="s">
        <v>155</v>
      </c>
      <c r="AA652" t="s">
        <v>156</v>
      </c>
      <c r="AB652" t="s">
        <v>157</v>
      </c>
      <c r="AC652" t="s">
        <v>311</v>
      </c>
      <c r="AD652" t="s">
        <v>159</v>
      </c>
      <c r="AE652" t="s">
        <v>160</v>
      </c>
      <c r="AF652" t="s">
        <v>162</v>
      </c>
      <c r="AG652" t="s">
        <v>163</v>
      </c>
      <c r="AH652" t="s">
        <v>164</v>
      </c>
      <c r="AI652" t="s">
        <v>312</v>
      </c>
      <c r="AJ652" t="s">
        <v>165</v>
      </c>
      <c r="AK652" t="s">
        <v>166</v>
      </c>
      <c r="AL652" t="s">
        <v>167</v>
      </c>
      <c r="AM652" t="s">
        <v>168</v>
      </c>
      <c r="AN652" t="s">
        <v>169</v>
      </c>
      <c r="AO652" t="s">
        <v>170</v>
      </c>
      <c r="AP652">
        <v>33.978859275587531</v>
      </c>
      <c r="AQ652">
        <v>31.356438909220181</v>
      </c>
      <c r="AR652">
        <v>1.58982203956079</v>
      </c>
      <c r="AS652">
        <v>2.304870188936611</v>
      </c>
      <c r="AT652">
        <v>11.38889141778057</v>
      </c>
      <c r="AU652">
        <v>1.9336777692962761</v>
      </c>
      <c r="AV652">
        <v>26.040185632091749</v>
      </c>
      <c r="AW652">
        <v>8.2639762620158645</v>
      </c>
      <c r="AX652">
        <v>1.772181394037343</v>
      </c>
      <c r="AY652">
        <v>0</v>
      </c>
      <c r="AZ652">
        <v>2.2559960223036541</v>
      </c>
      <c r="BA652">
        <v>1.8831166076008139</v>
      </c>
      <c r="BB652">
        <v>2.5293336506136468</v>
      </c>
      <c r="BC652">
        <v>0.80670785542033296</v>
      </c>
      <c r="BD652">
        <v>1.2501350716336499</v>
      </c>
      <c r="BE652">
        <v>11.50572425395143</v>
      </c>
      <c r="BF652">
        <v>2.6650483682700892</v>
      </c>
      <c r="BG652">
        <v>0.27713044456091163</v>
      </c>
      <c r="BH652">
        <v>16.55959094029657</v>
      </c>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row>
    <row r="653">
      <c r="A653" t="s">
        <v>405</v>
      </c>
      <c r="B653">
        <v>2014</v>
      </c>
      <c r="C653" t="s">
        <v>415</v>
      </c>
      <c r="D653">
        <v>59</v>
      </c>
      <c r="E653" t="s">
        <v>314</v>
      </c>
      <c r="F653" t="s">
        <v>316</v>
      </c>
      <c r="G653" t="s">
        <v>214</v>
      </c>
      <c r="H653">
        <v>1.202661345975492</v>
      </c>
      <c r="I653">
        <v>2.301080214224831</v>
      </c>
      <c r="J653">
        <v>2.8413877029521402</v>
      </c>
      <c r="K653">
        <v>2.8803892353789711</v>
      </c>
      <c r="L653">
        <v>0.61189622432770407</v>
      </c>
      <c r="M653">
        <v>4.0259217759689916</v>
      </c>
      <c r="N653">
        <v>0.45295633916029748</v>
      </c>
      <c r="O653">
        <v>0.17866030253891699</v>
      </c>
      <c r="P653">
        <v>0.0103091169779909</v>
      </c>
      <c r="Q653">
        <v>0</v>
      </c>
      <c r="R653">
        <v>1.283408002684038</v>
      </c>
      <c r="S653">
        <v>2.002416520579116</v>
      </c>
      <c r="T653">
        <v>2.6714312757029091</v>
      </c>
      <c r="U653">
        <v>2.940705877582666</v>
      </c>
      <c r="V653">
        <v>1.909509156046588</v>
      </c>
      <c r="W653" t="s">
        <v>152</v>
      </c>
      <c r="X653" t="s">
        <v>310</v>
      </c>
      <c r="Y653" t="s">
        <v>154</v>
      </c>
      <c r="Z653" t="s">
        <v>155</v>
      </c>
      <c r="AA653" t="s">
        <v>156</v>
      </c>
      <c r="AB653" t="s">
        <v>157</v>
      </c>
      <c r="AC653" t="s">
        <v>311</v>
      </c>
      <c r="AD653" t="s">
        <v>159</v>
      </c>
      <c r="AE653" t="s">
        <v>160</v>
      </c>
      <c r="AF653" t="s">
        <v>162</v>
      </c>
      <c r="AG653" t="s">
        <v>163</v>
      </c>
      <c r="AH653" t="s">
        <v>164</v>
      </c>
      <c r="AI653" t="s">
        <v>312</v>
      </c>
      <c r="AJ653" t="s">
        <v>165</v>
      </c>
      <c r="AK653" t="s">
        <v>166</v>
      </c>
      <c r="AL653" t="s">
        <v>167</v>
      </c>
      <c r="AM653" t="s">
        <v>168</v>
      </c>
      <c r="AN653" t="s">
        <v>169</v>
      </c>
      <c r="AO653" t="s">
        <v>170</v>
      </c>
      <c r="AP653">
        <v>9.7515778028047713</v>
      </c>
      <c r="AQ653">
        <v>3.485227765433867</v>
      </c>
      <c r="AR653">
        <v>1.219677288537071</v>
      </c>
      <c r="AS653">
        <v>3.3786506641860772</v>
      </c>
      <c r="AT653">
        <v>3.8006866410626379</v>
      </c>
      <c r="AU653">
        <v>0.1242504930629196</v>
      </c>
      <c r="AV653">
        <v>0.058170918266247498</v>
      </c>
      <c r="AW653">
        <v>0.71597025131864456</v>
      </c>
      <c r="AX653">
        <v>3.9063798874590718</v>
      </c>
      <c r="AY653">
        <v>0.0941574232878373</v>
      </c>
      <c r="AZ653">
        <v>3.9553751319003649</v>
      </c>
      <c r="BA653">
        <v>1.82355790176573</v>
      </c>
      <c r="BB653">
        <v>2.7111917414871418</v>
      </c>
      <c r="BC653">
        <v>0</v>
      </c>
      <c r="BD653">
        <v>0.071552264034750401</v>
      </c>
      <c r="BE653">
        <v>2.4089356597690239</v>
      </c>
      <c r="BF653">
        <v>1.2240286162246441</v>
      </c>
      <c r="BG653">
        <v>0</v>
      </c>
      <c r="BH653">
        <v>1.6453456236101469</v>
      </c>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row>
    <row r="654">
      <c r="A654" t="s">
        <v>405</v>
      </c>
      <c r="B654">
        <v>2014</v>
      </c>
      <c r="C654" t="s">
        <v>415</v>
      </c>
      <c r="D654">
        <v>60</v>
      </c>
      <c r="E654" t="s">
        <v>314</v>
      </c>
      <c r="F654" t="s">
        <v>317</v>
      </c>
      <c r="G654" t="s">
        <v>214</v>
      </c>
      <c r="H654">
        <v>1.6548255637012681</v>
      </c>
      <c r="I654">
        <v>2.0937356760291701</v>
      </c>
      <c r="J654">
        <v>1.7099616776156119</v>
      </c>
      <c r="K654">
        <v>1.798666047149593</v>
      </c>
      <c r="L654">
        <v>0.71826039665999597</v>
      </c>
      <c r="M654">
        <v>2.7307792772222901</v>
      </c>
      <c r="N654">
        <v>0.9524088571326883</v>
      </c>
      <c r="O654">
        <v>0.020168088957020401</v>
      </c>
      <c r="P654">
        <v>0.053089716580180503</v>
      </c>
      <c r="Q654">
        <v>0</v>
      </c>
      <c r="R654">
        <v>1.7067504220788461</v>
      </c>
      <c r="S654">
        <v>1.9702502379242151</v>
      </c>
      <c r="T654">
        <v>1.719131417163565</v>
      </c>
      <c r="U654">
        <v>1.574607723861895</v>
      </c>
      <c r="V654">
        <v>1.7962226286164009</v>
      </c>
      <c r="W654" t="s">
        <v>152</v>
      </c>
      <c r="X654" t="s">
        <v>310</v>
      </c>
      <c r="Y654" t="s">
        <v>154</v>
      </c>
      <c r="Z654" t="s">
        <v>155</v>
      </c>
      <c r="AA654" t="s">
        <v>156</v>
      </c>
      <c r="AB654" t="s">
        <v>157</v>
      </c>
      <c r="AC654" t="s">
        <v>311</v>
      </c>
      <c r="AD654" t="s">
        <v>159</v>
      </c>
      <c r="AE654" t="s">
        <v>160</v>
      </c>
      <c r="AF654" t="s">
        <v>162</v>
      </c>
      <c r="AG654" t="s">
        <v>163</v>
      </c>
      <c r="AH654" t="s">
        <v>164</v>
      </c>
      <c r="AI654" t="s">
        <v>312</v>
      </c>
      <c r="AJ654" t="s">
        <v>165</v>
      </c>
      <c r="AK654" t="s">
        <v>166</v>
      </c>
      <c r="AL654" t="s">
        <v>167</v>
      </c>
      <c r="AM654" t="s">
        <v>168</v>
      </c>
      <c r="AN654" t="s">
        <v>169</v>
      </c>
      <c r="AO654" t="s">
        <v>170</v>
      </c>
      <c r="AP654">
        <v>0.39661328311061722</v>
      </c>
      <c r="AQ654">
        <v>0.87795213363332703</v>
      </c>
      <c r="AR654">
        <v>0.56396018824376781</v>
      </c>
      <c r="AS654">
        <v>2.3425520810086522</v>
      </c>
      <c r="AT654">
        <v>4.1902340767714099</v>
      </c>
      <c r="AU654">
        <v>0.26890045415915848</v>
      </c>
      <c r="AV654">
        <v>2.7183949336924371</v>
      </c>
      <c r="AW654">
        <v>0.38470901468023527</v>
      </c>
      <c r="AX654">
        <v>2.1438361827174761</v>
      </c>
      <c r="AY654">
        <v>0.11813995224923381</v>
      </c>
      <c r="AZ654">
        <v>5.429464223496919</v>
      </c>
      <c r="BA654">
        <v>0.70107288830771786</v>
      </c>
      <c r="BB654">
        <v>5.3225023841430428</v>
      </c>
      <c r="BC654">
        <v>0.22294824856472961</v>
      </c>
      <c r="BD654">
        <v>0</v>
      </c>
      <c r="BE654">
        <v>0.89304206760368843</v>
      </c>
      <c r="BF654">
        <v>1.2240829226974641</v>
      </c>
      <c r="BG654">
        <v>0</v>
      </c>
      <c r="BH654">
        <v>7.5265079652493334</v>
      </c>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row>
    <row r="655">
      <c r="A655" t="s">
        <v>405</v>
      </c>
      <c r="B655">
        <v>2014</v>
      </c>
      <c r="C655" t="s">
        <v>415</v>
      </c>
      <c r="D655">
        <v>61</v>
      </c>
      <c r="E655" t="s">
        <v>314</v>
      </c>
      <c r="F655" t="s">
        <v>189</v>
      </c>
      <c r="G655" t="s">
        <v>214</v>
      </c>
      <c r="H655">
        <v>3.780022024359051</v>
      </c>
      <c r="I655">
        <v>4.8656701418800097</v>
      </c>
      <c r="J655">
        <v>5.8982588416643784</v>
      </c>
      <c r="K655">
        <v>12.990897962167351</v>
      </c>
      <c r="L655">
        <v>28.492325270084891</v>
      </c>
      <c r="M655">
        <v>15.219775799907159</v>
      </c>
      <c r="N655">
        <v>26.697885002270041</v>
      </c>
      <c r="O655">
        <v>31.23258337653559</v>
      </c>
      <c r="P655">
        <v>30.18771728887635</v>
      </c>
      <c r="Q655">
        <v>25.650828198400589</v>
      </c>
      <c r="R655">
        <v>3.579856515719849</v>
      </c>
      <c r="S655">
        <v>4.678268316216065</v>
      </c>
      <c r="T655">
        <v>4.5836333345717666</v>
      </c>
      <c r="U655">
        <v>8.2697664680587124</v>
      </c>
      <c r="V655">
        <v>21.228226265184841</v>
      </c>
      <c r="W655" t="s">
        <v>152</v>
      </c>
      <c r="X655" t="s">
        <v>310</v>
      </c>
      <c r="Y655" t="s">
        <v>154</v>
      </c>
      <c r="Z655" t="s">
        <v>155</v>
      </c>
      <c r="AA655" t="s">
        <v>156</v>
      </c>
      <c r="AB655" t="s">
        <v>157</v>
      </c>
      <c r="AC655" t="s">
        <v>311</v>
      </c>
      <c r="AD655" t="s">
        <v>159</v>
      </c>
      <c r="AE655" t="s">
        <v>160</v>
      </c>
      <c r="AF655" t="s">
        <v>162</v>
      </c>
      <c r="AG655" t="s">
        <v>163</v>
      </c>
      <c r="AH655" t="s">
        <v>164</v>
      </c>
      <c r="AI655" t="s">
        <v>312</v>
      </c>
      <c r="AJ655" t="s">
        <v>165</v>
      </c>
      <c r="AK655" t="s">
        <v>166</v>
      </c>
      <c r="AL655" t="s">
        <v>167</v>
      </c>
      <c r="AM655" t="s">
        <v>168</v>
      </c>
      <c r="AN655" t="s">
        <v>169</v>
      </c>
      <c r="AO655" t="s">
        <v>170</v>
      </c>
      <c r="AP655">
        <v>22.16796820936905</v>
      </c>
      <c r="AQ655">
        <v>24.924887911879321</v>
      </c>
      <c r="AR655">
        <v>8.5348799025952502</v>
      </c>
      <c r="AS655">
        <v>7.0211694007888372</v>
      </c>
      <c r="AT655">
        <v>7.4517562719604662</v>
      </c>
      <c r="AU655">
        <v>1.5271330172331099</v>
      </c>
      <c r="AV655">
        <v>4.0236180390568572</v>
      </c>
      <c r="AW655">
        <v>15.501772307292651</v>
      </c>
      <c r="AX655">
        <v>8.0052063309882051</v>
      </c>
      <c r="AY655">
        <v>22.816502683523531</v>
      </c>
      <c r="AZ655">
        <v>5.2190965474929056</v>
      </c>
      <c r="BA655">
        <v>17.238804617596418</v>
      </c>
      <c r="BB655">
        <v>27.83537356788592</v>
      </c>
      <c r="BC655">
        <v>5.6241302325295672</v>
      </c>
      <c r="BD655">
        <v>5.0569129359616634</v>
      </c>
      <c r="BE655">
        <v>3.9729202166495661</v>
      </c>
      <c r="BF655">
        <v>13.57657648164507</v>
      </c>
      <c r="BG655">
        <v>3.449322000354162</v>
      </c>
      <c r="BH655">
        <v>5.4233196913691506</v>
      </c>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row>
    <row r="656">
      <c r="A656" t="s">
        <v>405</v>
      </c>
      <c r="B656">
        <v>2014</v>
      </c>
      <c r="C656" t="s">
        <v>415</v>
      </c>
      <c r="D656">
        <v>62</v>
      </c>
      <c r="E656" t="s">
        <v>314</v>
      </c>
      <c r="F656" t="s">
        <v>46</v>
      </c>
      <c r="G656" t="s">
        <v>214</v>
      </c>
      <c r="H656">
        <v>0.015213758112638301</v>
      </c>
      <c r="I656">
        <v>0</v>
      </c>
      <c r="J656">
        <v>0.0076860108449681996</v>
      </c>
      <c r="K656">
        <v>0.015980089983465</v>
      </c>
      <c r="L656">
        <v>0.091359319057722793</v>
      </c>
      <c r="M656">
        <v>0.16642521479197631</v>
      </c>
      <c r="N656">
        <v>0.065157560612232102</v>
      </c>
      <c r="O656">
        <v>0.043134881958687102</v>
      </c>
      <c r="P656">
        <v>0.21519384674497491</v>
      </c>
      <c r="Q656">
        <v>0.29537494251207841</v>
      </c>
      <c r="R656">
        <v>0.0073697271958906999</v>
      </c>
      <c r="S656">
        <v>0</v>
      </c>
      <c r="T656">
        <v>0</v>
      </c>
      <c r="U656">
        <v>0</v>
      </c>
      <c r="V656">
        <v>0</v>
      </c>
      <c r="W656" t="s">
        <v>152</v>
      </c>
      <c r="X656" t="s">
        <v>310</v>
      </c>
      <c r="Y656" t="s">
        <v>154</v>
      </c>
      <c r="Z656" t="s">
        <v>155</v>
      </c>
      <c r="AA656" t="s">
        <v>156</v>
      </c>
      <c r="AB656" t="s">
        <v>157</v>
      </c>
      <c r="AC656" t="s">
        <v>311</v>
      </c>
      <c r="AD656" t="s">
        <v>159</v>
      </c>
      <c r="AE656" t="s">
        <v>160</v>
      </c>
      <c r="AF656" t="s">
        <v>162</v>
      </c>
      <c r="AG656" t="s">
        <v>163</v>
      </c>
      <c r="AH656" t="s">
        <v>164</v>
      </c>
      <c r="AI656" t="s">
        <v>312</v>
      </c>
      <c r="AJ656" t="s">
        <v>165</v>
      </c>
      <c r="AK656" t="s">
        <v>166</v>
      </c>
      <c r="AL656" t="s">
        <v>167</v>
      </c>
      <c r="AM656" t="s">
        <v>168</v>
      </c>
      <c r="AN656" t="s">
        <v>169</v>
      </c>
      <c r="AO656" t="s">
        <v>170</v>
      </c>
      <c r="AP656">
        <v>0</v>
      </c>
      <c r="AQ656">
        <v>0</v>
      </c>
      <c r="AR656">
        <v>0</v>
      </c>
      <c r="AS656">
        <v>0.13390291271277791</v>
      </c>
      <c r="AT656">
        <v>0</v>
      </c>
      <c r="AU656">
        <v>0.027495569538394101</v>
      </c>
      <c r="AV656">
        <v>0</v>
      </c>
      <c r="AW656">
        <v>0</v>
      </c>
      <c r="AX656">
        <v>0.060174485695575701</v>
      </c>
      <c r="AY656">
        <v>0.036878218027720101</v>
      </c>
      <c r="AZ656">
        <v>0</v>
      </c>
      <c r="BA656">
        <v>0</v>
      </c>
      <c r="BB656">
        <v>0.42297505411170061</v>
      </c>
      <c r="BC656">
        <v>0.0503145526971433</v>
      </c>
      <c r="BD656">
        <v>0</v>
      </c>
      <c r="BE656">
        <v>0.027104643029456699</v>
      </c>
      <c r="BF656">
        <v>0.0881202615267693</v>
      </c>
      <c r="BG656">
        <v>0</v>
      </c>
      <c r="BH656">
        <v>0</v>
      </c>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row>
    <row r="657">
      <c r="A657" t="s">
        <v>405</v>
      </c>
      <c r="B657">
        <v>2014</v>
      </c>
      <c r="C657" t="s">
        <v>415</v>
      </c>
      <c r="D657">
        <v>63</v>
      </c>
      <c r="E657" t="s">
        <v>56</v>
      </c>
      <c r="F657" t="s">
        <v>49</v>
      </c>
      <c r="G657" t="s">
        <v>214</v>
      </c>
      <c r="H657">
        <v>3.5526256651010439</v>
      </c>
      <c r="I657">
        <v>2.415566952338291</v>
      </c>
      <c r="J657">
        <v>1.858673695071078</v>
      </c>
      <c r="K657">
        <v>1.899654525313164</v>
      </c>
      <c r="L657">
        <v>0.4432765105750972</v>
      </c>
      <c r="M657">
        <v>0.89793048738536341</v>
      </c>
      <c r="N657">
        <v>0.96131293237157101</v>
      </c>
      <c r="O657">
        <v>0.16198599649851961</v>
      </c>
      <c r="P657">
        <v>0.1238514715538636</v>
      </c>
      <c r="Q657">
        <v>0.14139846133575051</v>
      </c>
      <c r="R657">
        <v>3.5697110293029328</v>
      </c>
      <c r="S657">
        <v>2.731814868207608</v>
      </c>
      <c r="T657">
        <v>2.1821814656551961</v>
      </c>
      <c r="U657">
        <v>1.952004872636607</v>
      </c>
      <c r="V657">
        <v>1.212509308932906</v>
      </c>
      <c r="W657" t="s">
        <v>152</v>
      </c>
      <c r="X657" t="s">
        <v>310</v>
      </c>
      <c r="Y657" t="s">
        <v>154</v>
      </c>
      <c r="Z657" t="s">
        <v>155</v>
      </c>
      <c r="AA657" t="s">
        <v>156</v>
      </c>
      <c r="AB657" t="s">
        <v>157</v>
      </c>
      <c r="AC657" t="s">
        <v>311</v>
      </c>
      <c r="AD657" t="s">
        <v>159</v>
      </c>
      <c r="AE657" t="s">
        <v>160</v>
      </c>
      <c r="AF657" t="s">
        <v>162</v>
      </c>
      <c r="AG657" t="s">
        <v>163</v>
      </c>
      <c r="AH657" t="s">
        <v>164</v>
      </c>
      <c r="AI657" t="s">
        <v>312</v>
      </c>
      <c r="AJ657" t="s">
        <v>165</v>
      </c>
      <c r="AK657" t="s">
        <v>166</v>
      </c>
      <c r="AL657" t="s">
        <v>167</v>
      </c>
      <c r="AM657" t="s">
        <v>168</v>
      </c>
      <c r="AN657" t="s">
        <v>169</v>
      </c>
      <c r="AO657" t="s">
        <v>170</v>
      </c>
      <c r="AP657">
        <v>4.3136491193168123</v>
      </c>
      <c r="AQ657">
        <v>3.7618416667910921</v>
      </c>
      <c r="AR657">
        <v>0.42201770956524171</v>
      </c>
      <c r="AS657">
        <v>0.57129241675428311</v>
      </c>
      <c r="AT657">
        <v>4.0603765491370956</v>
      </c>
      <c r="AU657">
        <v>0.43750607622168508</v>
      </c>
      <c r="AV657">
        <v>4.9083639447397678</v>
      </c>
      <c r="AW657">
        <v>0.21273887820543119</v>
      </c>
      <c r="AX657">
        <v>4.1769567380777577</v>
      </c>
      <c r="AY657">
        <v>5.2769303649290134</v>
      </c>
      <c r="AZ657">
        <v>6.6024429875554356</v>
      </c>
      <c r="BA657">
        <v>0.96719381578682673</v>
      </c>
      <c r="BB657">
        <v>0.1216857153870964</v>
      </c>
      <c r="BC657">
        <v>7.7580748125926773</v>
      </c>
      <c r="BD657">
        <v>0.17280038778217549</v>
      </c>
      <c r="BE657">
        <v>3.0163118232218622</v>
      </c>
      <c r="BF657">
        <v>0.69746853059055758</v>
      </c>
      <c r="BG657">
        <v>0.49017284094645591</v>
      </c>
      <c r="BH657">
        <v>2.3883239988262179</v>
      </c>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row>
    <row r="658">
      <c r="A658" t="s">
        <v>405</v>
      </c>
      <c r="B658">
        <v>2014</v>
      </c>
      <c r="C658" t="s">
        <v>415</v>
      </c>
      <c r="D658">
        <v>64</v>
      </c>
      <c r="E658" t="s">
        <v>56</v>
      </c>
      <c r="F658" t="s">
        <v>48</v>
      </c>
      <c r="G658" t="s">
        <v>214</v>
      </c>
      <c r="H658">
        <v>96.419748269878298</v>
      </c>
      <c r="I658">
        <v>97.52322572911585</v>
      </c>
      <c r="J658">
        <v>98.141326304928938</v>
      </c>
      <c r="K658">
        <v>98.100345474686904</v>
      </c>
      <c r="L658">
        <v>99.524903879234955</v>
      </c>
      <c r="M658">
        <v>99.102069512614648</v>
      </c>
      <c r="N658">
        <v>99.038687067628402</v>
      </c>
      <c r="O658">
        <v>99.838014003501499</v>
      </c>
      <c r="P658">
        <v>99.876148528446137</v>
      </c>
      <c r="Q658">
        <v>99.858601538664246</v>
      </c>
      <c r="R658">
        <v>96.39748888549191</v>
      </c>
      <c r="S658">
        <v>97.19547265591801</v>
      </c>
      <c r="T658">
        <v>97.817818534344752</v>
      </c>
      <c r="U658">
        <v>98.047995127363478</v>
      </c>
      <c r="V658">
        <v>98.749699611727351</v>
      </c>
      <c r="W658" t="s">
        <v>152</v>
      </c>
      <c r="X658" t="s">
        <v>310</v>
      </c>
      <c r="Y658" t="s">
        <v>154</v>
      </c>
      <c r="Z658" t="s">
        <v>155</v>
      </c>
      <c r="AA658" t="s">
        <v>156</v>
      </c>
      <c r="AB658" t="s">
        <v>157</v>
      </c>
      <c r="AC658" t="s">
        <v>311</v>
      </c>
      <c r="AD658" t="s">
        <v>159</v>
      </c>
      <c r="AE658" t="s">
        <v>160</v>
      </c>
      <c r="AF658" t="s">
        <v>162</v>
      </c>
      <c r="AG658" t="s">
        <v>163</v>
      </c>
      <c r="AH658" t="s">
        <v>164</v>
      </c>
      <c r="AI658" t="s">
        <v>312</v>
      </c>
      <c r="AJ658" t="s">
        <v>165</v>
      </c>
      <c r="AK658" t="s">
        <v>166</v>
      </c>
      <c r="AL658" t="s">
        <v>167</v>
      </c>
      <c r="AM658" t="s">
        <v>168</v>
      </c>
      <c r="AN658" t="s">
        <v>169</v>
      </c>
      <c r="AO658" t="s">
        <v>170</v>
      </c>
      <c r="AP658">
        <v>95.686350880683122</v>
      </c>
      <c r="AQ658">
        <v>96.238158333208986</v>
      </c>
      <c r="AR658">
        <v>99.577982290434747</v>
      </c>
      <c r="AS658">
        <v>99.428707583245682</v>
      </c>
      <c r="AT658">
        <v>95.939623450862925</v>
      </c>
      <c r="AU658">
        <v>99.56249392377832</v>
      </c>
      <c r="AV658">
        <v>95.091636055260224</v>
      </c>
      <c r="AW658">
        <v>99.787261121794558</v>
      </c>
      <c r="AX658">
        <v>95.229736278527341</v>
      </c>
      <c r="AY658">
        <v>94.723069635071056</v>
      </c>
      <c r="AZ658">
        <v>93.007144468074927</v>
      </c>
      <c r="BA658">
        <v>99.032806184213158</v>
      </c>
      <c r="BB658">
        <v>99.878314284612898</v>
      </c>
      <c r="BC658">
        <v>92.241925187407475</v>
      </c>
      <c r="BD658">
        <v>99.827199612217825</v>
      </c>
      <c r="BE658">
        <v>96.983688176778202</v>
      </c>
      <c r="BF658">
        <v>99.302531469409416</v>
      </c>
      <c r="BG658">
        <v>99.509827159053543</v>
      </c>
      <c r="BH658">
        <v>97.611676001173791</v>
      </c>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row>
    <row r="659">
      <c r="A659" t="s">
        <v>405</v>
      </c>
      <c r="B659">
        <v>2014</v>
      </c>
      <c r="C659" t="s">
        <v>415</v>
      </c>
      <c r="D659">
        <v>65</v>
      </c>
      <c r="E659" t="s">
        <v>56</v>
      </c>
      <c r="F659" t="s">
        <v>191</v>
      </c>
      <c r="G659" t="s">
        <v>214</v>
      </c>
      <c r="H659">
        <v>0.027626065020672799</v>
      </c>
      <c r="I659">
        <v>0.0612073185458522</v>
      </c>
      <c r="J659">
        <v>0</v>
      </c>
      <c r="K659">
        <v>0</v>
      </c>
      <c r="L659">
        <v>0.0318196101899803</v>
      </c>
      <c r="M659">
        <v>0</v>
      </c>
      <c r="N659">
        <v>0</v>
      </c>
      <c r="O659">
        <v>0</v>
      </c>
      <c r="P659">
        <v>0</v>
      </c>
      <c r="Q659">
        <v>0</v>
      </c>
      <c r="R659">
        <v>0.032800085205139003</v>
      </c>
      <c r="S659">
        <v>0.072712475874315494</v>
      </c>
      <c r="T659">
        <v>0</v>
      </c>
      <c r="U659">
        <v>0</v>
      </c>
      <c r="V659">
        <v>0.037791079339702702</v>
      </c>
      <c r="W659" t="s">
        <v>152</v>
      </c>
      <c r="X659" t="s">
        <v>310</v>
      </c>
      <c r="Y659" t="s">
        <v>154</v>
      </c>
      <c r="Z659" t="s">
        <v>155</v>
      </c>
      <c r="AA659" t="s">
        <v>156</v>
      </c>
      <c r="AB659" t="s">
        <v>157</v>
      </c>
      <c r="AC659" t="s">
        <v>311</v>
      </c>
      <c r="AD659" t="s">
        <v>159</v>
      </c>
      <c r="AE659" t="s">
        <v>160</v>
      </c>
      <c r="AF659" t="s">
        <v>162</v>
      </c>
      <c r="AG659" t="s">
        <v>163</v>
      </c>
      <c r="AH659" t="s">
        <v>164</v>
      </c>
      <c r="AI659" t="s">
        <v>312</v>
      </c>
      <c r="AJ659" t="s">
        <v>165</v>
      </c>
      <c r="AK659" t="s">
        <v>166</v>
      </c>
      <c r="AL659" t="s">
        <v>167</v>
      </c>
      <c r="AM659" t="s">
        <v>168</v>
      </c>
      <c r="AN659" t="s">
        <v>169</v>
      </c>
      <c r="AO659" t="s">
        <v>170</v>
      </c>
      <c r="AP659">
        <v>0</v>
      </c>
      <c r="AQ659">
        <v>0</v>
      </c>
      <c r="AR659">
        <v>0</v>
      </c>
      <c r="AS659">
        <v>0</v>
      </c>
      <c r="AT659">
        <v>0</v>
      </c>
      <c r="AU659">
        <v>0</v>
      </c>
      <c r="AV659">
        <v>0</v>
      </c>
      <c r="AW659">
        <v>0</v>
      </c>
      <c r="AX659">
        <v>0.59330698339486576</v>
      </c>
      <c r="AY659">
        <v>0</v>
      </c>
      <c r="AZ659">
        <v>0.39041254436962092</v>
      </c>
      <c r="BA659">
        <v>0</v>
      </c>
      <c r="BB659">
        <v>0</v>
      </c>
      <c r="BC659">
        <v>0</v>
      </c>
      <c r="BD659">
        <v>0</v>
      </c>
      <c r="BE659">
        <v>0</v>
      </c>
      <c r="BF659">
        <v>0</v>
      </c>
      <c r="BG659">
        <v>0</v>
      </c>
      <c r="BH659">
        <v>0</v>
      </c>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row>
    <row r="660">
      <c r="A660" t="s">
        <v>405</v>
      </c>
      <c r="B660">
        <v>2014</v>
      </c>
      <c r="C660" t="s">
        <v>415</v>
      </c>
      <c r="D660">
        <v>66</v>
      </c>
      <c r="E660" t="s">
        <v>55</v>
      </c>
      <c r="F660" t="s">
        <v>49</v>
      </c>
      <c r="G660" t="s">
        <v>214</v>
      </c>
      <c r="H660">
        <v>38.679886414791198</v>
      </c>
      <c r="I660">
        <v>45.982939722502678</v>
      </c>
      <c r="J660">
        <v>58.123023383989469</v>
      </c>
      <c r="K660">
        <v>61.704455431985593</v>
      </c>
      <c r="L660">
        <v>69.426179363374416</v>
      </c>
      <c r="M660">
        <v>67.525676262053764</v>
      </c>
      <c r="N660">
        <v>72.215883942942412</v>
      </c>
      <c r="O660">
        <v>71.269984363592926</v>
      </c>
      <c r="P660">
        <v>72.871062697403772</v>
      </c>
      <c r="Q660">
        <v>77.002626171572786</v>
      </c>
      <c r="R660">
        <v>37.940991615494667</v>
      </c>
      <c r="S660">
        <v>43.521555979832392</v>
      </c>
      <c r="T660">
        <v>54.466322839585253</v>
      </c>
      <c r="U660">
        <v>59.950881503505407</v>
      </c>
      <c r="V660">
        <v>61.726321460451487</v>
      </c>
      <c r="W660" t="s">
        <v>152</v>
      </c>
      <c r="X660" t="s">
        <v>310</v>
      </c>
      <c r="Y660" t="s">
        <v>154</v>
      </c>
      <c r="Z660" t="s">
        <v>155</v>
      </c>
      <c r="AA660" t="s">
        <v>156</v>
      </c>
      <c r="AB660" t="s">
        <v>157</v>
      </c>
      <c r="AC660" t="s">
        <v>311</v>
      </c>
      <c r="AD660" t="s">
        <v>159</v>
      </c>
      <c r="AE660" t="s">
        <v>160</v>
      </c>
      <c r="AF660" t="s">
        <v>162</v>
      </c>
      <c r="AG660" t="s">
        <v>163</v>
      </c>
      <c r="AH660" t="s">
        <v>164</v>
      </c>
      <c r="AI660" t="s">
        <v>312</v>
      </c>
      <c r="AJ660" t="s">
        <v>165</v>
      </c>
      <c r="AK660" t="s">
        <v>166</v>
      </c>
      <c r="AL660" t="s">
        <v>167</v>
      </c>
      <c r="AM660" t="s">
        <v>168</v>
      </c>
      <c r="AN660" t="s">
        <v>169</v>
      </c>
      <c r="AO660" t="s">
        <v>170</v>
      </c>
      <c r="AP660">
        <v>61.52907385113101</v>
      </c>
      <c r="AQ660">
        <v>52.806782161224497</v>
      </c>
      <c r="AR660">
        <v>56.097485219640973</v>
      </c>
      <c r="AS660">
        <v>55.127674322131313</v>
      </c>
      <c r="AT660">
        <v>33.742078289345123</v>
      </c>
      <c r="AU660">
        <v>62.259090917472861</v>
      </c>
      <c r="AV660">
        <v>53.364170902456728</v>
      </c>
      <c r="AW660">
        <v>44.733600372074427</v>
      </c>
      <c r="AX660">
        <v>42.707680317574017</v>
      </c>
      <c r="AY660">
        <v>24.775560304271281</v>
      </c>
      <c r="AZ660">
        <v>28.236049195534111</v>
      </c>
      <c r="BA660">
        <v>76.043193185223487</v>
      </c>
      <c r="BB660">
        <v>54.977204204770402</v>
      </c>
      <c r="BC660">
        <v>15.543094237052889</v>
      </c>
      <c r="BD660">
        <v>78.77498894811545</v>
      </c>
      <c r="BE660">
        <v>46.81318800488706</v>
      </c>
      <c r="BF660">
        <v>52.377045118217367</v>
      </c>
      <c r="BG660">
        <v>85.48044710005243</v>
      </c>
      <c r="BH660">
        <v>47.9783718199959</v>
      </c>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row>
    <row r="661">
      <c r="A661" t="s">
        <v>405</v>
      </c>
      <c r="B661">
        <v>2014</v>
      </c>
      <c r="C661" t="s">
        <v>415</v>
      </c>
      <c r="D661">
        <v>67</v>
      </c>
      <c r="E661" t="s">
        <v>55</v>
      </c>
      <c r="F661" t="s">
        <v>48</v>
      </c>
      <c r="G661" t="s">
        <v>214</v>
      </c>
      <c r="H661">
        <v>61.320113585208922</v>
      </c>
      <c r="I661">
        <v>54.017060277497187</v>
      </c>
      <c r="J661">
        <v>41.876976616010417</v>
      </c>
      <c r="K661">
        <v>38.295544568014691</v>
      </c>
      <c r="L661">
        <v>30.57382063662558</v>
      </c>
      <c r="M661">
        <v>32.47432373794625</v>
      </c>
      <c r="N661">
        <v>27.784116057057599</v>
      </c>
      <c r="O661">
        <v>28.730015636407028</v>
      </c>
      <c r="P661">
        <v>27.128937302596331</v>
      </c>
      <c r="Q661">
        <v>22.997373828427239</v>
      </c>
      <c r="R661">
        <v>62.059008384505518</v>
      </c>
      <c r="S661">
        <v>56.478444020167409</v>
      </c>
      <c r="T661">
        <v>45.53367716041479</v>
      </c>
      <c r="U661">
        <v>40.049118496494629</v>
      </c>
      <c r="V661">
        <v>38.273678539548612</v>
      </c>
      <c r="W661" t="s">
        <v>152</v>
      </c>
      <c r="X661" t="s">
        <v>310</v>
      </c>
      <c r="Y661" t="s">
        <v>154</v>
      </c>
      <c r="Z661" t="s">
        <v>155</v>
      </c>
      <c r="AA661" t="s">
        <v>156</v>
      </c>
      <c r="AB661" t="s">
        <v>157</v>
      </c>
      <c r="AC661" t="s">
        <v>311</v>
      </c>
      <c r="AD661" t="s">
        <v>159</v>
      </c>
      <c r="AE661" t="s">
        <v>160</v>
      </c>
      <c r="AF661" t="s">
        <v>162</v>
      </c>
      <c r="AG661" t="s">
        <v>163</v>
      </c>
      <c r="AH661" t="s">
        <v>164</v>
      </c>
      <c r="AI661" t="s">
        <v>312</v>
      </c>
      <c r="AJ661" t="s">
        <v>165</v>
      </c>
      <c r="AK661" t="s">
        <v>166</v>
      </c>
      <c r="AL661" t="s">
        <v>167</v>
      </c>
      <c r="AM661" t="s">
        <v>168</v>
      </c>
      <c r="AN661" t="s">
        <v>169</v>
      </c>
      <c r="AO661" t="s">
        <v>170</v>
      </c>
      <c r="AP661">
        <v>38.470926148868998</v>
      </c>
      <c r="AQ661">
        <v>47.19321783877556</v>
      </c>
      <c r="AR661">
        <v>43.902514780359027</v>
      </c>
      <c r="AS661">
        <v>44.87232567786856</v>
      </c>
      <c r="AT661">
        <v>66.257921710654927</v>
      </c>
      <c r="AU661">
        <v>37.740909082527338</v>
      </c>
      <c r="AV661">
        <v>46.635829097543201</v>
      </c>
      <c r="AW661">
        <v>55.266399627925431</v>
      </c>
      <c r="AX661">
        <v>57.292319682426061</v>
      </c>
      <c r="AY661">
        <v>75.224439695728833</v>
      </c>
      <c r="AZ661">
        <v>71.763950804465864</v>
      </c>
      <c r="BA661">
        <v>23.956806814776421</v>
      </c>
      <c r="BB661">
        <v>45.022795795229747</v>
      </c>
      <c r="BC661">
        <v>84.456905762947258</v>
      </c>
      <c r="BD661">
        <v>21.225011051884749</v>
      </c>
      <c r="BE661">
        <v>53.186811995112834</v>
      </c>
      <c r="BF661">
        <v>47.622954881782789</v>
      </c>
      <c r="BG661">
        <v>14.519552899947559</v>
      </c>
      <c r="BH661">
        <v>52.021628180004107</v>
      </c>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row>
    <row r="662">
      <c r="A662" t="s">
        <v>405</v>
      </c>
      <c r="B662">
        <v>2014</v>
      </c>
      <c r="C662" t="s">
        <v>415</v>
      </c>
      <c r="D662">
        <v>68</v>
      </c>
      <c r="E662" t="s">
        <v>54</v>
      </c>
      <c r="F662" t="s">
        <v>49</v>
      </c>
      <c r="G662" t="s">
        <v>214</v>
      </c>
      <c r="H662">
        <v>0.48494514894891361</v>
      </c>
      <c r="I662">
        <v>0.42036861809707998</v>
      </c>
      <c r="J662">
        <v>0.76126433408769623</v>
      </c>
      <c r="K662">
        <v>0.86423416366863615</v>
      </c>
      <c r="L662">
        <v>0.2401746386877176</v>
      </c>
      <c r="M662">
        <v>0.36926541549637831</v>
      </c>
      <c r="N662">
        <v>0.93547455094897236</v>
      </c>
      <c r="O662">
        <v>0.16198599649851961</v>
      </c>
      <c r="P662">
        <v>0.1238514715538636</v>
      </c>
      <c r="Q662">
        <v>0.14139846133575051</v>
      </c>
      <c r="R662">
        <v>0.55075409871819703</v>
      </c>
      <c r="S662">
        <v>0.32825312350913388</v>
      </c>
      <c r="T662">
        <v>0.87392765667196437</v>
      </c>
      <c r="U662">
        <v>0.75986258377451021</v>
      </c>
      <c r="V662">
        <v>0.45296082140140381</v>
      </c>
      <c r="W662" t="s">
        <v>152</v>
      </c>
      <c r="X662" t="s">
        <v>310</v>
      </c>
      <c r="Y662" t="s">
        <v>154</v>
      </c>
      <c r="Z662" t="s">
        <v>155</v>
      </c>
      <c r="AA662" t="s">
        <v>156</v>
      </c>
      <c r="AB662" t="s">
        <v>157</v>
      </c>
      <c r="AC662" t="s">
        <v>311</v>
      </c>
      <c r="AD662" t="s">
        <v>159</v>
      </c>
      <c r="AE662" t="s">
        <v>160</v>
      </c>
      <c r="AF662" t="s">
        <v>162</v>
      </c>
      <c r="AG662" t="s">
        <v>163</v>
      </c>
      <c r="AH662" t="s">
        <v>164</v>
      </c>
      <c r="AI662" t="s">
        <v>312</v>
      </c>
      <c r="AJ662" t="s">
        <v>165</v>
      </c>
      <c r="AK662" t="s">
        <v>166</v>
      </c>
      <c r="AL662" t="s">
        <v>167</v>
      </c>
      <c r="AM662" t="s">
        <v>168</v>
      </c>
      <c r="AN662" t="s">
        <v>169</v>
      </c>
      <c r="AO662" t="s">
        <v>170</v>
      </c>
      <c r="AP662">
        <v>0.76322965936468956</v>
      </c>
      <c r="AQ662">
        <v>0.49319535254221619</v>
      </c>
      <c r="AR662">
        <v>0</v>
      </c>
      <c r="AS662">
        <v>0.37743051021269303</v>
      </c>
      <c r="AT662">
        <v>1.5777633111771481</v>
      </c>
      <c r="AU662">
        <v>0.27488416441626012</v>
      </c>
      <c r="AV662">
        <v>1.1323528997254351</v>
      </c>
      <c r="AW662">
        <v>0</v>
      </c>
      <c r="AX662">
        <v>2.312329677517972</v>
      </c>
      <c r="AY662">
        <v>0.53548186489171912</v>
      </c>
      <c r="AZ662">
        <v>1.482552860302861</v>
      </c>
      <c r="BA662">
        <v>0.83123444722589757</v>
      </c>
      <c r="BB662">
        <v>0.1216857153870964</v>
      </c>
      <c r="BC662">
        <v>0.92326048544654971</v>
      </c>
      <c r="BD662">
        <v>0.17280038778217549</v>
      </c>
      <c r="BE662">
        <v>0.42300417114620681</v>
      </c>
      <c r="BF662">
        <v>0.3244439746872616</v>
      </c>
      <c r="BG662">
        <v>0.2769836496705223</v>
      </c>
      <c r="BH662">
        <v>0.61912614019150902</v>
      </c>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row>
    <row r="663">
      <c r="A663" t="s">
        <v>405</v>
      </c>
      <c r="B663">
        <v>2014</v>
      </c>
      <c r="C663" t="s">
        <v>415</v>
      </c>
      <c r="D663">
        <v>69</v>
      </c>
      <c r="E663" t="s">
        <v>54</v>
      </c>
      <c r="F663" t="s">
        <v>48</v>
      </c>
      <c r="G663" t="s">
        <v>214</v>
      </c>
      <c r="H663">
        <v>51.206604634420167</v>
      </c>
      <c r="I663">
        <v>56.036126781548788</v>
      </c>
      <c r="J663">
        <v>63.841305486371958</v>
      </c>
      <c r="K663">
        <v>73.364368200584167</v>
      </c>
      <c r="L663">
        <v>93.635304316940292</v>
      </c>
      <c r="M663">
        <v>88.927445335507286</v>
      </c>
      <c r="N663">
        <v>95.926618856197337</v>
      </c>
      <c r="O663">
        <v>98.646641272909932</v>
      </c>
      <c r="P663">
        <v>99.336264417786737</v>
      </c>
      <c r="Q663">
        <v>99.398418001112077</v>
      </c>
      <c r="R663">
        <v>50.249941970793557</v>
      </c>
      <c r="S663">
        <v>55.852647931216779</v>
      </c>
      <c r="T663">
        <v>58.174670426152147</v>
      </c>
      <c r="U663">
        <v>66.631088891306391</v>
      </c>
      <c r="V663">
        <v>80.138227821114725</v>
      </c>
      <c r="W663" t="s">
        <v>152</v>
      </c>
      <c r="X663" t="s">
        <v>310</v>
      </c>
      <c r="Y663" t="s">
        <v>154</v>
      </c>
      <c r="Z663" t="s">
        <v>155</v>
      </c>
      <c r="AA663" t="s">
        <v>156</v>
      </c>
      <c r="AB663" t="s">
        <v>157</v>
      </c>
      <c r="AC663" t="s">
        <v>311</v>
      </c>
      <c r="AD663" t="s">
        <v>159</v>
      </c>
      <c r="AE663" t="s">
        <v>160</v>
      </c>
      <c r="AF663" t="s">
        <v>162</v>
      </c>
      <c r="AG663" t="s">
        <v>163</v>
      </c>
      <c r="AH663" t="s">
        <v>164</v>
      </c>
      <c r="AI663" t="s">
        <v>312</v>
      </c>
      <c r="AJ663" t="s">
        <v>165</v>
      </c>
      <c r="AK663" t="s">
        <v>166</v>
      </c>
      <c r="AL663" t="s">
        <v>167</v>
      </c>
      <c r="AM663" t="s">
        <v>168</v>
      </c>
      <c r="AN663" t="s">
        <v>169</v>
      </c>
      <c r="AO663" t="s">
        <v>170</v>
      </c>
      <c r="AP663">
        <v>72.826253332755357</v>
      </c>
      <c r="AQ663">
        <v>74.176875857745884</v>
      </c>
      <c r="AR663">
        <v>67.225940056163793</v>
      </c>
      <c r="AS663">
        <v>58.56843159667676</v>
      </c>
      <c r="AT663">
        <v>51.191439380720396</v>
      </c>
      <c r="AU663">
        <v>46.902147603177632</v>
      </c>
      <c r="AV663">
        <v>53.919678228732579</v>
      </c>
      <c r="AW663">
        <v>61.64066510950218</v>
      </c>
      <c r="AX663">
        <v>54.159020454202043</v>
      </c>
      <c r="AY663">
        <v>58.185277199617261</v>
      </c>
      <c r="AZ663">
        <v>52.988236904020049</v>
      </c>
      <c r="BA663">
        <v>94.699469294909179</v>
      </c>
      <c r="BB663">
        <v>75.036978746762557</v>
      </c>
      <c r="BC663">
        <v>41.032138799571392</v>
      </c>
      <c r="BD663">
        <v>90.608145324558251</v>
      </c>
      <c r="BE663">
        <v>38.238192789637111</v>
      </c>
      <c r="BF663">
        <v>68.589227759547128</v>
      </c>
      <c r="BG663">
        <v>93.449656718859259</v>
      </c>
      <c r="BH663">
        <v>69.33567943950429</v>
      </c>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row>
    <row r="664">
      <c r="A664" t="s">
        <v>405</v>
      </c>
      <c r="B664">
        <v>2014</v>
      </c>
      <c r="C664" t="s">
        <v>415</v>
      </c>
      <c r="D664">
        <v>70</v>
      </c>
      <c r="E664" t="s">
        <v>54</v>
      </c>
      <c r="F664" t="s">
        <v>191</v>
      </c>
      <c r="G664" t="s">
        <v>214</v>
      </c>
      <c r="H664">
        <v>48.308450216631051</v>
      </c>
      <c r="I664">
        <v>43.543504600354026</v>
      </c>
      <c r="J664">
        <v>35.397430179540358</v>
      </c>
      <c r="K664">
        <v>25.771397635747341</v>
      </c>
      <c r="L664">
        <v>6.1245210443720186</v>
      </c>
      <c r="M664">
        <v>10.703289248996329</v>
      </c>
      <c r="N664">
        <v>3.1379065928536738</v>
      </c>
      <c r="O664">
        <v>1.19137273059154</v>
      </c>
      <c r="P664">
        <v>0.53988411065939679</v>
      </c>
      <c r="Q664">
        <v>0.46018353755215702</v>
      </c>
      <c r="R664">
        <v>49.199303930488348</v>
      </c>
      <c r="S664">
        <v>43.819098945273879</v>
      </c>
      <c r="T664">
        <v>40.951401917175957</v>
      </c>
      <c r="U664">
        <v>32.60904852491926</v>
      </c>
      <c r="V664">
        <v>19.40881135748397</v>
      </c>
      <c r="W664" t="s">
        <v>152</v>
      </c>
      <c r="X664" t="s">
        <v>310</v>
      </c>
      <c r="Y664" t="s">
        <v>154</v>
      </c>
      <c r="Z664" t="s">
        <v>155</v>
      </c>
      <c r="AA664" t="s">
        <v>156</v>
      </c>
      <c r="AB664" t="s">
        <v>157</v>
      </c>
      <c r="AC664" t="s">
        <v>311</v>
      </c>
      <c r="AD664" t="s">
        <v>159</v>
      </c>
      <c r="AE664" t="s">
        <v>160</v>
      </c>
      <c r="AF664" t="s">
        <v>162</v>
      </c>
      <c r="AG664" t="s">
        <v>163</v>
      </c>
      <c r="AH664" t="s">
        <v>164</v>
      </c>
      <c r="AI664" t="s">
        <v>312</v>
      </c>
      <c r="AJ664" t="s">
        <v>165</v>
      </c>
      <c r="AK664" t="s">
        <v>166</v>
      </c>
      <c r="AL664" t="s">
        <v>167</v>
      </c>
      <c r="AM664" t="s">
        <v>168</v>
      </c>
      <c r="AN664" t="s">
        <v>169</v>
      </c>
      <c r="AO664" t="s">
        <v>170</v>
      </c>
      <c r="AP664">
        <v>26.410517007879921</v>
      </c>
      <c r="AQ664">
        <v>25.329928789711929</v>
      </c>
      <c r="AR664">
        <v>32.774059943836193</v>
      </c>
      <c r="AS664">
        <v>41.054137893110507</v>
      </c>
      <c r="AT664">
        <v>47.230797308102431</v>
      </c>
      <c r="AU664">
        <v>52.822968232406417</v>
      </c>
      <c r="AV664">
        <v>44.947968871541903</v>
      </c>
      <c r="AW664">
        <v>38.359334890497792</v>
      </c>
      <c r="AX664">
        <v>43.528649868280112</v>
      </c>
      <c r="AY664">
        <v>41.27924093549116</v>
      </c>
      <c r="AZ664">
        <v>45.529210235676977</v>
      </c>
      <c r="BA664">
        <v>4.4692962578649293</v>
      </c>
      <c r="BB664">
        <v>24.841335537850419</v>
      </c>
      <c r="BC664">
        <v>58.044600714982252</v>
      </c>
      <c r="BD664">
        <v>9.2190542876597075</v>
      </c>
      <c r="BE664">
        <v>61.338803039216607</v>
      </c>
      <c r="BF664">
        <v>31.086328265765822</v>
      </c>
      <c r="BG664">
        <v>6.273359631470246</v>
      </c>
      <c r="BH664">
        <v>30.045194420304199</v>
      </c>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row>
    <row r="665">
      <c r="A665" t="s">
        <v>405</v>
      </c>
      <c r="B665">
        <v>2014</v>
      </c>
      <c r="C665" t="s">
        <v>415</v>
      </c>
      <c r="D665">
        <v>71</v>
      </c>
      <c r="E665" t="s">
        <v>174</v>
      </c>
      <c r="F665" t="s">
        <v>49</v>
      </c>
      <c r="G665" t="s">
        <v>214</v>
      </c>
      <c r="H665">
        <v>27.44381071505002</v>
      </c>
      <c r="I665">
        <v>34.30259350160366</v>
      </c>
      <c r="J665">
        <v>45.958345707153583</v>
      </c>
      <c r="K665">
        <v>52.011631741825241</v>
      </c>
      <c r="L665">
        <v>66.431057130745572</v>
      </c>
      <c r="M665">
        <v>63.728651640837022</v>
      </c>
      <c r="N665">
        <v>70.620673406080172</v>
      </c>
      <c r="O665">
        <v>70.257817076949664</v>
      </c>
      <c r="P665">
        <v>72.389926881631013</v>
      </c>
      <c r="Q665">
        <v>76.837817576532714</v>
      </c>
      <c r="R665">
        <v>26.4569250831501</v>
      </c>
      <c r="S665">
        <v>32.536232918450118</v>
      </c>
      <c r="T665">
        <v>41.283548599067217</v>
      </c>
      <c r="U665">
        <v>47.754635499460917</v>
      </c>
      <c r="V665">
        <v>54.168089728534603</v>
      </c>
      <c r="W665" t="s">
        <v>152</v>
      </c>
      <c r="X665" t="s">
        <v>310</v>
      </c>
      <c r="Y665" t="s">
        <v>154</v>
      </c>
      <c r="Z665" t="s">
        <v>155</v>
      </c>
      <c r="AA665" t="s">
        <v>156</v>
      </c>
      <c r="AB665" t="s">
        <v>157</v>
      </c>
      <c r="AC665" t="s">
        <v>311</v>
      </c>
      <c r="AD665" t="s">
        <v>159</v>
      </c>
      <c r="AE665" t="s">
        <v>160</v>
      </c>
      <c r="AF665" t="s">
        <v>162</v>
      </c>
      <c r="AG665" t="s">
        <v>163</v>
      </c>
      <c r="AH665" t="s">
        <v>164</v>
      </c>
      <c r="AI665" t="s">
        <v>312</v>
      </c>
      <c r="AJ665" t="s">
        <v>165</v>
      </c>
      <c r="AK665" t="s">
        <v>166</v>
      </c>
      <c r="AL665" t="s">
        <v>167</v>
      </c>
      <c r="AM665" t="s">
        <v>168</v>
      </c>
      <c r="AN665" t="s">
        <v>169</v>
      </c>
      <c r="AO665" t="s">
        <v>170</v>
      </c>
      <c r="AP665">
        <v>56.213679338877441</v>
      </c>
      <c r="AQ665">
        <v>42.343749683910843</v>
      </c>
      <c r="AR665">
        <v>41.316948883920908</v>
      </c>
      <c r="AS665">
        <v>34.157470611113069</v>
      </c>
      <c r="AT665">
        <v>28.86760007459818</v>
      </c>
      <c r="AU665">
        <v>30.652923664654431</v>
      </c>
      <c r="AV665">
        <v>41.284868605591249</v>
      </c>
      <c r="AW665">
        <v>42.480519954440837</v>
      </c>
      <c r="AX665">
        <v>25.968215092464071</v>
      </c>
      <c r="AY665">
        <v>19.45303511294015</v>
      </c>
      <c r="AZ665">
        <v>20.013606920512501</v>
      </c>
      <c r="BA665">
        <v>75.219333072711336</v>
      </c>
      <c r="BB665">
        <v>41.644115030143517</v>
      </c>
      <c r="BC665">
        <v>12.500067124683699</v>
      </c>
      <c r="BD665">
        <v>76.226153214292935</v>
      </c>
      <c r="BE665">
        <v>24.970635382954129</v>
      </c>
      <c r="BF665">
        <v>43.366880039504423</v>
      </c>
      <c r="BG665">
        <v>83.697854991213632</v>
      </c>
      <c r="BH665">
        <v>41.5598992624125</v>
      </c>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row>
    <row r="666">
      <c r="A666" t="s">
        <v>405</v>
      </c>
      <c r="B666">
        <v>2014</v>
      </c>
      <c r="C666" t="s">
        <v>415</v>
      </c>
      <c r="D666">
        <v>72</v>
      </c>
      <c r="E666" t="s">
        <v>174</v>
      </c>
      <c r="F666" t="s">
        <v>48</v>
      </c>
      <c r="G666" t="s">
        <v>214</v>
      </c>
      <c r="H666">
        <v>24.247739068318971</v>
      </c>
      <c r="I666">
        <v>22.153901898042061</v>
      </c>
      <c r="J666">
        <v>18.644224113306009</v>
      </c>
      <c r="K666">
        <v>22.21697062242766</v>
      </c>
      <c r="L666">
        <v>27.476241435072382</v>
      </c>
      <c r="M666">
        <v>25.568059110166679</v>
      </c>
      <c r="N666">
        <v>26.24142000106616</v>
      </c>
      <c r="O666">
        <v>28.55081019245878</v>
      </c>
      <c r="P666">
        <v>27.0701890077097</v>
      </c>
      <c r="Q666">
        <v>22.70199888591517</v>
      </c>
      <c r="R666">
        <v>24.343770986361552</v>
      </c>
      <c r="S666">
        <v>23.64466813627574</v>
      </c>
      <c r="T666">
        <v>17.765049483756869</v>
      </c>
      <c r="U666">
        <v>19.636315975619969</v>
      </c>
      <c r="V666">
        <v>26.46088999332126</v>
      </c>
      <c r="W666" t="s">
        <v>152</v>
      </c>
      <c r="X666" t="s">
        <v>310</v>
      </c>
      <c r="Y666" t="s">
        <v>154</v>
      </c>
      <c r="Z666" t="s">
        <v>155</v>
      </c>
      <c r="AA666" t="s">
        <v>156</v>
      </c>
      <c r="AB666" t="s">
        <v>157</v>
      </c>
      <c r="AC666" t="s">
        <v>311</v>
      </c>
      <c r="AD666" t="s">
        <v>159</v>
      </c>
      <c r="AE666" t="s">
        <v>160</v>
      </c>
      <c r="AF666" t="s">
        <v>162</v>
      </c>
      <c r="AG666" t="s">
        <v>163</v>
      </c>
      <c r="AH666" t="s">
        <v>164</v>
      </c>
      <c r="AI666" t="s">
        <v>312</v>
      </c>
      <c r="AJ666" t="s">
        <v>165</v>
      </c>
      <c r="AK666" t="s">
        <v>166</v>
      </c>
      <c r="AL666" t="s">
        <v>167</v>
      </c>
      <c r="AM666" t="s">
        <v>168</v>
      </c>
      <c r="AN666" t="s">
        <v>169</v>
      </c>
      <c r="AO666" t="s">
        <v>170</v>
      </c>
      <c r="AP666">
        <v>17.375803653242581</v>
      </c>
      <c r="AQ666">
        <v>32.326321526377207</v>
      </c>
      <c r="AR666">
        <v>25.90899117224296</v>
      </c>
      <c r="AS666">
        <v>24.788391495776381</v>
      </c>
      <c r="AT666">
        <v>23.901602617299279</v>
      </c>
      <c r="AU666">
        <v>16.524108102939461</v>
      </c>
      <c r="AV666">
        <v>13.76716252286678</v>
      </c>
      <c r="AW666">
        <v>19.160145155061279</v>
      </c>
      <c r="AX666">
        <v>30.503135039255952</v>
      </c>
      <c r="AY666">
        <v>39.267723951568762</v>
      </c>
      <c r="AZ666">
        <v>34.847595388180089</v>
      </c>
      <c r="BA666">
        <v>20.31137066942367</v>
      </c>
      <c r="BB666">
        <v>33.514549432006227</v>
      </c>
      <c r="BC666">
        <v>29.455332160334262</v>
      </c>
      <c r="BD666">
        <v>14.55479249804754</v>
      </c>
      <c r="BE666">
        <v>13.69056157782919</v>
      </c>
      <c r="BF666">
        <v>25.546791694730011</v>
      </c>
      <c r="BG666">
        <v>10.02878537731613</v>
      </c>
      <c r="BH666">
        <v>28.394906317283251</v>
      </c>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row>
    <row r="667">
      <c r="A667" t="s">
        <v>405</v>
      </c>
      <c r="B667">
        <v>2014</v>
      </c>
      <c r="C667" t="s">
        <v>415</v>
      </c>
      <c r="D667">
        <v>73</v>
      </c>
      <c r="E667" t="s">
        <v>174</v>
      </c>
      <c r="F667" t="s">
        <v>191</v>
      </c>
      <c r="G667" t="s">
        <v>214</v>
      </c>
      <c r="H667">
        <v>48.308450216631051</v>
      </c>
      <c r="I667">
        <v>43.543504600354026</v>
      </c>
      <c r="J667">
        <v>35.397430179540358</v>
      </c>
      <c r="K667">
        <v>25.771397635747341</v>
      </c>
      <c r="L667">
        <v>6.0927014341820387</v>
      </c>
      <c r="M667">
        <v>10.703289248996329</v>
      </c>
      <c r="N667">
        <v>3.1379065928536738</v>
      </c>
      <c r="O667">
        <v>1.19137273059154</v>
      </c>
      <c r="P667">
        <v>0.53988411065939679</v>
      </c>
      <c r="Q667">
        <v>0.46018353755215702</v>
      </c>
      <c r="R667">
        <v>49.199303930488348</v>
      </c>
      <c r="S667">
        <v>43.819098945273879</v>
      </c>
      <c r="T667">
        <v>40.951401917175957</v>
      </c>
      <c r="U667">
        <v>32.60904852491926</v>
      </c>
      <c r="V667">
        <v>19.371020278144261</v>
      </c>
      <c r="W667" t="s">
        <v>152</v>
      </c>
      <c r="X667" t="s">
        <v>310</v>
      </c>
      <c r="Y667" t="s">
        <v>154</v>
      </c>
      <c r="Z667" t="s">
        <v>155</v>
      </c>
      <c r="AA667" t="s">
        <v>156</v>
      </c>
      <c r="AB667" t="s">
        <v>157</v>
      </c>
      <c r="AC667" t="s">
        <v>311</v>
      </c>
      <c r="AD667" t="s">
        <v>159</v>
      </c>
      <c r="AE667" t="s">
        <v>160</v>
      </c>
      <c r="AF667" t="s">
        <v>162</v>
      </c>
      <c r="AG667" t="s">
        <v>163</v>
      </c>
      <c r="AH667" t="s">
        <v>164</v>
      </c>
      <c r="AI667" t="s">
        <v>312</v>
      </c>
      <c r="AJ667" t="s">
        <v>165</v>
      </c>
      <c r="AK667" t="s">
        <v>166</v>
      </c>
      <c r="AL667" t="s">
        <v>167</v>
      </c>
      <c r="AM667" t="s">
        <v>168</v>
      </c>
      <c r="AN667" t="s">
        <v>169</v>
      </c>
      <c r="AO667" t="s">
        <v>170</v>
      </c>
      <c r="AP667">
        <v>26.410517007879921</v>
      </c>
      <c r="AQ667">
        <v>25.329928789711929</v>
      </c>
      <c r="AR667">
        <v>32.774059943836193</v>
      </c>
      <c r="AS667">
        <v>41.054137893110507</v>
      </c>
      <c r="AT667">
        <v>47.230797308102431</v>
      </c>
      <c r="AU667">
        <v>52.822968232406417</v>
      </c>
      <c r="AV667">
        <v>44.947968871541903</v>
      </c>
      <c r="AW667">
        <v>38.359334890497792</v>
      </c>
      <c r="AX667">
        <v>43.528649868280112</v>
      </c>
      <c r="AY667">
        <v>41.27924093549116</v>
      </c>
      <c r="AZ667">
        <v>45.138797691307367</v>
      </c>
      <c r="BA667">
        <v>4.4692962578649293</v>
      </c>
      <c r="BB667">
        <v>24.841335537850419</v>
      </c>
      <c r="BC667">
        <v>58.044600714982252</v>
      </c>
      <c r="BD667">
        <v>9.2190542876597075</v>
      </c>
      <c r="BE667">
        <v>61.338803039216607</v>
      </c>
      <c r="BF667">
        <v>31.086328265765822</v>
      </c>
      <c r="BG667">
        <v>6.273359631470246</v>
      </c>
      <c r="BH667">
        <v>30.045194420304199</v>
      </c>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row>
    <row r="668">
      <c r="A668" t="s">
        <v>405</v>
      </c>
      <c r="B668">
        <v>2014</v>
      </c>
      <c r="C668" t="s">
        <v>415</v>
      </c>
      <c r="D668">
        <v>74</v>
      </c>
      <c r="E668" t="s">
        <v>53</v>
      </c>
      <c r="F668" t="s">
        <v>191</v>
      </c>
      <c r="G668" t="s">
        <v>214</v>
      </c>
      <c r="H668">
        <v>100</v>
      </c>
      <c r="I668">
        <v>100</v>
      </c>
      <c r="J668">
        <v>100</v>
      </c>
      <c r="K668">
        <v>100</v>
      </c>
      <c r="L668">
        <v>100</v>
      </c>
      <c r="M668">
        <v>100</v>
      </c>
      <c r="N668">
        <v>100</v>
      </c>
      <c r="O668">
        <v>100</v>
      </c>
      <c r="P668">
        <v>100</v>
      </c>
      <c r="Q668">
        <v>100</v>
      </c>
      <c r="R668">
        <v>100</v>
      </c>
      <c r="S668">
        <v>100</v>
      </c>
      <c r="T668">
        <v>100</v>
      </c>
      <c r="U668">
        <v>100</v>
      </c>
      <c r="V668">
        <v>100</v>
      </c>
      <c r="W668" t="s">
        <v>152</v>
      </c>
      <c r="X668" t="s">
        <v>310</v>
      </c>
      <c r="Y668" t="s">
        <v>154</v>
      </c>
      <c r="Z668" t="s">
        <v>155</v>
      </c>
      <c r="AA668" t="s">
        <v>156</v>
      </c>
      <c r="AB668" t="s">
        <v>157</v>
      </c>
      <c r="AC668" t="s">
        <v>311</v>
      </c>
      <c r="AD668" t="s">
        <v>159</v>
      </c>
      <c r="AE668" t="s">
        <v>160</v>
      </c>
      <c r="AF668" t="s">
        <v>162</v>
      </c>
      <c r="AG668" t="s">
        <v>163</v>
      </c>
      <c r="AH668" t="s">
        <v>164</v>
      </c>
      <c r="AI668" t="s">
        <v>312</v>
      </c>
      <c r="AJ668" t="s">
        <v>165</v>
      </c>
      <c r="AK668" t="s">
        <v>166</v>
      </c>
      <c r="AL668" t="s">
        <v>167</v>
      </c>
      <c r="AM668" t="s">
        <v>168</v>
      </c>
      <c r="AN668" t="s">
        <v>169</v>
      </c>
      <c r="AO668" t="s">
        <v>170</v>
      </c>
      <c r="AP668">
        <v>100</v>
      </c>
      <c r="AQ668">
        <v>100</v>
      </c>
      <c r="AR668">
        <v>100</v>
      </c>
      <c r="AS668">
        <v>100</v>
      </c>
      <c r="AT668">
        <v>100</v>
      </c>
      <c r="AU668">
        <v>100</v>
      </c>
      <c r="AV668">
        <v>100</v>
      </c>
      <c r="AW668">
        <v>100</v>
      </c>
      <c r="AX668">
        <v>100</v>
      </c>
      <c r="AY668">
        <v>100</v>
      </c>
      <c r="AZ668">
        <v>100</v>
      </c>
      <c r="BA668">
        <v>100</v>
      </c>
      <c r="BB668">
        <v>100</v>
      </c>
      <c r="BC668">
        <v>100</v>
      </c>
      <c r="BD668">
        <v>100</v>
      </c>
      <c r="BE668">
        <v>100</v>
      </c>
      <c r="BF668">
        <v>100</v>
      </c>
      <c r="BG668">
        <v>100</v>
      </c>
      <c r="BH668">
        <v>100</v>
      </c>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row>
    <row r="669">
      <c r="A669" t="s">
        <v>405</v>
      </c>
      <c r="B669">
        <v>2014</v>
      </c>
      <c r="C669" t="s">
        <v>415</v>
      </c>
      <c r="D669">
        <v>75</v>
      </c>
      <c r="E669" t="s">
        <v>52</v>
      </c>
      <c r="F669" t="s">
        <v>191</v>
      </c>
      <c r="G669" t="s">
        <v>214</v>
      </c>
      <c r="H669">
        <v>100</v>
      </c>
      <c r="I669">
        <v>100</v>
      </c>
      <c r="J669">
        <v>100</v>
      </c>
      <c r="K669">
        <v>100</v>
      </c>
      <c r="L669">
        <v>100</v>
      </c>
      <c r="M669">
        <v>100</v>
      </c>
      <c r="N669">
        <v>100</v>
      </c>
      <c r="O669">
        <v>100</v>
      </c>
      <c r="P669">
        <v>100</v>
      </c>
      <c r="Q669">
        <v>100</v>
      </c>
      <c r="R669">
        <v>100</v>
      </c>
      <c r="S669">
        <v>100</v>
      </c>
      <c r="T669">
        <v>100</v>
      </c>
      <c r="U669">
        <v>100</v>
      </c>
      <c r="V669">
        <v>100</v>
      </c>
      <c r="W669" t="s">
        <v>152</v>
      </c>
      <c r="X669" t="s">
        <v>310</v>
      </c>
      <c r="Y669" t="s">
        <v>154</v>
      </c>
      <c r="Z669" t="s">
        <v>155</v>
      </c>
      <c r="AA669" t="s">
        <v>156</v>
      </c>
      <c r="AB669" t="s">
        <v>157</v>
      </c>
      <c r="AC669" t="s">
        <v>311</v>
      </c>
      <c r="AD669" t="s">
        <v>159</v>
      </c>
      <c r="AE669" t="s">
        <v>160</v>
      </c>
      <c r="AF669" t="s">
        <v>162</v>
      </c>
      <c r="AG669" t="s">
        <v>163</v>
      </c>
      <c r="AH669" t="s">
        <v>164</v>
      </c>
      <c r="AI669" t="s">
        <v>312</v>
      </c>
      <c r="AJ669" t="s">
        <v>165</v>
      </c>
      <c r="AK669" t="s">
        <v>166</v>
      </c>
      <c r="AL669" t="s">
        <v>167</v>
      </c>
      <c r="AM669" t="s">
        <v>168</v>
      </c>
      <c r="AN669" t="s">
        <v>169</v>
      </c>
      <c r="AO669" t="s">
        <v>170</v>
      </c>
      <c r="AP669">
        <v>100</v>
      </c>
      <c r="AQ669">
        <v>100</v>
      </c>
      <c r="AR669">
        <v>100</v>
      </c>
      <c r="AS669">
        <v>100</v>
      </c>
      <c r="AT669">
        <v>100</v>
      </c>
      <c r="AU669">
        <v>100</v>
      </c>
      <c r="AV669">
        <v>100</v>
      </c>
      <c r="AW669">
        <v>100</v>
      </c>
      <c r="AX669">
        <v>100</v>
      </c>
      <c r="AY669">
        <v>100</v>
      </c>
      <c r="AZ669">
        <v>100</v>
      </c>
      <c r="BA669">
        <v>100</v>
      </c>
      <c r="BB669">
        <v>100</v>
      </c>
      <c r="BC669">
        <v>100</v>
      </c>
      <c r="BD669">
        <v>100</v>
      </c>
      <c r="BE669">
        <v>100</v>
      </c>
      <c r="BF669">
        <v>100</v>
      </c>
      <c r="BG669">
        <v>100</v>
      </c>
      <c r="BH669">
        <v>100</v>
      </c>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row>
    <row r="670">
      <c r="A670" t="s">
        <v>405</v>
      </c>
      <c r="B670">
        <v>2014</v>
      </c>
      <c r="C670" t="s">
        <v>415</v>
      </c>
      <c r="D670">
        <v>76</v>
      </c>
      <c r="E670" t="s">
        <v>175</v>
      </c>
      <c r="F670" t="s">
        <v>191</v>
      </c>
      <c r="G670" t="s">
        <v>214</v>
      </c>
      <c r="H670">
        <v>100</v>
      </c>
      <c r="I670">
        <v>100</v>
      </c>
      <c r="J670">
        <v>100</v>
      </c>
      <c r="K670">
        <v>100</v>
      </c>
      <c r="L670">
        <v>100</v>
      </c>
      <c r="M670">
        <v>100</v>
      </c>
      <c r="N670">
        <v>100</v>
      </c>
      <c r="O670">
        <v>100</v>
      </c>
      <c r="P670">
        <v>100</v>
      </c>
      <c r="Q670">
        <v>100</v>
      </c>
      <c r="R670">
        <v>100</v>
      </c>
      <c r="S670">
        <v>100</v>
      </c>
      <c r="T670">
        <v>100</v>
      </c>
      <c r="U670">
        <v>100</v>
      </c>
      <c r="V670">
        <v>100</v>
      </c>
      <c r="W670" t="s">
        <v>152</v>
      </c>
      <c r="X670" t="s">
        <v>310</v>
      </c>
      <c r="Y670" t="s">
        <v>154</v>
      </c>
      <c r="Z670" t="s">
        <v>155</v>
      </c>
      <c r="AA670" t="s">
        <v>156</v>
      </c>
      <c r="AB670" t="s">
        <v>157</v>
      </c>
      <c r="AC670" t="s">
        <v>311</v>
      </c>
      <c r="AD670" t="s">
        <v>159</v>
      </c>
      <c r="AE670" t="s">
        <v>160</v>
      </c>
      <c r="AF670" t="s">
        <v>162</v>
      </c>
      <c r="AG670" t="s">
        <v>163</v>
      </c>
      <c r="AH670" t="s">
        <v>164</v>
      </c>
      <c r="AI670" t="s">
        <v>312</v>
      </c>
      <c r="AJ670" t="s">
        <v>165</v>
      </c>
      <c r="AK670" t="s">
        <v>166</v>
      </c>
      <c r="AL670" t="s">
        <v>167</v>
      </c>
      <c r="AM670" t="s">
        <v>168</v>
      </c>
      <c r="AN670" t="s">
        <v>169</v>
      </c>
      <c r="AO670" t="s">
        <v>170</v>
      </c>
      <c r="AP670">
        <v>100</v>
      </c>
      <c r="AQ670">
        <v>100</v>
      </c>
      <c r="AR670">
        <v>100</v>
      </c>
      <c r="AS670">
        <v>100</v>
      </c>
      <c r="AT670">
        <v>100</v>
      </c>
      <c r="AU670">
        <v>100</v>
      </c>
      <c r="AV670">
        <v>100</v>
      </c>
      <c r="AW670">
        <v>100</v>
      </c>
      <c r="AX670">
        <v>100</v>
      </c>
      <c r="AY670">
        <v>100</v>
      </c>
      <c r="AZ670">
        <v>100</v>
      </c>
      <c r="BA670">
        <v>100</v>
      </c>
      <c r="BB670">
        <v>100</v>
      </c>
      <c r="BC670">
        <v>100</v>
      </c>
      <c r="BD670">
        <v>100</v>
      </c>
      <c r="BE670">
        <v>100</v>
      </c>
      <c r="BF670">
        <v>100</v>
      </c>
      <c r="BG670">
        <v>100</v>
      </c>
      <c r="BH670">
        <v>100</v>
      </c>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row>
    <row r="671">
      <c r="A671" t="s">
        <v>405</v>
      </c>
      <c r="B671">
        <v>2014</v>
      </c>
      <c r="C671" t="s">
        <v>415</v>
      </c>
      <c r="D671">
        <v>77</v>
      </c>
      <c r="E671" t="s">
        <v>176</v>
      </c>
      <c r="F671" t="s">
        <v>191</v>
      </c>
      <c r="G671" t="s">
        <v>214</v>
      </c>
      <c r="H671">
        <v>100</v>
      </c>
      <c r="I671">
        <v>100</v>
      </c>
      <c r="J671">
        <v>100</v>
      </c>
      <c r="K671">
        <v>100</v>
      </c>
      <c r="L671">
        <v>100</v>
      </c>
      <c r="M671">
        <v>100</v>
      </c>
      <c r="N671">
        <v>100</v>
      </c>
      <c r="O671">
        <v>100</v>
      </c>
      <c r="P671">
        <v>100</v>
      </c>
      <c r="Q671">
        <v>100</v>
      </c>
      <c r="R671">
        <v>100</v>
      </c>
      <c r="S671">
        <v>100</v>
      </c>
      <c r="T671">
        <v>100</v>
      </c>
      <c r="U671">
        <v>100</v>
      </c>
      <c r="V671">
        <v>100</v>
      </c>
      <c r="W671" t="s">
        <v>152</v>
      </c>
      <c r="X671" t="s">
        <v>310</v>
      </c>
      <c r="Y671" t="s">
        <v>154</v>
      </c>
      <c r="Z671" t="s">
        <v>155</v>
      </c>
      <c r="AA671" t="s">
        <v>156</v>
      </c>
      <c r="AB671" t="s">
        <v>157</v>
      </c>
      <c r="AC671" t="s">
        <v>311</v>
      </c>
      <c r="AD671" t="s">
        <v>159</v>
      </c>
      <c r="AE671" t="s">
        <v>160</v>
      </c>
      <c r="AF671" t="s">
        <v>162</v>
      </c>
      <c r="AG671" t="s">
        <v>163</v>
      </c>
      <c r="AH671" t="s">
        <v>164</v>
      </c>
      <c r="AI671" t="s">
        <v>312</v>
      </c>
      <c r="AJ671" t="s">
        <v>165</v>
      </c>
      <c r="AK671" t="s">
        <v>166</v>
      </c>
      <c r="AL671" t="s">
        <v>167</v>
      </c>
      <c r="AM671" t="s">
        <v>168</v>
      </c>
      <c r="AN671" t="s">
        <v>169</v>
      </c>
      <c r="AO671" t="s">
        <v>170</v>
      </c>
      <c r="AP671">
        <v>100</v>
      </c>
      <c r="AQ671">
        <v>100</v>
      </c>
      <c r="AR671">
        <v>100</v>
      </c>
      <c r="AS671">
        <v>100</v>
      </c>
      <c r="AT671">
        <v>100</v>
      </c>
      <c r="AU671">
        <v>100</v>
      </c>
      <c r="AV671">
        <v>100</v>
      </c>
      <c r="AW671">
        <v>100</v>
      </c>
      <c r="AX671">
        <v>100</v>
      </c>
      <c r="AY671">
        <v>100</v>
      </c>
      <c r="AZ671">
        <v>100</v>
      </c>
      <c r="BA671">
        <v>100</v>
      </c>
      <c r="BB671">
        <v>100</v>
      </c>
      <c r="BC671">
        <v>100</v>
      </c>
      <c r="BD671">
        <v>100</v>
      </c>
      <c r="BE671">
        <v>100</v>
      </c>
      <c r="BF671">
        <v>100</v>
      </c>
      <c r="BG671">
        <v>100</v>
      </c>
      <c r="BH671">
        <v>100</v>
      </c>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row>
    <row r="672">
      <c r="A672" t="s">
        <v>405</v>
      </c>
      <c r="B672">
        <v>2014</v>
      </c>
      <c r="C672" t="s">
        <v>415</v>
      </c>
      <c r="D672">
        <v>122</v>
      </c>
      <c r="E672" t="s">
        <v>18</v>
      </c>
      <c r="F672" t="s">
        <v>14</v>
      </c>
      <c r="G672" t="s">
        <v>430</v>
      </c>
      <c r="H672">
        <v>18.469872299245939</v>
      </c>
      <c r="I672">
        <v>33.915147504933877</v>
      </c>
      <c r="J672">
        <v>55.04652728424405</v>
      </c>
      <c r="K672">
        <v>79.41502441722848</v>
      </c>
      <c r="L672">
        <v>96.888261716080592</v>
      </c>
      <c r="M672">
        <v>70.657194924893048</v>
      </c>
      <c r="N672">
        <v>93.706946184779341</v>
      </c>
      <c r="O672">
        <v>98.575138805966972</v>
      </c>
      <c r="P672">
        <v>99.959731818408855</v>
      </c>
      <c r="Q672">
        <v>99.911084257216771</v>
      </c>
      <c r="R672">
        <v>17.544578083700269</v>
      </c>
      <c r="S672">
        <v>29.10946090554862</v>
      </c>
      <c r="T672">
        <v>47.419750717045247</v>
      </c>
      <c r="U672">
        <v>67.33640926993975</v>
      </c>
      <c r="V672">
        <v>88.740546250921398</v>
      </c>
      <c r="W672" t="s">
        <v>152</v>
      </c>
      <c r="X672" t="s">
        <v>310</v>
      </c>
      <c r="Y672" t="s">
        <v>154</v>
      </c>
      <c r="Z672" t="s">
        <v>155</v>
      </c>
      <c r="AA672" t="s">
        <v>156</v>
      </c>
      <c r="AB672" t="s">
        <v>157</v>
      </c>
      <c r="AC672" t="s">
        <v>311</v>
      </c>
      <c r="AD672" t="s">
        <v>159</v>
      </c>
      <c r="AE672" t="s">
        <v>160</v>
      </c>
      <c r="AF672" t="s">
        <v>162</v>
      </c>
      <c r="AG672" t="s">
        <v>163</v>
      </c>
      <c r="AH672" t="s">
        <v>164</v>
      </c>
      <c r="AI672" t="s">
        <v>312</v>
      </c>
      <c r="AJ672" t="s">
        <v>165</v>
      </c>
      <c r="AK672" t="s">
        <v>166</v>
      </c>
      <c r="AL672" t="s">
        <v>167</v>
      </c>
      <c r="AM672" t="s">
        <v>168</v>
      </c>
      <c r="AN672" t="s">
        <v>169</v>
      </c>
      <c r="AO672" t="s">
        <v>170</v>
      </c>
      <c r="AP672">
        <v>66.923362608585933</v>
      </c>
      <c r="AQ672">
        <v>73.605914436414452</v>
      </c>
      <c r="AR672">
        <v>46.915063584596858</v>
      </c>
      <c r="AS672">
        <v>44.575326462264201</v>
      </c>
      <c r="AT672">
        <v>43.108132311777609</v>
      </c>
      <c r="AU672">
        <v>53.814856357553268</v>
      </c>
      <c r="AV672">
        <v>45.548708179730667</v>
      </c>
      <c r="AW672">
        <v>64.657543482198477</v>
      </c>
      <c r="AX672">
        <v>32.567402819615417</v>
      </c>
      <c r="AY672">
        <v>33.967086560888262</v>
      </c>
      <c r="AZ672">
        <v>40.280422010403711</v>
      </c>
      <c r="BA672">
        <v>95.399010686874732</v>
      </c>
      <c r="BB672">
        <v>68.781245930720274</v>
      </c>
      <c r="BC672">
        <v>30.37211504511577</v>
      </c>
      <c r="BD672">
        <v>57.707851822166312</v>
      </c>
      <c r="BE672">
        <v>44.086263831456847</v>
      </c>
      <c r="BF672">
        <v>46.814852668240597</v>
      </c>
      <c r="BG672">
        <v>58.698328650846399</v>
      </c>
      <c r="BH672">
        <v>58.190278994944237</v>
      </c>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row>
    <row r="673">
      <c r="A673" t="s">
        <v>405</v>
      </c>
      <c r="B673">
        <v>2014</v>
      </c>
      <c r="C673" t="s">
        <v>415</v>
      </c>
      <c r="D673">
        <v>123</v>
      </c>
      <c r="E673" t="s">
        <v>18</v>
      </c>
      <c r="F673" t="s">
        <v>51</v>
      </c>
      <c r="G673" t="s">
        <v>214</v>
      </c>
      <c r="H673">
        <v>81.530127700754093</v>
      </c>
      <c r="I673">
        <v>66.084852495065988</v>
      </c>
      <c r="J673">
        <v>44.953472715755822</v>
      </c>
      <c r="K673">
        <v>20.584975582771641</v>
      </c>
      <c r="L673">
        <v>3.11173828391951</v>
      </c>
      <c r="M673">
        <v>29.34280507510703</v>
      </c>
      <c r="N673">
        <v>6.2930538152206612</v>
      </c>
      <c r="O673">
        <v>1.424861194033036</v>
      </c>
      <c r="P673">
        <v>0.040268181591153397</v>
      </c>
      <c r="Q673">
        <v>0.088915742783226795</v>
      </c>
      <c r="R673">
        <v>82.455421916299628</v>
      </c>
      <c r="S673">
        <v>70.890539094451185</v>
      </c>
      <c r="T673">
        <v>52.580249282954767</v>
      </c>
      <c r="U673">
        <v>32.663590730060378</v>
      </c>
      <c r="V673">
        <v>11.259453749078601</v>
      </c>
      <c r="W673" t="s">
        <v>152</v>
      </c>
      <c r="X673" t="s">
        <v>310</v>
      </c>
      <c r="Y673" t="s">
        <v>154</v>
      </c>
      <c r="Z673" t="s">
        <v>155</v>
      </c>
      <c r="AA673" t="s">
        <v>156</v>
      </c>
      <c r="AB673" t="s">
        <v>157</v>
      </c>
      <c r="AC673" t="s">
        <v>311</v>
      </c>
      <c r="AD673" t="s">
        <v>159</v>
      </c>
      <c r="AE673" t="s">
        <v>160</v>
      </c>
      <c r="AF673" t="s">
        <v>162</v>
      </c>
      <c r="AG673" t="s">
        <v>163</v>
      </c>
      <c r="AH673" t="s">
        <v>164</v>
      </c>
      <c r="AI673" t="s">
        <v>312</v>
      </c>
      <c r="AJ673" t="s">
        <v>165</v>
      </c>
      <c r="AK673" t="s">
        <v>166</v>
      </c>
      <c r="AL673" t="s">
        <v>167</v>
      </c>
      <c r="AM673" t="s">
        <v>168</v>
      </c>
      <c r="AN673" t="s">
        <v>169</v>
      </c>
      <c r="AO673" t="s">
        <v>170</v>
      </c>
      <c r="AP673">
        <v>33.076637391414103</v>
      </c>
      <c r="AQ673">
        <v>26.394085563585541</v>
      </c>
      <c r="AR673">
        <v>53.084936415403192</v>
      </c>
      <c r="AS673">
        <v>55.424673537735757</v>
      </c>
      <c r="AT673">
        <v>56.891867688222327</v>
      </c>
      <c r="AU673">
        <v>46.185143642447017</v>
      </c>
      <c r="AV673">
        <v>54.451291820269233</v>
      </c>
      <c r="AW673">
        <v>35.342456517801473</v>
      </c>
      <c r="AX673">
        <v>67.432597180384576</v>
      </c>
      <c r="AY673">
        <v>66.032913439111866</v>
      </c>
      <c r="AZ673">
        <v>59.719577989596232</v>
      </c>
      <c r="BA673">
        <v>4.6009893131252593</v>
      </c>
      <c r="BB673">
        <v>31.218754069279829</v>
      </c>
      <c r="BC673">
        <v>69.627884954884351</v>
      </c>
      <c r="BD673">
        <v>42.292148177834008</v>
      </c>
      <c r="BE673">
        <v>55.913736168543103</v>
      </c>
      <c r="BF673">
        <v>53.185147331759623</v>
      </c>
      <c r="BG673">
        <v>41.301671349153672</v>
      </c>
      <c r="BH673">
        <v>41.809721005055657</v>
      </c>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row>
    <row r="674">
      <c r="A674" t="s">
        <v>405</v>
      </c>
      <c r="B674">
        <v>2014</v>
      </c>
      <c r="C674" t="s">
        <v>415</v>
      </c>
      <c r="D674">
        <v>124</v>
      </c>
      <c r="E674" t="s">
        <v>50</v>
      </c>
      <c r="F674" t="s">
        <v>15</v>
      </c>
      <c r="G674" t="s">
        <v>431</v>
      </c>
      <c r="H674">
        <v>13.70729302749546</v>
      </c>
      <c r="I674">
        <v>25.439213331118498</v>
      </c>
      <c r="J674">
        <v>44.672046406591427</v>
      </c>
      <c r="K674">
        <v>66.581457018266804</v>
      </c>
      <c r="L674">
        <v>90.548138015747739</v>
      </c>
      <c r="M674">
        <v>53.679589951129152</v>
      </c>
      <c r="N674">
        <v>84.147322693023341</v>
      </c>
      <c r="O674">
        <v>91.942668862479792</v>
      </c>
      <c r="P674">
        <v>97.416780480676039</v>
      </c>
      <c r="Q674">
        <v>98.620379231911755</v>
      </c>
      <c r="R674">
        <v>13.241261200668269</v>
      </c>
      <c r="S674">
        <v>22.000871242196109</v>
      </c>
      <c r="T674">
        <v>38.088592207583318</v>
      </c>
      <c r="U674">
        <v>54.87107384663225</v>
      </c>
      <c r="V674">
        <v>78.076797977850745</v>
      </c>
      <c r="W674" t="s">
        <v>152</v>
      </c>
      <c r="X674" t="s">
        <v>310</v>
      </c>
      <c r="Y674" t="s">
        <v>154</v>
      </c>
      <c r="Z674" t="s">
        <v>155</v>
      </c>
      <c r="AA674" t="s">
        <v>156</v>
      </c>
      <c r="AB674" t="s">
        <v>157</v>
      </c>
      <c r="AC674" t="s">
        <v>311</v>
      </c>
      <c r="AD674" t="s">
        <v>159</v>
      </c>
      <c r="AE674" t="s">
        <v>160</v>
      </c>
      <c r="AF674" t="s">
        <v>162</v>
      </c>
      <c r="AG674" t="s">
        <v>163</v>
      </c>
      <c r="AH674" t="s">
        <v>164</v>
      </c>
      <c r="AI674" t="s">
        <v>312</v>
      </c>
      <c r="AJ674" t="s">
        <v>165</v>
      </c>
      <c r="AK674" t="s">
        <v>166</v>
      </c>
      <c r="AL674" t="s">
        <v>167</v>
      </c>
      <c r="AM674" t="s">
        <v>168</v>
      </c>
      <c r="AN674" t="s">
        <v>169</v>
      </c>
      <c r="AO674" t="s">
        <v>170</v>
      </c>
      <c r="AP674">
        <v>57.939692592685383</v>
      </c>
      <c r="AQ674">
        <v>58.170763006811057</v>
      </c>
      <c r="AR674">
        <v>37.793360121727318</v>
      </c>
      <c r="AS674">
        <v>38.065612424563483</v>
      </c>
      <c r="AT674">
        <v>37.553474134154179</v>
      </c>
      <c r="AU674">
        <v>40.962411732510773</v>
      </c>
      <c r="AV674">
        <v>40.887660698179133</v>
      </c>
      <c r="AW674">
        <v>52.002547616873962</v>
      </c>
      <c r="AX674">
        <v>25.922843519015458</v>
      </c>
      <c r="AY674">
        <v>30.866644094585169</v>
      </c>
      <c r="AZ674">
        <v>34.743662471486033</v>
      </c>
      <c r="BA674">
        <v>87.223858403383289</v>
      </c>
      <c r="BB674">
        <v>64.499281983589157</v>
      </c>
      <c r="BC674">
        <v>24.70881301233106</v>
      </c>
      <c r="BD674">
        <v>52.092144244794042</v>
      </c>
      <c r="BE674">
        <v>40.001902405216818</v>
      </c>
      <c r="BF674">
        <v>38.659428863940548</v>
      </c>
      <c r="BG674">
        <v>47.336346920668973</v>
      </c>
      <c r="BH674">
        <v>49.715690842585012</v>
      </c>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row>
    <row r="675">
      <c r="A675" t="s">
        <v>405</v>
      </c>
      <c r="B675">
        <v>2014</v>
      </c>
      <c r="C675" t="s">
        <v>415</v>
      </c>
      <c r="D675">
        <v>125</v>
      </c>
      <c r="E675" t="s">
        <v>50</v>
      </c>
      <c r="F675" t="s">
        <v>16</v>
      </c>
      <c r="G675" t="s">
        <v>432</v>
      </c>
      <c r="H675">
        <v>4.7625792717504929</v>
      </c>
      <c r="I675">
        <v>8.4759341738154017</v>
      </c>
      <c r="J675">
        <v>10.37448087765266</v>
      </c>
      <c r="K675">
        <v>12.83356739896176</v>
      </c>
      <c r="L675">
        <v>6.3401237003328479</v>
      </c>
      <c r="M675">
        <v>16.977604973763938</v>
      </c>
      <c r="N675">
        <v>9.5596234917559837</v>
      </c>
      <c r="O675">
        <v>6.6324699434871546</v>
      </c>
      <c r="P675">
        <v>2.542951337732827</v>
      </c>
      <c r="Q675">
        <v>1.290705025304995</v>
      </c>
      <c r="R675">
        <v>4.3033168830320108</v>
      </c>
      <c r="S675">
        <v>7.1085896633525136</v>
      </c>
      <c r="T675">
        <v>9.3311585094618987</v>
      </c>
      <c r="U675">
        <v>12.465335423307581</v>
      </c>
      <c r="V675">
        <v>10.6637482730708</v>
      </c>
      <c r="W675" t="s">
        <v>152</v>
      </c>
      <c r="X675" t="s">
        <v>310</v>
      </c>
      <c r="Y675" t="s">
        <v>154</v>
      </c>
      <c r="Z675" t="s">
        <v>155</v>
      </c>
      <c r="AA675" t="s">
        <v>156</v>
      </c>
      <c r="AB675" t="s">
        <v>157</v>
      </c>
      <c r="AC675" t="s">
        <v>311</v>
      </c>
      <c r="AD675" t="s">
        <v>159</v>
      </c>
      <c r="AE675" t="s">
        <v>160</v>
      </c>
      <c r="AF675" t="s">
        <v>162</v>
      </c>
      <c r="AG675" t="s">
        <v>163</v>
      </c>
      <c r="AH675" t="s">
        <v>164</v>
      </c>
      <c r="AI675" t="s">
        <v>312</v>
      </c>
      <c r="AJ675" t="s">
        <v>165</v>
      </c>
      <c r="AK675" t="s">
        <v>166</v>
      </c>
      <c r="AL675" t="s">
        <v>167</v>
      </c>
      <c r="AM675" t="s">
        <v>168</v>
      </c>
      <c r="AN675" t="s">
        <v>169</v>
      </c>
      <c r="AO675" t="s">
        <v>170</v>
      </c>
      <c r="AP675">
        <v>8.9836700159005929</v>
      </c>
      <c r="AQ675">
        <v>15.435151429603421</v>
      </c>
      <c r="AR675">
        <v>9.1217034628695828</v>
      </c>
      <c r="AS675">
        <v>6.5097140377006939</v>
      </c>
      <c r="AT675">
        <v>5.5546581776234412</v>
      </c>
      <c r="AU675">
        <v>12.852444625042541</v>
      </c>
      <c r="AV675">
        <v>4.6610474815515541</v>
      </c>
      <c r="AW675">
        <v>12.654995865324461</v>
      </c>
      <c r="AX675">
        <v>6.6445593005999752</v>
      </c>
      <c r="AY675">
        <v>3.10044246630311</v>
      </c>
      <c r="AZ675">
        <v>5.5367595389176882</v>
      </c>
      <c r="BA675">
        <v>8.1751522834914532</v>
      </c>
      <c r="BB675">
        <v>4.281963947131155</v>
      </c>
      <c r="BC675">
        <v>5.663302032784701</v>
      </c>
      <c r="BD675">
        <v>5.6157075773723717</v>
      </c>
      <c r="BE675">
        <v>4.0843614262399974</v>
      </c>
      <c r="BF675">
        <v>8.1554238043000389</v>
      </c>
      <c r="BG675">
        <v>11.361981730177501</v>
      </c>
      <c r="BH675">
        <v>8.474588152359221</v>
      </c>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row>
    <row r="676">
      <c r="A676" t="s">
        <v>405</v>
      </c>
      <c r="B676">
        <v>2014</v>
      </c>
      <c r="C676" t="s">
        <v>415</v>
      </c>
      <c r="D676">
        <v>126</v>
      </c>
      <c r="E676" t="s">
        <v>50</v>
      </c>
      <c r="F676" t="s">
        <v>171</v>
      </c>
      <c r="G676" t="s">
        <v>433</v>
      </c>
      <c r="H676">
        <v>1.111353133090262</v>
      </c>
      <c r="I676">
        <v>0.93331332216378371</v>
      </c>
      <c r="J676">
        <v>0.93815544470617596</v>
      </c>
      <c r="K676">
        <v>0.58815021429321845</v>
      </c>
      <c r="L676">
        <v>0.61313248964333544</v>
      </c>
      <c r="M676">
        <v>2.1882480021059192</v>
      </c>
      <c r="N676">
        <v>2.5669478904106162</v>
      </c>
      <c r="O676">
        <v>1.1175652644909251</v>
      </c>
      <c r="P676">
        <v>-1.95607419151e-14</v>
      </c>
      <c r="Q676">
        <v>0.088915742783249402</v>
      </c>
      <c r="R676">
        <v>1.15400687727336</v>
      </c>
      <c r="S676">
        <v>1.0137259885158021</v>
      </c>
      <c r="T676">
        <v>0.51233552173444252</v>
      </c>
      <c r="U676">
        <v>0.77919867462610171</v>
      </c>
      <c r="V676">
        <v>0.39132763283548039</v>
      </c>
      <c r="W676" t="s">
        <v>152</v>
      </c>
      <c r="X676" t="s">
        <v>310</v>
      </c>
      <c r="Y676" t="s">
        <v>154</v>
      </c>
      <c r="Z676" t="s">
        <v>155</v>
      </c>
      <c r="AA676" t="s">
        <v>156</v>
      </c>
      <c r="AB676" t="s">
        <v>157</v>
      </c>
      <c r="AC676" t="s">
        <v>311</v>
      </c>
      <c r="AD676" t="s">
        <v>159</v>
      </c>
      <c r="AE676" t="s">
        <v>160</v>
      </c>
      <c r="AF676" t="s">
        <v>162</v>
      </c>
      <c r="AG676" t="s">
        <v>163</v>
      </c>
      <c r="AH676" t="s">
        <v>164</v>
      </c>
      <c r="AI676" t="s">
        <v>312</v>
      </c>
      <c r="AJ676" t="s">
        <v>165</v>
      </c>
      <c r="AK676" t="s">
        <v>166</v>
      </c>
      <c r="AL676" t="s">
        <v>167</v>
      </c>
      <c r="AM676" t="s">
        <v>168</v>
      </c>
      <c r="AN676" t="s">
        <v>169</v>
      </c>
      <c r="AO676" t="s">
        <v>170</v>
      </c>
      <c r="AP676">
        <v>-6.3948846218400005e-14</v>
      </c>
      <c r="AQ676">
        <v>0.26998817210329662</v>
      </c>
      <c r="AR676">
        <v>0.36589575515540668</v>
      </c>
      <c r="AS676">
        <v>0.21687790189159981</v>
      </c>
      <c r="AT676">
        <v>0.053153526107600199</v>
      </c>
      <c r="AU676">
        <v>0.0105451072772098</v>
      </c>
      <c r="AV676">
        <v>1.7461786758539051</v>
      </c>
      <c r="AW676">
        <v>0.1658492465113923</v>
      </c>
      <c r="AX676">
        <v>0.50419683911921709</v>
      </c>
      <c r="AY676">
        <v>0.1033724582179474</v>
      </c>
      <c r="AZ676">
        <v>0</v>
      </c>
      <c r="BA676">
        <v>0.35468223344343919</v>
      </c>
      <c r="BB676">
        <v>8.9297538816515534</v>
      </c>
      <c r="BC676">
        <v>0.4272312190447991</v>
      </c>
      <c r="BD676">
        <v>1.076058411893406</v>
      </c>
      <c r="BE676">
        <v>2.8562344021948718</v>
      </c>
      <c r="BF676">
        <v>1.0644523813712961</v>
      </c>
      <c r="BG676">
        <v>2.9626191276133942</v>
      </c>
      <c r="BH676">
        <v>0.73860294205417176</v>
      </c>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row>
    <row r="677">
      <c r="A677" t="s">
        <v>405</v>
      </c>
      <c r="B677">
        <v>2014</v>
      </c>
      <c r="C677" t="s">
        <v>415</v>
      </c>
      <c r="D677">
        <v>127</v>
      </c>
      <c r="E677" t="s">
        <v>50</v>
      </c>
      <c r="F677" t="s">
        <v>19</v>
      </c>
      <c r="G677" t="s">
        <v>434</v>
      </c>
      <c r="H677">
        <v>80.418774567663775</v>
      </c>
      <c r="I677">
        <v>65.151539172902318</v>
      </c>
      <c r="J677">
        <v>44.015317271049739</v>
      </c>
      <c r="K677">
        <v>19.99682536847822</v>
      </c>
      <c r="L677">
        <v>2.4986057942760782</v>
      </c>
      <c r="M677">
        <v>27.154557073000991</v>
      </c>
      <c r="N677">
        <v>3.7261059248100601</v>
      </c>
      <c r="O677">
        <v>0.30729592954212809</v>
      </c>
      <c r="P677">
        <v>0.040268181591153397</v>
      </c>
      <c r="Q677">
        <v>0</v>
      </c>
      <c r="R677">
        <v>81.301415039026352</v>
      </c>
      <c r="S677">
        <v>69.876813105935568</v>
      </c>
      <c r="T677">
        <v>52.067913761220332</v>
      </c>
      <c r="U677">
        <v>31.88439205543407</v>
      </c>
      <c r="V677">
        <v>10.868126116242969</v>
      </c>
      <c r="W677" t="s">
        <v>152</v>
      </c>
      <c r="X677" t="s">
        <v>310</v>
      </c>
      <c r="Y677" t="s">
        <v>154</v>
      </c>
      <c r="Z677" t="s">
        <v>155</v>
      </c>
      <c r="AA677" t="s">
        <v>156</v>
      </c>
      <c r="AB677" t="s">
        <v>157</v>
      </c>
      <c r="AC677" t="s">
        <v>311</v>
      </c>
      <c r="AD677" t="s">
        <v>159</v>
      </c>
      <c r="AE677" t="s">
        <v>160</v>
      </c>
      <c r="AF677" t="s">
        <v>162</v>
      </c>
      <c r="AG677" t="s">
        <v>163</v>
      </c>
      <c r="AH677" t="s">
        <v>164</v>
      </c>
      <c r="AI677" t="s">
        <v>312</v>
      </c>
      <c r="AJ677" t="s">
        <v>165</v>
      </c>
      <c r="AK677" t="s">
        <v>166</v>
      </c>
      <c r="AL677" t="s">
        <v>167</v>
      </c>
      <c r="AM677" t="s">
        <v>168</v>
      </c>
      <c r="AN677" t="s">
        <v>169</v>
      </c>
      <c r="AO677" t="s">
        <v>170</v>
      </c>
      <c r="AP677">
        <v>33.076637391414103</v>
      </c>
      <c r="AQ677">
        <v>26.124097391482231</v>
      </c>
      <c r="AR677">
        <v>52.719040660247693</v>
      </c>
      <c r="AS677">
        <v>55.207795635844228</v>
      </c>
      <c r="AT677">
        <v>56.838714162114783</v>
      </c>
      <c r="AU677">
        <v>46.17459853516948</v>
      </c>
      <c r="AV677">
        <v>52.705113144415407</v>
      </c>
      <c r="AW677">
        <v>35.176607271290187</v>
      </c>
      <c r="AX677">
        <v>66.928400341265345</v>
      </c>
      <c r="AY677">
        <v>65.929540980893776</v>
      </c>
      <c r="AZ677">
        <v>59.719577989596232</v>
      </c>
      <c r="BA677">
        <v>4.2463070796818183</v>
      </c>
      <c r="BB677">
        <v>22.28900018762814</v>
      </c>
      <c r="BC677">
        <v>69.200653735839438</v>
      </c>
      <c r="BD677">
        <v>41.216089765940183</v>
      </c>
      <c r="BE677">
        <v>53.057501766348317</v>
      </c>
      <c r="BF677">
        <v>52.120694950388113</v>
      </c>
      <c r="BG677">
        <v>38.339052221540143</v>
      </c>
      <c r="BH677">
        <v>41.071118063001592</v>
      </c>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row>
    <row r="678">
      <c r="A678" t="s">
        <v>405</v>
      </c>
      <c r="B678">
        <v>2014</v>
      </c>
      <c r="C678" t="s">
        <v>415</v>
      </c>
      <c r="D678">
        <v>128</v>
      </c>
      <c r="E678" t="s">
        <v>193</v>
      </c>
      <c r="F678" t="s">
        <v>49</v>
      </c>
      <c r="G678" t="s">
        <v>435</v>
      </c>
      <c r="H678">
        <v>25.785664321809801</v>
      </c>
      <c r="I678">
        <v>24.99158870702934</v>
      </c>
      <c r="J678">
        <v>18.846749085699621</v>
      </c>
      <c r="K678">
        <v>16.16012523214388</v>
      </c>
      <c r="L678">
        <v>6.5437480124391323</v>
      </c>
      <c r="M678">
        <v>24.028133287502762</v>
      </c>
      <c r="N678">
        <v>10.20161672210031</v>
      </c>
      <c r="O678">
        <v>6.7283394411874546</v>
      </c>
      <c r="P678">
        <v>2.543975750507677</v>
      </c>
      <c r="Q678">
        <v>1.291853686606113</v>
      </c>
      <c r="R678">
        <v>24.527901796794939</v>
      </c>
      <c r="S678">
        <v>24.420203748938309</v>
      </c>
      <c r="T678">
        <v>19.677789040143079</v>
      </c>
      <c r="U678">
        <v>18.512028720355811</v>
      </c>
      <c r="V678">
        <v>12.01677105177847</v>
      </c>
      <c r="W678" t="s">
        <v>152</v>
      </c>
      <c r="X678" t="s">
        <v>310</v>
      </c>
      <c r="Y678" t="s">
        <v>154</v>
      </c>
      <c r="Z678" t="s">
        <v>155</v>
      </c>
      <c r="AA678" t="s">
        <v>156</v>
      </c>
      <c r="AB678" t="s">
        <v>157</v>
      </c>
      <c r="AC678" t="s">
        <v>311</v>
      </c>
      <c r="AD678" t="s">
        <v>159</v>
      </c>
      <c r="AE678" t="s">
        <v>160</v>
      </c>
      <c r="AF678" t="s">
        <v>162</v>
      </c>
      <c r="AG678" t="s">
        <v>163</v>
      </c>
      <c r="AH678" t="s">
        <v>164</v>
      </c>
      <c r="AI678" t="s">
        <v>312</v>
      </c>
      <c r="AJ678" t="s">
        <v>165</v>
      </c>
      <c r="AK678" t="s">
        <v>166</v>
      </c>
      <c r="AL678" t="s">
        <v>167</v>
      </c>
      <c r="AM678" t="s">
        <v>168</v>
      </c>
      <c r="AN678" t="s">
        <v>169</v>
      </c>
      <c r="AO678" t="s">
        <v>170</v>
      </c>
      <c r="AP678">
        <v>13.42381743195318</v>
      </c>
      <c r="AQ678">
        <v>20.96998800678891</v>
      </c>
      <c r="AR678">
        <v>19.44301630631151</v>
      </c>
      <c r="AS678">
        <v>14.603850502837201</v>
      </c>
      <c r="AT678">
        <v>12.885406719663999</v>
      </c>
      <c r="AU678">
        <v>23.882707294894811</v>
      </c>
      <c r="AV678">
        <v>10.23310576264759</v>
      </c>
      <c r="AW678">
        <v>19.5723425044885</v>
      </c>
      <c r="AX678">
        <v>20.402484463998899</v>
      </c>
      <c r="AY678">
        <v>9.1277845120609928</v>
      </c>
      <c r="AZ678">
        <v>13.74553508274477</v>
      </c>
      <c r="BA678">
        <v>8.56943088259532</v>
      </c>
      <c r="BB678">
        <v>6.2254817998559551</v>
      </c>
      <c r="BC678">
        <v>18.646386741167809</v>
      </c>
      <c r="BD678">
        <v>9.7312712222902533</v>
      </c>
      <c r="BE678">
        <v>9.2644762138489121</v>
      </c>
      <c r="BF678">
        <v>17.42059055935621</v>
      </c>
      <c r="BG678">
        <v>19.35656771040561</v>
      </c>
      <c r="BH678">
        <v>14.56358054769856</v>
      </c>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row>
    <row r="679">
      <c r="A679" t="s">
        <v>405</v>
      </c>
      <c r="B679">
        <v>2014</v>
      </c>
      <c r="C679" t="s">
        <v>415</v>
      </c>
      <c r="D679">
        <v>129</v>
      </c>
      <c r="E679" t="s">
        <v>193</v>
      </c>
      <c r="F679" t="s">
        <v>48</v>
      </c>
      <c r="G679" t="s">
        <v>214</v>
      </c>
      <c r="H679">
        <v>74.214335678190267</v>
      </c>
      <c r="I679">
        <v>75.008411292970706</v>
      </c>
      <c r="J679">
        <v>81.153250914300443</v>
      </c>
      <c r="K679">
        <v>83.83987476785623</v>
      </c>
      <c r="L679">
        <v>93.456251987560861</v>
      </c>
      <c r="M679">
        <v>75.971866712497302</v>
      </c>
      <c r="N679">
        <v>89.798383277899688</v>
      </c>
      <c r="O679">
        <v>93.271660558812513</v>
      </c>
      <c r="P679">
        <v>97.456024249492344</v>
      </c>
      <c r="Q679">
        <v>98.708146313393868</v>
      </c>
      <c r="R679">
        <v>75.472098203205135</v>
      </c>
      <c r="S679">
        <v>75.579796251061708</v>
      </c>
      <c r="T679">
        <v>80.322210959856875</v>
      </c>
      <c r="U679">
        <v>81.487971279644313</v>
      </c>
      <c r="V679">
        <v>87.983228948221708</v>
      </c>
      <c r="W679" t="s">
        <v>152</v>
      </c>
      <c r="X679" t="s">
        <v>310</v>
      </c>
      <c r="Y679" t="s">
        <v>154</v>
      </c>
      <c r="Z679" t="s">
        <v>155</v>
      </c>
      <c r="AA679" t="s">
        <v>156</v>
      </c>
      <c r="AB679" t="s">
        <v>157</v>
      </c>
      <c r="AC679" t="s">
        <v>311</v>
      </c>
      <c r="AD679" t="s">
        <v>159</v>
      </c>
      <c r="AE679" t="s">
        <v>160</v>
      </c>
      <c r="AF679" t="s">
        <v>162</v>
      </c>
      <c r="AG679" t="s">
        <v>163</v>
      </c>
      <c r="AH679" t="s">
        <v>164</v>
      </c>
      <c r="AI679" t="s">
        <v>312</v>
      </c>
      <c r="AJ679" t="s">
        <v>165</v>
      </c>
      <c r="AK679" t="s">
        <v>166</v>
      </c>
      <c r="AL679" t="s">
        <v>167</v>
      </c>
      <c r="AM679" t="s">
        <v>168</v>
      </c>
      <c r="AN679" t="s">
        <v>169</v>
      </c>
      <c r="AO679" t="s">
        <v>170</v>
      </c>
      <c r="AP679">
        <v>86.576182568046875</v>
      </c>
      <c r="AQ679">
        <v>79.030011993211119</v>
      </c>
      <c r="AR679">
        <v>80.556983693688593</v>
      </c>
      <c r="AS679">
        <v>85.396149497162739</v>
      </c>
      <c r="AT679">
        <v>87.114593280336024</v>
      </c>
      <c r="AU679">
        <v>76.117292705105271</v>
      </c>
      <c r="AV679">
        <v>89.766894237352432</v>
      </c>
      <c r="AW679">
        <v>80.427657495511426</v>
      </c>
      <c r="AX679">
        <v>79.59751553600114</v>
      </c>
      <c r="AY679">
        <v>90.872215487939059</v>
      </c>
      <c r="AZ679">
        <v>86.254464917255262</v>
      </c>
      <c r="BA679">
        <v>91.430569117404701</v>
      </c>
      <c r="BB679">
        <v>93.774518200144101</v>
      </c>
      <c r="BC679">
        <v>81.353613258832169</v>
      </c>
      <c r="BD679">
        <v>90.268728777709924</v>
      </c>
      <c r="BE679">
        <v>90.735523786151006</v>
      </c>
      <c r="BF679">
        <v>82.579409440643758</v>
      </c>
      <c r="BG679">
        <v>80.643432289594514</v>
      </c>
      <c r="BH679">
        <v>85.436419452301422</v>
      </c>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row>
    <row r="680">
      <c r="A680" t="s">
        <v>405</v>
      </c>
      <c r="B680">
        <v>2014</v>
      </c>
      <c r="C680" t="s">
        <v>415</v>
      </c>
      <c r="D680">
        <v>135</v>
      </c>
      <c r="E680" t="s">
        <v>45</v>
      </c>
      <c r="F680" t="s">
        <v>44</v>
      </c>
      <c r="G680" t="s">
        <v>436</v>
      </c>
      <c r="H680">
        <v>0.099549961868143799</v>
      </c>
      <c r="I680">
        <v>0.9754575581679964</v>
      </c>
      <c r="J680">
        <v>1.253349690238899</v>
      </c>
      <c r="K680">
        <v>3.455775469825614</v>
      </c>
      <c r="L680">
        <v>30.483867701388569</v>
      </c>
      <c r="M680">
        <v>10.413331695503739</v>
      </c>
      <c r="N680">
        <v>23.16971974482431</v>
      </c>
      <c r="O680">
        <v>38.750528337204628</v>
      </c>
      <c r="P680">
        <v>57.757631643549132</v>
      </c>
      <c r="Q680">
        <v>74.003285423041874</v>
      </c>
      <c r="R680">
        <v>0.1181944380786782</v>
      </c>
      <c r="S680">
        <v>0.82740134413457589</v>
      </c>
      <c r="T680">
        <v>0.48764209404493158</v>
      </c>
      <c r="U680">
        <v>0.9573907640674425</v>
      </c>
      <c r="V680">
        <v>2.402999740250265</v>
      </c>
      <c r="W680" t="s">
        <v>152</v>
      </c>
      <c r="X680" t="s">
        <v>310</v>
      </c>
      <c r="Y680" t="s">
        <v>154</v>
      </c>
      <c r="Z680" t="s">
        <v>155</v>
      </c>
      <c r="AA680" t="s">
        <v>156</v>
      </c>
      <c r="AB680" t="s">
        <v>157</v>
      </c>
      <c r="AC680" t="s">
        <v>311</v>
      </c>
      <c r="AD680" t="s">
        <v>159</v>
      </c>
      <c r="AE680" t="s">
        <v>160</v>
      </c>
      <c r="AF680" t="s">
        <v>162</v>
      </c>
      <c r="AG680" t="s">
        <v>163</v>
      </c>
      <c r="AH680" t="s">
        <v>164</v>
      </c>
      <c r="AI680" t="s">
        <v>312</v>
      </c>
      <c r="AJ680" t="s">
        <v>165</v>
      </c>
      <c r="AK680" t="s">
        <v>166</v>
      </c>
      <c r="AL680" t="s">
        <v>167</v>
      </c>
      <c r="AM680" t="s">
        <v>168</v>
      </c>
      <c r="AN680" t="s">
        <v>169</v>
      </c>
      <c r="AO680" t="s">
        <v>170</v>
      </c>
      <c r="AP680">
        <v>8.1330347293574494</v>
      </c>
      <c r="AQ680">
        <v>2.8901419100645129</v>
      </c>
      <c r="AR680">
        <v>2.2767938013254749</v>
      </c>
      <c r="AS680">
        <v>0.49568023973522002</v>
      </c>
      <c r="AT680">
        <v>0.77507892001262224</v>
      </c>
      <c r="AU680">
        <v>0.34009070710862499</v>
      </c>
      <c r="AV680">
        <v>2.1572661452483342</v>
      </c>
      <c r="AW680">
        <v>3.4175248728801222</v>
      </c>
      <c r="AX680">
        <v>0.19209565626922959</v>
      </c>
      <c r="AY680">
        <v>0</v>
      </c>
      <c r="AZ680">
        <v>0.27113697545543608</v>
      </c>
      <c r="BA680">
        <v>57.629522600895328</v>
      </c>
      <c r="BB680">
        <v>3.7901682526748441</v>
      </c>
      <c r="BC680">
        <v>0.9899382390703827</v>
      </c>
      <c r="BD680">
        <v>0.20059098185050389</v>
      </c>
      <c r="BE680">
        <v>1.00414131599843</v>
      </c>
      <c r="BF680">
        <v>4.0581576000516844</v>
      </c>
      <c r="BG680">
        <v>2.3114602064015668</v>
      </c>
      <c r="BH680">
        <v>0.173986055340346</v>
      </c>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row>
    <row r="681">
      <c r="A681" t="s">
        <v>405</v>
      </c>
      <c r="B681">
        <v>2014</v>
      </c>
      <c r="C681" t="s">
        <v>415</v>
      </c>
      <c r="D681">
        <v>136</v>
      </c>
      <c r="E681" t="s">
        <v>45</v>
      </c>
      <c r="F681" t="s">
        <v>43</v>
      </c>
      <c r="G681" t="s">
        <v>437</v>
      </c>
      <c r="H681">
        <v>16.751970407883029</v>
      </c>
      <c r="I681">
        <v>30.899952448125038</v>
      </c>
      <c r="J681">
        <v>51.180247411400757</v>
      </c>
      <c r="K681">
        <v>73.736664150399065</v>
      </c>
      <c r="L681">
        <v>65.60970055850521</v>
      </c>
      <c r="M681">
        <v>58.885656244272489</v>
      </c>
      <c r="N681">
        <v>69.538130787590234</v>
      </c>
      <c r="O681">
        <v>59.631224575695867</v>
      </c>
      <c r="P681">
        <v>41.456722753557742</v>
      </c>
      <c r="Q681">
        <v>25.477243701471679</v>
      </c>
      <c r="R681">
        <v>15.94151292848492</v>
      </c>
      <c r="S681">
        <v>26.311286042126369</v>
      </c>
      <c r="T681">
        <v>44.056200592231193</v>
      </c>
      <c r="U681">
        <v>64.125142586403186</v>
      </c>
      <c r="V681">
        <v>84.591628001171799</v>
      </c>
      <c r="W681" t="s">
        <v>152</v>
      </c>
      <c r="X681" t="s">
        <v>310</v>
      </c>
      <c r="Y681" t="s">
        <v>154</v>
      </c>
      <c r="Z681" t="s">
        <v>155</v>
      </c>
      <c r="AA681" t="s">
        <v>156</v>
      </c>
      <c r="AB681" t="s">
        <v>157</v>
      </c>
      <c r="AC681" t="s">
        <v>311</v>
      </c>
      <c r="AD681" t="s">
        <v>159</v>
      </c>
      <c r="AE681" t="s">
        <v>160</v>
      </c>
      <c r="AF681" t="s">
        <v>162</v>
      </c>
      <c r="AG681" t="s">
        <v>163</v>
      </c>
      <c r="AH681" t="s">
        <v>164</v>
      </c>
      <c r="AI681" t="s">
        <v>312</v>
      </c>
      <c r="AJ681" t="s">
        <v>165</v>
      </c>
      <c r="AK681" t="s">
        <v>166</v>
      </c>
      <c r="AL681" t="s">
        <v>167</v>
      </c>
      <c r="AM681" t="s">
        <v>168</v>
      </c>
      <c r="AN681" t="s">
        <v>169</v>
      </c>
      <c r="AO681" t="s">
        <v>170</v>
      </c>
      <c r="AP681">
        <v>57.848648383308479</v>
      </c>
      <c r="AQ681">
        <v>70.349823106498619</v>
      </c>
      <c r="AR681">
        <v>42.467858649108649</v>
      </c>
      <c r="AS681">
        <v>43.147560774555913</v>
      </c>
      <c r="AT681">
        <v>41.39630467613182</v>
      </c>
      <c r="AU681">
        <v>48.444760517452877</v>
      </c>
      <c r="AV681">
        <v>40.691625721081103</v>
      </c>
      <c r="AW681">
        <v>60.606842286935979</v>
      </c>
      <c r="AX681">
        <v>31.439908693251091</v>
      </c>
      <c r="AY681">
        <v>28.907558847129199</v>
      </c>
      <c r="AZ681">
        <v>39.235944956937203</v>
      </c>
      <c r="BA681">
        <v>37.554224755240362</v>
      </c>
      <c r="BB681">
        <v>62.605864458257777</v>
      </c>
      <c r="BC681">
        <v>28.596839988164842</v>
      </c>
      <c r="BD681">
        <v>54.137982131896102</v>
      </c>
      <c r="BE681">
        <v>41.767620058557902</v>
      </c>
      <c r="BF681">
        <v>42.005615168717704</v>
      </c>
      <c r="BG681">
        <v>45.11066128271208</v>
      </c>
      <c r="BH681">
        <v>57.895952027747512</v>
      </c>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row>
    <row r="682">
      <c r="A682" t="s">
        <v>405</v>
      </c>
      <c r="B682">
        <v>2014</v>
      </c>
      <c r="C682" t="s">
        <v>415</v>
      </c>
      <c r="D682">
        <v>137</v>
      </c>
      <c r="E682" t="s">
        <v>45</v>
      </c>
      <c r="F682" t="s">
        <v>42</v>
      </c>
      <c r="G682" t="s">
        <v>438</v>
      </c>
      <c r="H682">
        <v>1.618351929494773</v>
      </c>
      <c r="I682">
        <v>2.0397374986408159</v>
      </c>
      <c r="J682">
        <v>2.6129301826043712</v>
      </c>
      <c r="K682">
        <v>2.2225847970038379</v>
      </c>
      <c r="L682">
        <v>0.79469345618665355</v>
      </c>
      <c r="M682">
        <v>1.358206985116851</v>
      </c>
      <c r="N682">
        <v>0.99909565236476794</v>
      </c>
      <c r="O682">
        <v>0.1933858930664456</v>
      </c>
      <c r="P682">
        <v>0.74537742130204643</v>
      </c>
      <c r="Q682">
        <v>0.43055513270322321</v>
      </c>
      <c r="R682">
        <v>1.4848707171366879</v>
      </c>
      <c r="S682">
        <v>1.970773519287675</v>
      </c>
      <c r="T682">
        <v>2.8759080307691351</v>
      </c>
      <c r="U682">
        <v>2.2538759194691509</v>
      </c>
      <c r="V682">
        <v>1.745918509499423</v>
      </c>
      <c r="W682" t="s">
        <v>152</v>
      </c>
      <c r="X682" t="s">
        <v>310</v>
      </c>
      <c r="Y682" t="s">
        <v>154</v>
      </c>
      <c r="Z682" t="s">
        <v>155</v>
      </c>
      <c r="AA682" t="s">
        <v>156</v>
      </c>
      <c r="AB682" t="s">
        <v>157</v>
      </c>
      <c r="AC682" t="s">
        <v>311</v>
      </c>
      <c r="AD682" t="s">
        <v>159</v>
      </c>
      <c r="AE682" t="s">
        <v>160</v>
      </c>
      <c r="AF682" t="s">
        <v>162</v>
      </c>
      <c r="AG682" t="s">
        <v>163</v>
      </c>
      <c r="AH682" t="s">
        <v>164</v>
      </c>
      <c r="AI682" t="s">
        <v>312</v>
      </c>
      <c r="AJ682" t="s">
        <v>165</v>
      </c>
      <c r="AK682" t="s">
        <v>166</v>
      </c>
      <c r="AL682" t="s">
        <v>167</v>
      </c>
      <c r="AM682" t="s">
        <v>168</v>
      </c>
      <c r="AN682" t="s">
        <v>169</v>
      </c>
      <c r="AO682" t="s">
        <v>170</v>
      </c>
      <c r="AP682">
        <v>0.94167949592002564</v>
      </c>
      <c r="AQ682">
        <v>0.36594941985136259</v>
      </c>
      <c r="AR682">
        <v>2.1704111341627801</v>
      </c>
      <c r="AS682">
        <v>0.9320854479730486</v>
      </c>
      <c r="AT682">
        <v>0.93674871563315454</v>
      </c>
      <c r="AU682">
        <v>5.0300051329917634</v>
      </c>
      <c r="AV682">
        <v>2.699816313401258</v>
      </c>
      <c r="AW682">
        <v>0.63317632238232779</v>
      </c>
      <c r="AX682">
        <v>0.93539847009511623</v>
      </c>
      <c r="AY682">
        <v>5.0595277137590804</v>
      </c>
      <c r="AZ682">
        <v>0.77334007801107252</v>
      </c>
      <c r="BA682">
        <v>0.2152633307388947</v>
      </c>
      <c r="BB682">
        <v>2.385213219787655</v>
      </c>
      <c r="BC682">
        <v>0.78533681788053245</v>
      </c>
      <c r="BD682">
        <v>3.369278708419793</v>
      </c>
      <c r="BE682">
        <v>1.3145024569004959</v>
      </c>
      <c r="BF682">
        <v>0.75107989947119325</v>
      </c>
      <c r="BG682">
        <v>11.276207161732779</v>
      </c>
      <c r="BH682">
        <v>0.1203409118563623</v>
      </c>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row>
    <row r="683">
      <c r="A683" t="s">
        <v>405</v>
      </c>
      <c r="B683">
        <v>2014</v>
      </c>
      <c r="C683" t="s">
        <v>415</v>
      </c>
      <c r="D683">
        <v>138</v>
      </c>
      <c r="E683" t="s">
        <v>45</v>
      </c>
      <c r="F683" t="s">
        <v>41</v>
      </c>
      <c r="G683" t="s">
        <v>214</v>
      </c>
      <c r="H683">
        <v>1.111353133090268</v>
      </c>
      <c r="I683">
        <v>0.93331332216367391</v>
      </c>
      <c r="J683">
        <v>0.93815544470607737</v>
      </c>
      <c r="K683">
        <v>0.58815021429341774</v>
      </c>
      <c r="L683">
        <v>0.61313248964343259</v>
      </c>
      <c r="M683">
        <v>2.1882480021060551</v>
      </c>
      <c r="N683">
        <v>2.5669478904106038</v>
      </c>
      <c r="O683">
        <v>1.1175652644909071</v>
      </c>
      <c r="P683">
        <v>0</v>
      </c>
      <c r="Q683">
        <v>0.088915742783226795</v>
      </c>
      <c r="R683">
        <v>1.154006877273287</v>
      </c>
      <c r="S683">
        <v>1.01372598851563</v>
      </c>
      <c r="T683">
        <v>0.51233552173444674</v>
      </c>
      <c r="U683">
        <v>0.77919867462630221</v>
      </c>
      <c r="V683">
        <v>0.39132763283562988</v>
      </c>
      <c r="W683" t="s">
        <v>152</v>
      </c>
      <c r="X683" t="s">
        <v>310</v>
      </c>
      <c r="Y683" t="s">
        <v>154</v>
      </c>
      <c r="Z683" t="s">
        <v>155</v>
      </c>
      <c r="AA683" t="s">
        <v>156</v>
      </c>
      <c r="AB683" t="s">
        <v>157</v>
      </c>
      <c r="AC683" t="s">
        <v>311</v>
      </c>
      <c r="AD683" t="s">
        <v>159</v>
      </c>
      <c r="AE683" t="s">
        <v>160</v>
      </c>
      <c r="AF683" t="s">
        <v>162</v>
      </c>
      <c r="AG683" t="s">
        <v>163</v>
      </c>
      <c r="AH683" t="s">
        <v>164</v>
      </c>
      <c r="AI683" t="s">
        <v>312</v>
      </c>
      <c r="AJ683" t="s">
        <v>165</v>
      </c>
      <c r="AK683" t="s">
        <v>166</v>
      </c>
      <c r="AL683" t="s">
        <v>167</v>
      </c>
      <c r="AM683" t="s">
        <v>168</v>
      </c>
      <c r="AN683" t="s">
        <v>169</v>
      </c>
      <c r="AO683" t="s">
        <v>170</v>
      </c>
      <c r="AP683">
        <v>0</v>
      </c>
      <c r="AQ683">
        <v>0.26998817210330711</v>
      </c>
      <c r="AR683">
        <v>0.36589575515550538</v>
      </c>
      <c r="AS683">
        <v>0.21687790189154121</v>
      </c>
      <c r="AT683">
        <v>0.053153526107555298</v>
      </c>
      <c r="AU683">
        <v>0.010545107277534599</v>
      </c>
      <c r="AV683">
        <v>1.7461786758538229</v>
      </c>
      <c r="AW683">
        <v>0.16584924651127281</v>
      </c>
      <c r="AX683">
        <v>0.5041968391192333</v>
      </c>
      <c r="AY683">
        <v>0.1033724582180796</v>
      </c>
      <c r="AZ683">
        <v>0</v>
      </c>
      <c r="BA683">
        <v>0.3546822334434398</v>
      </c>
      <c r="BB683">
        <v>8.9297538816516777</v>
      </c>
      <c r="BC683">
        <v>0.42723121904490208</v>
      </c>
      <c r="BD683">
        <v>1.076058411893821</v>
      </c>
      <c r="BE683">
        <v>2.856234402194775</v>
      </c>
      <c r="BF683">
        <v>1.064452381371511</v>
      </c>
      <c r="BG683">
        <v>2.962619127613539</v>
      </c>
      <c r="BH683">
        <v>0.73860294205407273</v>
      </c>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row>
    <row r="684">
      <c r="A684" t="s">
        <v>405</v>
      </c>
      <c r="B684">
        <v>2014</v>
      </c>
      <c r="C684" t="s">
        <v>415</v>
      </c>
      <c r="D684">
        <v>139</v>
      </c>
      <c r="E684" t="s">
        <v>45</v>
      </c>
      <c r="F684" t="s">
        <v>19</v>
      </c>
      <c r="G684" t="s">
        <v>214</v>
      </c>
      <c r="H684">
        <v>80.418774567663775</v>
      </c>
      <c r="I684">
        <v>65.151539172902318</v>
      </c>
      <c r="J684">
        <v>44.015317271049739</v>
      </c>
      <c r="K684">
        <v>19.99682536847822</v>
      </c>
      <c r="L684">
        <v>2.4986057942760782</v>
      </c>
      <c r="M684">
        <v>27.154557073000991</v>
      </c>
      <c r="N684">
        <v>3.7261059248100601</v>
      </c>
      <c r="O684">
        <v>0.30729592954212809</v>
      </c>
      <c r="P684">
        <v>0.040268181591153397</v>
      </c>
      <c r="Q684">
        <v>0</v>
      </c>
      <c r="R684">
        <v>81.301415039026352</v>
      </c>
      <c r="S684">
        <v>69.876813105935568</v>
      </c>
      <c r="T684">
        <v>52.067913761220332</v>
      </c>
      <c r="U684">
        <v>31.88439205543407</v>
      </c>
      <c r="V684">
        <v>10.868126116242969</v>
      </c>
      <c r="W684" t="s">
        <v>152</v>
      </c>
      <c r="X684" t="s">
        <v>310</v>
      </c>
      <c r="Y684" t="s">
        <v>154</v>
      </c>
      <c r="Z684" t="s">
        <v>155</v>
      </c>
      <c r="AA684" t="s">
        <v>156</v>
      </c>
      <c r="AB684" t="s">
        <v>157</v>
      </c>
      <c r="AC684" t="s">
        <v>311</v>
      </c>
      <c r="AD684" t="s">
        <v>159</v>
      </c>
      <c r="AE684" t="s">
        <v>160</v>
      </c>
      <c r="AF684" t="s">
        <v>162</v>
      </c>
      <c r="AG684" t="s">
        <v>163</v>
      </c>
      <c r="AH684" t="s">
        <v>164</v>
      </c>
      <c r="AI684" t="s">
        <v>312</v>
      </c>
      <c r="AJ684" t="s">
        <v>165</v>
      </c>
      <c r="AK684" t="s">
        <v>166</v>
      </c>
      <c r="AL684" t="s">
        <v>167</v>
      </c>
      <c r="AM684" t="s">
        <v>168</v>
      </c>
      <c r="AN684" t="s">
        <v>169</v>
      </c>
      <c r="AO684" t="s">
        <v>170</v>
      </c>
      <c r="AP684">
        <v>33.076637391414103</v>
      </c>
      <c r="AQ684">
        <v>26.124097391482231</v>
      </c>
      <c r="AR684">
        <v>52.719040660247693</v>
      </c>
      <c r="AS684">
        <v>55.207795635844228</v>
      </c>
      <c r="AT684">
        <v>56.838714162114783</v>
      </c>
      <c r="AU684">
        <v>46.17459853516948</v>
      </c>
      <c r="AV684">
        <v>52.705113144415407</v>
      </c>
      <c r="AW684">
        <v>35.176607271290187</v>
      </c>
      <c r="AX684">
        <v>66.928400341265345</v>
      </c>
      <c r="AY684">
        <v>65.929540980893776</v>
      </c>
      <c r="AZ684">
        <v>59.719577989596232</v>
      </c>
      <c r="BA684">
        <v>4.2463070796818183</v>
      </c>
      <c r="BB684">
        <v>22.28900018762814</v>
      </c>
      <c r="BC684">
        <v>69.200653735839438</v>
      </c>
      <c r="BD684">
        <v>41.216089765940183</v>
      </c>
      <c r="BE684">
        <v>53.057501766348317</v>
      </c>
      <c r="BF684">
        <v>52.120694950388113</v>
      </c>
      <c r="BG684">
        <v>38.339052221540143</v>
      </c>
      <c r="BH684">
        <v>41.071118063001592</v>
      </c>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row>
    <row r="685">
      <c r="A685" t="s">
        <v>405</v>
      </c>
      <c r="B685">
        <v>2014</v>
      </c>
      <c r="C685" t="s">
        <v>415</v>
      </c>
      <c r="D685">
        <v>140</v>
      </c>
      <c r="E685" t="s">
        <v>62</v>
      </c>
      <c r="F685" t="s">
        <v>194</v>
      </c>
      <c r="G685" t="s">
        <v>439</v>
      </c>
      <c r="H685">
        <v>0.099566750043897603</v>
      </c>
      <c r="I685">
        <v>0.97560567394078312</v>
      </c>
      <c r="J685">
        <v>1.253430161950535</v>
      </c>
      <c r="K685">
        <v>3.455775469825614</v>
      </c>
      <c r="L685">
        <v>30.48789402278485</v>
      </c>
      <c r="M685">
        <v>10.41756541279538</v>
      </c>
      <c r="N685">
        <v>23.16971974482431</v>
      </c>
      <c r="O685">
        <v>38.782956455494158</v>
      </c>
      <c r="P685">
        <v>57.757631643549132</v>
      </c>
      <c r="Q685">
        <v>74.003285423041874</v>
      </c>
      <c r="R685">
        <v>0.1182181043101975</v>
      </c>
      <c r="S685">
        <v>0.8275505985292636</v>
      </c>
      <c r="T685">
        <v>0.48764209404493158</v>
      </c>
      <c r="U685">
        <v>0.9573907640674425</v>
      </c>
      <c r="V685">
        <v>2.402999740250265</v>
      </c>
      <c r="W685" t="s">
        <v>152</v>
      </c>
      <c r="X685" t="s">
        <v>310</v>
      </c>
      <c r="Y685" t="s">
        <v>154</v>
      </c>
      <c r="Z685" t="s">
        <v>155</v>
      </c>
      <c r="AA685" t="s">
        <v>156</v>
      </c>
      <c r="AB685" t="s">
        <v>157</v>
      </c>
      <c r="AC685" t="s">
        <v>311</v>
      </c>
      <c r="AD685" t="s">
        <v>159</v>
      </c>
      <c r="AE685" t="s">
        <v>160</v>
      </c>
      <c r="AF685" t="s">
        <v>162</v>
      </c>
      <c r="AG685" t="s">
        <v>163</v>
      </c>
      <c r="AH685" t="s">
        <v>164</v>
      </c>
      <c r="AI685" t="s">
        <v>312</v>
      </c>
      <c r="AJ685" t="s">
        <v>165</v>
      </c>
      <c r="AK685" t="s">
        <v>166</v>
      </c>
      <c r="AL685" t="s">
        <v>167</v>
      </c>
      <c r="AM685" t="s">
        <v>168</v>
      </c>
      <c r="AN685" t="s">
        <v>169</v>
      </c>
      <c r="AO685" t="s">
        <v>170</v>
      </c>
      <c r="AP685">
        <v>8.1330347293574494</v>
      </c>
      <c r="AQ685">
        <v>2.8901419100645129</v>
      </c>
      <c r="AR685">
        <v>2.2767938013254749</v>
      </c>
      <c r="AS685">
        <v>0.49568023973522002</v>
      </c>
      <c r="AT685">
        <v>0.77549112088802519</v>
      </c>
      <c r="AU685">
        <v>0.34009070710862499</v>
      </c>
      <c r="AV685">
        <v>2.1572661452483342</v>
      </c>
      <c r="AW685">
        <v>3.4175248728801222</v>
      </c>
      <c r="AX685">
        <v>0.19254328570047841</v>
      </c>
      <c r="AY685">
        <v>0</v>
      </c>
      <c r="AZ685">
        <v>0.27113697545543608</v>
      </c>
      <c r="BA685">
        <v>57.629522600895328</v>
      </c>
      <c r="BB685">
        <v>3.7901682526748441</v>
      </c>
      <c r="BC685">
        <v>0.9899382390703827</v>
      </c>
      <c r="BD685">
        <v>0.20059098185050389</v>
      </c>
      <c r="BE685">
        <v>1.00414131599843</v>
      </c>
      <c r="BF685">
        <v>4.0581576000516844</v>
      </c>
      <c r="BG685">
        <v>2.3114602064015668</v>
      </c>
      <c r="BH685">
        <v>0.173986055340346</v>
      </c>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row>
    <row r="686">
      <c r="A686" t="s">
        <v>405</v>
      </c>
      <c r="B686">
        <v>2014</v>
      </c>
      <c r="C686" t="s">
        <v>415</v>
      </c>
      <c r="D686">
        <v>141</v>
      </c>
      <c r="E686" t="s">
        <v>62</v>
      </c>
      <c r="F686" t="s">
        <v>195</v>
      </c>
      <c r="G686" t="s">
        <v>440</v>
      </c>
      <c r="H686">
        <v>16.75479547198303</v>
      </c>
      <c r="I686">
        <v>30.904644369672631</v>
      </c>
      <c r="J686">
        <v>51.183533455306353</v>
      </c>
      <c r="K686">
        <v>73.736664150399065</v>
      </c>
      <c r="L686">
        <v>65.618366313905753</v>
      </c>
      <c r="M686">
        <v>58.909597210368702</v>
      </c>
      <c r="N686">
        <v>69.538130787590234</v>
      </c>
      <c r="O686">
        <v>59.681126563804597</v>
      </c>
      <c r="P686">
        <v>41.456722753557742</v>
      </c>
      <c r="Q686">
        <v>25.477243701471679</v>
      </c>
      <c r="R686">
        <v>15.94470491908843</v>
      </c>
      <c r="S686">
        <v>26.31603231804133</v>
      </c>
      <c r="T686">
        <v>44.056200592231193</v>
      </c>
      <c r="U686">
        <v>64.125142586403186</v>
      </c>
      <c r="V686">
        <v>84.591628001171799</v>
      </c>
      <c r="W686" t="s">
        <v>152</v>
      </c>
      <c r="X686" t="s">
        <v>310</v>
      </c>
      <c r="Y686" t="s">
        <v>154</v>
      </c>
      <c r="Z686" t="s">
        <v>155</v>
      </c>
      <c r="AA686" t="s">
        <v>156</v>
      </c>
      <c r="AB686" t="s">
        <v>157</v>
      </c>
      <c r="AC686" t="s">
        <v>311</v>
      </c>
      <c r="AD686" t="s">
        <v>159</v>
      </c>
      <c r="AE686" t="s">
        <v>160</v>
      </c>
      <c r="AF686" t="s">
        <v>162</v>
      </c>
      <c r="AG686" t="s">
        <v>163</v>
      </c>
      <c r="AH686" t="s">
        <v>164</v>
      </c>
      <c r="AI686" t="s">
        <v>312</v>
      </c>
      <c r="AJ686" t="s">
        <v>165</v>
      </c>
      <c r="AK686" t="s">
        <v>166</v>
      </c>
      <c r="AL686" t="s">
        <v>167</v>
      </c>
      <c r="AM686" t="s">
        <v>168</v>
      </c>
      <c r="AN686" t="s">
        <v>169</v>
      </c>
      <c r="AO686" t="s">
        <v>170</v>
      </c>
      <c r="AP686">
        <v>57.848648383308479</v>
      </c>
      <c r="AQ686">
        <v>70.349823106498619</v>
      </c>
      <c r="AR686">
        <v>42.467858649108649</v>
      </c>
      <c r="AS686">
        <v>43.147560774555913</v>
      </c>
      <c r="AT686">
        <v>41.418319973652324</v>
      </c>
      <c r="AU686">
        <v>48.444760517452877</v>
      </c>
      <c r="AV686">
        <v>40.691625721081103</v>
      </c>
      <c r="AW686">
        <v>60.606842286935979</v>
      </c>
      <c r="AX686">
        <v>31.51317129960151</v>
      </c>
      <c r="AY686">
        <v>28.907558847129199</v>
      </c>
      <c r="AZ686">
        <v>39.235944956937203</v>
      </c>
      <c r="BA686">
        <v>37.554224755240362</v>
      </c>
      <c r="BB686">
        <v>62.605864458257777</v>
      </c>
      <c r="BC686">
        <v>28.596839988164842</v>
      </c>
      <c r="BD686">
        <v>54.137982131896102</v>
      </c>
      <c r="BE686">
        <v>41.767620058557902</v>
      </c>
      <c r="BF686">
        <v>42.005615168717704</v>
      </c>
      <c r="BG686">
        <v>45.11066128271208</v>
      </c>
      <c r="BH686">
        <v>57.895952027747512</v>
      </c>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row>
    <row r="687">
      <c r="A687" t="s">
        <v>405</v>
      </c>
      <c r="B687">
        <v>2014</v>
      </c>
      <c r="C687" t="s">
        <v>415</v>
      </c>
      <c r="D687">
        <v>142</v>
      </c>
      <c r="E687" t="s">
        <v>62</v>
      </c>
      <c r="F687" t="s">
        <v>196</v>
      </c>
      <c r="G687" t="s">
        <v>441</v>
      </c>
      <c r="H687">
        <v>0.60390118929535219</v>
      </c>
      <c r="I687">
        <v>1.2833883024693189</v>
      </c>
      <c r="J687">
        <v>1.324113243662298</v>
      </c>
      <c r="K687">
        <v>0.99585872708260348</v>
      </c>
      <c r="L687">
        <v>0.6690632495082518</v>
      </c>
      <c r="M687">
        <v>0.79447317109491433</v>
      </c>
      <c r="N687">
        <v>0.57177606462346431</v>
      </c>
      <c r="O687">
        <v>0.19354772674678439</v>
      </c>
      <c r="P687">
        <v>0.58150039602688053</v>
      </c>
      <c r="Q687">
        <v>0.43055513270322321</v>
      </c>
      <c r="R687">
        <v>0.52753265724872356</v>
      </c>
      <c r="S687">
        <v>1.0223413316442811</v>
      </c>
      <c r="T687">
        <v>1.509048899628556</v>
      </c>
      <c r="U687">
        <v>1.130141239376417</v>
      </c>
      <c r="V687">
        <v>1.119389158503906</v>
      </c>
      <c r="W687" t="s">
        <v>152</v>
      </c>
      <c r="X687" t="s">
        <v>310</v>
      </c>
      <c r="Y687" t="s">
        <v>154</v>
      </c>
      <c r="Z687" t="s">
        <v>155</v>
      </c>
      <c r="AA687" t="s">
        <v>156</v>
      </c>
      <c r="AB687" t="s">
        <v>157</v>
      </c>
      <c r="AC687" t="s">
        <v>311</v>
      </c>
      <c r="AD687" t="s">
        <v>159</v>
      </c>
      <c r="AE687" t="s">
        <v>160</v>
      </c>
      <c r="AF687" t="s">
        <v>162</v>
      </c>
      <c r="AG687" t="s">
        <v>163</v>
      </c>
      <c r="AH687" t="s">
        <v>164</v>
      </c>
      <c r="AI687" t="s">
        <v>312</v>
      </c>
      <c r="AJ687" t="s">
        <v>165</v>
      </c>
      <c r="AK687" t="s">
        <v>166</v>
      </c>
      <c r="AL687" t="s">
        <v>167</v>
      </c>
      <c r="AM687" t="s">
        <v>168</v>
      </c>
      <c r="AN687" t="s">
        <v>169</v>
      </c>
      <c r="AO687" t="s">
        <v>170</v>
      </c>
      <c r="AP687">
        <v>0</v>
      </c>
      <c r="AQ687">
        <v>0.23564852822933949</v>
      </c>
      <c r="AR687">
        <v>0.25045847409494659</v>
      </c>
      <c r="AS687">
        <v>0.85862315327412397</v>
      </c>
      <c r="AT687">
        <v>0.21103404961946631</v>
      </c>
      <c r="AU687">
        <v>0.22003239870316191</v>
      </c>
      <c r="AV687">
        <v>0.29192088858958271</v>
      </c>
      <c r="AW687">
        <v>0.41607306348376188</v>
      </c>
      <c r="AX687">
        <v>0.46859074089515201</v>
      </c>
      <c r="AY687">
        <v>4.1237578904679557</v>
      </c>
      <c r="AZ687">
        <v>0.15025708407755309</v>
      </c>
      <c r="BA687">
        <v>0.1424485856753448</v>
      </c>
      <c r="BB687">
        <v>0.76519021542150323</v>
      </c>
      <c r="BC687">
        <v>0.1292329031595274</v>
      </c>
      <c r="BD687">
        <v>2.9450129655408901</v>
      </c>
      <c r="BE687">
        <v>1.3145024569004959</v>
      </c>
      <c r="BF687">
        <v>0.75107989947119325</v>
      </c>
      <c r="BG687">
        <v>10.38299044093325</v>
      </c>
      <c r="BH687">
        <v>0</v>
      </c>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row>
    <row r="688">
      <c r="A688" t="s">
        <v>405</v>
      </c>
      <c r="B688">
        <v>2014</v>
      </c>
      <c r="C688" t="s">
        <v>415</v>
      </c>
      <c r="D688">
        <v>143</v>
      </c>
      <c r="E688" t="s">
        <v>62</v>
      </c>
      <c r="F688" t="s">
        <v>197</v>
      </c>
      <c r="G688" t="s">
        <v>442</v>
      </c>
      <c r="H688">
        <v>0.052561330179307003</v>
      </c>
      <c r="I688">
        <v>0.035954721296623901</v>
      </c>
      <c r="J688">
        <v>0.32458093600988353</v>
      </c>
      <c r="K688">
        <v>0.40564854749480339</v>
      </c>
      <c r="L688">
        <v>0.43963478304700032</v>
      </c>
      <c r="M688">
        <v>1.5392624115731639</v>
      </c>
      <c r="N688">
        <v>2.1129151770100218</v>
      </c>
      <c r="O688">
        <v>0.79439410581990322</v>
      </c>
      <c r="P688">
        <v>0</v>
      </c>
      <c r="Q688">
        <v>0</v>
      </c>
      <c r="R688">
        <v>0.053759215271902201</v>
      </c>
      <c r="S688">
        <v>0.025489627396383201</v>
      </c>
      <c r="T688">
        <v>0.1006583926919262</v>
      </c>
      <c r="U688">
        <v>0.2475297234829717</v>
      </c>
      <c r="V688">
        <v>0.23296067620702279</v>
      </c>
      <c r="W688" t="s">
        <v>152</v>
      </c>
      <c r="X688" t="s">
        <v>310</v>
      </c>
      <c r="Y688" t="s">
        <v>154</v>
      </c>
      <c r="Z688" t="s">
        <v>155</v>
      </c>
      <c r="AA688" t="s">
        <v>156</v>
      </c>
      <c r="AB688" t="s">
        <v>157</v>
      </c>
      <c r="AC688" t="s">
        <v>311</v>
      </c>
      <c r="AD688" t="s">
        <v>159</v>
      </c>
      <c r="AE688" t="s">
        <v>160</v>
      </c>
      <c r="AF688" t="s">
        <v>162</v>
      </c>
      <c r="AG688" t="s">
        <v>163</v>
      </c>
      <c r="AH688" t="s">
        <v>164</v>
      </c>
      <c r="AI688" t="s">
        <v>312</v>
      </c>
      <c r="AJ688" t="s">
        <v>165</v>
      </c>
      <c r="AK688" t="s">
        <v>166</v>
      </c>
      <c r="AL688" t="s">
        <v>167</v>
      </c>
      <c r="AM688" t="s">
        <v>168</v>
      </c>
      <c r="AN688" t="s">
        <v>169</v>
      </c>
      <c r="AO688" t="s">
        <v>170</v>
      </c>
      <c r="AP688">
        <v>0</v>
      </c>
      <c r="AQ688">
        <v>0</v>
      </c>
      <c r="AR688">
        <v>0</v>
      </c>
      <c r="AS688">
        <v>0.21687790189154121</v>
      </c>
      <c r="AT688">
        <v>0</v>
      </c>
      <c r="AU688">
        <v>0.010545107277534599</v>
      </c>
      <c r="AV688">
        <v>0</v>
      </c>
      <c r="AW688">
        <v>0.16584924651127281</v>
      </c>
      <c r="AX688">
        <v>0</v>
      </c>
      <c r="AY688">
        <v>0.1033724582180796</v>
      </c>
      <c r="AZ688">
        <v>0</v>
      </c>
      <c r="BA688">
        <v>0.3546822334434398</v>
      </c>
      <c r="BB688">
        <v>6.1998976881987158</v>
      </c>
      <c r="BC688">
        <v>0.20388478344957231</v>
      </c>
      <c r="BD688">
        <v>0.21282366781855</v>
      </c>
      <c r="BE688">
        <v>0</v>
      </c>
      <c r="BF688">
        <v>0.13357234043176311</v>
      </c>
      <c r="BG688">
        <v>0.81214540106763855</v>
      </c>
      <c r="BH688">
        <v>0</v>
      </c>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row>
    <row r="689">
      <c r="A689" t="s">
        <v>405</v>
      </c>
      <c r="B689">
        <v>2014</v>
      </c>
      <c r="C689" t="s">
        <v>415</v>
      </c>
      <c r="D689">
        <v>144</v>
      </c>
      <c r="E689" t="s">
        <v>62</v>
      </c>
      <c r="F689" t="s">
        <v>198</v>
      </c>
      <c r="G689" t="s">
        <v>443</v>
      </c>
      <c r="H689">
        <v>0</v>
      </c>
      <c r="I689">
        <v>0.0106322510672809</v>
      </c>
      <c r="J689">
        <v>0</v>
      </c>
      <c r="K689">
        <v>0.0718562054456163</v>
      </c>
      <c r="L689">
        <v>0.086411645667424902</v>
      </c>
      <c r="M689">
        <v>0.036892262923050798</v>
      </c>
      <c r="N689">
        <v>0.33365930126776849</v>
      </c>
      <c r="O689">
        <v>0</v>
      </c>
      <c r="P689">
        <v>0.16387702527516579</v>
      </c>
      <c r="Q689">
        <v>0</v>
      </c>
      <c r="R689">
        <v>0</v>
      </c>
      <c r="S689">
        <v>0.0126311588849968</v>
      </c>
      <c r="T689">
        <v>0</v>
      </c>
      <c r="U689">
        <v>0.019267859563480701</v>
      </c>
      <c r="V689">
        <v>0.068371374347222499</v>
      </c>
      <c r="W689" t="s">
        <v>152</v>
      </c>
      <c r="X689" t="s">
        <v>310</v>
      </c>
      <c r="Y689" t="s">
        <v>154</v>
      </c>
      <c r="Z689" t="s">
        <v>155</v>
      </c>
      <c r="AA689" t="s">
        <v>156</v>
      </c>
      <c r="AB689" t="s">
        <v>157</v>
      </c>
      <c r="AC689" t="s">
        <v>311</v>
      </c>
      <c r="AD689" t="s">
        <v>159</v>
      </c>
      <c r="AE689" t="s">
        <v>160</v>
      </c>
      <c r="AF689" t="s">
        <v>162</v>
      </c>
      <c r="AG689" t="s">
        <v>163</v>
      </c>
      <c r="AH689" t="s">
        <v>164</v>
      </c>
      <c r="AI689" t="s">
        <v>312</v>
      </c>
      <c r="AJ689" t="s">
        <v>165</v>
      </c>
      <c r="AK689" t="s">
        <v>166</v>
      </c>
      <c r="AL689" t="s">
        <v>167</v>
      </c>
      <c r="AM689" t="s">
        <v>168</v>
      </c>
      <c r="AN689" t="s">
        <v>169</v>
      </c>
      <c r="AO689" t="s">
        <v>170</v>
      </c>
      <c r="AP689">
        <v>0</v>
      </c>
      <c r="AQ689">
        <v>0</v>
      </c>
      <c r="AR689">
        <v>0</v>
      </c>
      <c r="AS689">
        <v>0.052299753106246398</v>
      </c>
      <c r="AT689">
        <v>0</v>
      </c>
      <c r="AU689">
        <v>0</v>
      </c>
      <c r="AV689">
        <v>0</v>
      </c>
      <c r="AW689">
        <v>0</v>
      </c>
      <c r="AX689">
        <v>0</v>
      </c>
      <c r="AY689">
        <v>0</v>
      </c>
      <c r="AZ689">
        <v>0</v>
      </c>
      <c r="BA689">
        <v>0.055270772971736</v>
      </c>
      <c r="BB689">
        <v>1.2135857074082199</v>
      </c>
      <c r="BC689">
        <v>0</v>
      </c>
      <c r="BD689">
        <v>0</v>
      </c>
      <c r="BE689">
        <v>0</v>
      </c>
      <c r="BF689">
        <v>0</v>
      </c>
      <c r="BG689">
        <v>0</v>
      </c>
      <c r="BH689">
        <v>0</v>
      </c>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row>
    <row r="690">
      <c r="A690" t="s">
        <v>405</v>
      </c>
      <c r="B690">
        <v>2014</v>
      </c>
      <c r="C690" t="s">
        <v>415</v>
      </c>
      <c r="D690">
        <v>145</v>
      </c>
      <c r="E690" t="s">
        <v>62</v>
      </c>
      <c r="F690" t="s">
        <v>199</v>
      </c>
      <c r="G690" t="s">
        <v>444</v>
      </c>
      <c r="H690">
        <v>0.1032712546619252</v>
      </c>
      <c r="I690">
        <v>0.033868993410739297</v>
      </c>
      <c r="J690">
        <v>0</v>
      </c>
      <c r="K690">
        <v>0.1055507223735165</v>
      </c>
      <c r="L690">
        <v>0</v>
      </c>
      <c r="M690">
        <v>0</v>
      </c>
      <c r="N690">
        <v>0</v>
      </c>
      <c r="O690">
        <v>0</v>
      </c>
      <c r="P690">
        <v>0</v>
      </c>
      <c r="Q690">
        <v>0</v>
      </c>
      <c r="R690">
        <v>0.0064110227969259997</v>
      </c>
      <c r="S690">
        <v>0.15646095902909049</v>
      </c>
      <c r="T690">
        <v>0</v>
      </c>
      <c r="U690">
        <v>0.12537528983919849</v>
      </c>
      <c r="V690">
        <v>0</v>
      </c>
      <c r="W690" t="s">
        <v>152</v>
      </c>
      <c r="X690" t="s">
        <v>310</v>
      </c>
      <c r="Y690" t="s">
        <v>154</v>
      </c>
      <c r="Z690" t="s">
        <v>155</v>
      </c>
      <c r="AA690" t="s">
        <v>156</v>
      </c>
      <c r="AB690" t="s">
        <v>157</v>
      </c>
      <c r="AC690" t="s">
        <v>311</v>
      </c>
      <c r="AD690" t="s">
        <v>159</v>
      </c>
      <c r="AE690" t="s">
        <v>160</v>
      </c>
      <c r="AF690" t="s">
        <v>162</v>
      </c>
      <c r="AG690" t="s">
        <v>163</v>
      </c>
      <c r="AH690" t="s">
        <v>164</v>
      </c>
      <c r="AI690" t="s">
        <v>312</v>
      </c>
      <c r="AJ690" t="s">
        <v>165</v>
      </c>
      <c r="AK690" t="s">
        <v>166</v>
      </c>
      <c r="AL690" t="s">
        <v>167</v>
      </c>
      <c r="AM690" t="s">
        <v>168</v>
      </c>
      <c r="AN690" t="s">
        <v>169</v>
      </c>
      <c r="AO690" t="s">
        <v>170</v>
      </c>
      <c r="AP690">
        <v>0.098642231227172805</v>
      </c>
      <c r="AQ690">
        <v>0</v>
      </c>
      <c r="AR690">
        <v>0.1502973443510186</v>
      </c>
      <c r="AS690">
        <v>0</v>
      </c>
      <c r="AT690">
        <v>0.1205908854968379</v>
      </c>
      <c r="AU690">
        <v>0</v>
      </c>
      <c r="AV690">
        <v>0.31525067343420993</v>
      </c>
      <c r="AW690">
        <v>0</v>
      </c>
      <c r="AX690">
        <v>0</v>
      </c>
      <c r="AY690">
        <v>0.1522452508390017</v>
      </c>
      <c r="AZ690">
        <v>0</v>
      </c>
      <c r="BA690">
        <v>0</v>
      </c>
      <c r="BB690">
        <v>0</v>
      </c>
      <c r="BC690">
        <v>0</v>
      </c>
      <c r="BD690">
        <v>0</v>
      </c>
      <c r="BE690">
        <v>0</v>
      </c>
      <c r="BF690">
        <v>0</v>
      </c>
      <c r="BG690">
        <v>0</v>
      </c>
      <c r="BH690">
        <v>0</v>
      </c>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row>
    <row r="691">
      <c r="A691" t="s">
        <v>405</v>
      </c>
      <c r="B691">
        <v>2014</v>
      </c>
      <c r="C691" t="s">
        <v>415</v>
      </c>
      <c r="D691">
        <v>146</v>
      </c>
      <c r="E691" t="s">
        <v>62</v>
      </c>
      <c r="F691" t="s">
        <v>200</v>
      </c>
      <c r="G691" t="s">
        <v>445</v>
      </c>
      <c r="H691">
        <v>0.55002863949296332</v>
      </c>
      <c r="I691">
        <v>0.32828950580664712</v>
      </c>
      <c r="J691">
        <v>0.91866446174135763</v>
      </c>
      <c r="K691">
        <v>0.94494007204597685</v>
      </c>
      <c r="L691">
        <v>0.039323524439419798</v>
      </c>
      <c r="M691">
        <v>0.41721832947328419</v>
      </c>
      <c r="N691">
        <v>0.055933148651363597</v>
      </c>
      <c r="O691">
        <v>0</v>
      </c>
      <c r="P691">
        <v>0</v>
      </c>
      <c r="Q691">
        <v>0</v>
      </c>
      <c r="R691">
        <v>0.52839435035921234</v>
      </c>
      <c r="S691">
        <v>0.36950091839233801</v>
      </c>
      <c r="T691">
        <v>1.0927188442375311</v>
      </c>
      <c r="U691">
        <v>0.66516159285738075</v>
      </c>
      <c r="V691">
        <v>0.55815797664829525</v>
      </c>
      <c r="W691" t="s">
        <v>152</v>
      </c>
      <c r="X691" t="s">
        <v>310</v>
      </c>
      <c r="Y691" t="s">
        <v>154</v>
      </c>
      <c r="Z691" t="s">
        <v>155</v>
      </c>
      <c r="AA691" t="s">
        <v>156</v>
      </c>
      <c r="AB691" t="s">
        <v>157</v>
      </c>
      <c r="AC691" t="s">
        <v>311</v>
      </c>
      <c r="AD691" t="s">
        <v>159</v>
      </c>
      <c r="AE691" t="s">
        <v>160</v>
      </c>
      <c r="AF691" t="s">
        <v>162</v>
      </c>
      <c r="AG691" t="s">
        <v>163</v>
      </c>
      <c r="AH691" t="s">
        <v>164</v>
      </c>
      <c r="AI691" t="s">
        <v>312</v>
      </c>
      <c r="AJ691" t="s">
        <v>165</v>
      </c>
      <c r="AK691" t="s">
        <v>166</v>
      </c>
      <c r="AL691" t="s">
        <v>167</v>
      </c>
      <c r="AM691" t="s">
        <v>168</v>
      </c>
      <c r="AN691" t="s">
        <v>169</v>
      </c>
      <c r="AO691" t="s">
        <v>170</v>
      </c>
      <c r="AP691">
        <v>0.84303726469285278</v>
      </c>
      <c r="AQ691">
        <v>0.13030089162202321</v>
      </c>
      <c r="AR691">
        <v>1.7696553157168149</v>
      </c>
      <c r="AS691">
        <v>0.021162541592678202</v>
      </c>
      <c r="AT691">
        <v>0.30229973790981818</v>
      </c>
      <c r="AU691">
        <v>1.98159318964182</v>
      </c>
      <c r="AV691">
        <v>0.96676973699128721</v>
      </c>
      <c r="AW691">
        <v>0.21710325889856591</v>
      </c>
      <c r="AX691">
        <v>0.27790551951066572</v>
      </c>
      <c r="AY691">
        <v>0.2813094655345692</v>
      </c>
      <c r="AZ691">
        <v>0.6230829939335194</v>
      </c>
      <c r="BA691">
        <v>0.017543972091813902</v>
      </c>
      <c r="BB691">
        <v>0.1219410945546083</v>
      </c>
      <c r="BC691">
        <v>0.48920123257427112</v>
      </c>
      <c r="BD691">
        <v>0.30148392206516422</v>
      </c>
      <c r="BE691">
        <v>0</v>
      </c>
      <c r="BF691">
        <v>0</v>
      </c>
      <c r="BG691">
        <v>0.89321672079953252</v>
      </c>
      <c r="BH691">
        <v>0.1203409118563623</v>
      </c>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row>
    <row r="692">
      <c r="A692" t="s">
        <v>405</v>
      </c>
      <c r="B692">
        <v>2014</v>
      </c>
      <c r="C692" t="s">
        <v>415</v>
      </c>
      <c r="D692">
        <v>147</v>
      </c>
      <c r="E692" t="s">
        <v>62</v>
      </c>
      <c r="F692" t="s">
        <v>201</v>
      </c>
      <c r="G692" t="s">
        <v>446</v>
      </c>
      <c r="H692">
        <v>0.29273755952708552</v>
      </c>
      <c r="I692">
        <v>0.0220064879923942</v>
      </c>
      <c r="J692">
        <v>0.29959985365797309</v>
      </c>
      <c r="K692">
        <v>0.031248947969908899</v>
      </c>
      <c r="L692">
        <v>0</v>
      </c>
      <c r="M692">
        <v>0</v>
      </c>
      <c r="N692">
        <v>0</v>
      </c>
      <c r="O692">
        <v>0</v>
      </c>
      <c r="P692">
        <v>0</v>
      </c>
      <c r="Q692">
        <v>0</v>
      </c>
      <c r="R692">
        <v>0.32208918251677288</v>
      </c>
      <c r="S692">
        <v>0.0318701334880582</v>
      </c>
      <c r="T692">
        <v>0.12852858391700231</v>
      </c>
      <c r="U692">
        <v>0.24699456145820639</v>
      </c>
      <c r="V692">
        <v>0.037109764570380198</v>
      </c>
      <c r="W692" t="s">
        <v>152</v>
      </c>
      <c r="X692" t="s">
        <v>310</v>
      </c>
      <c r="Y692" t="s">
        <v>154</v>
      </c>
      <c r="Z692" t="s">
        <v>155</v>
      </c>
      <c r="AA692" t="s">
        <v>156</v>
      </c>
      <c r="AB692" t="s">
        <v>157</v>
      </c>
      <c r="AC692" t="s">
        <v>311</v>
      </c>
      <c r="AD692" t="s">
        <v>159</v>
      </c>
      <c r="AE692" t="s">
        <v>160</v>
      </c>
      <c r="AF692" t="s">
        <v>162</v>
      </c>
      <c r="AG692" t="s">
        <v>163</v>
      </c>
      <c r="AH692" t="s">
        <v>164</v>
      </c>
      <c r="AI692" t="s">
        <v>312</v>
      </c>
      <c r="AJ692" t="s">
        <v>165</v>
      </c>
      <c r="AK692" t="s">
        <v>166</v>
      </c>
      <c r="AL692" t="s">
        <v>167</v>
      </c>
      <c r="AM692" t="s">
        <v>168</v>
      </c>
      <c r="AN692" t="s">
        <v>169</v>
      </c>
      <c r="AO692" t="s">
        <v>170</v>
      </c>
      <c r="AP692">
        <v>0</v>
      </c>
      <c r="AQ692">
        <v>0.26998817210330711</v>
      </c>
      <c r="AR692">
        <v>0.36589575515550538</v>
      </c>
      <c r="AS692">
        <v>0</v>
      </c>
      <c r="AT692">
        <v>0</v>
      </c>
      <c r="AU692">
        <v>0</v>
      </c>
      <c r="AV692">
        <v>0.14230045850233289</v>
      </c>
      <c r="AW692">
        <v>0</v>
      </c>
      <c r="AX692">
        <v>0</v>
      </c>
      <c r="AY692">
        <v>0</v>
      </c>
      <c r="AZ692">
        <v>0</v>
      </c>
      <c r="BA692">
        <v>0</v>
      </c>
      <c r="BB692">
        <v>0</v>
      </c>
      <c r="BC692">
        <v>0.058806883020346097</v>
      </c>
      <c r="BD692">
        <v>0</v>
      </c>
      <c r="BE692">
        <v>0</v>
      </c>
      <c r="BF692">
        <v>0.17162814504238411</v>
      </c>
      <c r="BG692">
        <v>0.20438723742017681</v>
      </c>
      <c r="BH692">
        <v>0.54620509332061362</v>
      </c>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row>
    <row r="693">
      <c r="A693" t="s">
        <v>405</v>
      </c>
      <c r="B693">
        <v>2014</v>
      </c>
      <c r="C693" t="s">
        <v>415</v>
      </c>
      <c r="D693">
        <v>148</v>
      </c>
      <c r="E693" t="s">
        <v>62</v>
      </c>
      <c r="F693" t="s">
        <v>319</v>
      </c>
      <c r="G693" t="s">
        <v>214</v>
      </c>
      <c r="H693">
        <v>80.432336446503442</v>
      </c>
      <c r="I693">
        <v>65.16143193603898</v>
      </c>
      <c r="J693">
        <v>44.018143288358893</v>
      </c>
      <c r="K693">
        <v>19.99682536847822</v>
      </c>
      <c r="L693">
        <v>2.498935811125282</v>
      </c>
      <c r="M693">
        <v>27.1655972204954</v>
      </c>
      <c r="N693">
        <v>3.7261059248100601</v>
      </c>
      <c r="O693">
        <v>0.30755308806823561</v>
      </c>
      <c r="P693">
        <v>0.040268181591153397</v>
      </c>
      <c r="Q693">
        <v>0</v>
      </c>
      <c r="R693">
        <v>81.317694130855372</v>
      </c>
      <c r="S693">
        <v>69.889418139172193</v>
      </c>
      <c r="T693">
        <v>52.067913761220332</v>
      </c>
      <c r="U693">
        <v>31.88439205543407</v>
      </c>
      <c r="V693">
        <v>10.868126116242969</v>
      </c>
      <c r="W693" t="s">
        <v>152</v>
      </c>
      <c r="X693" t="s">
        <v>310</v>
      </c>
      <c r="Y693" t="s">
        <v>154</v>
      </c>
      <c r="Z693" t="s">
        <v>155</v>
      </c>
      <c r="AA693" t="s">
        <v>156</v>
      </c>
      <c r="AB693" t="s">
        <v>157</v>
      </c>
      <c r="AC693" t="s">
        <v>311</v>
      </c>
      <c r="AD693" t="s">
        <v>159</v>
      </c>
      <c r="AE693" t="s">
        <v>160</v>
      </c>
      <c r="AF693" t="s">
        <v>162</v>
      </c>
      <c r="AG693" t="s">
        <v>163</v>
      </c>
      <c r="AH693" t="s">
        <v>164</v>
      </c>
      <c r="AI693" t="s">
        <v>312</v>
      </c>
      <c r="AJ693" t="s">
        <v>165</v>
      </c>
      <c r="AK693" t="s">
        <v>166</v>
      </c>
      <c r="AL693" t="s">
        <v>167</v>
      </c>
      <c r="AM693" t="s">
        <v>168</v>
      </c>
      <c r="AN693" t="s">
        <v>169</v>
      </c>
      <c r="AO693" t="s">
        <v>170</v>
      </c>
      <c r="AP693">
        <v>33.076637391414103</v>
      </c>
      <c r="AQ693">
        <v>26.124097391482231</v>
      </c>
      <c r="AR693">
        <v>52.719040660247693</v>
      </c>
      <c r="AS693">
        <v>55.207795635844228</v>
      </c>
      <c r="AT693">
        <v>56.868942010053182</v>
      </c>
      <c r="AU693">
        <v>46.17459853516948</v>
      </c>
      <c r="AV693">
        <v>52.705113144415407</v>
      </c>
      <c r="AW693">
        <v>35.176607271290187</v>
      </c>
      <c r="AX693">
        <v>67.084359733377624</v>
      </c>
      <c r="AY693">
        <v>65.929540980893776</v>
      </c>
      <c r="AZ693">
        <v>59.719577989596232</v>
      </c>
      <c r="BA693">
        <v>4.2463070796818183</v>
      </c>
      <c r="BB693">
        <v>22.28900018762814</v>
      </c>
      <c r="BC693">
        <v>69.200653735839438</v>
      </c>
      <c r="BD693">
        <v>41.216089765940183</v>
      </c>
      <c r="BE693">
        <v>53.057501766348317</v>
      </c>
      <c r="BF693">
        <v>52.120694950388113</v>
      </c>
      <c r="BG693">
        <v>38.339052221540143</v>
      </c>
      <c r="BH693">
        <v>41.071118063001592</v>
      </c>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row>
    <row r="694">
      <c r="A694" t="s">
        <v>405</v>
      </c>
      <c r="B694">
        <v>2014</v>
      </c>
      <c r="C694" t="s">
        <v>415</v>
      </c>
      <c r="D694">
        <v>149</v>
      </c>
      <c r="E694" t="s">
        <v>62</v>
      </c>
      <c r="F694" t="s">
        <v>203</v>
      </c>
      <c r="G694" t="s">
        <v>214</v>
      </c>
      <c r="H694">
        <v>0.36142376605488652</v>
      </c>
      <c r="I694">
        <v>0.3838681644321047</v>
      </c>
      <c r="J694">
        <v>0.37032024120609958</v>
      </c>
      <c r="K694">
        <v>0.1043790700561231</v>
      </c>
      <c r="L694">
        <v>0</v>
      </c>
      <c r="M694">
        <v>0.1101754237993773</v>
      </c>
      <c r="N694">
        <v>0.037727137822171401</v>
      </c>
      <c r="O694">
        <v>0</v>
      </c>
      <c r="P694">
        <v>0</v>
      </c>
      <c r="Q694">
        <v>0</v>
      </c>
      <c r="R694">
        <v>0.42283000439532392</v>
      </c>
      <c r="S694">
        <v>0.41019465790071019</v>
      </c>
      <c r="T694">
        <v>0.2741402869030477</v>
      </c>
      <c r="U694">
        <v>0.31392993783267392</v>
      </c>
      <c r="V694">
        <v>0</v>
      </c>
      <c r="W694" t="s">
        <v>152</v>
      </c>
      <c r="X694" t="s">
        <v>310</v>
      </c>
      <c r="Y694" t="s">
        <v>154</v>
      </c>
      <c r="Z694" t="s">
        <v>155</v>
      </c>
      <c r="AA694" t="s">
        <v>156</v>
      </c>
      <c r="AB694" t="s">
        <v>157</v>
      </c>
      <c r="AC694" t="s">
        <v>311</v>
      </c>
      <c r="AD694" t="s">
        <v>159</v>
      </c>
      <c r="AE694" t="s">
        <v>160</v>
      </c>
      <c r="AF694" t="s">
        <v>162</v>
      </c>
      <c r="AG694" t="s">
        <v>163</v>
      </c>
      <c r="AH694" t="s">
        <v>164</v>
      </c>
      <c r="AI694" t="s">
        <v>312</v>
      </c>
      <c r="AJ694" t="s">
        <v>165</v>
      </c>
      <c r="AK694" t="s">
        <v>166</v>
      </c>
      <c r="AL694" t="s">
        <v>167</v>
      </c>
      <c r="AM694" t="s">
        <v>168</v>
      </c>
      <c r="AN694" t="s">
        <v>169</v>
      </c>
      <c r="AO694" t="s">
        <v>170</v>
      </c>
      <c r="AP694">
        <v>0</v>
      </c>
      <c r="AQ694">
        <v>0</v>
      </c>
      <c r="AR694">
        <v>0</v>
      </c>
      <c r="AS694">
        <v>0</v>
      </c>
      <c r="AT694">
        <v>0.30332222238027412</v>
      </c>
      <c r="AU694">
        <v>2.828379544646781</v>
      </c>
      <c r="AV694">
        <v>1.1258750143861791</v>
      </c>
      <c r="AW694">
        <v>0</v>
      </c>
      <c r="AX694">
        <v>0.1910819148075284</v>
      </c>
      <c r="AY694">
        <v>0.50221510691755122</v>
      </c>
      <c r="AZ694">
        <v>0</v>
      </c>
      <c r="BA694">
        <v>0</v>
      </c>
      <c r="BB694">
        <v>0.2844962024033233</v>
      </c>
      <c r="BC694">
        <v>0.1669026821467339</v>
      </c>
      <c r="BD694">
        <v>0.1227818208137401</v>
      </c>
      <c r="BE694">
        <v>0</v>
      </c>
      <c r="BF694">
        <v>0</v>
      </c>
      <c r="BG694">
        <v>0</v>
      </c>
      <c r="BH694">
        <v>0</v>
      </c>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row>
    <row r="695">
      <c r="A695" t="s">
        <v>405</v>
      </c>
      <c r="B695">
        <v>2014</v>
      </c>
      <c r="C695" t="s">
        <v>415</v>
      </c>
      <c r="D695">
        <v>150</v>
      </c>
      <c r="E695" t="s">
        <v>62</v>
      </c>
      <c r="F695" t="s">
        <v>204</v>
      </c>
      <c r="G695" t="s">
        <v>214</v>
      </c>
      <c r="H695">
        <v>0.023083745197823701</v>
      </c>
      <c r="I695">
        <v>0.30940421666191481</v>
      </c>
      <c r="J695">
        <v>0.1115549470155234</v>
      </c>
      <c r="K695">
        <v>0.0087376278958400996</v>
      </c>
      <c r="L695">
        <v>0</v>
      </c>
      <c r="M695">
        <v>0</v>
      </c>
      <c r="N695">
        <v>0.055304045898352902</v>
      </c>
      <c r="O695">
        <v>0</v>
      </c>
      <c r="P695">
        <v>0</v>
      </c>
      <c r="Q695">
        <v>0</v>
      </c>
      <c r="R695">
        <v>0.027407910737903999</v>
      </c>
      <c r="S695">
        <v>0.29671887255161339</v>
      </c>
      <c r="T695">
        <v>0.15935392252118399</v>
      </c>
      <c r="U695">
        <v>0.043918045062824297</v>
      </c>
      <c r="V695">
        <v>0</v>
      </c>
      <c r="W695" t="s">
        <v>152</v>
      </c>
      <c r="X695" t="s">
        <v>310</v>
      </c>
      <c r="Y695" t="s">
        <v>154</v>
      </c>
      <c r="Z695" t="s">
        <v>155</v>
      </c>
      <c r="AA695" t="s">
        <v>156</v>
      </c>
      <c r="AB695" t="s">
        <v>157</v>
      </c>
      <c r="AC695" t="s">
        <v>311</v>
      </c>
      <c r="AD695" t="s">
        <v>159</v>
      </c>
      <c r="AE695" t="s">
        <v>160</v>
      </c>
      <c r="AF695" t="s">
        <v>162</v>
      </c>
      <c r="AG695" t="s">
        <v>163</v>
      </c>
      <c r="AH695" t="s">
        <v>164</v>
      </c>
      <c r="AI695" t="s">
        <v>312</v>
      </c>
      <c r="AJ695" t="s">
        <v>165</v>
      </c>
      <c r="AK695" t="s">
        <v>166</v>
      </c>
      <c r="AL695" t="s">
        <v>167</v>
      </c>
      <c r="AM695" t="s">
        <v>168</v>
      </c>
      <c r="AN695" t="s">
        <v>169</v>
      </c>
      <c r="AO695" t="s">
        <v>170</v>
      </c>
      <c r="AP695">
        <v>0</v>
      </c>
      <c r="AQ695">
        <v>0</v>
      </c>
      <c r="AR695">
        <v>0</v>
      </c>
      <c r="AS695">
        <v>0</v>
      </c>
      <c r="AT695">
        <v>0</v>
      </c>
      <c r="AU695">
        <v>0</v>
      </c>
      <c r="AV695">
        <v>1.6038782173514901</v>
      </c>
      <c r="AW695">
        <v>0</v>
      </c>
      <c r="AX695">
        <v>0</v>
      </c>
      <c r="AY695">
        <v>0</v>
      </c>
      <c r="AZ695">
        <v>0</v>
      </c>
      <c r="BA695">
        <v>0</v>
      </c>
      <c r="BB695">
        <v>0.079299655790605703</v>
      </c>
      <c r="BC695">
        <v>0</v>
      </c>
      <c r="BD695">
        <v>0</v>
      </c>
      <c r="BE695">
        <v>0</v>
      </c>
      <c r="BF695">
        <v>0</v>
      </c>
      <c r="BG695">
        <v>0.1726878961628468</v>
      </c>
      <c r="BH695">
        <v>0.19239784873345919</v>
      </c>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row>
    <row r="696">
      <c r="A696" t="s">
        <v>405</v>
      </c>
      <c r="B696">
        <v>2014</v>
      </c>
      <c r="C696" t="s">
        <v>415</v>
      </c>
      <c r="D696">
        <v>151</v>
      </c>
      <c r="E696" t="s">
        <v>62</v>
      </c>
      <c r="F696" t="s">
        <v>205</v>
      </c>
      <c r="G696" t="s">
        <v>214</v>
      </c>
      <c r="H696">
        <v>0.72629384706028621</v>
      </c>
      <c r="I696">
        <v>0.55090537721043886</v>
      </c>
      <c r="J696">
        <v>0.19605941109095271</v>
      </c>
      <c r="K696">
        <v>0.14251509093286541</v>
      </c>
      <c r="L696">
        <v>0.16037064952196639</v>
      </c>
      <c r="M696">
        <v>0.60921855747685161</v>
      </c>
      <c r="N696">
        <v>0.39872866750222852</v>
      </c>
      <c r="O696">
        <v>0.240422060066287</v>
      </c>
      <c r="P696">
        <v>0</v>
      </c>
      <c r="Q696">
        <v>0.088915742783226795</v>
      </c>
      <c r="R696">
        <v>0.73095850241915195</v>
      </c>
      <c r="S696">
        <v>0.64179128496957727</v>
      </c>
      <c r="T696">
        <v>0.1237946226043343</v>
      </c>
      <c r="U696">
        <v>0.2407563446223</v>
      </c>
      <c r="V696">
        <v>0.1212571920582269</v>
      </c>
      <c r="W696" t="s">
        <v>152</v>
      </c>
      <c r="X696" t="s">
        <v>310</v>
      </c>
      <c r="Y696" t="s">
        <v>154</v>
      </c>
      <c r="Z696" t="s">
        <v>155</v>
      </c>
      <c r="AA696" t="s">
        <v>156</v>
      </c>
      <c r="AB696" t="s">
        <v>157</v>
      </c>
      <c r="AC696" t="s">
        <v>311</v>
      </c>
      <c r="AD696" t="s">
        <v>159</v>
      </c>
      <c r="AE696" t="s">
        <v>160</v>
      </c>
      <c r="AF696" t="s">
        <v>162</v>
      </c>
      <c r="AG696" t="s">
        <v>163</v>
      </c>
      <c r="AH696" t="s">
        <v>164</v>
      </c>
      <c r="AI696" t="s">
        <v>312</v>
      </c>
      <c r="AJ696" t="s">
        <v>165</v>
      </c>
      <c r="AK696" t="s">
        <v>166</v>
      </c>
      <c r="AL696" t="s">
        <v>167</v>
      </c>
      <c r="AM696" t="s">
        <v>168</v>
      </c>
      <c r="AN696" t="s">
        <v>169</v>
      </c>
      <c r="AO696" t="s">
        <v>170</v>
      </c>
      <c r="AP696">
        <v>0</v>
      </c>
      <c r="AQ696">
        <v>0</v>
      </c>
      <c r="AR696">
        <v>0</v>
      </c>
      <c r="AS696">
        <v>0</v>
      </c>
      <c r="AT696">
        <v>0</v>
      </c>
      <c r="AU696">
        <v>0</v>
      </c>
      <c r="AV696">
        <v>0</v>
      </c>
      <c r="AW696">
        <v>0</v>
      </c>
      <c r="AX696">
        <v>0.27234750610707698</v>
      </c>
      <c r="AY696">
        <v>0</v>
      </c>
      <c r="AZ696">
        <v>0</v>
      </c>
      <c r="BA696">
        <v>0</v>
      </c>
      <c r="BB696">
        <v>2.6505565376623572</v>
      </c>
      <c r="BC696">
        <v>0.16453955257498379</v>
      </c>
      <c r="BD696">
        <v>0.86323474407527101</v>
      </c>
      <c r="BE696">
        <v>2.856234402194775</v>
      </c>
      <c r="BF696">
        <v>0.75925189589736364</v>
      </c>
      <c r="BG696">
        <v>1.7733985929628771</v>
      </c>
      <c r="BH696">
        <v>0</v>
      </c>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row>
    <row r="697">
      <c r="A697" t="s">
        <v>405</v>
      </c>
      <c r="B697">
        <v>2014</v>
      </c>
      <c r="C697" t="s">
        <v>415</v>
      </c>
      <c r="D697">
        <v>152</v>
      </c>
      <c r="E697" t="s">
        <v>193</v>
      </c>
      <c r="F697" t="s">
        <v>49</v>
      </c>
      <c r="G697" t="s">
        <v>214</v>
      </c>
      <c r="H697">
        <v>4.762579271750492</v>
      </c>
      <c r="I697">
        <v>8.4759341738154017</v>
      </c>
      <c r="J697">
        <v>10.37448087765266</v>
      </c>
      <c r="K697">
        <v>12.83356739896176</v>
      </c>
      <c r="L697">
        <v>6.3401237003328488</v>
      </c>
      <c r="M697">
        <v>16.977604973763938</v>
      </c>
      <c r="N697">
        <v>9.5596234917559819</v>
      </c>
      <c r="O697">
        <v>6.6324699434871546</v>
      </c>
      <c r="P697">
        <v>2.5429513377328279</v>
      </c>
      <c r="Q697">
        <v>1.290705025304995</v>
      </c>
      <c r="R697">
        <v>4.3033168830320117</v>
      </c>
      <c r="S697">
        <v>7.1085896633525127</v>
      </c>
      <c r="T697">
        <v>9.3311585094618987</v>
      </c>
      <c r="U697">
        <v>12.465335423307581</v>
      </c>
      <c r="V697">
        <v>10.6637482730708</v>
      </c>
      <c r="W697" t="s">
        <v>152</v>
      </c>
      <c r="X697" t="s">
        <v>310</v>
      </c>
      <c r="Y697" t="s">
        <v>154</v>
      </c>
      <c r="Z697" t="s">
        <v>155</v>
      </c>
      <c r="AA697" t="s">
        <v>156</v>
      </c>
      <c r="AB697" t="s">
        <v>157</v>
      </c>
      <c r="AC697" t="s">
        <v>311</v>
      </c>
      <c r="AD697" t="s">
        <v>159</v>
      </c>
      <c r="AE697" t="s">
        <v>160</v>
      </c>
      <c r="AF697" t="s">
        <v>162</v>
      </c>
      <c r="AG697" t="s">
        <v>163</v>
      </c>
      <c r="AH697" t="s">
        <v>164</v>
      </c>
      <c r="AI697" t="s">
        <v>312</v>
      </c>
      <c r="AJ697" t="s">
        <v>165</v>
      </c>
      <c r="AK697" t="s">
        <v>166</v>
      </c>
      <c r="AL697" t="s">
        <v>167</v>
      </c>
      <c r="AM697" t="s">
        <v>168</v>
      </c>
      <c r="AN697" t="s">
        <v>169</v>
      </c>
      <c r="AO697" t="s">
        <v>170</v>
      </c>
      <c r="AP697">
        <v>8.9836700159005911</v>
      </c>
      <c r="AQ697">
        <v>15.435151429603421</v>
      </c>
      <c r="AR697">
        <v>9.1217034628695828</v>
      </c>
      <c r="AS697">
        <v>6.5097140377006939</v>
      </c>
      <c r="AT697">
        <v>5.5546581776234412</v>
      </c>
      <c r="AU697">
        <v>12.852444625042541</v>
      </c>
      <c r="AV697">
        <v>4.6610474815515532</v>
      </c>
      <c r="AW697">
        <v>12.654995865324461</v>
      </c>
      <c r="AX697">
        <v>6.6445593005999752</v>
      </c>
      <c r="AY697">
        <v>3.10044246630311</v>
      </c>
      <c r="AZ697">
        <v>5.5367595389176874</v>
      </c>
      <c r="BA697">
        <v>8.1751522834914532</v>
      </c>
      <c r="BB697">
        <v>4.281963947131155</v>
      </c>
      <c r="BC697">
        <v>5.663302032784701</v>
      </c>
      <c r="BD697">
        <v>5.6157075773723726</v>
      </c>
      <c r="BE697">
        <v>4.0843614262399957</v>
      </c>
      <c r="BF697">
        <v>8.1554238043000407</v>
      </c>
      <c r="BG697">
        <v>11.361981730177501</v>
      </c>
      <c r="BH697">
        <v>8.4745881523592228</v>
      </c>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row>
    <row r="698">
      <c r="A698" t="s">
        <v>405</v>
      </c>
      <c r="B698">
        <v>2014</v>
      </c>
      <c r="C698" t="s">
        <v>415</v>
      </c>
      <c r="D698">
        <v>153</v>
      </c>
      <c r="E698" t="s">
        <v>193</v>
      </c>
      <c r="F698" t="s">
        <v>48</v>
      </c>
      <c r="G698" t="s">
        <v>214</v>
      </c>
      <c r="H698">
        <v>13.70729302749546</v>
      </c>
      <c r="I698">
        <v>25.439213331118498</v>
      </c>
      <c r="J698">
        <v>44.672046406591427</v>
      </c>
      <c r="K698">
        <v>66.581457018266804</v>
      </c>
      <c r="L698">
        <v>90.548138015747739</v>
      </c>
      <c r="M698">
        <v>53.679589951129159</v>
      </c>
      <c r="N698">
        <v>84.147322693023341</v>
      </c>
      <c r="O698">
        <v>91.942668862479792</v>
      </c>
      <c r="P698">
        <v>97.416780480676053</v>
      </c>
      <c r="Q698">
        <v>98.620379231911741</v>
      </c>
      <c r="R698">
        <v>13.24126120066828</v>
      </c>
      <c r="S698">
        <v>22.000871242196109</v>
      </c>
      <c r="T698">
        <v>38.088592207583332</v>
      </c>
      <c r="U698">
        <v>54.871073846632243</v>
      </c>
      <c r="V698">
        <v>78.076797977850759</v>
      </c>
      <c r="W698" t="s">
        <v>152</v>
      </c>
      <c r="X698" t="s">
        <v>310</v>
      </c>
      <c r="Y698" t="s">
        <v>154</v>
      </c>
      <c r="Z698" t="s">
        <v>155</v>
      </c>
      <c r="AA698" t="s">
        <v>156</v>
      </c>
      <c r="AB698" t="s">
        <v>157</v>
      </c>
      <c r="AC698" t="s">
        <v>311</v>
      </c>
      <c r="AD698" t="s">
        <v>159</v>
      </c>
      <c r="AE698" t="s">
        <v>160</v>
      </c>
      <c r="AF698" t="s">
        <v>162</v>
      </c>
      <c r="AG698" t="s">
        <v>163</v>
      </c>
      <c r="AH698" t="s">
        <v>164</v>
      </c>
      <c r="AI698" t="s">
        <v>312</v>
      </c>
      <c r="AJ698" t="s">
        <v>165</v>
      </c>
      <c r="AK698" t="s">
        <v>166</v>
      </c>
      <c r="AL698" t="s">
        <v>167</v>
      </c>
      <c r="AM698" t="s">
        <v>168</v>
      </c>
      <c r="AN698" t="s">
        <v>169</v>
      </c>
      <c r="AO698" t="s">
        <v>170</v>
      </c>
      <c r="AP698">
        <v>57.939692592685383</v>
      </c>
      <c r="AQ698">
        <v>58.170763006811057</v>
      </c>
      <c r="AR698">
        <v>37.793360121727318</v>
      </c>
      <c r="AS698">
        <v>38.065612424563483</v>
      </c>
      <c r="AT698">
        <v>37.553474134154179</v>
      </c>
      <c r="AU698">
        <v>40.962411732510773</v>
      </c>
      <c r="AV698">
        <v>40.887660698179133</v>
      </c>
      <c r="AW698">
        <v>52.002547616873962</v>
      </c>
      <c r="AX698">
        <v>25.922843519015469</v>
      </c>
      <c r="AY698">
        <v>30.866644094585169</v>
      </c>
      <c r="AZ698">
        <v>34.743662471486033</v>
      </c>
      <c r="BA698">
        <v>87.223858403383289</v>
      </c>
      <c r="BB698">
        <v>64.499281983589157</v>
      </c>
      <c r="BC698">
        <v>24.70881301233106</v>
      </c>
      <c r="BD698">
        <v>52.092144244794049</v>
      </c>
      <c r="BE698">
        <v>40.001902405216818</v>
      </c>
      <c r="BF698">
        <v>38.659428863940548</v>
      </c>
      <c r="BG698">
        <v>47.336346920668973</v>
      </c>
      <c r="BH698">
        <v>49.715690842585012</v>
      </c>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row>
    <row r="699">
      <c r="A699" t="s">
        <v>405</v>
      </c>
      <c r="B699">
        <v>2014</v>
      </c>
      <c r="C699" t="s">
        <v>415</v>
      </c>
      <c r="D699">
        <v>154</v>
      </c>
      <c r="E699" t="s">
        <v>193</v>
      </c>
      <c r="F699" t="s">
        <v>191</v>
      </c>
      <c r="G699" t="s">
        <v>214</v>
      </c>
      <c r="H699">
        <v>81.530127700754093</v>
      </c>
      <c r="I699">
        <v>66.084852495065988</v>
      </c>
      <c r="J699">
        <v>44.953472715755822</v>
      </c>
      <c r="K699">
        <v>20.584975582771641</v>
      </c>
      <c r="L699">
        <v>3.11173828391951</v>
      </c>
      <c r="M699">
        <v>29.34280507510703</v>
      </c>
      <c r="N699">
        <v>6.2930538152206612</v>
      </c>
      <c r="O699">
        <v>1.424861194033036</v>
      </c>
      <c r="P699">
        <v>0.040268181591153397</v>
      </c>
      <c r="Q699">
        <v>0.088915742783226795</v>
      </c>
      <c r="R699">
        <v>82.455421916299628</v>
      </c>
      <c r="S699">
        <v>70.890539094451185</v>
      </c>
      <c r="T699">
        <v>52.580249282954767</v>
      </c>
      <c r="U699">
        <v>32.663590730060378</v>
      </c>
      <c r="V699">
        <v>11.259453749078601</v>
      </c>
      <c r="W699" t="s">
        <v>152</v>
      </c>
      <c r="X699" t="s">
        <v>310</v>
      </c>
      <c r="Y699" t="s">
        <v>154</v>
      </c>
      <c r="Z699" t="s">
        <v>155</v>
      </c>
      <c r="AA699" t="s">
        <v>156</v>
      </c>
      <c r="AB699" t="s">
        <v>157</v>
      </c>
      <c r="AC699" t="s">
        <v>311</v>
      </c>
      <c r="AD699" t="s">
        <v>159</v>
      </c>
      <c r="AE699" t="s">
        <v>160</v>
      </c>
      <c r="AF699" t="s">
        <v>162</v>
      </c>
      <c r="AG699" t="s">
        <v>163</v>
      </c>
      <c r="AH699" t="s">
        <v>164</v>
      </c>
      <c r="AI699" t="s">
        <v>312</v>
      </c>
      <c r="AJ699" t="s">
        <v>165</v>
      </c>
      <c r="AK699" t="s">
        <v>166</v>
      </c>
      <c r="AL699" t="s">
        <v>167</v>
      </c>
      <c r="AM699" t="s">
        <v>168</v>
      </c>
      <c r="AN699" t="s">
        <v>169</v>
      </c>
      <c r="AO699" t="s">
        <v>170</v>
      </c>
      <c r="AP699">
        <v>33.076637391414103</v>
      </c>
      <c r="AQ699">
        <v>26.394085563585541</v>
      </c>
      <c r="AR699">
        <v>53.084936415403192</v>
      </c>
      <c r="AS699">
        <v>55.424673537735757</v>
      </c>
      <c r="AT699">
        <v>56.891867688222327</v>
      </c>
      <c r="AU699">
        <v>46.185143642447017</v>
      </c>
      <c r="AV699">
        <v>54.451291820269233</v>
      </c>
      <c r="AW699">
        <v>35.342456517801473</v>
      </c>
      <c r="AX699">
        <v>67.432597180384576</v>
      </c>
      <c r="AY699">
        <v>66.032913439111866</v>
      </c>
      <c r="AZ699">
        <v>59.719577989596232</v>
      </c>
      <c r="BA699">
        <v>4.6009893131252593</v>
      </c>
      <c r="BB699">
        <v>31.218754069279829</v>
      </c>
      <c r="BC699">
        <v>69.627884954884351</v>
      </c>
      <c r="BD699">
        <v>42.292148177834008</v>
      </c>
      <c r="BE699">
        <v>55.913736168543103</v>
      </c>
      <c r="BF699">
        <v>53.185147331759623</v>
      </c>
      <c r="BG699">
        <v>41.301671349153672</v>
      </c>
      <c r="BH699">
        <v>41.809721005055657</v>
      </c>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row>
    <row r="700">
      <c r="A700" t="s">
        <v>405</v>
      </c>
      <c r="B700">
        <v>2014</v>
      </c>
      <c r="C700" t="s">
        <v>415</v>
      </c>
      <c r="D700">
        <v>155</v>
      </c>
      <c r="E700" t="s">
        <v>206</v>
      </c>
      <c r="F700" t="s">
        <v>49</v>
      </c>
      <c r="G700" t="s">
        <v>214</v>
      </c>
      <c r="H700">
        <v>25.435701444607378</v>
      </c>
      <c r="I700">
        <v>24.653094636409289</v>
      </c>
      <c r="J700">
        <v>18.655672853055421</v>
      </c>
      <c r="K700">
        <v>16.138409407093441</v>
      </c>
      <c r="L700">
        <v>6.5283597627521228</v>
      </c>
      <c r="M700">
        <v>23.851074527759891</v>
      </c>
      <c r="N700">
        <v>9.9296113277498836</v>
      </c>
      <c r="O700">
        <v>6.6529140776436888</v>
      </c>
      <c r="P700">
        <v>2.543975750507677</v>
      </c>
      <c r="Q700">
        <v>1.290705025304995</v>
      </c>
      <c r="R700">
        <v>24.224847359912971</v>
      </c>
      <c r="S700">
        <v>24.086191022596719</v>
      </c>
      <c r="T700">
        <v>19.568286454767161</v>
      </c>
      <c r="U700">
        <v>18.387637009328319</v>
      </c>
      <c r="V700">
        <v>12.01477151142104</v>
      </c>
      <c r="W700" t="s">
        <v>152</v>
      </c>
      <c r="X700" t="s">
        <v>310</v>
      </c>
      <c r="Y700" t="s">
        <v>154</v>
      </c>
      <c r="Z700" t="s">
        <v>155</v>
      </c>
      <c r="AA700" t="s">
        <v>156</v>
      </c>
      <c r="AB700" t="s">
        <v>157</v>
      </c>
      <c r="AC700" t="s">
        <v>311</v>
      </c>
      <c r="AD700" t="s">
        <v>159</v>
      </c>
      <c r="AE700" t="s">
        <v>160</v>
      </c>
      <c r="AF700" t="s">
        <v>162</v>
      </c>
      <c r="AG700" t="s">
        <v>163</v>
      </c>
      <c r="AH700" t="s">
        <v>164</v>
      </c>
      <c r="AI700" t="s">
        <v>312</v>
      </c>
      <c r="AJ700" t="s">
        <v>165</v>
      </c>
      <c r="AK700" t="s">
        <v>166</v>
      </c>
      <c r="AL700" t="s">
        <v>167</v>
      </c>
      <c r="AM700" t="s">
        <v>168</v>
      </c>
      <c r="AN700" t="s">
        <v>169</v>
      </c>
      <c r="AO700" t="s">
        <v>170</v>
      </c>
      <c r="AP700">
        <v>13.42381743195318</v>
      </c>
      <c r="AQ700">
        <v>20.893350720054379</v>
      </c>
      <c r="AR700">
        <v>19.29255156885181</v>
      </c>
      <c r="AS700">
        <v>14.533140599148521</v>
      </c>
      <c r="AT700">
        <v>12.869538221096731</v>
      </c>
      <c r="AU700">
        <v>23.87802835700213</v>
      </c>
      <c r="AV700">
        <v>9.8552883650702423</v>
      </c>
      <c r="AW700">
        <v>19.52226709004027</v>
      </c>
      <c r="AX700">
        <v>20.221064119397429</v>
      </c>
      <c r="AY700">
        <v>9.1000900943671326</v>
      </c>
      <c r="AZ700">
        <v>13.74553508274477</v>
      </c>
      <c r="BA700">
        <v>8.5376887660034573</v>
      </c>
      <c r="BB700">
        <v>6.7928234566056718</v>
      </c>
      <c r="BC700">
        <v>19.049712178669079</v>
      </c>
      <c r="BD700">
        <v>9.970876717220758</v>
      </c>
      <c r="BE700">
        <v>8.8005221206325928</v>
      </c>
      <c r="BF700">
        <v>17.39175608483459</v>
      </c>
      <c r="BG700">
        <v>20.304814682709829</v>
      </c>
      <c r="BH700">
        <v>14.381043511769869</v>
      </c>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row>
    <row r="701">
      <c r="A701" t="s">
        <v>405</v>
      </c>
      <c r="B701">
        <v>2014</v>
      </c>
      <c r="C701" t="s">
        <v>415</v>
      </c>
      <c r="D701">
        <v>156</v>
      </c>
      <c r="E701" t="s">
        <v>206</v>
      </c>
      <c r="F701" t="s">
        <v>48</v>
      </c>
      <c r="G701" t="s">
        <v>214</v>
      </c>
      <c r="H701">
        <v>74.564298555392725</v>
      </c>
      <c r="I701">
        <v>75.303339794625359</v>
      </c>
      <c r="J701">
        <v>81.344327146944607</v>
      </c>
      <c r="K701">
        <v>83.861590592906651</v>
      </c>
      <c r="L701">
        <v>93.471640237247854</v>
      </c>
      <c r="M701">
        <v>76.14892547224018</v>
      </c>
      <c r="N701">
        <v>90.070388672250118</v>
      </c>
      <c r="O701">
        <v>93.347085922356271</v>
      </c>
      <c r="P701">
        <v>97.456024249492344</v>
      </c>
      <c r="Q701">
        <v>98.709294974694984</v>
      </c>
      <c r="R701">
        <v>75.7751526400871</v>
      </c>
      <c r="S701">
        <v>75.85393588991937</v>
      </c>
      <c r="T701">
        <v>80.431713545232824</v>
      </c>
      <c r="U701">
        <v>81.612362990671755</v>
      </c>
      <c r="V701">
        <v>87.985228488579111</v>
      </c>
      <c r="W701" t="s">
        <v>152</v>
      </c>
      <c r="X701" t="s">
        <v>310</v>
      </c>
      <c r="Y701" t="s">
        <v>154</v>
      </c>
      <c r="Z701" t="s">
        <v>155</v>
      </c>
      <c r="AA701" t="s">
        <v>156</v>
      </c>
      <c r="AB701" t="s">
        <v>157</v>
      </c>
      <c r="AC701" t="s">
        <v>311</v>
      </c>
      <c r="AD701" t="s">
        <v>159</v>
      </c>
      <c r="AE701" t="s">
        <v>160</v>
      </c>
      <c r="AF701" t="s">
        <v>162</v>
      </c>
      <c r="AG701" t="s">
        <v>163</v>
      </c>
      <c r="AH701" t="s">
        <v>164</v>
      </c>
      <c r="AI701" t="s">
        <v>312</v>
      </c>
      <c r="AJ701" t="s">
        <v>165</v>
      </c>
      <c r="AK701" t="s">
        <v>166</v>
      </c>
      <c r="AL701" t="s">
        <v>167</v>
      </c>
      <c r="AM701" t="s">
        <v>168</v>
      </c>
      <c r="AN701" t="s">
        <v>169</v>
      </c>
      <c r="AO701" t="s">
        <v>170</v>
      </c>
      <c r="AP701">
        <v>86.576182568046875</v>
      </c>
      <c r="AQ701">
        <v>79.106649279945657</v>
      </c>
      <c r="AR701">
        <v>80.707448431148265</v>
      </c>
      <c r="AS701">
        <v>85.466859400851419</v>
      </c>
      <c r="AT701">
        <v>87.130461778903296</v>
      </c>
      <c r="AU701">
        <v>76.121971642997948</v>
      </c>
      <c r="AV701">
        <v>90.144711634929777</v>
      </c>
      <c r="AW701">
        <v>80.477732909959656</v>
      </c>
      <c r="AX701">
        <v>79.472296446444474</v>
      </c>
      <c r="AY701">
        <v>90.89990990563291</v>
      </c>
      <c r="AZ701">
        <v>86.254464917255262</v>
      </c>
      <c r="BA701">
        <v>91.462311233996559</v>
      </c>
      <c r="BB701">
        <v>93.207176543394354</v>
      </c>
      <c r="BC701">
        <v>80.950287821330932</v>
      </c>
      <c r="BD701">
        <v>90.029123282779395</v>
      </c>
      <c r="BE701">
        <v>91.199477879367379</v>
      </c>
      <c r="BF701">
        <v>82.608243915165417</v>
      </c>
      <c r="BG701">
        <v>79.695185317290253</v>
      </c>
      <c r="BH701">
        <v>85.618956488230111</v>
      </c>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row>
    <row r="702">
      <c r="A702" t="s">
        <v>405</v>
      </c>
      <c r="B702">
        <v>2014</v>
      </c>
      <c r="C702" t="s">
        <v>415</v>
      </c>
      <c r="D702">
        <v>157</v>
      </c>
      <c r="E702" t="s">
        <v>206</v>
      </c>
      <c r="F702" t="s">
        <v>191</v>
      </c>
      <c r="G702" t="s">
        <v>214</v>
      </c>
      <c r="H702">
        <v>0</v>
      </c>
      <c r="I702">
        <v>0.043565568965391002</v>
      </c>
      <c r="J702">
        <v>0</v>
      </c>
      <c r="K702">
        <v>0</v>
      </c>
      <c r="L702">
        <v>0</v>
      </c>
      <c r="M702">
        <v>0</v>
      </c>
      <c r="N702">
        <v>0</v>
      </c>
      <c r="O702">
        <v>0</v>
      </c>
      <c r="P702">
        <v>0</v>
      </c>
      <c r="Q702">
        <v>0</v>
      </c>
      <c r="R702">
        <v>0</v>
      </c>
      <c r="S702">
        <v>0.0598730874839387</v>
      </c>
      <c r="T702">
        <v>0</v>
      </c>
      <c r="U702">
        <v>0</v>
      </c>
      <c r="V702">
        <v>0</v>
      </c>
      <c r="W702" t="s">
        <v>152</v>
      </c>
      <c r="X702" t="s">
        <v>310</v>
      </c>
      <c r="Y702" t="s">
        <v>154</v>
      </c>
      <c r="Z702" t="s">
        <v>155</v>
      </c>
      <c r="AA702" t="s">
        <v>156</v>
      </c>
      <c r="AB702" t="s">
        <v>157</v>
      </c>
      <c r="AC702" t="s">
        <v>311</v>
      </c>
      <c r="AD702" t="s">
        <v>159</v>
      </c>
      <c r="AE702" t="s">
        <v>160</v>
      </c>
      <c r="AF702" t="s">
        <v>162</v>
      </c>
      <c r="AG702" t="s">
        <v>163</v>
      </c>
      <c r="AH702" t="s">
        <v>164</v>
      </c>
      <c r="AI702" t="s">
        <v>312</v>
      </c>
      <c r="AJ702" t="s">
        <v>165</v>
      </c>
      <c r="AK702" t="s">
        <v>166</v>
      </c>
      <c r="AL702" t="s">
        <v>167</v>
      </c>
      <c r="AM702" t="s">
        <v>168</v>
      </c>
      <c r="AN702" t="s">
        <v>169</v>
      </c>
      <c r="AO702" t="s">
        <v>170</v>
      </c>
      <c r="AP702">
        <v>0</v>
      </c>
      <c r="AQ702">
        <v>0</v>
      </c>
      <c r="AR702">
        <v>0</v>
      </c>
      <c r="AS702">
        <v>0</v>
      </c>
      <c r="AT702">
        <v>0</v>
      </c>
      <c r="AU702">
        <v>0</v>
      </c>
      <c r="AV702">
        <v>0</v>
      </c>
      <c r="AW702">
        <v>0</v>
      </c>
      <c r="AX702">
        <v>0.30663943415815781</v>
      </c>
      <c r="AY702">
        <v>0</v>
      </c>
      <c r="AZ702">
        <v>0</v>
      </c>
      <c r="BA702">
        <v>0</v>
      </c>
      <c r="BB702">
        <v>0</v>
      </c>
      <c r="BC702">
        <v>0</v>
      </c>
      <c r="BD702">
        <v>0</v>
      </c>
      <c r="BE702">
        <v>0</v>
      </c>
      <c r="BF702">
        <v>0</v>
      </c>
      <c r="BG702">
        <v>0</v>
      </c>
      <c r="BH702">
        <v>0</v>
      </c>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row>
    <row r="703">
      <c r="A703" t="s">
        <v>405</v>
      </c>
      <c r="B703">
        <v>2014</v>
      </c>
      <c r="C703" t="s">
        <v>415</v>
      </c>
      <c r="D703">
        <v>161</v>
      </c>
      <c r="E703" t="s">
        <v>18</v>
      </c>
      <c r="F703" t="s">
        <v>14</v>
      </c>
      <c r="G703" t="s">
        <v>214</v>
      </c>
      <c r="H703">
        <v>2727.4861419999979</v>
      </c>
      <c r="I703">
        <v>5010.2879719999964</v>
      </c>
      <c r="J703">
        <v>8129.3121589999964</v>
      </c>
      <c r="K703">
        <v>11729.256999999991</v>
      </c>
      <c r="L703">
        <v>14311.35106700002</v>
      </c>
      <c r="M703">
        <v>1648.4195099999999</v>
      </c>
      <c r="N703">
        <v>2186.6347959999998</v>
      </c>
      <c r="O703">
        <v>2299.7310310000012</v>
      </c>
      <c r="P703">
        <v>2335.9710479999981</v>
      </c>
      <c r="Q703">
        <v>2326.920556999999</v>
      </c>
      <c r="R703">
        <v>2182.1552549999979</v>
      </c>
      <c r="S703">
        <v>3619.9082369999992</v>
      </c>
      <c r="T703">
        <v>5898.578375000001</v>
      </c>
      <c r="U703">
        <v>8372.7291449999902</v>
      </c>
      <c r="V703">
        <v>11036.64638599998</v>
      </c>
      <c r="W703" t="s">
        <v>152</v>
      </c>
      <c r="X703" t="s">
        <v>310</v>
      </c>
      <c r="Y703" t="s">
        <v>154</v>
      </c>
      <c r="Z703" t="s">
        <v>155</v>
      </c>
      <c r="AA703" t="s">
        <v>156</v>
      </c>
      <c r="AB703" t="s">
        <v>157</v>
      </c>
      <c r="AC703" t="s">
        <v>311</v>
      </c>
      <c r="AD703" t="s">
        <v>159</v>
      </c>
      <c r="AE703" t="s">
        <v>160</v>
      </c>
      <c r="AF703" t="s">
        <v>162</v>
      </c>
      <c r="AG703" t="s">
        <v>163</v>
      </c>
      <c r="AH703" t="s">
        <v>164</v>
      </c>
      <c r="AI703" t="s">
        <v>312</v>
      </c>
      <c r="AJ703" t="s">
        <v>165</v>
      </c>
      <c r="AK703" t="s">
        <v>166</v>
      </c>
      <c r="AL703" t="s">
        <v>167</v>
      </c>
      <c r="AM703" t="s">
        <v>168</v>
      </c>
      <c r="AN703" t="s">
        <v>169</v>
      </c>
      <c r="AO703" t="s">
        <v>170</v>
      </c>
      <c r="AP703">
        <v>2121.4327850000009</v>
      </c>
      <c r="AQ703">
        <v>4229.0358760000008</v>
      </c>
      <c r="AR703">
        <v>4510.6961809999957</v>
      </c>
      <c r="AS703">
        <v>1164.3505250000001</v>
      </c>
      <c r="AT703">
        <v>2019.365640999999</v>
      </c>
      <c r="AU703">
        <v>1969.5986019999989</v>
      </c>
      <c r="AV703">
        <v>1477.3146149999991</v>
      </c>
      <c r="AW703">
        <v>3697.810366000002</v>
      </c>
      <c r="AX703">
        <v>720.27093199999956</v>
      </c>
      <c r="AY703">
        <v>533.60376699999972</v>
      </c>
      <c r="AZ703">
        <v>484.92499999999939</v>
      </c>
      <c r="BA703">
        <v>6610.1113920000053</v>
      </c>
      <c r="BB703">
        <v>1119.3350689999991</v>
      </c>
      <c r="BC703">
        <v>552.69591600000024</v>
      </c>
      <c r="BD703">
        <v>2894.1374519999958</v>
      </c>
      <c r="BE703">
        <v>1254.151582000002</v>
      </c>
      <c r="BF703">
        <v>2268.5735920000002</v>
      </c>
      <c r="BG703">
        <v>1615.85969</v>
      </c>
      <c r="BH703">
        <v>2664.425357000001</v>
      </c>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row>
    <row r="704">
      <c r="A704" t="s">
        <v>405</v>
      </c>
      <c r="B704">
        <v>2014</v>
      </c>
      <c r="C704" t="s">
        <v>415</v>
      </c>
      <c r="D704">
        <v>162</v>
      </c>
      <c r="E704" t="s">
        <v>18</v>
      </c>
      <c r="F704" t="s">
        <v>51</v>
      </c>
      <c r="G704" t="s">
        <v>214</v>
      </c>
      <c r="H704">
        <v>12039.730965999999</v>
      </c>
      <c r="I704">
        <v>9762.7215550000165</v>
      </c>
      <c r="J704">
        <v>6638.7623409999997</v>
      </c>
      <c r="K704">
        <v>3040.312217000002</v>
      </c>
      <c r="L704">
        <v>459.63441000000012</v>
      </c>
      <c r="M704">
        <v>684.56230699999969</v>
      </c>
      <c r="N704">
        <v>146.84728299999989</v>
      </c>
      <c r="O704">
        <v>33.241622</v>
      </c>
      <c r="P704">
        <v>0.94103199999999998</v>
      </c>
      <c r="Q704">
        <v>2.07084</v>
      </c>
      <c r="R704">
        <v>10255.620361999991</v>
      </c>
      <c r="S704">
        <v>8815.595975000002</v>
      </c>
      <c r="T704">
        <v>6540.4966640000057</v>
      </c>
      <c r="U704">
        <v>4061.449089000002</v>
      </c>
      <c r="V704">
        <v>1400.3363149999991</v>
      </c>
      <c r="W704" t="s">
        <v>152</v>
      </c>
      <c r="X704" t="s">
        <v>310</v>
      </c>
      <c r="Y704" t="s">
        <v>154</v>
      </c>
      <c r="Z704" t="s">
        <v>155</v>
      </c>
      <c r="AA704" t="s">
        <v>156</v>
      </c>
      <c r="AB704" t="s">
        <v>157</v>
      </c>
      <c r="AC704" t="s">
        <v>311</v>
      </c>
      <c r="AD704" t="s">
        <v>159</v>
      </c>
      <c r="AE704" t="s">
        <v>160</v>
      </c>
      <c r="AF704" t="s">
        <v>162</v>
      </c>
      <c r="AG704" t="s">
        <v>163</v>
      </c>
      <c r="AH704" t="s">
        <v>164</v>
      </c>
      <c r="AI704" t="s">
        <v>312</v>
      </c>
      <c r="AJ704" t="s">
        <v>165</v>
      </c>
      <c r="AK704" t="s">
        <v>166</v>
      </c>
      <c r="AL704" t="s">
        <v>167</v>
      </c>
      <c r="AM704" t="s">
        <v>168</v>
      </c>
      <c r="AN704" t="s">
        <v>169</v>
      </c>
      <c r="AO704" t="s">
        <v>170</v>
      </c>
      <c r="AP704">
        <v>1048.510718</v>
      </c>
      <c r="AQ704">
        <v>1516.4750769999989</v>
      </c>
      <c r="AR704">
        <v>5103.9048370000073</v>
      </c>
      <c r="AS704">
        <v>1447.7459359999989</v>
      </c>
      <c r="AT704">
        <v>2665.0535920000011</v>
      </c>
      <c r="AU704">
        <v>1690.354681</v>
      </c>
      <c r="AV704">
        <v>1766.0586310000001</v>
      </c>
      <c r="AW704">
        <v>2021.2599339999999</v>
      </c>
      <c r="AX704">
        <v>1491.360544999998</v>
      </c>
      <c r="AY704">
        <v>1037.339817</v>
      </c>
      <c r="AZ704">
        <v>718.94769000000031</v>
      </c>
      <c r="BA704">
        <v>318.79839900000002</v>
      </c>
      <c r="BB704">
        <v>508.04904399999998</v>
      </c>
      <c r="BC704">
        <v>1267.051951999998</v>
      </c>
      <c r="BD704">
        <v>2121.0162240000009</v>
      </c>
      <c r="BE704">
        <v>1590.615638</v>
      </c>
      <c r="BF704">
        <v>2577.2679789999979</v>
      </c>
      <c r="BG704">
        <v>1136.960922</v>
      </c>
      <c r="BH704">
        <v>1914.3898730000001</v>
      </c>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row>
    <row r="705">
      <c r="A705" t="s">
        <v>405</v>
      </c>
      <c r="B705">
        <v>2014</v>
      </c>
      <c r="C705" t="s">
        <v>415</v>
      </c>
      <c r="D705">
        <v>163</v>
      </c>
      <c r="E705" t="s">
        <v>50</v>
      </c>
      <c r="F705" t="s">
        <v>15</v>
      </c>
      <c r="G705" t="s">
        <v>214</v>
      </c>
      <c r="H705">
        <v>2024.1857210000001</v>
      </c>
      <c r="I705">
        <v>3758.1374089999981</v>
      </c>
      <c r="J705">
        <v>6597.2010940000018</v>
      </c>
      <c r="K705">
        <v>9833.794380000003</v>
      </c>
      <c r="L705">
        <v>13374.85231600002</v>
      </c>
      <c r="M705">
        <v>1252.335073000002</v>
      </c>
      <c r="N705">
        <v>1963.5626950000001</v>
      </c>
      <c r="O705">
        <v>2144.9973209999998</v>
      </c>
      <c r="P705">
        <v>2276.5445109999991</v>
      </c>
      <c r="Q705">
        <v>2296.8601479999988</v>
      </c>
      <c r="R705">
        <v>1646.918357</v>
      </c>
      <c r="S705">
        <v>2735.919269999999</v>
      </c>
      <c r="T705">
        <v>4737.8685659999983</v>
      </c>
      <c r="U705">
        <v>6822.7671210000008</v>
      </c>
      <c r="V705">
        <v>9710.3978580000021</v>
      </c>
      <c r="W705" t="s">
        <v>152</v>
      </c>
      <c r="X705" t="s">
        <v>310</v>
      </c>
      <c r="Y705" t="s">
        <v>154</v>
      </c>
      <c r="Z705" t="s">
        <v>155</v>
      </c>
      <c r="AA705" t="s">
        <v>156</v>
      </c>
      <c r="AB705" t="s">
        <v>157</v>
      </c>
      <c r="AC705" t="s">
        <v>311</v>
      </c>
      <c r="AD705" t="s">
        <v>159</v>
      </c>
      <c r="AE705" t="s">
        <v>160</v>
      </c>
      <c r="AF705" t="s">
        <v>162</v>
      </c>
      <c r="AG705" t="s">
        <v>163</v>
      </c>
      <c r="AH705" t="s">
        <v>164</v>
      </c>
      <c r="AI705" t="s">
        <v>312</v>
      </c>
      <c r="AJ705" t="s">
        <v>165</v>
      </c>
      <c r="AK705" t="s">
        <v>166</v>
      </c>
      <c r="AL705" t="s">
        <v>167</v>
      </c>
      <c r="AM705" t="s">
        <v>168</v>
      </c>
      <c r="AN705" t="s">
        <v>169</v>
      </c>
      <c r="AO705" t="s">
        <v>170</v>
      </c>
      <c r="AP705">
        <v>1836.655521000002</v>
      </c>
      <c r="AQ705">
        <v>3342.2075600000021</v>
      </c>
      <c r="AR705">
        <v>3633.6807869999998</v>
      </c>
      <c r="AS705">
        <v>994.31051499999899</v>
      </c>
      <c r="AT705">
        <v>1759.162165</v>
      </c>
      <c r="AU705">
        <v>1499.2051330000011</v>
      </c>
      <c r="AV705">
        <v>1326.139447999999</v>
      </c>
      <c r="AW705">
        <v>2974.0622560000002</v>
      </c>
      <c r="AX705">
        <v>573.31776699999989</v>
      </c>
      <c r="AY705">
        <v>484.89756499999999</v>
      </c>
      <c r="AZ705">
        <v>418.26946399999957</v>
      </c>
      <c r="BA705">
        <v>6043.6624650000067</v>
      </c>
      <c r="BB705">
        <v>1049.651067999999</v>
      </c>
      <c r="BC705">
        <v>449.63809800000013</v>
      </c>
      <c r="BD705">
        <v>2612.501087000001</v>
      </c>
      <c r="BE705">
        <v>1137.961007000001</v>
      </c>
      <c r="BF705">
        <v>1873.3746749999989</v>
      </c>
      <c r="BG705">
        <v>1303.0847150000011</v>
      </c>
      <c r="BH705">
        <v>2276.3896239999999</v>
      </c>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row>
    <row r="706">
      <c r="A706" t="s">
        <v>405</v>
      </c>
      <c r="B706">
        <v>2014</v>
      </c>
      <c r="C706" t="s">
        <v>415</v>
      </c>
      <c r="D706">
        <v>164</v>
      </c>
      <c r="E706" t="s">
        <v>50</v>
      </c>
      <c r="F706" t="s">
        <v>16</v>
      </c>
      <c r="G706" t="s">
        <v>214</v>
      </c>
      <c r="H706">
        <v>703.30042100000014</v>
      </c>
      <c r="I706">
        <v>1252.1505630000011</v>
      </c>
      <c r="J706">
        <v>1532.1110650000001</v>
      </c>
      <c r="K706">
        <v>1895.46262</v>
      </c>
      <c r="L706">
        <v>936.49875100000042</v>
      </c>
      <c r="M706">
        <v>396.08443699999998</v>
      </c>
      <c r="N706">
        <v>223.07210099999989</v>
      </c>
      <c r="O706">
        <v>154.73370999999989</v>
      </c>
      <c r="P706">
        <v>59.426536999999989</v>
      </c>
      <c r="Q706">
        <v>30.060409</v>
      </c>
      <c r="R706">
        <v>535.23689799999988</v>
      </c>
      <c r="S706">
        <v>883.98896700000023</v>
      </c>
      <c r="T706">
        <v>1160.709809</v>
      </c>
      <c r="U706">
        <v>1549.962023999999</v>
      </c>
      <c r="V706">
        <v>1326.2485280000001</v>
      </c>
      <c r="W706" t="s">
        <v>152</v>
      </c>
      <c r="X706" t="s">
        <v>310</v>
      </c>
      <c r="Y706" t="s">
        <v>154</v>
      </c>
      <c r="Z706" t="s">
        <v>155</v>
      </c>
      <c r="AA706" t="s">
        <v>156</v>
      </c>
      <c r="AB706" t="s">
        <v>157</v>
      </c>
      <c r="AC706" t="s">
        <v>311</v>
      </c>
      <c r="AD706" t="s">
        <v>159</v>
      </c>
      <c r="AE706" t="s">
        <v>160</v>
      </c>
      <c r="AF706" t="s">
        <v>162</v>
      </c>
      <c r="AG706" t="s">
        <v>163</v>
      </c>
      <c r="AH706" t="s">
        <v>164</v>
      </c>
      <c r="AI706" t="s">
        <v>312</v>
      </c>
      <c r="AJ706" t="s">
        <v>165</v>
      </c>
      <c r="AK706" t="s">
        <v>166</v>
      </c>
      <c r="AL706" t="s">
        <v>167</v>
      </c>
      <c r="AM706" t="s">
        <v>168</v>
      </c>
      <c r="AN706" t="s">
        <v>169</v>
      </c>
      <c r="AO706" t="s">
        <v>170</v>
      </c>
      <c r="AP706">
        <v>284.77726399999978</v>
      </c>
      <c r="AQ706">
        <v>886.82831600000043</v>
      </c>
      <c r="AR706">
        <v>877.0153939999999</v>
      </c>
      <c r="AS706">
        <v>170.04001</v>
      </c>
      <c r="AT706">
        <v>260.20347600000002</v>
      </c>
      <c r="AU706">
        <v>470.39346899999998</v>
      </c>
      <c r="AV706">
        <v>151.17516699999999</v>
      </c>
      <c r="AW706">
        <v>723.74811000000011</v>
      </c>
      <c r="AX706">
        <v>146.95316500000001</v>
      </c>
      <c r="AY706">
        <v>48.706201999999998</v>
      </c>
      <c r="AZ706">
        <v>66.655535999999984</v>
      </c>
      <c r="BA706">
        <v>566.44892699999991</v>
      </c>
      <c r="BB706">
        <v>69.684001000000023</v>
      </c>
      <c r="BC706">
        <v>103.057818</v>
      </c>
      <c r="BD706">
        <v>281.63636500000013</v>
      </c>
      <c r="BE706">
        <v>116.190575</v>
      </c>
      <c r="BF706">
        <v>395.19891699999999</v>
      </c>
      <c r="BG706">
        <v>312.77497499999998</v>
      </c>
      <c r="BH706">
        <v>388.03573300000011</v>
      </c>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row>
    <row r="707">
      <c r="A707" t="s">
        <v>405</v>
      </c>
      <c r="B707">
        <v>2014</v>
      </c>
      <c r="C707" t="s">
        <v>415</v>
      </c>
      <c r="D707">
        <v>165</v>
      </c>
      <c r="E707" t="s">
        <v>50</v>
      </c>
      <c r="F707" t="s">
        <v>171</v>
      </c>
      <c r="G707" t="s">
        <v>214</v>
      </c>
      <c r="H707">
        <v>164.11592999999999</v>
      </c>
      <c r="I707">
        <v>137.878466</v>
      </c>
      <c r="J707">
        <v>138.547495</v>
      </c>
      <c r="K707">
        <v>86.867252999999991</v>
      </c>
      <c r="L707">
        <v>90.565710999999993</v>
      </c>
      <c r="M707">
        <v>51.051428000000001</v>
      </c>
      <c r="N707">
        <v>59.899268999999997</v>
      </c>
      <c r="O707">
        <v>26.072492</v>
      </c>
      <c r="P707">
        <v>0</v>
      </c>
      <c r="Q707">
        <v>2.07084</v>
      </c>
      <c r="R707">
        <v>143.53278599999999</v>
      </c>
      <c r="S707">
        <v>126.061938</v>
      </c>
      <c r="T707">
        <v>63.729799999999997</v>
      </c>
      <c r="U707">
        <v>96.88695199999998</v>
      </c>
      <c r="V707">
        <v>48.669350000000009</v>
      </c>
      <c r="W707" t="s">
        <v>152</v>
      </c>
      <c r="X707" t="s">
        <v>310</v>
      </c>
      <c r="Y707" t="s">
        <v>154</v>
      </c>
      <c r="Z707" t="s">
        <v>155</v>
      </c>
      <c r="AA707" t="s">
        <v>156</v>
      </c>
      <c r="AB707" t="s">
        <v>157</v>
      </c>
      <c r="AC707" t="s">
        <v>311</v>
      </c>
      <c r="AD707" t="s">
        <v>159</v>
      </c>
      <c r="AE707" t="s">
        <v>160</v>
      </c>
      <c r="AF707" t="s">
        <v>162</v>
      </c>
      <c r="AG707" t="s">
        <v>163</v>
      </c>
      <c r="AH707" t="s">
        <v>164</v>
      </c>
      <c r="AI707" t="s">
        <v>312</v>
      </c>
      <c r="AJ707" t="s">
        <v>165</v>
      </c>
      <c r="AK707" t="s">
        <v>166</v>
      </c>
      <c r="AL707" t="s">
        <v>167</v>
      </c>
      <c r="AM707" t="s">
        <v>168</v>
      </c>
      <c r="AN707" t="s">
        <v>169</v>
      </c>
      <c r="AO707" t="s">
        <v>170</v>
      </c>
      <c r="AP707">
        <v>0</v>
      </c>
      <c r="AQ707">
        <v>15.5122</v>
      </c>
      <c r="AR707">
        <v>35.179417000000001</v>
      </c>
      <c r="AS707">
        <v>5.6650600000000004</v>
      </c>
      <c r="AT707">
        <v>2.4899339999999999</v>
      </c>
      <c r="AU707">
        <v>0.38594600000000001</v>
      </c>
      <c r="AV707">
        <v>56.635091999999993</v>
      </c>
      <c r="AW707">
        <v>9.4850349999999999</v>
      </c>
      <c r="AX707">
        <v>11.150976</v>
      </c>
      <c r="AY707">
        <v>1.623923</v>
      </c>
      <c r="AZ707">
        <v>0</v>
      </c>
      <c r="BA707">
        <v>24.575612</v>
      </c>
      <c r="BB707">
        <v>145.32139599999999</v>
      </c>
      <c r="BC707">
        <v>7.7745310000000014</v>
      </c>
      <c r="BD707">
        <v>53.965982999999987</v>
      </c>
      <c r="BE707">
        <v>81.253219999999999</v>
      </c>
      <c r="BF707">
        <v>51.581675999999987</v>
      </c>
      <c r="BG707">
        <v>81.555589999999995</v>
      </c>
      <c r="BH707">
        <v>33.819263999999997</v>
      </c>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row>
    <row r="708">
      <c r="A708" t="s">
        <v>405</v>
      </c>
      <c r="B708">
        <v>2014</v>
      </c>
      <c r="C708" t="s">
        <v>415</v>
      </c>
      <c r="D708">
        <v>166</v>
      </c>
      <c r="E708" t="s">
        <v>50</v>
      </c>
      <c r="F708" t="s">
        <v>19</v>
      </c>
      <c r="G708" t="s">
        <v>214</v>
      </c>
      <c r="H708">
        <v>11875.61503599999</v>
      </c>
      <c r="I708">
        <v>9624.8430890000163</v>
      </c>
      <c r="J708">
        <v>6500.2148459999999</v>
      </c>
      <c r="K708">
        <v>2953.4449640000012</v>
      </c>
      <c r="L708">
        <v>369.06869900000009</v>
      </c>
      <c r="M708">
        <v>633.51087900000005</v>
      </c>
      <c r="N708">
        <v>86.948013999999972</v>
      </c>
      <c r="O708">
        <v>7.1691299999999991</v>
      </c>
      <c r="P708">
        <v>0.94103199999999998</v>
      </c>
      <c r="Q708">
        <v>0</v>
      </c>
      <c r="R708">
        <v>10112.087575999991</v>
      </c>
      <c r="S708">
        <v>8689.5340370000031</v>
      </c>
      <c r="T708">
        <v>6476.7668640000056</v>
      </c>
      <c r="U708">
        <v>3964.5621370000008</v>
      </c>
      <c r="V708">
        <v>1351.666964999999</v>
      </c>
      <c r="W708" t="s">
        <v>152</v>
      </c>
      <c r="X708" t="s">
        <v>310</v>
      </c>
      <c r="Y708" t="s">
        <v>154</v>
      </c>
      <c r="Z708" t="s">
        <v>155</v>
      </c>
      <c r="AA708" t="s">
        <v>156</v>
      </c>
      <c r="AB708" t="s">
        <v>157</v>
      </c>
      <c r="AC708" t="s">
        <v>311</v>
      </c>
      <c r="AD708" t="s">
        <v>159</v>
      </c>
      <c r="AE708" t="s">
        <v>160</v>
      </c>
      <c r="AF708" t="s">
        <v>162</v>
      </c>
      <c r="AG708" t="s">
        <v>163</v>
      </c>
      <c r="AH708" t="s">
        <v>164</v>
      </c>
      <c r="AI708" t="s">
        <v>312</v>
      </c>
      <c r="AJ708" t="s">
        <v>165</v>
      </c>
      <c r="AK708" t="s">
        <v>166</v>
      </c>
      <c r="AL708" t="s">
        <v>167</v>
      </c>
      <c r="AM708" t="s">
        <v>168</v>
      </c>
      <c r="AN708" t="s">
        <v>169</v>
      </c>
      <c r="AO708" t="s">
        <v>170</v>
      </c>
      <c r="AP708">
        <v>1048.510718</v>
      </c>
      <c r="AQ708">
        <v>1500.962876999999</v>
      </c>
      <c r="AR708">
        <v>5068.725420000007</v>
      </c>
      <c r="AS708">
        <v>1442.080876</v>
      </c>
      <c r="AT708">
        <v>2662.5636580000009</v>
      </c>
      <c r="AU708">
        <v>1689.9687349999999</v>
      </c>
      <c r="AV708">
        <v>1709.4235389999999</v>
      </c>
      <c r="AW708">
        <v>2011.774899</v>
      </c>
      <c r="AX708">
        <v>1480.2095689999981</v>
      </c>
      <c r="AY708">
        <v>1035.7158939999999</v>
      </c>
      <c r="AZ708">
        <v>718.94769000000031</v>
      </c>
      <c r="BA708">
        <v>294.22278699999998</v>
      </c>
      <c r="BB708">
        <v>362.72764799999987</v>
      </c>
      <c r="BC708">
        <v>1259.277420999998</v>
      </c>
      <c r="BD708">
        <v>2067.0502410000008</v>
      </c>
      <c r="BE708">
        <v>1509.362417999999</v>
      </c>
      <c r="BF708">
        <v>2525.6863029999981</v>
      </c>
      <c r="BG708">
        <v>1055.405332</v>
      </c>
      <c r="BH708">
        <v>1880.5706090000001</v>
      </c>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row>
    <row r="709">
      <c r="A709" t="s">
        <v>405</v>
      </c>
      <c r="B709">
        <v>2014</v>
      </c>
      <c r="C709" t="s">
        <v>415</v>
      </c>
      <c r="D709">
        <v>167</v>
      </c>
      <c r="E709" t="s">
        <v>62</v>
      </c>
      <c r="F709" t="s">
        <v>194</v>
      </c>
      <c r="G709" t="s">
        <v>214</v>
      </c>
      <c r="H709">
        <v>14.700759</v>
      </c>
      <c r="I709">
        <v>144.10443799999999</v>
      </c>
      <c r="J709">
        <v>185.09561600000001</v>
      </c>
      <c r="K709">
        <v>510.40314999999998</v>
      </c>
      <c r="L709">
        <v>4502.7676710000014</v>
      </c>
      <c r="M709">
        <v>242.941135</v>
      </c>
      <c r="N709">
        <v>540.66125799999998</v>
      </c>
      <c r="O709">
        <v>904.03922900000009</v>
      </c>
      <c r="P709">
        <v>1349.745071000001</v>
      </c>
      <c r="Q709">
        <v>1723.5301509999999</v>
      </c>
      <c r="R709">
        <v>14.700759</v>
      </c>
      <c r="S709">
        <v>102.89152900000001</v>
      </c>
      <c r="T709">
        <v>60.658166000000008</v>
      </c>
      <c r="U709">
        <v>119.043674</v>
      </c>
      <c r="V709">
        <v>298.86066199999988</v>
      </c>
      <c r="W709" t="s">
        <v>152</v>
      </c>
      <c r="X709" t="s">
        <v>310</v>
      </c>
      <c r="Y709" t="s">
        <v>154</v>
      </c>
      <c r="Z709" t="s">
        <v>155</v>
      </c>
      <c r="AA709" t="s">
        <v>156</v>
      </c>
      <c r="AB709" t="s">
        <v>157</v>
      </c>
      <c r="AC709" t="s">
        <v>311</v>
      </c>
      <c r="AD709" t="s">
        <v>159</v>
      </c>
      <c r="AE709" t="s">
        <v>160</v>
      </c>
      <c r="AF709" t="s">
        <v>162</v>
      </c>
      <c r="AG709" t="s">
        <v>163</v>
      </c>
      <c r="AH709" t="s">
        <v>164</v>
      </c>
      <c r="AI709" t="s">
        <v>312</v>
      </c>
      <c r="AJ709" t="s">
        <v>165</v>
      </c>
      <c r="AK709" t="s">
        <v>166</v>
      </c>
      <c r="AL709" t="s">
        <v>167</v>
      </c>
      <c r="AM709" t="s">
        <v>168</v>
      </c>
      <c r="AN709" t="s">
        <v>169</v>
      </c>
      <c r="AO709" t="s">
        <v>170</v>
      </c>
      <c r="AP709">
        <v>257.81260600000007</v>
      </c>
      <c r="AQ709">
        <v>166.05341999999999</v>
      </c>
      <c r="AR709">
        <v>218.90464</v>
      </c>
      <c r="AS709">
        <v>12.947646000000001</v>
      </c>
      <c r="AT709">
        <v>36.307945999999987</v>
      </c>
      <c r="AU709">
        <v>12.447160999999999</v>
      </c>
      <c r="AV709">
        <v>69.968192999999999</v>
      </c>
      <c r="AW709">
        <v>195.45065</v>
      </c>
      <c r="AX709">
        <v>4.2484479999999998</v>
      </c>
      <c r="AY709">
        <v>0</v>
      </c>
      <c r="AZ709">
        <v>3.2641439999999999</v>
      </c>
      <c r="BA709">
        <v>3993.0976339999979</v>
      </c>
      <c r="BB709">
        <v>61.680596000000001</v>
      </c>
      <c r="BC709">
        <v>18.014379999999989</v>
      </c>
      <c r="BD709">
        <v>10.059946</v>
      </c>
      <c r="BE709">
        <v>28.565483</v>
      </c>
      <c r="BF709">
        <v>196.6518879999999</v>
      </c>
      <c r="BG709">
        <v>63.630353000000021</v>
      </c>
      <c r="BH709">
        <v>7.9664999999999999</v>
      </c>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row>
    <row r="710">
      <c r="A710" t="s">
        <v>405</v>
      </c>
      <c r="B710">
        <v>2014</v>
      </c>
      <c r="C710" t="s">
        <v>415</v>
      </c>
      <c r="D710">
        <v>168</v>
      </c>
      <c r="E710" t="s">
        <v>62</v>
      </c>
      <c r="F710" t="s">
        <v>195</v>
      </c>
      <c r="G710" t="s">
        <v>214</v>
      </c>
      <c r="H710">
        <v>2473.7998399999979</v>
      </c>
      <c r="I710">
        <v>4564.8529189999917</v>
      </c>
      <c r="J710">
        <v>7558.337066999994</v>
      </c>
      <c r="K710">
        <v>10890.587649999999</v>
      </c>
      <c r="L710">
        <v>9691.1993409999959</v>
      </c>
      <c r="M710">
        <v>1373.7916530000009</v>
      </c>
      <c r="N710">
        <v>1622.6598200000001</v>
      </c>
      <c r="O710">
        <v>1391.180162000001</v>
      </c>
      <c r="P710">
        <v>968.80716199999858</v>
      </c>
      <c r="Q710">
        <v>593.36281399999962</v>
      </c>
      <c r="R710">
        <v>1982.7696080000001</v>
      </c>
      <c r="S710">
        <v>3271.9410839999991</v>
      </c>
      <c r="T710">
        <v>5480.1838510000016</v>
      </c>
      <c r="U710">
        <v>7973.4345219999941</v>
      </c>
      <c r="V710">
        <v>10520.64614099999</v>
      </c>
      <c r="W710" t="s">
        <v>152</v>
      </c>
      <c r="X710" t="s">
        <v>310</v>
      </c>
      <c r="Y710" t="s">
        <v>154</v>
      </c>
      <c r="Z710" t="s">
        <v>155</v>
      </c>
      <c r="AA710" t="s">
        <v>156</v>
      </c>
      <c r="AB710" t="s">
        <v>157</v>
      </c>
      <c r="AC710" t="s">
        <v>311</v>
      </c>
      <c r="AD710" t="s">
        <v>159</v>
      </c>
      <c r="AE710" t="s">
        <v>160</v>
      </c>
      <c r="AF710" t="s">
        <v>162</v>
      </c>
      <c r="AG710" t="s">
        <v>163</v>
      </c>
      <c r="AH710" t="s">
        <v>164</v>
      </c>
      <c r="AI710" t="s">
        <v>312</v>
      </c>
      <c r="AJ710" t="s">
        <v>165</v>
      </c>
      <c r="AK710" t="s">
        <v>166</v>
      </c>
      <c r="AL710" t="s">
        <v>167</v>
      </c>
      <c r="AM710" t="s">
        <v>168</v>
      </c>
      <c r="AN710" t="s">
        <v>169</v>
      </c>
      <c r="AO710" t="s">
        <v>170</v>
      </c>
      <c r="AP710">
        <v>1833.769471000001</v>
      </c>
      <c r="AQ710">
        <v>4041.9567920000031</v>
      </c>
      <c r="AR710">
        <v>4083.11517</v>
      </c>
      <c r="AS710">
        <v>1127.0559079999989</v>
      </c>
      <c r="AT710">
        <v>1939.176457999999</v>
      </c>
      <c r="AU710">
        <v>1773.0556029999991</v>
      </c>
      <c r="AV710">
        <v>1319.7813020000001</v>
      </c>
      <c r="AW710">
        <v>3466.1479169999998</v>
      </c>
      <c r="AX710">
        <v>695.3349169999999</v>
      </c>
      <c r="AY710">
        <v>454.12144099999989</v>
      </c>
      <c r="AZ710">
        <v>472.3508259999993</v>
      </c>
      <c r="BA710">
        <v>2602.0983559999968</v>
      </c>
      <c r="BB710">
        <v>1018.837891999999</v>
      </c>
      <c r="BC710">
        <v>520.39038600000003</v>
      </c>
      <c r="BD710">
        <v>2715.1030009999999</v>
      </c>
      <c r="BE710">
        <v>1188.1915640000011</v>
      </c>
      <c r="BF710">
        <v>2035.5255619999989</v>
      </c>
      <c r="BG710">
        <v>1241.8155819999999</v>
      </c>
      <c r="BH710">
        <v>2650.9486689999999</v>
      </c>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row>
    <row r="711">
      <c r="A711" t="s">
        <v>405</v>
      </c>
      <c r="B711">
        <v>2014</v>
      </c>
      <c r="C711" t="s">
        <v>415</v>
      </c>
      <c r="D711">
        <v>169</v>
      </c>
      <c r="E711" t="s">
        <v>62</v>
      </c>
      <c r="F711" t="s">
        <v>196</v>
      </c>
      <c r="G711" t="s">
        <v>214</v>
      </c>
      <c r="H711">
        <v>89.164362999999994</v>
      </c>
      <c r="I711">
        <v>189.56629199999989</v>
      </c>
      <c r="J711">
        <v>195.53347600000001</v>
      </c>
      <c r="K711">
        <v>147.08404400000001</v>
      </c>
      <c r="L711">
        <v>98.814184000000012</v>
      </c>
      <c r="M711">
        <v>18.527381999999999</v>
      </c>
      <c r="N711">
        <v>13.342292</v>
      </c>
      <c r="O711">
        <v>4.5116399999999999</v>
      </c>
      <c r="P711">
        <v>13.589153</v>
      </c>
      <c r="Q711">
        <v>10.027592</v>
      </c>
      <c r="R711">
        <v>65.60019299999999</v>
      </c>
      <c r="S711">
        <v>127.11037</v>
      </c>
      <c r="T711">
        <v>187.711725</v>
      </c>
      <c r="U711">
        <v>140.523776</v>
      </c>
      <c r="V711">
        <v>139.21823599999999</v>
      </c>
      <c r="W711" t="s">
        <v>152</v>
      </c>
      <c r="X711" t="s">
        <v>310</v>
      </c>
      <c r="Y711" t="s">
        <v>154</v>
      </c>
      <c r="Z711" t="s">
        <v>155</v>
      </c>
      <c r="AA711" t="s">
        <v>156</v>
      </c>
      <c r="AB711" t="s">
        <v>157</v>
      </c>
      <c r="AC711" t="s">
        <v>311</v>
      </c>
      <c r="AD711" t="s">
        <v>159</v>
      </c>
      <c r="AE711" t="s">
        <v>160</v>
      </c>
      <c r="AF711" t="s">
        <v>162</v>
      </c>
      <c r="AG711" t="s">
        <v>163</v>
      </c>
      <c r="AH711" t="s">
        <v>164</v>
      </c>
      <c r="AI711" t="s">
        <v>312</v>
      </c>
      <c r="AJ711" t="s">
        <v>165</v>
      </c>
      <c r="AK711" t="s">
        <v>166</v>
      </c>
      <c r="AL711" t="s">
        <v>167</v>
      </c>
      <c r="AM711" t="s">
        <v>168</v>
      </c>
      <c r="AN711" t="s">
        <v>169</v>
      </c>
      <c r="AO711" t="s">
        <v>170</v>
      </c>
      <c r="AP711">
        <v>0</v>
      </c>
      <c r="AQ711">
        <v>13.539211999999999</v>
      </c>
      <c r="AR711">
        <v>24.080583000000001</v>
      </c>
      <c r="AS711">
        <v>22.428065</v>
      </c>
      <c r="AT711">
        <v>9.8804649999999992</v>
      </c>
      <c r="AU711">
        <v>8.0530830000000009</v>
      </c>
      <c r="AV711">
        <v>9.4680839999999993</v>
      </c>
      <c r="AW711">
        <v>23.795511000000001</v>
      </c>
      <c r="AX711">
        <v>10.339407</v>
      </c>
      <c r="AY711">
        <v>64.781910000000011</v>
      </c>
      <c r="AZ711">
        <v>1.8089040000000001</v>
      </c>
      <c r="BA711">
        <v>9.8701340000000002</v>
      </c>
      <c r="BB711">
        <v>12.452584</v>
      </c>
      <c r="BC711">
        <v>2.3517130000000002</v>
      </c>
      <c r="BD711">
        <v>147.69692599999999</v>
      </c>
      <c r="BE711">
        <v>37.394534999999998</v>
      </c>
      <c r="BF711">
        <v>36.396141999999998</v>
      </c>
      <c r="BG711">
        <v>285.82510100000002</v>
      </c>
      <c r="BH711">
        <v>0</v>
      </c>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row>
    <row r="712">
      <c r="A712" t="s">
        <v>405</v>
      </c>
      <c r="B712">
        <v>2014</v>
      </c>
      <c r="C712" t="s">
        <v>415</v>
      </c>
      <c r="D712">
        <v>170</v>
      </c>
      <c r="E712" t="s">
        <v>62</v>
      </c>
      <c r="F712" t="s">
        <v>197</v>
      </c>
      <c r="G712" t="s">
        <v>214</v>
      </c>
      <c r="H712">
        <v>7.7605370000000002</v>
      </c>
      <c r="I712">
        <v>5.3107879999999996</v>
      </c>
      <c r="J712">
        <v>47.931277000000009</v>
      </c>
      <c r="K712">
        <v>59.912542999999999</v>
      </c>
      <c r="L712">
        <v>64.929813999999993</v>
      </c>
      <c r="M712">
        <v>35.896118000000001</v>
      </c>
      <c r="N712">
        <v>49.304496999999998</v>
      </c>
      <c r="O712">
        <v>18.517500999999999</v>
      </c>
      <c r="P712">
        <v>0</v>
      </c>
      <c r="Q712">
        <v>0</v>
      </c>
      <c r="R712">
        <v>6.6851120000000002</v>
      </c>
      <c r="S712">
        <v>3.1691919999999998</v>
      </c>
      <c r="T712">
        <v>12.520973</v>
      </c>
      <c r="U712">
        <v>30.778286999999999</v>
      </c>
      <c r="V712">
        <v>28.973279000000009</v>
      </c>
      <c r="W712" t="s">
        <v>152</v>
      </c>
      <c r="X712" t="s">
        <v>310</v>
      </c>
      <c r="Y712" t="s">
        <v>154</v>
      </c>
      <c r="Z712" t="s">
        <v>155</v>
      </c>
      <c r="AA712" t="s">
        <v>156</v>
      </c>
      <c r="AB712" t="s">
        <v>157</v>
      </c>
      <c r="AC712" t="s">
        <v>311</v>
      </c>
      <c r="AD712" t="s">
        <v>159</v>
      </c>
      <c r="AE712" t="s">
        <v>160</v>
      </c>
      <c r="AF712" t="s">
        <v>162</v>
      </c>
      <c r="AG712" t="s">
        <v>163</v>
      </c>
      <c r="AH712" t="s">
        <v>164</v>
      </c>
      <c r="AI712" t="s">
        <v>312</v>
      </c>
      <c r="AJ712" t="s">
        <v>165</v>
      </c>
      <c r="AK712" t="s">
        <v>166</v>
      </c>
      <c r="AL712" t="s">
        <v>167</v>
      </c>
      <c r="AM712" t="s">
        <v>168</v>
      </c>
      <c r="AN712" t="s">
        <v>169</v>
      </c>
      <c r="AO712" t="s">
        <v>170</v>
      </c>
      <c r="AP712">
        <v>0</v>
      </c>
      <c r="AQ712">
        <v>0</v>
      </c>
      <c r="AR712">
        <v>0</v>
      </c>
      <c r="AS712">
        <v>5.6650600000000004</v>
      </c>
      <c r="AT712">
        <v>0</v>
      </c>
      <c r="AU712">
        <v>0.38594600000000001</v>
      </c>
      <c r="AV712">
        <v>0</v>
      </c>
      <c r="AW712">
        <v>9.4850349999999999</v>
      </c>
      <c r="AX712">
        <v>0</v>
      </c>
      <c r="AY712">
        <v>1.623923</v>
      </c>
      <c r="AZ712">
        <v>0</v>
      </c>
      <c r="BA712">
        <v>24.575612</v>
      </c>
      <c r="BB712">
        <v>100.89615000000001</v>
      </c>
      <c r="BC712">
        <v>3.7101890000000002</v>
      </c>
      <c r="BD712">
        <v>10.673434</v>
      </c>
      <c r="BE712">
        <v>0</v>
      </c>
      <c r="BF712">
        <v>6.4727040000000002</v>
      </c>
      <c r="BG712">
        <v>22.356905999999999</v>
      </c>
      <c r="BH712">
        <v>0</v>
      </c>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row>
    <row r="713">
      <c r="A713" t="s">
        <v>405</v>
      </c>
      <c r="B713">
        <v>2014</v>
      </c>
      <c r="C713" t="s">
        <v>415</v>
      </c>
      <c r="D713">
        <v>171</v>
      </c>
      <c r="E713" t="s">
        <v>62</v>
      </c>
      <c r="F713" t="s">
        <v>198</v>
      </c>
      <c r="G713" t="s">
        <v>214</v>
      </c>
      <c r="H713">
        <v>0</v>
      </c>
      <c r="I713">
        <v>1.570465</v>
      </c>
      <c r="J713">
        <v>0</v>
      </c>
      <c r="K713">
        <v>10.612852</v>
      </c>
      <c r="L713">
        <v>12.762166000000001</v>
      </c>
      <c r="M713">
        <v>0.86033999999999999</v>
      </c>
      <c r="N713">
        <v>7.7858799999999997</v>
      </c>
      <c r="O713">
        <v>0</v>
      </c>
      <c r="P713">
        <v>3.8296619999999999</v>
      </c>
      <c r="Q713">
        <v>0</v>
      </c>
      <c r="R713">
        <v>0</v>
      </c>
      <c r="S713">
        <v>1.570465</v>
      </c>
      <c r="T713">
        <v>0</v>
      </c>
      <c r="U713">
        <v>2.3957999999999999</v>
      </c>
      <c r="V713">
        <v>8.5033360000000009</v>
      </c>
      <c r="W713" t="s">
        <v>152</v>
      </c>
      <c r="X713" t="s">
        <v>310</v>
      </c>
      <c r="Y713" t="s">
        <v>154</v>
      </c>
      <c r="Z713" t="s">
        <v>155</v>
      </c>
      <c r="AA713" t="s">
        <v>156</v>
      </c>
      <c r="AB713" t="s">
        <v>157</v>
      </c>
      <c r="AC713" t="s">
        <v>311</v>
      </c>
      <c r="AD713" t="s">
        <v>159</v>
      </c>
      <c r="AE713" t="s">
        <v>160</v>
      </c>
      <c r="AF713" t="s">
        <v>162</v>
      </c>
      <c r="AG713" t="s">
        <v>163</v>
      </c>
      <c r="AH713" t="s">
        <v>164</v>
      </c>
      <c r="AI713" t="s">
        <v>312</v>
      </c>
      <c r="AJ713" t="s">
        <v>165</v>
      </c>
      <c r="AK713" t="s">
        <v>166</v>
      </c>
      <c r="AL713" t="s">
        <v>167</v>
      </c>
      <c r="AM713" t="s">
        <v>168</v>
      </c>
      <c r="AN713" t="s">
        <v>169</v>
      </c>
      <c r="AO713" t="s">
        <v>170</v>
      </c>
      <c r="AP713">
        <v>0</v>
      </c>
      <c r="AQ713">
        <v>0</v>
      </c>
      <c r="AR713">
        <v>0</v>
      </c>
      <c r="AS713">
        <v>1.36612</v>
      </c>
      <c r="AT713">
        <v>0</v>
      </c>
      <c r="AU713">
        <v>0</v>
      </c>
      <c r="AV713">
        <v>0</v>
      </c>
      <c r="AW713">
        <v>0</v>
      </c>
      <c r="AX713">
        <v>0</v>
      </c>
      <c r="AY713">
        <v>0</v>
      </c>
      <c r="AZ713">
        <v>0</v>
      </c>
      <c r="BA713">
        <v>3.8296619999999999</v>
      </c>
      <c r="BB713">
        <v>19.749701000000002</v>
      </c>
      <c r="BC713">
        <v>0</v>
      </c>
      <c r="BD713">
        <v>0</v>
      </c>
      <c r="BE713">
        <v>0</v>
      </c>
      <c r="BF713">
        <v>0</v>
      </c>
      <c r="BG713">
        <v>0</v>
      </c>
      <c r="BH713">
        <v>0</v>
      </c>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row>
    <row r="714">
      <c r="A714" t="s">
        <v>405</v>
      </c>
      <c r="B714">
        <v>2014</v>
      </c>
      <c r="C714" t="s">
        <v>415</v>
      </c>
      <c r="D714">
        <v>172</v>
      </c>
      <c r="E714" t="s">
        <v>62</v>
      </c>
      <c r="F714" t="s">
        <v>199</v>
      </c>
      <c r="G714" t="s">
        <v>214</v>
      </c>
      <c r="H714">
        <v>15.247719</v>
      </c>
      <c r="I714">
        <v>5.0027100000000004</v>
      </c>
      <c r="J714">
        <v>0</v>
      </c>
      <c r="K714">
        <v>15.589387</v>
      </c>
      <c r="L714">
        <v>0</v>
      </c>
      <c r="M714">
        <v>0</v>
      </c>
      <c r="N714">
        <v>0</v>
      </c>
      <c r="O714">
        <v>0</v>
      </c>
      <c r="P714">
        <v>0</v>
      </c>
      <c r="Q714">
        <v>0</v>
      </c>
      <c r="R714">
        <v>0.79722899999999997</v>
      </c>
      <c r="S714">
        <v>19.453199999999999</v>
      </c>
      <c r="T714">
        <v>0</v>
      </c>
      <c r="U714">
        <v>15.589387</v>
      </c>
      <c r="V714">
        <v>0</v>
      </c>
      <c r="W714" t="s">
        <v>152</v>
      </c>
      <c r="X714" t="s">
        <v>310</v>
      </c>
      <c r="Y714" t="s">
        <v>154</v>
      </c>
      <c r="Z714" t="s">
        <v>155</v>
      </c>
      <c r="AA714" t="s">
        <v>156</v>
      </c>
      <c r="AB714" t="s">
        <v>157</v>
      </c>
      <c r="AC714" t="s">
        <v>311</v>
      </c>
      <c r="AD714" t="s">
        <v>159</v>
      </c>
      <c r="AE714" t="s">
        <v>160</v>
      </c>
      <c r="AF714" t="s">
        <v>162</v>
      </c>
      <c r="AG714" t="s">
        <v>163</v>
      </c>
      <c r="AH714" t="s">
        <v>164</v>
      </c>
      <c r="AI714" t="s">
        <v>312</v>
      </c>
      <c r="AJ714" t="s">
        <v>165</v>
      </c>
      <c r="AK714" t="s">
        <v>166</v>
      </c>
      <c r="AL714" t="s">
        <v>167</v>
      </c>
      <c r="AM714" t="s">
        <v>168</v>
      </c>
      <c r="AN714" t="s">
        <v>169</v>
      </c>
      <c r="AO714" t="s">
        <v>170</v>
      </c>
      <c r="AP714">
        <v>3.126903</v>
      </c>
      <c r="AQ714">
        <v>0</v>
      </c>
      <c r="AR714">
        <v>14.45049</v>
      </c>
      <c r="AS714">
        <v>0</v>
      </c>
      <c r="AT714">
        <v>5.6459799999999998</v>
      </c>
      <c r="AU714">
        <v>0</v>
      </c>
      <c r="AV714">
        <v>10.224755999999999</v>
      </c>
      <c r="AW714">
        <v>0</v>
      </c>
      <c r="AX714">
        <v>0</v>
      </c>
      <c r="AY714">
        <v>2.3916870000000001</v>
      </c>
      <c r="AZ714">
        <v>0</v>
      </c>
      <c r="BA714">
        <v>0</v>
      </c>
      <c r="BB714">
        <v>0</v>
      </c>
      <c r="BC714">
        <v>0</v>
      </c>
      <c r="BD714">
        <v>0</v>
      </c>
      <c r="BE714">
        <v>0</v>
      </c>
      <c r="BF714">
        <v>0</v>
      </c>
      <c r="BG714">
        <v>0</v>
      </c>
      <c r="BH714">
        <v>0</v>
      </c>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row>
    <row r="715">
      <c r="A715" t="s">
        <v>405</v>
      </c>
      <c r="B715">
        <v>2014</v>
      </c>
      <c r="C715" t="s">
        <v>415</v>
      </c>
      <c r="D715">
        <v>173</v>
      </c>
      <c r="E715" t="s">
        <v>62</v>
      </c>
      <c r="F715" t="s">
        <v>200</v>
      </c>
      <c r="G715" t="s">
        <v>214</v>
      </c>
      <c r="H715">
        <v>81.210228000000001</v>
      </c>
      <c r="I715">
        <v>48.49087699999999</v>
      </c>
      <c r="J715">
        <v>135.66034200000001</v>
      </c>
      <c r="K715">
        <v>139.56357800000001</v>
      </c>
      <c r="L715">
        <v>5.8077050000000003</v>
      </c>
      <c r="M715">
        <v>9.729671999999999</v>
      </c>
      <c r="N715">
        <v>1.3051900000000001</v>
      </c>
      <c r="O715">
        <v>0</v>
      </c>
      <c r="P715">
        <v>0</v>
      </c>
      <c r="Q715">
        <v>0</v>
      </c>
      <c r="R715">
        <v>65.707346999999999</v>
      </c>
      <c r="S715">
        <v>45.941014999999993</v>
      </c>
      <c r="T715">
        <v>135.924117</v>
      </c>
      <c r="U715">
        <v>82.707377999999991</v>
      </c>
      <c r="V715">
        <v>69.418010999999993</v>
      </c>
      <c r="W715" t="s">
        <v>152</v>
      </c>
      <c r="X715" t="s">
        <v>310</v>
      </c>
      <c r="Y715" t="s">
        <v>154</v>
      </c>
      <c r="Z715" t="s">
        <v>155</v>
      </c>
      <c r="AA715" t="s">
        <v>156</v>
      </c>
      <c r="AB715" t="s">
        <v>157</v>
      </c>
      <c r="AC715" t="s">
        <v>311</v>
      </c>
      <c r="AD715" t="s">
        <v>159</v>
      </c>
      <c r="AE715" t="s">
        <v>160</v>
      </c>
      <c r="AF715" t="s">
        <v>162</v>
      </c>
      <c r="AG715" t="s">
        <v>163</v>
      </c>
      <c r="AH715" t="s">
        <v>164</v>
      </c>
      <c r="AI715" t="s">
        <v>312</v>
      </c>
      <c r="AJ715" t="s">
        <v>165</v>
      </c>
      <c r="AK715" t="s">
        <v>166</v>
      </c>
      <c r="AL715" t="s">
        <v>167</v>
      </c>
      <c r="AM715" t="s">
        <v>168</v>
      </c>
      <c r="AN715" t="s">
        <v>169</v>
      </c>
      <c r="AO715" t="s">
        <v>170</v>
      </c>
      <c r="AP715">
        <v>26.723804999999999</v>
      </c>
      <c r="AQ715">
        <v>7.4864519999999999</v>
      </c>
      <c r="AR715">
        <v>170.145298</v>
      </c>
      <c r="AS715">
        <v>0.552786</v>
      </c>
      <c r="AT715">
        <v>14.153460000000001</v>
      </c>
      <c r="AU715">
        <v>72.525385</v>
      </c>
      <c r="AV715">
        <v>31.355951000000001</v>
      </c>
      <c r="AW715">
        <v>12.416288</v>
      </c>
      <c r="AX715">
        <v>6.1319569999999999</v>
      </c>
      <c r="AY715">
        <v>4.4192130000000001</v>
      </c>
      <c r="AZ715">
        <v>7.5011259999999993</v>
      </c>
      <c r="BA715">
        <v>1.215606</v>
      </c>
      <c r="BB715">
        <v>1.98445</v>
      </c>
      <c r="BC715">
        <v>8.9022290000000002</v>
      </c>
      <c r="BD715">
        <v>15.119882</v>
      </c>
      <c r="BE715">
        <v>0</v>
      </c>
      <c r="BF715">
        <v>0</v>
      </c>
      <c r="BG715">
        <v>24.588653999999998</v>
      </c>
      <c r="BH715">
        <v>5.5101880000000003</v>
      </c>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row>
    <row r="716">
      <c r="A716" t="s">
        <v>405</v>
      </c>
      <c r="B716">
        <v>2014</v>
      </c>
      <c r="C716" t="s">
        <v>415</v>
      </c>
      <c r="D716">
        <v>174</v>
      </c>
      <c r="E716" t="s">
        <v>62</v>
      </c>
      <c r="F716" t="s">
        <v>201</v>
      </c>
      <c r="G716" t="s">
        <v>214</v>
      </c>
      <c r="H716">
        <v>43.221902</v>
      </c>
      <c r="I716">
        <v>3.2505269999999999</v>
      </c>
      <c r="J716">
        <v>44.242289</v>
      </c>
      <c r="K716">
        <v>4.615335</v>
      </c>
      <c r="L716">
        <v>0</v>
      </c>
      <c r="M716">
        <v>0</v>
      </c>
      <c r="N716">
        <v>0</v>
      </c>
      <c r="O716">
        <v>0</v>
      </c>
      <c r="P716">
        <v>0</v>
      </c>
      <c r="Q716">
        <v>0</v>
      </c>
      <c r="R716">
        <v>40.052709999999998</v>
      </c>
      <c r="S716">
        <v>3.9624969999999999</v>
      </c>
      <c r="T716">
        <v>15.987767</v>
      </c>
      <c r="U716">
        <v>30.711743999999999</v>
      </c>
      <c r="V716">
        <v>4.615335</v>
      </c>
      <c r="W716" t="s">
        <v>152</v>
      </c>
      <c r="X716" t="s">
        <v>310</v>
      </c>
      <c r="Y716" t="s">
        <v>154</v>
      </c>
      <c r="Z716" t="s">
        <v>155</v>
      </c>
      <c r="AA716" t="s">
        <v>156</v>
      </c>
      <c r="AB716" t="s">
        <v>157</v>
      </c>
      <c r="AC716" t="s">
        <v>311</v>
      </c>
      <c r="AD716" t="s">
        <v>159</v>
      </c>
      <c r="AE716" t="s">
        <v>160</v>
      </c>
      <c r="AF716" t="s">
        <v>162</v>
      </c>
      <c r="AG716" t="s">
        <v>163</v>
      </c>
      <c r="AH716" t="s">
        <v>164</v>
      </c>
      <c r="AI716" t="s">
        <v>312</v>
      </c>
      <c r="AJ716" t="s">
        <v>165</v>
      </c>
      <c r="AK716" t="s">
        <v>166</v>
      </c>
      <c r="AL716" t="s">
        <v>167</v>
      </c>
      <c r="AM716" t="s">
        <v>168</v>
      </c>
      <c r="AN716" t="s">
        <v>169</v>
      </c>
      <c r="AO716" t="s">
        <v>170</v>
      </c>
      <c r="AP716">
        <v>0</v>
      </c>
      <c r="AQ716">
        <v>15.5122</v>
      </c>
      <c r="AR716">
        <v>35.179417000000001</v>
      </c>
      <c r="AS716">
        <v>0</v>
      </c>
      <c r="AT716">
        <v>0</v>
      </c>
      <c r="AU716">
        <v>0</v>
      </c>
      <c r="AV716">
        <v>4.615335</v>
      </c>
      <c r="AW716">
        <v>0</v>
      </c>
      <c r="AX716">
        <v>0</v>
      </c>
      <c r="AY716">
        <v>0</v>
      </c>
      <c r="AZ716">
        <v>0</v>
      </c>
      <c r="BA716">
        <v>0</v>
      </c>
      <c r="BB716">
        <v>0</v>
      </c>
      <c r="BC716">
        <v>1.0701369999999999</v>
      </c>
      <c r="BD716">
        <v>0</v>
      </c>
      <c r="BE716">
        <v>0</v>
      </c>
      <c r="BF716">
        <v>8.3168279999999992</v>
      </c>
      <c r="BG716">
        <v>5.6264139999999996</v>
      </c>
      <c r="BH716">
        <v>25.009722</v>
      </c>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row>
    <row r="717">
      <c r="A717" t="s">
        <v>405</v>
      </c>
      <c r="B717">
        <v>2014</v>
      </c>
      <c r="C717" t="s">
        <v>415</v>
      </c>
      <c r="D717">
        <v>175</v>
      </c>
      <c r="E717" t="s">
        <v>62</v>
      </c>
      <c r="F717" t="s">
        <v>319</v>
      </c>
      <c r="G717" t="s">
        <v>214</v>
      </c>
      <c r="H717">
        <v>11875.61503599999</v>
      </c>
      <c r="I717">
        <v>9624.8430890000163</v>
      </c>
      <c r="J717">
        <v>6500.2148459999999</v>
      </c>
      <c r="K717">
        <v>2953.4449640000012</v>
      </c>
      <c r="L717">
        <v>369.06869900000009</v>
      </c>
      <c r="M717">
        <v>633.51087900000005</v>
      </c>
      <c r="N717">
        <v>86.948013999999972</v>
      </c>
      <c r="O717">
        <v>7.1691299999999991</v>
      </c>
      <c r="P717">
        <v>0.94103199999999998</v>
      </c>
      <c r="Q717">
        <v>0</v>
      </c>
      <c r="R717">
        <v>10112.087575999991</v>
      </c>
      <c r="S717">
        <v>8689.5340370000031</v>
      </c>
      <c r="T717">
        <v>6476.7668640000056</v>
      </c>
      <c r="U717">
        <v>3964.5621370000008</v>
      </c>
      <c r="V717">
        <v>1351.666964999999</v>
      </c>
      <c r="W717" t="s">
        <v>152</v>
      </c>
      <c r="X717" t="s">
        <v>310</v>
      </c>
      <c r="Y717" t="s">
        <v>154</v>
      </c>
      <c r="Z717" t="s">
        <v>155</v>
      </c>
      <c r="AA717" t="s">
        <v>156</v>
      </c>
      <c r="AB717" t="s">
        <v>157</v>
      </c>
      <c r="AC717" t="s">
        <v>311</v>
      </c>
      <c r="AD717" t="s">
        <v>159</v>
      </c>
      <c r="AE717" t="s">
        <v>160</v>
      </c>
      <c r="AF717" t="s">
        <v>162</v>
      </c>
      <c r="AG717" t="s">
        <v>163</v>
      </c>
      <c r="AH717" t="s">
        <v>164</v>
      </c>
      <c r="AI717" t="s">
        <v>312</v>
      </c>
      <c r="AJ717" t="s">
        <v>165</v>
      </c>
      <c r="AK717" t="s">
        <v>166</v>
      </c>
      <c r="AL717" t="s">
        <v>167</v>
      </c>
      <c r="AM717" t="s">
        <v>168</v>
      </c>
      <c r="AN717" t="s">
        <v>169</v>
      </c>
      <c r="AO717" t="s">
        <v>170</v>
      </c>
      <c r="AP717">
        <v>1048.510718</v>
      </c>
      <c r="AQ717">
        <v>1500.962876999999</v>
      </c>
      <c r="AR717">
        <v>5068.725420000007</v>
      </c>
      <c r="AS717">
        <v>1442.080876</v>
      </c>
      <c r="AT717">
        <v>2662.5636580000009</v>
      </c>
      <c r="AU717">
        <v>1689.9687349999999</v>
      </c>
      <c r="AV717">
        <v>1709.4235389999999</v>
      </c>
      <c r="AW717">
        <v>2011.774899</v>
      </c>
      <c r="AX717">
        <v>1480.2095689999981</v>
      </c>
      <c r="AY717">
        <v>1035.7158939999999</v>
      </c>
      <c r="AZ717">
        <v>718.94769000000031</v>
      </c>
      <c r="BA717">
        <v>294.22278699999998</v>
      </c>
      <c r="BB717">
        <v>362.72764799999987</v>
      </c>
      <c r="BC717">
        <v>1259.277420999998</v>
      </c>
      <c r="BD717">
        <v>2067.0502410000008</v>
      </c>
      <c r="BE717">
        <v>1509.362417999999</v>
      </c>
      <c r="BF717">
        <v>2525.6863029999981</v>
      </c>
      <c r="BG717">
        <v>1055.405332</v>
      </c>
      <c r="BH717">
        <v>1880.5706090000001</v>
      </c>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row>
    <row r="718">
      <c r="A718" t="s">
        <v>405</v>
      </c>
      <c r="B718">
        <v>2014</v>
      </c>
      <c r="C718" t="s">
        <v>415</v>
      </c>
      <c r="D718">
        <v>176</v>
      </c>
      <c r="E718" t="s">
        <v>62</v>
      </c>
      <c r="F718" t="s">
        <v>203</v>
      </c>
      <c r="G718" t="s">
        <v>214</v>
      </c>
      <c r="H718">
        <v>53.363232999999987</v>
      </c>
      <c r="I718">
        <v>56.700270999999987</v>
      </c>
      <c r="J718">
        <v>54.685657999999997</v>
      </c>
      <c r="K718">
        <v>15.416339000000001</v>
      </c>
      <c r="L718">
        <v>0</v>
      </c>
      <c r="M718">
        <v>2.5693280000000001</v>
      </c>
      <c r="N718">
        <v>0.88035600000000003</v>
      </c>
      <c r="O718">
        <v>0</v>
      </c>
      <c r="P718">
        <v>0</v>
      </c>
      <c r="Q718">
        <v>0</v>
      </c>
      <c r="R718">
        <v>52.580118999999989</v>
      </c>
      <c r="S718">
        <v>51.000574</v>
      </c>
      <c r="T718">
        <v>34.100515999999999</v>
      </c>
      <c r="U718">
        <v>39.034607999999999</v>
      </c>
      <c r="V718">
        <v>0</v>
      </c>
      <c r="W718" t="s">
        <v>152</v>
      </c>
      <c r="X718" t="s">
        <v>310</v>
      </c>
      <c r="Y718" t="s">
        <v>154</v>
      </c>
      <c r="Z718" t="s">
        <v>155</v>
      </c>
      <c r="AA718" t="s">
        <v>156</v>
      </c>
      <c r="AB718" t="s">
        <v>157</v>
      </c>
      <c r="AC718" t="s">
        <v>311</v>
      </c>
      <c r="AD718" t="s">
        <v>159</v>
      </c>
      <c r="AE718" t="s">
        <v>160</v>
      </c>
      <c r="AF718" t="s">
        <v>162</v>
      </c>
      <c r="AG718" t="s">
        <v>163</v>
      </c>
      <c r="AH718" t="s">
        <v>164</v>
      </c>
      <c r="AI718" t="s">
        <v>312</v>
      </c>
      <c r="AJ718" t="s">
        <v>165</v>
      </c>
      <c r="AK718" t="s">
        <v>166</v>
      </c>
      <c r="AL718" t="s">
        <v>167</v>
      </c>
      <c r="AM718" t="s">
        <v>168</v>
      </c>
      <c r="AN718" t="s">
        <v>169</v>
      </c>
      <c r="AO718" t="s">
        <v>170</v>
      </c>
      <c r="AP718">
        <v>0</v>
      </c>
      <c r="AQ718">
        <v>0</v>
      </c>
      <c r="AR718">
        <v>0</v>
      </c>
      <c r="AS718">
        <v>0</v>
      </c>
      <c r="AT718">
        <v>14.201332000000001</v>
      </c>
      <c r="AU718">
        <v>103.51737</v>
      </c>
      <c r="AV718">
        <v>36.516328999999999</v>
      </c>
      <c r="AW718">
        <v>0</v>
      </c>
      <c r="AX718">
        <v>4.2162030000000001</v>
      </c>
      <c r="AY718">
        <v>7.8895160000000004</v>
      </c>
      <c r="AZ718">
        <v>0</v>
      </c>
      <c r="BA718">
        <v>0</v>
      </c>
      <c r="BB718">
        <v>4.6298459999999997</v>
      </c>
      <c r="BC718">
        <v>3.0372080000000001</v>
      </c>
      <c r="BD718">
        <v>6.1576969999999998</v>
      </c>
      <c r="BE718">
        <v>0</v>
      </c>
      <c r="BF718">
        <v>0</v>
      </c>
      <c r="BG718">
        <v>0</v>
      </c>
      <c r="BH718">
        <v>0</v>
      </c>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row>
    <row r="719">
      <c r="A719" t="s">
        <v>405</v>
      </c>
      <c r="B719">
        <v>2014</v>
      </c>
      <c r="C719" t="s">
        <v>415</v>
      </c>
      <c r="D719">
        <v>177</v>
      </c>
      <c r="E719" t="s">
        <v>62</v>
      </c>
      <c r="F719" t="s">
        <v>204</v>
      </c>
      <c r="G719" t="s">
        <v>214</v>
      </c>
      <c r="H719">
        <v>3.4082520000000001</v>
      </c>
      <c r="I719">
        <v>45.701374999999999</v>
      </c>
      <c r="J719">
        <v>16.473459999999999</v>
      </c>
      <c r="K719">
        <v>1.29051</v>
      </c>
      <c r="L719">
        <v>0</v>
      </c>
      <c r="M719">
        <v>0</v>
      </c>
      <c r="N719">
        <v>1.29051</v>
      </c>
      <c r="O719">
        <v>0</v>
      </c>
      <c r="P719">
        <v>0</v>
      </c>
      <c r="Q719">
        <v>0</v>
      </c>
      <c r="R719">
        <v>3.4082520000000001</v>
      </c>
      <c r="S719">
        <v>36.891832999999998</v>
      </c>
      <c r="T719">
        <v>19.822154000000001</v>
      </c>
      <c r="U719">
        <v>5.4608480000000004</v>
      </c>
      <c r="V719">
        <v>0</v>
      </c>
      <c r="W719" t="s">
        <v>152</v>
      </c>
      <c r="X719" t="s">
        <v>310</v>
      </c>
      <c r="Y719" t="s">
        <v>154</v>
      </c>
      <c r="Z719" t="s">
        <v>155</v>
      </c>
      <c r="AA719" t="s">
        <v>156</v>
      </c>
      <c r="AB719" t="s">
        <v>157</v>
      </c>
      <c r="AC719" t="s">
        <v>311</v>
      </c>
      <c r="AD719" t="s">
        <v>159</v>
      </c>
      <c r="AE719" t="s">
        <v>160</v>
      </c>
      <c r="AF719" t="s">
        <v>162</v>
      </c>
      <c r="AG719" t="s">
        <v>163</v>
      </c>
      <c r="AH719" t="s">
        <v>164</v>
      </c>
      <c r="AI719" t="s">
        <v>312</v>
      </c>
      <c r="AJ719" t="s">
        <v>165</v>
      </c>
      <c r="AK719" t="s">
        <v>166</v>
      </c>
      <c r="AL719" t="s">
        <v>167</v>
      </c>
      <c r="AM719" t="s">
        <v>168</v>
      </c>
      <c r="AN719" t="s">
        <v>169</v>
      </c>
      <c r="AO719" t="s">
        <v>170</v>
      </c>
      <c r="AP719">
        <v>0</v>
      </c>
      <c r="AQ719">
        <v>0</v>
      </c>
      <c r="AR719">
        <v>0</v>
      </c>
      <c r="AS719">
        <v>0</v>
      </c>
      <c r="AT719">
        <v>0</v>
      </c>
      <c r="AU719">
        <v>0</v>
      </c>
      <c r="AV719">
        <v>52.019756999999991</v>
      </c>
      <c r="AW719">
        <v>0</v>
      </c>
      <c r="AX719">
        <v>0</v>
      </c>
      <c r="AY719">
        <v>0</v>
      </c>
      <c r="AZ719">
        <v>0</v>
      </c>
      <c r="BA719">
        <v>0</v>
      </c>
      <c r="BB719">
        <v>1.29051</v>
      </c>
      <c r="BC719">
        <v>0</v>
      </c>
      <c r="BD719">
        <v>0</v>
      </c>
      <c r="BE719">
        <v>0</v>
      </c>
      <c r="BF719">
        <v>0</v>
      </c>
      <c r="BG719">
        <v>4.7537880000000001</v>
      </c>
      <c r="BH719">
        <v>8.8095420000000004</v>
      </c>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row>
    <row r="720">
      <c r="A720" t="s">
        <v>405</v>
      </c>
      <c r="B720">
        <v>2014</v>
      </c>
      <c r="C720" t="s">
        <v>415</v>
      </c>
      <c r="D720">
        <v>178</v>
      </c>
      <c r="E720" t="s">
        <v>62</v>
      </c>
      <c r="F720" t="s">
        <v>205</v>
      </c>
      <c r="G720" t="s">
        <v>214</v>
      </c>
      <c r="H720">
        <v>107.235305</v>
      </c>
      <c r="I720">
        <v>81.372947999999994</v>
      </c>
      <c r="J720">
        <v>28.952341000000001</v>
      </c>
      <c r="K720">
        <v>21.048864999999999</v>
      </c>
      <c r="L720">
        <v>23.685196999999999</v>
      </c>
      <c r="M720">
        <v>14.207182</v>
      </c>
      <c r="N720">
        <v>9.3042619999999996</v>
      </c>
      <c r="O720">
        <v>5.6042909999999999</v>
      </c>
      <c r="P720">
        <v>0</v>
      </c>
      <c r="Q720">
        <v>2.07084</v>
      </c>
      <c r="R720">
        <v>90.896778000000012</v>
      </c>
      <c r="S720">
        <v>79.795587999999995</v>
      </c>
      <c r="T720">
        <v>15.398906</v>
      </c>
      <c r="U720">
        <v>29.936073</v>
      </c>
      <c r="V720">
        <v>15.080736</v>
      </c>
      <c r="W720" t="s">
        <v>152</v>
      </c>
      <c r="X720" t="s">
        <v>310</v>
      </c>
      <c r="Y720" t="s">
        <v>154</v>
      </c>
      <c r="Z720" t="s">
        <v>155</v>
      </c>
      <c r="AA720" t="s">
        <v>156</v>
      </c>
      <c r="AB720" t="s">
        <v>157</v>
      </c>
      <c r="AC720" t="s">
        <v>311</v>
      </c>
      <c r="AD720" t="s">
        <v>159</v>
      </c>
      <c r="AE720" t="s">
        <v>160</v>
      </c>
      <c r="AF720" t="s">
        <v>162</v>
      </c>
      <c r="AG720" t="s">
        <v>163</v>
      </c>
      <c r="AH720" t="s">
        <v>164</v>
      </c>
      <c r="AI720" t="s">
        <v>312</v>
      </c>
      <c r="AJ720" t="s">
        <v>165</v>
      </c>
      <c r="AK720" t="s">
        <v>166</v>
      </c>
      <c r="AL720" t="s">
        <v>167</v>
      </c>
      <c r="AM720" t="s">
        <v>168</v>
      </c>
      <c r="AN720" t="s">
        <v>169</v>
      </c>
      <c r="AO720" t="s">
        <v>170</v>
      </c>
      <c r="AP720">
        <v>0</v>
      </c>
      <c r="AQ720">
        <v>0</v>
      </c>
      <c r="AR720">
        <v>0</v>
      </c>
      <c r="AS720">
        <v>0</v>
      </c>
      <c r="AT720">
        <v>0</v>
      </c>
      <c r="AU720">
        <v>0</v>
      </c>
      <c r="AV720">
        <v>0</v>
      </c>
      <c r="AW720">
        <v>0</v>
      </c>
      <c r="AX720">
        <v>6.0093200000000007</v>
      </c>
      <c r="AY720">
        <v>0</v>
      </c>
      <c r="AZ720">
        <v>0</v>
      </c>
      <c r="BA720">
        <v>0</v>
      </c>
      <c r="BB720">
        <v>43.13473599999999</v>
      </c>
      <c r="BC720">
        <v>2.994205</v>
      </c>
      <c r="BD720">
        <v>43.292548999999987</v>
      </c>
      <c r="BE720">
        <v>81.253219999999999</v>
      </c>
      <c r="BF720">
        <v>36.792143999999993</v>
      </c>
      <c r="BG720">
        <v>48.818482000000003</v>
      </c>
      <c r="BH720">
        <v>0</v>
      </c>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row>
    <row r="721">
      <c r="A721" t="s">
        <v>405</v>
      </c>
      <c r="B721">
        <v>2014</v>
      </c>
      <c r="C721" t="s">
        <v>415</v>
      </c>
      <c r="D721">
        <v>179</v>
      </c>
      <c r="E721" t="s">
        <v>62</v>
      </c>
      <c r="F721" t="s">
        <v>208</v>
      </c>
      <c r="G721" t="s">
        <v>214</v>
      </c>
      <c r="H721">
        <v>14764.727173999991</v>
      </c>
      <c r="I721">
        <v>14770.766699000031</v>
      </c>
      <c r="J721">
        <v>14767.126372000021</v>
      </c>
      <c r="K721">
        <v>14769.569216999969</v>
      </c>
      <c r="L721">
        <v>14769.034777000001</v>
      </c>
      <c r="M721">
        <v>2332.033688999999</v>
      </c>
      <c r="N721">
        <v>2333.4820789999999</v>
      </c>
      <c r="O721">
        <v>2331.0219530000008</v>
      </c>
      <c r="P721">
        <v>2336.9120799999978</v>
      </c>
      <c r="Q721">
        <v>2328.9913969999998</v>
      </c>
      <c r="R721">
        <v>12435.285683</v>
      </c>
      <c r="S721">
        <v>12433.261384000019</v>
      </c>
      <c r="T721">
        <v>12439.075038999999</v>
      </c>
      <c r="U721">
        <v>12434.178233999981</v>
      </c>
      <c r="V721">
        <v>12436.982700999981</v>
      </c>
      <c r="W721" t="s">
        <v>152</v>
      </c>
      <c r="X721" t="s">
        <v>310</v>
      </c>
      <c r="Y721" t="s">
        <v>154</v>
      </c>
      <c r="Z721" t="s">
        <v>155</v>
      </c>
      <c r="AA721" t="s">
        <v>156</v>
      </c>
      <c r="AB721" t="s">
        <v>157</v>
      </c>
      <c r="AC721" t="s">
        <v>311</v>
      </c>
      <c r="AD721" t="s">
        <v>159</v>
      </c>
      <c r="AE721" t="s">
        <v>160</v>
      </c>
      <c r="AF721" t="s">
        <v>162</v>
      </c>
      <c r="AG721" t="s">
        <v>163</v>
      </c>
      <c r="AH721" t="s">
        <v>164</v>
      </c>
      <c r="AI721" t="s">
        <v>312</v>
      </c>
      <c r="AJ721" t="s">
        <v>165</v>
      </c>
      <c r="AK721" t="s">
        <v>166</v>
      </c>
      <c r="AL721" t="s">
        <v>167</v>
      </c>
      <c r="AM721" t="s">
        <v>168</v>
      </c>
      <c r="AN721" t="s">
        <v>169</v>
      </c>
      <c r="AO721" t="s">
        <v>170</v>
      </c>
      <c r="AP721">
        <v>3169.943503</v>
      </c>
      <c r="AQ721">
        <v>5745.510953</v>
      </c>
      <c r="AR721">
        <v>9614.6010179999976</v>
      </c>
      <c r="AS721">
        <v>2612.0964610000001</v>
      </c>
      <c r="AT721">
        <v>4681.9292990000031</v>
      </c>
      <c r="AU721">
        <v>3659.9532829999889</v>
      </c>
      <c r="AV721">
        <v>3243.3732460000019</v>
      </c>
      <c r="AW721">
        <v>5719.0703000000058</v>
      </c>
      <c r="AX721">
        <v>2206.4898209999969</v>
      </c>
      <c r="AY721">
        <v>1570.9435839999981</v>
      </c>
      <c r="AZ721">
        <v>1203.8726899999999</v>
      </c>
      <c r="BA721">
        <v>6928.9097910000064</v>
      </c>
      <c r="BB721">
        <v>1627.3841129999969</v>
      </c>
      <c r="BC721">
        <v>1819.7478679999961</v>
      </c>
      <c r="BD721">
        <v>5015.1536759999817</v>
      </c>
      <c r="BE721">
        <v>2844.7672200000029</v>
      </c>
      <c r="BF721">
        <v>4845.8415709999872</v>
      </c>
      <c r="BG721">
        <v>2752.8206119999968</v>
      </c>
      <c r="BH721">
        <v>4578.8152300000056</v>
      </c>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row>
    <row r="722">
      <c r="A722" t="s">
        <v>405</v>
      </c>
      <c r="B722">
        <v>2014</v>
      </c>
      <c r="C722" t="s">
        <v>415</v>
      </c>
      <c r="D722">
        <v>222</v>
      </c>
      <c r="E722" t="s">
        <v>36</v>
      </c>
      <c r="F722" t="s">
        <v>15</v>
      </c>
      <c r="G722" t="s">
        <v>447</v>
      </c>
      <c r="H722">
        <v>48.804321027550778</v>
      </c>
      <c r="I722">
        <v>58.837875742452439</v>
      </c>
      <c r="J722">
        <v>66.548567030311034</v>
      </c>
      <c r="K722">
        <v>77.306610194547105</v>
      </c>
      <c r="L722">
        <v>90.415893119645858</v>
      </c>
      <c r="M722">
        <v>78.74678014012126</v>
      </c>
      <c r="N722">
        <v>90.147712893577321</v>
      </c>
      <c r="O722">
        <v>94.87512223541502</v>
      </c>
      <c r="P722">
        <v>96.348054608883729</v>
      </c>
      <c r="Q722">
        <v>99.035992875331345</v>
      </c>
      <c r="R722">
        <v>47.278694343739282</v>
      </c>
      <c r="S722">
        <v>56.85885197511179</v>
      </c>
      <c r="T722">
        <v>63.585580546393949</v>
      </c>
      <c r="U722">
        <v>71.36335373691513</v>
      </c>
      <c r="V722">
        <v>80.834627430909407</v>
      </c>
      <c r="W722" t="s">
        <v>152</v>
      </c>
      <c r="X722" t="s">
        <v>310</v>
      </c>
      <c r="Y722" t="s">
        <v>154</v>
      </c>
      <c r="Z722" t="s">
        <v>155</v>
      </c>
      <c r="AA722" t="s">
        <v>156</v>
      </c>
      <c r="AB722" t="s">
        <v>157</v>
      </c>
      <c r="AC722" t="s">
        <v>311</v>
      </c>
      <c r="AD722" t="s">
        <v>159</v>
      </c>
      <c r="AE722" t="s">
        <v>160</v>
      </c>
      <c r="AF722" t="s">
        <v>162</v>
      </c>
      <c r="AG722" t="s">
        <v>163</v>
      </c>
      <c r="AH722" t="s">
        <v>164</v>
      </c>
      <c r="AI722" t="s">
        <v>312</v>
      </c>
      <c r="AJ722" t="s">
        <v>165</v>
      </c>
      <c r="AK722" t="s">
        <v>166</v>
      </c>
      <c r="AL722" t="s">
        <v>167</v>
      </c>
      <c r="AM722" t="s">
        <v>168</v>
      </c>
      <c r="AN722" t="s">
        <v>169</v>
      </c>
      <c r="AO722" t="s">
        <v>170</v>
      </c>
      <c r="AP722">
        <v>93.206450152938203</v>
      </c>
      <c r="AQ722">
        <v>58.517183615227218</v>
      </c>
      <c r="AR722">
        <v>73.518611503136171</v>
      </c>
      <c r="AS722">
        <v>73.248541752631937</v>
      </c>
      <c r="AT722">
        <v>69.103869043172566</v>
      </c>
      <c r="AU722">
        <v>83.21603672229179</v>
      </c>
      <c r="AV722">
        <v>64.167037704315433</v>
      </c>
      <c r="AW722">
        <v>54.542837181071171</v>
      </c>
      <c r="AX722">
        <v>61.393330359079478</v>
      </c>
      <c r="AY722">
        <v>29.691397231779131</v>
      </c>
      <c r="AZ722">
        <v>80.72175788828126</v>
      </c>
      <c r="BA722">
        <v>97.472604792351831</v>
      </c>
      <c r="BB722">
        <v>97.579409514611626</v>
      </c>
      <c r="BC722">
        <v>84.100900894694874</v>
      </c>
      <c r="BD722">
        <v>56.451188316697177</v>
      </c>
      <c r="BE722">
        <v>60.604331837035147</v>
      </c>
      <c r="BF722">
        <v>60.145026402833778</v>
      </c>
      <c r="BG722">
        <v>73.323837819331189</v>
      </c>
      <c r="BH722">
        <v>33.979978349362433</v>
      </c>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row>
    <row r="723">
      <c r="A723" t="s">
        <v>405</v>
      </c>
      <c r="B723">
        <v>2014</v>
      </c>
      <c r="C723" t="s">
        <v>415</v>
      </c>
      <c r="D723">
        <v>223</v>
      </c>
      <c r="E723" t="s">
        <v>36</v>
      </c>
      <c r="F723" t="s">
        <v>16</v>
      </c>
      <c r="G723" t="s">
        <v>448</v>
      </c>
      <c r="H723">
        <v>24.271525953320381</v>
      </c>
      <c r="I723">
        <v>21.529832050724739</v>
      </c>
      <c r="J723">
        <v>19.780173676551762</v>
      </c>
      <c r="K723">
        <v>12.8458138292633</v>
      </c>
      <c r="L723">
        <v>5.4887649719590232</v>
      </c>
      <c r="M723">
        <v>13.85632689577964</v>
      </c>
      <c r="N723">
        <v>7.2138589584599941</v>
      </c>
      <c r="O723">
        <v>3.2750631134697761</v>
      </c>
      <c r="P723">
        <v>1.778991274673887</v>
      </c>
      <c r="Q723">
        <v>0.80069059181672864</v>
      </c>
      <c r="R723">
        <v>24.416880518385181</v>
      </c>
      <c r="S723">
        <v>22.04334021226547</v>
      </c>
      <c r="T723">
        <v>20.892989347913481</v>
      </c>
      <c r="U723">
        <v>17.118640008949949</v>
      </c>
      <c r="V723">
        <v>10.134052489263819</v>
      </c>
      <c r="W723" t="s">
        <v>152</v>
      </c>
      <c r="X723" t="s">
        <v>310</v>
      </c>
      <c r="Y723" t="s">
        <v>154</v>
      </c>
      <c r="Z723" t="s">
        <v>155</v>
      </c>
      <c r="AA723" t="s">
        <v>156</v>
      </c>
      <c r="AB723" t="s">
        <v>157</v>
      </c>
      <c r="AC723" t="s">
        <v>311</v>
      </c>
      <c r="AD723" t="s">
        <v>159</v>
      </c>
      <c r="AE723" t="s">
        <v>160</v>
      </c>
      <c r="AF723" t="s">
        <v>162</v>
      </c>
      <c r="AG723" t="s">
        <v>163</v>
      </c>
      <c r="AH723" t="s">
        <v>164</v>
      </c>
      <c r="AI723" t="s">
        <v>312</v>
      </c>
      <c r="AJ723" t="s">
        <v>165</v>
      </c>
      <c r="AK723" t="s">
        <v>166</v>
      </c>
      <c r="AL723" t="s">
        <v>167</v>
      </c>
      <c r="AM723" t="s">
        <v>168</v>
      </c>
      <c r="AN723" t="s">
        <v>169</v>
      </c>
      <c r="AO723" t="s">
        <v>170</v>
      </c>
      <c r="AP723">
        <v>5.2837949269911668</v>
      </c>
      <c r="AQ723">
        <v>38.524793201277532</v>
      </c>
      <c r="AR723">
        <v>8.3704788944784525</v>
      </c>
      <c r="AS723">
        <v>10.74306540739116</v>
      </c>
      <c r="AT723">
        <v>29.874327760138939</v>
      </c>
      <c r="AU723">
        <v>14.05387094390411</v>
      </c>
      <c r="AV723">
        <v>25.96007335662129</v>
      </c>
      <c r="AW723">
        <v>35.400962373202482</v>
      </c>
      <c r="AX723">
        <v>25.442559072421851</v>
      </c>
      <c r="AY723">
        <v>9.828764509055679</v>
      </c>
      <c r="AZ723">
        <v>9.8355488472821531</v>
      </c>
      <c r="BA723">
        <v>1.31824578115654</v>
      </c>
      <c r="BB723">
        <v>2.2169003440431192</v>
      </c>
      <c r="BC723">
        <v>11.81875719059782</v>
      </c>
      <c r="BD723">
        <v>4.267043884302602</v>
      </c>
      <c r="BE723">
        <v>36.191409503094548</v>
      </c>
      <c r="BF723">
        <v>3.2087026167980879</v>
      </c>
      <c r="BG723">
        <v>20.163443072911729</v>
      </c>
      <c r="BH723">
        <v>21.824038188599399</v>
      </c>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row>
    <row r="724">
      <c r="A724" t="s">
        <v>405</v>
      </c>
      <c r="B724">
        <v>2014</v>
      </c>
      <c r="C724" t="s">
        <v>415</v>
      </c>
      <c r="D724">
        <v>224</v>
      </c>
      <c r="E724" t="s">
        <v>36</v>
      </c>
      <c r="F724" t="s">
        <v>20</v>
      </c>
      <c r="G724" t="s">
        <v>449</v>
      </c>
      <c r="H724">
        <v>26.924153019128919</v>
      </c>
      <c r="I724">
        <v>19.632292206822608</v>
      </c>
      <c r="J724">
        <v>13.67125929313711</v>
      </c>
      <c r="K724">
        <v>9.8475759761897095</v>
      </c>
      <c r="L724">
        <v>4.0953419083951452</v>
      </c>
      <c r="M724">
        <v>7.3968929640990542</v>
      </c>
      <c r="N724">
        <v>2.6384281479626481</v>
      </c>
      <c r="O724">
        <v>1.849814651115238</v>
      </c>
      <c r="P724">
        <v>1.8729541164424139</v>
      </c>
      <c r="Q724">
        <v>0.16331653285192449</v>
      </c>
      <c r="R724">
        <v>28.304425137875601</v>
      </c>
      <c r="S724">
        <v>21.097807812622541</v>
      </c>
      <c r="T724">
        <v>15.521430105692639</v>
      </c>
      <c r="U724">
        <v>11.518006254135081</v>
      </c>
      <c r="V724">
        <v>9.0313200798268252</v>
      </c>
      <c r="W724" t="s">
        <v>152</v>
      </c>
      <c r="X724" t="s">
        <v>310</v>
      </c>
      <c r="Y724" t="s">
        <v>154</v>
      </c>
      <c r="Z724" t="s">
        <v>155</v>
      </c>
      <c r="AA724" t="s">
        <v>156</v>
      </c>
      <c r="AB724" t="s">
        <v>157</v>
      </c>
      <c r="AC724" t="s">
        <v>311</v>
      </c>
      <c r="AD724" t="s">
        <v>159</v>
      </c>
      <c r="AE724" t="s">
        <v>160</v>
      </c>
      <c r="AF724" t="s">
        <v>162</v>
      </c>
      <c r="AG724" t="s">
        <v>163</v>
      </c>
      <c r="AH724" t="s">
        <v>164</v>
      </c>
      <c r="AI724" t="s">
        <v>312</v>
      </c>
      <c r="AJ724" t="s">
        <v>165</v>
      </c>
      <c r="AK724" t="s">
        <v>166</v>
      </c>
      <c r="AL724" t="s">
        <v>167</v>
      </c>
      <c r="AM724" t="s">
        <v>168</v>
      </c>
      <c r="AN724" t="s">
        <v>169</v>
      </c>
      <c r="AO724" t="s">
        <v>170</v>
      </c>
      <c r="AP724">
        <v>1.509754920070574</v>
      </c>
      <c r="AQ724">
        <v>2.9580231834952699</v>
      </c>
      <c r="AR724">
        <v>18.110909602385352</v>
      </c>
      <c r="AS724">
        <v>16.00839283997686</v>
      </c>
      <c r="AT724">
        <v>1.021803196688519</v>
      </c>
      <c r="AU724">
        <v>2.7300923338042589</v>
      </c>
      <c r="AV724">
        <v>9.8728889390631736</v>
      </c>
      <c r="AW724">
        <v>10.056200445726279</v>
      </c>
      <c r="AX724">
        <v>13.16411056849868</v>
      </c>
      <c r="AY724">
        <v>60.479838259165298</v>
      </c>
      <c r="AZ724">
        <v>9.4426932644364996</v>
      </c>
      <c r="BA724">
        <v>1.2091494264916449</v>
      </c>
      <c r="BB724">
        <v>0.20369014134526001</v>
      </c>
      <c r="BC724">
        <v>4.0803419147075024</v>
      </c>
      <c r="BD724">
        <v>39.281767799000541</v>
      </c>
      <c r="BE724">
        <v>3.2042586598702409</v>
      </c>
      <c r="BF724">
        <v>36.646270980368392</v>
      </c>
      <c r="BG724">
        <v>6.5127191077571087</v>
      </c>
      <c r="BH724">
        <v>44.195983462038022</v>
      </c>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row>
    <row r="725">
      <c r="A725" t="s">
        <v>405</v>
      </c>
      <c r="B725">
        <v>2014</v>
      </c>
      <c r="C725" t="s">
        <v>415</v>
      </c>
      <c r="D725">
        <v>225</v>
      </c>
      <c r="E725" t="s">
        <v>377</v>
      </c>
      <c r="F725" t="s">
        <v>323</v>
      </c>
      <c r="G725" t="s">
        <v>214</v>
      </c>
      <c r="H725">
        <v>72.811844949276605</v>
      </c>
      <c r="I725">
        <v>80.25604458137569</v>
      </c>
      <c r="J725">
        <v>85.986010606866856</v>
      </c>
      <c r="K725">
        <v>90.152424023810369</v>
      </c>
      <c r="L725">
        <v>95.899180119409209</v>
      </c>
      <c r="M725">
        <v>92.538254189059572</v>
      </c>
      <c r="N725">
        <v>97.361571852037372</v>
      </c>
      <c r="O725">
        <v>98.114690031045171</v>
      </c>
      <c r="P725">
        <v>98.127045883557599</v>
      </c>
      <c r="Q725">
        <v>99.836683467148049</v>
      </c>
      <c r="R725">
        <v>71.397467082960134</v>
      </c>
      <c r="S725">
        <v>78.888291980420021</v>
      </c>
      <c r="T725">
        <v>84.002862119883432</v>
      </c>
      <c r="U725">
        <v>88.432755965592207</v>
      </c>
      <c r="V725">
        <v>90.968679920173187</v>
      </c>
      <c r="W725" t="s">
        <v>152</v>
      </c>
      <c r="X725" t="s">
        <v>310</v>
      </c>
      <c r="Y725" t="s">
        <v>154</v>
      </c>
      <c r="Z725" t="s">
        <v>155</v>
      </c>
      <c r="AA725" t="s">
        <v>156</v>
      </c>
      <c r="AB725" t="s">
        <v>157</v>
      </c>
      <c r="AC725" t="s">
        <v>311</v>
      </c>
      <c r="AD725" t="s">
        <v>159</v>
      </c>
      <c r="AE725" t="s">
        <v>160</v>
      </c>
      <c r="AF725" t="s">
        <v>162</v>
      </c>
      <c r="AG725" t="s">
        <v>163</v>
      </c>
      <c r="AH725" t="s">
        <v>164</v>
      </c>
      <c r="AI725" t="s">
        <v>312</v>
      </c>
      <c r="AJ725" t="s">
        <v>165</v>
      </c>
      <c r="AK725" t="s">
        <v>166</v>
      </c>
      <c r="AL725" t="s">
        <v>167</v>
      </c>
      <c r="AM725" t="s">
        <v>168</v>
      </c>
      <c r="AN725" t="s">
        <v>169</v>
      </c>
      <c r="AO725" t="s">
        <v>170</v>
      </c>
      <c r="AP725">
        <v>98.490245079929394</v>
      </c>
      <c r="AQ725">
        <v>97.041976816504786</v>
      </c>
      <c r="AR725">
        <v>81.889090397614623</v>
      </c>
      <c r="AS725">
        <v>83.798698810763355</v>
      </c>
      <c r="AT725">
        <v>98.811188960038123</v>
      </c>
      <c r="AU725">
        <v>97.269907666195792</v>
      </c>
      <c r="AV725">
        <v>89.950532353870159</v>
      </c>
      <c r="AW725">
        <v>89.943799554273738</v>
      </c>
      <c r="AX725">
        <v>86.835889431501229</v>
      </c>
      <c r="AY725">
        <v>39.203166636441154</v>
      </c>
      <c r="AZ725">
        <v>90.329049079101509</v>
      </c>
      <c r="BA725">
        <v>98.790850573508365</v>
      </c>
      <c r="BB725">
        <v>99.796309858654737</v>
      </c>
      <c r="BC725">
        <v>95.919658085292539</v>
      </c>
      <c r="BD725">
        <v>59.82464857174611</v>
      </c>
      <c r="BE725">
        <v>96.79574134012978</v>
      </c>
      <c r="BF725">
        <v>63.25811523316942</v>
      </c>
      <c r="BG725">
        <v>93.487280892242921</v>
      </c>
      <c r="BH725">
        <v>55.604931605855569</v>
      </c>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row>
    <row r="726">
      <c r="A726" t="s">
        <v>405</v>
      </c>
      <c r="B726">
        <v>2014</v>
      </c>
      <c r="C726" t="s">
        <v>415</v>
      </c>
      <c r="D726">
        <v>226</v>
      </c>
      <c r="E726" t="s">
        <v>377</v>
      </c>
      <c r="F726" t="s">
        <v>378</v>
      </c>
      <c r="G726" t="s">
        <v>214</v>
      </c>
      <c r="H726">
        <v>26.702994228098419</v>
      </c>
      <c r="I726">
        <v>19.54504014041845</v>
      </c>
      <c r="J726">
        <v>13.51208889825141</v>
      </c>
      <c r="K726">
        <v>9.6807093693313782</v>
      </c>
      <c r="L726">
        <v>3.8672887322885559</v>
      </c>
      <c r="M726">
        <v>7.3158160837907689</v>
      </c>
      <c r="N726">
        <v>2.4958338666546909</v>
      </c>
      <c r="O726">
        <v>1.680398994372609</v>
      </c>
      <c r="P726">
        <v>1.2440750017433271</v>
      </c>
      <c r="Q726">
        <v>0.16331653285192449</v>
      </c>
      <c r="R726">
        <v>28.048065509654531</v>
      </c>
      <c r="S726">
        <v>21.09409100974532</v>
      </c>
      <c r="T726">
        <v>15.313288078316249</v>
      </c>
      <c r="U726">
        <v>11.387869599038931</v>
      </c>
      <c r="V726">
        <v>8.7936370524344714</v>
      </c>
      <c r="W726" t="s">
        <v>152</v>
      </c>
      <c r="X726" t="s">
        <v>310</v>
      </c>
      <c r="Y726" t="s">
        <v>154</v>
      </c>
      <c r="Z726" t="s">
        <v>155</v>
      </c>
      <c r="AA726" t="s">
        <v>156</v>
      </c>
      <c r="AB726" t="s">
        <v>157</v>
      </c>
      <c r="AC726" t="s">
        <v>311</v>
      </c>
      <c r="AD726" t="s">
        <v>159</v>
      </c>
      <c r="AE726" t="s">
        <v>160</v>
      </c>
      <c r="AF726" t="s">
        <v>162</v>
      </c>
      <c r="AG726" t="s">
        <v>163</v>
      </c>
      <c r="AH726" t="s">
        <v>164</v>
      </c>
      <c r="AI726" t="s">
        <v>312</v>
      </c>
      <c r="AJ726" t="s">
        <v>165</v>
      </c>
      <c r="AK726" t="s">
        <v>166</v>
      </c>
      <c r="AL726" t="s">
        <v>167</v>
      </c>
      <c r="AM726" t="s">
        <v>168</v>
      </c>
      <c r="AN726" t="s">
        <v>169</v>
      </c>
      <c r="AO726" t="s">
        <v>170</v>
      </c>
      <c r="AP726">
        <v>1.509754920070574</v>
      </c>
      <c r="AQ726">
        <v>2.8697784992282829</v>
      </c>
      <c r="AR726">
        <v>18.110909602385352</v>
      </c>
      <c r="AS726">
        <v>15.97162544450153</v>
      </c>
      <c r="AT726">
        <v>1.020079088211701</v>
      </c>
      <c r="AU726">
        <v>2.7300923338042589</v>
      </c>
      <c r="AV726">
        <v>9.4646676998580599</v>
      </c>
      <c r="AW726">
        <v>9.3076151380758443</v>
      </c>
      <c r="AX726">
        <v>13.16411056849868</v>
      </c>
      <c r="AY726">
        <v>59.419958457273317</v>
      </c>
      <c r="AZ726">
        <v>9.2718122877262026</v>
      </c>
      <c r="BA726">
        <v>0.99704748775534935</v>
      </c>
      <c r="BB726">
        <v>0.20369014134526001</v>
      </c>
      <c r="BC726">
        <v>3.5139842241046191</v>
      </c>
      <c r="BD726">
        <v>38.703662288333987</v>
      </c>
      <c r="BE726">
        <v>3.2042586598702409</v>
      </c>
      <c r="BF726">
        <v>36.590964232330307</v>
      </c>
      <c r="BG726">
        <v>6.5127191077571087</v>
      </c>
      <c r="BH726">
        <v>43.936861806935113</v>
      </c>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row>
    <row r="727">
      <c r="A727" t="s">
        <v>405</v>
      </c>
      <c r="B727">
        <v>2014</v>
      </c>
      <c r="C727" t="s">
        <v>415</v>
      </c>
      <c r="D727">
        <v>227</v>
      </c>
      <c r="E727" t="s">
        <v>377</v>
      </c>
      <c r="F727" t="s">
        <v>379</v>
      </c>
      <c r="G727" t="s">
        <v>214</v>
      </c>
      <c r="H727">
        <v>0.36127125788039188</v>
      </c>
      <c r="I727">
        <v>0.13894039642014749</v>
      </c>
      <c r="J727">
        <v>0.39700579110702572</v>
      </c>
      <c r="K727">
        <v>0</v>
      </c>
      <c r="L727">
        <v>0.0057118937752239996</v>
      </c>
      <c r="M727">
        <v>0.070033121908382207</v>
      </c>
      <c r="N727">
        <v>0</v>
      </c>
      <c r="O727">
        <v>0.0361642901778155</v>
      </c>
      <c r="P727">
        <v>0</v>
      </c>
      <c r="Q727">
        <v>0</v>
      </c>
      <c r="R727">
        <v>0.41579662306590082</v>
      </c>
      <c r="S727">
        <v>0.017617009834518398</v>
      </c>
      <c r="T727">
        <v>0.56311059126492002</v>
      </c>
      <c r="U727">
        <v>0.055647231926272002</v>
      </c>
      <c r="V727">
        <v>0</v>
      </c>
      <c r="W727" t="s">
        <v>152</v>
      </c>
      <c r="X727" t="s">
        <v>310</v>
      </c>
      <c r="Y727" t="s">
        <v>154</v>
      </c>
      <c r="Z727" t="s">
        <v>155</v>
      </c>
      <c r="AA727" t="s">
        <v>156</v>
      </c>
      <c r="AB727" t="s">
        <v>157</v>
      </c>
      <c r="AC727" t="s">
        <v>311</v>
      </c>
      <c r="AD727" t="s">
        <v>159</v>
      </c>
      <c r="AE727" t="s">
        <v>160</v>
      </c>
      <c r="AF727" t="s">
        <v>162</v>
      </c>
      <c r="AG727" t="s">
        <v>163</v>
      </c>
      <c r="AH727" t="s">
        <v>164</v>
      </c>
      <c r="AI727" t="s">
        <v>312</v>
      </c>
      <c r="AJ727" t="s">
        <v>165</v>
      </c>
      <c r="AK727" t="s">
        <v>166</v>
      </c>
      <c r="AL727" t="s">
        <v>167</v>
      </c>
      <c r="AM727" t="s">
        <v>168</v>
      </c>
      <c r="AN727" t="s">
        <v>169</v>
      </c>
      <c r="AO727" t="s">
        <v>170</v>
      </c>
      <c r="AP727">
        <v>0</v>
      </c>
      <c r="AQ727">
        <v>0</v>
      </c>
      <c r="AR727">
        <v>0</v>
      </c>
      <c r="AS727">
        <v>0.229675744735064</v>
      </c>
      <c r="AT727">
        <v>0.1687319517501433</v>
      </c>
      <c r="AU727">
        <v>0</v>
      </c>
      <c r="AV727">
        <v>0.19592185413247981</v>
      </c>
      <c r="AW727">
        <v>0</v>
      </c>
      <c r="AX727">
        <v>0</v>
      </c>
      <c r="AY727">
        <v>0.80210983566422067</v>
      </c>
      <c r="AZ727">
        <v>0.25205879535318632</v>
      </c>
      <c r="BA727">
        <v>0</v>
      </c>
      <c r="BB727">
        <v>0</v>
      </c>
      <c r="BC727">
        <v>0</v>
      </c>
      <c r="BD727">
        <v>1.471689139920191</v>
      </c>
      <c r="BE727">
        <v>0</v>
      </c>
      <c r="BF727">
        <v>0.15092053450048751</v>
      </c>
      <c r="BG727">
        <v>0</v>
      </c>
      <c r="BH727">
        <v>0.35675735270933778</v>
      </c>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row>
    <row r="728">
      <c r="A728" t="s">
        <v>405</v>
      </c>
      <c r="B728">
        <v>2014</v>
      </c>
      <c r="C728" t="s">
        <v>415</v>
      </c>
      <c r="D728">
        <v>228</v>
      </c>
      <c r="E728" t="s">
        <v>377</v>
      </c>
      <c r="F728" t="s">
        <v>380</v>
      </c>
      <c r="G728" t="s">
        <v>214</v>
      </c>
      <c r="H728">
        <v>0.1238895647446589</v>
      </c>
      <c r="I728">
        <v>0.059974881785642697</v>
      </c>
      <c r="J728">
        <v>0.10489470377468629</v>
      </c>
      <c r="K728">
        <v>0.1668666068583281</v>
      </c>
      <c r="L728">
        <v>0.2278192545270484</v>
      </c>
      <c r="M728">
        <v>0.075896605241308701</v>
      </c>
      <c r="N728">
        <v>0.14259428130795601</v>
      </c>
      <c r="O728">
        <v>0.16874668440444851</v>
      </c>
      <c r="P728">
        <v>0.62887911469908675</v>
      </c>
      <c r="Q728">
        <v>0</v>
      </c>
      <c r="R728">
        <v>0.13867078431955279</v>
      </c>
      <c r="S728">
        <v>0</v>
      </c>
      <c r="T728">
        <v>0.1207392105354434</v>
      </c>
      <c r="U728">
        <v>0.123727203442627</v>
      </c>
      <c r="V728">
        <v>0.23768302739235311</v>
      </c>
      <c r="W728" t="s">
        <v>152</v>
      </c>
      <c r="X728" t="s">
        <v>310</v>
      </c>
      <c r="Y728" t="s">
        <v>154</v>
      </c>
      <c r="Z728" t="s">
        <v>155</v>
      </c>
      <c r="AA728" t="s">
        <v>156</v>
      </c>
      <c r="AB728" t="s">
        <v>157</v>
      </c>
      <c r="AC728" t="s">
        <v>311</v>
      </c>
      <c r="AD728" t="s">
        <v>159</v>
      </c>
      <c r="AE728" t="s">
        <v>160</v>
      </c>
      <c r="AF728" t="s">
        <v>162</v>
      </c>
      <c r="AG728" t="s">
        <v>163</v>
      </c>
      <c r="AH728" t="s">
        <v>164</v>
      </c>
      <c r="AI728" t="s">
        <v>312</v>
      </c>
      <c r="AJ728" t="s">
        <v>165</v>
      </c>
      <c r="AK728" t="s">
        <v>166</v>
      </c>
      <c r="AL728" t="s">
        <v>167</v>
      </c>
      <c r="AM728" t="s">
        <v>168</v>
      </c>
      <c r="AN728" t="s">
        <v>169</v>
      </c>
      <c r="AO728" t="s">
        <v>170</v>
      </c>
      <c r="AP728">
        <v>0</v>
      </c>
      <c r="AQ728">
        <v>0.088244684266986895</v>
      </c>
      <c r="AR728">
        <v>0</v>
      </c>
      <c r="AS728">
        <v>0</v>
      </c>
      <c r="AT728">
        <v>0</v>
      </c>
      <c r="AU728">
        <v>0</v>
      </c>
      <c r="AV728">
        <v>0.38887809213926011</v>
      </c>
      <c r="AW728">
        <v>0.74858530765044029</v>
      </c>
      <c r="AX728">
        <v>0</v>
      </c>
      <c r="AY728">
        <v>0.57476507062140381</v>
      </c>
      <c r="AZ728">
        <v>0.1470798378190637</v>
      </c>
      <c r="BA728">
        <v>0.21210193873629529</v>
      </c>
      <c r="BB728">
        <v>0</v>
      </c>
      <c r="BC728">
        <v>0.56635769060288421</v>
      </c>
      <c r="BD728">
        <v>0</v>
      </c>
      <c r="BE728">
        <v>0</v>
      </c>
      <c r="BF728">
        <v>0</v>
      </c>
      <c r="BG728">
        <v>0</v>
      </c>
      <c r="BH728">
        <v>0.10144923449990351</v>
      </c>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row>
    <row r="729">
      <c r="A729" t="s">
        <v>405</v>
      </c>
      <c r="B729">
        <v>2014</v>
      </c>
      <c r="C729" t="s">
        <v>415</v>
      </c>
      <c r="D729">
        <v>232</v>
      </c>
      <c r="E729" t="s">
        <v>36</v>
      </c>
      <c r="F729" t="s">
        <v>15</v>
      </c>
      <c r="G729" t="s">
        <v>214</v>
      </c>
      <c r="H729">
        <v>7181.0030800000059</v>
      </c>
      <c r="I729">
        <v>8680.0481160000054</v>
      </c>
      <c r="J729">
        <v>9788.9244589999998</v>
      </c>
      <c r="K729">
        <v>11417.85330199999</v>
      </c>
      <c r="L729">
        <v>13354.555600000011</v>
      </c>
      <c r="M729">
        <v>1835.8614499999981</v>
      </c>
      <c r="N729">
        <v>2103.5807249999989</v>
      </c>
      <c r="O729">
        <v>2212.6101920000019</v>
      </c>
      <c r="P729">
        <v>2251.5693269999979</v>
      </c>
      <c r="Q729">
        <v>2306.5397539999999</v>
      </c>
      <c r="R729">
        <v>5855.9673380000077</v>
      </c>
      <c r="S729">
        <v>7069.4392890000026</v>
      </c>
      <c r="T729">
        <v>7864.9190820000094</v>
      </c>
      <c r="U729">
        <v>8868.5087699999967</v>
      </c>
      <c r="V729">
        <v>10053.38862999999</v>
      </c>
      <c r="W729" t="s">
        <v>152</v>
      </c>
      <c r="X729" t="s">
        <v>310</v>
      </c>
      <c r="Y729" t="s">
        <v>154</v>
      </c>
      <c r="Z729" t="s">
        <v>155</v>
      </c>
      <c r="AA729" t="s">
        <v>156</v>
      </c>
      <c r="AB729" t="s">
        <v>157</v>
      </c>
      <c r="AC729" t="s">
        <v>311</v>
      </c>
      <c r="AD729" t="s">
        <v>159</v>
      </c>
      <c r="AE729" t="s">
        <v>160</v>
      </c>
      <c r="AF729" t="s">
        <v>162</v>
      </c>
      <c r="AG729" t="s">
        <v>163</v>
      </c>
      <c r="AH729" t="s">
        <v>164</v>
      </c>
      <c r="AI729" t="s">
        <v>312</v>
      </c>
      <c r="AJ729" t="s">
        <v>165</v>
      </c>
      <c r="AK729" t="s">
        <v>166</v>
      </c>
      <c r="AL729" t="s">
        <v>167</v>
      </c>
      <c r="AM729" t="s">
        <v>168</v>
      </c>
      <c r="AN729" t="s">
        <v>169</v>
      </c>
      <c r="AO729" t="s">
        <v>170</v>
      </c>
      <c r="AP729">
        <v>2954.591810999998</v>
      </c>
      <c r="AQ729">
        <v>3362.111194000001</v>
      </c>
      <c r="AR729">
        <v>7068.5211699999927</v>
      </c>
      <c r="AS729">
        <v>1908.928128999999</v>
      </c>
      <c r="AT729">
        <v>3231.652885000005</v>
      </c>
      <c r="AU729">
        <v>3045.668067999994</v>
      </c>
      <c r="AV729">
        <v>2077.0990539999989</v>
      </c>
      <c r="AW729">
        <v>3119.3432020000009</v>
      </c>
      <c r="AX729">
        <v>1357.7942189999969</v>
      </c>
      <c r="AY729">
        <v>462.69377800000018</v>
      </c>
      <c r="AZ729">
        <v>969.33772299999941</v>
      </c>
      <c r="BA729">
        <v>6753.7888570000068</v>
      </c>
      <c r="BB729">
        <v>1587.991807999997</v>
      </c>
      <c r="BC729">
        <v>1530.4243509999999</v>
      </c>
      <c r="BD729">
        <v>2789.4486509999979</v>
      </c>
      <c r="BE729">
        <v>1724.052166000002</v>
      </c>
      <c r="BF729">
        <v>2910.1340639999999</v>
      </c>
      <c r="BG729">
        <v>2018.473720999998</v>
      </c>
      <c r="BH729">
        <v>1550.329706</v>
      </c>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row>
    <row r="730">
      <c r="A730" t="s">
        <v>405</v>
      </c>
      <c r="B730">
        <v>2014</v>
      </c>
      <c r="C730" t="s">
        <v>415</v>
      </c>
      <c r="D730">
        <v>233</v>
      </c>
      <c r="E730" t="s">
        <v>36</v>
      </c>
      <c r="F730" t="s">
        <v>16</v>
      </c>
      <c r="G730" t="s">
        <v>214</v>
      </c>
      <c r="H730">
        <v>3571.2801439999998</v>
      </c>
      <c r="I730">
        <v>3176.184996</v>
      </c>
      <c r="J730">
        <v>2909.5536470000011</v>
      </c>
      <c r="K730">
        <v>1897.271364999998</v>
      </c>
      <c r="L730">
        <v>810.69836799999939</v>
      </c>
      <c r="M730">
        <v>323.03919400000001</v>
      </c>
      <c r="N730">
        <v>168.33410599999999</v>
      </c>
      <c r="O730">
        <v>76.378695000000022</v>
      </c>
      <c r="P730">
        <v>41.573462000000013</v>
      </c>
      <c r="Q730">
        <v>18.648015000000001</v>
      </c>
      <c r="R730">
        <v>3024.2894139999989</v>
      </c>
      <c r="S730">
        <v>2740.7175830000001</v>
      </c>
      <c r="T730">
        <v>2584.2599719999989</v>
      </c>
      <c r="U730">
        <v>2127.3777239999999</v>
      </c>
      <c r="V730">
        <v>1260.3703549999991</v>
      </c>
      <c r="W730" t="s">
        <v>152</v>
      </c>
      <c r="X730" t="s">
        <v>310</v>
      </c>
      <c r="Y730" t="s">
        <v>154</v>
      </c>
      <c r="Z730" t="s">
        <v>155</v>
      </c>
      <c r="AA730" t="s">
        <v>156</v>
      </c>
      <c r="AB730" t="s">
        <v>157</v>
      </c>
      <c r="AC730" t="s">
        <v>311</v>
      </c>
      <c r="AD730" t="s">
        <v>159</v>
      </c>
      <c r="AE730" t="s">
        <v>160</v>
      </c>
      <c r="AF730" t="s">
        <v>162</v>
      </c>
      <c r="AG730" t="s">
        <v>163</v>
      </c>
      <c r="AH730" t="s">
        <v>164</v>
      </c>
      <c r="AI730" t="s">
        <v>312</v>
      </c>
      <c r="AJ730" t="s">
        <v>165</v>
      </c>
      <c r="AK730" t="s">
        <v>166</v>
      </c>
      <c r="AL730" t="s">
        <v>167</v>
      </c>
      <c r="AM730" t="s">
        <v>168</v>
      </c>
      <c r="AN730" t="s">
        <v>169</v>
      </c>
      <c r="AO730" t="s">
        <v>170</v>
      </c>
      <c r="AP730">
        <v>167.49331400000011</v>
      </c>
      <c r="AQ730">
        <v>2213.4462130000002</v>
      </c>
      <c r="AR730">
        <v>804.78814900000032</v>
      </c>
      <c r="AS730">
        <v>279.97471700000011</v>
      </c>
      <c r="AT730">
        <v>1397.077454999999</v>
      </c>
      <c r="AU730">
        <v>514.36511099999996</v>
      </c>
      <c r="AV730">
        <v>840.33244700000012</v>
      </c>
      <c r="AW730">
        <v>2024.6059250000001</v>
      </c>
      <c r="AX730">
        <v>562.69564500000024</v>
      </c>
      <c r="AY730">
        <v>153.165853</v>
      </c>
      <c r="AZ730">
        <v>118.10903</v>
      </c>
      <c r="BA730">
        <v>91.340061000000006</v>
      </c>
      <c r="BB730">
        <v>36.077484000000013</v>
      </c>
      <c r="BC730">
        <v>215.07158200000009</v>
      </c>
      <c r="BD730">
        <v>210.849411</v>
      </c>
      <c r="BE730">
        <v>1029.5613539999999</v>
      </c>
      <c r="BF730">
        <v>155.25398100000001</v>
      </c>
      <c r="BG730">
        <v>555.06341699999973</v>
      </c>
      <c r="BH730">
        <v>995.71737099999973</v>
      </c>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row>
    <row r="731">
      <c r="A731" t="s">
        <v>405</v>
      </c>
      <c r="B731">
        <v>2014</v>
      </c>
      <c r="C731" t="s">
        <v>415</v>
      </c>
      <c r="D731">
        <v>234</v>
      </c>
      <c r="E731" t="s">
        <v>36</v>
      </c>
      <c r="F731" t="s">
        <v>20</v>
      </c>
      <c r="G731" t="s">
        <v>214</v>
      </c>
      <c r="H731">
        <v>3961.5841729999988</v>
      </c>
      <c r="I731">
        <v>2896.250736999998</v>
      </c>
      <c r="J731">
        <v>2010.966283</v>
      </c>
      <c r="K731">
        <v>1454.4445499999999</v>
      </c>
      <c r="L731">
        <v>604.8878060000003</v>
      </c>
      <c r="M731">
        <v>172.44731300000001</v>
      </c>
      <c r="N731">
        <v>61.567247999999992</v>
      </c>
      <c r="O731">
        <v>43.140062999999991</v>
      </c>
      <c r="P731">
        <v>43.769291000000003</v>
      </c>
      <c r="Q731">
        <v>3.8036279999999998</v>
      </c>
      <c r="R731">
        <v>3505.8030139999992</v>
      </c>
      <c r="S731">
        <v>2623.156575999998</v>
      </c>
      <c r="T731">
        <v>1919.850236</v>
      </c>
      <c r="U731">
        <v>1431.3724639999989</v>
      </c>
      <c r="V731">
        <v>1123.223716</v>
      </c>
      <c r="W731" t="s">
        <v>152</v>
      </c>
      <c r="X731" t="s">
        <v>310</v>
      </c>
      <c r="Y731" t="s">
        <v>154</v>
      </c>
      <c r="Z731" t="s">
        <v>155</v>
      </c>
      <c r="AA731" t="s">
        <v>156</v>
      </c>
      <c r="AB731" t="s">
        <v>157</v>
      </c>
      <c r="AC731" t="s">
        <v>311</v>
      </c>
      <c r="AD731" t="s">
        <v>159</v>
      </c>
      <c r="AE731" t="s">
        <v>160</v>
      </c>
      <c r="AF731" t="s">
        <v>162</v>
      </c>
      <c r="AG731" t="s">
        <v>163</v>
      </c>
      <c r="AH731" t="s">
        <v>164</v>
      </c>
      <c r="AI731" t="s">
        <v>312</v>
      </c>
      <c r="AJ731" t="s">
        <v>165</v>
      </c>
      <c r="AK731" t="s">
        <v>166</v>
      </c>
      <c r="AL731" t="s">
        <v>167</v>
      </c>
      <c r="AM731" t="s">
        <v>168</v>
      </c>
      <c r="AN731" t="s">
        <v>169</v>
      </c>
      <c r="AO731" t="s">
        <v>170</v>
      </c>
      <c r="AP731">
        <v>47.858377999999988</v>
      </c>
      <c r="AQ731">
        <v>169.95354599999999</v>
      </c>
      <c r="AR731">
        <v>1741.291699000001</v>
      </c>
      <c r="AS731">
        <v>417.19426299999998</v>
      </c>
      <c r="AT731">
        <v>47.784781000000002</v>
      </c>
      <c r="AU731">
        <v>99.920103999999995</v>
      </c>
      <c r="AV731">
        <v>319.58726800000022</v>
      </c>
      <c r="AW731">
        <v>575.12117299999989</v>
      </c>
      <c r="AX731">
        <v>291.14161300000012</v>
      </c>
      <c r="AY731">
        <v>942.4832599999994</v>
      </c>
      <c r="AZ731">
        <v>113.39147</v>
      </c>
      <c r="BA731">
        <v>83.780873</v>
      </c>
      <c r="BB731">
        <v>3.3148209999999998</v>
      </c>
      <c r="BC731">
        <v>74.251934999999989</v>
      </c>
      <c r="BD731">
        <v>1941.048142000001</v>
      </c>
      <c r="BE731">
        <v>91.153700000000001</v>
      </c>
      <c r="BF731">
        <v>1773.140155999999</v>
      </c>
      <c r="BG731">
        <v>179.28347400000001</v>
      </c>
      <c r="BH731">
        <v>2016.4328929999999</v>
      </c>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row>
    <row r="732">
      <c r="A732" t="s">
        <v>405</v>
      </c>
      <c r="B732">
        <v>2014</v>
      </c>
      <c r="C732" t="s">
        <v>415</v>
      </c>
      <c r="D732">
        <v>235</v>
      </c>
      <c r="E732" t="s">
        <v>377</v>
      </c>
      <c r="F732" t="s">
        <v>323</v>
      </c>
      <c r="G732" t="s">
        <v>214</v>
      </c>
      <c r="H732">
        <v>10752.283224000001</v>
      </c>
      <c r="I732">
        <v>11856.23311200002</v>
      </c>
      <c r="J732">
        <v>12698.47810600001</v>
      </c>
      <c r="K732">
        <v>13315.124666999989</v>
      </c>
      <c r="L732">
        <v>14165.25396800001</v>
      </c>
      <c r="M732">
        <v>2158.9006439999989</v>
      </c>
      <c r="N732">
        <v>2271.914831000001</v>
      </c>
      <c r="O732">
        <v>2288.9888870000018</v>
      </c>
      <c r="P732">
        <v>2293.1427889999982</v>
      </c>
      <c r="Q732">
        <v>2325.1877689999992</v>
      </c>
      <c r="R732">
        <v>8880.2567520000157</v>
      </c>
      <c r="S732">
        <v>9810.1568720000105</v>
      </c>
      <c r="T732">
        <v>10449.179054000009</v>
      </c>
      <c r="U732">
        <v>10995.88649399998</v>
      </c>
      <c r="V732">
        <v>11313.75898499998</v>
      </c>
      <c r="W732" t="s">
        <v>152</v>
      </c>
      <c r="X732" t="s">
        <v>310</v>
      </c>
      <c r="Y732" t="s">
        <v>154</v>
      </c>
      <c r="Z732" t="s">
        <v>155</v>
      </c>
      <c r="AA732" t="s">
        <v>156</v>
      </c>
      <c r="AB732" t="s">
        <v>157</v>
      </c>
      <c r="AC732" t="s">
        <v>311</v>
      </c>
      <c r="AD732" t="s">
        <v>159</v>
      </c>
      <c r="AE732" t="s">
        <v>160</v>
      </c>
      <c r="AF732" t="s">
        <v>162</v>
      </c>
      <c r="AG732" t="s">
        <v>163</v>
      </c>
      <c r="AH732" t="s">
        <v>164</v>
      </c>
      <c r="AI732" t="s">
        <v>312</v>
      </c>
      <c r="AJ732" t="s">
        <v>165</v>
      </c>
      <c r="AK732" t="s">
        <v>166</v>
      </c>
      <c r="AL732" t="s">
        <v>167</v>
      </c>
      <c r="AM732" t="s">
        <v>168</v>
      </c>
      <c r="AN732" t="s">
        <v>169</v>
      </c>
      <c r="AO732" t="s">
        <v>170</v>
      </c>
      <c r="AP732">
        <v>3122.0851249999992</v>
      </c>
      <c r="AQ732">
        <v>5575.557407000003</v>
      </c>
      <c r="AR732">
        <v>7873.3093189999954</v>
      </c>
      <c r="AS732">
        <v>2188.902845999999</v>
      </c>
      <c r="AT732">
        <v>4628.7303400000019</v>
      </c>
      <c r="AU732">
        <v>3560.03317899999</v>
      </c>
      <c r="AV732">
        <v>2917.4315010000009</v>
      </c>
      <c r="AW732">
        <v>5143.9491270000071</v>
      </c>
      <c r="AX732">
        <v>1920.4898639999949</v>
      </c>
      <c r="AY732">
        <v>615.85963100000004</v>
      </c>
      <c r="AZ732">
        <v>1087.4467529999999</v>
      </c>
      <c r="BA732">
        <v>6845.1289180000067</v>
      </c>
      <c r="BB732">
        <v>1624.0692919999969</v>
      </c>
      <c r="BC732">
        <v>1745.495932999997</v>
      </c>
      <c r="BD732">
        <v>3000.2980619999962</v>
      </c>
      <c r="BE732">
        <v>2753.613520000004</v>
      </c>
      <c r="BF732">
        <v>3065.3880449999988</v>
      </c>
      <c r="BG732">
        <v>2573.5371379999979</v>
      </c>
      <c r="BH732">
        <v>2546.047077000002</v>
      </c>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row>
    <row r="733">
      <c r="A733" t="s">
        <v>405</v>
      </c>
      <c r="B733">
        <v>2014</v>
      </c>
      <c r="C733" t="s">
        <v>415</v>
      </c>
      <c r="D733">
        <v>236</v>
      </c>
      <c r="E733" t="s">
        <v>377</v>
      </c>
      <c r="F733" t="s">
        <v>378</v>
      </c>
      <c r="G733" t="s">
        <v>214</v>
      </c>
      <c r="H733">
        <v>3943.289131999999</v>
      </c>
      <c r="I733">
        <v>2887.390641999998</v>
      </c>
      <c r="J733">
        <v>1995.475355</v>
      </c>
      <c r="K733">
        <v>1429.799070999999</v>
      </c>
      <c r="L733">
        <v>571.23665700000026</v>
      </c>
      <c r="M733">
        <v>170.676659</v>
      </c>
      <c r="N733">
        <v>58.23983599999999</v>
      </c>
      <c r="O733">
        <v>39.203248999999992</v>
      </c>
      <c r="P733">
        <v>29.072939000000002</v>
      </c>
      <c r="Q733">
        <v>3.8036279999999998</v>
      </c>
      <c r="R733">
        <v>3488.555452999999</v>
      </c>
      <c r="S733">
        <v>2623.156575999998</v>
      </c>
      <c r="T733">
        <v>1904.8313949999999</v>
      </c>
      <c r="U733">
        <v>1415.988002999999</v>
      </c>
      <c r="V733">
        <v>1093.6631190000001</v>
      </c>
      <c r="W733" t="s">
        <v>152</v>
      </c>
      <c r="X733" t="s">
        <v>310</v>
      </c>
      <c r="Y733" t="s">
        <v>154</v>
      </c>
      <c r="Z733" t="s">
        <v>155</v>
      </c>
      <c r="AA733" t="s">
        <v>156</v>
      </c>
      <c r="AB733" t="s">
        <v>157</v>
      </c>
      <c r="AC733" t="s">
        <v>311</v>
      </c>
      <c r="AD733" t="s">
        <v>159</v>
      </c>
      <c r="AE733" t="s">
        <v>160</v>
      </c>
      <c r="AF733" t="s">
        <v>162</v>
      </c>
      <c r="AG733" t="s">
        <v>163</v>
      </c>
      <c r="AH733" t="s">
        <v>164</v>
      </c>
      <c r="AI733" t="s">
        <v>312</v>
      </c>
      <c r="AJ733" t="s">
        <v>165</v>
      </c>
      <c r="AK733" t="s">
        <v>166</v>
      </c>
      <c r="AL733" t="s">
        <v>167</v>
      </c>
      <c r="AM733" t="s">
        <v>168</v>
      </c>
      <c r="AN733" t="s">
        <v>169</v>
      </c>
      <c r="AO733" t="s">
        <v>170</v>
      </c>
      <c r="AP733">
        <v>47.858377999999988</v>
      </c>
      <c r="AQ733">
        <v>164.88343800000001</v>
      </c>
      <c r="AR733">
        <v>1741.291699000001</v>
      </c>
      <c r="AS733">
        <v>417.19426299999998</v>
      </c>
      <c r="AT733">
        <v>47.784781000000002</v>
      </c>
      <c r="AU733">
        <v>99.920103999999995</v>
      </c>
      <c r="AV733">
        <v>306.97450000000009</v>
      </c>
      <c r="AW733">
        <v>532.30905300000006</v>
      </c>
      <c r="AX733">
        <v>291.14161300000012</v>
      </c>
      <c r="AY733">
        <v>933.45402499999943</v>
      </c>
      <c r="AZ733">
        <v>111.620816</v>
      </c>
      <c r="BA733">
        <v>69.084520999999995</v>
      </c>
      <c r="BB733">
        <v>3.3148209999999998</v>
      </c>
      <c r="BC733">
        <v>63.945653</v>
      </c>
      <c r="BD733">
        <v>1941.048142000001</v>
      </c>
      <c r="BE733">
        <v>91.153700000000001</v>
      </c>
      <c r="BF733">
        <v>1773.140155999999</v>
      </c>
      <c r="BG733">
        <v>179.28347400000001</v>
      </c>
      <c r="BH733">
        <v>2011.78772</v>
      </c>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row>
    <row r="734">
      <c r="A734" t="s">
        <v>405</v>
      </c>
      <c r="B734">
        <v>2014</v>
      </c>
      <c r="C734" t="s">
        <v>415</v>
      </c>
      <c r="D734">
        <v>237</v>
      </c>
      <c r="E734" t="s">
        <v>377</v>
      </c>
      <c r="F734" t="s">
        <v>379</v>
      </c>
      <c r="G734" t="s">
        <v>214</v>
      </c>
      <c r="H734">
        <v>53.349710999999999</v>
      </c>
      <c r="I734">
        <v>20.525677999999999</v>
      </c>
      <c r="J734">
        <v>58.630110999999992</v>
      </c>
      <c r="K734">
        <v>0</v>
      </c>
      <c r="L734">
        <v>0.84370299999999998</v>
      </c>
      <c r="M734">
        <v>1.6338600000000001</v>
      </c>
      <c r="N734">
        <v>0</v>
      </c>
      <c r="O734">
        <v>0.84370299999999998</v>
      </c>
      <c r="P734">
        <v>0</v>
      </c>
      <c r="Q734">
        <v>0</v>
      </c>
      <c r="R734">
        <v>51.715851000000001</v>
      </c>
      <c r="S734">
        <v>2.1907640000000002</v>
      </c>
      <c r="T734">
        <v>70.045749000000001</v>
      </c>
      <c r="U734">
        <v>6.919276</v>
      </c>
      <c r="V734">
        <v>0</v>
      </c>
      <c r="W734" t="s">
        <v>152</v>
      </c>
      <c r="X734" t="s">
        <v>310</v>
      </c>
      <c r="Y734" t="s">
        <v>154</v>
      </c>
      <c r="Z734" t="s">
        <v>155</v>
      </c>
      <c r="AA734" t="s">
        <v>156</v>
      </c>
      <c r="AB734" t="s">
        <v>157</v>
      </c>
      <c r="AC734" t="s">
        <v>311</v>
      </c>
      <c r="AD734" t="s">
        <v>159</v>
      </c>
      <c r="AE734" t="s">
        <v>160</v>
      </c>
      <c r="AF734" t="s">
        <v>162</v>
      </c>
      <c r="AG734" t="s">
        <v>163</v>
      </c>
      <c r="AH734" t="s">
        <v>164</v>
      </c>
      <c r="AI734" t="s">
        <v>312</v>
      </c>
      <c r="AJ734" t="s">
        <v>165</v>
      </c>
      <c r="AK734" t="s">
        <v>166</v>
      </c>
      <c r="AL734" t="s">
        <v>167</v>
      </c>
      <c r="AM734" t="s">
        <v>168</v>
      </c>
      <c r="AN734" t="s">
        <v>169</v>
      </c>
      <c r="AO734" t="s">
        <v>170</v>
      </c>
      <c r="AP734">
        <v>0</v>
      </c>
      <c r="AQ734">
        <v>0</v>
      </c>
      <c r="AR734">
        <v>0</v>
      </c>
      <c r="AS734">
        <v>5.999352</v>
      </c>
      <c r="AT734">
        <v>7.9041119999999996</v>
      </c>
      <c r="AU734">
        <v>0</v>
      </c>
      <c r="AV734">
        <v>6.3544770000000002</v>
      </c>
      <c r="AW734">
        <v>0</v>
      </c>
      <c r="AX734">
        <v>0</v>
      </c>
      <c r="AY734">
        <v>12.600693</v>
      </c>
      <c r="AZ734">
        <v>3.0344669999999998</v>
      </c>
      <c r="BA734">
        <v>0</v>
      </c>
      <c r="BB734">
        <v>0</v>
      </c>
      <c r="BC734">
        <v>0</v>
      </c>
      <c r="BD734">
        <v>73.807472000000004</v>
      </c>
      <c r="BE734">
        <v>0</v>
      </c>
      <c r="BF734">
        <v>7.3133699999999999</v>
      </c>
      <c r="BG734">
        <v>0</v>
      </c>
      <c r="BH734">
        <v>16.335260000000002</v>
      </c>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row>
    <row r="735">
      <c r="A735" t="s">
        <v>405</v>
      </c>
      <c r="B735">
        <v>2014</v>
      </c>
      <c r="C735" t="s">
        <v>415</v>
      </c>
      <c r="D735">
        <v>238</v>
      </c>
      <c r="E735" t="s">
        <v>377</v>
      </c>
      <c r="F735" t="s">
        <v>380</v>
      </c>
      <c r="G735" t="s">
        <v>214</v>
      </c>
      <c r="H735">
        <v>18.295041000000001</v>
      </c>
      <c r="I735">
        <v>8.8600949999999994</v>
      </c>
      <c r="J735">
        <v>15.490928</v>
      </c>
      <c r="K735">
        <v>24.645479000000002</v>
      </c>
      <c r="L735">
        <v>33.651148999999997</v>
      </c>
      <c r="M735">
        <v>1.770654</v>
      </c>
      <c r="N735">
        <v>3.3274119999999998</v>
      </c>
      <c r="O735">
        <v>3.936814</v>
      </c>
      <c r="P735">
        <v>14.696351999999999</v>
      </c>
      <c r="Q735">
        <v>0</v>
      </c>
      <c r="R735">
        <v>17.247561000000001</v>
      </c>
      <c r="S735">
        <v>0</v>
      </c>
      <c r="T735">
        <v>15.018841</v>
      </c>
      <c r="U735">
        <v>15.384461</v>
      </c>
      <c r="V735">
        <v>29.560597000000001</v>
      </c>
      <c r="W735" t="s">
        <v>152</v>
      </c>
      <c r="X735" t="s">
        <v>310</v>
      </c>
      <c r="Y735" t="s">
        <v>154</v>
      </c>
      <c r="Z735" t="s">
        <v>155</v>
      </c>
      <c r="AA735" t="s">
        <v>156</v>
      </c>
      <c r="AB735" t="s">
        <v>157</v>
      </c>
      <c r="AC735" t="s">
        <v>311</v>
      </c>
      <c r="AD735" t="s">
        <v>159</v>
      </c>
      <c r="AE735" t="s">
        <v>160</v>
      </c>
      <c r="AF735" t="s">
        <v>162</v>
      </c>
      <c r="AG735" t="s">
        <v>163</v>
      </c>
      <c r="AH735" t="s">
        <v>164</v>
      </c>
      <c r="AI735" t="s">
        <v>312</v>
      </c>
      <c r="AJ735" t="s">
        <v>165</v>
      </c>
      <c r="AK735" t="s">
        <v>166</v>
      </c>
      <c r="AL735" t="s">
        <v>167</v>
      </c>
      <c r="AM735" t="s">
        <v>168</v>
      </c>
      <c r="AN735" t="s">
        <v>169</v>
      </c>
      <c r="AO735" t="s">
        <v>170</v>
      </c>
      <c r="AP735">
        <v>0</v>
      </c>
      <c r="AQ735">
        <v>5.0701080000000003</v>
      </c>
      <c r="AR735">
        <v>0</v>
      </c>
      <c r="AS735">
        <v>0</v>
      </c>
      <c r="AT735">
        <v>0</v>
      </c>
      <c r="AU735">
        <v>0</v>
      </c>
      <c r="AV735">
        <v>12.612768000000001</v>
      </c>
      <c r="AW735">
        <v>42.81212</v>
      </c>
      <c r="AX735">
        <v>0</v>
      </c>
      <c r="AY735">
        <v>9.0292349999999999</v>
      </c>
      <c r="AZ735">
        <v>1.770654</v>
      </c>
      <c r="BA735">
        <v>14.696351999999999</v>
      </c>
      <c r="BB735">
        <v>0</v>
      </c>
      <c r="BC735">
        <v>10.306281999999999</v>
      </c>
      <c r="BD735">
        <v>0</v>
      </c>
      <c r="BE735">
        <v>0</v>
      </c>
      <c r="BF735">
        <v>0</v>
      </c>
      <c r="BG735">
        <v>0</v>
      </c>
      <c r="BH735">
        <v>4.6451729999999998</v>
      </c>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row>
    <row r="736">
      <c r="A736" t="s">
        <v>405</v>
      </c>
      <c r="B736">
        <v>2014</v>
      </c>
      <c r="C736" t="s">
        <v>415</v>
      </c>
      <c r="D736">
        <v>239</v>
      </c>
      <c r="E736" t="s">
        <v>377</v>
      </c>
      <c r="F736" t="s">
        <v>208</v>
      </c>
      <c r="G736" t="s">
        <v>214</v>
      </c>
      <c r="H736">
        <v>14767.21710799999</v>
      </c>
      <c r="I736">
        <v>14773.009527000029</v>
      </c>
      <c r="J736">
        <v>14768.074500000021</v>
      </c>
      <c r="K736">
        <v>14769.569216999969</v>
      </c>
      <c r="L736">
        <v>14770.985477000009</v>
      </c>
      <c r="M736">
        <v>2332.981816999999</v>
      </c>
      <c r="N736">
        <v>2333.4820789999999</v>
      </c>
      <c r="O736">
        <v>2332.9726530000012</v>
      </c>
      <c r="P736">
        <v>2336.9120799999978</v>
      </c>
      <c r="Q736">
        <v>2328.9913969999998</v>
      </c>
      <c r="R736">
        <v>12437.775616999999</v>
      </c>
      <c r="S736">
        <v>12435.504212000031</v>
      </c>
      <c r="T736">
        <v>12439.075038999999</v>
      </c>
      <c r="U736">
        <v>12434.178233999981</v>
      </c>
      <c r="V736">
        <v>12436.982700999981</v>
      </c>
      <c r="W736" t="s">
        <v>152</v>
      </c>
      <c r="X736" t="s">
        <v>310</v>
      </c>
      <c r="Y736" t="s">
        <v>154</v>
      </c>
      <c r="Z736" t="s">
        <v>155</v>
      </c>
      <c r="AA736" t="s">
        <v>156</v>
      </c>
      <c r="AB736" t="s">
        <v>157</v>
      </c>
      <c r="AC736" t="s">
        <v>311</v>
      </c>
      <c r="AD736" t="s">
        <v>159</v>
      </c>
      <c r="AE736" t="s">
        <v>160</v>
      </c>
      <c r="AF736" t="s">
        <v>162</v>
      </c>
      <c r="AG736" t="s">
        <v>163</v>
      </c>
      <c r="AH736" t="s">
        <v>164</v>
      </c>
      <c r="AI736" t="s">
        <v>312</v>
      </c>
      <c r="AJ736" t="s">
        <v>165</v>
      </c>
      <c r="AK736" t="s">
        <v>166</v>
      </c>
      <c r="AL736" t="s">
        <v>167</v>
      </c>
      <c r="AM736" t="s">
        <v>168</v>
      </c>
      <c r="AN736" t="s">
        <v>169</v>
      </c>
      <c r="AO736" t="s">
        <v>170</v>
      </c>
      <c r="AP736">
        <v>3169.943503</v>
      </c>
      <c r="AQ736">
        <v>5745.510953</v>
      </c>
      <c r="AR736">
        <v>9614.6010179999976</v>
      </c>
      <c r="AS736">
        <v>2612.0964610000001</v>
      </c>
      <c r="AT736">
        <v>4684.4192330000033</v>
      </c>
      <c r="AU736">
        <v>3659.9532829999889</v>
      </c>
      <c r="AV736">
        <v>3243.3732460000019</v>
      </c>
      <c r="AW736">
        <v>5719.0703000000058</v>
      </c>
      <c r="AX736">
        <v>2211.6314769999981</v>
      </c>
      <c r="AY736">
        <v>1570.9435839999981</v>
      </c>
      <c r="AZ736">
        <v>1203.8726899999999</v>
      </c>
      <c r="BA736">
        <v>6928.9097910000064</v>
      </c>
      <c r="BB736">
        <v>1627.3841129999969</v>
      </c>
      <c r="BC736">
        <v>1819.7478679999961</v>
      </c>
      <c r="BD736">
        <v>5015.1536759999817</v>
      </c>
      <c r="BE736">
        <v>2844.7672200000029</v>
      </c>
      <c r="BF736">
        <v>4845.8415709999872</v>
      </c>
      <c r="BG736">
        <v>2752.8206119999968</v>
      </c>
      <c r="BH736">
        <v>4578.8152300000056</v>
      </c>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row>
    <row r="737">
      <c r="A737" t="s">
        <v>405</v>
      </c>
      <c r="B737">
        <v>2014</v>
      </c>
      <c r="C737" t="s">
        <v>416</v>
      </c>
      <c r="D737">
        <v>16</v>
      </c>
      <c r="E737" t="s">
        <v>13</v>
      </c>
      <c r="F737" t="s">
        <v>14</v>
      </c>
      <c r="G737" t="s">
        <v>421</v>
      </c>
      <c r="H737">
        <v>71.38091301095281</v>
      </c>
      <c r="I737">
        <v>79.322847159766823</v>
      </c>
      <c r="J737">
        <v>84.953096789970758</v>
      </c>
      <c r="K737">
        <v>88.566629654598657</v>
      </c>
      <c r="L737">
        <v>96.41270932244116</v>
      </c>
      <c r="M737">
        <v>94.740649108110972</v>
      </c>
      <c r="N737">
        <v>98.038393034515352</v>
      </c>
      <c r="O737">
        <v>98.887716837716397</v>
      </c>
      <c r="P737">
        <v>99.569950915740051</v>
      </c>
      <c r="Q737">
        <v>99.539816462447845</v>
      </c>
      <c r="R737">
        <v>70.333508107698265</v>
      </c>
      <c r="S737">
        <v>78.249943276204334</v>
      </c>
      <c r="T737">
        <v>82.230479130724049</v>
      </c>
      <c r="U737">
        <v>85.321399036976459</v>
      </c>
      <c r="V737">
        <v>91.346313379422298</v>
      </c>
      <c r="W737" t="s">
        <v>152</v>
      </c>
      <c r="X737" t="s">
        <v>310</v>
      </c>
      <c r="Y737" t="s">
        <v>154</v>
      </c>
      <c r="Z737" t="s">
        <v>155</v>
      </c>
      <c r="AA737" t="s">
        <v>156</v>
      </c>
      <c r="AB737" t="s">
        <v>157</v>
      </c>
      <c r="AC737" t="s">
        <v>311</v>
      </c>
      <c r="AD737" t="s">
        <v>159</v>
      </c>
      <c r="AE737" t="s">
        <v>160</v>
      </c>
      <c r="AF737" t="s">
        <v>162</v>
      </c>
      <c r="AG737" t="s">
        <v>163</v>
      </c>
      <c r="AH737" t="s">
        <v>164</v>
      </c>
      <c r="AI737" t="s">
        <v>312</v>
      </c>
      <c r="AJ737" t="s">
        <v>165</v>
      </c>
      <c r="AK737" t="s">
        <v>166</v>
      </c>
      <c r="AL737" t="s">
        <v>167</v>
      </c>
      <c r="AM737" t="s">
        <v>168</v>
      </c>
      <c r="AN737" t="s">
        <v>169</v>
      </c>
      <c r="AO737" t="s">
        <v>170</v>
      </c>
      <c r="AP737">
        <v>92.438568139364037</v>
      </c>
      <c r="AQ737">
        <v>94.097226673583947</v>
      </c>
      <c r="AR737">
        <v>74.770694858177393</v>
      </c>
      <c r="AS737">
        <v>61.365802447676153</v>
      </c>
      <c r="AT737">
        <v>86.449109154701603</v>
      </c>
      <c r="AU737">
        <v>58.860365431609949</v>
      </c>
      <c r="AV737">
        <v>94.330305763396552</v>
      </c>
      <c r="AW737">
        <v>82.010451488942209</v>
      </c>
      <c r="AX737">
        <v>72.74619373668817</v>
      </c>
      <c r="AY737">
        <v>69.625323922517325</v>
      </c>
      <c r="AZ737">
        <v>86.464053271280633</v>
      </c>
      <c r="BA737">
        <v>96.779160073784283</v>
      </c>
      <c r="BB737">
        <v>87.006265864904663</v>
      </c>
      <c r="BC737">
        <v>87.482801765810478</v>
      </c>
      <c r="BD737">
        <v>92.113684813035519</v>
      </c>
      <c r="BE737">
        <v>84.38774621425793</v>
      </c>
      <c r="BF737">
        <v>78.619843657286722</v>
      </c>
      <c r="BG737">
        <v>98.080772507671128</v>
      </c>
      <c r="BH737">
        <v>88.62475682383014</v>
      </c>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row>
    <row r="738">
      <c r="A738" t="s">
        <v>405</v>
      </c>
      <c r="B738">
        <v>2014</v>
      </c>
      <c r="C738" t="s">
        <v>416</v>
      </c>
      <c r="D738">
        <v>17</v>
      </c>
      <c r="E738" t="s">
        <v>13</v>
      </c>
      <c r="F738" t="s">
        <v>51</v>
      </c>
      <c r="G738" t="s">
        <v>214</v>
      </c>
      <c r="H738">
        <v>28.619086989047339</v>
      </c>
      <c r="I738">
        <v>20.677152840233148</v>
      </c>
      <c r="J738">
        <v>15.046903210029139</v>
      </c>
      <c r="K738">
        <v>11.43337034540135</v>
      </c>
      <c r="L738">
        <v>3.587290677558896</v>
      </c>
      <c r="M738">
        <v>5.2593508918891008</v>
      </c>
      <c r="N738">
        <v>1.9616069654846491</v>
      </c>
      <c r="O738">
        <v>1.1122831622836</v>
      </c>
      <c r="P738">
        <v>0.43004908425994398</v>
      </c>
      <c r="Q738">
        <v>0.46018353755215702</v>
      </c>
      <c r="R738">
        <v>29.666491892301821</v>
      </c>
      <c r="S738">
        <v>21.750056723795641</v>
      </c>
      <c r="T738">
        <v>17.76952086927594</v>
      </c>
      <c r="U738">
        <v>14.678600963023669</v>
      </c>
      <c r="V738">
        <v>8.6536866205777141</v>
      </c>
      <c r="W738" t="s">
        <v>152</v>
      </c>
      <c r="X738" t="s">
        <v>310</v>
      </c>
      <c r="Y738" t="s">
        <v>154</v>
      </c>
      <c r="Z738" t="s">
        <v>155</v>
      </c>
      <c r="AA738" t="s">
        <v>156</v>
      </c>
      <c r="AB738" t="s">
        <v>157</v>
      </c>
      <c r="AC738" t="s">
        <v>311</v>
      </c>
      <c r="AD738" t="s">
        <v>159</v>
      </c>
      <c r="AE738" t="s">
        <v>160</v>
      </c>
      <c r="AF738" t="s">
        <v>162</v>
      </c>
      <c r="AG738" t="s">
        <v>163</v>
      </c>
      <c r="AH738" t="s">
        <v>164</v>
      </c>
      <c r="AI738" t="s">
        <v>312</v>
      </c>
      <c r="AJ738" t="s">
        <v>165</v>
      </c>
      <c r="AK738" t="s">
        <v>166</v>
      </c>
      <c r="AL738" t="s">
        <v>167</v>
      </c>
      <c r="AM738" t="s">
        <v>168</v>
      </c>
      <c r="AN738" t="s">
        <v>169</v>
      </c>
      <c r="AO738" t="s">
        <v>170</v>
      </c>
      <c r="AP738">
        <v>7.5614318606359099</v>
      </c>
      <c r="AQ738">
        <v>5.9027733264161091</v>
      </c>
      <c r="AR738">
        <v>25.2293051418226</v>
      </c>
      <c r="AS738">
        <v>38.634197552323847</v>
      </c>
      <c r="AT738">
        <v>13.550890845298509</v>
      </c>
      <c r="AU738">
        <v>41.139634568390342</v>
      </c>
      <c r="AV738">
        <v>5.669694236603438</v>
      </c>
      <c r="AW738">
        <v>17.989548511057802</v>
      </c>
      <c r="AX738">
        <v>27.253806263311791</v>
      </c>
      <c r="AY738">
        <v>30.374676077482881</v>
      </c>
      <c r="AZ738">
        <v>13.535946728719299</v>
      </c>
      <c r="BA738">
        <v>3.2208399262157421</v>
      </c>
      <c r="BB738">
        <v>12.993734135095391</v>
      </c>
      <c r="BC738">
        <v>12.51719823418969</v>
      </c>
      <c r="BD738">
        <v>7.8863151869645982</v>
      </c>
      <c r="BE738">
        <v>15.61225378574208</v>
      </c>
      <c r="BF738">
        <v>21.38015634271348</v>
      </c>
      <c r="BG738">
        <v>1.919227492328877</v>
      </c>
      <c r="BH738">
        <v>11.375243176169819</v>
      </c>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row>
    <row r="739">
      <c r="A739" t="s">
        <v>405</v>
      </c>
      <c r="B739">
        <v>2014</v>
      </c>
      <c r="C739" t="s">
        <v>416</v>
      </c>
      <c r="D739">
        <v>18</v>
      </c>
      <c r="E739" t="s">
        <v>60</v>
      </c>
      <c r="F739" t="s">
        <v>15</v>
      </c>
      <c r="G739" t="s">
        <v>422</v>
      </c>
      <c r="H739">
        <v>71.264740079605048</v>
      </c>
      <c r="I739">
        <v>79.25651605639942</v>
      </c>
      <c r="J739">
        <v>84.786707066967026</v>
      </c>
      <c r="K739">
        <v>88.351878185518984</v>
      </c>
      <c r="L739">
        <v>96.22607417899691</v>
      </c>
      <c r="M739">
        <v>94.740649108110972</v>
      </c>
      <c r="N739">
        <v>97.131020832977853</v>
      </c>
      <c r="O739">
        <v>98.809756329575961</v>
      </c>
      <c r="P739">
        <v>99.443707478603173</v>
      </c>
      <c r="Q739">
        <v>99.421807562923817</v>
      </c>
      <c r="R739">
        <v>70.218982122684068</v>
      </c>
      <c r="S739">
        <v>78.161207274446582</v>
      </c>
      <c r="T739">
        <v>82.019078583443886</v>
      </c>
      <c r="U739">
        <v>85.235942773916847</v>
      </c>
      <c r="V739">
        <v>91.185555341473375</v>
      </c>
      <c r="W739" t="s">
        <v>152</v>
      </c>
      <c r="X739" t="s">
        <v>310</v>
      </c>
      <c r="Y739" t="s">
        <v>154</v>
      </c>
      <c r="Z739" t="s">
        <v>155</v>
      </c>
      <c r="AA739" t="s">
        <v>156</v>
      </c>
      <c r="AB739" t="s">
        <v>157</v>
      </c>
      <c r="AC739" t="s">
        <v>311</v>
      </c>
      <c r="AD739" t="s">
        <v>159</v>
      </c>
      <c r="AE739" t="s">
        <v>160</v>
      </c>
      <c r="AF739" t="s">
        <v>162</v>
      </c>
      <c r="AG739" t="s">
        <v>163</v>
      </c>
      <c r="AH739" t="s">
        <v>164</v>
      </c>
      <c r="AI739" t="s">
        <v>312</v>
      </c>
      <c r="AJ739" t="s">
        <v>165</v>
      </c>
      <c r="AK739" t="s">
        <v>166</v>
      </c>
      <c r="AL739" t="s">
        <v>167</v>
      </c>
      <c r="AM739" t="s">
        <v>168</v>
      </c>
      <c r="AN739" t="s">
        <v>169</v>
      </c>
      <c r="AO739" t="s">
        <v>170</v>
      </c>
      <c r="AP739">
        <v>91.883797099640745</v>
      </c>
      <c r="AQ739">
        <v>94.097226673583961</v>
      </c>
      <c r="AR739">
        <v>74.770694858177393</v>
      </c>
      <c r="AS739">
        <v>61.228554989416978</v>
      </c>
      <c r="AT739">
        <v>86.343857521466575</v>
      </c>
      <c r="AU739">
        <v>58.584100633187802</v>
      </c>
      <c r="AV739">
        <v>94.330305763396552</v>
      </c>
      <c r="AW739">
        <v>82.010451488942223</v>
      </c>
      <c r="AX739">
        <v>72.533847998563729</v>
      </c>
      <c r="AY739">
        <v>68.987071859868507</v>
      </c>
      <c r="AZ739">
        <v>86.434039715611391</v>
      </c>
      <c r="BA739">
        <v>96.446695370910476</v>
      </c>
      <c r="BB739">
        <v>87.006265864904677</v>
      </c>
      <c r="BC739">
        <v>87.27884077659759</v>
      </c>
      <c r="BD739">
        <v>91.940199103458724</v>
      </c>
      <c r="BE739">
        <v>84.38774621425793</v>
      </c>
      <c r="BF739">
        <v>78.478899812707027</v>
      </c>
      <c r="BG739">
        <v>97.886285807690413</v>
      </c>
      <c r="BH739">
        <v>88.363089959507576</v>
      </c>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row>
    <row r="740">
      <c r="A740" t="s">
        <v>405</v>
      </c>
      <c r="B740">
        <v>2014</v>
      </c>
      <c r="C740" t="s">
        <v>416</v>
      </c>
      <c r="D740">
        <v>19</v>
      </c>
      <c r="E740" t="s">
        <v>60</v>
      </c>
      <c r="F740" t="s">
        <v>16</v>
      </c>
      <c r="G740" t="s">
        <v>423</v>
      </c>
      <c r="H740">
        <v>0.1161729313477495</v>
      </c>
      <c r="I740">
        <v>0.066331103367415198</v>
      </c>
      <c r="J740">
        <v>0.16638972300373861</v>
      </c>
      <c r="K740">
        <v>0.21475146907967729</v>
      </c>
      <c r="L740">
        <v>0.18663514344424159</v>
      </c>
      <c r="M740">
        <v>0</v>
      </c>
      <c r="N740">
        <v>0.90737220153753595</v>
      </c>
      <c r="O740">
        <v>0.077960508140427195</v>
      </c>
      <c r="P740">
        <v>0.12624343713688699</v>
      </c>
      <c r="Q740">
        <v>0.11800889952401331</v>
      </c>
      <c r="R740">
        <v>0.11452598501419781</v>
      </c>
      <c r="S740">
        <v>0.088736001757748095</v>
      </c>
      <c r="T740">
        <v>0.21140054728017499</v>
      </c>
      <c r="U740">
        <v>0.085456263059603604</v>
      </c>
      <c r="V740">
        <v>0.16075803794892771</v>
      </c>
      <c r="W740" t="s">
        <v>152</v>
      </c>
      <c r="X740" t="s">
        <v>310</v>
      </c>
      <c r="Y740" t="s">
        <v>154</v>
      </c>
      <c r="Z740" t="s">
        <v>155</v>
      </c>
      <c r="AA740" t="s">
        <v>156</v>
      </c>
      <c r="AB740" t="s">
        <v>157</v>
      </c>
      <c r="AC740" t="s">
        <v>311</v>
      </c>
      <c r="AD740" t="s">
        <v>159</v>
      </c>
      <c r="AE740" t="s">
        <v>160</v>
      </c>
      <c r="AF740" t="s">
        <v>162</v>
      </c>
      <c r="AG740" t="s">
        <v>163</v>
      </c>
      <c r="AH740" t="s">
        <v>164</v>
      </c>
      <c r="AI740" t="s">
        <v>312</v>
      </c>
      <c r="AJ740" t="s">
        <v>165</v>
      </c>
      <c r="AK740" t="s">
        <v>166</v>
      </c>
      <c r="AL740" t="s">
        <v>167</v>
      </c>
      <c r="AM740" t="s">
        <v>168</v>
      </c>
      <c r="AN740" t="s">
        <v>169</v>
      </c>
      <c r="AO740" t="s">
        <v>170</v>
      </c>
      <c r="AP740">
        <v>0.55477103972329811</v>
      </c>
      <c r="AQ740">
        <v>0</v>
      </c>
      <c r="AR740">
        <v>0</v>
      </c>
      <c r="AS740">
        <v>0.1372474582591611</v>
      </c>
      <c r="AT740">
        <v>0.1052516332350238</v>
      </c>
      <c r="AU740">
        <v>0.27626479842216578</v>
      </c>
      <c r="AV740">
        <v>0</v>
      </c>
      <c r="AW740">
        <v>0</v>
      </c>
      <c r="AX740">
        <v>0.21234573812444149</v>
      </c>
      <c r="AY740">
        <v>0.63825206264882151</v>
      </c>
      <c r="AZ740">
        <v>0.030013555669246</v>
      </c>
      <c r="BA740">
        <v>0.33246470287379121</v>
      </c>
      <c r="BB740">
        <v>0</v>
      </c>
      <c r="BC740">
        <v>0.2039609892128752</v>
      </c>
      <c r="BD740">
        <v>0.17348570957679579</v>
      </c>
      <c r="BE740">
        <v>0</v>
      </c>
      <c r="BF740">
        <v>0.14094384457969431</v>
      </c>
      <c r="BG740">
        <v>0.19448669998070969</v>
      </c>
      <c r="BH740">
        <v>0.26166686432255742</v>
      </c>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row>
    <row r="741">
      <c r="A741" t="s">
        <v>405</v>
      </c>
      <c r="B741">
        <v>2014</v>
      </c>
      <c r="C741" t="s">
        <v>416</v>
      </c>
      <c r="D741">
        <v>20</v>
      </c>
      <c r="E741" t="s">
        <v>60</v>
      </c>
      <c r="F741" t="s">
        <v>171</v>
      </c>
      <c r="G741" t="s">
        <v>424</v>
      </c>
      <c r="H741">
        <v>15.02411281411965</v>
      </c>
      <c r="I741">
        <v>11.9501691503686</v>
      </c>
      <c r="J741">
        <v>8.3722815399335957</v>
      </c>
      <c r="K741">
        <v>7.2875673926623286</v>
      </c>
      <c r="L741">
        <v>1.9270401066843661</v>
      </c>
      <c r="M741">
        <v>2.907581184222944</v>
      </c>
      <c r="N741">
        <v>1.7069488457133251</v>
      </c>
      <c r="O741">
        <v>1.0883281546921819</v>
      </c>
      <c r="P741">
        <v>0.35914343764023621</v>
      </c>
      <c r="Q741">
        <v>0.29102095479476631</v>
      </c>
      <c r="R741">
        <v>15.739593653758339</v>
      </c>
      <c r="S741">
        <v>12.35251251478209</v>
      </c>
      <c r="T741">
        <v>9.8379960853205315</v>
      </c>
      <c r="U741">
        <v>9.3215164690395369</v>
      </c>
      <c r="V741">
        <v>4.4767527546798771</v>
      </c>
      <c r="W741" t="s">
        <v>152</v>
      </c>
      <c r="X741" t="s">
        <v>310</v>
      </c>
      <c r="Y741" t="s">
        <v>154</v>
      </c>
      <c r="Z741" t="s">
        <v>155</v>
      </c>
      <c r="AA741" t="s">
        <v>156</v>
      </c>
      <c r="AB741" t="s">
        <v>157</v>
      </c>
      <c r="AC741" t="s">
        <v>311</v>
      </c>
      <c r="AD741" t="s">
        <v>159</v>
      </c>
      <c r="AE741" t="s">
        <v>160</v>
      </c>
      <c r="AF741" t="s">
        <v>162</v>
      </c>
      <c r="AG741" t="s">
        <v>163</v>
      </c>
      <c r="AH741" t="s">
        <v>164</v>
      </c>
      <c r="AI741" t="s">
        <v>312</v>
      </c>
      <c r="AJ741" t="s">
        <v>165</v>
      </c>
      <c r="AK741" t="s">
        <v>166</v>
      </c>
      <c r="AL741" t="s">
        <v>167</v>
      </c>
      <c r="AM741" t="s">
        <v>168</v>
      </c>
      <c r="AN741" t="s">
        <v>169</v>
      </c>
      <c r="AO741" t="s">
        <v>170</v>
      </c>
      <c r="AP741">
        <v>0.20153381672869219</v>
      </c>
      <c r="AQ741">
        <v>0.60009231601362067</v>
      </c>
      <c r="AR741">
        <v>21.827613928763469</v>
      </c>
      <c r="AS741">
        <v>29.89392098104452</v>
      </c>
      <c r="AT741">
        <v>3.130823031963422</v>
      </c>
      <c r="AU741">
        <v>38.657835904346967</v>
      </c>
      <c r="AV741">
        <v>3.9231665220815728</v>
      </c>
      <c r="AW741">
        <v>0.71969040833480236</v>
      </c>
      <c r="AX741">
        <v>14.60253014771539</v>
      </c>
      <c r="AY741">
        <v>11.31358076861062</v>
      </c>
      <c r="AZ741">
        <v>8.0759754588336747</v>
      </c>
      <c r="BA741">
        <v>0.35510128174043798</v>
      </c>
      <c r="BB741">
        <v>12.67409192867944</v>
      </c>
      <c r="BC741">
        <v>4.4223325521806576</v>
      </c>
      <c r="BD741">
        <v>2.3800781016957839</v>
      </c>
      <c r="BE741">
        <v>5.9045239209414007</v>
      </c>
      <c r="BF741">
        <v>10.4928212623006</v>
      </c>
      <c r="BG741">
        <v>0.24448721217897759</v>
      </c>
      <c r="BH741">
        <v>4.4025755165609981</v>
      </c>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row>
    <row r="742">
      <c r="A742" t="s">
        <v>405</v>
      </c>
      <c r="B742">
        <v>2014</v>
      </c>
      <c r="C742" t="s">
        <v>416</v>
      </c>
      <c r="D742">
        <v>21</v>
      </c>
      <c r="E742" t="s">
        <v>60</v>
      </c>
      <c r="F742" t="s">
        <v>17</v>
      </c>
      <c r="G742" t="s">
        <v>425</v>
      </c>
      <c r="H742">
        <v>13.594974174927559</v>
      </c>
      <c r="I742">
        <v>8.7269836898645696</v>
      </c>
      <c r="J742">
        <v>6.6746216700956387</v>
      </c>
      <c r="K742">
        <v>4.1458029527390092</v>
      </c>
      <c r="L742">
        <v>1.6602505708744819</v>
      </c>
      <c r="M742">
        <v>2.351769707666084</v>
      </c>
      <c r="N742">
        <v>0.25465811977128611</v>
      </c>
      <c r="O742">
        <v>0.023955007591429298</v>
      </c>
      <c r="P742">
        <v>0.070905646619703999</v>
      </c>
      <c r="Q742">
        <v>0.1691625827574032</v>
      </c>
      <c r="R742">
        <v>13.926898238543391</v>
      </c>
      <c r="S742">
        <v>9.3975442090135815</v>
      </c>
      <c r="T742">
        <v>7.9315247839554086</v>
      </c>
      <c r="U742">
        <v>5.3570844939840141</v>
      </c>
      <c r="V742">
        <v>4.176933865897821</v>
      </c>
      <c r="W742" t="s">
        <v>152</v>
      </c>
      <c r="X742" t="s">
        <v>310</v>
      </c>
      <c r="Y742" t="s">
        <v>154</v>
      </c>
      <c r="Z742" t="s">
        <v>155</v>
      </c>
      <c r="AA742" t="s">
        <v>156</v>
      </c>
      <c r="AB742" t="s">
        <v>157</v>
      </c>
      <c r="AC742" t="s">
        <v>311</v>
      </c>
      <c r="AD742" t="s">
        <v>159</v>
      </c>
      <c r="AE742" t="s">
        <v>160</v>
      </c>
      <c r="AF742" t="s">
        <v>162</v>
      </c>
      <c r="AG742" t="s">
        <v>163</v>
      </c>
      <c r="AH742" t="s">
        <v>164</v>
      </c>
      <c r="AI742" t="s">
        <v>312</v>
      </c>
      <c r="AJ742" t="s">
        <v>165</v>
      </c>
      <c r="AK742" t="s">
        <v>166</v>
      </c>
      <c r="AL742" t="s">
        <v>167</v>
      </c>
      <c r="AM742" t="s">
        <v>168</v>
      </c>
      <c r="AN742" t="s">
        <v>169</v>
      </c>
      <c r="AO742" t="s">
        <v>170</v>
      </c>
      <c r="AP742">
        <v>7.3598980439072648</v>
      </c>
      <c r="AQ742">
        <v>5.3026810104024182</v>
      </c>
      <c r="AR742">
        <v>3.4016912130591348</v>
      </c>
      <c r="AS742">
        <v>8.7402765712793453</v>
      </c>
      <c r="AT742">
        <v>10.420067813334979</v>
      </c>
      <c r="AU742">
        <v>2.48179866404306</v>
      </c>
      <c r="AV742">
        <v>1.7465277145218749</v>
      </c>
      <c r="AW742">
        <v>17.269858102722971</v>
      </c>
      <c r="AX742">
        <v>12.65127611559644</v>
      </c>
      <c r="AY742">
        <v>19.061095308872051</v>
      </c>
      <c r="AZ742">
        <v>5.4599712698856866</v>
      </c>
      <c r="BA742">
        <v>2.8657386444752948</v>
      </c>
      <c r="BB742">
        <v>0.31964220641588659</v>
      </c>
      <c r="BC742">
        <v>8.0948656820088765</v>
      </c>
      <c r="BD742">
        <v>5.5062370852686957</v>
      </c>
      <c r="BE742">
        <v>9.7077298648006689</v>
      </c>
      <c r="BF742">
        <v>10.887335080412679</v>
      </c>
      <c r="BG742">
        <v>1.674740280149899</v>
      </c>
      <c r="BH742">
        <v>6.9726676596088693</v>
      </c>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row>
    <row r="743">
      <c r="A743" t="s">
        <v>405</v>
      </c>
      <c r="B743">
        <v>2014</v>
      </c>
      <c r="C743" t="s">
        <v>416</v>
      </c>
      <c r="D743">
        <v>22</v>
      </c>
      <c r="E743" t="s">
        <v>54</v>
      </c>
      <c r="F743" t="s">
        <v>49</v>
      </c>
      <c r="G743" t="s">
        <v>214</v>
      </c>
      <c r="H743">
        <v>0.16275069405447889</v>
      </c>
      <c r="I743">
        <v>0.083621687499208702</v>
      </c>
      <c r="J743">
        <v>0.19586069171216119</v>
      </c>
      <c r="K743">
        <v>0.2424744736445176</v>
      </c>
      <c r="L743">
        <v>0.1935793991848751</v>
      </c>
      <c r="M743">
        <v>0</v>
      </c>
      <c r="N743">
        <v>0.92552741171317132</v>
      </c>
      <c r="O743">
        <v>0.078837403302947501</v>
      </c>
      <c r="P743">
        <v>0.12678869074036109</v>
      </c>
      <c r="Q743">
        <v>0.1185544676672506</v>
      </c>
      <c r="R743">
        <v>0.1628327494184276</v>
      </c>
      <c r="S743">
        <v>0.11340072342868079</v>
      </c>
      <c r="T743">
        <v>0.25708295697037797</v>
      </c>
      <c r="U743">
        <v>0.1001580658828258</v>
      </c>
      <c r="V743">
        <v>0.17598743945055789</v>
      </c>
      <c r="W743" t="s">
        <v>152</v>
      </c>
      <c r="X743" t="s">
        <v>310</v>
      </c>
      <c r="Y743" t="s">
        <v>154</v>
      </c>
      <c r="Z743" t="s">
        <v>155</v>
      </c>
      <c r="AA743" t="s">
        <v>156</v>
      </c>
      <c r="AB743" t="s">
        <v>157</v>
      </c>
      <c r="AC743" t="s">
        <v>311</v>
      </c>
      <c r="AD743" t="s">
        <v>159</v>
      </c>
      <c r="AE743" t="s">
        <v>160</v>
      </c>
      <c r="AF743" t="s">
        <v>162</v>
      </c>
      <c r="AG743" t="s">
        <v>163</v>
      </c>
      <c r="AH743" t="s">
        <v>164</v>
      </c>
      <c r="AI743" t="s">
        <v>312</v>
      </c>
      <c r="AJ743" t="s">
        <v>165</v>
      </c>
      <c r="AK743" t="s">
        <v>166</v>
      </c>
      <c r="AL743" t="s">
        <v>167</v>
      </c>
      <c r="AM743" t="s">
        <v>168</v>
      </c>
      <c r="AN743" t="s">
        <v>169</v>
      </c>
      <c r="AO743" t="s">
        <v>170</v>
      </c>
      <c r="AP743">
        <v>0.60015105262870727</v>
      </c>
      <c r="AQ743">
        <v>0</v>
      </c>
      <c r="AR743">
        <v>0</v>
      </c>
      <c r="AS743">
        <v>0.22365462975276151</v>
      </c>
      <c r="AT743">
        <v>0.12174981820422801</v>
      </c>
      <c r="AU743">
        <v>0.46935624064916609</v>
      </c>
      <c r="AV743">
        <v>0</v>
      </c>
      <c r="AW743">
        <v>0</v>
      </c>
      <c r="AX743">
        <v>0.2918994482282431</v>
      </c>
      <c r="AY743">
        <v>0.91669528655852517</v>
      </c>
      <c r="AZ743">
        <v>0.034712177527785597</v>
      </c>
      <c r="BA743">
        <v>0.34352922945427572</v>
      </c>
      <c r="BB743">
        <v>0</v>
      </c>
      <c r="BC743">
        <v>0.23314409814957029</v>
      </c>
      <c r="BD743">
        <v>0.18833869248518531</v>
      </c>
      <c r="BE743">
        <v>0</v>
      </c>
      <c r="BF743">
        <v>0.17927260857206151</v>
      </c>
      <c r="BG743">
        <v>0.19829238188911941</v>
      </c>
      <c r="BH743">
        <v>0.29525256113560172</v>
      </c>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row>
    <row r="744">
      <c r="A744" t="s">
        <v>405</v>
      </c>
      <c r="B744">
        <v>2014</v>
      </c>
      <c r="C744" t="s">
        <v>416</v>
      </c>
      <c r="D744">
        <v>23</v>
      </c>
      <c r="E744" t="s">
        <v>54</v>
      </c>
      <c r="F744" t="s">
        <v>48</v>
      </c>
      <c r="G744" t="s">
        <v>214</v>
      </c>
      <c r="H744">
        <v>99.837249305945505</v>
      </c>
      <c r="I744">
        <v>99.916378312500811</v>
      </c>
      <c r="J744">
        <v>99.804139308287859</v>
      </c>
      <c r="K744">
        <v>99.757525526355494</v>
      </c>
      <c r="L744">
        <v>99.80642060081513</v>
      </c>
      <c r="M744">
        <v>100</v>
      </c>
      <c r="N744">
        <v>99.074472588286852</v>
      </c>
      <c r="O744">
        <v>99.921162596697044</v>
      </c>
      <c r="P744">
        <v>99.873211309259645</v>
      </c>
      <c r="Q744">
        <v>99.881445532332734</v>
      </c>
      <c r="R744">
        <v>99.837167250581572</v>
      </c>
      <c r="S744">
        <v>99.886599276571317</v>
      </c>
      <c r="T744">
        <v>99.742917043029635</v>
      </c>
      <c r="U744">
        <v>99.899841934117163</v>
      </c>
      <c r="V744">
        <v>99.824012560549448</v>
      </c>
      <c r="W744" t="s">
        <v>152</v>
      </c>
      <c r="X744" t="s">
        <v>310</v>
      </c>
      <c r="Y744" t="s">
        <v>154</v>
      </c>
      <c r="Z744" t="s">
        <v>155</v>
      </c>
      <c r="AA744" t="s">
        <v>156</v>
      </c>
      <c r="AB744" t="s">
        <v>157</v>
      </c>
      <c r="AC744" t="s">
        <v>311</v>
      </c>
      <c r="AD744" t="s">
        <v>159</v>
      </c>
      <c r="AE744" t="s">
        <v>160</v>
      </c>
      <c r="AF744" t="s">
        <v>162</v>
      </c>
      <c r="AG744" t="s">
        <v>163</v>
      </c>
      <c r="AH744" t="s">
        <v>164</v>
      </c>
      <c r="AI744" t="s">
        <v>312</v>
      </c>
      <c r="AJ744" t="s">
        <v>165</v>
      </c>
      <c r="AK744" t="s">
        <v>166</v>
      </c>
      <c r="AL744" t="s">
        <v>167</v>
      </c>
      <c r="AM744" t="s">
        <v>168</v>
      </c>
      <c r="AN744" t="s">
        <v>169</v>
      </c>
      <c r="AO744" t="s">
        <v>170</v>
      </c>
      <c r="AP744">
        <v>99.399848947371297</v>
      </c>
      <c r="AQ744">
        <v>100</v>
      </c>
      <c r="AR744">
        <v>100</v>
      </c>
      <c r="AS744">
        <v>99.776345370247228</v>
      </c>
      <c r="AT744">
        <v>99.878250181795764</v>
      </c>
      <c r="AU744">
        <v>99.530643759350866</v>
      </c>
      <c r="AV744">
        <v>100</v>
      </c>
      <c r="AW744">
        <v>100</v>
      </c>
      <c r="AX744">
        <v>99.708100551771764</v>
      </c>
      <c r="AY744">
        <v>99.083304713441478</v>
      </c>
      <c r="AZ744">
        <v>99.96528782247222</v>
      </c>
      <c r="BA744">
        <v>99.65647077054571</v>
      </c>
      <c r="BB744">
        <v>100</v>
      </c>
      <c r="BC744">
        <v>99.766855901850406</v>
      </c>
      <c r="BD744">
        <v>99.811661307514811</v>
      </c>
      <c r="BE744">
        <v>100</v>
      </c>
      <c r="BF744">
        <v>99.820727391427937</v>
      </c>
      <c r="BG744">
        <v>99.801707618110882</v>
      </c>
      <c r="BH744">
        <v>99.704747438864388</v>
      </c>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row>
    <row r="745">
      <c r="A745" t="s">
        <v>405</v>
      </c>
      <c r="B745">
        <v>2014</v>
      </c>
      <c r="C745" t="s">
        <v>416</v>
      </c>
      <c r="D745">
        <v>29</v>
      </c>
      <c r="E745" t="s">
        <v>173</v>
      </c>
      <c r="F745" t="s">
        <v>49</v>
      </c>
      <c r="G745" t="s">
        <v>426</v>
      </c>
      <c r="H745">
        <v>2.476424287158927</v>
      </c>
      <c r="I745">
        <v>3.0879478292236469</v>
      </c>
      <c r="J745">
        <v>5.8889809907175028</v>
      </c>
      <c r="K745">
        <v>11.62694239601398</v>
      </c>
      <c r="L745">
        <v>37.506097352992427</v>
      </c>
      <c r="M745">
        <v>32.887172004907242</v>
      </c>
      <c r="N745">
        <v>47.117512488939887</v>
      </c>
      <c r="O745">
        <v>51.642382410729439</v>
      </c>
      <c r="P745">
        <v>58.931589758396093</v>
      </c>
      <c r="Q745">
        <v>68.881552034346143</v>
      </c>
      <c r="R745">
        <v>2.415101873918938</v>
      </c>
      <c r="S745">
        <v>2.2021494290174539</v>
      </c>
      <c r="T745">
        <v>4.0983091459908358</v>
      </c>
      <c r="U745">
        <v>4.8487326677643399</v>
      </c>
      <c r="V745">
        <v>9.7206636293125666</v>
      </c>
      <c r="W745" t="s">
        <v>152</v>
      </c>
      <c r="X745" t="s">
        <v>310</v>
      </c>
      <c r="Y745" t="s">
        <v>154</v>
      </c>
      <c r="Z745" t="s">
        <v>155</v>
      </c>
      <c r="AA745" t="s">
        <v>156</v>
      </c>
      <c r="AB745" t="s">
        <v>157</v>
      </c>
      <c r="AC745" t="s">
        <v>311</v>
      </c>
      <c r="AD745" t="s">
        <v>159</v>
      </c>
      <c r="AE745" t="s">
        <v>160</v>
      </c>
      <c r="AF745" t="s">
        <v>162</v>
      </c>
      <c r="AG745" t="s">
        <v>163</v>
      </c>
      <c r="AH745" t="s">
        <v>164</v>
      </c>
      <c r="AI745" t="s">
        <v>312</v>
      </c>
      <c r="AJ745" t="s">
        <v>165</v>
      </c>
      <c r="AK745" t="s">
        <v>166</v>
      </c>
      <c r="AL745" t="s">
        <v>167</v>
      </c>
      <c r="AM745" t="s">
        <v>168</v>
      </c>
      <c r="AN745" t="s">
        <v>169</v>
      </c>
      <c r="AO745" t="s">
        <v>170</v>
      </c>
      <c r="AP745">
        <v>3.3478507392817711</v>
      </c>
      <c r="AQ745">
        <v>3.8840375177333679</v>
      </c>
      <c r="AR745">
        <v>6.0582467739380554</v>
      </c>
      <c r="AS745">
        <v>2.9263818599844571</v>
      </c>
      <c r="AT745">
        <v>8.0656917155988417</v>
      </c>
      <c r="AU745">
        <v>8.291143288891023</v>
      </c>
      <c r="AV745">
        <v>3.2284739700908278</v>
      </c>
      <c r="AW745">
        <v>12.08896085785131</v>
      </c>
      <c r="AX745">
        <v>15.15281829206848</v>
      </c>
      <c r="AY745">
        <v>0.76457513320860382</v>
      </c>
      <c r="AZ745">
        <v>3.4635017760889628</v>
      </c>
      <c r="BA745">
        <v>68.992025083214088</v>
      </c>
      <c r="BB745">
        <v>15.44292456786447</v>
      </c>
      <c r="BC745">
        <v>1.5964619885462099</v>
      </c>
      <c r="BD745">
        <v>4.6937033879238754</v>
      </c>
      <c r="BE745">
        <v>5.5181645407176658</v>
      </c>
      <c r="BF745">
        <v>4.1093391949028808</v>
      </c>
      <c r="BG745">
        <v>2.6431769902774942</v>
      </c>
      <c r="BH745">
        <v>8.0677526487566826</v>
      </c>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row>
    <row r="746">
      <c r="A746" t="s">
        <v>405</v>
      </c>
      <c r="B746">
        <v>2014</v>
      </c>
      <c r="C746" t="s">
        <v>416</v>
      </c>
      <c r="D746">
        <v>30</v>
      </c>
      <c r="E746" t="s">
        <v>173</v>
      </c>
      <c r="F746" t="s">
        <v>48</v>
      </c>
      <c r="G746" t="s">
        <v>214</v>
      </c>
      <c r="H746">
        <v>97.52357571284108</v>
      </c>
      <c r="I746">
        <v>96.91205217077632</v>
      </c>
      <c r="J746">
        <v>94.111019009282401</v>
      </c>
      <c r="K746">
        <v>88.373057603986155</v>
      </c>
      <c r="L746">
        <v>62.493902647007417</v>
      </c>
      <c r="M746">
        <v>67.1128279950928</v>
      </c>
      <c r="N746">
        <v>52.88248751106007</v>
      </c>
      <c r="O746">
        <v>48.357617589270561</v>
      </c>
      <c r="P746">
        <v>41.068410241603956</v>
      </c>
      <c r="Q746">
        <v>31.11844796565385</v>
      </c>
      <c r="R746">
        <v>97.584898126081086</v>
      </c>
      <c r="S746">
        <v>97.797850570982533</v>
      </c>
      <c r="T746">
        <v>95.901690854009104</v>
      </c>
      <c r="U746">
        <v>95.151267332235761</v>
      </c>
      <c r="V746">
        <v>90.279336370687489</v>
      </c>
      <c r="W746" t="s">
        <v>152</v>
      </c>
      <c r="X746" t="s">
        <v>310</v>
      </c>
      <c r="Y746" t="s">
        <v>154</v>
      </c>
      <c r="Z746" t="s">
        <v>155</v>
      </c>
      <c r="AA746" t="s">
        <v>156</v>
      </c>
      <c r="AB746" t="s">
        <v>157</v>
      </c>
      <c r="AC746" t="s">
        <v>311</v>
      </c>
      <c r="AD746" t="s">
        <v>159</v>
      </c>
      <c r="AE746" t="s">
        <v>160</v>
      </c>
      <c r="AF746" t="s">
        <v>162</v>
      </c>
      <c r="AG746" t="s">
        <v>163</v>
      </c>
      <c r="AH746" t="s">
        <v>164</v>
      </c>
      <c r="AI746" t="s">
        <v>312</v>
      </c>
      <c r="AJ746" t="s">
        <v>165</v>
      </c>
      <c r="AK746" t="s">
        <v>166</v>
      </c>
      <c r="AL746" t="s">
        <v>167</v>
      </c>
      <c r="AM746" t="s">
        <v>168</v>
      </c>
      <c r="AN746" t="s">
        <v>169</v>
      </c>
      <c r="AO746" t="s">
        <v>170</v>
      </c>
      <c r="AP746">
        <v>96.65214926071819</v>
      </c>
      <c r="AQ746">
        <v>96.115962482266639</v>
      </c>
      <c r="AR746">
        <v>93.941753226061934</v>
      </c>
      <c r="AS746">
        <v>97.073618140015554</v>
      </c>
      <c r="AT746">
        <v>91.934308284401283</v>
      </c>
      <c r="AU746">
        <v>91.708856711109107</v>
      </c>
      <c r="AV746">
        <v>96.771526029909197</v>
      </c>
      <c r="AW746">
        <v>87.911039142148638</v>
      </c>
      <c r="AX746">
        <v>84.847181707931455</v>
      </c>
      <c r="AY746">
        <v>99.235424866791405</v>
      </c>
      <c r="AZ746">
        <v>96.536498223911039</v>
      </c>
      <c r="BA746">
        <v>31.007974916785852</v>
      </c>
      <c r="BB746">
        <v>84.557075432135562</v>
      </c>
      <c r="BC746">
        <v>98.403538011453819</v>
      </c>
      <c r="BD746">
        <v>95.30629661207621</v>
      </c>
      <c r="BE746">
        <v>94.481835459282323</v>
      </c>
      <c r="BF746">
        <v>95.890660805097184</v>
      </c>
      <c r="BG746">
        <v>97.356823009722561</v>
      </c>
      <c r="BH746">
        <v>91.932247351243362</v>
      </c>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row>
    <row r="747">
      <c r="A747" t="s">
        <v>405</v>
      </c>
      <c r="B747">
        <v>2014</v>
      </c>
      <c r="C747" t="s">
        <v>416</v>
      </c>
      <c r="D747">
        <v>31</v>
      </c>
      <c r="E747" t="s">
        <v>57</v>
      </c>
      <c r="F747" t="s">
        <v>49</v>
      </c>
      <c r="G747" t="s">
        <v>427</v>
      </c>
      <c r="H747">
        <v>2.901597165303897</v>
      </c>
      <c r="I747">
        <v>3.4759789876360978</v>
      </c>
      <c r="J747">
        <v>6.1875328500001734</v>
      </c>
      <c r="K747">
        <v>12.8618021019428</v>
      </c>
      <c r="L747">
        <v>38.68445747169288</v>
      </c>
      <c r="M747">
        <v>34.498480791202859</v>
      </c>
      <c r="N747">
        <v>49.33723829982749</v>
      </c>
      <c r="O747">
        <v>53.715371690642748</v>
      </c>
      <c r="P747">
        <v>60.501583397181157</v>
      </c>
      <c r="Q747">
        <v>69.696345769713474</v>
      </c>
      <c r="R747">
        <v>2.8467236256944282</v>
      </c>
      <c r="S747">
        <v>2.6240103291116901</v>
      </c>
      <c r="T747">
        <v>4.1921835696388072</v>
      </c>
      <c r="U747">
        <v>5.4746403436507229</v>
      </c>
      <c r="V747">
        <v>10.77859288082967</v>
      </c>
      <c r="W747" t="s">
        <v>152</v>
      </c>
      <c r="X747" t="s">
        <v>310</v>
      </c>
      <c r="Y747" t="s">
        <v>154</v>
      </c>
      <c r="Z747" t="s">
        <v>155</v>
      </c>
      <c r="AA747" t="s">
        <v>156</v>
      </c>
      <c r="AB747" t="s">
        <v>157</v>
      </c>
      <c r="AC747" t="s">
        <v>311</v>
      </c>
      <c r="AD747" t="s">
        <v>159</v>
      </c>
      <c r="AE747" t="s">
        <v>160</v>
      </c>
      <c r="AF747" t="s">
        <v>162</v>
      </c>
      <c r="AG747" t="s">
        <v>163</v>
      </c>
      <c r="AH747" t="s">
        <v>164</v>
      </c>
      <c r="AI747" t="s">
        <v>312</v>
      </c>
      <c r="AJ747" t="s">
        <v>165</v>
      </c>
      <c r="AK747" t="s">
        <v>166</v>
      </c>
      <c r="AL747" t="s">
        <v>167</v>
      </c>
      <c r="AM747" t="s">
        <v>168</v>
      </c>
      <c r="AN747" t="s">
        <v>169</v>
      </c>
      <c r="AO747" t="s">
        <v>170</v>
      </c>
      <c r="AP747">
        <v>3.394119576521677</v>
      </c>
      <c r="AQ747">
        <v>4.5784030028286331</v>
      </c>
      <c r="AR747">
        <v>7.8215782703007264</v>
      </c>
      <c r="AS747">
        <v>3.0911939204989398</v>
      </c>
      <c r="AT747">
        <v>8.1454220047601744</v>
      </c>
      <c r="AU747">
        <v>8.3926528632688324</v>
      </c>
      <c r="AV747">
        <v>3.6269618720287098</v>
      </c>
      <c r="AW747">
        <v>13.062913389961301</v>
      </c>
      <c r="AX747">
        <v>15.15281829206848</v>
      </c>
      <c r="AY747">
        <v>1.5609072311536321</v>
      </c>
      <c r="AZ747">
        <v>3.6655056108964472</v>
      </c>
      <c r="BA747">
        <v>69.131089096033477</v>
      </c>
      <c r="BB747">
        <v>15.712646262019909</v>
      </c>
      <c r="BC747">
        <v>1.6878232166171749</v>
      </c>
      <c r="BD747">
        <v>4.8368079159933783</v>
      </c>
      <c r="BE747">
        <v>6.8778218345752666</v>
      </c>
      <c r="BF747">
        <v>5.4833140561210616</v>
      </c>
      <c r="BG747">
        <v>2.7106730701855151</v>
      </c>
      <c r="BH747">
        <v>9.9118057445615513</v>
      </c>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row>
    <row r="748">
      <c r="A748" t="s">
        <v>405</v>
      </c>
      <c r="B748">
        <v>2014</v>
      </c>
      <c r="C748" t="s">
        <v>416</v>
      </c>
      <c r="D748">
        <v>32</v>
      </c>
      <c r="E748" t="s">
        <v>57</v>
      </c>
      <c r="F748" t="s">
        <v>48</v>
      </c>
      <c r="G748" t="s">
        <v>214</v>
      </c>
      <c r="H748">
        <v>97.098402834696145</v>
      </c>
      <c r="I748">
        <v>96.52402101236386</v>
      </c>
      <c r="J748">
        <v>93.812467149999733</v>
      </c>
      <c r="K748">
        <v>87.138197898057342</v>
      </c>
      <c r="L748">
        <v>61.315542528306977</v>
      </c>
      <c r="M748">
        <v>65.50151920879722</v>
      </c>
      <c r="N748">
        <v>50.662761700172453</v>
      </c>
      <c r="O748">
        <v>46.284628309357181</v>
      </c>
      <c r="P748">
        <v>39.498416602818892</v>
      </c>
      <c r="Q748">
        <v>30.303654230286519</v>
      </c>
      <c r="R748">
        <v>97.153276374305591</v>
      </c>
      <c r="S748">
        <v>97.375989670888288</v>
      </c>
      <c r="T748">
        <v>95.807816430361143</v>
      </c>
      <c r="U748">
        <v>94.52535965634938</v>
      </c>
      <c r="V748">
        <v>89.221407119170408</v>
      </c>
      <c r="W748" t="s">
        <v>152</v>
      </c>
      <c r="X748" t="s">
        <v>310</v>
      </c>
      <c r="Y748" t="s">
        <v>154</v>
      </c>
      <c r="Z748" t="s">
        <v>155</v>
      </c>
      <c r="AA748" t="s">
        <v>156</v>
      </c>
      <c r="AB748" t="s">
        <v>157</v>
      </c>
      <c r="AC748" t="s">
        <v>311</v>
      </c>
      <c r="AD748" t="s">
        <v>159</v>
      </c>
      <c r="AE748" t="s">
        <v>160</v>
      </c>
      <c r="AF748" t="s">
        <v>162</v>
      </c>
      <c r="AG748" t="s">
        <v>163</v>
      </c>
      <c r="AH748" t="s">
        <v>164</v>
      </c>
      <c r="AI748" t="s">
        <v>312</v>
      </c>
      <c r="AJ748" t="s">
        <v>165</v>
      </c>
      <c r="AK748" t="s">
        <v>166</v>
      </c>
      <c r="AL748" t="s">
        <v>167</v>
      </c>
      <c r="AM748" t="s">
        <v>168</v>
      </c>
      <c r="AN748" t="s">
        <v>169</v>
      </c>
      <c r="AO748" t="s">
        <v>170</v>
      </c>
      <c r="AP748">
        <v>96.605880423478283</v>
      </c>
      <c r="AQ748">
        <v>95.421596997171378</v>
      </c>
      <c r="AR748">
        <v>92.178421729699267</v>
      </c>
      <c r="AS748">
        <v>96.908806079501076</v>
      </c>
      <c r="AT748">
        <v>91.854577995239922</v>
      </c>
      <c r="AU748">
        <v>91.607347136731292</v>
      </c>
      <c r="AV748">
        <v>96.373038127971313</v>
      </c>
      <c r="AW748">
        <v>86.937086610038676</v>
      </c>
      <c r="AX748">
        <v>84.847181707931455</v>
      </c>
      <c r="AY748">
        <v>98.439092768846379</v>
      </c>
      <c r="AZ748">
        <v>96.334494389103554</v>
      </c>
      <c r="BA748">
        <v>30.868910903966469</v>
      </c>
      <c r="BB748">
        <v>84.287353737980155</v>
      </c>
      <c r="BC748">
        <v>98.312176783382839</v>
      </c>
      <c r="BD748">
        <v>95.163192084006724</v>
      </c>
      <c r="BE748">
        <v>93.122178165424714</v>
      </c>
      <c r="BF748">
        <v>94.516685943878983</v>
      </c>
      <c r="BG748">
        <v>97.28932692981455</v>
      </c>
      <c r="BH748">
        <v>90.088194255438466</v>
      </c>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row>
    <row r="749">
      <c r="A749" t="s">
        <v>405</v>
      </c>
      <c r="B749">
        <v>2014</v>
      </c>
      <c r="C749" t="s">
        <v>416</v>
      </c>
      <c r="D749">
        <v>33</v>
      </c>
      <c r="E749" t="s">
        <v>55</v>
      </c>
      <c r="F749" t="s">
        <v>49</v>
      </c>
      <c r="G749" t="s">
        <v>214</v>
      </c>
      <c r="H749">
        <v>65.377994752781092</v>
      </c>
      <c r="I749">
        <v>75.142843411232064</v>
      </c>
      <c r="J749">
        <v>81.843368490591004</v>
      </c>
      <c r="K749">
        <v>81.271128437408422</v>
      </c>
      <c r="L749">
        <v>73.382438625222164</v>
      </c>
      <c r="M749">
        <v>79.744360733695345</v>
      </c>
      <c r="N749">
        <v>77.056012050907242</v>
      </c>
      <c r="O749">
        <v>73.580726023195254</v>
      </c>
      <c r="P749">
        <v>73.371073078624462</v>
      </c>
      <c r="Q749">
        <v>77.029067145154457</v>
      </c>
      <c r="R749">
        <v>64.44634047782742</v>
      </c>
      <c r="S749">
        <v>72.67250028574874</v>
      </c>
      <c r="T749">
        <v>80.91363390319367</v>
      </c>
      <c r="U749">
        <v>82.429638687130378</v>
      </c>
      <c r="V749">
        <v>75.852640739312733</v>
      </c>
      <c r="W749" t="s">
        <v>152</v>
      </c>
      <c r="X749" t="s">
        <v>310</v>
      </c>
      <c r="Y749" t="s">
        <v>154</v>
      </c>
      <c r="Z749" t="s">
        <v>155</v>
      </c>
      <c r="AA749" t="s">
        <v>156</v>
      </c>
      <c r="AB749" t="s">
        <v>157</v>
      </c>
      <c r="AC749" t="s">
        <v>311</v>
      </c>
      <c r="AD749" t="s">
        <v>159</v>
      </c>
      <c r="AE749" t="s">
        <v>160</v>
      </c>
      <c r="AF749" t="s">
        <v>162</v>
      </c>
      <c r="AG749" t="s">
        <v>163</v>
      </c>
      <c r="AH749" t="s">
        <v>164</v>
      </c>
      <c r="AI749" t="s">
        <v>312</v>
      </c>
      <c r="AJ749" t="s">
        <v>165</v>
      </c>
      <c r="AK749" t="s">
        <v>166</v>
      </c>
      <c r="AL749" t="s">
        <v>167</v>
      </c>
      <c r="AM749" t="s">
        <v>168</v>
      </c>
      <c r="AN749" t="s">
        <v>169</v>
      </c>
      <c r="AO749" t="s">
        <v>170</v>
      </c>
      <c r="AP749">
        <v>86.837291528851537</v>
      </c>
      <c r="AQ749">
        <v>75.920160272645518</v>
      </c>
      <c r="AR749">
        <v>64.236295832114806</v>
      </c>
      <c r="AS749">
        <v>66.206150263606148</v>
      </c>
      <c r="AT749">
        <v>79.278660582683244</v>
      </c>
      <c r="AU749">
        <v>75.742346189941841</v>
      </c>
      <c r="AV749">
        <v>93.425978546781138</v>
      </c>
      <c r="AW749">
        <v>67.150802779955271</v>
      </c>
      <c r="AX749">
        <v>66.809222574652267</v>
      </c>
      <c r="AY749">
        <v>42.370830549189229</v>
      </c>
      <c r="AZ749">
        <v>75.479613047788249</v>
      </c>
      <c r="BA749">
        <v>79.717593093426927</v>
      </c>
      <c r="BB749">
        <v>70.40383089938652</v>
      </c>
      <c r="BC749">
        <v>80.323297348135853</v>
      </c>
      <c r="BD749">
        <v>80.495210671586321</v>
      </c>
      <c r="BE749">
        <v>87.894739204707236</v>
      </c>
      <c r="BF749">
        <v>69.120214805305807</v>
      </c>
      <c r="BG749">
        <v>90.629692146463753</v>
      </c>
      <c r="BH749">
        <v>81.760437426517413</v>
      </c>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row>
    <row r="750">
      <c r="A750" t="s">
        <v>405</v>
      </c>
      <c r="B750">
        <v>2014</v>
      </c>
      <c r="C750" t="s">
        <v>416</v>
      </c>
      <c r="D750">
        <v>34</v>
      </c>
      <c r="E750" t="s">
        <v>55</v>
      </c>
      <c r="F750" t="s">
        <v>48</v>
      </c>
      <c r="G750" t="s">
        <v>214</v>
      </c>
      <c r="H750">
        <v>34.622005247219121</v>
      </c>
      <c r="I750">
        <v>24.857156588767921</v>
      </c>
      <c r="J750">
        <v>18.156631509409021</v>
      </c>
      <c r="K750">
        <v>18.728871562591671</v>
      </c>
      <c r="L750">
        <v>26.61756137477785</v>
      </c>
      <c r="M750">
        <v>20.25563926630468</v>
      </c>
      <c r="N750">
        <v>22.943987949092801</v>
      </c>
      <c r="O750">
        <v>26.419273976804739</v>
      </c>
      <c r="P750">
        <v>26.628926921375669</v>
      </c>
      <c r="Q750">
        <v>22.970932854845579</v>
      </c>
      <c r="R750">
        <v>35.553659522172701</v>
      </c>
      <c r="S750">
        <v>27.327499714251179</v>
      </c>
      <c r="T750">
        <v>19.086366096806369</v>
      </c>
      <c r="U750">
        <v>17.570361312869711</v>
      </c>
      <c r="V750">
        <v>24.147359260687342</v>
      </c>
      <c r="W750" t="s">
        <v>152</v>
      </c>
      <c r="X750" t="s">
        <v>310</v>
      </c>
      <c r="Y750" t="s">
        <v>154</v>
      </c>
      <c r="Z750" t="s">
        <v>155</v>
      </c>
      <c r="AA750" t="s">
        <v>156</v>
      </c>
      <c r="AB750" t="s">
        <v>157</v>
      </c>
      <c r="AC750" t="s">
        <v>311</v>
      </c>
      <c r="AD750" t="s">
        <v>159</v>
      </c>
      <c r="AE750" t="s">
        <v>160</v>
      </c>
      <c r="AF750" t="s">
        <v>162</v>
      </c>
      <c r="AG750" t="s">
        <v>163</v>
      </c>
      <c r="AH750" t="s">
        <v>164</v>
      </c>
      <c r="AI750" t="s">
        <v>312</v>
      </c>
      <c r="AJ750" t="s">
        <v>165</v>
      </c>
      <c r="AK750" t="s">
        <v>166</v>
      </c>
      <c r="AL750" t="s">
        <v>167</v>
      </c>
      <c r="AM750" t="s">
        <v>168</v>
      </c>
      <c r="AN750" t="s">
        <v>169</v>
      </c>
      <c r="AO750" t="s">
        <v>170</v>
      </c>
      <c r="AP750">
        <v>13.16270847114842</v>
      </c>
      <c r="AQ750">
        <v>24.079839727354511</v>
      </c>
      <c r="AR750">
        <v>35.763704167885237</v>
      </c>
      <c r="AS750">
        <v>33.793849736393753</v>
      </c>
      <c r="AT750">
        <v>20.721339417316841</v>
      </c>
      <c r="AU750">
        <v>24.257653810058262</v>
      </c>
      <c r="AV750">
        <v>6.5740214532188288</v>
      </c>
      <c r="AW750">
        <v>32.849197220044637</v>
      </c>
      <c r="AX750">
        <v>33.190777425347747</v>
      </c>
      <c r="AY750">
        <v>57.629169450810892</v>
      </c>
      <c r="AZ750">
        <v>24.52038695221168</v>
      </c>
      <c r="BA750">
        <v>20.28240690657303</v>
      </c>
      <c r="BB750">
        <v>29.596169100613601</v>
      </c>
      <c r="BC750">
        <v>19.67670265186435</v>
      </c>
      <c r="BD750">
        <v>19.504789328413882</v>
      </c>
      <c r="BE750">
        <v>12.105260795292759</v>
      </c>
      <c r="BF750">
        <v>30.879785194694371</v>
      </c>
      <c r="BG750">
        <v>9.3703078535362359</v>
      </c>
      <c r="BH750">
        <v>18.239562573482541</v>
      </c>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row>
    <row r="751">
      <c r="A751" t="s">
        <v>405</v>
      </c>
      <c r="B751">
        <v>2014</v>
      </c>
      <c r="C751" t="s">
        <v>416</v>
      </c>
      <c r="D751">
        <v>35</v>
      </c>
      <c r="E751" t="s">
        <v>174</v>
      </c>
      <c r="F751" t="s">
        <v>49</v>
      </c>
      <c r="G751" t="s">
        <v>214</v>
      </c>
      <c r="H751">
        <v>78.039021293522865</v>
      </c>
      <c r="I751">
        <v>84.410234773497038</v>
      </c>
      <c r="J751">
        <v>88.412369968305441</v>
      </c>
      <c r="K751">
        <v>84.486959850705944</v>
      </c>
      <c r="L751">
        <v>73.890658944134543</v>
      </c>
      <c r="M751">
        <v>81.632841804329701</v>
      </c>
      <c r="N751">
        <v>77.323629426725404</v>
      </c>
      <c r="O751">
        <v>73.384805572610674</v>
      </c>
      <c r="P751">
        <v>73.295597862971306</v>
      </c>
      <c r="Q751">
        <v>77.219610485329753</v>
      </c>
      <c r="R751">
        <v>77.526564696615196</v>
      </c>
      <c r="S751">
        <v>82.406561888364536</v>
      </c>
      <c r="T751">
        <v>88.873023858481176</v>
      </c>
      <c r="U751">
        <v>87.507025558094469</v>
      </c>
      <c r="V751">
        <v>77.876892202721336</v>
      </c>
      <c r="W751" t="s">
        <v>152</v>
      </c>
      <c r="X751" t="s">
        <v>310</v>
      </c>
      <c r="Y751" t="s">
        <v>154</v>
      </c>
      <c r="Z751" t="s">
        <v>155</v>
      </c>
      <c r="AA751" t="s">
        <v>156</v>
      </c>
      <c r="AB751" t="s">
        <v>157</v>
      </c>
      <c r="AC751" t="s">
        <v>311</v>
      </c>
      <c r="AD751" t="s">
        <v>159</v>
      </c>
      <c r="AE751" t="s">
        <v>160</v>
      </c>
      <c r="AF751" t="s">
        <v>162</v>
      </c>
      <c r="AG751" t="s">
        <v>163</v>
      </c>
      <c r="AH751" t="s">
        <v>164</v>
      </c>
      <c r="AI751" t="s">
        <v>312</v>
      </c>
      <c r="AJ751" t="s">
        <v>165</v>
      </c>
      <c r="AK751" t="s">
        <v>166</v>
      </c>
      <c r="AL751" t="s">
        <v>167</v>
      </c>
      <c r="AM751" t="s">
        <v>168</v>
      </c>
      <c r="AN751" t="s">
        <v>169</v>
      </c>
      <c r="AO751" t="s">
        <v>170</v>
      </c>
      <c r="AP751">
        <v>90.78723393803088</v>
      </c>
      <c r="AQ751">
        <v>79.366985937384143</v>
      </c>
      <c r="AR751">
        <v>67.897816293954719</v>
      </c>
      <c r="AS751">
        <v>72.527876778633626</v>
      </c>
      <c r="AT751">
        <v>88.702875037916698</v>
      </c>
      <c r="AU751">
        <v>80.853328585362178</v>
      </c>
      <c r="AV751">
        <v>95.866743766816356</v>
      </c>
      <c r="AW751">
        <v>80.528508780975187</v>
      </c>
      <c r="AX751">
        <v>73.705225014679982</v>
      </c>
      <c r="AY751">
        <v>53.855764440028317</v>
      </c>
      <c r="AZ751">
        <v>80.722018076820518</v>
      </c>
      <c r="BA751">
        <v>81.739041440042215</v>
      </c>
      <c r="BB751">
        <v>71.388818084034781</v>
      </c>
      <c r="BC751">
        <v>89.508581154620131</v>
      </c>
      <c r="BD751">
        <v>84.619755572662953</v>
      </c>
      <c r="BE751">
        <v>95.013692923244918</v>
      </c>
      <c r="BF751">
        <v>77.097039270768391</v>
      </c>
      <c r="BG751">
        <v>91.859102017057225</v>
      </c>
      <c r="BH751">
        <v>88.859129078942217</v>
      </c>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row>
    <row r="752">
      <c r="A752" t="s">
        <v>405</v>
      </c>
      <c r="B752">
        <v>2014</v>
      </c>
      <c r="C752" t="s">
        <v>416</v>
      </c>
      <c r="D752">
        <v>36</v>
      </c>
      <c r="E752" t="s">
        <v>174</v>
      </c>
      <c r="F752" t="s">
        <v>48</v>
      </c>
      <c r="G752" t="s">
        <v>214</v>
      </c>
      <c r="H752">
        <v>21.960978706477231</v>
      </c>
      <c r="I752">
        <v>15.589765226502889</v>
      </c>
      <c r="J752">
        <v>11.58763003169463</v>
      </c>
      <c r="K752">
        <v>15.513040149294181</v>
      </c>
      <c r="L752">
        <v>26.109341055865389</v>
      </c>
      <c r="M752">
        <v>18.367158195670289</v>
      </c>
      <c r="N752">
        <v>22.676370573274649</v>
      </c>
      <c r="O752">
        <v>26.615194427389319</v>
      </c>
      <c r="P752">
        <v>26.704402137028818</v>
      </c>
      <c r="Q752">
        <v>22.780389514670279</v>
      </c>
      <c r="R752">
        <v>22.473435303384871</v>
      </c>
      <c r="S752">
        <v>17.593438111635209</v>
      </c>
      <c r="T752">
        <v>11.126976141518909</v>
      </c>
      <c r="U752">
        <v>12.492974441905471</v>
      </c>
      <c r="V752">
        <v>22.123107797278831</v>
      </c>
      <c r="W752" t="s">
        <v>152</v>
      </c>
      <c r="X752" t="s">
        <v>310</v>
      </c>
      <c r="Y752" t="s">
        <v>154</v>
      </c>
      <c r="Z752" t="s">
        <v>155</v>
      </c>
      <c r="AA752" t="s">
        <v>156</v>
      </c>
      <c r="AB752" t="s">
        <v>157</v>
      </c>
      <c r="AC752" t="s">
        <v>311</v>
      </c>
      <c r="AD752" t="s">
        <v>159</v>
      </c>
      <c r="AE752" t="s">
        <v>160</v>
      </c>
      <c r="AF752" t="s">
        <v>162</v>
      </c>
      <c r="AG752" t="s">
        <v>163</v>
      </c>
      <c r="AH752" t="s">
        <v>164</v>
      </c>
      <c r="AI752" t="s">
        <v>312</v>
      </c>
      <c r="AJ752" t="s">
        <v>165</v>
      </c>
      <c r="AK752" t="s">
        <v>166</v>
      </c>
      <c r="AL752" t="s">
        <v>167</v>
      </c>
      <c r="AM752" t="s">
        <v>168</v>
      </c>
      <c r="AN752" t="s">
        <v>169</v>
      </c>
      <c r="AO752" t="s">
        <v>170</v>
      </c>
      <c r="AP752">
        <v>9.2127660619691376</v>
      </c>
      <c r="AQ752">
        <v>20.633014062615871</v>
      </c>
      <c r="AR752">
        <v>32.102183706045359</v>
      </c>
      <c r="AS752">
        <v>27.472123221366381</v>
      </c>
      <c r="AT752">
        <v>11.297124962083259</v>
      </c>
      <c r="AU752">
        <v>19.146671414637868</v>
      </c>
      <c r="AV752">
        <v>4.1332562331836398</v>
      </c>
      <c r="AW752">
        <v>19.47149121902466</v>
      </c>
      <c r="AX752">
        <v>26.294774985320121</v>
      </c>
      <c r="AY752">
        <v>46.144235559971513</v>
      </c>
      <c r="AZ752">
        <v>19.277981923179539</v>
      </c>
      <c r="BA752">
        <v>18.26095855995769</v>
      </c>
      <c r="BB752">
        <v>28.611181915965322</v>
      </c>
      <c r="BC752">
        <v>10.49141884537992</v>
      </c>
      <c r="BD752">
        <v>15.380244427337111</v>
      </c>
      <c r="BE752">
        <v>4.9863070767550228</v>
      </c>
      <c r="BF752">
        <v>22.902960729231651</v>
      </c>
      <c r="BG752">
        <v>8.1408979829427608</v>
      </c>
      <c r="BH752">
        <v>11.14087092105777</v>
      </c>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row>
    <row r="753">
      <c r="A753" t="s">
        <v>405</v>
      </c>
      <c r="B753">
        <v>2014</v>
      </c>
      <c r="C753" t="s">
        <v>416</v>
      </c>
      <c r="D753">
        <v>37</v>
      </c>
      <c r="E753" t="s">
        <v>56</v>
      </c>
      <c r="F753" t="s">
        <v>49</v>
      </c>
      <c r="G753" t="s">
        <v>428</v>
      </c>
      <c r="H753">
        <v>0.98357629349147213</v>
      </c>
      <c r="I753">
        <v>0.69526670760341358</v>
      </c>
      <c r="J753">
        <v>0.41389416744884339</v>
      </c>
      <c r="K753">
        <v>0.57791385882305046</v>
      </c>
      <c r="L753">
        <v>0.18333244767541851</v>
      </c>
      <c r="M753">
        <v>0</v>
      </c>
      <c r="N753">
        <v>0.89614187314521787</v>
      </c>
      <c r="O753">
        <v>0.077103132678683794</v>
      </c>
      <c r="P753">
        <v>0.1238514715538636</v>
      </c>
      <c r="Q753">
        <v>0.1149574877540864</v>
      </c>
      <c r="R753">
        <v>1.049742351829795</v>
      </c>
      <c r="S753">
        <v>0.83922970992593648</v>
      </c>
      <c r="T753">
        <v>0.48195837055714219</v>
      </c>
      <c r="U753">
        <v>0.46189378115037971</v>
      </c>
      <c r="V753">
        <v>0.32925651232703362</v>
      </c>
      <c r="W753" t="s">
        <v>152</v>
      </c>
      <c r="X753" t="s">
        <v>310</v>
      </c>
      <c r="Y753" t="s">
        <v>154</v>
      </c>
      <c r="Z753" t="s">
        <v>155</v>
      </c>
      <c r="AA753" t="s">
        <v>156</v>
      </c>
      <c r="AB753" t="s">
        <v>157</v>
      </c>
      <c r="AC753" t="s">
        <v>311</v>
      </c>
      <c r="AD753" t="s">
        <v>159</v>
      </c>
      <c r="AE753" t="s">
        <v>160</v>
      </c>
      <c r="AF753" t="s">
        <v>162</v>
      </c>
      <c r="AG753" t="s">
        <v>163</v>
      </c>
      <c r="AH753" t="s">
        <v>164</v>
      </c>
      <c r="AI753" t="s">
        <v>312</v>
      </c>
      <c r="AJ753" t="s">
        <v>165</v>
      </c>
      <c r="AK753" t="s">
        <v>166</v>
      </c>
      <c r="AL753" t="s">
        <v>167</v>
      </c>
      <c r="AM753" t="s">
        <v>168</v>
      </c>
      <c r="AN753" t="s">
        <v>169</v>
      </c>
      <c r="AO753" t="s">
        <v>170</v>
      </c>
      <c r="AP753">
        <v>0.91189044765760929</v>
      </c>
      <c r="AQ753">
        <v>1.319116482763409</v>
      </c>
      <c r="AR753">
        <v>0.1160890917793049</v>
      </c>
      <c r="AS753">
        <v>0.1372474582591611</v>
      </c>
      <c r="AT753">
        <v>0.37423633647843502</v>
      </c>
      <c r="AU753">
        <v>0.43750607622168508</v>
      </c>
      <c r="AV753">
        <v>0.070055705207602195</v>
      </c>
      <c r="AW753">
        <v>0</v>
      </c>
      <c r="AX753">
        <v>0.84249033743999058</v>
      </c>
      <c r="AY753">
        <v>4.7211422286876594</v>
      </c>
      <c r="AZ753">
        <v>1.5741019924623421</v>
      </c>
      <c r="BA753">
        <v>0.3297709695929274</v>
      </c>
      <c r="BB753">
        <v>0</v>
      </c>
      <c r="BC753">
        <v>1.0919924319977301</v>
      </c>
      <c r="BD753">
        <v>0.17280038778217549</v>
      </c>
      <c r="BE753">
        <v>1.094935845049563</v>
      </c>
      <c r="BF753">
        <v>0.29540584004371362</v>
      </c>
      <c r="BG753">
        <v>0.26367976788456299</v>
      </c>
      <c r="BH753">
        <v>1.103235781802882</v>
      </c>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row>
    <row r="754">
      <c r="A754" t="s">
        <v>405</v>
      </c>
      <c r="B754">
        <v>2014</v>
      </c>
      <c r="C754" t="s">
        <v>416</v>
      </c>
      <c r="D754">
        <v>38</v>
      </c>
      <c r="E754" t="s">
        <v>56</v>
      </c>
      <c r="F754" t="s">
        <v>48</v>
      </c>
      <c r="G754" t="s">
        <v>214</v>
      </c>
      <c r="H754">
        <v>99.016423706508562</v>
      </c>
      <c r="I754">
        <v>99.30473329239662</v>
      </c>
      <c r="J754">
        <v>99.586105832551169</v>
      </c>
      <c r="K754">
        <v>99.422086141176962</v>
      </c>
      <c r="L754">
        <v>99.816667552324574</v>
      </c>
      <c r="M754">
        <v>100</v>
      </c>
      <c r="N754">
        <v>99.103858126854774</v>
      </c>
      <c r="O754">
        <v>99.922896867321327</v>
      </c>
      <c r="P754">
        <v>99.876148528446137</v>
      </c>
      <c r="Q754">
        <v>99.885042512245917</v>
      </c>
      <c r="R754">
        <v>98.950257648170236</v>
      </c>
      <c r="S754">
        <v>99.160770290074083</v>
      </c>
      <c r="T754">
        <v>99.518041629442806</v>
      </c>
      <c r="U754">
        <v>99.53810621884962</v>
      </c>
      <c r="V754">
        <v>99.670743487672965</v>
      </c>
      <c r="W754" t="s">
        <v>152</v>
      </c>
      <c r="X754" t="s">
        <v>310</v>
      </c>
      <c r="Y754" t="s">
        <v>154</v>
      </c>
      <c r="Z754" t="s">
        <v>155</v>
      </c>
      <c r="AA754" t="s">
        <v>156</v>
      </c>
      <c r="AB754" t="s">
        <v>157</v>
      </c>
      <c r="AC754" t="s">
        <v>311</v>
      </c>
      <c r="AD754" t="s">
        <v>159</v>
      </c>
      <c r="AE754" t="s">
        <v>160</v>
      </c>
      <c r="AF754" t="s">
        <v>162</v>
      </c>
      <c r="AG754" t="s">
        <v>163</v>
      </c>
      <c r="AH754" t="s">
        <v>164</v>
      </c>
      <c r="AI754" t="s">
        <v>312</v>
      </c>
      <c r="AJ754" t="s">
        <v>165</v>
      </c>
      <c r="AK754" t="s">
        <v>166</v>
      </c>
      <c r="AL754" t="s">
        <v>167</v>
      </c>
      <c r="AM754" t="s">
        <v>168</v>
      </c>
      <c r="AN754" t="s">
        <v>169</v>
      </c>
      <c r="AO754" t="s">
        <v>170</v>
      </c>
      <c r="AP754">
        <v>99.088109552342388</v>
      </c>
      <c r="AQ754">
        <v>98.680883517236623</v>
      </c>
      <c r="AR754">
        <v>99.883910908220699</v>
      </c>
      <c r="AS754">
        <v>99.862752541740846</v>
      </c>
      <c r="AT754">
        <v>99.625763663521553</v>
      </c>
      <c r="AU754">
        <v>99.56249392377832</v>
      </c>
      <c r="AV754">
        <v>99.929944294792392</v>
      </c>
      <c r="AW754">
        <v>100</v>
      </c>
      <c r="AX754">
        <v>99.157509662560003</v>
      </c>
      <c r="AY754">
        <v>95.278857771312403</v>
      </c>
      <c r="AZ754">
        <v>98.425898007537612</v>
      </c>
      <c r="BA754">
        <v>99.670229030407071</v>
      </c>
      <c r="BB754">
        <v>100</v>
      </c>
      <c r="BC754">
        <v>98.90800756800229</v>
      </c>
      <c r="BD754">
        <v>99.827199612217825</v>
      </c>
      <c r="BE754">
        <v>98.905064154950466</v>
      </c>
      <c r="BF754">
        <v>99.704594159956272</v>
      </c>
      <c r="BG754">
        <v>99.736320232115446</v>
      </c>
      <c r="BH754">
        <v>98.896764218197148</v>
      </c>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row>
    <row r="755">
      <c r="A755" t="s">
        <v>405</v>
      </c>
      <c r="B755">
        <v>2014</v>
      </c>
      <c r="C755" t="s">
        <v>416</v>
      </c>
      <c r="D755">
        <v>49</v>
      </c>
      <c r="E755" t="s">
        <v>314</v>
      </c>
      <c r="F755" t="s">
        <v>178</v>
      </c>
      <c r="G755" t="s">
        <v>214</v>
      </c>
      <c r="H755">
        <v>1.7835510394033041</v>
      </c>
      <c r="I755">
        <v>1.9262548134621531</v>
      </c>
      <c r="J755">
        <v>4.4620194960256727</v>
      </c>
      <c r="K755">
        <v>8.7417204028895181</v>
      </c>
      <c r="L755">
        <v>35.091951900678957</v>
      </c>
      <c r="M755">
        <v>28.531597038160729</v>
      </c>
      <c r="N755">
        <v>42.318064666669578</v>
      </c>
      <c r="O755">
        <v>48.315686922027531</v>
      </c>
      <c r="P755">
        <v>56.805173688862133</v>
      </c>
      <c r="Q755">
        <v>67.523378404304182</v>
      </c>
      <c r="R755">
        <v>1.6872614813192861</v>
      </c>
      <c r="S755">
        <v>1.514281655345824</v>
      </c>
      <c r="T755">
        <v>2.466843183735056</v>
      </c>
      <c r="U755">
        <v>3.2549227401589889</v>
      </c>
      <c r="V755">
        <v>7.1561787672352688</v>
      </c>
      <c r="W755" t="s">
        <v>152</v>
      </c>
      <c r="X755" t="s">
        <v>310</v>
      </c>
      <c r="Y755" t="s">
        <v>154</v>
      </c>
      <c r="Z755" t="s">
        <v>155</v>
      </c>
      <c r="AA755" t="s">
        <v>156</v>
      </c>
      <c r="AB755" t="s">
        <v>157</v>
      </c>
      <c r="AC755" t="s">
        <v>311</v>
      </c>
      <c r="AD755" t="s">
        <v>159</v>
      </c>
      <c r="AE755" t="s">
        <v>160</v>
      </c>
      <c r="AF755" t="s">
        <v>162</v>
      </c>
      <c r="AG755" t="s">
        <v>163</v>
      </c>
      <c r="AH755" t="s">
        <v>164</v>
      </c>
      <c r="AI755" t="s">
        <v>312</v>
      </c>
      <c r="AJ755" t="s">
        <v>165</v>
      </c>
      <c r="AK755" t="s">
        <v>166</v>
      </c>
      <c r="AL755" t="s">
        <v>167</v>
      </c>
      <c r="AM755" t="s">
        <v>168</v>
      </c>
      <c r="AN755" t="s">
        <v>169</v>
      </c>
      <c r="AO755" t="s">
        <v>170</v>
      </c>
      <c r="AP755">
        <v>3.0638058661955911</v>
      </c>
      <c r="AQ755">
        <v>2.1321824812819221</v>
      </c>
      <c r="AR755">
        <v>5.5974240635931132</v>
      </c>
      <c r="AS755">
        <v>2.7555316242003518</v>
      </c>
      <c r="AT755">
        <v>3.9223955112943352</v>
      </c>
      <c r="AU755">
        <v>5.7462597398951782</v>
      </c>
      <c r="AV755">
        <v>3.1344005599192739</v>
      </c>
      <c r="AW755">
        <v>6.6364556316085066</v>
      </c>
      <c r="AX755">
        <v>12.90717350298794</v>
      </c>
      <c r="AY755">
        <v>0.75081495017227085</v>
      </c>
      <c r="AZ755">
        <v>2.9165319798059359</v>
      </c>
      <c r="BA755">
        <v>68.562534428873988</v>
      </c>
      <c r="BB755">
        <v>14.012805302566941</v>
      </c>
      <c r="BC755">
        <v>1.2269002971569929</v>
      </c>
      <c r="BD755">
        <v>2.9538247194481499</v>
      </c>
      <c r="BE755">
        <v>5.1975784858769476</v>
      </c>
      <c r="BF755">
        <v>1.8012121724204611</v>
      </c>
      <c r="BG755">
        <v>1.6802726192316111</v>
      </c>
      <c r="BH755">
        <v>4.687251575338184</v>
      </c>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row>
    <row r="756">
      <c r="A756" t="s">
        <v>405</v>
      </c>
      <c r="B756">
        <v>2014</v>
      </c>
      <c r="C756" t="s">
        <v>416</v>
      </c>
      <c r="D756">
        <v>50</v>
      </c>
      <c r="E756" t="s">
        <v>314</v>
      </c>
      <c r="F756" t="s">
        <v>179</v>
      </c>
      <c r="G756" t="s">
        <v>214</v>
      </c>
      <c r="H756">
        <v>0.69743540342971044</v>
      </c>
      <c r="I756">
        <v>1.1645051318313391</v>
      </c>
      <c r="J756">
        <v>1.4294705794127109</v>
      </c>
      <c r="K756">
        <v>2.8890063435296258</v>
      </c>
      <c r="L756">
        <v>2.4281297626270519</v>
      </c>
      <c r="M756">
        <v>4.3555749667465182</v>
      </c>
      <c r="N756">
        <v>4.8333717581023938</v>
      </c>
      <c r="O756">
        <v>3.3266954887018958</v>
      </c>
      <c r="P756">
        <v>2.1264160695339478</v>
      </c>
      <c r="Q756">
        <v>1.358173630041966</v>
      </c>
      <c r="R756">
        <v>0.73312467857364794</v>
      </c>
      <c r="S756">
        <v>0.68971136610971207</v>
      </c>
      <c r="T756">
        <v>1.6324675128271851</v>
      </c>
      <c r="U756">
        <v>1.5974845986379611</v>
      </c>
      <c r="V756">
        <v>2.568789730893362</v>
      </c>
      <c r="W756" t="s">
        <v>152</v>
      </c>
      <c r="X756" t="s">
        <v>310</v>
      </c>
      <c r="Y756" t="s">
        <v>154</v>
      </c>
      <c r="Z756" t="s">
        <v>155</v>
      </c>
      <c r="AA756" t="s">
        <v>156</v>
      </c>
      <c r="AB756" t="s">
        <v>157</v>
      </c>
      <c r="AC756" t="s">
        <v>311</v>
      </c>
      <c r="AD756" t="s">
        <v>159</v>
      </c>
      <c r="AE756" t="s">
        <v>160</v>
      </c>
      <c r="AF756" t="s">
        <v>162</v>
      </c>
      <c r="AG756" t="s">
        <v>163</v>
      </c>
      <c r="AH756" t="s">
        <v>164</v>
      </c>
      <c r="AI756" t="s">
        <v>312</v>
      </c>
      <c r="AJ756" t="s">
        <v>165</v>
      </c>
      <c r="AK756" t="s">
        <v>166</v>
      </c>
      <c r="AL756" t="s">
        <v>167</v>
      </c>
      <c r="AM756" t="s">
        <v>168</v>
      </c>
      <c r="AN756" t="s">
        <v>169</v>
      </c>
      <c r="AO756" t="s">
        <v>170</v>
      </c>
      <c r="AP756">
        <v>0.28404487308618143</v>
      </c>
      <c r="AQ756">
        <v>1.751855036451446</v>
      </c>
      <c r="AR756">
        <v>0.46082271034494232</v>
      </c>
      <c r="AS756">
        <v>0.17321090233236819</v>
      </c>
      <c r="AT756">
        <v>4.1461879314680772</v>
      </c>
      <c r="AU756">
        <v>2.544883548995843</v>
      </c>
      <c r="AV756">
        <v>0.1003461518074717</v>
      </c>
      <c r="AW756">
        <v>5.4525052262427982</v>
      </c>
      <c r="AX756">
        <v>2.4476237187047478</v>
      </c>
      <c r="AY756">
        <v>0.015242191595594</v>
      </c>
      <c r="AZ756">
        <v>0.54696979628302711</v>
      </c>
      <c r="BA756">
        <v>0.42949065434008288</v>
      </c>
      <c r="BB756">
        <v>1.43948441848796</v>
      </c>
      <c r="BC756">
        <v>0.36956169138921691</v>
      </c>
      <c r="BD756">
        <v>1.7398786684757279</v>
      </c>
      <c r="BE756">
        <v>0.32058605484071873</v>
      </c>
      <c r="BF756">
        <v>2.320037897722393</v>
      </c>
      <c r="BG756">
        <v>0.96290437104588289</v>
      </c>
      <c r="BH756">
        <v>3.3805010734185008</v>
      </c>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row>
    <row r="757">
      <c r="A757" t="s">
        <v>405</v>
      </c>
      <c r="B757">
        <v>2014</v>
      </c>
      <c r="C757" t="s">
        <v>416</v>
      </c>
      <c r="D757">
        <v>51</v>
      </c>
      <c r="E757" t="s">
        <v>314</v>
      </c>
      <c r="F757" t="s">
        <v>180</v>
      </c>
      <c r="G757" t="s">
        <v>214</v>
      </c>
      <c r="H757">
        <v>0.42595614653260272</v>
      </c>
      <c r="I757">
        <v>0.38838452858465611</v>
      </c>
      <c r="J757">
        <v>0.29867906157958701</v>
      </c>
      <c r="K757">
        <v>1.2352616294672121</v>
      </c>
      <c r="L757">
        <v>1.178799475357716</v>
      </c>
      <c r="M757">
        <v>1.6113087862956119</v>
      </c>
      <c r="N757">
        <v>2.2213239817586081</v>
      </c>
      <c r="O757">
        <v>2.072989279913346</v>
      </c>
      <c r="P757">
        <v>1.569993638785077</v>
      </c>
      <c r="Q757">
        <v>0.81479373536732735</v>
      </c>
      <c r="R757">
        <v>0.43256614786643999</v>
      </c>
      <c r="S757">
        <v>0.4222140730238696</v>
      </c>
      <c r="T757">
        <v>0.093897364812070699</v>
      </c>
      <c r="U757">
        <v>0.62638202763214312</v>
      </c>
      <c r="V757">
        <v>1.0583977634230879</v>
      </c>
      <c r="W757" t="s">
        <v>152</v>
      </c>
      <c r="X757" t="s">
        <v>310</v>
      </c>
      <c r="Y757" t="s">
        <v>154</v>
      </c>
      <c r="Z757" t="s">
        <v>155</v>
      </c>
      <c r="AA757" t="s">
        <v>156</v>
      </c>
      <c r="AB757" t="s">
        <v>157</v>
      </c>
      <c r="AC757" t="s">
        <v>311</v>
      </c>
      <c r="AD757" t="s">
        <v>159</v>
      </c>
      <c r="AE757" t="s">
        <v>160</v>
      </c>
      <c r="AF757" t="s">
        <v>162</v>
      </c>
      <c r="AG757" t="s">
        <v>163</v>
      </c>
      <c r="AH757" t="s">
        <v>164</v>
      </c>
      <c r="AI757" t="s">
        <v>312</v>
      </c>
      <c r="AJ757" t="s">
        <v>165</v>
      </c>
      <c r="AK757" t="s">
        <v>166</v>
      </c>
      <c r="AL757" t="s">
        <v>167</v>
      </c>
      <c r="AM757" t="s">
        <v>168</v>
      </c>
      <c r="AN757" t="s">
        <v>169</v>
      </c>
      <c r="AO757" t="s">
        <v>170</v>
      </c>
      <c r="AP757">
        <v>0.046268837239904603</v>
      </c>
      <c r="AQ757">
        <v>0.69436548509526452</v>
      </c>
      <c r="AR757">
        <v>1.7633314963626721</v>
      </c>
      <c r="AS757">
        <v>0.16494501183000621</v>
      </c>
      <c r="AT757">
        <v>0.079758874216534298</v>
      </c>
      <c r="AU757">
        <v>0.1015095743778107</v>
      </c>
      <c r="AV757">
        <v>0.39926214130826349</v>
      </c>
      <c r="AW757">
        <v>0.97395253210998178</v>
      </c>
      <c r="AX757">
        <v>0</v>
      </c>
      <c r="AY757">
        <v>0.79787566238220275</v>
      </c>
      <c r="AZ757">
        <v>0.2020038348074828</v>
      </c>
      <c r="BA757">
        <v>0.13906401281938691</v>
      </c>
      <c r="BB757">
        <v>0.2698852632367611</v>
      </c>
      <c r="BC757">
        <v>0.091361228070965</v>
      </c>
      <c r="BD757">
        <v>0.14310452806950091</v>
      </c>
      <c r="BE757">
        <v>1.3596572938575959</v>
      </c>
      <c r="BF757">
        <v>1.3779573125025939</v>
      </c>
      <c r="BG757">
        <v>0.067496079908021298</v>
      </c>
      <c r="BH757">
        <v>1.8440530958048711</v>
      </c>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row>
    <row r="758">
      <c r="A758" t="s">
        <v>405</v>
      </c>
      <c r="B758">
        <v>2014</v>
      </c>
      <c r="C758" t="s">
        <v>416</v>
      </c>
      <c r="D758">
        <v>52</v>
      </c>
      <c r="E758" t="s">
        <v>314</v>
      </c>
      <c r="F758" t="s">
        <v>181</v>
      </c>
      <c r="G758" t="s">
        <v>214</v>
      </c>
      <c r="H758">
        <v>27.319808489321531</v>
      </c>
      <c r="I758">
        <v>25.957467083681159</v>
      </c>
      <c r="J758">
        <v>24.80490377389</v>
      </c>
      <c r="K758">
        <v>19.333456986515628</v>
      </c>
      <c r="L758">
        <v>9.237171296790498</v>
      </c>
      <c r="M758">
        <v>13.74098544892346</v>
      </c>
      <c r="N758">
        <v>7.2448186873457141</v>
      </c>
      <c r="O758">
        <v>5.1414762125803586</v>
      </c>
      <c r="P758">
        <v>2.9378211353163142</v>
      </c>
      <c r="Q758">
        <v>1.8172365537509969</v>
      </c>
      <c r="R758">
        <v>27.187478956053951</v>
      </c>
      <c r="S758">
        <v>26.861569660449771</v>
      </c>
      <c r="T758">
        <v>24.872880949578288</v>
      </c>
      <c r="U758">
        <v>24.06336503294456</v>
      </c>
      <c r="V758">
        <v>17.882832855213511</v>
      </c>
      <c r="W758" t="s">
        <v>152</v>
      </c>
      <c r="X758" t="s">
        <v>310</v>
      </c>
      <c r="Y758" t="s">
        <v>154</v>
      </c>
      <c r="Z758" t="s">
        <v>155</v>
      </c>
      <c r="AA758" t="s">
        <v>156</v>
      </c>
      <c r="AB758" t="s">
        <v>157</v>
      </c>
      <c r="AC758" t="s">
        <v>311</v>
      </c>
      <c r="AD758" t="s">
        <v>159</v>
      </c>
      <c r="AE758" t="s">
        <v>160</v>
      </c>
      <c r="AF758" t="s">
        <v>162</v>
      </c>
      <c r="AG758" t="s">
        <v>163</v>
      </c>
      <c r="AH758" t="s">
        <v>164</v>
      </c>
      <c r="AI758" t="s">
        <v>312</v>
      </c>
      <c r="AJ758" t="s">
        <v>165</v>
      </c>
      <c r="AK758" t="s">
        <v>166</v>
      </c>
      <c r="AL758" t="s">
        <v>167</v>
      </c>
      <c r="AM758" t="s">
        <v>168</v>
      </c>
      <c r="AN758" t="s">
        <v>169</v>
      </c>
      <c r="AO758" t="s">
        <v>170</v>
      </c>
      <c r="AP758">
        <v>0.93539947863228545</v>
      </c>
      <c r="AQ758">
        <v>2.964752802552006</v>
      </c>
      <c r="AR758">
        <v>39.204793958097042</v>
      </c>
      <c r="AS758">
        <v>32.84859579107011</v>
      </c>
      <c r="AT758">
        <v>3.439322604784651</v>
      </c>
      <c r="AU758">
        <v>16.630966160886981</v>
      </c>
      <c r="AV758">
        <v>3.3321494117549801</v>
      </c>
      <c r="AW758">
        <v>12.87370998044908</v>
      </c>
      <c r="AX758">
        <v>12.964767423197401</v>
      </c>
      <c r="AY758">
        <v>9.3303264230551015</v>
      </c>
      <c r="AZ758">
        <v>12.513749938126759</v>
      </c>
      <c r="BA758">
        <v>1.3759089651279881</v>
      </c>
      <c r="BB758">
        <v>2.7633518585796759</v>
      </c>
      <c r="BC758">
        <v>5.4949639869560336</v>
      </c>
      <c r="BD758">
        <v>75.618506091816258</v>
      </c>
      <c r="BE758">
        <v>3.28384605050391</v>
      </c>
      <c r="BF758">
        <v>36.361519634145743</v>
      </c>
      <c r="BG758">
        <v>80.587494889042262</v>
      </c>
      <c r="BH758">
        <v>13.46085417384268</v>
      </c>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row>
    <row r="759">
      <c r="A759" t="s">
        <v>405</v>
      </c>
      <c r="B759">
        <v>2014</v>
      </c>
      <c r="C759" t="s">
        <v>416</v>
      </c>
      <c r="D759">
        <v>53</v>
      </c>
      <c r="E759" t="s">
        <v>314</v>
      </c>
      <c r="F759" t="s">
        <v>182</v>
      </c>
      <c r="G759" t="s">
        <v>214</v>
      </c>
      <c r="H759">
        <v>2.0792987009467261</v>
      </c>
      <c r="I759">
        <v>2.081232306302939</v>
      </c>
      <c r="J759">
        <v>3.253988965587852</v>
      </c>
      <c r="K759">
        <v>3.064410540731886</v>
      </c>
      <c r="L759">
        <v>2.4106045823973958</v>
      </c>
      <c r="M759">
        <v>2.4120160984520882</v>
      </c>
      <c r="N759">
        <v>1.8716828992242729</v>
      </c>
      <c r="O759">
        <v>0.63039778803613755</v>
      </c>
      <c r="P759">
        <v>0.71133489112692738</v>
      </c>
      <c r="Q759">
        <v>0.2499489696483409</v>
      </c>
      <c r="R759">
        <v>2.1639085500272768</v>
      </c>
      <c r="S759">
        <v>1.940489200557945</v>
      </c>
      <c r="T759">
        <v>3.1019659400222608</v>
      </c>
      <c r="U759">
        <v>3.4284466840374388</v>
      </c>
      <c r="V759">
        <v>3.5710991323621131</v>
      </c>
      <c r="W759" t="s">
        <v>152</v>
      </c>
      <c r="X759" t="s">
        <v>310</v>
      </c>
      <c r="Y759" t="s">
        <v>154</v>
      </c>
      <c r="Z759" t="s">
        <v>155</v>
      </c>
      <c r="AA759" t="s">
        <v>156</v>
      </c>
      <c r="AB759" t="s">
        <v>157</v>
      </c>
      <c r="AC759" t="s">
        <v>311</v>
      </c>
      <c r="AD759" t="s">
        <v>159</v>
      </c>
      <c r="AE759" t="s">
        <v>160</v>
      </c>
      <c r="AF759" t="s">
        <v>162</v>
      </c>
      <c r="AG759" t="s">
        <v>163</v>
      </c>
      <c r="AH759" t="s">
        <v>164</v>
      </c>
      <c r="AI759" t="s">
        <v>312</v>
      </c>
      <c r="AJ759" t="s">
        <v>165</v>
      </c>
      <c r="AK759" t="s">
        <v>166</v>
      </c>
      <c r="AL759" t="s">
        <v>167</v>
      </c>
      <c r="AM759" t="s">
        <v>168</v>
      </c>
      <c r="AN759" t="s">
        <v>169</v>
      </c>
      <c r="AO759" t="s">
        <v>170</v>
      </c>
      <c r="AP759">
        <v>0</v>
      </c>
      <c r="AQ759">
        <v>0.098986600957229096</v>
      </c>
      <c r="AR759">
        <v>6.0066586842116658</v>
      </c>
      <c r="AS759">
        <v>2.74567388914183</v>
      </c>
      <c r="AT759">
        <v>1.9986721800673599</v>
      </c>
      <c r="AU759">
        <v>10.228064733470021</v>
      </c>
      <c r="AV759">
        <v>1.046717673827666</v>
      </c>
      <c r="AW759">
        <v>0.57514727524856557</v>
      </c>
      <c r="AX759">
        <v>2.1317296274842672</v>
      </c>
      <c r="AY759">
        <v>15.23546420859444</v>
      </c>
      <c r="AZ759">
        <v>2.6921442997431879</v>
      </c>
      <c r="BA759">
        <v>1.169945885358401</v>
      </c>
      <c r="BB759">
        <v>6.6467181400022248</v>
      </c>
      <c r="BC759">
        <v>1.416206192802093</v>
      </c>
      <c r="BD759">
        <v>0</v>
      </c>
      <c r="BE759">
        <v>0.98907185804819431</v>
      </c>
      <c r="BF759">
        <v>2.3833726146876582</v>
      </c>
      <c r="BG759">
        <v>0.21087440186603801</v>
      </c>
      <c r="BH759">
        <v>0.67654223732456575</v>
      </c>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row>
    <row r="760">
      <c r="A760" t="s">
        <v>405</v>
      </c>
      <c r="B760">
        <v>2014</v>
      </c>
      <c r="C760" t="s">
        <v>416</v>
      </c>
      <c r="D760">
        <v>54</v>
      </c>
      <c r="E760" t="s">
        <v>314</v>
      </c>
      <c r="F760" t="s">
        <v>183</v>
      </c>
      <c r="G760" t="s">
        <v>214</v>
      </c>
      <c r="H760">
        <v>13.602122657709939</v>
      </c>
      <c r="I760">
        <v>10.73285049572187</v>
      </c>
      <c r="J760">
        <v>7.9321606202796628</v>
      </c>
      <c r="K760">
        <v>6.9923649129562104</v>
      </c>
      <c r="L760">
        <v>1.742288982058283</v>
      </c>
      <c r="M760">
        <v>2.6125653683137999</v>
      </c>
      <c r="N760">
        <v>1.574244549437352</v>
      </c>
      <c r="O760">
        <v>1.045453789123348</v>
      </c>
      <c r="P760">
        <v>0.1452872801273723</v>
      </c>
      <c r="Q760">
        <v>0</v>
      </c>
      <c r="R760">
        <v>14.20172433036787</v>
      </c>
      <c r="S760">
        <v>11.144059756755389</v>
      </c>
      <c r="T760">
        <v>9.2870578213865365</v>
      </c>
      <c r="U760">
        <v>8.6827907045385988</v>
      </c>
      <c r="V760">
        <v>4.3702810749316336</v>
      </c>
      <c r="W760" t="s">
        <v>152</v>
      </c>
      <c r="X760" t="s">
        <v>310</v>
      </c>
      <c r="Y760" t="s">
        <v>154</v>
      </c>
      <c r="Z760" t="s">
        <v>155</v>
      </c>
      <c r="AA760" t="s">
        <v>156</v>
      </c>
      <c r="AB760" t="s">
        <v>157</v>
      </c>
      <c r="AC760" t="s">
        <v>311</v>
      </c>
      <c r="AD760" t="s">
        <v>159</v>
      </c>
      <c r="AE760" t="s">
        <v>160</v>
      </c>
      <c r="AF760" t="s">
        <v>162</v>
      </c>
      <c r="AG760" t="s">
        <v>163</v>
      </c>
      <c r="AH760" t="s">
        <v>164</v>
      </c>
      <c r="AI760" t="s">
        <v>312</v>
      </c>
      <c r="AJ760" t="s">
        <v>165</v>
      </c>
      <c r="AK760" t="s">
        <v>166</v>
      </c>
      <c r="AL760" t="s">
        <v>167</v>
      </c>
      <c r="AM760" t="s">
        <v>168</v>
      </c>
      <c r="AN760" t="s">
        <v>169</v>
      </c>
      <c r="AO760" t="s">
        <v>170</v>
      </c>
      <c r="AP760">
        <v>0</v>
      </c>
      <c r="AQ760">
        <v>0.83980097496474138</v>
      </c>
      <c r="AR760">
        <v>21.36320635827348</v>
      </c>
      <c r="AS760">
        <v>25.361861493790229</v>
      </c>
      <c r="AT760">
        <v>2.983950401240778</v>
      </c>
      <c r="AU760">
        <v>36.286402484116188</v>
      </c>
      <c r="AV760">
        <v>1.5732649052083101</v>
      </c>
      <c r="AW760">
        <v>0.75647826885429181</v>
      </c>
      <c r="AX760">
        <v>10.788360389181699</v>
      </c>
      <c r="AY760">
        <v>9.4748714559422087</v>
      </c>
      <c r="AZ760">
        <v>7.4118121244198987</v>
      </c>
      <c r="BA760">
        <v>0.37757254444243887</v>
      </c>
      <c r="BB760">
        <v>12.012784097422729</v>
      </c>
      <c r="BC760">
        <v>4.3746638971196292</v>
      </c>
      <c r="BD760">
        <v>2.400114049865067</v>
      </c>
      <c r="BE760">
        <v>5.7743889849799306</v>
      </c>
      <c r="BF760">
        <v>9.4005495792283931</v>
      </c>
      <c r="BG760">
        <v>0.24524347756518489</v>
      </c>
      <c r="BH760">
        <v>4.4445852426327264</v>
      </c>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row>
    <row r="761">
      <c r="A761" t="s">
        <v>405</v>
      </c>
      <c r="B761">
        <v>2014</v>
      </c>
      <c r="C761" t="s">
        <v>416</v>
      </c>
      <c r="D761">
        <v>55</v>
      </c>
      <c r="E761" t="s">
        <v>314</v>
      </c>
      <c r="F761" t="s">
        <v>184</v>
      </c>
      <c r="G761" t="s">
        <v>214</v>
      </c>
      <c r="H761">
        <v>0.097109283291687803</v>
      </c>
      <c r="I761">
        <v>0.38295827911440561</v>
      </c>
      <c r="J761">
        <v>0.16177939830085691</v>
      </c>
      <c r="K761">
        <v>0.14599158940206189</v>
      </c>
      <c r="L761">
        <v>0.19595901248183339</v>
      </c>
      <c r="M761">
        <v>0</v>
      </c>
      <c r="N761">
        <v>0</v>
      </c>
      <c r="O761">
        <v>0.2282050753211293</v>
      </c>
      <c r="P761">
        <v>0.40581946069618541</v>
      </c>
      <c r="Q761">
        <v>0.033960580576588503</v>
      </c>
      <c r="R761">
        <v>0.099778415946347301</v>
      </c>
      <c r="S761">
        <v>0.31463953718332432</v>
      </c>
      <c r="T761">
        <v>0.247583025975122</v>
      </c>
      <c r="U761">
        <v>0.1201523701430665</v>
      </c>
      <c r="V761">
        <v>0.26074115042620499</v>
      </c>
      <c r="W761" t="s">
        <v>152</v>
      </c>
      <c r="X761" t="s">
        <v>310</v>
      </c>
      <c r="Y761" t="s">
        <v>154</v>
      </c>
      <c r="Z761" t="s">
        <v>155</v>
      </c>
      <c r="AA761" t="s">
        <v>156</v>
      </c>
      <c r="AB761" t="s">
        <v>157</v>
      </c>
      <c r="AC761" t="s">
        <v>311</v>
      </c>
      <c r="AD761" t="s">
        <v>159</v>
      </c>
      <c r="AE761" t="s">
        <v>160</v>
      </c>
      <c r="AF761" t="s">
        <v>162</v>
      </c>
      <c r="AG761" t="s">
        <v>163</v>
      </c>
      <c r="AH761" t="s">
        <v>164</v>
      </c>
      <c r="AI761" t="s">
        <v>312</v>
      </c>
      <c r="AJ761" t="s">
        <v>165</v>
      </c>
      <c r="AK761" t="s">
        <v>166</v>
      </c>
      <c r="AL761" t="s">
        <v>167</v>
      </c>
      <c r="AM761" t="s">
        <v>168</v>
      </c>
      <c r="AN761" t="s">
        <v>169</v>
      </c>
      <c r="AO761" t="s">
        <v>170</v>
      </c>
      <c r="AP761">
        <v>0</v>
      </c>
      <c r="AQ761">
        <v>0</v>
      </c>
      <c r="AR761">
        <v>0.32488505702442261</v>
      </c>
      <c r="AS761">
        <v>0</v>
      </c>
      <c r="AT761">
        <v>0</v>
      </c>
      <c r="AU761">
        <v>0.74984006291754846</v>
      </c>
      <c r="AV761">
        <v>0</v>
      </c>
      <c r="AW761">
        <v>0</v>
      </c>
      <c r="AX761">
        <v>0.58267158915100148</v>
      </c>
      <c r="AY761">
        <v>0.77509429962405574</v>
      </c>
      <c r="AZ761">
        <v>0.40165110814167559</v>
      </c>
      <c r="BA761">
        <v>0</v>
      </c>
      <c r="BB761">
        <v>0.59550609108482877</v>
      </c>
      <c r="BC761">
        <v>0.39489492617996108</v>
      </c>
      <c r="BD761">
        <v>0</v>
      </c>
      <c r="BE761">
        <v>0.13515327275178579</v>
      </c>
      <c r="BF761">
        <v>0.29214514747207859</v>
      </c>
      <c r="BG761">
        <v>0</v>
      </c>
      <c r="BH761">
        <v>0.48026799281874433</v>
      </c>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row>
    <row r="762">
      <c r="A762" t="s">
        <v>405</v>
      </c>
      <c r="B762">
        <v>2014</v>
      </c>
      <c r="C762" t="s">
        <v>416</v>
      </c>
      <c r="D762">
        <v>56</v>
      </c>
      <c r="E762" t="s">
        <v>314</v>
      </c>
      <c r="F762" t="s">
        <v>185</v>
      </c>
      <c r="G762" t="s">
        <v>214</v>
      </c>
      <c r="H762">
        <v>1.3253712776943321</v>
      </c>
      <c r="I762">
        <v>1.1593285915605629</v>
      </c>
      <c r="J762">
        <v>0.42357612492613261</v>
      </c>
      <c r="K762">
        <v>0.27998386711721163</v>
      </c>
      <c r="L762">
        <v>0.085238108827836001</v>
      </c>
      <c r="M762">
        <v>0.1996024986593371</v>
      </c>
      <c r="N762">
        <v>0</v>
      </c>
      <c r="O762">
        <v>0</v>
      </c>
      <c r="P762">
        <v>0</v>
      </c>
      <c r="Q762">
        <v>0</v>
      </c>
      <c r="R762">
        <v>1.41520428033809</v>
      </c>
      <c r="S762">
        <v>1.138957506562901</v>
      </c>
      <c r="T762">
        <v>0.57670340902360118</v>
      </c>
      <c r="U762">
        <v>0.60072617196343203</v>
      </c>
      <c r="V762">
        <v>0.11871329215844929</v>
      </c>
      <c r="W762" t="s">
        <v>152</v>
      </c>
      <c r="X762" t="s">
        <v>310</v>
      </c>
      <c r="Y762" t="s">
        <v>154</v>
      </c>
      <c r="Z762" t="s">
        <v>155</v>
      </c>
      <c r="AA762" t="s">
        <v>156</v>
      </c>
      <c r="AB762" t="s">
        <v>157</v>
      </c>
      <c r="AC762" t="s">
        <v>311</v>
      </c>
      <c r="AD762" t="s">
        <v>159</v>
      </c>
      <c r="AE762" t="s">
        <v>160</v>
      </c>
      <c r="AF762" t="s">
        <v>162</v>
      </c>
      <c r="AG762" t="s">
        <v>163</v>
      </c>
      <c r="AH762" t="s">
        <v>164</v>
      </c>
      <c r="AI762" t="s">
        <v>312</v>
      </c>
      <c r="AJ762" t="s">
        <v>165</v>
      </c>
      <c r="AK762" t="s">
        <v>166</v>
      </c>
      <c r="AL762" t="s">
        <v>167</v>
      </c>
      <c r="AM762" t="s">
        <v>168</v>
      </c>
      <c r="AN762" t="s">
        <v>169</v>
      </c>
      <c r="AO762" t="s">
        <v>170</v>
      </c>
      <c r="AP762">
        <v>0.20784843621864391</v>
      </c>
      <c r="AQ762">
        <v>0</v>
      </c>
      <c r="AR762">
        <v>0.46440757048999382</v>
      </c>
      <c r="AS762">
        <v>4.3416030953688081</v>
      </c>
      <c r="AT762">
        <v>0.2414129144817023</v>
      </c>
      <c r="AU762">
        <v>2.351238181091293</v>
      </c>
      <c r="AV762">
        <v>2.1635792536250991</v>
      </c>
      <c r="AW762">
        <v>0</v>
      </c>
      <c r="AX762">
        <v>2.7194226151057941</v>
      </c>
      <c r="AY762">
        <v>2.3911430985365798</v>
      </c>
      <c r="AZ762">
        <v>0.66416333441370756</v>
      </c>
      <c r="BA762">
        <v>0</v>
      </c>
      <c r="BB762">
        <v>0.18650252655345781</v>
      </c>
      <c r="BC762">
        <v>0</v>
      </c>
      <c r="BD762">
        <v>0</v>
      </c>
      <c r="BE762">
        <v>0.103030292932017</v>
      </c>
      <c r="BF762">
        <v>0.83137100408681375</v>
      </c>
      <c r="BG762">
        <v>0</v>
      </c>
      <c r="BH762">
        <v>0</v>
      </c>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row>
    <row r="763">
      <c r="A763" t="s">
        <v>405</v>
      </c>
      <c r="B763">
        <v>2014</v>
      </c>
      <c r="C763" t="s">
        <v>416</v>
      </c>
      <c r="D763">
        <v>57</v>
      </c>
      <c r="E763" t="s">
        <v>314</v>
      </c>
      <c r="F763" t="s">
        <v>186</v>
      </c>
      <c r="G763" t="s">
        <v>214</v>
      </c>
      <c r="H763">
        <v>13.553881003204831</v>
      </c>
      <c r="I763">
        <v>8.6350962428392233</v>
      </c>
      <c r="J763">
        <v>6.6472822087966623</v>
      </c>
      <c r="K763">
        <v>4.1162117857455938</v>
      </c>
      <c r="L763">
        <v>1.632428152029427</v>
      </c>
      <c r="M763">
        <v>2.337720105771405</v>
      </c>
      <c r="N763">
        <v>0.25157170059548589</v>
      </c>
      <c r="O763">
        <v>0.023694491201564898</v>
      </c>
      <c r="P763">
        <v>0.069567957387596802</v>
      </c>
      <c r="Q763">
        <v>0.16480859504007861</v>
      </c>
      <c r="R763">
        <v>13.888294775676149</v>
      </c>
      <c r="S763">
        <v>9.3093028053779108</v>
      </c>
      <c r="T763">
        <v>7.8856640383567083</v>
      </c>
      <c r="U763">
        <v>5.3304222264056111</v>
      </c>
      <c r="V763">
        <v>4.1242388532955294</v>
      </c>
      <c r="W763" t="s">
        <v>152</v>
      </c>
      <c r="X763" t="s">
        <v>310</v>
      </c>
      <c r="Y763" t="s">
        <v>154</v>
      </c>
      <c r="Z763" t="s">
        <v>155</v>
      </c>
      <c r="AA763" t="s">
        <v>156</v>
      </c>
      <c r="AB763" t="s">
        <v>157</v>
      </c>
      <c r="AC763" t="s">
        <v>311</v>
      </c>
      <c r="AD763" t="s">
        <v>159</v>
      </c>
      <c r="AE763" t="s">
        <v>160</v>
      </c>
      <c r="AF763" t="s">
        <v>162</v>
      </c>
      <c r="AG763" t="s">
        <v>163</v>
      </c>
      <c r="AH763" t="s">
        <v>164</v>
      </c>
      <c r="AI763" t="s">
        <v>312</v>
      </c>
      <c r="AJ763" t="s">
        <v>165</v>
      </c>
      <c r="AK763" t="s">
        <v>166</v>
      </c>
      <c r="AL763" t="s">
        <v>167</v>
      </c>
      <c r="AM763" t="s">
        <v>168</v>
      </c>
      <c r="AN763" t="s">
        <v>169</v>
      </c>
      <c r="AO763" t="s">
        <v>170</v>
      </c>
      <c r="AP763">
        <v>7.3535834244172644</v>
      </c>
      <c r="AQ763">
        <v>5.0629723514513678</v>
      </c>
      <c r="AR763">
        <v>3.4016912130591348</v>
      </c>
      <c r="AS763">
        <v>8.7473272159018158</v>
      </c>
      <c r="AT763">
        <v>10.04981884573276</v>
      </c>
      <c r="AU763">
        <v>2.474498333644449</v>
      </c>
      <c r="AV763">
        <v>1.749571649022406</v>
      </c>
      <c r="AW763">
        <v>17.23307024220351</v>
      </c>
      <c r="AX763">
        <v>12.77635556672031</v>
      </c>
      <c r="AY763">
        <v>18.336754090259479</v>
      </c>
      <c r="AZ763">
        <v>5.4599712698856866</v>
      </c>
      <c r="BA763">
        <v>2.8432673817733032</v>
      </c>
      <c r="BB763">
        <v>0.31870868128802732</v>
      </c>
      <c r="BC763">
        <v>8.0922197843729151</v>
      </c>
      <c r="BD763">
        <v>5.4862011370995321</v>
      </c>
      <c r="BE763">
        <v>9.7077298648006689</v>
      </c>
      <c r="BF763">
        <v>10.832236730806081</v>
      </c>
      <c r="BG763">
        <v>1.6739840147636931</v>
      </c>
      <c r="BH763">
        <v>6.9306579335370921</v>
      </c>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row>
    <row r="764">
      <c r="A764" t="s">
        <v>405</v>
      </c>
      <c r="B764">
        <v>2014</v>
      </c>
      <c r="C764" t="s">
        <v>416</v>
      </c>
      <c r="D764">
        <v>58</v>
      </c>
      <c r="E764" t="s">
        <v>314</v>
      </c>
      <c r="F764" t="s">
        <v>187</v>
      </c>
      <c r="G764" t="s">
        <v>214</v>
      </c>
      <c r="H764">
        <v>36.111657326948688</v>
      </c>
      <c r="I764">
        <v>42.698953410132077</v>
      </c>
      <c r="J764">
        <v>45.099709455665987</v>
      </c>
      <c r="K764">
        <v>42.016832621051293</v>
      </c>
      <c r="L764">
        <v>18.239993457919439</v>
      </c>
      <c r="M764">
        <v>30.59036147644354</v>
      </c>
      <c r="N764">
        <v>15.18658456570769</v>
      </c>
      <c r="O764">
        <v>10.553140718705199</v>
      </c>
      <c r="P764">
        <v>5.2516763916937821</v>
      </c>
      <c r="Q764">
        <v>2.111504794021358</v>
      </c>
      <c r="R764">
        <v>35.292742443556087</v>
      </c>
      <c r="S764">
        <v>41.959255349647322</v>
      </c>
      <c r="T764">
        <v>45.325849378098297</v>
      </c>
      <c r="U764">
        <v>45.175543405905017</v>
      </c>
      <c r="V764">
        <v>39.016897630302367</v>
      </c>
      <c r="W764" t="s">
        <v>152</v>
      </c>
      <c r="X764" t="s">
        <v>310</v>
      </c>
      <c r="Y764" t="s">
        <v>154</v>
      </c>
      <c r="Z764" t="s">
        <v>155</v>
      </c>
      <c r="AA764" t="s">
        <v>156</v>
      </c>
      <c r="AB764" t="s">
        <v>157</v>
      </c>
      <c r="AC764" t="s">
        <v>311</v>
      </c>
      <c r="AD764" t="s">
        <v>159</v>
      </c>
      <c r="AE764" t="s">
        <v>160</v>
      </c>
      <c r="AF764" t="s">
        <v>162</v>
      </c>
      <c r="AG764" t="s">
        <v>163</v>
      </c>
      <c r="AH764" t="s">
        <v>164</v>
      </c>
      <c r="AI764" t="s">
        <v>312</v>
      </c>
      <c r="AJ764" t="s">
        <v>165</v>
      </c>
      <c r="AK764" t="s">
        <v>166</v>
      </c>
      <c r="AL764" t="s">
        <v>167</v>
      </c>
      <c r="AM764" t="s">
        <v>168</v>
      </c>
      <c r="AN764" t="s">
        <v>169</v>
      </c>
      <c r="AO764" t="s">
        <v>170</v>
      </c>
      <c r="AP764">
        <v>71.293343867523191</v>
      </c>
      <c r="AQ764">
        <v>68.068084822951349</v>
      </c>
      <c r="AR764">
        <v>12.451636940094611</v>
      </c>
      <c r="AS764">
        <v>15.96082256561877</v>
      </c>
      <c r="AT764">
        <v>65.94965973565165</v>
      </c>
      <c r="AU764">
        <v>21.290140194393349</v>
      </c>
      <c r="AV764">
        <v>83.159971390249197</v>
      </c>
      <c r="AW764">
        <v>40.052299199749257</v>
      </c>
      <c r="AX764">
        <v>34.301382662004443</v>
      </c>
      <c r="AY764">
        <v>21.08159648514502</v>
      </c>
      <c r="AZ764">
        <v>58.624399977044071</v>
      </c>
      <c r="BA764">
        <v>7.3685449572913857</v>
      </c>
      <c r="BB764">
        <v>35.103859147729381</v>
      </c>
      <c r="BC764">
        <v>73.952674250364993</v>
      </c>
      <c r="BD764">
        <v>6.4209381766510214</v>
      </c>
      <c r="BE764">
        <v>69.428370698112758</v>
      </c>
      <c r="BF764">
        <v>21.77380952773937</v>
      </c>
      <c r="BG764">
        <v>11.61334703781273</v>
      </c>
      <c r="BH764">
        <v>58.177428509164741</v>
      </c>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row>
    <row r="765">
      <c r="A765" t="s">
        <v>405</v>
      </c>
      <c r="B765">
        <v>2014</v>
      </c>
      <c r="C765" t="s">
        <v>416</v>
      </c>
      <c r="D765">
        <v>59</v>
      </c>
      <c r="E765" t="s">
        <v>314</v>
      </c>
      <c r="F765" t="s">
        <v>316</v>
      </c>
      <c r="G765" t="s">
        <v>214</v>
      </c>
      <c r="H765">
        <v>0.1798953436835535</v>
      </c>
      <c r="I765">
        <v>0.48475952853103799</v>
      </c>
      <c r="J765">
        <v>0.28378126300352963</v>
      </c>
      <c r="K765">
        <v>0.44129774725586762</v>
      </c>
      <c r="L765">
        <v>0.15312074406490281</v>
      </c>
      <c r="M765">
        <v>0.68363687551191965</v>
      </c>
      <c r="N765">
        <v>0.013775604994084201</v>
      </c>
      <c r="O765">
        <v>0.048650377386142502</v>
      </c>
      <c r="P765">
        <v>0</v>
      </c>
      <c r="Q765">
        <v>0</v>
      </c>
      <c r="R765">
        <v>0.16185327123918231</v>
      </c>
      <c r="S765">
        <v>0.58844993730450634</v>
      </c>
      <c r="T765">
        <v>0.24363794247884771</v>
      </c>
      <c r="U765">
        <v>0.34952113433150622</v>
      </c>
      <c r="V765">
        <v>0.34901680512480499</v>
      </c>
      <c r="W765" t="s">
        <v>152</v>
      </c>
      <c r="X765" t="s">
        <v>310</v>
      </c>
      <c r="Y765" t="s">
        <v>154</v>
      </c>
      <c r="Z765" t="s">
        <v>155</v>
      </c>
      <c r="AA765" t="s">
        <v>156</v>
      </c>
      <c r="AB765" t="s">
        <v>157</v>
      </c>
      <c r="AC765" t="s">
        <v>311</v>
      </c>
      <c r="AD765" t="s">
        <v>159</v>
      </c>
      <c r="AE765" t="s">
        <v>160</v>
      </c>
      <c r="AF765" t="s">
        <v>162</v>
      </c>
      <c r="AG765" t="s">
        <v>163</v>
      </c>
      <c r="AH765" t="s">
        <v>164</v>
      </c>
      <c r="AI765" t="s">
        <v>312</v>
      </c>
      <c r="AJ765" t="s">
        <v>165</v>
      </c>
      <c r="AK765" t="s">
        <v>166</v>
      </c>
      <c r="AL765" t="s">
        <v>167</v>
      </c>
      <c r="AM765" t="s">
        <v>168</v>
      </c>
      <c r="AN765" t="s">
        <v>169</v>
      </c>
      <c r="AO765" t="s">
        <v>170</v>
      </c>
      <c r="AP765">
        <v>0.7692025102947081</v>
      </c>
      <c r="AQ765">
        <v>0.19833021106765261</v>
      </c>
      <c r="AR765">
        <v>0.29416197247343762</v>
      </c>
      <c r="AS765">
        <v>0.83318049053426968</v>
      </c>
      <c r="AT765">
        <v>0.070222471065686007</v>
      </c>
      <c r="AU765">
        <v>0</v>
      </c>
      <c r="AV765">
        <v>0</v>
      </c>
      <c r="AW765">
        <v>0.18558813658926329</v>
      </c>
      <c r="AX765">
        <v>0.38292999447475318</v>
      </c>
      <c r="AY765">
        <v>0</v>
      </c>
      <c r="AZ765">
        <v>1.082688485939489</v>
      </c>
      <c r="BA765">
        <v>0.47587480562712342</v>
      </c>
      <c r="BB765">
        <v>0.53483852277159405</v>
      </c>
      <c r="BC765">
        <v>0</v>
      </c>
      <c r="BD765">
        <v>0.071552264034750401</v>
      </c>
      <c r="BE765">
        <v>0.42213148111289012</v>
      </c>
      <c r="BF765">
        <v>0.70474374873540124</v>
      </c>
      <c r="BG765">
        <v>0</v>
      </c>
      <c r="BH765">
        <v>0.33415408203750518</v>
      </c>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row>
    <row r="766">
      <c r="A766" t="s">
        <v>405</v>
      </c>
      <c r="B766">
        <v>2014</v>
      </c>
      <c r="C766" t="s">
        <v>416</v>
      </c>
      <c r="D766">
        <v>60</v>
      </c>
      <c r="E766" t="s">
        <v>314</v>
      </c>
      <c r="F766" t="s">
        <v>317</v>
      </c>
      <c r="G766" t="s">
        <v>214</v>
      </c>
      <c r="H766">
        <v>0.47253894103719218</v>
      </c>
      <c r="I766">
        <v>0.65553812031291969</v>
      </c>
      <c r="J766">
        <v>0.59849609529234482</v>
      </c>
      <c r="K766">
        <v>0.43083655027699119</v>
      </c>
      <c r="L766">
        <v>0.42589511859464813</v>
      </c>
      <c r="M766">
        <v>1.83741616362542</v>
      </c>
      <c r="N766">
        <v>0.66321861583985264</v>
      </c>
      <c r="O766">
        <v>0.020168088957020401</v>
      </c>
      <c r="P766">
        <v>0.053089716580180503</v>
      </c>
      <c r="Q766">
        <v>0</v>
      </c>
      <c r="R766">
        <v>0.52820232144005541</v>
      </c>
      <c r="S766">
        <v>0.67587171332608253</v>
      </c>
      <c r="T766">
        <v>0.35828053527291248</v>
      </c>
      <c r="U766">
        <v>0.51982711716780061</v>
      </c>
      <c r="V766">
        <v>0.50304934280937219</v>
      </c>
      <c r="W766" t="s">
        <v>152</v>
      </c>
      <c r="X766" t="s">
        <v>310</v>
      </c>
      <c r="Y766" t="s">
        <v>154</v>
      </c>
      <c r="Z766" t="s">
        <v>155</v>
      </c>
      <c r="AA766" t="s">
        <v>156</v>
      </c>
      <c r="AB766" t="s">
        <v>157</v>
      </c>
      <c r="AC766" t="s">
        <v>311</v>
      </c>
      <c r="AD766" t="s">
        <v>159</v>
      </c>
      <c r="AE766" t="s">
        <v>160</v>
      </c>
      <c r="AF766" t="s">
        <v>162</v>
      </c>
      <c r="AG766" t="s">
        <v>163</v>
      </c>
      <c r="AH766" t="s">
        <v>164</v>
      </c>
      <c r="AI766" t="s">
        <v>312</v>
      </c>
      <c r="AJ766" t="s">
        <v>165</v>
      </c>
      <c r="AK766" t="s">
        <v>166</v>
      </c>
      <c r="AL766" t="s">
        <v>167</v>
      </c>
      <c r="AM766" t="s">
        <v>168</v>
      </c>
      <c r="AN766" t="s">
        <v>169</v>
      </c>
      <c r="AO766" t="s">
        <v>170</v>
      </c>
      <c r="AP766">
        <v>0</v>
      </c>
      <c r="AQ766">
        <v>0.87795213363332703</v>
      </c>
      <c r="AR766">
        <v>0.47393392523196648</v>
      </c>
      <c r="AS766">
        <v>1.057276548746688</v>
      </c>
      <c r="AT766">
        <v>0.83652154340409013</v>
      </c>
      <c r="AU766">
        <v>0.16581889250306089</v>
      </c>
      <c r="AV766">
        <v>0</v>
      </c>
      <c r="AW766">
        <v>0.16588171682379901</v>
      </c>
      <c r="AX766">
        <v>0.8301928023980667</v>
      </c>
      <c r="AY766">
        <v>0.1183689479526244</v>
      </c>
      <c r="AZ766">
        <v>2.6695944900951272</v>
      </c>
      <c r="BA766">
        <v>0.66598494412409015</v>
      </c>
      <c r="BB766">
        <v>0.90070270298926025</v>
      </c>
      <c r="BC766">
        <v>0</v>
      </c>
      <c r="BD766">
        <v>0</v>
      </c>
      <c r="BE766">
        <v>0.14330564453002931</v>
      </c>
      <c r="BF766">
        <v>0.75669552683513019</v>
      </c>
      <c r="BG766">
        <v>0</v>
      </c>
      <c r="BH766">
        <v>1.078305992268658</v>
      </c>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row>
    <row r="767">
      <c r="A767" t="s">
        <v>405</v>
      </c>
      <c r="B767">
        <v>2014</v>
      </c>
      <c r="C767" t="s">
        <v>416</v>
      </c>
      <c r="D767">
        <v>61</v>
      </c>
      <c r="E767" t="s">
        <v>314</v>
      </c>
      <c r="F767" t="s">
        <v>189</v>
      </c>
      <c r="G767" t="s">
        <v>214</v>
      </c>
      <c r="H767">
        <v>2.3451627577527892</v>
      </c>
      <c r="I767">
        <v>3.6550312705990859</v>
      </c>
      <c r="J767">
        <v>4.5964641851988768</v>
      </c>
      <c r="K767">
        <v>10.296642010603041</v>
      </c>
      <c r="L767">
        <v>27.087031866417359</v>
      </c>
      <c r="M767">
        <v>10.977752253951669</v>
      </c>
      <c r="N767">
        <v>23.756138497199959</v>
      </c>
      <c r="O767">
        <v>28.550306886087611</v>
      </c>
      <c r="P767">
        <v>29.708625923145551</v>
      </c>
      <c r="Q767">
        <v>25.6308197947371</v>
      </c>
      <c r="R767">
        <v>2.2004828118287358</v>
      </c>
      <c r="S767">
        <v>3.3489699634246368</v>
      </c>
      <c r="T767">
        <v>3.9071688984331789</v>
      </c>
      <c r="U767">
        <v>6.2504157861341501</v>
      </c>
      <c r="V767">
        <v>19.019763601824451</v>
      </c>
      <c r="W767" t="s">
        <v>152</v>
      </c>
      <c r="X767" t="s">
        <v>310</v>
      </c>
      <c r="Y767" t="s">
        <v>154</v>
      </c>
      <c r="Z767" t="s">
        <v>155</v>
      </c>
      <c r="AA767" t="s">
        <v>156</v>
      </c>
      <c r="AB767" t="s">
        <v>157</v>
      </c>
      <c r="AC767" t="s">
        <v>311</v>
      </c>
      <c r="AD767" t="s">
        <v>159</v>
      </c>
      <c r="AE767" t="s">
        <v>160</v>
      </c>
      <c r="AF767" t="s">
        <v>162</v>
      </c>
      <c r="AG767" t="s">
        <v>163</v>
      </c>
      <c r="AH767" t="s">
        <v>164</v>
      </c>
      <c r="AI767" t="s">
        <v>312</v>
      </c>
      <c r="AJ767" t="s">
        <v>165</v>
      </c>
      <c r="AK767" t="s">
        <v>166</v>
      </c>
      <c r="AL767" t="s">
        <v>167</v>
      </c>
      <c r="AM767" t="s">
        <v>168</v>
      </c>
      <c r="AN767" t="s">
        <v>169</v>
      </c>
      <c r="AO767" t="s">
        <v>170</v>
      </c>
      <c r="AP767">
        <v>16.04650270639225</v>
      </c>
      <c r="AQ767">
        <v>17.310717099593699</v>
      </c>
      <c r="AR767">
        <v>8.1930460507435718</v>
      </c>
      <c r="AS767">
        <v>4.8760684587519618</v>
      </c>
      <c r="AT767">
        <v>6.0373622020976381</v>
      </c>
      <c r="AU767">
        <v>1.4028825241701901</v>
      </c>
      <c r="AV767">
        <v>3.3407368632772729</v>
      </c>
      <c r="AW767">
        <v>15.094911790120831</v>
      </c>
      <c r="AX767">
        <v>7.1673901085897533</v>
      </c>
      <c r="AY767">
        <v>21.65549848609146</v>
      </c>
      <c r="AZ767">
        <v>4.8143193612939239</v>
      </c>
      <c r="BA767">
        <v>16.59181142022171</v>
      </c>
      <c r="BB767">
        <v>24.791878193175609</v>
      </c>
      <c r="BC767">
        <v>4.5362391928902186</v>
      </c>
      <c r="BD767">
        <v>5.1658803645402172</v>
      </c>
      <c r="BE767">
        <v>3.1080453746229502</v>
      </c>
      <c r="BF767">
        <v>11.07622884209138</v>
      </c>
      <c r="BG767">
        <v>2.9583831087646648</v>
      </c>
      <c r="BH767">
        <v>4.5053980918116183</v>
      </c>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row>
    <row r="768">
      <c r="A768" t="s">
        <v>405</v>
      </c>
      <c r="B768">
        <v>2014</v>
      </c>
      <c r="C768" t="s">
        <v>416</v>
      </c>
      <c r="D768">
        <v>62</v>
      </c>
      <c r="E768" t="s">
        <v>314</v>
      </c>
      <c r="F768" t="s">
        <v>46</v>
      </c>
      <c r="G768" t="s">
        <v>214</v>
      </c>
      <c r="H768">
        <v>0.0062116290431608002</v>
      </c>
      <c r="I768">
        <v>0.077640197326363902</v>
      </c>
      <c r="J768">
        <v>0.0076887720400573003</v>
      </c>
      <c r="K768">
        <v>0.015983012458079999</v>
      </c>
      <c r="L768">
        <v>0.091387539754596195</v>
      </c>
      <c r="M768">
        <v>0.1094629191445602</v>
      </c>
      <c r="N768">
        <v>0.065204473124977805</v>
      </c>
      <c r="O768">
        <v>0.043134881958687102</v>
      </c>
      <c r="P768">
        <v>0.21519384674497491</v>
      </c>
      <c r="Q768">
        <v>0.29537494251207841</v>
      </c>
      <c r="R768">
        <v>0.0073775357669237001</v>
      </c>
      <c r="S768">
        <v>0.092227474930555706</v>
      </c>
      <c r="T768">
        <v>0</v>
      </c>
      <c r="U768">
        <v>0</v>
      </c>
      <c r="V768">
        <v>0</v>
      </c>
      <c r="W768" t="s">
        <v>152</v>
      </c>
      <c r="X768" t="s">
        <v>310</v>
      </c>
      <c r="Y768" t="s">
        <v>154</v>
      </c>
      <c r="Z768" t="s">
        <v>155</v>
      </c>
      <c r="AA768" t="s">
        <v>156</v>
      </c>
      <c r="AB768" t="s">
        <v>157</v>
      </c>
      <c r="AC768" t="s">
        <v>311</v>
      </c>
      <c r="AD768" t="s">
        <v>159</v>
      </c>
      <c r="AE768" t="s">
        <v>160</v>
      </c>
      <c r="AF768" t="s">
        <v>162</v>
      </c>
      <c r="AG768" t="s">
        <v>163</v>
      </c>
      <c r="AH768" t="s">
        <v>164</v>
      </c>
      <c r="AI768" t="s">
        <v>312</v>
      </c>
      <c r="AJ768" t="s">
        <v>165</v>
      </c>
      <c r="AK768" t="s">
        <v>166</v>
      </c>
      <c r="AL768" t="s">
        <v>167</v>
      </c>
      <c r="AM768" t="s">
        <v>168</v>
      </c>
      <c r="AN768" t="s">
        <v>169</v>
      </c>
      <c r="AO768" t="s">
        <v>170</v>
      </c>
      <c r="AP768">
        <v>0</v>
      </c>
      <c r="AQ768">
        <v>0</v>
      </c>
      <c r="AR768">
        <v>0</v>
      </c>
      <c r="AS768">
        <v>0.13390291271277791</v>
      </c>
      <c r="AT768">
        <v>0.24471478449475281</v>
      </c>
      <c r="AU768">
        <v>0.027495569538394101</v>
      </c>
      <c r="AV768">
        <v>0</v>
      </c>
      <c r="AW768">
        <v>0</v>
      </c>
      <c r="AX768">
        <v>0</v>
      </c>
      <c r="AY768">
        <v>0.036949700649104897</v>
      </c>
      <c r="AZ768">
        <v>0</v>
      </c>
      <c r="BA768">
        <v>0</v>
      </c>
      <c r="BB768">
        <v>0.42297505411170061</v>
      </c>
      <c r="BC768">
        <v>0.0503145526971433</v>
      </c>
      <c r="BD768">
        <v>0</v>
      </c>
      <c r="BE768">
        <v>0.027104643029456699</v>
      </c>
      <c r="BF768">
        <v>0.0881202615267693</v>
      </c>
      <c r="BG768">
        <v>0</v>
      </c>
      <c r="BH768">
        <v>0</v>
      </c>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row>
    <row r="769">
      <c r="A769" t="s">
        <v>405</v>
      </c>
      <c r="B769">
        <v>2014</v>
      </c>
      <c r="C769" t="s">
        <v>416</v>
      </c>
      <c r="D769">
        <v>63</v>
      </c>
      <c r="E769" t="s">
        <v>56</v>
      </c>
      <c r="F769" t="s">
        <v>49</v>
      </c>
      <c r="G769" t="s">
        <v>214</v>
      </c>
      <c r="H769">
        <v>0.9827004569559965</v>
      </c>
      <c r="I769">
        <v>0.69463412185884388</v>
      </c>
      <c r="J769">
        <v>0.41389416744884339</v>
      </c>
      <c r="K769">
        <v>0.57784816703906283</v>
      </c>
      <c r="L769">
        <v>0.1833202059684077</v>
      </c>
      <c r="M769">
        <v>0</v>
      </c>
      <c r="N769">
        <v>0.89549712800686987</v>
      </c>
      <c r="O769">
        <v>0.077103132678683794</v>
      </c>
      <c r="P769">
        <v>0.1238514715538636</v>
      </c>
      <c r="Q769">
        <v>0.1149574877540864</v>
      </c>
      <c r="R769">
        <v>1.0486325289687051</v>
      </c>
      <c r="S769">
        <v>0.83852771244592117</v>
      </c>
      <c r="T769">
        <v>0.48184061766716701</v>
      </c>
      <c r="U769">
        <v>0.46189378115037971</v>
      </c>
      <c r="V769">
        <v>0.32923040084881477</v>
      </c>
      <c r="W769" t="s">
        <v>152</v>
      </c>
      <c r="X769" t="s">
        <v>310</v>
      </c>
      <c r="Y769" t="s">
        <v>154</v>
      </c>
      <c r="Z769" t="s">
        <v>155</v>
      </c>
      <c r="AA769" t="s">
        <v>156</v>
      </c>
      <c r="AB769" t="s">
        <v>157</v>
      </c>
      <c r="AC769" t="s">
        <v>311</v>
      </c>
      <c r="AD769" t="s">
        <v>159</v>
      </c>
      <c r="AE769" t="s">
        <v>160</v>
      </c>
      <c r="AF769" t="s">
        <v>162</v>
      </c>
      <c r="AG769" t="s">
        <v>163</v>
      </c>
      <c r="AH769" t="s">
        <v>164</v>
      </c>
      <c r="AI769" t="s">
        <v>312</v>
      </c>
      <c r="AJ769" t="s">
        <v>165</v>
      </c>
      <c r="AK769" t="s">
        <v>166</v>
      </c>
      <c r="AL769" t="s">
        <v>167</v>
      </c>
      <c r="AM769" t="s">
        <v>168</v>
      </c>
      <c r="AN769" t="s">
        <v>169</v>
      </c>
      <c r="AO769" t="s">
        <v>170</v>
      </c>
      <c r="AP769">
        <v>0.91189044765760929</v>
      </c>
      <c r="AQ769">
        <v>1.319116482763409</v>
      </c>
      <c r="AR769">
        <v>0.1160890917793049</v>
      </c>
      <c r="AS769">
        <v>0.1372474582591611</v>
      </c>
      <c r="AT769">
        <v>0.37410221264028332</v>
      </c>
      <c r="AU769">
        <v>0.43750607622168508</v>
      </c>
      <c r="AV769">
        <v>0.070055705207602195</v>
      </c>
      <c r="AW769">
        <v>0</v>
      </c>
      <c r="AX769">
        <v>0.83351865768367428</v>
      </c>
      <c r="AY769">
        <v>4.7120087413654783</v>
      </c>
      <c r="AZ769">
        <v>1.5741019924623421</v>
      </c>
      <c r="BA769">
        <v>0.3297709695929274</v>
      </c>
      <c r="BB769">
        <v>0</v>
      </c>
      <c r="BC769">
        <v>1.0919924319977301</v>
      </c>
      <c r="BD769">
        <v>0.17280038778217549</v>
      </c>
      <c r="BE769">
        <v>1.094935845049563</v>
      </c>
      <c r="BF769">
        <v>0.29540584004371362</v>
      </c>
      <c r="BG769">
        <v>0.26367976788456299</v>
      </c>
      <c r="BH769">
        <v>1.103235781802882</v>
      </c>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row>
    <row r="770">
      <c r="A770" t="s">
        <v>405</v>
      </c>
      <c r="B770">
        <v>2014</v>
      </c>
      <c r="C770" t="s">
        <v>416</v>
      </c>
      <c r="D770">
        <v>64</v>
      </c>
      <c r="E770" t="s">
        <v>56</v>
      </c>
      <c r="F770" t="s">
        <v>48</v>
      </c>
      <c r="G770" t="s">
        <v>214</v>
      </c>
      <c r="H770">
        <v>98.928253422141026</v>
      </c>
      <c r="I770">
        <v>99.214381262072024</v>
      </c>
      <c r="J770">
        <v>99.586105832551169</v>
      </c>
      <c r="K770">
        <v>99.410784778341196</v>
      </c>
      <c r="L770">
        <v>99.81000246704123</v>
      </c>
      <c r="M770">
        <v>100</v>
      </c>
      <c r="N770">
        <v>99.03255610132328</v>
      </c>
      <c r="O770">
        <v>99.922896867321327</v>
      </c>
      <c r="P770">
        <v>99.876148528446137</v>
      </c>
      <c r="Q770">
        <v>99.885042512245917</v>
      </c>
      <c r="R770">
        <v>98.845644113375414</v>
      </c>
      <c r="S770">
        <v>99.077824452913305</v>
      </c>
      <c r="T770">
        <v>99.493727212010867</v>
      </c>
      <c r="U770">
        <v>99.53810621884962</v>
      </c>
      <c r="V770">
        <v>99.662839162776763</v>
      </c>
      <c r="W770" t="s">
        <v>152</v>
      </c>
      <c r="X770" t="s">
        <v>310</v>
      </c>
      <c r="Y770" t="s">
        <v>154</v>
      </c>
      <c r="Z770" t="s">
        <v>155</v>
      </c>
      <c r="AA770" t="s">
        <v>156</v>
      </c>
      <c r="AB770" t="s">
        <v>157</v>
      </c>
      <c r="AC770" t="s">
        <v>311</v>
      </c>
      <c r="AD770" t="s">
        <v>159</v>
      </c>
      <c r="AE770" t="s">
        <v>160</v>
      </c>
      <c r="AF770" t="s">
        <v>162</v>
      </c>
      <c r="AG770" t="s">
        <v>163</v>
      </c>
      <c r="AH770" t="s">
        <v>164</v>
      </c>
      <c r="AI770" t="s">
        <v>312</v>
      </c>
      <c r="AJ770" t="s">
        <v>165</v>
      </c>
      <c r="AK770" t="s">
        <v>166</v>
      </c>
      <c r="AL770" t="s">
        <v>167</v>
      </c>
      <c r="AM770" t="s">
        <v>168</v>
      </c>
      <c r="AN770" t="s">
        <v>169</v>
      </c>
      <c r="AO770" t="s">
        <v>170</v>
      </c>
      <c r="AP770">
        <v>99.088109552342388</v>
      </c>
      <c r="AQ770">
        <v>98.680883517236623</v>
      </c>
      <c r="AR770">
        <v>99.883910908220699</v>
      </c>
      <c r="AS770">
        <v>99.862752541740846</v>
      </c>
      <c r="AT770">
        <v>99.590058445992199</v>
      </c>
      <c r="AU770">
        <v>99.56249392377832</v>
      </c>
      <c r="AV770">
        <v>99.929944294792392</v>
      </c>
      <c r="AW770">
        <v>100</v>
      </c>
      <c r="AX770">
        <v>98.101581324165622</v>
      </c>
      <c r="AY770">
        <v>95.094531987980091</v>
      </c>
      <c r="AZ770">
        <v>98.425898007537612</v>
      </c>
      <c r="BA770">
        <v>99.670229030407071</v>
      </c>
      <c r="BB770">
        <v>99.939393103808669</v>
      </c>
      <c r="BC770">
        <v>98.90800756800229</v>
      </c>
      <c r="BD770">
        <v>99.827199612217825</v>
      </c>
      <c r="BE770">
        <v>98.905064154950466</v>
      </c>
      <c r="BF770">
        <v>99.704594159956272</v>
      </c>
      <c r="BG770">
        <v>99.736320232115446</v>
      </c>
      <c r="BH770">
        <v>98.896764218197148</v>
      </c>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row>
    <row r="771">
      <c r="A771" t="s">
        <v>405</v>
      </c>
      <c r="B771">
        <v>2014</v>
      </c>
      <c r="C771" t="s">
        <v>416</v>
      </c>
      <c r="D771">
        <v>65</v>
      </c>
      <c r="E771" t="s">
        <v>56</v>
      </c>
      <c r="F771" t="s">
        <v>191</v>
      </c>
      <c r="G771" t="s">
        <v>214</v>
      </c>
      <c r="H771">
        <v>0.089046120903012393</v>
      </c>
      <c r="I771">
        <v>0.090984616069150495</v>
      </c>
      <c r="J771">
        <v>0</v>
      </c>
      <c r="K771">
        <v>0.011367054619762401</v>
      </c>
      <c r="L771">
        <v>0.0066773269903743996</v>
      </c>
      <c r="M771">
        <v>0</v>
      </c>
      <c r="N771">
        <v>0.071946770669842397</v>
      </c>
      <c r="O771">
        <v>0</v>
      </c>
      <c r="P771">
        <v>0</v>
      </c>
      <c r="Q771">
        <v>0</v>
      </c>
      <c r="R771">
        <v>0.10572335765590619</v>
      </c>
      <c r="S771">
        <v>0.083647834640771898</v>
      </c>
      <c r="T771">
        <v>0.024432170321920701</v>
      </c>
      <c r="U771">
        <v>0</v>
      </c>
      <c r="V771">
        <v>0.0079304363744165992</v>
      </c>
      <c r="W771" t="s">
        <v>152</v>
      </c>
      <c r="X771" t="s">
        <v>310</v>
      </c>
      <c r="Y771" t="s">
        <v>154</v>
      </c>
      <c r="Z771" t="s">
        <v>155</v>
      </c>
      <c r="AA771" t="s">
        <v>156</v>
      </c>
      <c r="AB771" t="s">
        <v>157</v>
      </c>
      <c r="AC771" t="s">
        <v>311</v>
      </c>
      <c r="AD771" t="s">
        <v>159</v>
      </c>
      <c r="AE771" t="s">
        <v>160</v>
      </c>
      <c r="AF771" t="s">
        <v>162</v>
      </c>
      <c r="AG771" t="s">
        <v>163</v>
      </c>
      <c r="AH771" t="s">
        <v>164</v>
      </c>
      <c r="AI771" t="s">
        <v>312</v>
      </c>
      <c r="AJ771" t="s">
        <v>165</v>
      </c>
      <c r="AK771" t="s">
        <v>166</v>
      </c>
      <c r="AL771" t="s">
        <v>167</v>
      </c>
      <c r="AM771" t="s">
        <v>168</v>
      </c>
      <c r="AN771" t="s">
        <v>169</v>
      </c>
      <c r="AO771" t="s">
        <v>170</v>
      </c>
      <c r="AP771">
        <v>0</v>
      </c>
      <c r="AQ771">
        <v>0</v>
      </c>
      <c r="AR771">
        <v>0</v>
      </c>
      <c r="AS771">
        <v>0</v>
      </c>
      <c r="AT771">
        <v>0.035839341367506501</v>
      </c>
      <c r="AU771">
        <v>0</v>
      </c>
      <c r="AV771">
        <v>0</v>
      </c>
      <c r="AW771">
        <v>0</v>
      </c>
      <c r="AX771">
        <v>1.06490001815072</v>
      </c>
      <c r="AY771">
        <v>0.19345927065449631</v>
      </c>
      <c r="AZ771">
        <v>0</v>
      </c>
      <c r="BA771">
        <v>0</v>
      </c>
      <c r="BB771">
        <v>0.060606896191323603</v>
      </c>
      <c r="BC771">
        <v>0</v>
      </c>
      <c r="BD771">
        <v>0</v>
      </c>
      <c r="BE771">
        <v>0</v>
      </c>
      <c r="BF771">
        <v>0</v>
      </c>
      <c r="BG771">
        <v>0</v>
      </c>
      <c r="BH771">
        <v>0</v>
      </c>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row>
    <row r="772">
      <c r="A772" t="s">
        <v>405</v>
      </c>
      <c r="B772">
        <v>2014</v>
      </c>
      <c r="C772" t="s">
        <v>416</v>
      </c>
      <c r="D772">
        <v>66</v>
      </c>
      <c r="E772" t="s">
        <v>55</v>
      </c>
      <c r="F772" t="s">
        <v>49</v>
      </c>
      <c r="G772" t="s">
        <v>214</v>
      </c>
      <c r="H772">
        <v>65.377994752781092</v>
      </c>
      <c r="I772">
        <v>75.142843411232064</v>
      </c>
      <c r="J772">
        <v>81.843368490591004</v>
      </c>
      <c r="K772">
        <v>81.271128437408422</v>
      </c>
      <c r="L772">
        <v>73.382438625222164</v>
      </c>
      <c r="M772">
        <v>79.744360733695345</v>
      </c>
      <c r="N772">
        <v>77.056012050907242</v>
      </c>
      <c r="O772">
        <v>73.580726023195254</v>
      </c>
      <c r="P772">
        <v>73.371073078624462</v>
      </c>
      <c r="Q772">
        <v>77.029067145154457</v>
      </c>
      <c r="R772">
        <v>64.44634047782742</v>
      </c>
      <c r="S772">
        <v>72.67250028574874</v>
      </c>
      <c r="T772">
        <v>80.91363390319367</v>
      </c>
      <c r="U772">
        <v>82.429638687130378</v>
      </c>
      <c r="V772">
        <v>75.852640739312733</v>
      </c>
      <c r="W772" t="s">
        <v>152</v>
      </c>
      <c r="X772" t="s">
        <v>310</v>
      </c>
      <c r="Y772" t="s">
        <v>154</v>
      </c>
      <c r="Z772" t="s">
        <v>155</v>
      </c>
      <c r="AA772" t="s">
        <v>156</v>
      </c>
      <c r="AB772" t="s">
        <v>157</v>
      </c>
      <c r="AC772" t="s">
        <v>311</v>
      </c>
      <c r="AD772" t="s">
        <v>159</v>
      </c>
      <c r="AE772" t="s">
        <v>160</v>
      </c>
      <c r="AF772" t="s">
        <v>162</v>
      </c>
      <c r="AG772" t="s">
        <v>163</v>
      </c>
      <c r="AH772" t="s">
        <v>164</v>
      </c>
      <c r="AI772" t="s">
        <v>312</v>
      </c>
      <c r="AJ772" t="s">
        <v>165</v>
      </c>
      <c r="AK772" t="s">
        <v>166</v>
      </c>
      <c r="AL772" t="s">
        <v>167</v>
      </c>
      <c r="AM772" t="s">
        <v>168</v>
      </c>
      <c r="AN772" t="s">
        <v>169</v>
      </c>
      <c r="AO772" t="s">
        <v>170</v>
      </c>
      <c r="AP772">
        <v>86.837291528851537</v>
      </c>
      <c r="AQ772">
        <v>75.920160272645518</v>
      </c>
      <c r="AR772">
        <v>64.236295832114806</v>
      </c>
      <c r="AS772">
        <v>66.206150263606148</v>
      </c>
      <c r="AT772">
        <v>79.278660582683244</v>
      </c>
      <c r="AU772">
        <v>75.742346189941841</v>
      </c>
      <c r="AV772">
        <v>93.425978546781138</v>
      </c>
      <c r="AW772">
        <v>67.150802779955271</v>
      </c>
      <c r="AX772">
        <v>66.809222574652267</v>
      </c>
      <c r="AY772">
        <v>42.370830549189229</v>
      </c>
      <c r="AZ772">
        <v>75.479613047788249</v>
      </c>
      <c r="BA772">
        <v>79.717593093426927</v>
      </c>
      <c r="BB772">
        <v>70.40383089938652</v>
      </c>
      <c r="BC772">
        <v>80.323297348135853</v>
      </c>
      <c r="BD772">
        <v>80.495210671586321</v>
      </c>
      <c r="BE772">
        <v>87.894739204707236</v>
      </c>
      <c r="BF772">
        <v>69.120214805305807</v>
      </c>
      <c r="BG772">
        <v>90.629692146463753</v>
      </c>
      <c r="BH772">
        <v>81.760437426517413</v>
      </c>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row>
    <row r="773">
      <c r="A773" t="s">
        <v>405</v>
      </c>
      <c r="B773">
        <v>2014</v>
      </c>
      <c r="C773" t="s">
        <v>416</v>
      </c>
      <c r="D773">
        <v>67</v>
      </c>
      <c r="E773" t="s">
        <v>55</v>
      </c>
      <c r="F773" t="s">
        <v>48</v>
      </c>
      <c r="G773" t="s">
        <v>214</v>
      </c>
      <c r="H773">
        <v>34.622005247219121</v>
      </c>
      <c r="I773">
        <v>24.857156588767921</v>
      </c>
      <c r="J773">
        <v>18.156631509409021</v>
      </c>
      <c r="K773">
        <v>18.728871562591671</v>
      </c>
      <c r="L773">
        <v>26.61756137477785</v>
      </c>
      <c r="M773">
        <v>20.25563926630468</v>
      </c>
      <c r="N773">
        <v>22.943987949092801</v>
      </c>
      <c r="O773">
        <v>26.419273976804739</v>
      </c>
      <c r="P773">
        <v>26.628926921375669</v>
      </c>
      <c r="Q773">
        <v>22.970932854845579</v>
      </c>
      <c r="R773">
        <v>35.553659522172701</v>
      </c>
      <c r="S773">
        <v>27.327499714251179</v>
      </c>
      <c r="T773">
        <v>19.086366096806369</v>
      </c>
      <c r="U773">
        <v>17.570361312869711</v>
      </c>
      <c r="V773">
        <v>24.147359260687342</v>
      </c>
      <c r="W773" t="s">
        <v>152</v>
      </c>
      <c r="X773" t="s">
        <v>310</v>
      </c>
      <c r="Y773" t="s">
        <v>154</v>
      </c>
      <c r="Z773" t="s">
        <v>155</v>
      </c>
      <c r="AA773" t="s">
        <v>156</v>
      </c>
      <c r="AB773" t="s">
        <v>157</v>
      </c>
      <c r="AC773" t="s">
        <v>311</v>
      </c>
      <c r="AD773" t="s">
        <v>159</v>
      </c>
      <c r="AE773" t="s">
        <v>160</v>
      </c>
      <c r="AF773" t="s">
        <v>162</v>
      </c>
      <c r="AG773" t="s">
        <v>163</v>
      </c>
      <c r="AH773" t="s">
        <v>164</v>
      </c>
      <c r="AI773" t="s">
        <v>312</v>
      </c>
      <c r="AJ773" t="s">
        <v>165</v>
      </c>
      <c r="AK773" t="s">
        <v>166</v>
      </c>
      <c r="AL773" t="s">
        <v>167</v>
      </c>
      <c r="AM773" t="s">
        <v>168</v>
      </c>
      <c r="AN773" t="s">
        <v>169</v>
      </c>
      <c r="AO773" t="s">
        <v>170</v>
      </c>
      <c r="AP773">
        <v>13.16270847114842</v>
      </c>
      <c r="AQ773">
        <v>24.079839727354511</v>
      </c>
      <c r="AR773">
        <v>35.763704167885237</v>
      </c>
      <c r="AS773">
        <v>33.793849736393753</v>
      </c>
      <c r="AT773">
        <v>20.721339417316841</v>
      </c>
      <c r="AU773">
        <v>24.257653810058262</v>
      </c>
      <c r="AV773">
        <v>6.5740214532188288</v>
      </c>
      <c r="AW773">
        <v>32.849197220044637</v>
      </c>
      <c r="AX773">
        <v>33.190777425347747</v>
      </c>
      <c r="AY773">
        <v>57.629169450810892</v>
      </c>
      <c r="AZ773">
        <v>24.52038695221168</v>
      </c>
      <c r="BA773">
        <v>20.28240690657303</v>
      </c>
      <c r="BB773">
        <v>29.596169100613601</v>
      </c>
      <c r="BC773">
        <v>19.67670265186435</v>
      </c>
      <c r="BD773">
        <v>19.504789328413882</v>
      </c>
      <c r="BE773">
        <v>12.105260795292759</v>
      </c>
      <c r="BF773">
        <v>30.879785194694371</v>
      </c>
      <c r="BG773">
        <v>9.3703078535362359</v>
      </c>
      <c r="BH773">
        <v>18.239562573482541</v>
      </c>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row>
    <row r="774">
      <c r="A774" t="s">
        <v>405</v>
      </c>
      <c r="B774">
        <v>2014</v>
      </c>
      <c r="C774" t="s">
        <v>416</v>
      </c>
      <c r="D774">
        <v>68</v>
      </c>
      <c r="E774" t="s">
        <v>54</v>
      </c>
      <c r="F774" t="s">
        <v>49</v>
      </c>
      <c r="G774" t="s">
        <v>214</v>
      </c>
      <c r="H774">
        <v>0.1153826199979778</v>
      </c>
      <c r="I774">
        <v>0.065375358909426196</v>
      </c>
      <c r="J774">
        <v>0.16550439937176631</v>
      </c>
      <c r="K774">
        <v>0.21294244630913031</v>
      </c>
      <c r="L774">
        <v>0.1833202059684077</v>
      </c>
      <c r="M774">
        <v>0</v>
      </c>
      <c r="N774">
        <v>0.89549712800686987</v>
      </c>
      <c r="O774">
        <v>0.077103132678683794</v>
      </c>
      <c r="P774">
        <v>0.1238514715538636</v>
      </c>
      <c r="Q774">
        <v>0.1149574877540864</v>
      </c>
      <c r="R774">
        <v>0.11372011712984741</v>
      </c>
      <c r="S774">
        <v>0.087577220950081899</v>
      </c>
      <c r="T774">
        <v>0.20985162416142569</v>
      </c>
      <c r="U774">
        <v>0.084882304253449101</v>
      </c>
      <c r="V774">
        <v>0.1584609102850599</v>
      </c>
      <c r="W774" t="s">
        <v>152</v>
      </c>
      <c r="X774" t="s">
        <v>310</v>
      </c>
      <c r="Y774" t="s">
        <v>154</v>
      </c>
      <c r="Z774" t="s">
        <v>155</v>
      </c>
      <c r="AA774" t="s">
        <v>156</v>
      </c>
      <c r="AB774" t="s">
        <v>157</v>
      </c>
      <c r="AC774" t="s">
        <v>311</v>
      </c>
      <c r="AD774" t="s">
        <v>159</v>
      </c>
      <c r="AE774" t="s">
        <v>160</v>
      </c>
      <c r="AF774" t="s">
        <v>162</v>
      </c>
      <c r="AG774" t="s">
        <v>163</v>
      </c>
      <c r="AH774" t="s">
        <v>164</v>
      </c>
      <c r="AI774" t="s">
        <v>312</v>
      </c>
      <c r="AJ774" t="s">
        <v>165</v>
      </c>
      <c r="AK774" t="s">
        <v>166</v>
      </c>
      <c r="AL774" t="s">
        <v>167</v>
      </c>
      <c r="AM774" t="s">
        <v>168</v>
      </c>
      <c r="AN774" t="s">
        <v>169</v>
      </c>
      <c r="AO774" t="s">
        <v>170</v>
      </c>
      <c r="AP774">
        <v>0.55425612422973214</v>
      </c>
      <c r="AQ774">
        <v>0</v>
      </c>
      <c r="AR774">
        <v>0</v>
      </c>
      <c r="AS774">
        <v>0.1372474582591611</v>
      </c>
      <c r="AT774">
        <v>0.10088349835788479</v>
      </c>
      <c r="AU774">
        <v>0.27488416441626012</v>
      </c>
      <c r="AV774">
        <v>0</v>
      </c>
      <c r="AW774">
        <v>0</v>
      </c>
      <c r="AX774">
        <v>0.2113540184525057</v>
      </c>
      <c r="AY774">
        <v>0.60171065952168612</v>
      </c>
      <c r="AZ774">
        <v>0.030013555669246</v>
      </c>
      <c r="BA774">
        <v>0.3297709695929274</v>
      </c>
      <c r="BB774">
        <v>0</v>
      </c>
      <c r="BC774">
        <v>0.20388478344957231</v>
      </c>
      <c r="BD774">
        <v>0.17280038778217549</v>
      </c>
      <c r="BE774">
        <v>0</v>
      </c>
      <c r="BF774">
        <v>0.13952109042237651</v>
      </c>
      <c r="BG774">
        <v>0.19439715674433511</v>
      </c>
      <c r="BH774">
        <v>0.25988799290335168</v>
      </c>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row>
    <row r="775">
      <c r="A775" t="s">
        <v>405</v>
      </c>
      <c r="B775">
        <v>2014</v>
      </c>
      <c r="C775" t="s">
        <v>416</v>
      </c>
      <c r="D775">
        <v>69</v>
      </c>
      <c r="E775" t="s">
        <v>54</v>
      </c>
      <c r="F775" t="s">
        <v>48</v>
      </c>
      <c r="G775" t="s">
        <v>214</v>
      </c>
      <c r="H775">
        <v>71.265530390954822</v>
      </c>
      <c r="I775">
        <v>79.257471800857417</v>
      </c>
      <c r="J775">
        <v>84.787592390599002</v>
      </c>
      <c r="K775">
        <v>88.353687208289543</v>
      </c>
      <c r="L775">
        <v>96.229389116472746</v>
      </c>
      <c r="M775">
        <v>94.740649108110972</v>
      </c>
      <c r="N775">
        <v>97.142895906508471</v>
      </c>
      <c r="O775">
        <v>98.81061370503771</v>
      </c>
      <c r="P775">
        <v>99.446099444186203</v>
      </c>
      <c r="Q775">
        <v>99.424858974693748</v>
      </c>
      <c r="R775">
        <v>70.21978799056842</v>
      </c>
      <c r="S775">
        <v>78.162366055254253</v>
      </c>
      <c r="T775">
        <v>82.020627506562633</v>
      </c>
      <c r="U775">
        <v>85.23651673272299</v>
      </c>
      <c r="V775">
        <v>91.187852469137255</v>
      </c>
      <c r="W775" t="s">
        <v>152</v>
      </c>
      <c r="X775" t="s">
        <v>310</v>
      </c>
      <c r="Y775" t="s">
        <v>154</v>
      </c>
      <c r="Z775" t="s">
        <v>155</v>
      </c>
      <c r="AA775" t="s">
        <v>156</v>
      </c>
      <c r="AB775" t="s">
        <v>157</v>
      </c>
      <c r="AC775" t="s">
        <v>311</v>
      </c>
      <c r="AD775" t="s">
        <v>159</v>
      </c>
      <c r="AE775" t="s">
        <v>160</v>
      </c>
      <c r="AF775" t="s">
        <v>162</v>
      </c>
      <c r="AG775" t="s">
        <v>163</v>
      </c>
      <c r="AH775" t="s">
        <v>164</v>
      </c>
      <c r="AI775" t="s">
        <v>312</v>
      </c>
      <c r="AJ775" t="s">
        <v>165</v>
      </c>
      <c r="AK775" t="s">
        <v>166</v>
      </c>
      <c r="AL775" t="s">
        <v>167</v>
      </c>
      <c r="AM775" t="s">
        <v>168</v>
      </c>
      <c r="AN775" t="s">
        <v>169</v>
      </c>
      <c r="AO775" t="s">
        <v>170</v>
      </c>
      <c r="AP775">
        <v>91.884312015134299</v>
      </c>
      <c r="AQ775">
        <v>94.097226673583947</v>
      </c>
      <c r="AR775">
        <v>74.770694858177393</v>
      </c>
      <c r="AS775">
        <v>61.228554989416978</v>
      </c>
      <c r="AT775">
        <v>86.348225656343701</v>
      </c>
      <c r="AU775">
        <v>58.585481267193693</v>
      </c>
      <c r="AV775">
        <v>94.330305763396552</v>
      </c>
      <c r="AW775">
        <v>82.010451488942209</v>
      </c>
      <c r="AX775">
        <v>72.534839718235688</v>
      </c>
      <c r="AY775">
        <v>69.023613262995596</v>
      </c>
      <c r="AZ775">
        <v>86.434039715611391</v>
      </c>
      <c r="BA775">
        <v>96.449389104191354</v>
      </c>
      <c r="BB775">
        <v>87.006265864904663</v>
      </c>
      <c r="BC775">
        <v>87.278916982360911</v>
      </c>
      <c r="BD775">
        <v>91.94088442525333</v>
      </c>
      <c r="BE775">
        <v>84.38774621425793</v>
      </c>
      <c r="BF775">
        <v>78.480322566864345</v>
      </c>
      <c r="BG775">
        <v>97.886375350926784</v>
      </c>
      <c r="BH775">
        <v>88.364868830926795</v>
      </c>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row>
    <row r="776">
      <c r="A776" t="s">
        <v>405</v>
      </c>
      <c r="B776">
        <v>2014</v>
      </c>
      <c r="C776" t="s">
        <v>416</v>
      </c>
      <c r="D776">
        <v>70</v>
      </c>
      <c r="E776" t="s">
        <v>54</v>
      </c>
      <c r="F776" t="s">
        <v>191</v>
      </c>
      <c r="G776" t="s">
        <v>214</v>
      </c>
      <c r="H776">
        <v>28.619086989047339</v>
      </c>
      <c r="I776">
        <v>20.677152840233148</v>
      </c>
      <c r="J776">
        <v>15.046903210029139</v>
      </c>
      <c r="K776">
        <v>11.43337034540135</v>
      </c>
      <c r="L776">
        <v>3.587290677558896</v>
      </c>
      <c r="M776">
        <v>5.2593508918891008</v>
      </c>
      <c r="N776">
        <v>1.9616069654846491</v>
      </c>
      <c r="O776">
        <v>1.1122831622836</v>
      </c>
      <c r="P776">
        <v>0.43004908425994398</v>
      </c>
      <c r="Q776">
        <v>0.46018353755215702</v>
      </c>
      <c r="R776">
        <v>29.666491892301821</v>
      </c>
      <c r="S776">
        <v>21.750056723795641</v>
      </c>
      <c r="T776">
        <v>17.76952086927594</v>
      </c>
      <c r="U776">
        <v>14.678600963023669</v>
      </c>
      <c r="V776">
        <v>8.6536866205777141</v>
      </c>
      <c r="W776" t="s">
        <v>152</v>
      </c>
      <c r="X776" t="s">
        <v>310</v>
      </c>
      <c r="Y776" t="s">
        <v>154</v>
      </c>
      <c r="Z776" t="s">
        <v>155</v>
      </c>
      <c r="AA776" t="s">
        <v>156</v>
      </c>
      <c r="AB776" t="s">
        <v>157</v>
      </c>
      <c r="AC776" t="s">
        <v>311</v>
      </c>
      <c r="AD776" t="s">
        <v>159</v>
      </c>
      <c r="AE776" t="s">
        <v>160</v>
      </c>
      <c r="AF776" t="s">
        <v>162</v>
      </c>
      <c r="AG776" t="s">
        <v>163</v>
      </c>
      <c r="AH776" t="s">
        <v>164</v>
      </c>
      <c r="AI776" t="s">
        <v>312</v>
      </c>
      <c r="AJ776" t="s">
        <v>165</v>
      </c>
      <c r="AK776" t="s">
        <v>166</v>
      </c>
      <c r="AL776" t="s">
        <v>167</v>
      </c>
      <c r="AM776" t="s">
        <v>168</v>
      </c>
      <c r="AN776" t="s">
        <v>169</v>
      </c>
      <c r="AO776" t="s">
        <v>170</v>
      </c>
      <c r="AP776">
        <v>7.5614318606359099</v>
      </c>
      <c r="AQ776">
        <v>5.9027733264161091</v>
      </c>
      <c r="AR776">
        <v>25.2293051418226</v>
      </c>
      <c r="AS776">
        <v>38.634197552323847</v>
      </c>
      <c r="AT776">
        <v>13.550890845298509</v>
      </c>
      <c r="AU776">
        <v>41.139634568390342</v>
      </c>
      <c r="AV776">
        <v>5.669694236603438</v>
      </c>
      <c r="AW776">
        <v>17.989548511057802</v>
      </c>
      <c r="AX776">
        <v>27.253806263311791</v>
      </c>
      <c r="AY776">
        <v>30.374676077482881</v>
      </c>
      <c r="AZ776">
        <v>13.535946728719299</v>
      </c>
      <c r="BA776">
        <v>3.2208399262157421</v>
      </c>
      <c r="BB776">
        <v>12.993734135095391</v>
      </c>
      <c r="BC776">
        <v>12.51719823418969</v>
      </c>
      <c r="BD776">
        <v>7.8863151869645982</v>
      </c>
      <c r="BE776">
        <v>15.61225378574208</v>
      </c>
      <c r="BF776">
        <v>21.38015634271348</v>
      </c>
      <c r="BG776">
        <v>1.919227492328877</v>
      </c>
      <c r="BH776">
        <v>11.375243176169819</v>
      </c>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row>
    <row r="777">
      <c r="A777" t="s">
        <v>405</v>
      </c>
      <c r="B777">
        <v>2014</v>
      </c>
      <c r="C777" t="s">
        <v>416</v>
      </c>
      <c r="D777">
        <v>71</v>
      </c>
      <c r="E777" t="s">
        <v>174</v>
      </c>
      <c r="F777" t="s">
        <v>49</v>
      </c>
      <c r="G777" t="s">
        <v>214</v>
      </c>
      <c r="H777">
        <v>55.704965904128493</v>
      </c>
      <c r="I777">
        <v>66.956601516581401</v>
      </c>
      <c r="J777">
        <v>75.109046233481564</v>
      </c>
      <c r="K777">
        <v>74.827252837404188</v>
      </c>
      <c r="L777">
        <v>71.239986224244802</v>
      </c>
      <c r="M777">
        <v>77.339484210819336</v>
      </c>
      <c r="N777">
        <v>75.806843725925205</v>
      </c>
      <c r="O777">
        <v>72.568558736551964</v>
      </c>
      <c r="P777">
        <v>72.980390815558749</v>
      </c>
      <c r="Q777">
        <v>76.864258550114371</v>
      </c>
      <c r="R777">
        <v>54.5271526665138</v>
      </c>
      <c r="S777">
        <v>64.483087933515463</v>
      </c>
      <c r="T777">
        <v>73.080713336791774</v>
      </c>
      <c r="U777">
        <v>74.662218461810753</v>
      </c>
      <c r="V777">
        <v>71.137670001652722</v>
      </c>
      <c r="W777" t="s">
        <v>152</v>
      </c>
      <c r="X777" t="s">
        <v>310</v>
      </c>
      <c r="Y777" t="s">
        <v>154</v>
      </c>
      <c r="Z777" t="s">
        <v>155</v>
      </c>
      <c r="AA777" t="s">
        <v>156</v>
      </c>
      <c r="AB777" t="s">
        <v>157</v>
      </c>
      <c r="AC777" t="s">
        <v>311</v>
      </c>
      <c r="AD777" t="s">
        <v>159</v>
      </c>
      <c r="AE777" t="s">
        <v>160</v>
      </c>
      <c r="AF777" t="s">
        <v>162</v>
      </c>
      <c r="AG777" t="s">
        <v>163</v>
      </c>
      <c r="AH777" t="s">
        <v>164</v>
      </c>
      <c r="AI777" t="s">
        <v>312</v>
      </c>
      <c r="AJ777" t="s">
        <v>165</v>
      </c>
      <c r="AK777" t="s">
        <v>166</v>
      </c>
      <c r="AL777" t="s">
        <v>167</v>
      </c>
      <c r="AM777" t="s">
        <v>168</v>
      </c>
      <c r="AN777" t="s">
        <v>169</v>
      </c>
      <c r="AO777" t="s">
        <v>170</v>
      </c>
      <c r="AP777">
        <v>83.922419105650519</v>
      </c>
      <c r="AQ777">
        <v>74.682132661491835</v>
      </c>
      <c r="AR777">
        <v>50.76766903651874</v>
      </c>
      <c r="AS777">
        <v>44.507313583470292</v>
      </c>
      <c r="AT777">
        <v>76.682845264887163</v>
      </c>
      <c r="AU777">
        <v>47.590564668964532</v>
      </c>
      <c r="AV777">
        <v>90.431392520649766</v>
      </c>
      <c r="AW777">
        <v>66.041793628590227</v>
      </c>
      <c r="AX777">
        <v>53.617745783241062</v>
      </c>
      <c r="AY777">
        <v>37.497250442317622</v>
      </c>
      <c r="AZ777">
        <v>69.795528711594869</v>
      </c>
      <c r="BA777">
        <v>79.10635775803533</v>
      </c>
      <c r="BB777">
        <v>62.112744860008441</v>
      </c>
      <c r="BC777">
        <v>78.304614614885921</v>
      </c>
      <c r="BD777">
        <v>77.946374937763807</v>
      </c>
      <c r="BE777">
        <v>80.179914052862273</v>
      </c>
      <c r="BF777">
        <v>60.613571739075063</v>
      </c>
      <c r="BG777">
        <v>90.096116876939419</v>
      </c>
      <c r="BH777">
        <v>78.751187061985874</v>
      </c>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row>
    <row r="778">
      <c r="A778" t="s">
        <v>405</v>
      </c>
      <c r="B778">
        <v>2014</v>
      </c>
      <c r="C778" t="s">
        <v>416</v>
      </c>
      <c r="D778">
        <v>72</v>
      </c>
      <c r="E778" t="s">
        <v>174</v>
      </c>
      <c r="F778" t="s">
        <v>48</v>
      </c>
      <c r="G778" t="s">
        <v>214</v>
      </c>
      <c r="H778">
        <v>15.675947106824379</v>
      </c>
      <c r="I778">
        <v>12.36624564318536</v>
      </c>
      <c r="J778">
        <v>9.8440505564892575</v>
      </c>
      <c r="K778">
        <v>13.73937681719457</v>
      </c>
      <c r="L778">
        <v>25.17272309819629</v>
      </c>
      <c r="M778">
        <v>17.401164897291629</v>
      </c>
      <c r="N778">
        <v>22.231549308590171</v>
      </c>
      <c r="O778">
        <v>26.31915810116443</v>
      </c>
      <c r="P778">
        <v>26.589560100181441</v>
      </c>
      <c r="Q778">
        <v>22.675557912333499</v>
      </c>
      <c r="R778">
        <v>15.806355441184531</v>
      </c>
      <c r="S778">
        <v>13.76685534268867</v>
      </c>
      <c r="T778">
        <v>9.1497657939323549</v>
      </c>
      <c r="U778">
        <v>10.659180575165641</v>
      </c>
      <c r="V778">
        <v>20.208643377769729</v>
      </c>
      <c r="W778" t="s">
        <v>152</v>
      </c>
      <c r="X778" t="s">
        <v>310</v>
      </c>
      <c r="Y778" t="s">
        <v>154</v>
      </c>
      <c r="Z778" t="s">
        <v>155</v>
      </c>
      <c r="AA778" t="s">
        <v>156</v>
      </c>
      <c r="AB778" t="s">
        <v>157</v>
      </c>
      <c r="AC778" t="s">
        <v>311</v>
      </c>
      <c r="AD778" t="s">
        <v>159</v>
      </c>
      <c r="AE778" t="s">
        <v>160</v>
      </c>
      <c r="AF778" t="s">
        <v>162</v>
      </c>
      <c r="AG778" t="s">
        <v>163</v>
      </c>
      <c r="AH778" t="s">
        <v>164</v>
      </c>
      <c r="AI778" t="s">
        <v>312</v>
      </c>
      <c r="AJ778" t="s">
        <v>165</v>
      </c>
      <c r="AK778" t="s">
        <v>166</v>
      </c>
      <c r="AL778" t="s">
        <v>167</v>
      </c>
      <c r="AM778" t="s">
        <v>168</v>
      </c>
      <c r="AN778" t="s">
        <v>169</v>
      </c>
      <c r="AO778" t="s">
        <v>170</v>
      </c>
      <c r="AP778">
        <v>8.5161490337135461</v>
      </c>
      <c r="AQ778">
        <v>19.415094012092108</v>
      </c>
      <c r="AR778">
        <v>24.003025821658721</v>
      </c>
      <c r="AS778">
        <v>16.85848886420586</v>
      </c>
      <c r="AT778">
        <v>9.7662638898143985</v>
      </c>
      <c r="AU778">
        <v>11.269800762645451</v>
      </c>
      <c r="AV778">
        <v>3.8989132427467741</v>
      </c>
      <c r="AW778">
        <v>15.968657860351859</v>
      </c>
      <c r="AX778">
        <v>19.128447953447189</v>
      </c>
      <c r="AY778">
        <v>32.128073480199589</v>
      </c>
      <c r="AZ778">
        <v>16.6685245596858</v>
      </c>
      <c r="BA778">
        <v>17.672802315748871</v>
      </c>
      <c r="BB778">
        <v>24.8935210048963</v>
      </c>
      <c r="BC778">
        <v>9.1781871509246002</v>
      </c>
      <c r="BD778">
        <v>14.167309875271769</v>
      </c>
      <c r="BE778">
        <v>4.2078321613956113</v>
      </c>
      <c r="BF778">
        <v>18.006271918211699</v>
      </c>
      <c r="BG778">
        <v>7.9846556307316767</v>
      </c>
      <c r="BH778">
        <v>9.8735697618442551</v>
      </c>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row>
    <row r="779">
      <c r="A779" t="s">
        <v>405</v>
      </c>
      <c r="B779">
        <v>2014</v>
      </c>
      <c r="C779" t="s">
        <v>416</v>
      </c>
      <c r="D779">
        <v>73</v>
      </c>
      <c r="E779" t="s">
        <v>174</v>
      </c>
      <c r="F779" t="s">
        <v>191</v>
      </c>
      <c r="G779" t="s">
        <v>214</v>
      </c>
      <c r="H779">
        <v>28.619086989047339</v>
      </c>
      <c r="I779">
        <v>20.677152840233148</v>
      </c>
      <c r="J779">
        <v>15.046903210029139</v>
      </c>
      <c r="K779">
        <v>11.43337034540135</v>
      </c>
      <c r="L779">
        <v>3.587290677558896</v>
      </c>
      <c r="M779">
        <v>5.2593508918891008</v>
      </c>
      <c r="N779">
        <v>1.9616069654846491</v>
      </c>
      <c r="O779">
        <v>1.1122831622836</v>
      </c>
      <c r="P779">
        <v>0.43004908425994398</v>
      </c>
      <c r="Q779">
        <v>0.46018353755215702</v>
      </c>
      <c r="R779">
        <v>29.666491892301821</v>
      </c>
      <c r="S779">
        <v>21.750056723795641</v>
      </c>
      <c r="T779">
        <v>17.76952086927594</v>
      </c>
      <c r="U779">
        <v>14.678600963023669</v>
      </c>
      <c r="V779">
        <v>8.6536866205777141</v>
      </c>
      <c r="W779" t="s">
        <v>152</v>
      </c>
      <c r="X779" t="s">
        <v>310</v>
      </c>
      <c r="Y779" t="s">
        <v>154</v>
      </c>
      <c r="Z779" t="s">
        <v>155</v>
      </c>
      <c r="AA779" t="s">
        <v>156</v>
      </c>
      <c r="AB779" t="s">
        <v>157</v>
      </c>
      <c r="AC779" t="s">
        <v>311</v>
      </c>
      <c r="AD779" t="s">
        <v>159</v>
      </c>
      <c r="AE779" t="s">
        <v>160</v>
      </c>
      <c r="AF779" t="s">
        <v>162</v>
      </c>
      <c r="AG779" t="s">
        <v>163</v>
      </c>
      <c r="AH779" t="s">
        <v>164</v>
      </c>
      <c r="AI779" t="s">
        <v>312</v>
      </c>
      <c r="AJ779" t="s">
        <v>165</v>
      </c>
      <c r="AK779" t="s">
        <v>166</v>
      </c>
      <c r="AL779" t="s">
        <v>167</v>
      </c>
      <c r="AM779" t="s">
        <v>168</v>
      </c>
      <c r="AN779" t="s">
        <v>169</v>
      </c>
      <c r="AO779" t="s">
        <v>170</v>
      </c>
      <c r="AP779">
        <v>7.5614318606359099</v>
      </c>
      <c r="AQ779">
        <v>5.9027733264161091</v>
      </c>
      <c r="AR779">
        <v>25.2293051418226</v>
      </c>
      <c r="AS779">
        <v>38.634197552323847</v>
      </c>
      <c r="AT779">
        <v>13.550890845298509</v>
      </c>
      <c r="AU779">
        <v>41.139634568390342</v>
      </c>
      <c r="AV779">
        <v>5.669694236603438</v>
      </c>
      <c r="AW779">
        <v>17.989548511057802</v>
      </c>
      <c r="AX779">
        <v>27.253806263311791</v>
      </c>
      <c r="AY779">
        <v>30.374676077482881</v>
      </c>
      <c r="AZ779">
        <v>13.535946728719299</v>
      </c>
      <c r="BA779">
        <v>3.2208399262157421</v>
      </c>
      <c r="BB779">
        <v>12.993734135095391</v>
      </c>
      <c r="BC779">
        <v>12.51719823418969</v>
      </c>
      <c r="BD779">
        <v>7.8863151869645982</v>
      </c>
      <c r="BE779">
        <v>15.61225378574208</v>
      </c>
      <c r="BF779">
        <v>21.38015634271348</v>
      </c>
      <c r="BG779">
        <v>1.919227492328877</v>
      </c>
      <c r="BH779">
        <v>11.375243176169819</v>
      </c>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row>
    <row r="780">
      <c r="A780" t="s">
        <v>405</v>
      </c>
      <c r="B780">
        <v>2014</v>
      </c>
      <c r="C780" t="s">
        <v>416</v>
      </c>
      <c r="D780">
        <v>74</v>
      </c>
      <c r="E780" t="s">
        <v>53</v>
      </c>
      <c r="F780" t="s">
        <v>191</v>
      </c>
      <c r="G780" t="s">
        <v>214</v>
      </c>
      <c r="H780">
        <v>100</v>
      </c>
      <c r="I780">
        <v>100</v>
      </c>
      <c r="J780">
        <v>100</v>
      </c>
      <c r="K780">
        <v>100</v>
      </c>
      <c r="L780">
        <v>100</v>
      </c>
      <c r="M780">
        <v>100</v>
      </c>
      <c r="N780">
        <v>100</v>
      </c>
      <c r="O780">
        <v>100</v>
      </c>
      <c r="P780">
        <v>100</v>
      </c>
      <c r="Q780">
        <v>100</v>
      </c>
      <c r="R780">
        <v>100</v>
      </c>
      <c r="S780">
        <v>100</v>
      </c>
      <c r="T780">
        <v>100</v>
      </c>
      <c r="U780">
        <v>100</v>
      </c>
      <c r="V780">
        <v>100</v>
      </c>
      <c r="W780" t="s">
        <v>152</v>
      </c>
      <c r="X780" t="s">
        <v>310</v>
      </c>
      <c r="Y780" t="s">
        <v>154</v>
      </c>
      <c r="Z780" t="s">
        <v>155</v>
      </c>
      <c r="AA780" t="s">
        <v>156</v>
      </c>
      <c r="AB780" t="s">
        <v>157</v>
      </c>
      <c r="AC780" t="s">
        <v>311</v>
      </c>
      <c r="AD780" t="s">
        <v>159</v>
      </c>
      <c r="AE780" t="s">
        <v>160</v>
      </c>
      <c r="AF780" t="s">
        <v>162</v>
      </c>
      <c r="AG780" t="s">
        <v>163</v>
      </c>
      <c r="AH780" t="s">
        <v>164</v>
      </c>
      <c r="AI780" t="s">
        <v>312</v>
      </c>
      <c r="AJ780" t="s">
        <v>165</v>
      </c>
      <c r="AK780" t="s">
        <v>166</v>
      </c>
      <c r="AL780" t="s">
        <v>167</v>
      </c>
      <c r="AM780" t="s">
        <v>168</v>
      </c>
      <c r="AN780" t="s">
        <v>169</v>
      </c>
      <c r="AO780" t="s">
        <v>170</v>
      </c>
      <c r="AP780">
        <v>100</v>
      </c>
      <c r="AQ780">
        <v>100</v>
      </c>
      <c r="AR780">
        <v>100</v>
      </c>
      <c r="AS780">
        <v>100</v>
      </c>
      <c r="AT780">
        <v>100</v>
      </c>
      <c r="AU780">
        <v>100</v>
      </c>
      <c r="AV780">
        <v>100</v>
      </c>
      <c r="AW780">
        <v>100</v>
      </c>
      <c r="AX780">
        <v>100</v>
      </c>
      <c r="AY780">
        <v>100</v>
      </c>
      <c r="AZ780">
        <v>100</v>
      </c>
      <c r="BA780">
        <v>100</v>
      </c>
      <c r="BB780">
        <v>100</v>
      </c>
      <c r="BC780">
        <v>100</v>
      </c>
      <c r="BD780">
        <v>100</v>
      </c>
      <c r="BE780">
        <v>100</v>
      </c>
      <c r="BF780">
        <v>100</v>
      </c>
      <c r="BG780">
        <v>100</v>
      </c>
      <c r="BH780">
        <v>100</v>
      </c>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row>
    <row r="781">
      <c r="A781" t="s">
        <v>405</v>
      </c>
      <c r="B781">
        <v>2014</v>
      </c>
      <c r="C781" t="s">
        <v>416</v>
      </c>
      <c r="D781">
        <v>75</v>
      </c>
      <c r="E781" t="s">
        <v>52</v>
      </c>
      <c r="F781" t="s">
        <v>191</v>
      </c>
      <c r="G781" t="s">
        <v>214</v>
      </c>
      <c r="H781">
        <v>100</v>
      </c>
      <c r="I781">
        <v>100</v>
      </c>
      <c r="J781">
        <v>100</v>
      </c>
      <c r="K781">
        <v>100</v>
      </c>
      <c r="L781">
        <v>100</v>
      </c>
      <c r="M781">
        <v>100</v>
      </c>
      <c r="N781">
        <v>100</v>
      </c>
      <c r="O781">
        <v>100</v>
      </c>
      <c r="P781">
        <v>100</v>
      </c>
      <c r="Q781">
        <v>100</v>
      </c>
      <c r="R781">
        <v>100</v>
      </c>
      <c r="S781">
        <v>100</v>
      </c>
      <c r="T781">
        <v>100</v>
      </c>
      <c r="U781">
        <v>100</v>
      </c>
      <c r="V781">
        <v>100</v>
      </c>
      <c r="W781" t="s">
        <v>152</v>
      </c>
      <c r="X781" t="s">
        <v>310</v>
      </c>
      <c r="Y781" t="s">
        <v>154</v>
      </c>
      <c r="Z781" t="s">
        <v>155</v>
      </c>
      <c r="AA781" t="s">
        <v>156</v>
      </c>
      <c r="AB781" t="s">
        <v>157</v>
      </c>
      <c r="AC781" t="s">
        <v>311</v>
      </c>
      <c r="AD781" t="s">
        <v>159</v>
      </c>
      <c r="AE781" t="s">
        <v>160</v>
      </c>
      <c r="AF781" t="s">
        <v>162</v>
      </c>
      <c r="AG781" t="s">
        <v>163</v>
      </c>
      <c r="AH781" t="s">
        <v>164</v>
      </c>
      <c r="AI781" t="s">
        <v>312</v>
      </c>
      <c r="AJ781" t="s">
        <v>165</v>
      </c>
      <c r="AK781" t="s">
        <v>166</v>
      </c>
      <c r="AL781" t="s">
        <v>167</v>
      </c>
      <c r="AM781" t="s">
        <v>168</v>
      </c>
      <c r="AN781" t="s">
        <v>169</v>
      </c>
      <c r="AO781" t="s">
        <v>170</v>
      </c>
      <c r="AP781">
        <v>100</v>
      </c>
      <c r="AQ781">
        <v>100</v>
      </c>
      <c r="AR781">
        <v>100</v>
      </c>
      <c r="AS781">
        <v>100</v>
      </c>
      <c r="AT781">
        <v>100</v>
      </c>
      <c r="AU781">
        <v>100</v>
      </c>
      <c r="AV781">
        <v>100</v>
      </c>
      <c r="AW781">
        <v>100</v>
      </c>
      <c r="AX781">
        <v>100</v>
      </c>
      <c r="AY781">
        <v>100</v>
      </c>
      <c r="AZ781">
        <v>100</v>
      </c>
      <c r="BA781">
        <v>100</v>
      </c>
      <c r="BB781">
        <v>100</v>
      </c>
      <c r="BC781">
        <v>100</v>
      </c>
      <c r="BD781">
        <v>100</v>
      </c>
      <c r="BE781">
        <v>100</v>
      </c>
      <c r="BF781">
        <v>100</v>
      </c>
      <c r="BG781">
        <v>100</v>
      </c>
      <c r="BH781">
        <v>100</v>
      </c>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row>
    <row r="782">
      <c r="A782" t="s">
        <v>405</v>
      </c>
      <c r="B782">
        <v>2014</v>
      </c>
      <c r="C782" t="s">
        <v>416</v>
      </c>
      <c r="D782">
        <v>76</v>
      </c>
      <c r="E782" t="s">
        <v>175</v>
      </c>
      <c r="F782" t="s">
        <v>191</v>
      </c>
      <c r="G782" t="s">
        <v>214</v>
      </c>
      <c r="H782">
        <v>100</v>
      </c>
      <c r="I782">
        <v>100</v>
      </c>
      <c r="J782">
        <v>100</v>
      </c>
      <c r="K782">
        <v>100</v>
      </c>
      <c r="L782">
        <v>100</v>
      </c>
      <c r="M782">
        <v>100</v>
      </c>
      <c r="N782">
        <v>100</v>
      </c>
      <c r="O782">
        <v>100</v>
      </c>
      <c r="P782">
        <v>100</v>
      </c>
      <c r="Q782">
        <v>100</v>
      </c>
      <c r="R782">
        <v>100</v>
      </c>
      <c r="S782">
        <v>100</v>
      </c>
      <c r="T782">
        <v>100</v>
      </c>
      <c r="U782">
        <v>100</v>
      </c>
      <c r="V782">
        <v>100</v>
      </c>
      <c r="W782" t="s">
        <v>152</v>
      </c>
      <c r="X782" t="s">
        <v>310</v>
      </c>
      <c r="Y782" t="s">
        <v>154</v>
      </c>
      <c r="Z782" t="s">
        <v>155</v>
      </c>
      <c r="AA782" t="s">
        <v>156</v>
      </c>
      <c r="AB782" t="s">
        <v>157</v>
      </c>
      <c r="AC782" t="s">
        <v>311</v>
      </c>
      <c r="AD782" t="s">
        <v>159</v>
      </c>
      <c r="AE782" t="s">
        <v>160</v>
      </c>
      <c r="AF782" t="s">
        <v>162</v>
      </c>
      <c r="AG782" t="s">
        <v>163</v>
      </c>
      <c r="AH782" t="s">
        <v>164</v>
      </c>
      <c r="AI782" t="s">
        <v>312</v>
      </c>
      <c r="AJ782" t="s">
        <v>165</v>
      </c>
      <c r="AK782" t="s">
        <v>166</v>
      </c>
      <c r="AL782" t="s">
        <v>167</v>
      </c>
      <c r="AM782" t="s">
        <v>168</v>
      </c>
      <c r="AN782" t="s">
        <v>169</v>
      </c>
      <c r="AO782" t="s">
        <v>170</v>
      </c>
      <c r="AP782">
        <v>100</v>
      </c>
      <c r="AQ782">
        <v>100</v>
      </c>
      <c r="AR782">
        <v>100</v>
      </c>
      <c r="AS782">
        <v>100</v>
      </c>
      <c r="AT782">
        <v>100</v>
      </c>
      <c r="AU782">
        <v>100</v>
      </c>
      <c r="AV782">
        <v>100</v>
      </c>
      <c r="AW782">
        <v>100</v>
      </c>
      <c r="AX782">
        <v>100</v>
      </c>
      <c r="AY782">
        <v>100</v>
      </c>
      <c r="AZ782">
        <v>100</v>
      </c>
      <c r="BA782">
        <v>100</v>
      </c>
      <c r="BB782">
        <v>100</v>
      </c>
      <c r="BC782">
        <v>100</v>
      </c>
      <c r="BD782">
        <v>100</v>
      </c>
      <c r="BE782">
        <v>100</v>
      </c>
      <c r="BF782">
        <v>100</v>
      </c>
      <c r="BG782">
        <v>100</v>
      </c>
      <c r="BH782">
        <v>100</v>
      </c>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row>
    <row r="783">
      <c r="A783" t="s">
        <v>405</v>
      </c>
      <c r="B783">
        <v>2014</v>
      </c>
      <c r="C783" t="s">
        <v>416</v>
      </c>
      <c r="D783">
        <v>77</v>
      </c>
      <c r="E783" t="s">
        <v>176</v>
      </c>
      <c r="F783" t="s">
        <v>191</v>
      </c>
      <c r="G783" t="s">
        <v>214</v>
      </c>
      <c r="H783">
        <v>100</v>
      </c>
      <c r="I783">
        <v>100</v>
      </c>
      <c r="J783">
        <v>100</v>
      </c>
      <c r="K783">
        <v>100</v>
      </c>
      <c r="L783">
        <v>100</v>
      </c>
      <c r="M783">
        <v>100</v>
      </c>
      <c r="N783">
        <v>100</v>
      </c>
      <c r="O783">
        <v>100</v>
      </c>
      <c r="P783">
        <v>100</v>
      </c>
      <c r="Q783">
        <v>100</v>
      </c>
      <c r="R783">
        <v>100</v>
      </c>
      <c r="S783">
        <v>100</v>
      </c>
      <c r="T783">
        <v>100</v>
      </c>
      <c r="U783">
        <v>100</v>
      </c>
      <c r="V783">
        <v>100</v>
      </c>
      <c r="W783" t="s">
        <v>152</v>
      </c>
      <c r="X783" t="s">
        <v>310</v>
      </c>
      <c r="Y783" t="s">
        <v>154</v>
      </c>
      <c r="Z783" t="s">
        <v>155</v>
      </c>
      <c r="AA783" t="s">
        <v>156</v>
      </c>
      <c r="AB783" t="s">
        <v>157</v>
      </c>
      <c r="AC783" t="s">
        <v>311</v>
      </c>
      <c r="AD783" t="s">
        <v>159</v>
      </c>
      <c r="AE783" t="s">
        <v>160</v>
      </c>
      <c r="AF783" t="s">
        <v>162</v>
      </c>
      <c r="AG783" t="s">
        <v>163</v>
      </c>
      <c r="AH783" t="s">
        <v>164</v>
      </c>
      <c r="AI783" t="s">
        <v>312</v>
      </c>
      <c r="AJ783" t="s">
        <v>165</v>
      </c>
      <c r="AK783" t="s">
        <v>166</v>
      </c>
      <c r="AL783" t="s">
        <v>167</v>
      </c>
      <c r="AM783" t="s">
        <v>168</v>
      </c>
      <c r="AN783" t="s">
        <v>169</v>
      </c>
      <c r="AO783" t="s">
        <v>170</v>
      </c>
      <c r="AP783">
        <v>100</v>
      </c>
      <c r="AQ783">
        <v>100</v>
      </c>
      <c r="AR783">
        <v>100</v>
      </c>
      <c r="AS783">
        <v>100</v>
      </c>
      <c r="AT783">
        <v>100</v>
      </c>
      <c r="AU783">
        <v>100</v>
      </c>
      <c r="AV783">
        <v>100</v>
      </c>
      <c r="AW783">
        <v>100</v>
      </c>
      <c r="AX783">
        <v>100</v>
      </c>
      <c r="AY783">
        <v>100</v>
      </c>
      <c r="AZ783">
        <v>100</v>
      </c>
      <c r="BA783">
        <v>100</v>
      </c>
      <c r="BB783">
        <v>100</v>
      </c>
      <c r="BC783">
        <v>100</v>
      </c>
      <c r="BD783">
        <v>100</v>
      </c>
      <c r="BE783">
        <v>100</v>
      </c>
      <c r="BF783">
        <v>100</v>
      </c>
      <c r="BG783">
        <v>100</v>
      </c>
      <c r="BH783">
        <v>100</v>
      </c>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row>
    <row r="784">
      <c r="A784" t="s">
        <v>405</v>
      </c>
      <c r="B784">
        <v>2014</v>
      </c>
      <c r="C784" t="s">
        <v>416</v>
      </c>
      <c r="D784">
        <v>122</v>
      </c>
      <c r="E784" t="s">
        <v>18</v>
      </c>
      <c r="F784" t="s">
        <v>14</v>
      </c>
      <c r="G784" t="s">
        <v>430</v>
      </c>
      <c r="H784">
        <v>18.469872299245939</v>
      </c>
      <c r="I784">
        <v>33.915147504933877</v>
      </c>
      <c r="J784">
        <v>55.04652728424405</v>
      </c>
      <c r="K784">
        <v>79.41502441722848</v>
      </c>
      <c r="L784">
        <v>96.888261716080592</v>
      </c>
      <c r="M784">
        <v>70.657194924893048</v>
      </c>
      <c r="N784">
        <v>93.706946184779341</v>
      </c>
      <c r="O784">
        <v>98.575138805966972</v>
      </c>
      <c r="P784">
        <v>99.959731818408855</v>
      </c>
      <c r="Q784">
        <v>99.911084257216771</v>
      </c>
      <c r="R784">
        <v>17.544578083700269</v>
      </c>
      <c r="S784">
        <v>29.10946090554862</v>
      </c>
      <c r="T784">
        <v>47.419750717045247</v>
      </c>
      <c r="U784">
        <v>67.33640926993975</v>
      </c>
      <c r="V784">
        <v>88.740546250921398</v>
      </c>
      <c r="W784" t="s">
        <v>152</v>
      </c>
      <c r="X784" t="s">
        <v>310</v>
      </c>
      <c r="Y784" t="s">
        <v>154</v>
      </c>
      <c r="Z784" t="s">
        <v>155</v>
      </c>
      <c r="AA784" t="s">
        <v>156</v>
      </c>
      <c r="AB784" t="s">
        <v>157</v>
      </c>
      <c r="AC784" t="s">
        <v>311</v>
      </c>
      <c r="AD784" t="s">
        <v>159</v>
      </c>
      <c r="AE784" t="s">
        <v>160</v>
      </c>
      <c r="AF784" t="s">
        <v>162</v>
      </c>
      <c r="AG784" t="s">
        <v>163</v>
      </c>
      <c r="AH784" t="s">
        <v>164</v>
      </c>
      <c r="AI784" t="s">
        <v>312</v>
      </c>
      <c r="AJ784" t="s">
        <v>165</v>
      </c>
      <c r="AK784" t="s">
        <v>166</v>
      </c>
      <c r="AL784" t="s">
        <v>167</v>
      </c>
      <c r="AM784" t="s">
        <v>168</v>
      </c>
      <c r="AN784" t="s">
        <v>169</v>
      </c>
      <c r="AO784" t="s">
        <v>170</v>
      </c>
      <c r="AP784">
        <v>66.923362608585933</v>
      </c>
      <c r="AQ784">
        <v>73.605914436414452</v>
      </c>
      <c r="AR784">
        <v>46.915063584596858</v>
      </c>
      <c r="AS784">
        <v>44.575326462264201</v>
      </c>
      <c r="AT784">
        <v>43.108132311777609</v>
      </c>
      <c r="AU784">
        <v>53.814856357553268</v>
      </c>
      <c r="AV784">
        <v>45.548708179730667</v>
      </c>
      <c r="AW784">
        <v>64.657543482198477</v>
      </c>
      <c r="AX784">
        <v>32.567402819615417</v>
      </c>
      <c r="AY784">
        <v>33.967086560888262</v>
      </c>
      <c r="AZ784">
        <v>40.280422010403711</v>
      </c>
      <c r="BA784">
        <v>95.399010686874732</v>
      </c>
      <c r="BB784">
        <v>68.781245930720274</v>
      </c>
      <c r="BC784">
        <v>30.37211504511577</v>
      </c>
      <c r="BD784">
        <v>57.707851822166312</v>
      </c>
      <c r="BE784">
        <v>44.086263831456847</v>
      </c>
      <c r="BF784">
        <v>46.814852668240597</v>
      </c>
      <c r="BG784">
        <v>58.698328650846399</v>
      </c>
      <c r="BH784">
        <v>58.190278994944237</v>
      </c>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row>
    <row r="785">
      <c r="A785" t="s">
        <v>405</v>
      </c>
      <c r="B785">
        <v>2014</v>
      </c>
      <c r="C785" t="s">
        <v>416</v>
      </c>
      <c r="D785">
        <v>123</v>
      </c>
      <c r="E785" t="s">
        <v>18</v>
      </c>
      <c r="F785" t="s">
        <v>51</v>
      </c>
      <c r="G785" t="s">
        <v>214</v>
      </c>
      <c r="H785">
        <v>81.530127700754093</v>
      </c>
      <c r="I785">
        <v>66.084852495065988</v>
      </c>
      <c r="J785">
        <v>44.953472715755822</v>
      </c>
      <c r="K785">
        <v>20.584975582771641</v>
      </c>
      <c r="L785">
        <v>3.11173828391951</v>
      </c>
      <c r="M785">
        <v>29.34280507510703</v>
      </c>
      <c r="N785">
        <v>6.2930538152206612</v>
      </c>
      <c r="O785">
        <v>1.424861194033036</v>
      </c>
      <c r="P785">
        <v>0.040268181591153397</v>
      </c>
      <c r="Q785">
        <v>0.088915742783226795</v>
      </c>
      <c r="R785">
        <v>82.455421916299628</v>
      </c>
      <c r="S785">
        <v>70.890539094451185</v>
      </c>
      <c r="T785">
        <v>52.580249282954767</v>
      </c>
      <c r="U785">
        <v>32.663590730060378</v>
      </c>
      <c r="V785">
        <v>11.259453749078601</v>
      </c>
      <c r="W785" t="s">
        <v>152</v>
      </c>
      <c r="X785" t="s">
        <v>310</v>
      </c>
      <c r="Y785" t="s">
        <v>154</v>
      </c>
      <c r="Z785" t="s">
        <v>155</v>
      </c>
      <c r="AA785" t="s">
        <v>156</v>
      </c>
      <c r="AB785" t="s">
        <v>157</v>
      </c>
      <c r="AC785" t="s">
        <v>311</v>
      </c>
      <c r="AD785" t="s">
        <v>159</v>
      </c>
      <c r="AE785" t="s">
        <v>160</v>
      </c>
      <c r="AF785" t="s">
        <v>162</v>
      </c>
      <c r="AG785" t="s">
        <v>163</v>
      </c>
      <c r="AH785" t="s">
        <v>164</v>
      </c>
      <c r="AI785" t="s">
        <v>312</v>
      </c>
      <c r="AJ785" t="s">
        <v>165</v>
      </c>
      <c r="AK785" t="s">
        <v>166</v>
      </c>
      <c r="AL785" t="s">
        <v>167</v>
      </c>
      <c r="AM785" t="s">
        <v>168</v>
      </c>
      <c r="AN785" t="s">
        <v>169</v>
      </c>
      <c r="AO785" t="s">
        <v>170</v>
      </c>
      <c r="AP785">
        <v>33.076637391414103</v>
      </c>
      <c r="AQ785">
        <v>26.394085563585541</v>
      </c>
      <c r="AR785">
        <v>53.084936415403192</v>
      </c>
      <c r="AS785">
        <v>55.424673537735757</v>
      </c>
      <c r="AT785">
        <v>56.891867688222327</v>
      </c>
      <c r="AU785">
        <v>46.185143642447017</v>
      </c>
      <c r="AV785">
        <v>54.451291820269233</v>
      </c>
      <c r="AW785">
        <v>35.342456517801473</v>
      </c>
      <c r="AX785">
        <v>67.432597180384576</v>
      </c>
      <c r="AY785">
        <v>66.032913439111866</v>
      </c>
      <c r="AZ785">
        <v>59.719577989596232</v>
      </c>
      <c r="BA785">
        <v>4.6009893131252593</v>
      </c>
      <c r="BB785">
        <v>31.218754069279829</v>
      </c>
      <c r="BC785">
        <v>69.627884954884351</v>
      </c>
      <c r="BD785">
        <v>42.292148177834008</v>
      </c>
      <c r="BE785">
        <v>55.913736168543103</v>
      </c>
      <c r="BF785">
        <v>53.185147331759623</v>
      </c>
      <c r="BG785">
        <v>41.301671349153672</v>
      </c>
      <c r="BH785">
        <v>41.809721005055657</v>
      </c>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row>
    <row r="786">
      <c r="A786" t="s">
        <v>405</v>
      </c>
      <c r="B786">
        <v>2014</v>
      </c>
      <c r="C786" t="s">
        <v>416</v>
      </c>
      <c r="D786">
        <v>124</v>
      </c>
      <c r="E786" t="s">
        <v>50</v>
      </c>
      <c r="F786" t="s">
        <v>15</v>
      </c>
      <c r="G786" t="s">
        <v>431</v>
      </c>
      <c r="H786">
        <v>13.70729302749546</v>
      </c>
      <c r="I786">
        <v>25.439213331118498</v>
      </c>
      <c r="J786">
        <v>44.672046406591427</v>
      </c>
      <c r="K786">
        <v>66.581457018266804</v>
      </c>
      <c r="L786">
        <v>90.548138015747739</v>
      </c>
      <c r="M786">
        <v>53.679589951129152</v>
      </c>
      <c r="N786">
        <v>84.147322693023341</v>
      </c>
      <c r="O786">
        <v>91.942668862479792</v>
      </c>
      <c r="P786">
        <v>97.416780480676039</v>
      </c>
      <c r="Q786">
        <v>98.620379231911755</v>
      </c>
      <c r="R786">
        <v>13.241261200668269</v>
      </c>
      <c r="S786">
        <v>22.000871242196109</v>
      </c>
      <c r="T786">
        <v>38.088592207583318</v>
      </c>
      <c r="U786">
        <v>54.87107384663225</v>
      </c>
      <c r="V786">
        <v>78.076797977850745</v>
      </c>
      <c r="W786" t="s">
        <v>152</v>
      </c>
      <c r="X786" t="s">
        <v>310</v>
      </c>
      <c r="Y786" t="s">
        <v>154</v>
      </c>
      <c r="Z786" t="s">
        <v>155</v>
      </c>
      <c r="AA786" t="s">
        <v>156</v>
      </c>
      <c r="AB786" t="s">
        <v>157</v>
      </c>
      <c r="AC786" t="s">
        <v>311</v>
      </c>
      <c r="AD786" t="s">
        <v>159</v>
      </c>
      <c r="AE786" t="s">
        <v>160</v>
      </c>
      <c r="AF786" t="s">
        <v>162</v>
      </c>
      <c r="AG786" t="s">
        <v>163</v>
      </c>
      <c r="AH786" t="s">
        <v>164</v>
      </c>
      <c r="AI786" t="s">
        <v>312</v>
      </c>
      <c r="AJ786" t="s">
        <v>165</v>
      </c>
      <c r="AK786" t="s">
        <v>166</v>
      </c>
      <c r="AL786" t="s">
        <v>167</v>
      </c>
      <c r="AM786" t="s">
        <v>168</v>
      </c>
      <c r="AN786" t="s">
        <v>169</v>
      </c>
      <c r="AO786" t="s">
        <v>170</v>
      </c>
      <c r="AP786">
        <v>57.939692592685383</v>
      </c>
      <c r="AQ786">
        <v>58.170763006811057</v>
      </c>
      <c r="AR786">
        <v>37.793360121727318</v>
      </c>
      <c r="AS786">
        <v>38.065612424563483</v>
      </c>
      <c r="AT786">
        <v>37.553474134154179</v>
      </c>
      <c r="AU786">
        <v>40.962411732510773</v>
      </c>
      <c r="AV786">
        <v>40.887660698179133</v>
      </c>
      <c r="AW786">
        <v>52.002547616873962</v>
      </c>
      <c r="AX786">
        <v>25.922843519015458</v>
      </c>
      <c r="AY786">
        <v>30.866644094585169</v>
      </c>
      <c r="AZ786">
        <v>34.743662471486033</v>
      </c>
      <c r="BA786">
        <v>87.223858403383289</v>
      </c>
      <c r="BB786">
        <v>64.499281983589157</v>
      </c>
      <c r="BC786">
        <v>24.70881301233106</v>
      </c>
      <c r="BD786">
        <v>52.092144244794042</v>
      </c>
      <c r="BE786">
        <v>40.001902405216818</v>
      </c>
      <c r="BF786">
        <v>38.659428863940548</v>
      </c>
      <c r="BG786">
        <v>47.336346920668973</v>
      </c>
      <c r="BH786">
        <v>49.715690842585012</v>
      </c>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row>
    <row r="787">
      <c r="A787" t="s">
        <v>405</v>
      </c>
      <c r="B787">
        <v>2014</v>
      </c>
      <c r="C787" t="s">
        <v>416</v>
      </c>
      <c r="D787">
        <v>125</v>
      </c>
      <c r="E787" t="s">
        <v>50</v>
      </c>
      <c r="F787" t="s">
        <v>16</v>
      </c>
      <c r="G787" t="s">
        <v>432</v>
      </c>
      <c r="H787">
        <v>4.7625792717504929</v>
      </c>
      <c r="I787">
        <v>8.4759341738154017</v>
      </c>
      <c r="J787">
        <v>10.37448087765266</v>
      </c>
      <c r="K787">
        <v>12.83356739896176</v>
      </c>
      <c r="L787">
        <v>6.3401237003328479</v>
      </c>
      <c r="M787">
        <v>16.977604973763938</v>
      </c>
      <c r="N787">
        <v>9.5596234917559837</v>
      </c>
      <c r="O787">
        <v>6.6324699434871546</v>
      </c>
      <c r="P787">
        <v>2.542951337732827</v>
      </c>
      <c r="Q787">
        <v>1.290705025304995</v>
      </c>
      <c r="R787">
        <v>4.3033168830320108</v>
      </c>
      <c r="S787">
        <v>7.1085896633525136</v>
      </c>
      <c r="T787">
        <v>9.3311585094618987</v>
      </c>
      <c r="U787">
        <v>12.465335423307581</v>
      </c>
      <c r="V787">
        <v>10.6637482730708</v>
      </c>
      <c r="W787" t="s">
        <v>152</v>
      </c>
      <c r="X787" t="s">
        <v>310</v>
      </c>
      <c r="Y787" t="s">
        <v>154</v>
      </c>
      <c r="Z787" t="s">
        <v>155</v>
      </c>
      <c r="AA787" t="s">
        <v>156</v>
      </c>
      <c r="AB787" t="s">
        <v>157</v>
      </c>
      <c r="AC787" t="s">
        <v>311</v>
      </c>
      <c r="AD787" t="s">
        <v>159</v>
      </c>
      <c r="AE787" t="s">
        <v>160</v>
      </c>
      <c r="AF787" t="s">
        <v>162</v>
      </c>
      <c r="AG787" t="s">
        <v>163</v>
      </c>
      <c r="AH787" t="s">
        <v>164</v>
      </c>
      <c r="AI787" t="s">
        <v>312</v>
      </c>
      <c r="AJ787" t="s">
        <v>165</v>
      </c>
      <c r="AK787" t="s">
        <v>166</v>
      </c>
      <c r="AL787" t="s">
        <v>167</v>
      </c>
      <c r="AM787" t="s">
        <v>168</v>
      </c>
      <c r="AN787" t="s">
        <v>169</v>
      </c>
      <c r="AO787" t="s">
        <v>170</v>
      </c>
      <c r="AP787">
        <v>8.9836700159005929</v>
      </c>
      <c r="AQ787">
        <v>15.435151429603421</v>
      </c>
      <c r="AR787">
        <v>9.1217034628695828</v>
      </c>
      <c r="AS787">
        <v>6.5097140377006939</v>
      </c>
      <c r="AT787">
        <v>5.5546581776234412</v>
      </c>
      <c r="AU787">
        <v>12.852444625042541</v>
      </c>
      <c r="AV787">
        <v>4.6610474815515541</v>
      </c>
      <c r="AW787">
        <v>12.654995865324461</v>
      </c>
      <c r="AX787">
        <v>6.6445593005999752</v>
      </c>
      <c r="AY787">
        <v>3.10044246630311</v>
      </c>
      <c r="AZ787">
        <v>5.5367595389176882</v>
      </c>
      <c r="BA787">
        <v>8.1751522834914532</v>
      </c>
      <c r="BB787">
        <v>4.281963947131155</v>
      </c>
      <c r="BC787">
        <v>5.663302032784701</v>
      </c>
      <c r="BD787">
        <v>5.6157075773723717</v>
      </c>
      <c r="BE787">
        <v>4.0843614262399974</v>
      </c>
      <c r="BF787">
        <v>8.1554238043000389</v>
      </c>
      <c r="BG787">
        <v>11.361981730177501</v>
      </c>
      <c r="BH787">
        <v>8.474588152359221</v>
      </c>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row>
    <row r="788">
      <c r="A788" t="s">
        <v>405</v>
      </c>
      <c r="B788">
        <v>2014</v>
      </c>
      <c r="C788" t="s">
        <v>416</v>
      </c>
      <c r="D788">
        <v>126</v>
      </c>
      <c r="E788" t="s">
        <v>50</v>
      </c>
      <c r="F788" t="s">
        <v>171</v>
      </c>
      <c r="G788" t="s">
        <v>433</v>
      </c>
      <c r="H788">
        <v>1.111353133090262</v>
      </c>
      <c r="I788">
        <v>0.93331332216378371</v>
      </c>
      <c r="J788">
        <v>0.93815544470617596</v>
      </c>
      <c r="K788">
        <v>0.58815021429321845</v>
      </c>
      <c r="L788">
        <v>0.61313248964333544</v>
      </c>
      <c r="M788">
        <v>2.1882480021059192</v>
      </c>
      <c r="N788">
        <v>2.5669478904106162</v>
      </c>
      <c r="O788">
        <v>1.1175652644909251</v>
      </c>
      <c r="P788">
        <v>-1.95607419151e-14</v>
      </c>
      <c r="Q788">
        <v>0.088915742783249402</v>
      </c>
      <c r="R788">
        <v>1.15400687727336</v>
      </c>
      <c r="S788">
        <v>1.0137259885158021</v>
      </c>
      <c r="T788">
        <v>0.51233552173444252</v>
      </c>
      <c r="U788">
        <v>0.77919867462610171</v>
      </c>
      <c r="V788">
        <v>0.39132763283548039</v>
      </c>
      <c r="W788" t="s">
        <v>152</v>
      </c>
      <c r="X788" t="s">
        <v>310</v>
      </c>
      <c r="Y788" t="s">
        <v>154</v>
      </c>
      <c r="Z788" t="s">
        <v>155</v>
      </c>
      <c r="AA788" t="s">
        <v>156</v>
      </c>
      <c r="AB788" t="s">
        <v>157</v>
      </c>
      <c r="AC788" t="s">
        <v>311</v>
      </c>
      <c r="AD788" t="s">
        <v>159</v>
      </c>
      <c r="AE788" t="s">
        <v>160</v>
      </c>
      <c r="AF788" t="s">
        <v>162</v>
      </c>
      <c r="AG788" t="s">
        <v>163</v>
      </c>
      <c r="AH788" t="s">
        <v>164</v>
      </c>
      <c r="AI788" t="s">
        <v>312</v>
      </c>
      <c r="AJ788" t="s">
        <v>165</v>
      </c>
      <c r="AK788" t="s">
        <v>166</v>
      </c>
      <c r="AL788" t="s">
        <v>167</v>
      </c>
      <c r="AM788" t="s">
        <v>168</v>
      </c>
      <c r="AN788" t="s">
        <v>169</v>
      </c>
      <c r="AO788" t="s">
        <v>170</v>
      </c>
      <c r="AP788">
        <v>-6.3948846218400005e-14</v>
      </c>
      <c r="AQ788">
        <v>0.26998817210329662</v>
      </c>
      <c r="AR788">
        <v>0.36589575515540668</v>
      </c>
      <c r="AS788">
        <v>0.21687790189159981</v>
      </c>
      <c r="AT788">
        <v>0.053153526107600199</v>
      </c>
      <c r="AU788">
        <v>0.0105451072772098</v>
      </c>
      <c r="AV788">
        <v>1.7461786758539051</v>
      </c>
      <c r="AW788">
        <v>0.1658492465113923</v>
      </c>
      <c r="AX788">
        <v>0.50419683911921709</v>
      </c>
      <c r="AY788">
        <v>0.1033724582179474</v>
      </c>
      <c r="AZ788">
        <v>0</v>
      </c>
      <c r="BA788">
        <v>0.35468223344343919</v>
      </c>
      <c r="BB788">
        <v>8.9297538816515534</v>
      </c>
      <c r="BC788">
        <v>0.4272312190447991</v>
      </c>
      <c r="BD788">
        <v>1.076058411893406</v>
      </c>
      <c r="BE788">
        <v>2.8562344021948718</v>
      </c>
      <c r="BF788">
        <v>1.0644523813712961</v>
      </c>
      <c r="BG788">
        <v>2.9626191276133942</v>
      </c>
      <c r="BH788">
        <v>0.73860294205417176</v>
      </c>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row>
    <row r="789">
      <c r="A789" t="s">
        <v>405</v>
      </c>
      <c r="B789">
        <v>2014</v>
      </c>
      <c r="C789" t="s">
        <v>416</v>
      </c>
      <c r="D789">
        <v>127</v>
      </c>
      <c r="E789" t="s">
        <v>50</v>
      </c>
      <c r="F789" t="s">
        <v>19</v>
      </c>
      <c r="G789" t="s">
        <v>434</v>
      </c>
      <c r="H789">
        <v>80.418774567663775</v>
      </c>
      <c r="I789">
        <v>65.151539172902318</v>
      </c>
      <c r="J789">
        <v>44.015317271049739</v>
      </c>
      <c r="K789">
        <v>19.99682536847822</v>
      </c>
      <c r="L789">
        <v>2.4986057942760782</v>
      </c>
      <c r="M789">
        <v>27.154557073000991</v>
      </c>
      <c r="N789">
        <v>3.7261059248100601</v>
      </c>
      <c r="O789">
        <v>0.30729592954212809</v>
      </c>
      <c r="P789">
        <v>0.040268181591153397</v>
      </c>
      <c r="Q789">
        <v>0</v>
      </c>
      <c r="R789">
        <v>81.301415039026352</v>
      </c>
      <c r="S789">
        <v>69.876813105935568</v>
      </c>
      <c r="T789">
        <v>52.067913761220332</v>
      </c>
      <c r="U789">
        <v>31.88439205543407</v>
      </c>
      <c r="V789">
        <v>10.868126116242969</v>
      </c>
      <c r="W789" t="s">
        <v>152</v>
      </c>
      <c r="X789" t="s">
        <v>310</v>
      </c>
      <c r="Y789" t="s">
        <v>154</v>
      </c>
      <c r="Z789" t="s">
        <v>155</v>
      </c>
      <c r="AA789" t="s">
        <v>156</v>
      </c>
      <c r="AB789" t="s">
        <v>157</v>
      </c>
      <c r="AC789" t="s">
        <v>311</v>
      </c>
      <c r="AD789" t="s">
        <v>159</v>
      </c>
      <c r="AE789" t="s">
        <v>160</v>
      </c>
      <c r="AF789" t="s">
        <v>162</v>
      </c>
      <c r="AG789" t="s">
        <v>163</v>
      </c>
      <c r="AH789" t="s">
        <v>164</v>
      </c>
      <c r="AI789" t="s">
        <v>312</v>
      </c>
      <c r="AJ789" t="s">
        <v>165</v>
      </c>
      <c r="AK789" t="s">
        <v>166</v>
      </c>
      <c r="AL789" t="s">
        <v>167</v>
      </c>
      <c r="AM789" t="s">
        <v>168</v>
      </c>
      <c r="AN789" t="s">
        <v>169</v>
      </c>
      <c r="AO789" t="s">
        <v>170</v>
      </c>
      <c r="AP789">
        <v>33.076637391414103</v>
      </c>
      <c r="AQ789">
        <v>26.124097391482231</v>
      </c>
      <c r="AR789">
        <v>52.719040660247693</v>
      </c>
      <c r="AS789">
        <v>55.207795635844228</v>
      </c>
      <c r="AT789">
        <v>56.838714162114783</v>
      </c>
      <c r="AU789">
        <v>46.17459853516948</v>
      </c>
      <c r="AV789">
        <v>52.705113144415407</v>
      </c>
      <c r="AW789">
        <v>35.176607271290187</v>
      </c>
      <c r="AX789">
        <v>66.928400341265345</v>
      </c>
      <c r="AY789">
        <v>65.929540980893776</v>
      </c>
      <c r="AZ789">
        <v>59.719577989596232</v>
      </c>
      <c r="BA789">
        <v>4.2463070796818183</v>
      </c>
      <c r="BB789">
        <v>22.28900018762814</v>
      </c>
      <c r="BC789">
        <v>69.200653735839438</v>
      </c>
      <c r="BD789">
        <v>41.216089765940183</v>
      </c>
      <c r="BE789">
        <v>53.057501766348317</v>
      </c>
      <c r="BF789">
        <v>52.120694950388113</v>
      </c>
      <c r="BG789">
        <v>38.339052221540143</v>
      </c>
      <c r="BH789">
        <v>41.071118063001592</v>
      </c>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row>
    <row r="790">
      <c r="A790" t="s">
        <v>405</v>
      </c>
      <c r="B790">
        <v>2014</v>
      </c>
      <c r="C790" t="s">
        <v>416</v>
      </c>
      <c r="D790">
        <v>128</v>
      </c>
      <c r="E790" t="s">
        <v>193</v>
      </c>
      <c r="F790" t="s">
        <v>49</v>
      </c>
      <c r="G790" t="s">
        <v>435</v>
      </c>
      <c r="H790">
        <v>25.785664321809801</v>
      </c>
      <c r="I790">
        <v>24.99158870702934</v>
      </c>
      <c r="J790">
        <v>18.846749085699621</v>
      </c>
      <c r="K790">
        <v>16.16012523214388</v>
      </c>
      <c r="L790">
        <v>6.5437480124391323</v>
      </c>
      <c r="M790">
        <v>24.028133287502762</v>
      </c>
      <c r="N790">
        <v>10.20161672210031</v>
      </c>
      <c r="O790">
        <v>6.7283394411874546</v>
      </c>
      <c r="P790">
        <v>2.543975750507677</v>
      </c>
      <c r="Q790">
        <v>1.291853686606113</v>
      </c>
      <c r="R790">
        <v>24.527901796794939</v>
      </c>
      <c r="S790">
        <v>24.420203748938309</v>
      </c>
      <c r="T790">
        <v>19.677789040143079</v>
      </c>
      <c r="U790">
        <v>18.512028720355811</v>
      </c>
      <c r="V790">
        <v>12.01677105177847</v>
      </c>
      <c r="W790" t="s">
        <v>152</v>
      </c>
      <c r="X790" t="s">
        <v>310</v>
      </c>
      <c r="Y790" t="s">
        <v>154</v>
      </c>
      <c r="Z790" t="s">
        <v>155</v>
      </c>
      <c r="AA790" t="s">
        <v>156</v>
      </c>
      <c r="AB790" t="s">
        <v>157</v>
      </c>
      <c r="AC790" t="s">
        <v>311</v>
      </c>
      <c r="AD790" t="s">
        <v>159</v>
      </c>
      <c r="AE790" t="s">
        <v>160</v>
      </c>
      <c r="AF790" t="s">
        <v>162</v>
      </c>
      <c r="AG790" t="s">
        <v>163</v>
      </c>
      <c r="AH790" t="s">
        <v>164</v>
      </c>
      <c r="AI790" t="s">
        <v>312</v>
      </c>
      <c r="AJ790" t="s">
        <v>165</v>
      </c>
      <c r="AK790" t="s">
        <v>166</v>
      </c>
      <c r="AL790" t="s">
        <v>167</v>
      </c>
      <c r="AM790" t="s">
        <v>168</v>
      </c>
      <c r="AN790" t="s">
        <v>169</v>
      </c>
      <c r="AO790" t="s">
        <v>170</v>
      </c>
      <c r="AP790">
        <v>13.42381743195318</v>
      </c>
      <c r="AQ790">
        <v>20.96998800678891</v>
      </c>
      <c r="AR790">
        <v>19.44301630631151</v>
      </c>
      <c r="AS790">
        <v>14.603850502837201</v>
      </c>
      <c r="AT790">
        <v>12.885406719663999</v>
      </c>
      <c r="AU790">
        <v>23.882707294894811</v>
      </c>
      <c r="AV790">
        <v>10.23310576264759</v>
      </c>
      <c r="AW790">
        <v>19.5723425044885</v>
      </c>
      <c r="AX790">
        <v>20.402484463998899</v>
      </c>
      <c r="AY790">
        <v>9.1277845120609928</v>
      </c>
      <c r="AZ790">
        <v>13.74553508274477</v>
      </c>
      <c r="BA790">
        <v>8.56943088259532</v>
      </c>
      <c r="BB790">
        <v>6.2254817998559551</v>
      </c>
      <c r="BC790">
        <v>18.646386741167809</v>
      </c>
      <c r="BD790">
        <v>9.7312712222902533</v>
      </c>
      <c r="BE790">
        <v>9.2644762138489121</v>
      </c>
      <c r="BF790">
        <v>17.42059055935621</v>
      </c>
      <c r="BG790">
        <v>19.35656771040561</v>
      </c>
      <c r="BH790">
        <v>14.56358054769856</v>
      </c>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row>
    <row r="791">
      <c r="A791" t="s">
        <v>405</v>
      </c>
      <c r="B791">
        <v>2014</v>
      </c>
      <c r="C791" t="s">
        <v>416</v>
      </c>
      <c r="D791">
        <v>129</v>
      </c>
      <c r="E791" t="s">
        <v>193</v>
      </c>
      <c r="F791" t="s">
        <v>48</v>
      </c>
      <c r="G791" t="s">
        <v>214</v>
      </c>
      <c r="H791">
        <v>74.214335678190267</v>
      </c>
      <c r="I791">
        <v>75.008411292970706</v>
      </c>
      <c r="J791">
        <v>81.153250914300443</v>
      </c>
      <c r="K791">
        <v>83.83987476785623</v>
      </c>
      <c r="L791">
        <v>93.456251987560861</v>
      </c>
      <c r="M791">
        <v>75.971866712497302</v>
      </c>
      <c r="N791">
        <v>89.798383277899688</v>
      </c>
      <c r="O791">
        <v>93.271660558812513</v>
      </c>
      <c r="P791">
        <v>97.456024249492344</v>
      </c>
      <c r="Q791">
        <v>98.708146313393868</v>
      </c>
      <c r="R791">
        <v>75.472098203205135</v>
      </c>
      <c r="S791">
        <v>75.579796251061708</v>
      </c>
      <c r="T791">
        <v>80.322210959856875</v>
      </c>
      <c r="U791">
        <v>81.487971279644313</v>
      </c>
      <c r="V791">
        <v>87.983228948221708</v>
      </c>
      <c r="W791" t="s">
        <v>152</v>
      </c>
      <c r="X791" t="s">
        <v>310</v>
      </c>
      <c r="Y791" t="s">
        <v>154</v>
      </c>
      <c r="Z791" t="s">
        <v>155</v>
      </c>
      <c r="AA791" t="s">
        <v>156</v>
      </c>
      <c r="AB791" t="s">
        <v>157</v>
      </c>
      <c r="AC791" t="s">
        <v>311</v>
      </c>
      <c r="AD791" t="s">
        <v>159</v>
      </c>
      <c r="AE791" t="s">
        <v>160</v>
      </c>
      <c r="AF791" t="s">
        <v>162</v>
      </c>
      <c r="AG791" t="s">
        <v>163</v>
      </c>
      <c r="AH791" t="s">
        <v>164</v>
      </c>
      <c r="AI791" t="s">
        <v>312</v>
      </c>
      <c r="AJ791" t="s">
        <v>165</v>
      </c>
      <c r="AK791" t="s">
        <v>166</v>
      </c>
      <c r="AL791" t="s">
        <v>167</v>
      </c>
      <c r="AM791" t="s">
        <v>168</v>
      </c>
      <c r="AN791" t="s">
        <v>169</v>
      </c>
      <c r="AO791" t="s">
        <v>170</v>
      </c>
      <c r="AP791">
        <v>86.576182568046875</v>
      </c>
      <c r="AQ791">
        <v>79.030011993211119</v>
      </c>
      <c r="AR791">
        <v>80.556983693688593</v>
      </c>
      <c r="AS791">
        <v>85.396149497162739</v>
      </c>
      <c r="AT791">
        <v>87.114593280336024</v>
      </c>
      <c r="AU791">
        <v>76.117292705105271</v>
      </c>
      <c r="AV791">
        <v>89.766894237352432</v>
      </c>
      <c r="AW791">
        <v>80.427657495511426</v>
      </c>
      <c r="AX791">
        <v>79.59751553600114</v>
      </c>
      <c r="AY791">
        <v>90.872215487939059</v>
      </c>
      <c r="AZ791">
        <v>86.254464917255262</v>
      </c>
      <c r="BA791">
        <v>91.430569117404701</v>
      </c>
      <c r="BB791">
        <v>93.774518200144101</v>
      </c>
      <c r="BC791">
        <v>81.353613258832169</v>
      </c>
      <c r="BD791">
        <v>90.268728777709924</v>
      </c>
      <c r="BE791">
        <v>90.735523786151006</v>
      </c>
      <c r="BF791">
        <v>82.579409440643758</v>
      </c>
      <c r="BG791">
        <v>80.643432289594514</v>
      </c>
      <c r="BH791">
        <v>85.436419452301422</v>
      </c>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row>
    <row r="792">
      <c r="A792" t="s">
        <v>405</v>
      </c>
      <c r="B792">
        <v>2014</v>
      </c>
      <c r="C792" t="s">
        <v>416</v>
      </c>
      <c r="D792">
        <v>135</v>
      </c>
      <c r="E792" t="s">
        <v>45</v>
      </c>
      <c r="F792" t="s">
        <v>44</v>
      </c>
      <c r="G792" t="s">
        <v>436</v>
      </c>
      <c r="H792">
        <v>0.099549961868143799</v>
      </c>
      <c r="I792">
        <v>0.9754575581679964</v>
      </c>
      <c r="J792">
        <v>1.253349690238899</v>
      </c>
      <c r="K792">
        <v>3.455775469825614</v>
      </c>
      <c r="L792">
        <v>30.483867701388569</v>
      </c>
      <c r="M792">
        <v>10.413331695503739</v>
      </c>
      <c r="N792">
        <v>23.16971974482431</v>
      </c>
      <c r="O792">
        <v>38.750528337204628</v>
      </c>
      <c r="P792">
        <v>57.757631643549132</v>
      </c>
      <c r="Q792">
        <v>74.003285423041874</v>
      </c>
      <c r="R792">
        <v>0.1181944380786782</v>
      </c>
      <c r="S792">
        <v>0.82740134413457589</v>
      </c>
      <c r="T792">
        <v>0.48764209404493158</v>
      </c>
      <c r="U792">
        <v>0.9573907640674425</v>
      </c>
      <c r="V792">
        <v>2.402999740250265</v>
      </c>
      <c r="W792" t="s">
        <v>152</v>
      </c>
      <c r="X792" t="s">
        <v>310</v>
      </c>
      <c r="Y792" t="s">
        <v>154</v>
      </c>
      <c r="Z792" t="s">
        <v>155</v>
      </c>
      <c r="AA792" t="s">
        <v>156</v>
      </c>
      <c r="AB792" t="s">
        <v>157</v>
      </c>
      <c r="AC792" t="s">
        <v>311</v>
      </c>
      <c r="AD792" t="s">
        <v>159</v>
      </c>
      <c r="AE792" t="s">
        <v>160</v>
      </c>
      <c r="AF792" t="s">
        <v>162</v>
      </c>
      <c r="AG792" t="s">
        <v>163</v>
      </c>
      <c r="AH792" t="s">
        <v>164</v>
      </c>
      <c r="AI792" t="s">
        <v>312</v>
      </c>
      <c r="AJ792" t="s">
        <v>165</v>
      </c>
      <c r="AK792" t="s">
        <v>166</v>
      </c>
      <c r="AL792" t="s">
        <v>167</v>
      </c>
      <c r="AM792" t="s">
        <v>168</v>
      </c>
      <c r="AN792" t="s">
        <v>169</v>
      </c>
      <c r="AO792" t="s">
        <v>170</v>
      </c>
      <c r="AP792">
        <v>8.1330347293574494</v>
      </c>
      <c r="AQ792">
        <v>2.8901419100645129</v>
      </c>
      <c r="AR792">
        <v>2.2767938013254749</v>
      </c>
      <c r="AS792">
        <v>0.49568023973522002</v>
      </c>
      <c r="AT792">
        <v>0.77507892001262224</v>
      </c>
      <c r="AU792">
        <v>0.34009070710862499</v>
      </c>
      <c r="AV792">
        <v>2.1572661452483342</v>
      </c>
      <c r="AW792">
        <v>3.4175248728801222</v>
      </c>
      <c r="AX792">
        <v>0.19209565626922959</v>
      </c>
      <c r="AY792">
        <v>0</v>
      </c>
      <c r="AZ792">
        <v>0.27113697545543608</v>
      </c>
      <c r="BA792">
        <v>57.629522600895328</v>
      </c>
      <c r="BB792">
        <v>3.7901682526748441</v>
      </c>
      <c r="BC792">
        <v>0.9899382390703827</v>
      </c>
      <c r="BD792">
        <v>0.20059098185050389</v>
      </c>
      <c r="BE792">
        <v>1.00414131599843</v>
      </c>
      <c r="BF792">
        <v>4.0581576000516844</v>
      </c>
      <c r="BG792">
        <v>2.3114602064015668</v>
      </c>
      <c r="BH792">
        <v>0.173986055340346</v>
      </c>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row>
    <row r="793">
      <c r="A793" t="s">
        <v>405</v>
      </c>
      <c r="B793">
        <v>2014</v>
      </c>
      <c r="C793" t="s">
        <v>416</v>
      </c>
      <c r="D793">
        <v>136</v>
      </c>
      <c r="E793" t="s">
        <v>45</v>
      </c>
      <c r="F793" t="s">
        <v>43</v>
      </c>
      <c r="G793" t="s">
        <v>437</v>
      </c>
      <c r="H793">
        <v>16.751970407883029</v>
      </c>
      <c r="I793">
        <v>30.899952448125038</v>
      </c>
      <c r="J793">
        <v>51.180247411400757</v>
      </c>
      <c r="K793">
        <v>73.736664150399065</v>
      </c>
      <c r="L793">
        <v>65.60970055850521</v>
      </c>
      <c r="M793">
        <v>58.885656244272489</v>
      </c>
      <c r="N793">
        <v>69.538130787590234</v>
      </c>
      <c r="O793">
        <v>59.631224575695867</v>
      </c>
      <c r="P793">
        <v>41.456722753557742</v>
      </c>
      <c r="Q793">
        <v>25.477243701471679</v>
      </c>
      <c r="R793">
        <v>15.94151292848492</v>
      </c>
      <c r="S793">
        <v>26.311286042126369</v>
      </c>
      <c r="T793">
        <v>44.056200592231193</v>
      </c>
      <c r="U793">
        <v>64.125142586403186</v>
      </c>
      <c r="V793">
        <v>84.591628001171799</v>
      </c>
      <c r="W793" t="s">
        <v>152</v>
      </c>
      <c r="X793" t="s">
        <v>310</v>
      </c>
      <c r="Y793" t="s">
        <v>154</v>
      </c>
      <c r="Z793" t="s">
        <v>155</v>
      </c>
      <c r="AA793" t="s">
        <v>156</v>
      </c>
      <c r="AB793" t="s">
        <v>157</v>
      </c>
      <c r="AC793" t="s">
        <v>311</v>
      </c>
      <c r="AD793" t="s">
        <v>159</v>
      </c>
      <c r="AE793" t="s">
        <v>160</v>
      </c>
      <c r="AF793" t="s">
        <v>162</v>
      </c>
      <c r="AG793" t="s">
        <v>163</v>
      </c>
      <c r="AH793" t="s">
        <v>164</v>
      </c>
      <c r="AI793" t="s">
        <v>312</v>
      </c>
      <c r="AJ793" t="s">
        <v>165</v>
      </c>
      <c r="AK793" t="s">
        <v>166</v>
      </c>
      <c r="AL793" t="s">
        <v>167</v>
      </c>
      <c r="AM793" t="s">
        <v>168</v>
      </c>
      <c r="AN793" t="s">
        <v>169</v>
      </c>
      <c r="AO793" t="s">
        <v>170</v>
      </c>
      <c r="AP793">
        <v>57.848648383308479</v>
      </c>
      <c r="AQ793">
        <v>70.349823106498619</v>
      </c>
      <c r="AR793">
        <v>42.467858649108649</v>
      </c>
      <c r="AS793">
        <v>43.147560774555913</v>
      </c>
      <c r="AT793">
        <v>41.39630467613182</v>
      </c>
      <c r="AU793">
        <v>48.444760517452877</v>
      </c>
      <c r="AV793">
        <v>40.691625721081103</v>
      </c>
      <c r="AW793">
        <v>60.606842286935979</v>
      </c>
      <c r="AX793">
        <v>31.439908693251091</v>
      </c>
      <c r="AY793">
        <v>28.907558847129199</v>
      </c>
      <c r="AZ793">
        <v>39.235944956937203</v>
      </c>
      <c r="BA793">
        <v>37.554224755240362</v>
      </c>
      <c r="BB793">
        <v>62.605864458257777</v>
      </c>
      <c r="BC793">
        <v>28.596839988164842</v>
      </c>
      <c r="BD793">
        <v>54.137982131896102</v>
      </c>
      <c r="BE793">
        <v>41.767620058557902</v>
      </c>
      <c r="BF793">
        <v>42.005615168717704</v>
      </c>
      <c r="BG793">
        <v>45.11066128271208</v>
      </c>
      <c r="BH793">
        <v>57.895952027747512</v>
      </c>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row>
    <row r="794">
      <c r="A794" t="s">
        <v>405</v>
      </c>
      <c r="B794">
        <v>2014</v>
      </c>
      <c r="C794" t="s">
        <v>416</v>
      </c>
      <c r="D794">
        <v>137</v>
      </c>
      <c r="E794" t="s">
        <v>45</v>
      </c>
      <c r="F794" t="s">
        <v>42</v>
      </c>
      <c r="G794" t="s">
        <v>438</v>
      </c>
      <c r="H794">
        <v>1.618351929494773</v>
      </c>
      <c r="I794">
        <v>2.0397374986408159</v>
      </c>
      <c r="J794">
        <v>2.6129301826043712</v>
      </c>
      <c r="K794">
        <v>2.2225847970038379</v>
      </c>
      <c r="L794">
        <v>0.79469345618665355</v>
      </c>
      <c r="M794">
        <v>1.358206985116851</v>
      </c>
      <c r="N794">
        <v>0.99909565236476794</v>
      </c>
      <c r="O794">
        <v>0.1933858930664456</v>
      </c>
      <c r="P794">
        <v>0.74537742130204643</v>
      </c>
      <c r="Q794">
        <v>0.43055513270322321</v>
      </c>
      <c r="R794">
        <v>1.4848707171366879</v>
      </c>
      <c r="S794">
        <v>1.970773519287675</v>
      </c>
      <c r="T794">
        <v>2.8759080307691351</v>
      </c>
      <c r="U794">
        <v>2.2538759194691509</v>
      </c>
      <c r="V794">
        <v>1.745918509499423</v>
      </c>
      <c r="W794" t="s">
        <v>152</v>
      </c>
      <c r="X794" t="s">
        <v>310</v>
      </c>
      <c r="Y794" t="s">
        <v>154</v>
      </c>
      <c r="Z794" t="s">
        <v>155</v>
      </c>
      <c r="AA794" t="s">
        <v>156</v>
      </c>
      <c r="AB794" t="s">
        <v>157</v>
      </c>
      <c r="AC794" t="s">
        <v>311</v>
      </c>
      <c r="AD794" t="s">
        <v>159</v>
      </c>
      <c r="AE794" t="s">
        <v>160</v>
      </c>
      <c r="AF794" t="s">
        <v>162</v>
      </c>
      <c r="AG794" t="s">
        <v>163</v>
      </c>
      <c r="AH794" t="s">
        <v>164</v>
      </c>
      <c r="AI794" t="s">
        <v>312</v>
      </c>
      <c r="AJ794" t="s">
        <v>165</v>
      </c>
      <c r="AK794" t="s">
        <v>166</v>
      </c>
      <c r="AL794" t="s">
        <v>167</v>
      </c>
      <c r="AM794" t="s">
        <v>168</v>
      </c>
      <c r="AN794" t="s">
        <v>169</v>
      </c>
      <c r="AO794" t="s">
        <v>170</v>
      </c>
      <c r="AP794">
        <v>0.94167949592002564</v>
      </c>
      <c r="AQ794">
        <v>0.36594941985136259</v>
      </c>
      <c r="AR794">
        <v>2.1704111341627801</v>
      </c>
      <c r="AS794">
        <v>0.9320854479730486</v>
      </c>
      <c r="AT794">
        <v>0.93674871563315454</v>
      </c>
      <c r="AU794">
        <v>5.0300051329917634</v>
      </c>
      <c r="AV794">
        <v>2.699816313401258</v>
      </c>
      <c r="AW794">
        <v>0.63317632238232779</v>
      </c>
      <c r="AX794">
        <v>0.93539847009511623</v>
      </c>
      <c r="AY794">
        <v>5.0595277137590804</v>
      </c>
      <c r="AZ794">
        <v>0.77334007801107252</v>
      </c>
      <c r="BA794">
        <v>0.2152633307388947</v>
      </c>
      <c r="BB794">
        <v>2.385213219787655</v>
      </c>
      <c r="BC794">
        <v>0.78533681788053245</v>
      </c>
      <c r="BD794">
        <v>3.369278708419793</v>
      </c>
      <c r="BE794">
        <v>1.3145024569004959</v>
      </c>
      <c r="BF794">
        <v>0.75107989947119325</v>
      </c>
      <c r="BG794">
        <v>11.276207161732779</v>
      </c>
      <c r="BH794">
        <v>0.1203409118563623</v>
      </c>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row>
    <row r="795">
      <c r="A795" t="s">
        <v>405</v>
      </c>
      <c r="B795">
        <v>2014</v>
      </c>
      <c r="C795" t="s">
        <v>416</v>
      </c>
      <c r="D795">
        <v>138</v>
      </c>
      <c r="E795" t="s">
        <v>45</v>
      </c>
      <c r="F795" t="s">
        <v>41</v>
      </c>
      <c r="G795" t="s">
        <v>214</v>
      </c>
      <c r="H795">
        <v>1.111353133090268</v>
      </c>
      <c r="I795">
        <v>0.93331332216367391</v>
      </c>
      <c r="J795">
        <v>0.93815544470607737</v>
      </c>
      <c r="K795">
        <v>0.58815021429341774</v>
      </c>
      <c r="L795">
        <v>0.61313248964343259</v>
      </c>
      <c r="M795">
        <v>2.1882480021060551</v>
      </c>
      <c r="N795">
        <v>2.5669478904106038</v>
      </c>
      <c r="O795">
        <v>1.1175652644909071</v>
      </c>
      <c r="P795">
        <v>0</v>
      </c>
      <c r="Q795">
        <v>0.088915742783226795</v>
      </c>
      <c r="R795">
        <v>1.154006877273287</v>
      </c>
      <c r="S795">
        <v>1.01372598851563</v>
      </c>
      <c r="T795">
        <v>0.51233552173444674</v>
      </c>
      <c r="U795">
        <v>0.77919867462630221</v>
      </c>
      <c r="V795">
        <v>0.39132763283562988</v>
      </c>
      <c r="W795" t="s">
        <v>152</v>
      </c>
      <c r="X795" t="s">
        <v>310</v>
      </c>
      <c r="Y795" t="s">
        <v>154</v>
      </c>
      <c r="Z795" t="s">
        <v>155</v>
      </c>
      <c r="AA795" t="s">
        <v>156</v>
      </c>
      <c r="AB795" t="s">
        <v>157</v>
      </c>
      <c r="AC795" t="s">
        <v>311</v>
      </c>
      <c r="AD795" t="s">
        <v>159</v>
      </c>
      <c r="AE795" t="s">
        <v>160</v>
      </c>
      <c r="AF795" t="s">
        <v>162</v>
      </c>
      <c r="AG795" t="s">
        <v>163</v>
      </c>
      <c r="AH795" t="s">
        <v>164</v>
      </c>
      <c r="AI795" t="s">
        <v>312</v>
      </c>
      <c r="AJ795" t="s">
        <v>165</v>
      </c>
      <c r="AK795" t="s">
        <v>166</v>
      </c>
      <c r="AL795" t="s">
        <v>167</v>
      </c>
      <c r="AM795" t="s">
        <v>168</v>
      </c>
      <c r="AN795" t="s">
        <v>169</v>
      </c>
      <c r="AO795" t="s">
        <v>170</v>
      </c>
      <c r="AP795">
        <v>0</v>
      </c>
      <c r="AQ795">
        <v>0.26998817210330711</v>
      </c>
      <c r="AR795">
        <v>0.36589575515550538</v>
      </c>
      <c r="AS795">
        <v>0.21687790189154121</v>
      </c>
      <c r="AT795">
        <v>0.053153526107555298</v>
      </c>
      <c r="AU795">
        <v>0.010545107277534599</v>
      </c>
      <c r="AV795">
        <v>1.7461786758538229</v>
      </c>
      <c r="AW795">
        <v>0.16584924651127281</v>
      </c>
      <c r="AX795">
        <v>0.5041968391192333</v>
      </c>
      <c r="AY795">
        <v>0.1033724582180796</v>
      </c>
      <c r="AZ795">
        <v>0</v>
      </c>
      <c r="BA795">
        <v>0.3546822334434398</v>
      </c>
      <c r="BB795">
        <v>8.9297538816516777</v>
      </c>
      <c r="BC795">
        <v>0.42723121904490208</v>
      </c>
      <c r="BD795">
        <v>1.076058411893821</v>
      </c>
      <c r="BE795">
        <v>2.856234402194775</v>
      </c>
      <c r="BF795">
        <v>1.064452381371511</v>
      </c>
      <c r="BG795">
        <v>2.962619127613539</v>
      </c>
      <c r="BH795">
        <v>0.73860294205407273</v>
      </c>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row>
    <row r="796">
      <c r="A796" t="s">
        <v>405</v>
      </c>
      <c r="B796">
        <v>2014</v>
      </c>
      <c r="C796" t="s">
        <v>416</v>
      </c>
      <c r="D796">
        <v>139</v>
      </c>
      <c r="E796" t="s">
        <v>45</v>
      </c>
      <c r="F796" t="s">
        <v>19</v>
      </c>
      <c r="G796" t="s">
        <v>214</v>
      </c>
      <c r="H796">
        <v>80.418774567663775</v>
      </c>
      <c r="I796">
        <v>65.151539172902318</v>
      </c>
      <c r="J796">
        <v>44.015317271049739</v>
      </c>
      <c r="K796">
        <v>19.99682536847822</v>
      </c>
      <c r="L796">
        <v>2.4986057942760782</v>
      </c>
      <c r="M796">
        <v>27.154557073000991</v>
      </c>
      <c r="N796">
        <v>3.7261059248100601</v>
      </c>
      <c r="O796">
        <v>0.30729592954212809</v>
      </c>
      <c r="P796">
        <v>0.040268181591153397</v>
      </c>
      <c r="Q796">
        <v>0</v>
      </c>
      <c r="R796">
        <v>81.301415039026352</v>
      </c>
      <c r="S796">
        <v>69.876813105935568</v>
      </c>
      <c r="T796">
        <v>52.067913761220332</v>
      </c>
      <c r="U796">
        <v>31.88439205543407</v>
      </c>
      <c r="V796">
        <v>10.868126116242969</v>
      </c>
      <c r="W796" t="s">
        <v>152</v>
      </c>
      <c r="X796" t="s">
        <v>310</v>
      </c>
      <c r="Y796" t="s">
        <v>154</v>
      </c>
      <c r="Z796" t="s">
        <v>155</v>
      </c>
      <c r="AA796" t="s">
        <v>156</v>
      </c>
      <c r="AB796" t="s">
        <v>157</v>
      </c>
      <c r="AC796" t="s">
        <v>311</v>
      </c>
      <c r="AD796" t="s">
        <v>159</v>
      </c>
      <c r="AE796" t="s">
        <v>160</v>
      </c>
      <c r="AF796" t="s">
        <v>162</v>
      </c>
      <c r="AG796" t="s">
        <v>163</v>
      </c>
      <c r="AH796" t="s">
        <v>164</v>
      </c>
      <c r="AI796" t="s">
        <v>312</v>
      </c>
      <c r="AJ796" t="s">
        <v>165</v>
      </c>
      <c r="AK796" t="s">
        <v>166</v>
      </c>
      <c r="AL796" t="s">
        <v>167</v>
      </c>
      <c r="AM796" t="s">
        <v>168</v>
      </c>
      <c r="AN796" t="s">
        <v>169</v>
      </c>
      <c r="AO796" t="s">
        <v>170</v>
      </c>
      <c r="AP796">
        <v>33.076637391414103</v>
      </c>
      <c r="AQ796">
        <v>26.124097391482231</v>
      </c>
      <c r="AR796">
        <v>52.719040660247693</v>
      </c>
      <c r="AS796">
        <v>55.207795635844228</v>
      </c>
      <c r="AT796">
        <v>56.838714162114783</v>
      </c>
      <c r="AU796">
        <v>46.17459853516948</v>
      </c>
      <c r="AV796">
        <v>52.705113144415407</v>
      </c>
      <c r="AW796">
        <v>35.176607271290187</v>
      </c>
      <c r="AX796">
        <v>66.928400341265345</v>
      </c>
      <c r="AY796">
        <v>65.929540980893776</v>
      </c>
      <c r="AZ796">
        <v>59.719577989596232</v>
      </c>
      <c r="BA796">
        <v>4.2463070796818183</v>
      </c>
      <c r="BB796">
        <v>22.28900018762814</v>
      </c>
      <c r="BC796">
        <v>69.200653735839438</v>
      </c>
      <c r="BD796">
        <v>41.216089765940183</v>
      </c>
      <c r="BE796">
        <v>53.057501766348317</v>
      </c>
      <c r="BF796">
        <v>52.120694950388113</v>
      </c>
      <c r="BG796">
        <v>38.339052221540143</v>
      </c>
      <c r="BH796">
        <v>41.071118063001592</v>
      </c>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row>
    <row r="797">
      <c r="A797" t="s">
        <v>405</v>
      </c>
      <c r="B797">
        <v>2014</v>
      </c>
      <c r="C797" t="s">
        <v>416</v>
      </c>
      <c r="D797">
        <v>140</v>
      </c>
      <c r="E797" t="s">
        <v>62</v>
      </c>
      <c r="F797" t="s">
        <v>194</v>
      </c>
      <c r="G797" t="s">
        <v>439</v>
      </c>
      <c r="H797">
        <v>0.099566750043897603</v>
      </c>
      <c r="I797">
        <v>0.97560567394078312</v>
      </c>
      <c r="J797">
        <v>1.253430161950535</v>
      </c>
      <c r="K797">
        <v>3.455775469825614</v>
      </c>
      <c r="L797">
        <v>30.48789402278485</v>
      </c>
      <c r="M797">
        <v>10.41756541279538</v>
      </c>
      <c r="N797">
        <v>23.16971974482431</v>
      </c>
      <c r="O797">
        <v>38.782956455494158</v>
      </c>
      <c r="P797">
        <v>57.757631643549132</v>
      </c>
      <c r="Q797">
        <v>74.003285423041874</v>
      </c>
      <c r="R797">
        <v>0.1182181043101975</v>
      </c>
      <c r="S797">
        <v>0.8275505985292636</v>
      </c>
      <c r="T797">
        <v>0.48764209404493158</v>
      </c>
      <c r="U797">
        <v>0.9573907640674425</v>
      </c>
      <c r="V797">
        <v>2.402999740250265</v>
      </c>
      <c r="W797" t="s">
        <v>152</v>
      </c>
      <c r="X797" t="s">
        <v>310</v>
      </c>
      <c r="Y797" t="s">
        <v>154</v>
      </c>
      <c r="Z797" t="s">
        <v>155</v>
      </c>
      <c r="AA797" t="s">
        <v>156</v>
      </c>
      <c r="AB797" t="s">
        <v>157</v>
      </c>
      <c r="AC797" t="s">
        <v>311</v>
      </c>
      <c r="AD797" t="s">
        <v>159</v>
      </c>
      <c r="AE797" t="s">
        <v>160</v>
      </c>
      <c r="AF797" t="s">
        <v>162</v>
      </c>
      <c r="AG797" t="s">
        <v>163</v>
      </c>
      <c r="AH797" t="s">
        <v>164</v>
      </c>
      <c r="AI797" t="s">
        <v>312</v>
      </c>
      <c r="AJ797" t="s">
        <v>165</v>
      </c>
      <c r="AK797" t="s">
        <v>166</v>
      </c>
      <c r="AL797" t="s">
        <v>167</v>
      </c>
      <c r="AM797" t="s">
        <v>168</v>
      </c>
      <c r="AN797" t="s">
        <v>169</v>
      </c>
      <c r="AO797" t="s">
        <v>170</v>
      </c>
      <c r="AP797">
        <v>8.1330347293574494</v>
      </c>
      <c r="AQ797">
        <v>2.8901419100645129</v>
      </c>
      <c r="AR797">
        <v>2.2767938013254749</v>
      </c>
      <c r="AS797">
        <v>0.49568023973522002</v>
      </c>
      <c r="AT797">
        <v>0.77549112088802519</v>
      </c>
      <c r="AU797">
        <v>0.34009070710862499</v>
      </c>
      <c r="AV797">
        <v>2.1572661452483342</v>
      </c>
      <c r="AW797">
        <v>3.4175248728801222</v>
      </c>
      <c r="AX797">
        <v>0.19254328570047841</v>
      </c>
      <c r="AY797">
        <v>0</v>
      </c>
      <c r="AZ797">
        <v>0.27113697545543608</v>
      </c>
      <c r="BA797">
        <v>57.629522600895328</v>
      </c>
      <c r="BB797">
        <v>3.7901682526748441</v>
      </c>
      <c r="BC797">
        <v>0.9899382390703827</v>
      </c>
      <c r="BD797">
        <v>0.20059098185050389</v>
      </c>
      <c r="BE797">
        <v>1.00414131599843</v>
      </c>
      <c r="BF797">
        <v>4.0581576000516844</v>
      </c>
      <c r="BG797">
        <v>2.3114602064015668</v>
      </c>
      <c r="BH797">
        <v>0.173986055340346</v>
      </c>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row>
    <row r="798">
      <c r="A798" t="s">
        <v>405</v>
      </c>
      <c r="B798">
        <v>2014</v>
      </c>
      <c r="C798" t="s">
        <v>416</v>
      </c>
      <c r="D798">
        <v>141</v>
      </c>
      <c r="E798" t="s">
        <v>62</v>
      </c>
      <c r="F798" t="s">
        <v>195</v>
      </c>
      <c r="G798" t="s">
        <v>440</v>
      </c>
      <c r="H798">
        <v>16.75479547198303</v>
      </c>
      <c r="I798">
        <v>30.904644369672631</v>
      </c>
      <c r="J798">
        <v>51.183533455306353</v>
      </c>
      <c r="K798">
        <v>73.736664150399065</v>
      </c>
      <c r="L798">
        <v>65.618366313905753</v>
      </c>
      <c r="M798">
        <v>58.909597210368702</v>
      </c>
      <c r="N798">
        <v>69.538130787590234</v>
      </c>
      <c r="O798">
        <v>59.681126563804597</v>
      </c>
      <c r="P798">
        <v>41.456722753557742</v>
      </c>
      <c r="Q798">
        <v>25.477243701471679</v>
      </c>
      <c r="R798">
        <v>15.94470491908843</v>
      </c>
      <c r="S798">
        <v>26.31603231804133</v>
      </c>
      <c r="T798">
        <v>44.056200592231193</v>
      </c>
      <c r="U798">
        <v>64.125142586403186</v>
      </c>
      <c r="V798">
        <v>84.591628001171799</v>
      </c>
      <c r="W798" t="s">
        <v>152</v>
      </c>
      <c r="X798" t="s">
        <v>310</v>
      </c>
      <c r="Y798" t="s">
        <v>154</v>
      </c>
      <c r="Z798" t="s">
        <v>155</v>
      </c>
      <c r="AA798" t="s">
        <v>156</v>
      </c>
      <c r="AB798" t="s">
        <v>157</v>
      </c>
      <c r="AC798" t="s">
        <v>311</v>
      </c>
      <c r="AD798" t="s">
        <v>159</v>
      </c>
      <c r="AE798" t="s">
        <v>160</v>
      </c>
      <c r="AF798" t="s">
        <v>162</v>
      </c>
      <c r="AG798" t="s">
        <v>163</v>
      </c>
      <c r="AH798" t="s">
        <v>164</v>
      </c>
      <c r="AI798" t="s">
        <v>312</v>
      </c>
      <c r="AJ798" t="s">
        <v>165</v>
      </c>
      <c r="AK798" t="s">
        <v>166</v>
      </c>
      <c r="AL798" t="s">
        <v>167</v>
      </c>
      <c r="AM798" t="s">
        <v>168</v>
      </c>
      <c r="AN798" t="s">
        <v>169</v>
      </c>
      <c r="AO798" t="s">
        <v>170</v>
      </c>
      <c r="AP798">
        <v>57.848648383308479</v>
      </c>
      <c r="AQ798">
        <v>70.349823106498619</v>
      </c>
      <c r="AR798">
        <v>42.467858649108649</v>
      </c>
      <c r="AS798">
        <v>43.147560774555913</v>
      </c>
      <c r="AT798">
        <v>41.418319973652324</v>
      </c>
      <c r="AU798">
        <v>48.444760517452877</v>
      </c>
      <c r="AV798">
        <v>40.691625721081103</v>
      </c>
      <c r="AW798">
        <v>60.606842286935979</v>
      </c>
      <c r="AX798">
        <v>31.51317129960151</v>
      </c>
      <c r="AY798">
        <v>28.907558847129199</v>
      </c>
      <c r="AZ798">
        <v>39.235944956937203</v>
      </c>
      <c r="BA798">
        <v>37.554224755240362</v>
      </c>
      <c r="BB798">
        <v>62.605864458257777</v>
      </c>
      <c r="BC798">
        <v>28.596839988164842</v>
      </c>
      <c r="BD798">
        <v>54.137982131896102</v>
      </c>
      <c r="BE798">
        <v>41.767620058557902</v>
      </c>
      <c r="BF798">
        <v>42.005615168717704</v>
      </c>
      <c r="BG798">
        <v>45.11066128271208</v>
      </c>
      <c r="BH798">
        <v>57.895952027747512</v>
      </c>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row>
    <row r="799">
      <c r="A799" t="s">
        <v>405</v>
      </c>
      <c r="B799">
        <v>2014</v>
      </c>
      <c r="C799" t="s">
        <v>416</v>
      </c>
      <c r="D799">
        <v>142</v>
      </c>
      <c r="E799" t="s">
        <v>62</v>
      </c>
      <c r="F799" t="s">
        <v>196</v>
      </c>
      <c r="G799" t="s">
        <v>441</v>
      </c>
      <c r="H799">
        <v>0.60390118929535219</v>
      </c>
      <c r="I799">
        <v>1.2833883024693189</v>
      </c>
      <c r="J799">
        <v>1.324113243662298</v>
      </c>
      <c r="K799">
        <v>0.99585872708260348</v>
      </c>
      <c r="L799">
        <v>0.6690632495082518</v>
      </c>
      <c r="M799">
        <v>0.79447317109491433</v>
      </c>
      <c r="N799">
        <v>0.57177606462346431</v>
      </c>
      <c r="O799">
        <v>0.19354772674678439</v>
      </c>
      <c r="P799">
        <v>0.58150039602688053</v>
      </c>
      <c r="Q799">
        <v>0.43055513270322321</v>
      </c>
      <c r="R799">
        <v>0.52753265724872356</v>
      </c>
      <c r="S799">
        <v>1.0223413316442811</v>
      </c>
      <c r="T799">
        <v>1.509048899628556</v>
      </c>
      <c r="U799">
        <v>1.130141239376417</v>
      </c>
      <c r="V799">
        <v>1.119389158503906</v>
      </c>
      <c r="W799" t="s">
        <v>152</v>
      </c>
      <c r="X799" t="s">
        <v>310</v>
      </c>
      <c r="Y799" t="s">
        <v>154</v>
      </c>
      <c r="Z799" t="s">
        <v>155</v>
      </c>
      <c r="AA799" t="s">
        <v>156</v>
      </c>
      <c r="AB799" t="s">
        <v>157</v>
      </c>
      <c r="AC799" t="s">
        <v>311</v>
      </c>
      <c r="AD799" t="s">
        <v>159</v>
      </c>
      <c r="AE799" t="s">
        <v>160</v>
      </c>
      <c r="AF799" t="s">
        <v>162</v>
      </c>
      <c r="AG799" t="s">
        <v>163</v>
      </c>
      <c r="AH799" t="s">
        <v>164</v>
      </c>
      <c r="AI799" t="s">
        <v>312</v>
      </c>
      <c r="AJ799" t="s">
        <v>165</v>
      </c>
      <c r="AK799" t="s">
        <v>166</v>
      </c>
      <c r="AL799" t="s">
        <v>167</v>
      </c>
      <c r="AM799" t="s">
        <v>168</v>
      </c>
      <c r="AN799" t="s">
        <v>169</v>
      </c>
      <c r="AO799" t="s">
        <v>170</v>
      </c>
      <c r="AP799">
        <v>0</v>
      </c>
      <c r="AQ799">
        <v>0.23564852822933949</v>
      </c>
      <c r="AR799">
        <v>0.25045847409494659</v>
      </c>
      <c r="AS799">
        <v>0.85862315327412397</v>
      </c>
      <c r="AT799">
        <v>0.21103404961946631</v>
      </c>
      <c r="AU799">
        <v>0.22003239870316191</v>
      </c>
      <c r="AV799">
        <v>0.29192088858958271</v>
      </c>
      <c r="AW799">
        <v>0.41607306348376188</v>
      </c>
      <c r="AX799">
        <v>0.46859074089515201</v>
      </c>
      <c r="AY799">
        <v>4.1237578904679557</v>
      </c>
      <c r="AZ799">
        <v>0.15025708407755309</v>
      </c>
      <c r="BA799">
        <v>0.1424485856753448</v>
      </c>
      <c r="BB799">
        <v>0.76519021542150323</v>
      </c>
      <c r="BC799">
        <v>0.1292329031595274</v>
      </c>
      <c r="BD799">
        <v>2.9450129655408901</v>
      </c>
      <c r="BE799">
        <v>1.3145024569004959</v>
      </c>
      <c r="BF799">
        <v>0.75107989947119325</v>
      </c>
      <c r="BG799">
        <v>10.38299044093325</v>
      </c>
      <c r="BH799">
        <v>0</v>
      </c>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row>
    <row r="800">
      <c r="A800" t="s">
        <v>405</v>
      </c>
      <c r="B800">
        <v>2014</v>
      </c>
      <c r="C800" t="s">
        <v>416</v>
      </c>
      <c r="D800">
        <v>143</v>
      </c>
      <c r="E800" t="s">
        <v>62</v>
      </c>
      <c r="F800" t="s">
        <v>197</v>
      </c>
      <c r="G800" t="s">
        <v>442</v>
      </c>
      <c r="H800">
        <v>0.052561330179307003</v>
      </c>
      <c r="I800">
        <v>0.035954721296623901</v>
      </c>
      <c r="J800">
        <v>0.32458093600988353</v>
      </c>
      <c r="K800">
        <v>0.40564854749480339</v>
      </c>
      <c r="L800">
        <v>0.43963478304700032</v>
      </c>
      <c r="M800">
        <v>1.5392624115731639</v>
      </c>
      <c r="N800">
        <v>2.1129151770100218</v>
      </c>
      <c r="O800">
        <v>0.79439410581990322</v>
      </c>
      <c r="P800">
        <v>0</v>
      </c>
      <c r="Q800">
        <v>0</v>
      </c>
      <c r="R800">
        <v>0.053759215271902201</v>
      </c>
      <c r="S800">
        <v>0.025489627396383201</v>
      </c>
      <c r="T800">
        <v>0.1006583926919262</v>
      </c>
      <c r="U800">
        <v>0.2475297234829717</v>
      </c>
      <c r="V800">
        <v>0.23296067620702279</v>
      </c>
      <c r="W800" t="s">
        <v>152</v>
      </c>
      <c r="X800" t="s">
        <v>310</v>
      </c>
      <c r="Y800" t="s">
        <v>154</v>
      </c>
      <c r="Z800" t="s">
        <v>155</v>
      </c>
      <c r="AA800" t="s">
        <v>156</v>
      </c>
      <c r="AB800" t="s">
        <v>157</v>
      </c>
      <c r="AC800" t="s">
        <v>311</v>
      </c>
      <c r="AD800" t="s">
        <v>159</v>
      </c>
      <c r="AE800" t="s">
        <v>160</v>
      </c>
      <c r="AF800" t="s">
        <v>162</v>
      </c>
      <c r="AG800" t="s">
        <v>163</v>
      </c>
      <c r="AH800" t="s">
        <v>164</v>
      </c>
      <c r="AI800" t="s">
        <v>312</v>
      </c>
      <c r="AJ800" t="s">
        <v>165</v>
      </c>
      <c r="AK800" t="s">
        <v>166</v>
      </c>
      <c r="AL800" t="s">
        <v>167</v>
      </c>
      <c r="AM800" t="s">
        <v>168</v>
      </c>
      <c r="AN800" t="s">
        <v>169</v>
      </c>
      <c r="AO800" t="s">
        <v>170</v>
      </c>
      <c r="AP800">
        <v>0</v>
      </c>
      <c r="AQ800">
        <v>0</v>
      </c>
      <c r="AR800">
        <v>0</v>
      </c>
      <c r="AS800">
        <v>0.21687790189154121</v>
      </c>
      <c r="AT800">
        <v>0</v>
      </c>
      <c r="AU800">
        <v>0.010545107277534599</v>
      </c>
      <c r="AV800">
        <v>0</v>
      </c>
      <c r="AW800">
        <v>0.16584924651127281</v>
      </c>
      <c r="AX800">
        <v>0</v>
      </c>
      <c r="AY800">
        <v>0.1033724582180796</v>
      </c>
      <c r="AZ800">
        <v>0</v>
      </c>
      <c r="BA800">
        <v>0.3546822334434398</v>
      </c>
      <c r="BB800">
        <v>6.1998976881987158</v>
      </c>
      <c r="BC800">
        <v>0.20388478344957231</v>
      </c>
      <c r="BD800">
        <v>0.21282366781855</v>
      </c>
      <c r="BE800">
        <v>0</v>
      </c>
      <c r="BF800">
        <v>0.13357234043176311</v>
      </c>
      <c r="BG800">
        <v>0.81214540106763855</v>
      </c>
      <c r="BH800">
        <v>0</v>
      </c>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row>
    <row r="801">
      <c r="A801" t="s">
        <v>405</v>
      </c>
      <c r="B801">
        <v>2014</v>
      </c>
      <c r="C801" t="s">
        <v>416</v>
      </c>
      <c r="D801">
        <v>144</v>
      </c>
      <c r="E801" t="s">
        <v>62</v>
      </c>
      <c r="F801" t="s">
        <v>198</v>
      </c>
      <c r="G801" t="s">
        <v>443</v>
      </c>
      <c r="H801">
        <v>0</v>
      </c>
      <c r="I801">
        <v>0.0106322510672809</v>
      </c>
      <c r="J801">
        <v>0</v>
      </c>
      <c r="K801">
        <v>0.0718562054456163</v>
      </c>
      <c r="L801">
        <v>0.086411645667424902</v>
      </c>
      <c r="M801">
        <v>0.036892262923050798</v>
      </c>
      <c r="N801">
        <v>0.33365930126776849</v>
      </c>
      <c r="O801">
        <v>0</v>
      </c>
      <c r="P801">
        <v>0.16387702527516579</v>
      </c>
      <c r="Q801">
        <v>0</v>
      </c>
      <c r="R801">
        <v>0</v>
      </c>
      <c r="S801">
        <v>0.0126311588849968</v>
      </c>
      <c r="T801">
        <v>0</v>
      </c>
      <c r="U801">
        <v>0.019267859563480701</v>
      </c>
      <c r="V801">
        <v>0.068371374347222499</v>
      </c>
      <c r="W801" t="s">
        <v>152</v>
      </c>
      <c r="X801" t="s">
        <v>310</v>
      </c>
      <c r="Y801" t="s">
        <v>154</v>
      </c>
      <c r="Z801" t="s">
        <v>155</v>
      </c>
      <c r="AA801" t="s">
        <v>156</v>
      </c>
      <c r="AB801" t="s">
        <v>157</v>
      </c>
      <c r="AC801" t="s">
        <v>311</v>
      </c>
      <c r="AD801" t="s">
        <v>159</v>
      </c>
      <c r="AE801" t="s">
        <v>160</v>
      </c>
      <c r="AF801" t="s">
        <v>162</v>
      </c>
      <c r="AG801" t="s">
        <v>163</v>
      </c>
      <c r="AH801" t="s">
        <v>164</v>
      </c>
      <c r="AI801" t="s">
        <v>312</v>
      </c>
      <c r="AJ801" t="s">
        <v>165</v>
      </c>
      <c r="AK801" t="s">
        <v>166</v>
      </c>
      <c r="AL801" t="s">
        <v>167</v>
      </c>
      <c r="AM801" t="s">
        <v>168</v>
      </c>
      <c r="AN801" t="s">
        <v>169</v>
      </c>
      <c r="AO801" t="s">
        <v>170</v>
      </c>
      <c r="AP801">
        <v>0</v>
      </c>
      <c r="AQ801">
        <v>0</v>
      </c>
      <c r="AR801">
        <v>0</v>
      </c>
      <c r="AS801">
        <v>0.052299753106246398</v>
      </c>
      <c r="AT801">
        <v>0</v>
      </c>
      <c r="AU801">
        <v>0</v>
      </c>
      <c r="AV801">
        <v>0</v>
      </c>
      <c r="AW801">
        <v>0</v>
      </c>
      <c r="AX801">
        <v>0</v>
      </c>
      <c r="AY801">
        <v>0</v>
      </c>
      <c r="AZ801">
        <v>0</v>
      </c>
      <c r="BA801">
        <v>0.055270772971736</v>
      </c>
      <c r="BB801">
        <v>1.2135857074082199</v>
      </c>
      <c r="BC801">
        <v>0</v>
      </c>
      <c r="BD801">
        <v>0</v>
      </c>
      <c r="BE801">
        <v>0</v>
      </c>
      <c r="BF801">
        <v>0</v>
      </c>
      <c r="BG801">
        <v>0</v>
      </c>
      <c r="BH801">
        <v>0</v>
      </c>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row>
    <row r="802">
      <c r="A802" t="s">
        <v>405</v>
      </c>
      <c r="B802">
        <v>2014</v>
      </c>
      <c r="C802" t="s">
        <v>416</v>
      </c>
      <c r="D802">
        <v>145</v>
      </c>
      <c r="E802" t="s">
        <v>62</v>
      </c>
      <c r="F802" t="s">
        <v>199</v>
      </c>
      <c r="G802" t="s">
        <v>444</v>
      </c>
      <c r="H802">
        <v>0.1032712546619252</v>
      </c>
      <c r="I802">
        <v>0.033868993410739297</v>
      </c>
      <c r="J802">
        <v>0</v>
      </c>
      <c r="K802">
        <v>0.1055507223735165</v>
      </c>
      <c r="L802">
        <v>0</v>
      </c>
      <c r="M802">
        <v>0</v>
      </c>
      <c r="N802">
        <v>0</v>
      </c>
      <c r="O802">
        <v>0</v>
      </c>
      <c r="P802">
        <v>0</v>
      </c>
      <c r="Q802">
        <v>0</v>
      </c>
      <c r="R802">
        <v>0.0064110227969259997</v>
      </c>
      <c r="S802">
        <v>0.15646095902909049</v>
      </c>
      <c r="T802">
        <v>0</v>
      </c>
      <c r="U802">
        <v>0.12537528983919849</v>
      </c>
      <c r="V802">
        <v>0</v>
      </c>
      <c r="W802" t="s">
        <v>152</v>
      </c>
      <c r="X802" t="s">
        <v>310</v>
      </c>
      <c r="Y802" t="s">
        <v>154</v>
      </c>
      <c r="Z802" t="s">
        <v>155</v>
      </c>
      <c r="AA802" t="s">
        <v>156</v>
      </c>
      <c r="AB802" t="s">
        <v>157</v>
      </c>
      <c r="AC802" t="s">
        <v>311</v>
      </c>
      <c r="AD802" t="s">
        <v>159</v>
      </c>
      <c r="AE802" t="s">
        <v>160</v>
      </c>
      <c r="AF802" t="s">
        <v>162</v>
      </c>
      <c r="AG802" t="s">
        <v>163</v>
      </c>
      <c r="AH802" t="s">
        <v>164</v>
      </c>
      <c r="AI802" t="s">
        <v>312</v>
      </c>
      <c r="AJ802" t="s">
        <v>165</v>
      </c>
      <c r="AK802" t="s">
        <v>166</v>
      </c>
      <c r="AL802" t="s">
        <v>167</v>
      </c>
      <c r="AM802" t="s">
        <v>168</v>
      </c>
      <c r="AN802" t="s">
        <v>169</v>
      </c>
      <c r="AO802" t="s">
        <v>170</v>
      </c>
      <c r="AP802">
        <v>0.098642231227172805</v>
      </c>
      <c r="AQ802">
        <v>0</v>
      </c>
      <c r="AR802">
        <v>0.1502973443510186</v>
      </c>
      <c r="AS802">
        <v>0</v>
      </c>
      <c r="AT802">
        <v>0.1205908854968379</v>
      </c>
      <c r="AU802">
        <v>0</v>
      </c>
      <c r="AV802">
        <v>0.31525067343420993</v>
      </c>
      <c r="AW802">
        <v>0</v>
      </c>
      <c r="AX802">
        <v>0</v>
      </c>
      <c r="AY802">
        <v>0.1522452508390017</v>
      </c>
      <c r="AZ802">
        <v>0</v>
      </c>
      <c r="BA802">
        <v>0</v>
      </c>
      <c r="BB802">
        <v>0</v>
      </c>
      <c r="BC802">
        <v>0</v>
      </c>
      <c r="BD802">
        <v>0</v>
      </c>
      <c r="BE802">
        <v>0</v>
      </c>
      <c r="BF802">
        <v>0</v>
      </c>
      <c r="BG802">
        <v>0</v>
      </c>
      <c r="BH802">
        <v>0</v>
      </c>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row>
    <row r="803">
      <c r="A803" t="s">
        <v>405</v>
      </c>
      <c r="B803">
        <v>2014</v>
      </c>
      <c r="C803" t="s">
        <v>416</v>
      </c>
      <c r="D803">
        <v>146</v>
      </c>
      <c r="E803" t="s">
        <v>62</v>
      </c>
      <c r="F803" t="s">
        <v>200</v>
      </c>
      <c r="G803" t="s">
        <v>445</v>
      </c>
      <c r="H803">
        <v>0.55002863949296332</v>
      </c>
      <c r="I803">
        <v>0.32828950580664712</v>
      </c>
      <c r="J803">
        <v>0.91866446174135763</v>
      </c>
      <c r="K803">
        <v>0.94494007204597685</v>
      </c>
      <c r="L803">
        <v>0.039323524439419798</v>
      </c>
      <c r="M803">
        <v>0.41721832947328419</v>
      </c>
      <c r="N803">
        <v>0.055933148651363597</v>
      </c>
      <c r="O803">
        <v>0</v>
      </c>
      <c r="P803">
        <v>0</v>
      </c>
      <c r="Q803">
        <v>0</v>
      </c>
      <c r="R803">
        <v>0.52839435035921234</v>
      </c>
      <c r="S803">
        <v>0.36950091839233801</v>
      </c>
      <c r="T803">
        <v>1.0927188442375311</v>
      </c>
      <c r="U803">
        <v>0.66516159285738075</v>
      </c>
      <c r="V803">
        <v>0.55815797664829525</v>
      </c>
      <c r="W803" t="s">
        <v>152</v>
      </c>
      <c r="X803" t="s">
        <v>310</v>
      </c>
      <c r="Y803" t="s">
        <v>154</v>
      </c>
      <c r="Z803" t="s">
        <v>155</v>
      </c>
      <c r="AA803" t="s">
        <v>156</v>
      </c>
      <c r="AB803" t="s">
        <v>157</v>
      </c>
      <c r="AC803" t="s">
        <v>311</v>
      </c>
      <c r="AD803" t="s">
        <v>159</v>
      </c>
      <c r="AE803" t="s">
        <v>160</v>
      </c>
      <c r="AF803" t="s">
        <v>162</v>
      </c>
      <c r="AG803" t="s">
        <v>163</v>
      </c>
      <c r="AH803" t="s">
        <v>164</v>
      </c>
      <c r="AI803" t="s">
        <v>312</v>
      </c>
      <c r="AJ803" t="s">
        <v>165</v>
      </c>
      <c r="AK803" t="s">
        <v>166</v>
      </c>
      <c r="AL803" t="s">
        <v>167</v>
      </c>
      <c r="AM803" t="s">
        <v>168</v>
      </c>
      <c r="AN803" t="s">
        <v>169</v>
      </c>
      <c r="AO803" t="s">
        <v>170</v>
      </c>
      <c r="AP803">
        <v>0.84303726469285278</v>
      </c>
      <c r="AQ803">
        <v>0.13030089162202321</v>
      </c>
      <c r="AR803">
        <v>1.7696553157168149</v>
      </c>
      <c r="AS803">
        <v>0.021162541592678202</v>
      </c>
      <c r="AT803">
        <v>0.30229973790981818</v>
      </c>
      <c r="AU803">
        <v>1.98159318964182</v>
      </c>
      <c r="AV803">
        <v>0.96676973699128721</v>
      </c>
      <c r="AW803">
        <v>0.21710325889856591</v>
      </c>
      <c r="AX803">
        <v>0.27790551951066572</v>
      </c>
      <c r="AY803">
        <v>0.2813094655345692</v>
      </c>
      <c r="AZ803">
        <v>0.6230829939335194</v>
      </c>
      <c r="BA803">
        <v>0.017543972091813902</v>
      </c>
      <c r="BB803">
        <v>0.1219410945546083</v>
      </c>
      <c r="BC803">
        <v>0.48920123257427112</v>
      </c>
      <c r="BD803">
        <v>0.30148392206516422</v>
      </c>
      <c r="BE803">
        <v>0</v>
      </c>
      <c r="BF803">
        <v>0</v>
      </c>
      <c r="BG803">
        <v>0.89321672079953252</v>
      </c>
      <c r="BH803">
        <v>0.1203409118563623</v>
      </c>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row>
    <row r="804">
      <c r="A804" t="s">
        <v>405</v>
      </c>
      <c r="B804">
        <v>2014</v>
      </c>
      <c r="C804" t="s">
        <v>416</v>
      </c>
      <c r="D804">
        <v>147</v>
      </c>
      <c r="E804" t="s">
        <v>62</v>
      </c>
      <c r="F804" t="s">
        <v>201</v>
      </c>
      <c r="G804" t="s">
        <v>446</v>
      </c>
      <c r="H804">
        <v>0.29273755952708552</v>
      </c>
      <c r="I804">
        <v>0.0220064879923942</v>
      </c>
      <c r="J804">
        <v>0.29959985365797309</v>
      </c>
      <c r="K804">
        <v>0.031248947969908899</v>
      </c>
      <c r="L804">
        <v>0</v>
      </c>
      <c r="M804">
        <v>0</v>
      </c>
      <c r="N804">
        <v>0</v>
      </c>
      <c r="O804">
        <v>0</v>
      </c>
      <c r="P804">
        <v>0</v>
      </c>
      <c r="Q804">
        <v>0</v>
      </c>
      <c r="R804">
        <v>0.32208918251677288</v>
      </c>
      <c r="S804">
        <v>0.0318701334880582</v>
      </c>
      <c r="T804">
        <v>0.12852858391700231</v>
      </c>
      <c r="U804">
        <v>0.24699456145820639</v>
      </c>
      <c r="V804">
        <v>0.037109764570380198</v>
      </c>
      <c r="W804" t="s">
        <v>152</v>
      </c>
      <c r="X804" t="s">
        <v>310</v>
      </c>
      <c r="Y804" t="s">
        <v>154</v>
      </c>
      <c r="Z804" t="s">
        <v>155</v>
      </c>
      <c r="AA804" t="s">
        <v>156</v>
      </c>
      <c r="AB804" t="s">
        <v>157</v>
      </c>
      <c r="AC804" t="s">
        <v>311</v>
      </c>
      <c r="AD804" t="s">
        <v>159</v>
      </c>
      <c r="AE804" t="s">
        <v>160</v>
      </c>
      <c r="AF804" t="s">
        <v>162</v>
      </c>
      <c r="AG804" t="s">
        <v>163</v>
      </c>
      <c r="AH804" t="s">
        <v>164</v>
      </c>
      <c r="AI804" t="s">
        <v>312</v>
      </c>
      <c r="AJ804" t="s">
        <v>165</v>
      </c>
      <c r="AK804" t="s">
        <v>166</v>
      </c>
      <c r="AL804" t="s">
        <v>167</v>
      </c>
      <c r="AM804" t="s">
        <v>168</v>
      </c>
      <c r="AN804" t="s">
        <v>169</v>
      </c>
      <c r="AO804" t="s">
        <v>170</v>
      </c>
      <c r="AP804">
        <v>0</v>
      </c>
      <c r="AQ804">
        <v>0.26998817210330711</v>
      </c>
      <c r="AR804">
        <v>0.36589575515550538</v>
      </c>
      <c r="AS804">
        <v>0</v>
      </c>
      <c r="AT804">
        <v>0</v>
      </c>
      <c r="AU804">
        <v>0</v>
      </c>
      <c r="AV804">
        <v>0.14230045850233289</v>
      </c>
      <c r="AW804">
        <v>0</v>
      </c>
      <c r="AX804">
        <v>0</v>
      </c>
      <c r="AY804">
        <v>0</v>
      </c>
      <c r="AZ804">
        <v>0</v>
      </c>
      <c r="BA804">
        <v>0</v>
      </c>
      <c r="BB804">
        <v>0</v>
      </c>
      <c r="BC804">
        <v>0.058806883020346097</v>
      </c>
      <c r="BD804">
        <v>0</v>
      </c>
      <c r="BE804">
        <v>0</v>
      </c>
      <c r="BF804">
        <v>0.17162814504238411</v>
      </c>
      <c r="BG804">
        <v>0.20438723742017681</v>
      </c>
      <c r="BH804">
        <v>0.54620509332061362</v>
      </c>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row>
    <row r="805">
      <c r="A805" t="s">
        <v>405</v>
      </c>
      <c r="B805">
        <v>2014</v>
      </c>
      <c r="C805" t="s">
        <v>416</v>
      </c>
      <c r="D805">
        <v>148</v>
      </c>
      <c r="E805" t="s">
        <v>62</v>
      </c>
      <c r="F805" t="s">
        <v>319</v>
      </c>
      <c r="G805" t="s">
        <v>214</v>
      </c>
      <c r="H805">
        <v>80.432336446503442</v>
      </c>
      <c r="I805">
        <v>65.16143193603898</v>
      </c>
      <c r="J805">
        <v>44.018143288358893</v>
      </c>
      <c r="K805">
        <v>19.99682536847822</v>
      </c>
      <c r="L805">
        <v>2.498935811125282</v>
      </c>
      <c r="M805">
        <v>27.1655972204954</v>
      </c>
      <c r="N805">
        <v>3.7261059248100601</v>
      </c>
      <c r="O805">
        <v>0.30755308806823561</v>
      </c>
      <c r="P805">
        <v>0.040268181591153397</v>
      </c>
      <c r="Q805">
        <v>0</v>
      </c>
      <c r="R805">
        <v>81.317694130855372</v>
      </c>
      <c r="S805">
        <v>69.889418139172193</v>
      </c>
      <c r="T805">
        <v>52.067913761220332</v>
      </c>
      <c r="U805">
        <v>31.88439205543407</v>
      </c>
      <c r="V805">
        <v>10.868126116242969</v>
      </c>
      <c r="W805" t="s">
        <v>152</v>
      </c>
      <c r="X805" t="s">
        <v>310</v>
      </c>
      <c r="Y805" t="s">
        <v>154</v>
      </c>
      <c r="Z805" t="s">
        <v>155</v>
      </c>
      <c r="AA805" t="s">
        <v>156</v>
      </c>
      <c r="AB805" t="s">
        <v>157</v>
      </c>
      <c r="AC805" t="s">
        <v>311</v>
      </c>
      <c r="AD805" t="s">
        <v>159</v>
      </c>
      <c r="AE805" t="s">
        <v>160</v>
      </c>
      <c r="AF805" t="s">
        <v>162</v>
      </c>
      <c r="AG805" t="s">
        <v>163</v>
      </c>
      <c r="AH805" t="s">
        <v>164</v>
      </c>
      <c r="AI805" t="s">
        <v>312</v>
      </c>
      <c r="AJ805" t="s">
        <v>165</v>
      </c>
      <c r="AK805" t="s">
        <v>166</v>
      </c>
      <c r="AL805" t="s">
        <v>167</v>
      </c>
      <c r="AM805" t="s">
        <v>168</v>
      </c>
      <c r="AN805" t="s">
        <v>169</v>
      </c>
      <c r="AO805" t="s">
        <v>170</v>
      </c>
      <c r="AP805">
        <v>33.076637391414103</v>
      </c>
      <c r="AQ805">
        <v>26.124097391482231</v>
      </c>
      <c r="AR805">
        <v>52.719040660247693</v>
      </c>
      <c r="AS805">
        <v>55.207795635844228</v>
      </c>
      <c r="AT805">
        <v>56.868942010053182</v>
      </c>
      <c r="AU805">
        <v>46.17459853516948</v>
      </c>
      <c r="AV805">
        <v>52.705113144415407</v>
      </c>
      <c r="AW805">
        <v>35.176607271290187</v>
      </c>
      <c r="AX805">
        <v>67.084359733377624</v>
      </c>
      <c r="AY805">
        <v>65.929540980893776</v>
      </c>
      <c r="AZ805">
        <v>59.719577989596232</v>
      </c>
      <c r="BA805">
        <v>4.2463070796818183</v>
      </c>
      <c r="BB805">
        <v>22.28900018762814</v>
      </c>
      <c r="BC805">
        <v>69.200653735839438</v>
      </c>
      <c r="BD805">
        <v>41.216089765940183</v>
      </c>
      <c r="BE805">
        <v>53.057501766348317</v>
      </c>
      <c r="BF805">
        <v>52.120694950388113</v>
      </c>
      <c r="BG805">
        <v>38.339052221540143</v>
      </c>
      <c r="BH805">
        <v>41.071118063001592</v>
      </c>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row>
    <row r="806">
      <c r="A806" t="s">
        <v>405</v>
      </c>
      <c r="B806">
        <v>2014</v>
      </c>
      <c r="C806" t="s">
        <v>416</v>
      </c>
      <c r="D806">
        <v>149</v>
      </c>
      <c r="E806" t="s">
        <v>62</v>
      </c>
      <c r="F806" t="s">
        <v>203</v>
      </c>
      <c r="G806" t="s">
        <v>214</v>
      </c>
      <c r="H806">
        <v>0.36142376605488652</v>
      </c>
      <c r="I806">
        <v>0.3838681644321047</v>
      </c>
      <c r="J806">
        <v>0.37032024120609958</v>
      </c>
      <c r="K806">
        <v>0.1043790700561231</v>
      </c>
      <c r="L806">
        <v>0</v>
      </c>
      <c r="M806">
        <v>0.1101754237993773</v>
      </c>
      <c r="N806">
        <v>0.037727137822171401</v>
      </c>
      <c r="O806">
        <v>0</v>
      </c>
      <c r="P806">
        <v>0</v>
      </c>
      <c r="Q806">
        <v>0</v>
      </c>
      <c r="R806">
        <v>0.42283000439532392</v>
      </c>
      <c r="S806">
        <v>0.41019465790071019</v>
      </c>
      <c r="T806">
        <v>0.2741402869030477</v>
      </c>
      <c r="U806">
        <v>0.31392993783267392</v>
      </c>
      <c r="V806">
        <v>0</v>
      </c>
      <c r="W806" t="s">
        <v>152</v>
      </c>
      <c r="X806" t="s">
        <v>310</v>
      </c>
      <c r="Y806" t="s">
        <v>154</v>
      </c>
      <c r="Z806" t="s">
        <v>155</v>
      </c>
      <c r="AA806" t="s">
        <v>156</v>
      </c>
      <c r="AB806" t="s">
        <v>157</v>
      </c>
      <c r="AC806" t="s">
        <v>311</v>
      </c>
      <c r="AD806" t="s">
        <v>159</v>
      </c>
      <c r="AE806" t="s">
        <v>160</v>
      </c>
      <c r="AF806" t="s">
        <v>162</v>
      </c>
      <c r="AG806" t="s">
        <v>163</v>
      </c>
      <c r="AH806" t="s">
        <v>164</v>
      </c>
      <c r="AI806" t="s">
        <v>312</v>
      </c>
      <c r="AJ806" t="s">
        <v>165</v>
      </c>
      <c r="AK806" t="s">
        <v>166</v>
      </c>
      <c r="AL806" t="s">
        <v>167</v>
      </c>
      <c r="AM806" t="s">
        <v>168</v>
      </c>
      <c r="AN806" t="s">
        <v>169</v>
      </c>
      <c r="AO806" t="s">
        <v>170</v>
      </c>
      <c r="AP806">
        <v>0</v>
      </c>
      <c r="AQ806">
        <v>0</v>
      </c>
      <c r="AR806">
        <v>0</v>
      </c>
      <c r="AS806">
        <v>0</v>
      </c>
      <c r="AT806">
        <v>0.30332222238027412</v>
      </c>
      <c r="AU806">
        <v>2.828379544646781</v>
      </c>
      <c r="AV806">
        <v>1.1258750143861791</v>
      </c>
      <c r="AW806">
        <v>0</v>
      </c>
      <c r="AX806">
        <v>0.1910819148075284</v>
      </c>
      <c r="AY806">
        <v>0.50221510691755122</v>
      </c>
      <c r="AZ806">
        <v>0</v>
      </c>
      <c r="BA806">
        <v>0</v>
      </c>
      <c r="BB806">
        <v>0.2844962024033233</v>
      </c>
      <c r="BC806">
        <v>0.1669026821467339</v>
      </c>
      <c r="BD806">
        <v>0.1227818208137401</v>
      </c>
      <c r="BE806">
        <v>0</v>
      </c>
      <c r="BF806">
        <v>0</v>
      </c>
      <c r="BG806">
        <v>0</v>
      </c>
      <c r="BH806">
        <v>0</v>
      </c>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row>
    <row r="807">
      <c r="A807" t="s">
        <v>405</v>
      </c>
      <c r="B807">
        <v>2014</v>
      </c>
      <c r="C807" t="s">
        <v>416</v>
      </c>
      <c r="D807">
        <v>150</v>
      </c>
      <c r="E807" t="s">
        <v>62</v>
      </c>
      <c r="F807" t="s">
        <v>204</v>
      </c>
      <c r="G807" t="s">
        <v>214</v>
      </c>
      <c r="H807">
        <v>0.023083745197823701</v>
      </c>
      <c r="I807">
        <v>0.30940421666191481</v>
      </c>
      <c r="J807">
        <v>0.1115549470155234</v>
      </c>
      <c r="K807">
        <v>0.0087376278958400996</v>
      </c>
      <c r="L807">
        <v>0</v>
      </c>
      <c r="M807">
        <v>0</v>
      </c>
      <c r="N807">
        <v>0.055304045898352902</v>
      </c>
      <c r="O807">
        <v>0</v>
      </c>
      <c r="P807">
        <v>0</v>
      </c>
      <c r="Q807">
        <v>0</v>
      </c>
      <c r="R807">
        <v>0.027407910737903999</v>
      </c>
      <c r="S807">
        <v>0.29671887255161339</v>
      </c>
      <c r="T807">
        <v>0.15935392252118399</v>
      </c>
      <c r="U807">
        <v>0.043918045062824297</v>
      </c>
      <c r="V807">
        <v>0</v>
      </c>
      <c r="W807" t="s">
        <v>152</v>
      </c>
      <c r="X807" t="s">
        <v>310</v>
      </c>
      <c r="Y807" t="s">
        <v>154</v>
      </c>
      <c r="Z807" t="s">
        <v>155</v>
      </c>
      <c r="AA807" t="s">
        <v>156</v>
      </c>
      <c r="AB807" t="s">
        <v>157</v>
      </c>
      <c r="AC807" t="s">
        <v>311</v>
      </c>
      <c r="AD807" t="s">
        <v>159</v>
      </c>
      <c r="AE807" t="s">
        <v>160</v>
      </c>
      <c r="AF807" t="s">
        <v>162</v>
      </c>
      <c r="AG807" t="s">
        <v>163</v>
      </c>
      <c r="AH807" t="s">
        <v>164</v>
      </c>
      <c r="AI807" t="s">
        <v>312</v>
      </c>
      <c r="AJ807" t="s">
        <v>165</v>
      </c>
      <c r="AK807" t="s">
        <v>166</v>
      </c>
      <c r="AL807" t="s">
        <v>167</v>
      </c>
      <c r="AM807" t="s">
        <v>168</v>
      </c>
      <c r="AN807" t="s">
        <v>169</v>
      </c>
      <c r="AO807" t="s">
        <v>170</v>
      </c>
      <c r="AP807">
        <v>0</v>
      </c>
      <c r="AQ807">
        <v>0</v>
      </c>
      <c r="AR807">
        <v>0</v>
      </c>
      <c r="AS807">
        <v>0</v>
      </c>
      <c r="AT807">
        <v>0</v>
      </c>
      <c r="AU807">
        <v>0</v>
      </c>
      <c r="AV807">
        <v>1.6038782173514901</v>
      </c>
      <c r="AW807">
        <v>0</v>
      </c>
      <c r="AX807">
        <v>0</v>
      </c>
      <c r="AY807">
        <v>0</v>
      </c>
      <c r="AZ807">
        <v>0</v>
      </c>
      <c r="BA807">
        <v>0</v>
      </c>
      <c r="BB807">
        <v>0.079299655790605703</v>
      </c>
      <c r="BC807">
        <v>0</v>
      </c>
      <c r="BD807">
        <v>0</v>
      </c>
      <c r="BE807">
        <v>0</v>
      </c>
      <c r="BF807">
        <v>0</v>
      </c>
      <c r="BG807">
        <v>0.1726878961628468</v>
      </c>
      <c r="BH807">
        <v>0.19239784873345919</v>
      </c>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row>
    <row r="808">
      <c r="A808" t="s">
        <v>405</v>
      </c>
      <c r="B808">
        <v>2014</v>
      </c>
      <c r="C808" t="s">
        <v>416</v>
      </c>
      <c r="D808">
        <v>151</v>
      </c>
      <c r="E808" t="s">
        <v>62</v>
      </c>
      <c r="F808" t="s">
        <v>205</v>
      </c>
      <c r="G808" t="s">
        <v>214</v>
      </c>
      <c r="H808">
        <v>0.72629384706028621</v>
      </c>
      <c r="I808">
        <v>0.55090537721043886</v>
      </c>
      <c r="J808">
        <v>0.19605941109095271</v>
      </c>
      <c r="K808">
        <v>0.14251509093286541</v>
      </c>
      <c r="L808">
        <v>0.16037064952196639</v>
      </c>
      <c r="M808">
        <v>0.60921855747685161</v>
      </c>
      <c r="N808">
        <v>0.39872866750222852</v>
      </c>
      <c r="O808">
        <v>0.240422060066287</v>
      </c>
      <c r="P808">
        <v>0</v>
      </c>
      <c r="Q808">
        <v>0.088915742783226795</v>
      </c>
      <c r="R808">
        <v>0.73095850241915195</v>
      </c>
      <c r="S808">
        <v>0.64179128496957727</v>
      </c>
      <c r="T808">
        <v>0.1237946226043343</v>
      </c>
      <c r="U808">
        <v>0.2407563446223</v>
      </c>
      <c r="V808">
        <v>0.1212571920582269</v>
      </c>
      <c r="W808" t="s">
        <v>152</v>
      </c>
      <c r="X808" t="s">
        <v>310</v>
      </c>
      <c r="Y808" t="s">
        <v>154</v>
      </c>
      <c r="Z808" t="s">
        <v>155</v>
      </c>
      <c r="AA808" t="s">
        <v>156</v>
      </c>
      <c r="AB808" t="s">
        <v>157</v>
      </c>
      <c r="AC808" t="s">
        <v>311</v>
      </c>
      <c r="AD808" t="s">
        <v>159</v>
      </c>
      <c r="AE808" t="s">
        <v>160</v>
      </c>
      <c r="AF808" t="s">
        <v>162</v>
      </c>
      <c r="AG808" t="s">
        <v>163</v>
      </c>
      <c r="AH808" t="s">
        <v>164</v>
      </c>
      <c r="AI808" t="s">
        <v>312</v>
      </c>
      <c r="AJ808" t="s">
        <v>165</v>
      </c>
      <c r="AK808" t="s">
        <v>166</v>
      </c>
      <c r="AL808" t="s">
        <v>167</v>
      </c>
      <c r="AM808" t="s">
        <v>168</v>
      </c>
      <c r="AN808" t="s">
        <v>169</v>
      </c>
      <c r="AO808" t="s">
        <v>170</v>
      </c>
      <c r="AP808">
        <v>0</v>
      </c>
      <c r="AQ808">
        <v>0</v>
      </c>
      <c r="AR808">
        <v>0</v>
      </c>
      <c r="AS808">
        <v>0</v>
      </c>
      <c r="AT808">
        <v>0</v>
      </c>
      <c r="AU808">
        <v>0</v>
      </c>
      <c r="AV808">
        <v>0</v>
      </c>
      <c r="AW808">
        <v>0</v>
      </c>
      <c r="AX808">
        <v>0.27234750610707698</v>
      </c>
      <c r="AY808">
        <v>0</v>
      </c>
      <c r="AZ808">
        <v>0</v>
      </c>
      <c r="BA808">
        <v>0</v>
      </c>
      <c r="BB808">
        <v>2.6505565376623572</v>
      </c>
      <c r="BC808">
        <v>0.16453955257498379</v>
      </c>
      <c r="BD808">
        <v>0.86323474407527101</v>
      </c>
      <c r="BE808">
        <v>2.856234402194775</v>
      </c>
      <c r="BF808">
        <v>0.75925189589736364</v>
      </c>
      <c r="BG808">
        <v>1.7733985929628771</v>
      </c>
      <c r="BH808">
        <v>0</v>
      </c>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row>
    <row r="809">
      <c r="A809" t="s">
        <v>405</v>
      </c>
      <c r="B809">
        <v>2014</v>
      </c>
      <c r="C809" t="s">
        <v>416</v>
      </c>
      <c r="D809">
        <v>152</v>
      </c>
      <c r="E809" t="s">
        <v>193</v>
      </c>
      <c r="F809" t="s">
        <v>49</v>
      </c>
      <c r="G809" t="s">
        <v>214</v>
      </c>
      <c r="H809">
        <v>4.762579271750492</v>
      </c>
      <c r="I809">
        <v>8.4759341738154017</v>
      </c>
      <c r="J809">
        <v>10.37448087765266</v>
      </c>
      <c r="K809">
        <v>12.83356739896176</v>
      </c>
      <c r="L809">
        <v>6.3401237003328488</v>
      </c>
      <c r="M809">
        <v>16.977604973763938</v>
      </c>
      <c r="N809">
        <v>9.5596234917559819</v>
      </c>
      <c r="O809">
        <v>6.6324699434871546</v>
      </c>
      <c r="P809">
        <v>2.5429513377328279</v>
      </c>
      <c r="Q809">
        <v>1.290705025304995</v>
      </c>
      <c r="R809">
        <v>4.3033168830320117</v>
      </c>
      <c r="S809">
        <v>7.1085896633525127</v>
      </c>
      <c r="T809">
        <v>9.3311585094618987</v>
      </c>
      <c r="U809">
        <v>12.465335423307581</v>
      </c>
      <c r="V809">
        <v>10.6637482730708</v>
      </c>
      <c r="W809" t="s">
        <v>152</v>
      </c>
      <c r="X809" t="s">
        <v>310</v>
      </c>
      <c r="Y809" t="s">
        <v>154</v>
      </c>
      <c r="Z809" t="s">
        <v>155</v>
      </c>
      <c r="AA809" t="s">
        <v>156</v>
      </c>
      <c r="AB809" t="s">
        <v>157</v>
      </c>
      <c r="AC809" t="s">
        <v>311</v>
      </c>
      <c r="AD809" t="s">
        <v>159</v>
      </c>
      <c r="AE809" t="s">
        <v>160</v>
      </c>
      <c r="AF809" t="s">
        <v>162</v>
      </c>
      <c r="AG809" t="s">
        <v>163</v>
      </c>
      <c r="AH809" t="s">
        <v>164</v>
      </c>
      <c r="AI809" t="s">
        <v>312</v>
      </c>
      <c r="AJ809" t="s">
        <v>165</v>
      </c>
      <c r="AK809" t="s">
        <v>166</v>
      </c>
      <c r="AL809" t="s">
        <v>167</v>
      </c>
      <c r="AM809" t="s">
        <v>168</v>
      </c>
      <c r="AN809" t="s">
        <v>169</v>
      </c>
      <c r="AO809" t="s">
        <v>170</v>
      </c>
      <c r="AP809">
        <v>8.9836700159005911</v>
      </c>
      <c r="AQ809">
        <v>15.435151429603421</v>
      </c>
      <c r="AR809">
        <v>9.1217034628695828</v>
      </c>
      <c r="AS809">
        <v>6.5097140377006939</v>
      </c>
      <c r="AT809">
        <v>5.5546581776234412</v>
      </c>
      <c r="AU809">
        <v>12.852444625042541</v>
      </c>
      <c r="AV809">
        <v>4.6610474815515532</v>
      </c>
      <c r="AW809">
        <v>12.654995865324461</v>
      </c>
      <c r="AX809">
        <v>6.6445593005999752</v>
      </c>
      <c r="AY809">
        <v>3.10044246630311</v>
      </c>
      <c r="AZ809">
        <v>5.5367595389176874</v>
      </c>
      <c r="BA809">
        <v>8.1751522834914532</v>
      </c>
      <c r="BB809">
        <v>4.281963947131155</v>
      </c>
      <c r="BC809">
        <v>5.663302032784701</v>
      </c>
      <c r="BD809">
        <v>5.6157075773723726</v>
      </c>
      <c r="BE809">
        <v>4.0843614262399957</v>
      </c>
      <c r="BF809">
        <v>8.1554238043000407</v>
      </c>
      <c r="BG809">
        <v>11.361981730177501</v>
      </c>
      <c r="BH809">
        <v>8.4745881523592228</v>
      </c>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row>
    <row r="810">
      <c r="A810" t="s">
        <v>405</v>
      </c>
      <c r="B810">
        <v>2014</v>
      </c>
      <c r="C810" t="s">
        <v>416</v>
      </c>
      <c r="D810">
        <v>153</v>
      </c>
      <c r="E810" t="s">
        <v>193</v>
      </c>
      <c r="F810" t="s">
        <v>48</v>
      </c>
      <c r="G810" t="s">
        <v>214</v>
      </c>
      <c r="H810">
        <v>13.70729302749546</v>
      </c>
      <c r="I810">
        <v>25.439213331118498</v>
      </c>
      <c r="J810">
        <v>44.672046406591427</v>
      </c>
      <c r="K810">
        <v>66.581457018266804</v>
      </c>
      <c r="L810">
        <v>90.548138015747739</v>
      </c>
      <c r="M810">
        <v>53.679589951129159</v>
      </c>
      <c r="N810">
        <v>84.147322693023341</v>
      </c>
      <c r="O810">
        <v>91.942668862479792</v>
      </c>
      <c r="P810">
        <v>97.416780480676053</v>
      </c>
      <c r="Q810">
        <v>98.620379231911741</v>
      </c>
      <c r="R810">
        <v>13.24126120066828</v>
      </c>
      <c r="S810">
        <v>22.000871242196109</v>
      </c>
      <c r="T810">
        <v>38.088592207583332</v>
      </c>
      <c r="U810">
        <v>54.871073846632243</v>
      </c>
      <c r="V810">
        <v>78.076797977850759</v>
      </c>
      <c r="W810" t="s">
        <v>152</v>
      </c>
      <c r="X810" t="s">
        <v>310</v>
      </c>
      <c r="Y810" t="s">
        <v>154</v>
      </c>
      <c r="Z810" t="s">
        <v>155</v>
      </c>
      <c r="AA810" t="s">
        <v>156</v>
      </c>
      <c r="AB810" t="s">
        <v>157</v>
      </c>
      <c r="AC810" t="s">
        <v>311</v>
      </c>
      <c r="AD810" t="s">
        <v>159</v>
      </c>
      <c r="AE810" t="s">
        <v>160</v>
      </c>
      <c r="AF810" t="s">
        <v>162</v>
      </c>
      <c r="AG810" t="s">
        <v>163</v>
      </c>
      <c r="AH810" t="s">
        <v>164</v>
      </c>
      <c r="AI810" t="s">
        <v>312</v>
      </c>
      <c r="AJ810" t="s">
        <v>165</v>
      </c>
      <c r="AK810" t="s">
        <v>166</v>
      </c>
      <c r="AL810" t="s">
        <v>167</v>
      </c>
      <c r="AM810" t="s">
        <v>168</v>
      </c>
      <c r="AN810" t="s">
        <v>169</v>
      </c>
      <c r="AO810" t="s">
        <v>170</v>
      </c>
      <c r="AP810">
        <v>57.939692592685383</v>
      </c>
      <c r="AQ810">
        <v>58.170763006811057</v>
      </c>
      <c r="AR810">
        <v>37.793360121727318</v>
      </c>
      <c r="AS810">
        <v>38.065612424563483</v>
      </c>
      <c r="AT810">
        <v>37.553474134154179</v>
      </c>
      <c r="AU810">
        <v>40.962411732510773</v>
      </c>
      <c r="AV810">
        <v>40.887660698179133</v>
      </c>
      <c r="AW810">
        <v>52.002547616873962</v>
      </c>
      <c r="AX810">
        <v>25.922843519015469</v>
      </c>
      <c r="AY810">
        <v>30.866644094585169</v>
      </c>
      <c r="AZ810">
        <v>34.743662471486033</v>
      </c>
      <c r="BA810">
        <v>87.223858403383289</v>
      </c>
      <c r="BB810">
        <v>64.499281983589157</v>
      </c>
      <c r="BC810">
        <v>24.70881301233106</v>
      </c>
      <c r="BD810">
        <v>52.092144244794049</v>
      </c>
      <c r="BE810">
        <v>40.001902405216818</v>
      </c>
      <c r="BF810">
        <v>38.659428863940548</v>
      </c>
      <c r="BG810">
        <v>47.336346920668973</v>
      </c>
      <c r="BH810">
        <v>49.715690842585012</v>
      </c>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row>
    <row r="811">
      <c r="A811" t="s">
        <v>405</v>
      </c>
      <c r="B811">
        <v>2014</v>
      </c>
      <c r="C811" t="s">
        <v>416</v>
      </c>
      <c r="D811">
        <v>154</v>
      </c>
      <c r="E811" t="s">
        <v>193</v>
      </c>
      <c r="F811" t="s">
        <v>191</v>
      </c>
      <c r="G811" t="s">
        <v>214</v>
      </c>
      <c r="H811">
        <v>81.530127700754093</v>
      </c>
      <c r="I811">
        <v>66.084852495065988</v>
      </c>
      <c r="J811">
        <v>44.953472715755822</v>
      </c>
      <c r="K811">
        <v>20.584975582771641</v>
      </c>
      <c r="L811">
        <v>3.11173828391951</v>
      </c>
      <c r="M811">
        <v>29.34280507510703</v>
      </c>
      <c r="N811">
        <v>6.2930538152206612</v>
      </c>
      <c r="O811">
        <v>1.424861194033036</v>
      </c>
      <c r="P811">
        <v>0.040268181591153397</v>
      </c>
      <c r="Q811">
        <v>0.088915742783226795</v>
      </c>
      <c r="R811">
        <v>82.455421916299628</v>
      </c>
      <c r="S811">
        <v>70.890539094451185</v>
      </c>
      <c r="T811">
        <v>52.580249282954767</v>
      </c>
      <c r="U811">
        <v>32.663590730060378</v>
      </c>
      <c r="V811">
        <v>11.259453749078601</v>
      </c>
      <c r="W811" t="s">
        <v>152</v>
      </c>
      <c r="X811" t="s">
        <v>310</v>
      </c>
      <c r="Y811" t="s">
        <v>154</v>
      </c>
      <c r="Z811" t="s">
        <v>155</v>
      </c>
      <c r="AA811" t="s">
        <v>156</v>
      </c>
      <c r="AB811" t="s">
        <v>157</v>
      </c>
      <c r="AC811" t="s">
        <v>311</v>
      </c>
      <c r="AD811" t="s">
        <v>159</v>
      </c>
      <c r="AE811" t="s">
        <v>160</v>
      </c>
      <c r="AF811" t="s">
        <v>162</v>
      </c>
      <c r="AG811" t="s">
        <v>163</v>
      </c>
      <c r="AH811" t="s">
        <v>164</v>
      </c>
      <c r="AI811" t="s">
        <v>312</v>
      </c>
      <c r="AJ811" t="s">
        <v>165</v>
      </c>
      <c r="AK811" t="s">
        <v>166</v>
      </c>
      <c r="AL811" t="s">
        <v>167</v>
      </c>
      <c r="AM811" t="s">
        <v>168</v>
      </c>
      <c r="AN811" t="s">
        <v>169</v>
      </c>
      <c r="AO811" t="s">
        <v>170</v>
      </c>
      <c r="AP811">
        <v>33.076637391414103</v>
      </c>
      <c r="AQ811">
        <v>26.394085563585541</v>
      </c>
      <c r="AR811">
        <v>53.084936415403192</v>
      </c>
      <c r="AS811">
        <v>55.424673537735757</v>
      </c>
      <c r="AT811">
        <v>56.891867688222327</v>
      </c>
      <c r="AU811">
        <v>46.185143642447017</v>
      </c>
      <c r="AV811">
        <v>54.451291820269233</v>
      </c>
      <c r="AW811">
        <v>35.342456517801473</v>
      </c>
      <c r="AX811">
        <v>67.432597180384576</v>
      </c>
      <c r="AY811">
        <v>66.032913439111866</v>
      </c>
      <c r="AZ811">
        <v>59.719577989596232</v>
      </c>
      <c r="BA811">
        <v>4.6009893131252593</v>
      </c>
      <c r="BB811">
        <v>31.218754069279829</v>
      </c>
      <c r="BC811">
        <v>69.627884954884351</v>
      </c>
      <c r="BD811">
        <v>42.292148177834008</v>
      </c>
      <c r="BE811">
        <v>55.913736168543103</v>
      </c>
      <c r="BF811">
        <v>53.185147331759623</v>
      </c>
      <c r="BG811">
        <v>41.301671349153672</v>
      </c>
      <c r="BH811">
        <v>41.809721005055657</v>
      </c>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row>
    <row r="812">
      <c r="A812" t="s">
        <v>405</v>
      </c>
      <c r="B812">
        <v>2014</v>
      </c>
      <c r="C812" t="s">
        <v>416</v>
      </c>
      <c r="D812">
        <v>155</v>
      </c>
      <c r="E812" t="s">
        <v>206</v>
      </c>
      <c r="F812" t="s">
        <v>49</v>
      </c>
      <c r="G812" t="s">
        <v>214</v>
      </c>
      <c r="H812">
        <v>25.435701444607378</v>
      </c>
      <c r="I812">
        <v>24.653094636409289</v>
      </c>
      <c r="J812">
        <v>18.655672853055421</v>
      </c>
      <c r="K812">
        <v>16.138409407093441</v>
      </c>
      <c r="L812">
        <v>6.5283597627521228</v>
      </c>
      <c r="M812">
        <v>23.851074527759891</v>
      </c>
      <c r="N812">
        <v>9.9296113277498836</v>
      </c>
      <c r="O812">
        <v>6.6529140776436888</v>
      </c>
      <c r="P812">
        <v>2.543975750507677</v>
      </c>
      <c r="Q812">
        <v>1.290705025304995</v>
      </c>
      <c r="R812">
        <v>24.224847359912971</v>
      </c>
      <c r="S812">
        <v>24.086191022596719</v>
      </c>
      <c r="T812">
        <v>19.568286454767161</v>
      </c>
      <c r="U812">
        <v>18.387637009328319</v>
      </c>
      <c r="V812">
        <v>12.01477151142104</v>
      </c>
      <c r="W812" t="s">
        <v>152</v>
      </c>
      <c r="X812" t="s">
        <v>310</v>
      </c>
      <c r="Y812" t="s">
        <v>154</v>
      </c>
      <c r="Z812" t="s">
        <v>155</v>
      </c>
      <c r="AA812" t="s">
        <v>156</v>
      </c>
      <c r="AB812" t="s">
        <v>157</v>
      </c>
      <c r="AC812" t="s">
        <v>311</v>
      </c>
      <c r="AD812" t="s">
        <v>159</v>
      </c>
      <c r="AE812" t="s">
        <v>160</v>
      </c>
      <c r="AF812" t="s">
        <v>162</v>
      </c>
      <c r="AG812" t="s">
        <v>163</v>
      </c>
      <c r="AH812" t="s">
        <v>164</v>
      </c>
      <c r="AI812" t="s">
        <v>312</v>
      </c>
      <c r="AJ812" t="s">
        <v>165</v>
      </c>
      <c r="AK812" t="s">
        <v>166</v>
      </c>
      <c r="AL812" t="s">
        <v>167</v>
      </c>
      <c r="AM812" t="s">
        <v>168</v>
      </c>
      <c r="AN812" t="s">
        <v>169</v>
      </c>
      <c r="AO812" t="s">
        <v>170</v>
      </c>
      <c r="AP812">
        <v>13.42381743195318</v>
      </c>
      <c r="AQ812">
        <v>20.893350720054379</v>
      </c>
      <c r="AR812">
        <v>19.29255156885181</v>
      </c>
      <c r="AS812">
        <v>14.533140599148521</v>
      </c>
      <c r="AT812">
        <v>12.869538221096731</v>
      </c>
      <c r="AU812">
        <v>23.87802835700213</v>
      </c>
      <c r="AV812">
        <v>9.8552883650702423</v>
      </c>
      <c r="AW812">
        <v>19.52226709004027</v>
      </c>
      <c r="AX812">
        <v>20.221064119397429</v>
      </c>
      <c r="AY812">
        <v>9.1000900943671326</v>
      </c>
      <c r="AZ812">
        <v>13.74553508274477</v>
      </c>
      <c r="BA812">
        <v>8.5376887660034573</v>
      </c>
      <c r="BB812">
        <v>6.7928234566056718</v>
      </c>
      <c r="BC812">
        <v>19.049712178669079</v>
      </c>
      <c r="BD812">
        <v>9.970876717220758</v>
      </c>
      <c r="BE812">
        <v>8.8005221206325928</v>
      </c>
      <c r="BF812">
        <v>17.39175608483459</v>
      </c>
      <c r="BG812">
        <v>20.304814682709829</v>
      </c>
      <c r="BH812">
        <v>14.381043511769869</v>
      </c>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row>
    <row r="813">
      <c r="A813" t="s">
        <v>405</v>
      </c>
      <c r="B813">
        <v>2014</v>
      </c>
      <c r="C813" t="s">
        <v>416</v>
      </c>
      <c r="D813">
        <v>156</v>
      </c>
      <c r="E813" t="s">
        <v>206</v>
      </c>
      <c r="F813" t="s">
        <v>48</v>
      </c>
      <c r="G813" t="s">
        <v>214</v>
      </c>
      <c r="H813">
        <v>74.564298555392725</v>
      </c>
      <c r="I813">
        <v>75.303339794625359</v>
      </c>
      <c r="J813">
        <v>81.344327146944607</v>
      </c>
      <c r="K813">
        <v>83.861590592906651</v>
      </c>
      <c r="L813">
        <v>93.471640237247854</v>
      </c>
      <c r="M813">
        <v>76.14892547224018</v>
      </c>
      <c r="N813">
        <v>90.070388672250118</v>
      </c>
      <c r="O813">
        <v>93.347085922356271</v>
      </c>
      <c r="P813">
        <v>97.456024249492344</v>
      </c>
      <c r="Q813">
        <v>98.709294974694984</v>
      </c>
      <c r="R813">
        <v>75.7751526400871</v>
      </c>
      <c r="S813">
        <v>75.85393588991937</v>
      </c>
      <c r="T813">
        <v>80.431713545232824</v>
      </c>
      <c r="U813">
        <v>81.612362990671755</v>
      </c>
      <c r="V813">
        <v>87.985228488579111</v>
      </c>
      <c r="W813" t="s">
        <v>152</v>
      </c>
      <c r="X813" t="s">
        <v>310</v>
      </c>
      <c r="Y813" t="s">
        <v>154</v>
      </c>
      <c r="Z813" t="s">
        <v>155</v>
      </c>
      <c r="AA813" t="s">
        <v>156</v>
      </c>
      <c r="AB813" t="s">
        <v>157</v>
      </c>
      <c r="AC813" t="s">
        <v>311</v>
      </c>
      <c r="AD813" t="s">
        <v>159</v>
      </c>
      <c r="AE813" t="s">
        <v>160</v>
      </c>
      <c r="AF813" t="s">
        <v>162</v>
      </c>
      <c r="AG813" t="s">
        <v>163</v>
      </c>
      <c r="AH813" t="s">
        <v>164</v>
      </c>
      <c r="AI813" t="s">
        <v>312</v>
      </c>
      <c r="AJ813" t="s">
        <v>165</v>
      </c>
      <c r="AK813" t="s">
        <v>166</v>
      </c>
      <c r="AL813" t="s">
        <v>167</v>
      </c>
      <c r="AM813" t="s">
        <v>168</v>
      </c>
      <c r="AN813" t="s">
        <v>169</v>
      </c>
      <c r="AO813" t="s">
        <v>170</v>
      </c>
      <c r="AP813">
        <v>86.576182568046875</v>
      </c>
      <c r="AQ813">
        <v>79.106649279945657</v>
      </c>
      <c r="AR813">
        <v>80.707448431148265</v>
      </c>
      <c r="AS813">
        <v>85.466859400851419</v>
      </c>
      <c r="AT813">
        <v>87.130461778903296</v>
      </c>
      <c r="AU813">
        <v>76.121971642997948</v>
      </c>
      <c r="AV813">
        <v>90.144711634929777</v>
      </c>
      <c r="AW813">
        <v>80.477732909959656</v>
      </c>
      <c r="AX813">
        <v>79.472296446444474</v>
      </c>
      <c r="AY813">
        <v>90.89990990563291</v>
      </c>
      <c r="AZ813">
        <v>86.254464917255262</v>
      </c>
      <c r="BA813">
        <v>91.462311233996559</v>
      </c>
      <c r="BB813">
        <v>93.207176543394354</v>
      </c>
      <c r="BC813">
        <v>80.950287821330932</v>
      </c>
      <c r="BD813">
        <v>90.029123282779395</v>
      </c>
      <c r="BE813">
        <v>91.199477879367379</v>
      </c>
      <c r="BF813">
        <v>82.608243915165417</v>
      </c>
      <c r="BG813">
        <v>79.695185317290253</v>
      </c>
      <c r="BH813">
        <v>85.618956488230111</v>
      </c>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row>
    <row r="814">
      <c r="A814" t="s">
        <v>405</v>
      </c>
      <c r="B814">
        <v>2014</v>
      </c>
      <c r="C814" t="s">
        <v>416</v>
      </c>
      <c r="D814">
        <v>157</v>
      </c>
      <c r="E814" t="s">
        <v>206</v>
      </c>
      <c r="F814" t="s">
        <v>191</v>
      </c>
      <c r="G814" t="s">
        <v>214</v>
      </c>
      <c r="H814">
        <v>0</v>
      </c>
      <c r="I814">
        <v>0.043565568965391002</v>
      </c>
      <c r="J814">
        <v>0</v>
      </c>
      <c r="K814">
        <v>0</v>
      </c>
      <c r="L814">
        <v>0</v>
      </c>
      <c r="M814">
        <v>0</v>
      </c>
      <c r="N814">
        <v>0</v>
      </c>
      <c r="O814">
        <v>0</v>
      </c>
      <c r="P814">
        <v>0</v>
      </c>
      <c r="Q814">
        <v>0</v>
      </c>
      <c r="R814">
        <v>0</v>
      </c>
      <c r="S814">
        <v>0.0598730874839387</v>
      </c>
      <c r="T814">
        <v>0</v>
      </c>
      <c r="U814">
        <v>0</v>
      </c>
      <c r="V814">
        <v>0</v>
      </c>
      <c r="W814" t="s">
        <v>152</v>
      </c>
      <c r="X814" t="s">
        <v>310</v>
      </c>
      <c r="Y814" t="s">
        <v>154</v>
      </c>
      <c r="Z814" t="s">
        <v>155</v>
      </c>
      <c r="AA814" t="s">
        <v>156</v>
      </c>
      <c r="AB814" t="s">
        <v>157</v>
      </c>
      <c r="AC814" t="s">
        <v>311</v>
      </c>
      <c r="AD814" t="s">
        <v>159</v>
      </c>
      <c r="AE814" t="s">
        <v>160</v>
      </c>
      <c r="AF814" t="s">
        <v>162</v>
      </c>
      <c r="AG814" t="s">
        <v>163</v>
      </c>
      <c r="AH814" t="s">
        <v>164</v>
      </c>
      <c r="AI814" t="s">
        <v>312</v>
      </c>
      <c r="AJ814" t="s">
        <v>165</v>
      </c>
      <c r="AK814" t="s">
        <v>166</v>
      </c>
      <c r="AL814" t="s">
        <v>167</v>
      </c>
      <c r="AM814" t="s">
        <v>168</v>
      </c>
      <c r="AN814" t="s">
        <v>169</v>
      </c>
      <c r="AO814" t="s">
        <v>170</v>
      </c>
      <c r="AP814">
        <v>0</v>
      </c>
      <c r="AQ814">
        <v>0</v>
      </c>
      <c r="AR814">
        <v>0</v>
      </c>
      <c r="AS814">
        <v>0</v>
      </c>
      <c r="AT814">
        <v>0</v>
      </c>
      <c r="AU814">
        <v>0</v>
      </c>
      <c r="AV814">
        <v>0</v>
      </c>
      <c r="AW814">
        <v>0</v>
      </c>
      <c r="AX814">
        <v>0.30663943415815781</v>
      </c>
      <c r="AY814">
        <v>0</v>
      </c>
      <c r="AZ814">
        <v>0</v>
      </c>
      <c r="BA814">
        <v>0</v>
      </c>
      <c r="BB814">
        <v>0</v>
      </c>
      <c r="BC814">
        <v>0</v>
      </c>
      <c r="BD814">
        <v>0</v>
      </c>
      <c r="BE814">
        <v>0</v>
      </c>
      <c r="BF814">
        <v>0</v>
      </c>
      <c r="BG814">
        <v>0</v>
      </c>
      <c r="BH814">
        <v>0</v>
      </c>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row>
    <row r="815">
      <c r="A815" t="s">
        <v>405</v>
      </c>
      <c r="B815">
        <v>2014</v>
      </c>
      <c r="C815" t="s">
        <v>416</v>
      </c>
      <c r="D815">
        <v>161</v>
      </c>
      <c r="E815" t="s">
        <v>18</v>
      </c>
      <c r="F815" t="s">
        <v>14</v>
      </c>
      <c r="G815" t="s">
        <v>214</v>
      </c>
      <c r="H815">
        <v>2727.4861419999979</v>
      </c>
      <c r="I815">
        <v>5010.2879719999964</v>
      </c>
      <c r="J815">
        <v>8129.3121589999964</v>
      </c>
      <c r="K815">
        <v>11729.256999999991</v>
      </c>
      <c r="L815">
        <v>14311.35106700002</v>
      </c>
      <c r="M815">
        <v>1648.4195099999999</v>
      </c>
      <c r="N815">
        <v>2186.6347959999998</v>
      </c>
      <c r="O815">
        <v>2299.7310310000012</v>
      </c>
      <c r="P815">
        <v>2335.9710479999981</v>
      </c>
      <c r="Q815">
        <v>2326.920556999999</v>
      </c>
      <c r="R815">
        <v>2182.1552549999979</v>
      </c>
      <c r="S815">
        <v>3619.9082369999992</v>
      </c>
      <c r="T815">
        <v>5898.578375000001</v>
      </c>
      <c r="U815">
        <v>8372.7291449999902</v>
      </c>
      <c r="V815">
        <v>11036.64638599998</v>
      </c>
      <c r="W815" t="s">
        <v>152</v>
      </c>
      <c r="X815" t="s">
        <v>310</v>
      </c>
      <c r="Y815" t="s">
        <v>154</v>
      </c>
      <c r="Z815" t="s">
        <v>155</v>
      </c>
      <c r="AA815" t="s">
        <v>156</v>
      </c>
      <c r="AB815" t="s">
        <v>157</v>
      </c>
      <c r="AC815" t="s">
        <v>311</v>
      </c>
      <c r="AD815" t="s">
        <v>159</v>
      </c>
      <c r="AE815" t="s">
        <v>160</v>
      </c>
      <c r="AF815" t="s">
        <v>162</v>
      </c>
      <c r="AG815" t="s">
        <v>163</v>
      </c>
      <c r="AH815" t="s">
        <v>164</v>
      </c>
      <c r="AI815" t="s">
        <v>312</v>
      </c>
      <c r="AJ815" t="s">
        <v>165</v>
      </c>
      <c r="AK815" t="s">
        <v>166</v>
      </c>
      <c r="AL815" t="s">
        <v>167</v>
      </c>
      <c r="AM815" t="s">
        <v>168</v>
      </c>
      <c r="AN815" t="s">
        <v>169</v>
      </c>
      <c r="AO815" t="s">
        <v>170</v>
      </c>
      <c r="AP815">
        <v>2121.4327850000009</v>
      </c>
      <c r="AQ815">
        <v>4229.0358760000008</v>
      </c>
      <c r="AR815">
        <v>4510.6961809999957</v>
      </c>
      <c r="AS815">
        <v>1164.3505250000001</v>
      </c>
      <c r="AT815">
        <v>2019.365640999999</v>
      </c>
      <c r="AU815">
        <v>1969.5986019999989</v>
      </c>
      <c r="AV815">
        <v>1477.3146149999991</v>
      </c>
      <c r="AW815">
        <v>3697.810366000002</v>
      </c>
      <c r="AX815">
        <v>720.27093199999956</v>
      </c>
      <c r="AY815">
        <v>533.60376699999972</v>
      </c>
      <c r="AZ815">
        <v>484.92499999999939</v>
      </c>
      <c r="BA815">
        <v>6610.1113920000053</v>
      </c>
      <c r="BB815">
        <v>1119.3350689999991</v>
      </c>
      <c r="BC815">
        <v>552.69591600000024</v>
      </c>
      <c r="BD815">
        <v>2894.1374519999958</v>
      </c>
      <c r="BE815">
        <v>1254.151582000002</v>
      </c>
      <c r="BF815">
        <v>2268.5735920000002</v>
      </c>
      <c r="BG815">
        <v>1615.85969</v>
      </c>
      <c r="BH815">
        <v>2664.425357000001</v>
      </c>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row>
    <row r="816">
      <c r="A816" t="s">
        <v>405</v>
      </c>
      <c r="B816">
        <v>2014</v>
      </c>
      <c r="C816" t="s">
        <v>416</v>
      </c>
      <c r="D816">
        <v>162</v>
      </c>
      <c r="E816" t="s">
        <v>18</v>
      </c>
      <c r="F816" t="s">
        <v>51</v>
      </c>
      <c r="G816" t="s">
        <v>214</v>
      </c>
      <c r="H816">
        <v>12039.730965999999</v>
      </c>
      <c r="I816">
        <v>9762.7215550000165</v>
      </c>
      <c r="J816">
        <v>6638.7623409999997</v>
      </c>
      <c r="K816">
        <v>3040.312217000002</v>
      </c>
      <c r="L816">
        <v>459.63441000000012</v>
      </c>
      <c r="M816">
        <v>684.56230699999969</v>
      </c>
      <c r="N816">
        <v>146.84728299999989</v>
      </c>
      <c r="O816">
        <v>33.241622</v>
      </c>
      <c r="P816">
        <v>0.94103199999999998</v>
      </c>
      <c r="Q816">
        <v>2.07084</v>
      </c>
      <c r="R816">
        <v>10255.620361999991</v>
      </c>
      <c r="S816">
        <v>8815.595975000002</v>
      </c>
      <c r="T816">
        <v>6540.4966640000057</v>
      </c>
      <c r="U816">
        <v>4061.449089000002</v>
      </c>
      <c r="V816">
        <v>1400.3363149999991</v>
      </c>
      <c r="W816" t="s">
        <v>152</v>
      </c>
      <c r="X816" t="s">
        <v>310</v>
      </c>
      <c r="Y816" t="s">
        <v>154</v>
      </c>
      <c r="Z816" t="s">
        <v>155</v>
      </c>
      <c r="AA816" t="s">
        <v>156</v>
      </c>
      <c r="AB816" t="s">
        <v>157</v>
      </c>
      <c r="AC816" t="s">
        <v>311</v>
      </c>
      <c r="AD816" t="s">
        <v>159</v>
      </c>
      <c r="AE816" t="s">
        <v>160</v>
      </c>
      <c r="AF816" t="s">
        <v>162</v>
      </c>
      <c r="AG816" t="s">
        <v>163</v>
      </c>
      <c r="AH816" t="s">
        <v>164</v>
      </c>
      <c r="AI816" t="s">
        <v>312</v>
      </c>
      <c r="AJ816" t="s">
        <v>165</v>
      </c>
      <c r="AK816" t="s">
        <v>166</v>
      </c>
      <c r="AL816" t="s">
        <v>167</v>
      </c>
      <c r="AM816" t="s">
        <v>168</v>
      </c>
      <c r="AN816" t="s">
        <v>169</v>
      </c>
      <c r="AO816" t="s">
        <v>170</v>
      </c>
      <c r="AP816">
        <v>1048.510718</v>
      </c>
      <c r="AQ816">
        <v>1516.4750769999989</v>
      </c>
      <c r="AR816">
        <v>5103.9048370000073</v>
      </c>
      <c r="AS816">
        <v>1447.7459359999989</v>
      </c>
      <c r="AT816">
        <v>2665.0535920000011</v>
      </c>
      <c r="AU816">
        <v>1690.354681</v>
      </c>
      <c r="AV816">
        <v>1766.0586310000001</v>
      </c>
      <c r="AW816">
        <v>2021.2599339999999</v>
      </c>
      <c r="AX816">
        <v>1491.360544999998</v>
      </c>
      <c r="AY816">
        <v>1037.339817</v>
      </c>
      <c r="AZ816">
        <v>718.94769000000031</v>
      </c>
      <c r="BA816">
        <v>318.79839900000002</v>
      </c>
      <c r="BB816">
        <v>508.04904399999998</v>
      </c>
      <c r="BC816">
        <v>1267.051951999998</v>
      </c>
      <c r="BD816">
        <v>2121.0162240000009</v>
      </c>
      <c r="BE816">
        <v>1590.615638</v>
      </c>
      <c r="BF816">
        <v>2577.2679789999979</v>
      </c>
      <c r="BG816">
        <v>1136.960922</v>
      </c>
      <c r="BH816">
        <v>1914.3898730000001</v>
      </c>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row>
    <row r="817">
      <c r="A817" t="s">
        <v>405</v>
      </c>
      <c r="B817">
        <v>2014</v>
      </c>
      <c r="C817" t="s">
        <v>416</v>
      </c>
      <c r="D817">
        <v>163</v>
      </c>
      <c r="E817" t="s">
        <v>50</v>
      </c>
      <c r="F817" t="s">
        <v>15</v>
      </c>
      <c r="G817" t="s">
        <v>214</v>
      </c>
      <c r="H817">
        <v>2024.1857210000001</v>
      </c>
      <c r="I817">
        <v>3758.1374089999981</v>
      </c>
      <c r="J817">
        <v>6597.2010940000018</v>
      </c>
      <c r="K817">
        <v>9833.794380000003</v>
      </c>
      <c r="L817">
        <v>13374.85231600002</v>
      </c>
      <c r="M817">
        <v>1252.335073000002</v>
      </c>
      <c r="N817">
        <v>1963.5626950000001</v>
      </c>
      <c r="O817">
        <v>2144.9973209999998</v>
      </c>
      <c r="P817">
        <v>2276.5445109999991</v>
      </c>
      <c r="Q817">
        <v>2296.8601479999988</v>
      </c>
      <c r="R817">
        <v>1646.918357</v>
      </c>
      <c r="S817">
        <v>2735.919269999999</v>
      </c>
      <c r="T817">
        <v>4737.8685659999983</v>
      </c>
      <c r="U817">
        <v>6822.7671210000008</v>
      </c>
      <c r="V817">
        <v>9710.3978580000021</v>
      </c>
      <c r="W817" t="s">
        <v>152</v>
      </c>
      <c r="X817" t="s">
        <v>310</v>
      </c>
      <c r="Y817" t="s">
        <v>154</v>
      </c>
      <c r="Z817" t="s">
        <v>155</v>
      </c>
      <c r="AA817" t="s">
        <v>156</v>
      </c>
      <c r="AB817" t="s">
        <v>157</v>
      </c>
      <c r="AC817" t="s">
        <v>311</v>
      </c>
      <c r="AD817" t="s">
        <v>159</v>
      </c>
      <c r="AE817" t="s">
        <v>160</v>
      </c>
      <c r="AF817" t="s">
        <v>162</v>
      </c>
      <c r="AG817" t="s">
        <v>163</v>
      </c>
      <c r="AH817" t="s">
        <v>164</v>
      </c>
      <c r="AI817" t="s">
        <v>312</v>
      </c>
      <c r="AJ817" t="s">
        <v>165</v>
      </c>
      <c r="AK817" t="s">
        <v>166</v>
      </c>
      <c r="AL817" t="s">
        <v>167</v>
      </c>
      <c r="AM817" t="s">
        <v>168</v>
      </c>
      <c r="AN817" t="s">
        <v>169</v>
      </c>
      <c r="AO817" t="s">
        <v>170</v>
      </c>
      <c r="AP817">
        <v>1836.655521000002</v>
      </c>
      <c r="AQ817">
        <v>3342.2075600000021</v>
      </c>
      <c r="AR817">
        <v>3633.6807869999998</v>
      </c>
      <c r="AS817">
        <v>994.31051499999899</v>
      </c>
      <c r="AT817">
        <v>1759.162165</v>
      </c>
      <c r="AU817">
        <v>1499.2051330000011</v>
      </c>
      <c r="AV817">
        <v>1326.139447999999</v>
      </c>
      <c r="AW817">
        <v>2974.0622560000002</v>
      </c>
      <c r="AX817">
        <v>573.31776699999989</v>
      </c>
      <c r="AY817">
        <v>484.89756499999999</v>
      </c>
      <c r="AZ817">
        <v>418.26946399999957</v>
      </c>
      <c r="BA817">
        <v>6043.6624650000067</v>
      </c>
      <c r="BB817">
        <v>1049.651067999999</v>
      </c>
      <c r="BC817">
        <v>449.63809800000013</v>
      </c>
      <c r="BD817">
        <v>2612.501087000001</v>
      </c>
      <c r="BE817">
        <v>1137.961007000001</v>
      </c>
      <c r="BF817">
        <v>1873.3746749999989</v>
      </c>
      <c r="BG817">
        <v>1303.0847150000011</v>
      </c>
      <c r="BH817">
        <v>2276.3896239999999</v>
      </c>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row>
    <row r="818">
      <c r="A818" t="s">
        <v>405</v>
      </c>
      <c r="B818">
        <v>2014</v>
      </c>
      <c r="C818" t="s">
        <v>416</v>
      </c>
      <c r="D818">
        <v>164</v>
      </c>
      <c r="E818" t="s">
        <v>50</v>
      </c>
      <c r="F818" t="s">
        <v>16</v>
      </c>
      <c r="G818" t="s">
        <v>214</v>
      </c>
      <c r="H818">
        <v>703.30042100000014</v>
      </c>
      <c r="I818">
        <v>1252.1505630000011</v>
      </c>
      <c r="J818">
        <v>1532.1110650000001</v>
      </c>
      <c r="K818">
        <v>1895.46262</v>
      </c>
      <c r="L818">
        <v>936.49875100000042</v>
      </c>
      <c r="M818">
        <v>396.08443699999998</v>
      </c>
      <c r="N818">
        <v>223.07210099999989</v>
      </c>
      <c r="O818">
        <v>154.73370999999989</v>
      </c>
      <c r="P818">
        <v>59.426536999999989</v>
      </c>
      <c r="Q818">
        <v>30.060409</v>
      </c>
      <c r="R818">
        <v>535.23689799999988</v>
      </c>
      <c r="S818">
        <v>883.98896700000023</v>
      </c>
      <c r="T818">
        <v>1160.709809</v>
      </c>
      <c r="U818">
        <v>1549.962023999999</v>
      </c>
      <c r="V818">
        <v>1326.2485280000001</v>
      </c>
      <c r="W818" t="s">
        <v>152</v>
      </c>
      <c r="X818" t="s">
        <v>310</v>
      </c>
      <c r="Y818" t="s">
        <v>154</v>
      </c>
      <c r="Z818" t="s">
        <v>155</v>
      </c>
      <c r="AA818" t="s">
        <v>156</v>
      </c>
      <c r="AB818" t="s">
        <v>157</v>
      </c>
      <c r="AC818" t="s">
        <v>311</v>
      </c>
      <c r="AD818" t="s">
        <v>159</v>
      </c>
      <c r="AE818" t="s">
        <v>160</v>
      </c>
      <c r="AF818" t="s">
        <v>162</v>
      </c>
      <c r="AG818" t="s">
        <v>163</v>
      </c>
      <c r="AH818" t="s">
        <v>164</v>
      </c>
      <c r="AI818" t="s">
        <v>312</v>
      </c>
      <c r="AJ818" t="s">
        <v>165</v>
      </c>
      <c r="AK818" t="s">
        <v>166</v>
      </c>
      <c r="AL818" t="s">
        <v>167</v>
      </c>
      <c r="AM818" t="s">
        <v>168</v>
      </c>
      <c r="AN818" t="s">
        <v>169</v>
      </c>
      <c r="AO818" t="s">
        <v>170</v>
      </c>
      <c r="AP818">
        <v>284.77726399999978</v>
      </c>
      <c r="AQ818">
        <v>886.82831600000043</v>
      </c>
      <c r="AR818">
        <v>877.0153939999999</v>
      </c>
      <c r="AS818">
        <v>170.04001</v>
      </c>
      <c r="AT818">
        <v>260.20347600000002</v>
      </c>
      <c r="AU818">
        <v>470.39346899999998</v>
      </c>
      <c r="AV818">
        <v>151.17516699999999</v>
      </c>
      <c r="AW818">
        <v>723.74811000000011</v>
      </c>
      <c r="AX818">
        <v>146.95316500000001</v>
      </c>
      <c r="AY818">
        <v>48.706201999999998</v>
      </c>
      <c r="AZ818">
        <v>66.655535999999984</v>
      </c>
      <c r="BA818">
        <v>566.44892699999991</v>
      </c>
      <c r="BB818">
        <v>69.684001000000023</v>
      </c>
      <c r="BC818">
        <v>103.057818</v>
      </c>
      <c r="BD818">
        <v>281.63636500000013</v>
      </c>
      <c r="BE818">
        <v>116.190575</v>
      </c>
      <c r="BF818">
        <v>395.19891699999999</v>
      </c>
      <c r="BG818">
        <v>312.77497499999998</v>
      </c>
      <c r="BH818">
        <v>388.03573300000011</v>
      </c>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row>
    <row r="819">
      <c r="A819" t="s">
        <v>405</v>
      </c>
      <c r="B819">
        <v>2014</v>
      </c>
      <c r="C819" t="s">
        <v>416</v>
      </c>
      <c r="D819">
        <v>165</v>
      </c>
      <c r="E819" t="s">
        <v>50</v>
      </c>
      <c r="F819" t="s">
        <v>171</v>
      </c>
      <c r="G819" t="s">
        <v>214</v>
      </c>
      <c r="H819">
        <v>164.11592999999999</v>
      </c>
      <c r="I819">
        <v>137.878466</v>
      </c>
      <c r="J819">
        <v>138.547495</v>
      </c>
      <c r="K819">
        <v>86.867252999999991</v>
      </c>
      <c r="L819">
        <v>90.565710999999993</v>
      </c>
      <c r="M819">
        <v>51.051428000000001</v>
      </c>
      <c r="N819">
        <v>59.899268999999997</v>
      </c>
      <c r="O819">
        <v>26.072492</v>
      </c>
      <c r="P819">
        <v>0</v>
      </c>
      <c r="Q819">
        <v>2.07084</v>
      </c>
      <c r="R819">
        <v>143.53278599999999</v>
      </c>
      <c r="S819">
        <v>126.061938</v>
      </c>
      <c r="T819">
        <v>63.729799999999997</v>
      </c>
      <c r="U819">
        <v>96.88695199999998</v>
      </c>
      <c r="V819">
        <v>48.669350000000009</v>
      </c>
      <c r="W819" t="s">
        <v>152</v>
      </c>
      <c r="X819" t="s">
        <v>310</v>
      </c>
      <c r="Y819" t="s">
        <v>154</v>
      </c>
      <c r="Z819" t="s">
        <v>155</v>
      </c>
      <c r="AA819" t="s">
        <v>156</v>
      </c>
      <c r="AB819" t="s">
        <v>157</v>
      </c>
      <c r="AC819" t="s">
        <v>311</v>
      </c>
      <c r="AD819" t="s">
        <v>159</v>
      </c>
      <c r="AE819" t="s">
        <v>160</v>
      </c>
      <c r="AF819" t="s">
        <v>162</v>
      </c>
      <c r="AG819" t="s">
        <v>163</v>
      </c>
      <c r="AH819" t="s">
        <v>164</v>
      </c>
      <c r="AI819" t="s">
        <v>312</v>
      </c>
      <c r="AJ819" t="s">
        <v>165</v>
      </c>
      <c r="AK819" t="s">
        <v>166</v>
      </c>
      <c r="AL819" t="s">
        <v>167</v>
      </c>
      <c r="AM819" t="s">
        <v>168</v>
      </c>
      <c r="AN819" t="s">
        <v>169</v>
      </c>
      <c r="AO819" t="s">
        <v>170</v>
      </c>
      <c r="AP819">
        <v>0</v>
      </c>
      <c r="AQ819">
        <v>15.5122</v>
      </c>
      <c r="AR819">
        <v>35.179417000000001</v>
      </c>
      <c r="AS819">
        <v>5.6650600000000004</v>
      </c>
      <c r="AT819">
        <v>2.4899339999999999</v>
      </c>
      <c r="AU819">
        <v>0.38594600000000001</v>
      </c>
      <c r="AV819">
        <v>56.635091999999993</v>
      </c>
      <c r="AW819">
        <v>9.4850349999999999</v>
      </c>
      <c r="AX819">
        <v>11.150976</v>
      </c>
      <c r="AY819">
        <v>1.623923</v>
      </c>
      <c r="AZ819">
        <v>0</v>
      </c>
      <c r="BA819">
        <v>24.575612</v>
      </c>
      <c r="BB819">
        <v>145.32139599999999</v>
      </c>
      <c r="BC819">
        <v>7.7745310000000014</v>
      </c>
      <c r="BD819">
        <v>53.965982999999987</v>
      </c>
      <c r="BE819">
        <v>81.253219999999999</v>
      </c>
      <c r="BF819">
        <v>51.581675999999987</v>
      </c>
      <c r="BG819">
        <v>81.555589999999995</v>
      </c>
      <c r="BH819">
        <v>33.819263999999997</v>
      </c>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row>
    <row r="820">
      <c r="A820" t="s">
        <v>405</v>
      </c>
      <c r="B820">
        <v>2014</v>
      </c>
      <c r="C820" t="s">
        <v>416</v>
      </c>
      <c r="D820">
        <v>166</v>
      </c>
      <c r="E820" t="s">
        <v>50</v>
      </c>
      <c r="F820" t="s">
        <v>19</v>
      </c>
      <c r="G820" t="s">
        <v>214</v>
      </c>
      <c r="H820">
        <v>11875.61503599999</v>
      </c>
      <c r="I820">
        <v>9624.8430890000163</v>
      </c>
      <c r="J820">
        <v>6500.2148459999999</v>
      </c>
      <c r="K820">
        <v>2953.4449640000012</v>
      </c>
      <c r="L820">
        <v>369.06869900000009</v>
      </c>
      <c r="M820">
        <v>633.51087900000005</v>
      </c>
      <c r="N820">
        <v>86.948013999999972</v>
      </c>
      <c r="O820">
        <v>7.1691299999999991</v>
      </c>
      <c r="P820">
        <v>0.94103199999999998</v>
      </c>
      <c r="Q820">
        <v>0</v>
      </c>
      <c r="R820">
        <v>10112.087575999991</v>
      </c>
      <c r="S820">
        <v>8689.5340370000031</v>
      </c>
      <c r="T820">
        <v>6476.7668640000056</v>
      </c>
      <c r="U820">
        <v>3964.5621370000008</v>
      </c>
      <c r="V820">
        <v>1351.666964999999</v>
      </c>
      <c r="W820" t="s">
        <v>152</v>
      </c>
      <c r="X820" t="s">
        <v>310</v>
      </c>
      <c r="Y820" t="s">
        <v>154</v>
      </c>
      <c r="Z820" t="s">
        <v>155</v>
      </c>
      <c r="AA820" t="s">
        <v>156</v>
      </c>
      <c r="AB820" t="s">
        <v>157</v>
      </c>
      <c r="AC820" t="s">
        <v>311</v>
      </c>
      <c r="AD820" t="s">
        <v>159</v>
      </c>
      <c r="AE820" t="s">
        <v>160</v>
      </c>
      <c r="AF820" t="s">
        <v>162</v>
      </c>
      <c r="AG820" t="s">
        <v>163</v>
      </c>
      <c r="AH820" t="s">
        <v>164</v>
      </c>
      <c r="AI820" t="s">
        <v>312</v>
      </c>
      <c r="AJ820" t="s">
        <v>165</v>
      </c>
      <c r="AK820" t="s">
        <v>166</v>
      </c>
      <c r="AL820" t="s">
        <v>167</v>
      </c>
      <c r="AM820" t="s">
        <v>168</v>
      </c>
      <c r="AN820" t="s">
        <v>169</v>
      </c>
      <c r="AO820" t="s">
        <v>170</v>
      </c>
      <c r="AP820">
        <v>1048.510718</v>
      </c>
      <c r="AQ820">
        <v>1500.962876999999</v>
      </c>
      <c r="AR820">
        <v>5068.725420000007</v>
      </c>
      <c r="AS820">
        <v>1442.080876</v>
      </c>
      <c r="AT820">
        <v>2662.5636580000009</v>
      </c>
      <c r="AU820">
        <v>1689.9687349999999</v>
      </c>
      <c r="AV820">
        <v>1709.4235389999999</v>
      </c>
      <c r="AW820">
        <v>2011.774899</v>
      </c>
      <c r="AX820">
        <v>1480.2095689999981</v>
      </c>
      <c r="AY820">
        <v>1035.7158939999999</v>
      </c>
      <c r="AZ820">
        <v>718.94769000000031</v>
      </c>
      <c r="BA820">
        <v>294.22278699999998</v>
      </c>
      <c r="BB820">
        <v>362.72764799999987</v>
      </c>
      <c r="BC820">
        <v>1259.277420999998</v>
      </c>
      <c r="BD820">
        <v>2067.0502410000008</v>
      </c>
      <c r="BE820">
        <v>1509.362417999999</v>
      </c>
      <c r="BF820">
        <v>2525.6863029999981</v>
      </c>
      <c r="BG820">
        <v>1055.405332</v>
      </c>
      <c r="BH820">
        <v>1880.5706090000001</v>
      </c>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row>
    <row r="821">
      <c r="A821" t="s">
        <v>405</v>
      </c>
      <c r="B821">
        <v>2014</v>
      </c>
      <c r="C821" t="s">
        <v>416</v>
      </c>
      <c r="D821">
        <v>167</v>
      </c>
      <c r="E821" t="s">
        <v>62</v>
      </c>
      <c r="F821" t="s">
        <v>194</v>
      </c>
      <c r="G821" t="s">
        <v>214</v>
      </c>
      <c r="H821">
        <v>14.700759</v>
      </c>
      <c r="I821">
        <v>144.10443799999999</v>
      </c>
      <c r="J821">
        <v>185.09561600000001</v>
      </c>
      <c r="K821">
        <v>510.40314999999998</v>
      </c>
      <c r="L821">
        <v>4502.7676710000014</v>
      </c>
      <c r="M821">
        <v>242.941135</v>
      </c>
      <c r="N821">
        <v>540.66125799999998</v>
      </c>
      <c r="O821">
        <v>904.03922900000009</v>
      </c>
      <c r="P821">
        <v>1349.745071000001</v>
      </c>
      <c r="Q821">
        <v>1723.5301509999999</v>
      </c>
      <c r="R821">
        <v>14.700759</v>
      </c>
      <c r="S821">
        <v>102.89152900000001</v>
      </c>
      <c r="T821">
        <v>60.658166000000008</v>
      </c>
      <c r="U821">
        <v>119.043674</v>
      </c>
      <c r="V821">
        <v>298.86066199999988</v>
      </c>
      <c r="W821" t="s">
        <v>152</v>
      </c>
      <c r="X821" t="s">
        <v>310</v>
      </c>
      <c r="Y821" t="s">
        <v>154</v>
      </c>
      <c r="Z821" t="s">
        <v>155</v>
      </c>
      <c r="AA821" t="s">
        <v>156</v>
      </c>
      <c r="AB821" t="s">
        <v>157</v>
      </c>
      <c r="AC821" t="s">
        <v>311</v>
      </c>
      <c r="AD821" t="s">
        <v>159</v>
      </c>
      <c r="AE821" t="s">
        <v>160</v>
      </c>
      <c r="AF821" t="s">
        <v>162</v>
      </c>
      <c r="AG821" t="s">
        <v>163</v>
      </c>
      <c r="AH821" t="s">
        <v>164</v>
      </c>
      <c r="AI821" t="s">
        <v>312</v>
      </c>
      <c r="AJ821" t="s">
        <v>165</v>
      </c>
      <c r="AK821" t="s">
        <v>166</v>
      </c>
      <c r="AL821" t="s">
        <v>167</v>
      </c>
      <c r="AM821" t="s">
        <v>168</v>
      </c>
      <c r="AN821" t="s">
        <v>169</v>
      </c>
      <c r="AO821" t="s">
        <v>170</v>
      </c>
      <c r="AP821">
        <v>257.81260600000007</v>
      </c>
      <c r="AQ821">
        <v>166.05341999999999</v>
      </c>
      <c r="AR821">
        <v>218.90464</v>
      </c>
      <c r="AS821">
        <v>12.947646000000001</v>
      </c>
      <c r="AT821">
        <v>36.307945999999987</v>
      </c>
      <c r="AU821">
        <v>12.447160999999999</v>
      </c>
      <c r="AV821">
        <v>69.968192999999999</v>
      </c>
      <c r="AW821">
        <v>195.45065</v>
      </c>
      <c r="AX821">
        <v>4.2484479999999998</v>
      </c>
      <c r="AY821">
        <v>0</v>
      </c>
      <c r="AZ821">
        <v>3.2641439999999999</v>
      </c>
      <c r="BA821">
        <v>3993.0976339999979</v>
      </c>
      <c r="BB821">
        <v>61.680596000000001</v>
      </c>
      <c r="BC821">
        <v>18.014379999999989</v>
      </c>
      <c r="BD821">
        <v>10.059946</v>
      </c>
      <c r="BE821">
        <v>28.565483</v>
      </c>
      <c r="BF821">
        <v>196.6518879999999</v>
      </c>
      <c r="BG821">
        <v>63.630353000000021</v>
      </c>
      <c r="BH821">
        <v>7.9664999999999999</v>
      </c>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row>
    <row r="822">
      <c r="A822" t="s">
        <v>405</v>
      </c>
      <c r="B822">
        <v>2014</v>
      </c>
      <c r="C822" t="s">
        <v>416</v>
      </c>
      <c r="D822">
        <v>168</v>
      </c>
      <c r="E822" t="s">
        <v>62</v>
      </c>
      <c r="F822" t="s">
        <v>195</v>
      </c>
      <c r="G822" t="s">
        <v>214</v>
      </c>
      <c r="H822">
        <v>2473.7998399999979</v>
      </c>
      <c r="I822">
        <v>4564.8529189999917</v>
      </c>
      <c r="J822">
        <v>7558.337066999994</v>
      </c>
      <c r="K822">
        <v>10890.587649999999</v>
      </c>
      <c r="L822">
        <v>9691.1993409999959</v>
      </c>
      <c r="M822">
        <v>1373.7916530000009</v>
      </c>
      <c r="N822">
        <v>1622.6598200000001</v>
      </c>
      <c r="O822">
        <v>1391.180162000001</v>
      </c>
      <c r="P822">
        <v>968.80716199999858</v>
      </c>
      <c r="Q822">
        <v>593.36281399999962</v>
      </c>
      <c r="R822">
        <v>1982.7696080000001</v>
      </c>
      <c r="S822">
        <v>3271.9410839999991</v>
      </c>
      <c r="T822">
        <v>5480.1838510000016</v>
      </c>
      <c r="U822">
        <v>7973.4345219999941</v>
      </c>
      <c r="V822">
        <v>10520.64614099999</v>
      </c>
      <c r="W822" t="s">
        <v>152</v>
      </c>
      <c r="X822" t="s">
        <v>310</v>
      </c>
      <c r="Y822" t="s">
        <v>154</v>
      </c>
      <c r="Z822" t="s">
        <v>155</v>
      </c>
      <c r="AA822" t="s">
        <v>156</v>
      </c>
      <c r="AB822" t="s">
        <v>157</v>
      </c>
      <c r="AC822" t="s">
        <v>311</v>
      </c>
      <c r="AD822" t="s">
        <v>159</v>
      </c>
      <c r="AE822" t="s">
        <v>160</v>
      </c>
      <c r="AF822" t="s">
        <v>162</v>
      </c>
      <c r="AG822" t="s">
        <v>163</v>
      </c>
      <c r="AH822" t="s">
        <v>164</v>
      </c>
      <c r="AI822" t="s">
        <v>312</v>
      </c>
      <c r="AJ822" t="s">
        <v>165</v>
      </c>
      <c r="AK822" t="s">
        <v>166</v>
      </c>
      <c r="AL822" t="s">
        <v>167</v>
      </c>
      <c r="AM822" t="s">
        <v>168</v>
      </c>
      <c r="AN822" t="s">
        <v>169</v>
      </c>
      <c r="AO822" t="s">
        <v>170</v>
      </c>
      <c r="AP822">
        <v>1833.769471000001</v>
      </c>
      <c r="AQ822">
        <v>4041.9567920000031</v>
      </c>
      <c r="AR822">
        <v>4083.11517</v>
      </c>
      <c r="AS822">
        <v>1127.0559079999989</v>
      </c>
      <c r="AT822">
        <v>1939.176457999999</v>
      </c>
      <c r="AU822">
        <v>1773.0556029999991</v>
      </c>
      <c r="AV822">
        <v>1319.7813020000001</v>
      </c>
      <c r="AW822">
        <v>3466.1479169999998</v>
      </c>
      <c r="AX822">
        <v>695.3349169999999</v>
      </c>
      <c r="AY822">
        <v>454.12144099999989</v>
      </c>
      <c r="AZ822">
        <v>472.3508259999993</v>
      </c>
      <c r="BA822">
        <v>2602.0983559999968</v>
      </c>
      <c r="BB822">
        <v>1018.837891999999</v>
      </c>
      <c r="BC822">
        <v>520.39038600000003</v>
      </c>
      <c r="BD822">
        <v>2715.1030009999999</v>
      </c>
      <c r="BE822">
        <v>1188.1915640000011</v>
      </c>
      <c r="BF822">
        <v>2035.5255619999989</v>
      </c>
      <c r="BG822">
        <v>1241.8155819999999</v>
      </c>
      <c r="BH822">
        <v>2650.9486689999999</v>
      </c>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row>
    <row r="823">
      <c r="A823" t="s">
        <v>405</v>
      </c>
      <c r="B823">
        <v>2014</v>
      </c>
      <c r="C823" t="s">
        <v>416</v>
      </c>
      <c r="D823">
        <v>169</v>
      </c>
      <c r="E823" t="s">
        <v>62</v>
      </c>
      <c r="F823" t="s">
        <v>196</v>
      </c>
      <c r="G823" t="s">
        <v>214</v>
      </c>
      <c r="H823">
        <v>89.164362999999994</v>
      </c>
      <c r="I823">
        <v>189.56629199999989</v>
      </c>
      <c r="J823">
        <v>195.53347600000001</v>
      </c>
      <c r="K823">
        <v>147.08404400000001</v>
      </c>
      <c r="L823">
        <v>98.814184000000012</v>
      </c>
      <c r="M823">
        <v>18.527381999999999</v>
      </c>
      <c r="N823">
        <v>13.342292</v>
      </c>
      <c r="O823">
        <v>4.5116399999999999</v>
      </c>
      <c r="P823">
        <v>13.589153</v>
      </c>
      <c r="Q823">
        <v>10.027592</v>
      </c>
      <c r="R823">
        <v>65.60019299999999</v>
      </c>
      <c r="S823">
        <v>127.11037</v>
      </c>
      <c r="T823">
        <v>187.711725</v>
      </c>
      <c r="U823">
        <v>140.523776</v>
      </c>
      <c r="V823">
        <v>139.21823599999999</v>
      </c>
      <c r="W823" t="s">
        <v>152</v>
      </c>
      <c r="X823" t="s">
        <v>310</v>
      </c>
      <c r="Y823" t="s">
        <v>154</v>
      </c>
      <c r="Z823" t="s">
        <v>155</v>
      </c>
      <c r="AA823" t="s">
        <v>156</v>
      </c>
      <c r="AB823" t="s">
        <v>157</v>
      </c>
      <c r="AC823" t="s">
        <v>311</v>
      </c>
      <c r="AD823" t="s">
        <v>159</v>
      </c>
      <c r="AE823" t="s">
        <v>160</v>
      </c>
      <c r="AF823" t="s">
        <v>162</v>
      </c>
      <c r="AG823" t="s">
        <v>163</v>
      </c>
      <c r="AH823" t="s">
        <v>164</v>
      </c>
      <c r="AI823" t="s">
        <v>312</v>
      </c>
      <c r="AJ823" t="s">
        <v>165</v>
      </c>
      <c r="AK823" t="s">
        <v>166</v>
      </c>
      <c r="AL823" t="s">
        <v>167</v>
      </c>
      <c r="AM823" t="s">
        <v>168</v>
      </c>
      <c r="AN823" t="s">
        <v>169</v>
      </c>
      <c r="AO823" t="s">
        <v>170</v>
      </c>
      <c r="AP823">
        <v>0</v>
      </c>
      <c r="AQ823">
        <v>13.539211999999999</v>
      </c>
      <c r="AR823">
        <v>24.080583000000001</v>
      </c>
      <c r="AS823">
        <v>22.428065</v>
      </c>
      <c r="AT823">
        <v>9.8804649999999992</v>
      </c>
      <c r="AU823">
        <v>8.0530830000000009</v>
      </c>
      <c r="AV823">
        <v>9.4680839999999993</v>
      </c>
      <c r="AW823">
        <v>23.795511000000001</v>
      </c>
      <c r="AX823">
        <v>10.339407</v>
      </c>
      <c r="AY823">
        <v>64.781910000000011</v>
      </c>
      <c r="AZ823">
        <v>1.8089040000000001</v>
      </c>
      <c r="BA823">
        <v>9.8701340000000002</v>
      </c>
      <c r="BB823">
        <v>12.452584</v>
      </c>
      <c r="BC823">
        <v>2.3517130000000002</v>
      </c>
      <c r="BD823">
        <v>147.69692599999999</v>
      </c>
      <c r="BE823">
        <v>37.394534999999998</v>
      </c>
      <c r="BF823">
        <v>36.396141999999998</v>
      </c>
      <c r="BG823">
        <v>285.82510100000002</v>
      </c>
      <c r="BH823">
        <v>0</v>
      </c>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row>
    <row r="824">
      <c r="A824" t="s">
        <v>405</v>
      </c>
      <c r="B824">
        <v>2014</v>
      </c>
      <c r="C824" t="s">
        <v>416</v>
      </c>
      <c r="D824">
        <v>170</v>
      </c>
      <c r="E824" t="s">
        <v>62</v>
      </c>
      <c r="F824" t="s">
        <v>197</v>
      </c>
      <c r="G824" t="s">
        <v>214</v>
      </c>
      <c r="H824">
        <v>7.7605370000000002</v>
      </c>
      <c r="I824">
        <v>5.3107879999999996</v>
      </c>
      <c r="J824">
        <v>47.931277000000009</v>
      </c>
      <c r="K824">
        <v>59.912542999999999</v>
      </c>
      <c r="L824">
        <v>64.929813999999993</v>
      </c>
      <c r="M824">
        <v>35.896118000000001</v>
      </c>
      <c r="N824">
        <v>49.304496999999998</v>
      </c>
      <c r="O824">
        <v>18.517500999999999</v>
      </c>
      <c r="P824">
        <v>0</v>
      </c>
      <c r="Q824">
        <v>0</v>
      </c>
      <c r="R824">
        <v>6.6851120000000002</v>
      </c>
      <c r="S824">
        <v>3.1691919999999998</v>
      </c>
      <c r="T824">
        <v>12.520973</v>
      </c>
      <c r="U824">
        <v>30.778286999999999</v>
      </c>
      <c r="V824">
        <v>28.973279000000009</v>
      </c>
      <c r="W824" t="s">
        <v>152</v>
      </c>
      <c r="X824" t="s">
        <v>310</v>
      </c>
      <c r="Y824" t="s">
        <v>154</v>
      </c>
      <c r="Z824" t="s">
        <v>155</v>
      </c>
      <c r="AA824" t="s">
        <v>156</v>
      </c>
      <c r="AB824" t="s">
        <v>157</v>
      </c>
      <c r="AC824" t="s">
        <v>311</v>
      </c>
      <c r="AD824" t="s">
        <v>159</v>
      </c>
      <c r="AE824" t="s">
        <v>160</v>
      </c>
      <c r="AF824" t="s">
        <v>162</v>
      </c>
      <c r="AG824" t="s">
        <v>163</v>
      </c>
      <c r="AH824" t="s">
        <v>164</v>
      </c>
      <c r="AI824" t="s">
        <v>312</v>
      </c>
      <c r="AJ824" t="s">
        <v>165</v>
      </c>
      <c r="AK824" t="s">
        <v>166</v>
      </c>
      <c r="AL824" t="s">
        <v>167</v>
      </c>
      <c r="AM824" t="s">
        <v>168</v>
      </c>
      <c r="AN824" t="s">
        <v>169</v>
      </c>
      <c r="AO824" t="s">
        <v>170</v>
      </c>
      <c r="AP824">
        <v>0</v>
      </c>
      <c r="AQ824">
        <v>0</v>
      </c>
      <c r="AR824">
        <v>0</v>
      </c>
      <c r="AS824">
        <v>5.6650600000000004</v>
      </c>
      <c r="AT824">
        <v>0</v>
      </c>
      <c r="AU824">
        <v>0.38594600000000001</v>
      </c>
      <c r="AV824">
        <v>0</v>
      </c>
      <c r="AW824">
        <v>9.4850349999999999</v>
      </c>
      <c r="AX824">
        <v>0</v>
      </c>
      <c r="AY824">
        <v>1.623923</v>
      </c>
      <c r="AZ824">
        <v>0</v>
      </c>
      <c r="BA824">
        <v>24.575612</v>
      </c>
      <c r="BB824">
        <v>100.89615000000001</v>
      </c>
      <c r="BC824">
        <v>3.7101890000000002</v>
      </c>
      <c r="BD824">
        <v>10.673434</v>
      </c>
      <c r="BE824">
        <v>0</v>
      </c>
      <c r="BF824">
        <v>6.4727040000000002</v>
      </c>
      <c r="BG824">
        <v>22.356905999999999</v>
      </c>
      <c r="BH824">
        <v>0</v>
      </c>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row>
    <row r="825">
      <c r="A825" t="s">
        <v>405</v>
      </c>
      <c r="B825">
        <v>2014</v>
      </c>
      <c r="C825" t="s">
        <v>416</v>
      </c>
      <c r="D825">
        <v>171</v>
      </c>
      <c r="E825" t="s">
        <v>62</v>
      </c>
      <c r="F825" t="s">
        <v>198</v>
      </c>
      <c r="G825" t="s">
        <v>214</v>
      </c>
      <c r="H825">
        <v>0</v>
      </c>
      <c r="I825">
        <v>1.570465</v>
      </c>
      <c r="J825">
        <v>0</v>
      </c>
      <c r="K825">
        <v>10.612852</v>
      </c>
      <c r="L825">
        <v>12.762166000000001</v>
      </c>
      <c r="M825">
        <v>0.86033999999999999</v>
      </c>
      <c r="N825">
        <v>7.7858799999999997</v>
      </c>
      <c r="O825">
        <v>0</v>
      </c>
      <c r="P825">
        <v>3.8296619999999999</v>
      </c>
      <c r="Q825">
        <v>0</v>
      </c>
      <c r="R825">
        <v>0</v>
      </c>
      <c r="S825">
        <v>1.570465</v>
      </c>
      <c r="T825">
        <v>0</v>
      </c>
      <c r="U825">
        <v>2.3957999999999999</v>
      </c>
      <c r="V825">
        <v>8.5033360000000009</v>
      </c>
      <c r="W825" t="s">
        <v>152</v>
      </c>
      <c r="X825" t="s">
        <v>310</v>
      </c>
      <c r="Y825" t="s">
        <v>154</v>
      </c>
      <c r="Z825" t="s">
        <v>155</v>
      </c>
      <c r="AA825" t="s">
        <v>156</v>
      </c>
      <c r="AB825" t="s">
        <v>157</v>
      </c>
      <c r="AC825" t="s">
        <v>311</v>
      </c>
      <c r="AD825" t="s">
        <v>159</v>
      </c>
      <c r="AE825" t="s">
        <v>160</v>
      </c>
      <c r="AF825" t="s">
        <v>162</v>
      </c>
      <c r="AG825" t="s">
        <v>163</v>
      </c>
      <c r="AH825" t="s">
        <v>164</v>
      </c>
      <c r="AI825" t="s">
        <v>312</v>
      </c>
      <c r="AJ825" t="s">
        <v>165</v>
      </c>
      <c r="AK825" t="s">
        <v>166</v>
      </c>
      <c r="AL825" t="s">
        <v>167</v>
      </c>
      <c r="AM825" t="s">
        <v>168</v>
      </c>
      <c r="AN825" t="s">
        <v>169</v>
      </c>
      <c r="AO825" t="s">
        <v>170</v>
      </c>
      <c r="AP825">
        <v>0</v>
      </c>
      <c r="AQ825">
        <v>0</v>
      </c>
      <c r="AR825">
        <v>0</v>
      </c>
      <c r="AS825">
        <v>1.36612</v>
      </c>
      <c r="AT825">
        <v>0</v>
      </c>
      <c r="AU825">
        <v>0</v>
      </c>
      <c r="AV825">
        <v>0</v>
      </c>
      <c r="AW825">
        <v>0</v>
      </c>
      <c r="AX825">
        <v>0</v>
      </c>
      <c r="AY825">
        <v>0</v>
      </c>
      <c r="AZ825">
        <v>0</v>
      </c>
      <c r="BA825">
        <v>3.8296619999999999</v>
      </c>
      <c r="BB825">
        <v>19.749701000000002</v>
      </c>
      <c r="BC825">
        <v>0</v>
      </c>
      <c r="BD825">
        <v>0</v>
      </c>
      <c r="BE825">
        <v>0</v>
      </c>
      <c r="BF825">
        <v>0</v>
      </c>
      <c r="BG825">
        <v>0</v>
      </c>
      <c r="BH825">
        <v>0</v>
      </c>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row>
    <row r="826">
      <c r="A826" t="s">
        <v>405</v>
      </c>
      <c r="B826">
        <v>2014</v>
      </c>
      <c r="C826" t="s">
        <v>416</v>
      </c>
      <c r="D826">
        <v>172</v>
      </c>
      <c r="E826" t="s">
        <v>62</v>
      </c>
      <c r="F826" t="s">
        <v>199</v>
      </c>
      <c r="G826" t="s">
        <v>214</v>
      </c>
      <c r="H826">
        <v>15.247719</v>
      </c>
      <c r="I826">
        <v>5.0027100000000004</v>
      </c>
      <c r="J826">
        <v>0</v>
      </c>
      <c r="K826">
        <v>15.589387</v>
      </c>
      <c r="L826">
        <v>0</v>
      </c>
      <c r="M826">
        <v>0</v>
      </c>
      <c r="N826">
        <v>0</v>
      </c>
      <c r="O826">
        <v>0</v>
      </c>
      <c r="P826">
        <v>0</v>
      </c>
      <c r="Q826">
        <v>0</v>
      </c>
      <c r="R826">
        <v>0.79722899999999997</v>
      </c>
      <c r="S826">
        <v>19.453199999999999</v>
      </c>
      <c r="T826">
        <v>0</v>
      </c>
      <c r="U826">
        <v>15.589387</v>
      </c>
      <c r="V826">
        <v>0</v>
      </c>
      <c r="W826" t="s">
        <v>152</v>
      </c>
      <c r="X826" t="s">
        <v>310</v>
      </c>
      <c r="Y826" t="s">
        <v>154</v>
      </c>
      <c r="Z826" t="s">
        <v>155</v>
      </c>
      <c r="AA826" t="s">
        <v>156</v>
      </c>
      <c r="AB826" t="s">
        <v>157</v>
      </c>
      <c r="AC826" t="s">
        <v>311</v>
      </c>
      <c r="AD826" t="s">
        <v>159</v>
      </c>
      <c r="AE826" t="s">
        <v>160</v>
      </c>
      <c r="AF826" t="s">
        <v>162</v>
      </c>
      <c r="AG826" t="s">
        <v>163</v>
      </c>
      <c r="AH826" t="s">
        <v>164</v>
      </c>
      <c r="AI826" t="s">
        <v>312</v>
      </c>
      <c r="AJ826" t="s">
        <v>165</v>
      </c>
      <c r="AK826" t="s">
        <v>166</v>
      </c>
      <c r="AL826" t="s">
        <v>167</v>
      </c>
      <c r="AM826" t="s">
        <v>168</v>
      </c>
      <c r="AN826" t="s">
        <v>169</v>
      </c>
      <c r="AO826" t="s">
        <v>170</v>
      </c>
      <c r="AP826">
        <v>3.126903</v>
      </c>
      <c r="AQ826">
        <v>0</v>
      </c>
      <c r="AR826">
        <v>14.45049</v>
      </c>
      <c r="AS826">
        <v>0</v>
      </c>
      <c r="AT826">
        <v>5.6459799999999998</v>
      </c>
      <c r="AU826">
        <v>0</v>
      </c>
      <c r="AV826">
        <v>10.224755999999999</v>
      </c>
      <c r="AW826">
        <v>0</v>
      </c>
      <c r="AX826">
        <v>0</v>
      </c>
      <c r="AY826">
        <v>2.3916870000000001</v>
      </c>
      <c r="AZ826">
        <v>0</v>
      </c>
      <c r="BA826">
        <v>0</v>
      </c>
      <c r="BB826">
        <v>0</v>
      </c>
      <c r="BC826">
        <v>0</v>
      </c>
      <c r="BD826">
        <v>0</v>
      </c>
      <c r="BE826">
        <v>0</v>
      </c>
      <c r="BF826">
        <v>0</v>
      </c>
      <c r="BG826">
        <v>0</v>
      </c>
      <c r="BH826">
        <v>0</v>
      </c>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row>
    <row r="827">
      <c r="A827" t="s">
        <v>405</v>
      </c>
      <c r="B827">
        <v>2014</v>
      </c>
      <c r="C827" t="s">
        <v>416</v>
      </c>
      <c r="D827">
        <v>173</v>
      </c>
      <c r="E827" t="s">
        <v>62</v>
      </c>
      <c r="F827" t="s">
        <v>200</v>
      </c>
      <c r="G827" t="s">
        <v>214</v>
      </c>
      <c r="H827">
        <v>81.210228000000001</v>
      </c>
      <c r="I827">
        <v>48.49087699999999</v>
      </c>
      <c r="J827">
        <v>135.66034200000001</v>
      </c>
      <c r="K827">
        <v>139.56357800000001</v>
      </c>
      <c r="L827">
        <v>5.8077050000000003</v>
      </c>
      <c r="M827">
        <v>9.729671999999999</v>
      </c>
      <c r="N827">
        <v>1.3051900000000001</v>
      </c>
      <c r="O827">
        <v>0</v>
      </c>
      <c r="P827">
        <v>0</v>
      </c>
      <c r="Q827">
        <v>0</v>
      </c>
      <c r="R827">
        <v>65.707346999999999</v>
      </c>
      <c r="S827">
        <v>45.941014999999993</v>
      </c>
      <c r="T827">
        <v>135.924117</v>
      </c>
      <c r="U827">
        <v>82.707377999999991</v>
      </c>
      <c r="V827">
        <v>69.418010999999993</v>
      </c>
      <c r="W827" t="s">
        <v>152</v>
      </c>
      <c r="X827" t="s">
        <v>310</v>
      </c>
      <c r="Y827" t="s">
        <v>154</v>
      </c>
      <c r="Z827" t="s">
        <v>155</v>
      </c>
      <c r="AA827" t="s">
        <v>156</v>
      </c>
      <c r="AB827" t="s">
        <v>157</v>
      </c>
      <c r="AC827" t="s">
        <v>311</v>
      </c>
      <c r="AD827" t="s">
        <v>159</v>
      </c>
      <c r="AE827" t="s">
        <v>160</v>
      </c>
      <c r="AF827" t="s">
        <v>162</v>
      </c>
      <c r="AG827" t="s">
        <v>163</v>
      </c>
      <c r="AH827" t="s">
        <v>164</v>
      </c>
      <c r="AI827" t="s">
        <v>312</v>
      </c>
      <c r="AJ827" t="s">
        <v>165</v>
      </c>
      <c r="AK827" t="s">
        <v>166</v>
      </c>
      <c r="AL827" t="s">
        <v>167</v>
      </c>
      <c r="AM827" t="s">
        <v>168</v>
      </c>
      <c r="AN827" t="s">
        <v>169</v>
      </c>
      <c r="AO827" t="s">
        <v>170</v>
      </c>
      <c r="AP827">
        <v>26.723804999999999</v>
      </c>
      <c r="AQ827">
        <v>7.4864519999999999</v>
      </c>
      <c r="AR827">
        <v>170.145298</v>
      </c>
      <c r="AS827">
        <v>0.552786</v>
      </c>
      <c r="AT827">
        <v>14.153460000000001</v>
      </c>
      <c r="AU827">
        <v>72.525385</v>
      </c>
      <c r="AV827">
        <v>31.355951000000001</v>
      </c>
      <c r="AW827">
        <v>12.416288</v>
      </c>
      <c r="AX827">
        <v>6.1319569999999999</v>
      </c>
      <c r="AY827">
        <v>4.4192130000000001</v>
      </c>
      <c r="AZ827">
        <v>7.5011259999999993</v>
      </c>
      <c r="BA827">
        <v>1.215606</v>
      </c>
      <c r="BB827">
        <v>1.98445</v>
      </c>
      <c r="BC827">
        <v>8.9022290000000002</v>
      </c>
      <c r="BD827">
        <v>15.119882</v>
      </c>
      <c r="BE827">
        <v>0</v>
      </c>
      <c r="BF827">
        <v>0</v>
      </c>
      <c r="BG827">
        <v>24.588653999999998</v>
      </c>
      <c r="BH827">
        <v>5.5101880000000003</v>
      </c>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row>
    <row r="828">
      <c r="A828" t="s">
        <v>405</v>
      </c>
      <c r="B828">
        <v>2014</v>
      </c>
      <c r="C828" t="s">
        <v>416</v>
      </c>
      <c r="D828">
        <v>174</v>
      </c>
      <c r="E828" t="s">
        <v>62</v>
      </c>
      <c r="F828" t="s">
        <v>201</v>
      </c>
      <c r="G828" t="s">
        <v>214</v>
      </c>
      <c r="H828">
        <v>43.221902</v>
      </c>
      <c r="I828">
        <v>3.2505269999999999</v>
      </c>
      <c r="J828">
        <v>44.242289</v>
      </c>
      <c r="K828">
        <v>4.615335</v>
      </c>
      <c r="L828">
        <v>0</v>
      </c>
      <c r="M828">
        <v>0</v>
      </c>
      <c r="N828">
        <v>0</v>
      </c>
      <c r="O828">
        <v>0</v>
      </c>
      <c r="P828">
        <v>0</v>
      </c>
      <c r="Q828">
        <v>0</v>
      </c>
      <c r="R828">
        <v>40.052709999999998</v>
      </c>
      <c r="S828">
        <v>3.9624969999999999</v>
      </c>
      <c r="T828">
        <v>15.987767</v>
      </c>
      <c r="U828">
        <v>30.711743999999999</v>
      </c>
      <c r="V828">
        <v>4.615335</v>
      </c>
      <c r="W828" t="s">
        <v>152</v>
      </c>
      <c r="X828" t="s">
        <v>310</v>
      </c>
      <c r="Y828" t="s">
        <v>154</v>
      </c>
      <c r="Z828" t="s">
        <v>155</v>
      </c>
      <c r="AA828" t="s">
        <v>156</v>
      </c>
      <c r="AB828" t="s">
        <v>157</v>
      </c>
      <c r="AC828" t="s">
        <v>311</v>
      </c>
      <c r="AD828" t="s">
        <v>159</v>
      </c>
      <c r="AE828" t="s">
        <v>160</v>
      </c>
      <c r="AF828" t="s">
        <v>162</v>
      </c>
      <c r="AG828" t="s">
        <v>163</v>
      </c>
      <c r="AH828" t="s">
        <v>164</v>
      </c>
      <c r="AI828" t="s">
        <v>312</v>
      </c>
      <c r="AJ828" t="s">
        <v>165</v>
      </c>
      <c r="AK828" t="s">
        <v>166</v>
      </c>
      <c r="AL828" t="s">
        <v>167</v>
      </c>
      <c r="AM828" t="s">
        <v>168</v>
      </c>
      <c r="AN828" t="s">
        <v>169</v>
      </c>
      <c r="AO828" t="s">
        <v>170</v>
      </c>
      <c r="AP828">
        <v>0</v>
      </c>
      <c r="AQ828">
        <v>15.5122</v>
      </c>
      <c r="AR828">
        <v>35.179417000000001</v>
      </c>
      <c r="AS828">
        <v>0</v>
      </c>
      <c r="AT828">
        <v>0</v>
      </c>
      <c r="AU828">
        <v>0</v>
      </c>
      <c r="AV828">
        <v>4.615335</v>
      </c>
      <c r="AW828">
        <v>0</v>
      </c>
      <c r="AX828">
        <v>0</v>
      </c>
      <c r="AY828">
        <v>0</v>
      </c>
      <c r="AZ828">
        <v>0</v>
      </c>
      <c r="BA828">
        <v>0</v>
      </c>
      <c r="BB828">
        <v>0</v>
      </c>
      <c r="BC828">
        <v>1.0701369999999999</v>
      </c>
      <c r="BD828">
        <v>0</v>
      </c>
      <c r="BE828">
        <v>0</v>
      </c>
      <c r="BF828">
        <v>8.3168279999999992</v>
      </c>
      <c r="BG828">
        <v>5.6264139999999996</v>
      </c>
      <c r="BH828">
        <v>25.009722</v>
      </c>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row>
    <row r="829">
      <c r="A829" t="s">
        <v>405</v>
      </c>
      <c r="B829">
        <v>2014</v>
      </c>
      <c r="C829" t="s">
        <v>416</v>
      </c>
      <c r="D829">
        <v>175</v>
      </c>
      <c r="E829" t="s">
        <v>62</v>
      </c>
      <c r="F829" t="s">
        <v>319</v>
      </c>
      <c r="G829" t="s">
        <v>214</v>
      </c>
      <c r="H829">
        <v>11875.61503599999</v>
      </c>
      <c r="I829">
        <v>9624.8430890000163</v>
      </c>
      <c r="J829">
        <v>6500.2148459999999</v>
      </c>
      <c r="K829">
        <v>2953.4449640000012</v>
      </c>
      <c r="L829">
        <v>369.06869900000009</v>
      </c>
      <c r="M829">
        <v>633.51087900000005</v>
      </c>
      <c r="N829">
        <v>86.948013999999972</v>
      </c>
      <c r="O829">
        <v>7.1691299999999991</v>
      </c>
      <c r="P829">
        <v>0.94103199999999998</v>
      </c>
      <c r="Q829">
        <v>0</v>
      </c>
      <c r="R829">
        <v>10112.087575999991</v>
      </c>
      <c r="S829">
        <v>8689.5340370000031</v>
      </c>
      <c r="T829">
        <v>6476.7668640000056</v>
      </c>
      <c r="U829">
        <v>3964.5621370000008</v>
      </c>
      <c r="V829">
        <v>1351.666964999999</v>
      </c>
      <c r="W829" t="s">
        <v>152</v>
      </c>
      <c r="X829" t="s">
        <v>310</v>
      </c>
      <c r="Y829" t="s">
        <v>154</v>
      </c>
      <c r="Z829" t="s">
        <v>155</v>
      </c>
      <c r="AA829" t="s">
        <v>156</v>
      </c>
      <c r="AB829" t="s">
        <v>157</v>
      </c>
      <c r="AC829" t="s">
        <v>311</v>
      </c>
      <c r="AD829" t="s">
        <v>159</v>
      </c>
      <c r="AE829" t="s">
        <v>160</v>
      </c>
      <c r="AF829" t="s">
        <v>162</v>
      </c>
      <c r="AG829" t="s">
        <v>163</v>
      </c>
      <c r="AH829" t="s">
        <v>164</v>
      </c>
      <c r="AI829" t="s">
        <v>312</v>
      </c>
      <c r="AJ829" t="s">
        <v>165</v>
      </c>
      <c r="AK829" t="s">
        <v>166</v>
      </c>
      <c r="AL829" t="s">
        <v>167</v>
      </c>
      <c r="AM829" t="s">
        <v>168</v>
      </c>
      <c r="AN829" t="s">
        <v>169</v>
      </c>
      <c r="AO829" t="s">
        <v>170</v>
      </c>
      <c r="AP829">
        <v>1048.510718</v>
      </c>
      <c r="AQ829">
        <v>1500.962876999999</v>
      </c>
      <c r="AR829">
        <v>5068.725420000007</v>
      </c>
      <c r="AS829">
        <v>1442.080876</v>
      </c>
      <c r="AT829">
        <v>2662.5636580000009</v>
      </c>
      <c r="AU829">
        <v>1689.9687349999999</v>
      </c>
      <c r="AV829">
        <v>1709.4235389999999</v>
      </c>
      <c r="AW829">
        <v>2011.774899</v>
      </c>
      <c r="AX829">
        <v>1480.2095689999981</v>
      </c>
      <c r="AY829">
        <v>1035.7158939999999</v>
      </c>
      <c r="AZ829">
        <v>718.94769000000031</v>
      </c>
      <c r="BA829">
        <v>294.22278699999998</v>
      </c>
      <c r="BB829">
        <v>362.72764799999987</v>
      </c>
      <c r="BC829">
        <v>1259.277420999998</v>
      </c>
      <c r="BD829">
        <v>2067.0502410000008</v>
      </c>
      <c r="BE829">
        <v>1509.362417999999</v>
      </c>
      <c r="BF829">
        <v>2525.6863029999981</v>
      </c>
      <c r="BG829">
        <v>1055.405332</v>
      </c>
      <c r="BH829">
        <v>1880.5706090000001</v>
      </c>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row>
    <row r="830">
      <c r="A830" t="s">
        <v>405</v>
      </c>
      <c r="B830">
        <v>2014</v>
      </c>
      <c r="C830" t="s">
        <v>416</v>
      </c>
      <c r="D830">
        <v>176</v>
      </c>
      <c r="E830" t="s">
        <v>62</v>
      </c>
      <c r="F830" t="s">
        <v>203</v>
      </c>
      <c r="G830" t="s">
        <v>214</v>
      </c>
      <c r="H830">
        <v>53.363232999999987</v>
      </c>
      <c r="I830">
        <v>56.700270999999987</v>
      </c>
      <c r="J830">
        <v>54.685657999999997</v>
      </c>
      <c r="K830">
        <v>15.416339000000001</v>
      </c>
      <c r="L830">
        <v>0</v>
      </c>
      <c r="M830">
        <v>2.5693280000000001</v>
      </c>
      <c r="N830">
        <v>0.88035600000000003</v>
      </c>
      <c r="O830">
        <v>0</v>
      </c>
      <c r="P830">
        <v>0</v>
      </c>
      <c r="Q830">
        <v>0</v>
      </c>
      <c r="R830">
        <v>52.580118999999989</v>
      </c>
      <c r="S830">
        <v>51.000574</v>
      </c>
      <c r="T830">
        <v>34.100515999999999</v>
      </c>
      <c r="U830">
        <v>39.034607999999999</v>
      </c>
      <c r="V830">
        <v>0</v>
      </c>
      <c r="W830" t="s">
        <v>152</v>
      </c>
      <c r="X830" t="s">
        <v>310</v>
      </c>
      <c r="Y830" t="s">
        <v>154</v>
      </c>
      <c r="Z830" t="s">
        <v>155</v>
      </c>
      <c r="AA830" t="s">
        <v>156</v>
      </c>
      <c r="AB830" t="s">
        <v>157</v>
      </c>
      <c r="AC830" t="s">
        <v>311</v>
      </c>
      <c r="AD830" t="s">
        <v>159</v>
      </c>
      <c r="AE830" t="s">
        <v>160</v>
      </c>
      <c r="AF830" t="s">
        <v>162</v>
      </c>
      <c r="AG830" t="s">
        <v>163</v>
      </c>
      <c r="AH830" t="s">
        <v>164</v>
      </c>
      <c r="AI830" t="s">
        <v>312</v>
      </c>
      <c r="AJ830" t="s">
        <v>165</v>
      </c>
      <c r="AK830" t="s">
        <v>166</v>
      </c>
      <c r="AL830" t="s">
        <v>167</v>
      </c>
      <c r="AM830" t="s">
        <v>168</v>
      </c>
      <c r="AN830" t="s">
        <v>169</v>
      </c>
      <c r="AO830" t="s">
        <v>170</v>
      </c>
      <c r="AP830">
        <v>0</v>
      </c>
      <c r="AQ830">
        <v>0</v>
      </c>
      <c r="AR830">
        <v>0</v>
      </c>
      <c r="AS830">
        <v>0</v>
      </c>
      <c r="AT830">
        <v>14.201332000000001</v>
      </c>
      <c r="AU830">
        <v>103.51737</v>
      </c>
      <c r="AV830">
        <v>36.516328999999999</v>
      </c>
      <c r="AW830">
        <v>0</v>
      </c>
      <c r="AX830">
        <v>4.2162030000000001</v>
      </c>
      <c r="AY830">
        <v>7.8895160000000004</v>
      </c>
      <c r="AZ830">
        <v>0</v>
      </c>
      <c r="BA830">
        <v>0</v>
      </c>
      <c r="BB830">
        <v>4.6298459999999997</v>
      </c>
      <c r="BC830">
        <v>3.0372080000000001</v>
      </c>
      <c r="BD830">
        <v>6.1576969999999998</v>
      </c>
      <c r="BE830">
        <v>0</v>
      </c>
      <c r="BF830">
        <v>0</v>
      </c>
      <c r="BG830">
        <v>0</v>
      </c>
      <c r="BH830">
        <v>0</v>
      </c>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row>
    <row r="831">
      <c r="A831" t="s">
        <v>405</v>
      </c>
      <c r="B831">
        <v>2014</v>
      </c>
      <c r="C831" t="s">
        <v>416</v>
      </c>
      <c r="D831">
        <v>177</v>
      </c>
      <c r="E831" t="s">
        <v>62</v>
      </c>
      <c r="F831" t="s">
        <v>204</v>
      </c>
      <c r="G831" t="s">
        <v>214</v>
      </c>
      <c r="H831">
        <v>3.4082520000000001</v>
      </c>
      <c r="I831">
        <v>45.701374999999999</v>
      </c>
      <c r="J831">
        <v>16.473459999999999</v>
      </c>
      <c r="K831">
        <v>1.29051</v>
      </c>
      <c r="L831">
        <v>0</v>
      </c>
      <c r="M831">
        <v>0</v>
      </c>
      <c r="N831">
        <v>1.29051</v>
      </c>
      <c r="O831">
        <v>0</v>
      </c>
      <c r="P831">
        <v>0</v>
      </c>
      <c r="Q831">
        <v>0</v>
      </c>
      <c r="R831">
        <v>3.4082520000000001</v>
      </c>
      <c r="S831">
        <v>36.891832999999998</v>
      </c>
      <c r="T831">
        <v>19.822154000000001</v>
      </c>
      <c r="U831">
        <v>5.4608480000000004</v>
      </c>
      <c r="V831">
        <v>0</v>
      </c>
      <c r="W831" t="s">
        <v>152</v>
      </c>
      <c r="X831" t="s">
        <v>310</v>
      </c>
      <c r="Y831" t="s">
        <v>154</v>
      </c>
      <c r="Z831" t="s">
        <v>155</v>
      </c>
      <c r="AA831" t="s">
        <v>156</v>
      </c>
      <c r="AB831" t="s">
        <v>157</v>
      </c>
      <c r="AC831" t="s">
        <v>311</v>
      </c>
      <c r="AD831" t="s">
        <v>159</v>
      </c>
      <c r="AE831" t="s">
        <v>160</v>
      </c>
      <c r="AF831" t="s">
        <v>162</v>
      </c>
      <c r="AG831" t="s">
        <v>163</v>
      </c>
      <c r="AH831" t="s">
        <v>164</v>
      </c>
      <c r="AI831" t="s">
        <v>312</v>
      </c>
      <c r="AJ831" t="s">
        <v>165</v>
      </c>
      <c r="AK831" t="s">
        <v>166</v>
      </c>
      <c r="AL831" t="s">
        <v>167</v>
      </c>
      <c r="AM831" t="s">
        <v>168</v>
      </c>
      <c r="AN831" t="s">
        <v>169</v>
      </c>
      <c r="AO831" t="s">
        <v>170</v>
      </c>
      <c r="AP831">
        <v>0</v>
      </c>
      <c r="AQ831">
        <v>0</v>
      </c>
      <c r="AR831">
        <v>0</v>
      </c>
      <c r="AS831">
        <v>0</v>
      </c>
      <c r="AT831">
        <v>0</v>
      </c>
      <c r="AU831">
        <v>0</v>
      </c>
      <c r="AV831">
        <v>52.019756999999991</v>
      </c>
      <c r="AW831">
        <v>0</v>
      </c>
      <c r="AX831">
        <v>0</v>
      </c>
      <c r="AY831">
        <v>0</v>
      </c>
      <c r="AZ831">
        <v>0</v>
      </c>
      <c r="BA831">
        <v>0</v>
      </c>
      <c r="BB831">
        <v>1.29051</v>
      </c>
      <c r="BC831">
        <v>0</v>
      </c>
      <c r="BD831">
        <v>0</v>
      </c>
      <c r="BE831">
        <v>0</v>
      </c>
      <c r="BF831">
        <v>0</v>
      </c>
      <c r="BG831">
        <v>4.7537880000000001</v>
      </c>
      <c r="BH831">
        <v>8.8095420000000004</v>
      </c>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row>
    <row r="832">
      <c r="A832" t="s">
        <v>405</v>
      </c>
      <c r="B832">
        <v>2014</v>
      </c>
      <c r="C832" t="s">
        <v>416</v>
      </c>
      <c r="D832">
        <v>178</v>
      </c>
      <c r="E832" t="s">
        <v>62</v>
      </c>
      <c r="F832" t="s">
        <v>205</v>
      </c>
      <c r="G832" t="s">
        <v>214</v>
      </c>
      <c r="H832">
        <v>107.235305</v>
      </c>
      <c r="I832">
        <v>81.372947999999994</v>
      </c>
      <c r="J832">
        <v>28.952341000000001</v>
      </c>
      <c r="K832">
        <v>21.048864999999999</v>
      </c>
      <c r="L832">
        <v>23.685196999999999</v>
      </c>
      <c r="M832">
        <v>14.207182</v>
      </c>
      <c r="N832">
        <v>9.3042619999999996</v>
      </c>
      <c r="O832">
        <v>5.6042909999999999</v>
      </c>
      <c r="P832">
        <v>0</v>
      </c>
      <c r="Q832">
        <v>2.07084</v>
      </c>
      <c r="R832">
        <v>90.896778000000012</v>
      </c>
      <c r="S832">
        <v>79.795587999999995</v>
      </c>
      <c r="T832">
        <v>15.398906</v>
      </c>
      <c r="U832">
        <v>29.936073</v>
      </c>
      <c r="V832">
        <v>15.080736</v>
      </c>
      <c r="W832" t="s">
        <v>152</v>
      </c>
      <c r="X832" t="s">
        <v>310</v>
      </c>
      <c r="Y832" t="s">
        <v>154</v>
      </c>
      <c r="Z832" t="s">
        <v>155</v>
      </c>
      <c r="AA832" t="s">
        <v>156</v>
      </c>
      <c r="AB832" t="s">
        <v>157</v>
      </c>
      <c r="AC832" t="s">
        <v>311</v>
      </c>
      <c r="AD832" t="s">
        <v>159</v>
      </c>
      <c r="AE832" t="s">
        <v>160</v>
      </c>
      <c r="AF832" t="s">
        <v>162</v>
      </c>
      <c r="AG832" t="s">
        <v>163</v>
      </c>
      <c r="AH832" t="s">
        <v>164</v>
      </c>
      <c r="AI832" t="s">
        <v>312</v>
      </c>
      <c r="AJ832" t="s">
        <v>165</v>
      </c>
      <c r="AK832" t="s">
        <v>166</v>
      </c>
      <c r="AL832" t="s">
        <v>167</v>
      </c>
      <c r="AM832" t="s">
        <v>168</v>
      </c>
      <c r="AN832" t="s">
        <v>169</v>
      </c>
      <c r="AO832" t="s">
        <v>170</v>
      </c>
      <c r="AP832">
        <v>0</v>
      </c>
      <c r="AQ832">
        <v>0</v>
      </c>
      <c r="AR832">
        <v>0</v>
      </c>
      <c r="AS832">
        <v>0</v>
      </c>
      <c r="AT832">
        <v>0</v>
      </c>
      <c r="AU832">
        <v>0</v>
      </c>
      <c r="AV832">
        <v>0</v>
      </c>
      <c r="AW832">
        <v>0</v>
      </c>
      <c r="AX832">
        <v>6.0093200000000007</v>
      </c>
      <c r="AY832">
        <v>0</v>
      </c>
      <c r="AZ832">
        <v>0</v>
      </c>
      <c r="BA832">
        <v>0</v>
      </c>
      <c r="BB832">
        <v>43.13473599999999</v>
      </c>
      <c r="BC832">
        <v>2.994205</v>
      </c>
      <c r="BD832">
        <v>43.292548999999987</v>
      </c>
      <c r="BE832">
        <v>81.253219999999999</v>
      </c>
      <c r="BF832">
        <v>36.792143999999993</v>
      </c>
      <c r="BG832">
        <v>48.818482000000003</v>
      </c>
      <c r="BH832">
        <v>0</v>
      </c>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row>
    <row r="833">
      <c r="A833" t="s">
        <v>405</v>
      </c>
      <c r="B833">
        <v>2014</v>
      </c>
      <c r="C833" t="s">
        <v>416</v>
      </c>
      <c r="D833">
        <v>179</v>
      </c>
      <c r="E833" t="s">
        <v>62</v>
      </c>
      <c r="F833" t="s">
        <v>208</v>
      </c>
      <c r="G833" t="s">
        <v>214</v>
      </c>
      <c r="H833">
        <v>14764.727173999991</v>
      </c>
      <c r="I833">
        <v>14770.766699000031</v>
      </c>
      <c r="J833">
        <v>14767.126372000021</v>
      </c>
      <c r="K833">
        <v>14769.569216999969</v>
      </c>
      <c r="L833">
        <v>14769.034777000001</v>
      </c>
      <c r="M833">
        <v>2332.033688999999</v>
      </c>
      <c r="N833">
        <v>2333.4820789999999</v>
      </c>
      <c r="O833">
        <v>2331.0219530000008</v>
      </c>
      <c r="P833">
        <v>2336.9120799999978</v>
      </c>
      <c r="Q833">
        <v>2328.9913969999998</v>
      </c>
      <c r="R833">
        <v>12435.285683</v>
      </c>
      <c r="S833">
        <v>12433.261384000019</v>
      </c>
      <c r="T833">
        <v>12439.075038999999</v>
      </c>
      <c r="U833">
        <v>12434.178233999981</v>
      </c>
      <c r="V833">
        <v>12436.982700999981</v>
      </c>
      <c r="W833" t="s">
        <v>152</v>
      </c>
      <c r="X833" t="s">
        <v>310</v>
      </c>
      <c r="Y833" t="s">
        <v>154</v>
      </c>
      <c r="Z833" t="s">
        <v>155</v>
      </c>
      <c r="AA833" t="s">
        <v>156</v>
      </c>
      <c r="AB833" t="s">
        <v>157</v>
      </c>
      <c r="AC833" t="s">
        <v>311</v>
      </c>
      <c r="AD833" t="s">
        <v>159</v>
      </c>
      <c r="AE833" t="s">
        <v>160</v>
      </c>
      <c r="AF833" t="s">
        <v>162</v>
      </c>
      <c r="AG833" t="s">
        <v>163</v>
      </c>
      <c r="AH833" t="s">
        <v>164</v>
      </c>
      <c r="AI833" t="s">
        <v>312</v>
      </c>
      <c r="AJ833" t="s">
        <v>165</v>
      </c>
      <c r="AK833" t="s">
        <v>166</v>
      </c>
      <c r="AL833" t="s">
        <v>167</v>
      </c>
      <c r="AM833" t="s">
        <v>168</v>
      </c>
      <c r="AN833" t="s">
        <v>169</v>
      </c>
      <c r="AO833" t="s">
        <v>170</v>
      </c>
      <c r="AP833">
        <v>3169.943503</v>
      </c>
      <c r="AQ833">
        <v>5745.510953</v>
      </c>
      <c r="AR833">
        <v>9614.6010179999976</v>
      </c>
      <c r="AS833">
        <v>2612.0964610000001</v>
      </c>
      <c r="AT833">
        <v>4681.9292990000031</v>
      </c>
      <c r="AU833">
        <v>3659.9532829999889</v>
      </c>
      <c r="AV833">
        <v>3243.3732460000019</v>
      </c>
      <c r="AW833">
        <v>5719.0703000000058</v>
      </c>
      <c r="AX833">
        <v>2206.4898209999969</v>
      </c>
      <c r="AY833">
        <v>1570.9435839999981</v>
      </c>
      <c r="AZ833">
        <v>1203.8726899999999</v>
      </c>
      <c r="BA833">
        <v>6928.9097910000064</v>
      </c>
      <c r="BB833">
        <v>1627.3841129999969</v>
      </c>
      <c r="BC833">
        <v>1819.7478679999961</v>
      </c>
      <c r="BD833">
        <v>5015.1536759999817</v>
      </c>
      <c r="BE833">
        <v>2844.7672200000029</v>
      </c>
      <c r="BF833">
        <v>4845.8415709999872</v>
      </c>
      <c r="BG833">
        <v>2752.8206119999968</v>
      </c>
      <c r="BH833">
        <v>4578.8152300000056</v>
      </c>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row>
    <row r="834">
      <c r="A834" t="s">
        <v>405</v>
      </c>
      <c r="B834">
        <v>2014</v>
      </c>
      <c r="C834" t="s">
        <v>416</v>
      </c>
      <c r="D834">
        <v>222</v>
      </c>
      <c r="E834" t="s">
        <v>36</v>
      </c>
      <c r="F834" t="s">
        <v>15</v>
      </c>
      <c r="G834" t="s">
        <v>447</v>
      </c>
      <c r="H834">
        <v>48.804321027550778</v>
      </c>
      <c r="I834">
        <v>58.837875742452439</v>
      </c>
      <c r="J834">
        <v>66.548567030311034</v>
      </c>
      <c r="K834">
        <v>77.306610194547105</v>
      </c>
      <c r="L834">
        <v>90.415893119645858</v>
      </c>
      <c r="M834">
        <v>78.74678014012126</v>
      </c>
      <c r="N834">
        <v>90.147712893577321</v>
      </c>
      <c r="O834">
        <v>94.87512223541502</v>
      </c>
      <c r="P834">
        <v>96.348054608883729</v>
      </c>
      <c r="Q834">
        <v>99.035992875331345</v>
      </c>
      <c r="R834">
        <v>47.278694343739282</v>
      </c>
      <c r="S834">
        <v>56.85885197511179</v>
      </c>
      <c r="T834">
        <v>63.585580546393949</v>
      </c>
      <c r="U834">
        <v>71.36335373691513</v>
      </c>
      <c r="V834">
        <v>80.834627430909407</v>
      </c>
      <c r="W834" t="s">
        <v>152</v>
      </c>
      <c r="X834" t="s">
        <v>310</v>
      </c>
      <c r="Y834" t="s">
        <v>154</v>
      </c>
      <c r="Z834" t="s">
        <v>155</v>
      </c>
      <c r="AA834" t="s">
        <v>156</v>
      </c>
      <c r="AB834" t="s">
        <v>157</v>
      </c>
      <c r="AC834" t="s">
        <v>311</v>
      </c>
      <c r="AD834" t="s">
        <v>159</v>
      </c>
      <c r="AE834" t="s">
        <v>160</v>
      </c>
      <c r="AF834" t="s">
        <v>162</v>
      </c>
      <c r="AG834" t="s">
        <v>163</v>
      </c>
      <c r="AH834" t="s">
        <v>164</v>
      </c>
      <c r="AI834" t="s">
        <v>312</v>
      </c>
      <c r="AJ834" t="s">
        <v>165</v>
      </c>
      <c r="AK834" t="s">
        <v>166</v>
      </c>
      <c r="AL834" t="s">
        <v>167</v>
      </c>
      <c r="AM834" t="s">
        <v>168</v>
      </c>
      <c r="AN834" t="s">
        <v>169</v>
      </c>
      <c r="AO834" t="s">
        <v>170</v>
      </c>
      <c r="AP834">
        <v>93.206450152938203</v>
      </c>
      <c r="AQ834">
        <v>58.517183615227218</v>
      </c>
      <c r="AR834">
        <v>73.518611503136171</v>
      </c>
      <c r="AS834">
        <v>73.248541752631937</v>
      </c>
      <c r="AT834">
        <v>69.103869043172566</v>
      </c>
      <c r="AU834">
        <v>83.21603672229179</v>
      </c>
      <c r="AV834">
        <v>64.167037704315433</v>
      </c>
      <c r="AW834">
        <v>54.542837181071171</v>
      </c>
      <c r="AX834">
        <v>61.393330359079478</v>
      </c>
      <c r="AY834">
        <v>29.691397231779131</v>
      </c>
      <c r="AZ834">
        <v>80.72175788828126</v>
      </c>
      <c r="BA834">
        <v>97.472604792351831</v>
      </c>
      <c r="BB834">
        <v>97.579409514611626</v>
      </c>
      <c r="BC834">
        <v>84.100900894694874</v>
      </c>
      <c r="BD834">
        <v>56.451188316697177</v>
      </c>
      <c r="BE834">
        <v>60.604331837035147</v>
      </c>
      <c r="BF834">
        <v>60.145026402833778</v>
      </c>
      <c r="BG834">
        <v>73.323837819331189</v>
      </c>
      <c r="BH834">
        <v>33.979978349362433</v>
      </c>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row>
    <row r="835">
      <c r="A835" t="s">
        <v>405</v>
      </c>
      <c r="B835">
        <v>2014</v>
      </c>
      <c r="C835" t="s">
        <v>416</v>
      </c>
      <c r="D835">
        <v>223</v>
      </c>
      <c r="E835" t="s">
        <v>36</v>
      </c>
      <c r="F835" t="s">
        <v>16</v>
      </c>
      <c r="G835" t="s">
        <v>448</v>
      </c>
      <c r="H835">
        <v>24.271525953320381</v>
      </c>
      <c r="I835">
        <v>21.529832050724739</v>
      </c>
      <c r="J835">
        <v>19.780173676551762</v>
      </c>
      <c r="K835">
        <v>12.8458138292633</v>
      </c>
      <c r="L835">
        <v>5.4887649719590232</v>
      </c>
      <c r="M835">
        <v>13.85632689577964</v>
      </c>
      <c r="N835">
        <v>7.2138589584599941</v>
      </c>
      <c r="O835">
        <v>3.2750631134697761</v>
      </c>
      <c r="P835">
        <v>1.778991274673887</v>
      </c>
      <c r="Q835">
        <v>0.80069059181672864</v>
      </c>
      <c r="R835">
        <v>24.416880518385181</v>
      </c>
      <c r="S835">
        <v>22.04334021226547</v>
      </c>
      <c r="T835">
        <v>20.892989347913481</v>
      </c>
      <c r="U835">
        <v>17.118640008949949</v>
      </c>
      <c r="V835">
        <v>10.134052489263819</v>
      </c>
      <c r="W835" t="s">
        <v>152</v>
      </c>
      <c r="X835" t="s">
        <v>310</v>
      </c>
      <c r="Y835" t="s">
        <v>154</v>
      </c>
      <c r="Z835" t="s">
        <v>155</v>
      </c>
      <c r="AA835" t="s">
        <v>156</v>
      </c>
      <c r="AB835" t="s">
        <v>157</v>
      </c>
      <c r="AC835" t="s">
        <v>311</v>
      </c>
      <c r="AD835" t="s">
        <v>159</v>
      </c>
      <c r="AE835" t="s">
        <v>160</v>
      </c>
      <c r="AF835" t="s">
        <v>162</v>
      </c>
      <c r="AG835" t="s">
        <v>163</v>
      </c>
      <c r="AH835" t="s">
        <v>164</v>
      </c>
      <c r="AI835" t="s">
        <v>312</v>
      </c>
      <c r="AJ835" t="s">
        <v>165</v>
      </c>
      <c r="AK835" t="s">
        <v>166</v>
      </c>
      <c r="AL835" t="s">
        <v>167</v>
      </c>
      <c r="AM835" t="s">
        <v>168</v>
      </c>
      <c r="AN835" t="s">
        <v>169</v>
      </c>
      <c r="AO835" t="s">
        <v>170</v>
      </c>
      <c r="AP835">
        <v>5.2837949269911668</v>
      </c>
      <c r="AQ835">
        <v>38.524793201277532</v>
      </c>
      <c r="AR835">
        <v>8.3704788944784525</v>
      </c>
      <c r="AS835">
        <v>10.74306540739116</v>
      </c>
      <c r="AT835">
        <v>29.874327760138939</v>
      </c>
      <c r="AU835">
        <v>14.05387094390411</v>
      </c>
      <c r="AV835">
        <v>25.96007335662129</v>
      </c>
      <c r="AW835">
        <v>35.400962373202482</v>
      </c>
      <c r="AX835">
        <v>25.442559072421851</v>
      </c>
      <c r="AY835">
        <v>9.828764509055679</v>
      </c>
      <c r="AZ835">
        <v>9.8355488472821531</v>
      </c>
      <c r="BA835">
        <v>1.31824578115654</v>
      </c>
      <c r="BB835">
        <v>2.2169003440431192</v>
      </c>
      <c r="BC835">
        <v>11.81875719059782</v>
      </c>
      <c r="BD835">
        <v>4.267043884302602</v>
      </c>
      <c r="BE835">
        <v>36.191409503094548</v>
      </c>
      <c r="BF835">
        <v>3.2087026167980879</v>
      </c>
      <c r="BG835">
        <v>20.163443072911729</v>
      </c>
      <c r="BH835">
        <v>21.824038188599399</v>
      </c>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row>
    <row r="836">
      <c r="A836" t="s">
        <v>405</v>
      </c>
      <c r="B836">
        <v>2014</v>
      </c>
      <c r="C836" t="s">
        <v>416</v>
      </c>
      <c r="D836">
        <v>224</v>
      </c>
      <c r="E836" t="s">
        <v>36</v>
      </c>
      <c r="F836" t="s">
        <v>20</v>
      </c>
      <c r="G836" t="s">
        <v>449</v>
      </c>
      <c r="H836">
        <v>26.924153019128919</v>
      </c>
      <c r="I836">
        <v>19.632292206822608</v>
      </c>
      <c r="J836">
        <v>13.67125929313711</v>
      </c>
      <c r="K836">
        <v>9.8475759761897095</v>
      </c>
      <c r="L836">
        <v>4.0953419083951452</v>
      </c>
      <c r="M836">
        <v>7.3968929640990542</v>
      </c>
      <c r="N836">
        <v>2.6384281479626481</v>
      </c>
      <c r="O836">
        <v>1.849814651115238</v>
      </c>
      <c r="P836">
        <v>1.8729541164424139</v>
      </c>
      <c r="Q836">
        <v>0.16331653285192449</v>
      </c>
      <c r="R836">
        <v>28.304425137875601</v>
      </c>
      <c r="S836">
        <v>21.097807812622541</v>
      </c>
      <c r="T836">
        <v>15.521430105692639</v>
      </c>
      <c r="U836">
        <v>11.518006254135081</v>
      </c>
      <c r="V836">
        <v>9.0313200798268252</v>
      </c>
      <c r="W836" t="s">
        <v>152</v>
      </c>
      <c r="X836" t="s">
        <v>310</v>
      </c>
      <c r="Y836" t="s">
        <v>154</v>
      </c>
      <c r="Z836" t="s">
        <v>155</v>
      </c>
      <c r="AA836" t="s">
        <v>156</v>
      </c>
      <c r="AB836" t="s">
        <v>157</v>
      </c>
      <c r="AC836" t="s">
        <v>311</v>
      </c>
      <c r="AD836" t="s">
        <v>159</v>
      </c>
      <c r="AE836" t="s">
        <v>160</v>
      </c>
      <c r="AF836" t="s">
        <v>162</v>
      </c>
      <c r="AG836" t="s">
        <v>163</v>
      </c>
      <c r="AH836" t="s">
        <v>164</v>
      </c>
      <c r="AI836" t="s">
        <v>312</v>
      </c>
      <c r="AJ836" t="s">
        <v>165</v>
      </c>
      <c r="AK836" t="s">
        <v>166</v>
      </c>
      <c r="AL836" t="s">
        <v>167</v>
      </c>
      <c r="AM836" t="s">
        <v>168</v>
      </c>
      <c r="AN836" t="s">
        <v>169</v>
      </c>
      <c r="AO836" t="s">
        <v>170</v>
      </c>
      <c r="AP836">
        <v>1.509754920070574</v>
      </c>
      <c r="AQ836">
        <v>2.9580231834952699</v>
      </c>
      <c r="AR836">
        <v>18.110909602385352</v>
      </c>
      <c r="AS836">
        <v>16.00839283997686</v>
      </c>
      <c r="AT836">
        <v>1.021803196688519</v>
      </c>
      <c r="AU836">
        <v>2.7300923338042589</v>
      </c>
      <c r="AV836">
        <v>9.8728889390631736</v>
      </c>
      <c r="AW836">
        <v>10.056200445726279</v>
      </c>
      <c r="AX836">
        <v>13.16411056849868</v>
      </c>
      <c r="AY836">
        <v>60.479838259165298</v>
      </c>
      <c r="AZ836">
        <v>9.4426932644364996</v>
      </c>
      <c r="BA836">
        <v>1.2091494264916449</v>
      </c>
      <c r="BB836">
        <v>0.20369014134526001</v>
      </c>
      <c r="BC836">
        <v>4.0803419147075024</v>
      </c>
      <c r="BD836">
        <v>39.281767799000541</v>
      </c>
      <c r="BE836">
        <v>3.2042586598702409</v>
      </c>
      <c r="BF836">
        <v>36.646270980368392</v>
      </c>
      <c r="BG836">
        <v>6.5127191077571087</v>
      </c>
      <c r="BH836">
        <v>44.195983462038022</v>
      </c>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row>
    <row r="837">
      <c r="A837" t="s">
        <v>405</v>
      </c>
      <c r="B837">
        <v>2014</v>
      </c>
      <c r="C837" t="s">
        <v>416</v>
      </c>
      <c r="D837">
        <v>225</v>
      </c>
      <c r="E837" t="s">
        <v>377</v>
      </c>
      <c r="F837" t="s">
        <v>323</v>
      </c>
      <c r="G837" t="s">
        <v>214</v>
      </c>
      <c r="H837">
        <v>72.811844949276605</v>
      </c>
      <c r="I837">
        <v>80.25604458137569</v>
      </c>
      <c r="J837">
        <v>85.986010606866856</v>
      </c>
      <c r="K837">
        <v>90.152424023810369</v>
      </c>
      <c r="L837">
        <v>95.899180119409209</v>
      </c>
      <c r="M837">
        <v>92.538254189059572</v>
      </c>
      <c r="N837">
        <v>97.361571852037372</v>
      </c>
      <c r="O837">
        <v>98.114690031045171</v>
      </c>
      <c r="P837">
        <v>98.127045883557599</v>
      </c>
      <c r="Q837">
        <v>99.836683467148049</v>
      </c>
      <c r="R837">
        <v>71.397467082960134</v>
      </c>
      <c r="S837">
        <v>78.888291980420021</v>
      </c>
      <c r="T837">
        <v>84.002862119883432</v>
      </c>
      <c r="U837">
        <v>88.432755965592207</v>
      </c>
      <c r="V837">
        <v>90.968679920173187</v>
      </c>
      <c r="W837" t="s">
        <v>152</v>
      </c>
      <c r="X837" t="s">
        <v>310</v>
      </c>
      <c r="Y837" t="s">
        <v>154</v>
      </c>
      <c r="Z837" t="s">
        <v>155</v>
      </c>
      <c r="AA837" t="s">
        <v>156</v>
      </c>
      <c r="AB837" t="s">
        <v>157</v>
      </c>
      <c r="AC837" t="s">
        <v>311</v>
      </c>
      <c r="AD837" t="s">
        <v>159</v>
      </c>
      <c r="AE837" t="s">
        <v>160</v>
      </c>
      <c r="AF837" t="s">
        <v>162</v>
      </c>
      <c r="AG837" t="s">
        <v>163</v>
      </c>
      <c r="AH837" t="s">
        <v>164</v>
      </c>
      <c r="AI837" t="s">
        <v>312</v>
      </c>
      <c r="AJ837" t="s">
        <v>165</v>
      </c>
      <c r="AK837" t="s">
        <v>166</v>
      </c>
      <c r="AL837" t="s">
        <v>167</v>
      </c>
      <c r="AM837" t="s">
        <v>168</v>
      </c>
      <c r="AN837" t="s">
        <v>169</v>
      </c>
      <c r="AO837" t="s">
        <v>170</v>
      </c>
      <c r="AP837">
        <v>98.490245079929394</v>
      </c>
      <c r="AQ837">
        <v>97.041976816504786</v>
      </c>
      <c r="AR837">
        <v>81.889090397614623</v>
      </c>
      <c r="AS837">
        <v>83.798698810763355</v>
      </c>
      <c r="AT837">
        <v>98.811188960038123</v>
      </c>
      <c r="AU837">
        <v>97.269907666195792</v>
      </c>
      <c r="AV837">
        <v>89.950532353870159</v>
      </c>
      <c r="AW837">
        <v>89.943799554273738</v>
      </c>
      <c r="AX837">
        <v>86.835889431501229</v>
      </c>
      <c r="AY837">
        <v>39.203166636441154</v>
      </c>
      <c r="AZ837">
        <v>90.329049079101509</v>
      </c>
      <c r="BA837">
        <v>98.790850573508365</v>
      </c>
      <c r="BB837">
        <v>99.796309858654737</v>
      </c>
      <c r="BC837">
        <v>95.919658085292539</v>
      </c>
      <c r="BD837">
        <v>59.82464857174611</v>
      </c>
      <c r="BE837">
        <v>96.79574134012978</v>
      </c>
      <c r="BF837">
        <v>63.25811523316942</v>
      </c>
      <c r="BG837">
        <v>93.487280892242921</v>
      </c>
      <c r="BH837">
        <v>55.604931605855569</v>
      </c>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row>
    <row r="838">
      <c r="A838" t="s">
        <v>405</v>
      </c>
      <c r="B838">
        <v>2014</v>
      </c>
      <c r="C838" t="s">
        <v>416</v>
      </c>
      <c r="D838">
        <v>226</v>
      </c>
      <c r="E838" t="s">
        <v>377</v>
      </c>
      <c r="F838" t="s">
        <v>378</v>
      </c>
      <c r="G838" t="s">
        <v>214</v>
      </c>
      <c r="H838">
        <v>26.702994228098419</v>
      </c>
      <c r="I838">
        <v>19.54504014041845</v>
      </c>
      <c r="J838">
        <v>13.51208889825141</v>
      </c>
      <c r="K838">
        <v>9.6807093693313782</v>
      </c>
      <c r="L838">
        <v>3.8672887322885559</v>
      </c>
      <c r="M838">
        <v>7.3158160837907689</v>
      </c>
      <c r="N838">
        <v>2.4958338666546909</v>
      </c>
      <c r="O838">
        <v>1.680398994372609</v>
      </c>
      <c r="P838">
        <v>1.2440750017433271</v>
      </c>
      <c r="Q838">
        <v>0.16331653285192449</v>
      </c>
      <c r="R838">
        <v>28.048065509654531</v>
      </c>
      <c r="S838">
        <v>21.09409100974532</v>
      </c>
      <c r="T838">
        <v>15.313288078316249</v>
      </c>
      <c r="U838">
        <v>11.387869599038931</v>
      </c>
      <c r="V838">
        <v>8.7936370524344714</v>
      </c>
      <c r="W838" t="s">
        <v>152</v>
      </c>
      <c r="X838" t="s">
        <v>310</v>
      </c>
      <c r="Y838" t="s">
        <v>154</v>
      </c>
      <c r="Z838" t="s">
        <v>155</v>
      </c>
      <c r="AA838" t="s">
        <v>156</v>
      </c>
      <c r="AB838" t="s">
        <v>157</v>
      </c>
      <c r="AC838" t="s">
        <v>311</v>
      </c>
      <c r="AD838" t="s">
        <v>159</v>
      </c>
      <c r="AE838" t="s">
        <v>160</v>
      </c>
      <c r="AF838" t="s">
        <v>162</v>
      </c>
      <c r="AG838" t="s">
        <v>163</v>
      </c>
      <c r="AH838" t="s">
        <v>164</v>
      </c>
      <c r="AI838" t="s">
        <v>312</v>
      </c>
      <c r="AJ838" t="s">
        <v>165</v>
      </c>
      <c r="AK838" t="s">
        <v>166</v>
      </c>
      <c r="AL838" t="s">
        <v>167</v>
      </c>
      <c r="AM838" t="s">
        <v>168</v>
      </c>
      <c r="AN838" t="s">
        <v>169</v>
      </c>
      <c r="AO838" t="s">
        <v>170</v>
      </c>
      <c r="AP838">
        <v>1.509754920070574</v>
      </c>
      <c r="AQ838">
        <v>2.8697784992282829</v>
      </c>
      <c r="AR838">
        <v>18.110909602385352</v>
      </c>
      <c r="AS838">
        <v>15.97162544450153</v>
      </c>
      <c r="AT838">
        <v>1.020079088211701</v>
      </c>
      <c r="AU838">
        <v>2.7300923338042589</v>
      </c>
      <c r="AV838">
        <v>9.4646676998580599</v>
      </c>
      <c r="AW838">
        <v>9.3076151380758443</v>
      </c>
      <c r="AX838">
        <v>13.16411056849868</v>
      </c>
      <c r="AY838">
        <v>59.419958457273317</v>
      </c>
      <c r="AZ838">
        <v>9.2718122877262026</v>
      </c>
      <c r="BA838">
        <v>0.99704748775534935</v>
      </c>
      <c r="BB838">
        <v>0.20369014134526001</v>
      </c>
      <c r="BC838">
        <v>3.5139842241046191</v>
      </c>
      <c r="BD838">
        <v>38.703662288333987</v>
      </c>
      <c r="BE838">
        <v>3.2042586598702409</v>
      </c>
      <c r="BF838">
        <v>36.590964232330307</v>
      </c>
      <c r="BG838">
        <v>6.5127191077571087</v>
      </c>
      <c r="BH838">
        <v>43.936861806935113</v>
      </c>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row>
    <row r="839">
      <c r="A839" t="s">
        <v>405</v>
      </c>
      <c r="B839">
        <v>2014</v>
      </c>
      <c r="C839" t="s">
        <v>416</v>
      </c>
      <c r="D839">
        <v>227</v>
      </c>
      <c r="E839" t="s">
        <v>377</v>
      </c>
      <c r="F839" t="s">
        <v>379</v>
      </c>
      <c r="G839" t="s">
        <v>214</v>
      </c>
      <c r="H839">
        <v>0.36127125788039188</v>
      </c>
      <c r="I839">
        <v>0.13894039642014749</v>
      </c>
      <c r="J839">
        <v>0.39700579110702572</v>
      </c>
      <c r="K839">
        <v>0</v>
      </c>
      <c r="L839">
        <v>0.0057118937752239996</v>
      </c>
      <c r="M839">
        <v>0.070033121908382207</v>
      </c>
      <c r="N839">
        <v>0</v>
      </c>
      <c r="O839">
        <v>0.0361642901778155</v>
      </c>
      <c r="P839">
        <v>0</v>
      </c>
      <c r="Q839">
        <v>0</v>
      </c>
      <c r="R839">
        <v>0.41579662306590082</v>
      </c>
      <c r="S839">
        <v>0.017617009834518398</v>
      </c>
      <c r="T839">
        <v>0.56311059126492002</v>
      </c>
      <c r="U839">
        <v>0.055647231926272002</v>
      </c>
      <c r="V839">
        <v>0</v>
      </c>
      <c r="W839" t="s">
        <v>152</v>
      </c>
      <c r="X839" t="s">
        <v>310</v>
      </c>
      <c r="Y839" t="s">
        <v>154</v>
      </c>
      <c r="Z839" t="s">
        <v>155</v>
      </c>
      <c r="AA839" t="s">
        <v>156</v>
      </c>
      <c r="AB839" t="s">
        <v>157</v>
      </c>
      <c r="AC839" t="s">
        <v>311</v>
      </c>
      <c r="AD839" t="s">
        <v>159</v>
      </c>
      <c r="AE839" t="s">
        <v>160</v>
      </c>
      <c r="AF839" t="s">
        <v>162</v>
      </c>
      <c r="AG839" t="s">
        <v>163</v>
      </c>
      <c r="AH839" t="s">
        <v>164</v>
      </c>
      <c r="AI839" t="s">
        <v>312</v>
      </c>
      <c r="AJ839" t="s">
        <v>165</v>
      </c>
      <c r="AK839" t="s">
        <v>166</v>
      </c>
      <c r="AL839" t="s">
        <v>167</v>
      </c>
      <c r="AM839" t="s">
        <v>168</v>
      </c>
      <c r="AN839" t="s">
        <v>169</v>
      </c>
      <c r="AO839" t="s">
        <v>170</v>
      </c>
      <c r="AP839">
        <v>0</v>
      </c>
      <c r="AQ839">
        <v>0</v>
      </c>
      <c r="AR839">
        <v>0</v>
      </c>
      <c r="AS839">
        <v>0.229675744735064</v>
      </c>
      <c r="AT839">
        <v>0.1687319517501433</v>
      </c>
      <c r="AU839">
        <v>0</v>
      </c>
      <c r="AV839">
        <v>0.19592185413247981</v>
      </c>
      <c r="AW839">
        <v>0</v>
      </c>
      <c r="AX839">
        <v>0</v>
      </c>
      <c r="AY839">
        <v>0.80210983566422067</v>
      </c>
      <c r="AZ839">
        <v>0.25205879535318632</v>
      </c>
      <c r="BA839">
        <v>0</v>
      </c>
      <c r="BB839">
        <v>0</v>
      </c>
      <c r="BC839">
        <v>0</v>
      </c>
      <c r="BD839">
        <v>1.471689139920191</v>
      </c>
      <c r="BE839">
        <v>0</v>
      </c>
      <c r="BF839">
        <v>0.15092053450048751</v>
      </c>
      <c r="BG839">
        <v>0</v>
      </c>
      <c r="BH839">
        <v>0.35675735270933778</v>
      </c>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row>
    <row r="840">
      <c r="A840" t="s">
        <v>405</v>
      </c>
      <c r="B840">
        <v>2014</v>
      </c>
      <c r="C840" t="s">
        <v>416</v>
      </c>
      <c r="D840">
        <v>228</v>
      </c>
      <c r="E840" t="s">
        <v>377</v>
      </c>
      <c r="F840" t="s">
        <v>380</v>
      </c>
      <c r="G840" t="s">
        <v>214</v>
      </c>
      <c r="H840">
        <v>0.1238895647446589</v>
      </c>
      <c r="I840">
        <v>0.059974881785642697</v>
      </c>
      <c r="J840">
        <v>0.10489470377468629</v>
      </c>
      <c r="K840">
        <v>0.1668666068583281</v>
      </c>
      <c r="L840">
        <v>0.2278192545270484</v>
      </c>
      <c r="M840">
        <v>0.075896605241308701</v>
      </c>
      <c r="N840">
        <v>0.14259428130795601</v>
      </c>
      <c r="O840">
        <v>0.16874668440444851</v>
      </c>
      <c r="P840">
        <v>0.62887911469908675</v>
      </c>
      <c r="Q840">
        <v>0</v>
      </c>
      <c r="R840">
        <v>0.13867078431955279</v>
      </c>
      <c r="S840">
        <v>0</v>
      </c>
      <c r="T840">
        <v>0.1207392105354434</v>
      </c>
      <c r="U840">
        <v>0.123727203442627</v>
      </c>
      <c r="V840">
        <v>0.23768302739235311</v>
      </c>
      <c r="W840" t="s">
        <v>152</v>
      </c>
      <c r="X840" t="s">
        <v>310</v>
      </c>
      <c r="Y840" t="s">
        <v>154</v>
      </c>
      <c r="Z840" t="s">
        <v>155</v>
      </c>
      <c r="AA840" t="s">
        <v>156</v>
      </c>
      <c r="AB840" t="s">
        <v>157</v>
      </c>
      <c r="AC840" t="s">
        <v>311</v>
      </c>
      <c r="AD840" t="s">
        <v>159</v>
      </c>
      <c r="AE840" t="s">
        <v>160</v>
      </c>
      <c r="AF840" t="s">
        <v>162</v>
      </c>
      <c r="AG840" t="s">
        <v>163</v>
      </c>
      <c r="AH840" t="s">
        <v>164</v>
      </c>
      <c r="AI840" t="s">
        <v>312</v>
      </c>
      <c r="AJ840" t="s">
        <v>165</v>
      </c>
      <c r="AK840" t="s">
        <v>166</v>
      </c>
      <c r="AL840" t="s">
        <v>167</v>
      </c>
      <c r="AM840" t="s">
        <v>168</v>
      </c>
      <c r="AN840" t="s">
        <v>169</v>
      </c>
      <c r="AO840" t="s">
        <v>170</v>
      </c>
      <c r="AP840">
        <v>0</v>
      </c>
      <c r="AQ840">
        <v>0.088244684266986895</v>
      </c>
      <c r="AR840">
        <v>0</v>
      </c>
      <c r="AS840">
        <v>0</v>
      </c>
      <c r="AT840">
        <v>0</v>
      </c>
      <c r="AU840">
        <v>0</v>
      </c>
      <c r="AV840">
        <v>0.38887809213926011</v>
      </c>
      <c r="AW840">
        <v>0.74858530765044029</v>
      </c>
      <c r="AX840">
        <v>0</v>
      </c>
      <c r="AY840">
        <v>0.57476507062140381</v>
      </c>
      <c r="AZ840">
        <v>0.1470798378190637</v>
      </c>
      <c r="BA840">
        <v>0.21210193873629529</v>
      </c>
      <c r="BB840">
        <v>0</v>
      </c>
      <c r="BC840">
        <v>0.56635769060288421</v>
      </c>
      <c r="BD840">
        <v>0</v>
      </c>
      <c r="BE840">
        <v>0</v>
      </c>
      <c r="BF840">
        <v>0</v>
      </c>
      <c r="BG840">
        <v>0</v>
      </c>
      <c r="BH840">
        <v>0.10144923449990351</v>
      </c>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row>
    <row r="841">
      <c r="A841" t="s">
        <v>405</v>
      </c>
      <c r="B841">
        <v>2014</v>
      </c>
      <c r="C841" t="s">
        <v>416</v>
      </c>
      <c r="D841">
        <v>232</v>
      </c>
      <c r="E841" t="s">
        <v>36</v>
      </c>
      <c r="F841" t="s">
        <v>15</v>
      </c>
      <c r="G841" t="s">
        <v>214</v>
      </c>
      <c r="H841">
        <v>7181.0030800000059</v>
      </c>
      <c r="I841">
        <v>8680.0481160000054</v>
      </c>
      <c r="J841">
        <v>9788.9244589999998</v>
      </c>
      <c r="K841">
        <v>11417.85330199999</v>
      </c>
      <c r="L841">
        <v>13354.555600000011</v>
      </c>
      <c r="M841">
        <v>1835.8614499999981</v>
      </c>
      <c r="N841">
        <v>2103.5807249999989</v>
      </c>
      <c r="O841">
        <v>2212.6101920000019</v>
      </c>
      <c r="P841">
        <v>2251.5693269999979</v>
      </c>
      <c r="Q841">
        <v>2306.5397539999999</v>
      </c>
      <c r="R841">
        <v>5855.9673380000077</v>
      </c>
      <c r="S841">
        <v>7069.4392890000026</v>
      </c>
      <c r="T841">
        <v>7864.9190820000094</v>
      </c>
      <c r="U841">
        <v>8868.5087699999967</v>
      </c>
      <c r="V841">
        <v>10053.38862999999</v>
      </c>
      <c r="W841" t="s">
        <v>152</v>
      </c>
      <c r="X841" t="s">
        <v>310</v>
      </c>
      <c r="Y841" t="s">
        <v>154</v>
      </c>
      <c r="Z841" t="s">
        <v>155</v>
      </c>
      <c r="AA841" t="s">
        <v>156</v>
      </c>
      <c r="AB841" t="s">
        <v>157</v>
      </c>
      <c r="AC841" t="s">
        <v>311</v>
      </c>
      <c r="AD841" t="s">
        <v>159</v>
      </c>
      <c r="AE841" t="s">
        <v>160</v>
      </c>
      <c r="AF841" t="s">
        <v>162</v>
      </c>
      <c r="AG841" t="s">
        <v>163</v>
      </c>
      <c r="AH841" t="s">
        <v>164</v>
      </c>
      <c r="AI841" t="s">
        <v>312</v>
      </c>
      <c r="AJ841" t="s">
        <v>165</v>
      </c>
      <c r="AK841" t="s">
        <v>166</v>
      </c>
      <c r="AL841" t="s">
        <v>167</v>
      </c>
      <c r="AM841" t="s">
        <v>168</v>
      </c>
      <c r="AN841" t="s">
        <v>169</v>
      </c>
      <c r="AO841" t="s">
        <v>170</v>
      </c>
      <c r="AP841">
        <v>2954.591810999998</v>
      </c>
      <c r="AQ841">
        <v>3362.111194000001</v>
      </c>
      <c r="AR841">
        <v>7068.5211699999927</v>
      </c>
      <c r="AS841">
        <v>1908.928128999999</v>
      </c>
      <c r="AT841">
        <v>3231.652885000005</v>
      </c>
      <c r="AU841">
        <v>3045.668067999994</v>
      </c>
      <c r="AV841">
        <v>2077.0990539999989</v>
      </c>
      <c r="AW841">
        <v>3119.3432020000009</v>
      </c>
      <c r="AX841">
        <v>1357.7942189999969</v>
      </c>
      <c r="AY841">
        <v>462.69377800000018</v>
      </c>
      <c r="AZ841">
        <v>969.33772299999941</v>
      </c>
      <c r="BA841">
        <v>6753.7888570000068</v>
      </c>
      <c r="BB841">
        <v>1587.991807999997</v>
      </c>
      <c r="BC841">
        <v>1530.4243509999999</v>
      </c>
      <c r="BD841">
        <v>2789.4486509999979</v>
      </c>
      <c r="BE841">
        <v>1724.052166000002</v>
      </c>
      <c r="BF841">
        <v>2910.1340639999999</v>
      </c>
      <c r="BG841">
        <v>2018.473720999998</v>
      </c>
      <c r="BH841">
        <v>1550.329706</v>
      </c>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row>
    <row r="842">
      <c r="A842" t="s">
        <v>405</v>
      </c>
      <c r="B842">
        <v>2014</v>
      </c>
      <c r="C842" t="s">
        <v>416</v>
      </c>
      <c r="D842">
        <v>233</v>
      </c>
      <c r="E842" t="s">
        <v>36</v>
      </c>
      <c r="F842" t="s">
        <v>16</v>
      </c>
      <c r="G842" t="s">
        <v>214</v>
      </c>
      <c r="H842">
        <v>3571.2801439999998</v>
      </c>
      <c r="I842">
        <v>3176.184996</v>
      </c>
      <c r="J842">
        <v>2909.5536470000011</v>
      </c>
      <c r="K842">
        <v>1897.271364999998</v>
      </c>
      <c r="L842">
        <v>810.69836799999939</v>
      </c>
      <c r="M842">
        <v>323.03919400000001</v>
      </c>
      <c r="N842">
        <v>168.33410599999999</v>
      </c>
      <c r="O842">
        <v>76.378695000000022</v>
      </c>
      <c r="P842">
        <v>41.573462000000013</v>
      </c>
      <c r="Q842">
        <v>18.648015000000001</v>
      </c>
      <c r="R842">
        <v>3024.2894139999989</v>
      </c>
      <c r="S842">
        <v>2740.7175830000001</v>
      </c>
      <c r="T842">
        <v>2584.2599719999989</v>
      </c>
      <c r="U842">
        <v>2127.3777239999999</v>
      </c>
      <c r="V842">
        <v>1260.3703549999991</v>
      </c>
      <c r="W842" t="s">
        <v>152</v>
      </c>
      <c r="X842" t="s">
        <v>310</v>
      </c>
      <c r="Y842" t="s">
        <v>154</v>
      </c>
      <c r="Z842" t="s">
        <v>155</v>
      </c>
      <c r="AA842" t="s">
        <v>156</v>
      </c>
      <c r="AB842" t="s">
        <v>157</v>
      </c>
      <c r="AC842" t="s">
        <v>311</v>
      </c>
      <c r="AD842" t="s">
        <v>159</v>
      </c>
      <c r="AE842" t="s">
        <v>160</v>
      </c>
      <c r="AF842" t="s">
        <v>162</v>
      </c>
      <c r="AG842" t="s">
        <v>163</v>
      </c>
      <c r="AH842" t="s">
        <v>164</v>
      </c>
      <c r="AI842" t="s">
        <v>312</v>
      </c>
      <c r="AJ842" t="s">
        <v>165</v>
      </c>
      <c r="AK842" t="s">
        <v>166</v>
      </c>
      <c r="AL842" t="s">
        <v>167</v>
      </c>
      <c r="AM842" t="s">
        <v>168</v>
      </c>
      <c r="AN842" t="s">
        <v>169</v>
      </c>
      <c r="AO842" t="s">
        <v>170</v>
      </c>
      <c r="AP842">
        <v>167.49331400000011</v>
      </c>
      <c r="AQ842">
        <v>2213.4462130000002</v>
      </c>
      <c r="AR842">
        <v>804.78814900000032</v>
      </c>
      <c r="AS842">
        <v>279.97471700000011</v>
      </c>
      <c r="AT842">
        <v>1397.077454999999</v>
      </c>
      <c r="AU842">
        <v>514.36511099999996</v>
      </c>
      <c r="AV842">
        <v>840.33244700000012</v>
      </c>
      <c r="AW842">
        <v>2024.6059250000001</v>
      </c>
      <c r="AX842">
        <v>562.69564500000024</v>
      </c>
      <c r="AY842">
        <v>153.165853</v>
      </c>
      <c r="AZ842">
        <v>118.10903</v>
      </c>
      <c r="BA842">
        <v>91.340061000000006</v>
      </c>
      <c r="BB842">
        <v>36.077484000000013</v>
      </c>
      <c r="BC842">
        <v>215.07158200000009</v>
      </c>
      <c r="BD842">
        <v>210.849411</v>
      </c>
      <c r="BE842">
        <v>1029.5613539999999</v>
      </c>
      <c r="BF842">
        <v>155.25398100000001</v>
      </c>
      <c r="BG842">
        <v>555.06341699999973</v>
      </c>
      <c r="BH842">
        <v>995.71737099999973</v>
      </c>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row>
    <row r="843">
      <c r="A843" t="s">
        <v>405</v>
      </c>
      <c r="B843">
        <v>2014</v>
      </c>
      <c r="C843" t="s">
        <v>416</v>
      </c>
      <c r="D843">
        <v>234</v>
      </c>
      <c r="E843" t="s">
        <v>36</v>
      </c>
      <c r="F843" t="s">
        <v>20</v>
      </c>
      <c r="G843" t="s">
        <v>214</v>
      </c>
      <c r="H843">
        <v>3961.5841729999988</v>
      </c>
      <c r="I843">
        <v>2896.250736999998</v>
      </c>
      <c r="J843">
        <v>2010.966283</v>
      </c>
      <c r="K843">
        <v>1454.4445499999999</v>
      </c>
      <c r="L843">
        <v>604.8878060000003</v>
      </c>
      <c r="M843">
        <v>172.44731300000001</v>
      </c>
      <c r="N843">
        <v>61.567247999999992</v>
      </c>
      <c r="O843">
        <v>43.140062999999991</v>
      </c>
      <c r="P843">
        <v>43.769291000000003</v>
      </c>
      <c r="Q843">
        <v>3.8036279999999998</v>
      </c>
      <c r="R843">
        <v>3505.8030139999992</v>
      </c>
      <c r="S843">
        <v>2623.156575999998</v>
      </c>
      <c r="T843">
        <v>1919.850236</v>
      </c>
      <c r="U843">
        <v>1431.3724639999989</v>
      </c>
      <c r="V843">
        <v>1123.223716</v>
      </c>
      <c r="W843" t="s">
        <v>152</v>
      </c>
      <c r="X843" t="s">
        <v>310</v>
      </c>
      <c r="Y843" t="s">
        <v>154</v>
      </c>
      <c r="Z843" t="s">
        <v>155</v>
      </c>
      <c r="AA843" t="s">
        <v>156</v>
      </c>
      <c r="AB843" t="s">
        <v>157</v>
      </c>
      <c r="AC843" t="s">
        <v>311</v>
      </c>
      <c r="AD843" t="s">
        <v>159</v>
      </c>
      <c r="AE843" t="s">
        <v>160</v>
      </c>
      <c r="AF843" t="s">
        <v>162</v>
      </c>
      <c r="AG843" t="s">
        <v>163</v>
      </c>
      <c r="AH843" t="s">
        <v>164</v>
      </c>
      <c r="AI843" t="s">
        <v>312</v>
      </c>
      <c r="AJ843" t="s">
        <v>165</v>
      </c>
      <c r="AK843" t="s">
        <v>166</v>
      </c>
      <c r="AL843" t="s">
        <v>167</v>
      </c>
      <c r="AM843" t="s">
        <v>168</v>
      </c>
      <c r="AN843" t="s">
        <v>169</v>
      </c>
      <c r="AO843" t="s">
        <v>170</v>
      </c>
      <c r="AP843">
        <v>47.858377999999988</v>
      </c>
      <c r="AQ843">
        <v>169.95354599999999</v>
      </c>
      <c r="AR843">
        <v>1741.291699000001</v>
      </c>
      <c r="AS843">
        <v>417.19426299999998</v>
      </c>
      <c r="AT843">
        <v>47.784781000000002</v>
      </c>
      <c r="AU843">
        <v>99.920103999999995</v>
      </c>
      <c r="AV843">
        <v>319.58726800000022</v>
      </c>
      <c r="AW843">
        <v>575.12117299999989</v>
      </c>
      <c r="AX843">
        <v>291.14161300000012</v>
      </c>
      <c r="AY843">
        <v>942.4832599999994</v>
      </c>
      <c r="AZ843">
        <v>113.39147</v>
      </c>
      <c r="BA843">
        <v>83.780873</v>
      </c>
      <c r="BB843">
        <v>3.3148209999999998</v>
      </c>
      <c r="BC843">
        <v>74.251934999999989</v>
      </c>
      <c r="BD843">
        <v>1941.048142000001</v>
      </c>
      <c r="BE843">
        <v>91.153700000000001</v>
      </c>
      <c r="BF843">
        <v>1773.140155999999</v>
      </c>
      <c r="BG843">
        <v>179.28347400000001</v>
      </c>
      <c r="BH843">
        <v>2016.4328929999999</v>
      </c>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row>
    <row r="844">
      <c r="A844" t="s">
        <v>405</v>
      </c>
      <c r="B844">
        <v>2014</v>
      </c>
      <c r="C844" t="s">
        <v>416</v>
      </c>
      <c r="D844">
        <v>235</v>
      </c>
      <c r="E844" t="s">
        <v>377</v>
      </c>
      <c r="F844" t="s">
        <v>323</v>
      </c>
      <c r="G844" t="s">
        <v>214</v>
      </c>
      <c r="H844">
        <v>10752.283224000001</v>
      </c>
      <c r="I844">
        <v>11856.23311200002</v>
      </c>
      <c r="J844">
        <v>12698.47810600001</v>
      </c>
      <c r="K844">
        <v>13315.124666999989</v>
      </c>
      <c r="L844">
        <v>14165.25396800001</v>
      </c>
      <c r="M844">
        <v>2158.9006439999989</v>
      </c>
      <c r="N844">
        <v>2271.914831000001</v>
      </c>
      <c r="O844">
        <v>2288.9888870000018</v>
      </c>
      <c r="P844">
        <v>2293.1427889999982</v>
      </c>
      <c r="Q844">
        <v>2325.1877689999992</v>
      </c>
      <c r="R844">
        <v>8880.2567520000157</v>
      </c>
      <c r="S844">
        <v>9810.1568720000105</v>
      </c>
      <c r="T844">
        <v>10449.179054000009</v>
      </c>
      <c r="U844">
        <v>10995.88649399998</v>
      </c>
      <c r="V844">
        <v>11313.75898499998</v>
      </c>
      <c r="W844" t="s">
        <v>152</v>
      </c>
      <c r="X844" t="s">
        <v>310</v>
      </c>
      <c r="Y844" t="s">
        <v>154</v>
      </c>
      <c r="Z844" t="s">
        <v>155</v>
      </c>
      <c r="AA844" t="s">
        <v>156</v>
      </c>
      <c r="AB844" t="s">
        <v>157</v>
      </c>
      <c r="AC844" t="s">
        <v>311</v>
      </c>
      <c r="AD844" t="s">
        <v>159</v>
      </c>
      <c r="AE844" t="s">
        <v>160</v>
      </c>
      <c r="AF844" t="s">
        <v>162</v>
      </c>
      <c r="AG844" t="s">
        <v>163</v>
      </c>
      <c r="AH844" t="s">
        <v>164</v>
      </c>
      <c r="AI844" t="s">
        <v>312</v>
      </c>
      <c r="AJ844" t="s">
        <v>165</v>
      </c>
      <c r="AK844" t="s">
        <v>166</v>
      </c>
      <c r="AL844" t="s">
        <v>167</v>
      </c>
      <c r="AM844" t="s">
        <v>168</v>
      </c>
      <c r="AN844" t="s">
        <v>169</v>
      </c>
      <c r="AO844" t="s">
        <v>170</v>
      </c>
      <c r="AP844">
        <v>3122.0851249999992</v>
      </c>
      <c r="AQ844">
        <v>5575.557407000003</v>
      </c>
      <c r="AR844">
        <v>7873.3093189999954</v>
      </c>
      <c r="AS844">
        <v>2188.902845999999</v>
      </c>
      <c r="AT844">
        <v>4628.7303400000019</v>
      </c>
      <c r="AU844">
        <v>3560.03317899999</v>
      </c>
      <c r="AV844">
        <v>2917.4315010000009</v>
      </c>
      <c r="AW844">
        <v>5143.9491270000071</v>
      </c>
      <c r="AX844">
        <v>1920.4898639999949</v>
      </c>
      <c r="AY844">
        <v>615.85963100000004</v>
      </c>
      <c r="AZ844">
        <v>1087.4467529999999</v>
      </c>
      <c r="BA844">
        <v>6845.1289180000067</v>
      </c>
      <c r="BB844">
        <v>1624.0692919999969</v>
      </c>
      <c r="BC844">
        <v>1745.495932999997</v>
      </c>
      <c r="BD844">
        <v>3000.2980619999962</v>
      </c>
      <c r="BE844">
        <v>2753.613520000004</v>
      </c>
      <c r="BF844">
        <v>3065.3880449999988</v>
      </c>
      <c r="BG844">
        <v>2573.5371379999979</v>
      </c>
      <c r="BH844">
        <v>2546.047077000002</v>
      </c>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row>
    <row r="845">
      <c r="A845" t="s">
        <v>405</v>
      </c>
      <c r="B845">
        <v>2014</v>
      </c>
      <c r="C845" t="s">
        <v>416</v>
      </c>
      <c r="D845">
        <v>236</v>
      </c>
      <c r="E845" t="s">
        <v>377</v>
      </c>
      <c r="F845" t="s">
        <v>378</v>
      </c>
      <c r="G845" t="s">
        <v>214</v>
      </c>
      <c r="H845">
        <v>3943.289131999999</v>
      </c>
      <c r="I845">
        <v>2887.390641999998</v>
      </c>
      <c r="J845">
        <v>1995.475355</v>
      </c>
      <c r="K845">
        <v>1429.799070999999</v>
      </c>
      <c r="L845">
        <v>571.23665700000026</v>
      </c>
      <c r="M845">
        <v>170.676659</v>
      </c>
      <c r="N845">
        <v>58.23983599999999</v>
      </c>
      <c r="O845">
        <v>39.203248999999992</v>
      </c>
      <c r="P845">
        <v>29.072939000000002</v>
      </c>
      <c r="Q845">
        <v>3.8036279999999998</v>
      </c>
      <c r="R845">
        <v>3488.555452999999</v>
      </c>
      <c r="S845">
        <v>2623.156575999998</v>
      </c>
      <c r="T845">
        <v>1904.8313949999999</v>
      </c>
      <c r="U845">
        <v>1415.988002999999</v>
      </c>
      <c r="V845">
        <v>1093.6631190000001</v>
      </c>
      <c r="W845" t="s">
        <v>152</v>
      </c>
      <c r="X845" t="s">
        <v>310</v>
      </c>
      <c r="Y845" t="s">
        <v>154</v>
      </c>
      <c r="Z845" t="s">
        <v>155</v>
      </c>
      <c r="AA845" t="s">
        <v>156</v>
      </c>
      <c r="AB845" t="s">
        <v>157</v>
      </c>
      <c r="AC845" t="s">
        <v>311</v>
      </c>
      <c r="AD845" t="s">
        <v>159</v>
      </c>
      <c r="AE845" t="s">
        <v>160</v>
      </c>
      <c r="AF845" t="s">
        <v>162</v>
      </c>
      <c r="AG845" t="s">
        <v>163</v>
      </c>
      <c r="AH845" t="s">
        <v>164</v>
      </c>
      <c r="AI845" t="s">
        <v>312</v>
      </c>
      <c r="AJ845" t="s">
        <v>165</v>
      </c>
      <c r="AK845" t="s">
        <v>166</v>
      </c>
      <c r="AL845" t="s">
        <v>167</v>
      </c>
      <c r="AM845" t="s">
        <v>168</v>
      </c>
      <c r="AN845" t="s">
        <v>169</v>
      </c>
      <c r="AO845" t="s">
        <v>170</v>
      </c>
      <c r="AP845">
        <v>47.858377999999988</v>
      </c>
      <c r="AQ845">
        <v>164.88343800000001</v>
      </c>
      <c r="AR845">
        <v>1741.291699000001</v>
      </c>
      <c r="AS845">
        <v>417.19426299999998</v>
      </c>
      <c r="AT845">
        <v>47.784781000000002</v>
      </c>
      <c r="AU845">
        <v>99.920103999999995</v>
      </c>
      <c r="AV845">
        <v>306.97450000000009</v>
      </c>
      <c r="AW845">
        <v>532.30905300000006</v>
      </c>
      <c r="AX845">
        <v>291.14161300000012</v>
      </c>
      <c r="AY845">
        <v>933.45402499999943</v>
      </c>
      <c r="AZ845">
        <v>111.620816</v>
      </c>
      <c r="BA845">
        <v>69.084520999999995</v>
      </c>
      <c r="BB845">
        <v>3.3148209999999998</v>
      </c>
      <c r="BC845">
        <v>63.945653</v>
      </c>
      <c r="BD845">
        <v>1941.048142000001</v>
      </c>
      <c r="BE845">
        <v>91.153700000000001</v>
      </c>
      <c r="BF845">
        <v>1773.140155999999</v>
      </c>
      <c r="BG845">
        <v>179.28347400000001</v>
      </c>
      <c r="BH845">
        <v>2011.78772</v>
      </c>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row>
    <row r="846">
      <c r="A846" t="s">
        <v>405</v>
      </c>
      <c r="B846">
        <v>2014</v>
      </c>
      <c r="C846" t="s">
        <v>416</v>
      </c>
      <c r="D846">
        <v>237</v>
      </c>
      <c r="E846" t="s">
        <v>377</v>
      </c>
      <c r="F846" t="s">
        <v>379</v>
      </c>
      <c r="G846" t="s">
        <v>214</v>
      </c>
      <c r="H846">
        <v>53.349710999999999</v>
      </c>
      <c r="I846">
        <v>20.525677999999999</v>
      </c>
      <c r="J846">
        <v>58.630110999999992</v>
      </c>
      <c r="K846">
        <v>0</v>
      </c>
      <c r="L846">
        <v>0.84370299999999998</v>
      </c>
      <c r="M846">
        <v>1.6338600000000001</v>
      </c>
      <c r="N846">
        <v>0</v>
      </c>
      <c r="O846">
        <v>0.84370299999999998</v>
      </c>
      <c r="P846">
        <v>0</v>
      </c>
      <c r="Q846">
        <v>0</v>
      </c>
      <c r="R846">
        <v>51.715851000000001</v>
      </c>
      <c r="S846">
        <v>2.1907640000000002</v>
      </c>
      <c r="T846">
        <v>70.045749000000001</v>
      </c>
      <c r="U846">
        <v>6.919276</v>
      </c>
      <c r="V846">
        <v>0</v>
      </c>
      <c r="W846" t="s">
        <v>152</v>
      </c>
      <c r="X846" t="s">
        <v>310</v>
      </c>
      <c r="Y846" t="s">
        <v>154</v>
      </c>
      <c r="Z846" t="s">
        <v>155</v>
      </c>
      <c r="AA846" t="s">
        <v>156</v>
      </c>
      <c r="AB846" t="s">
        <v>157</v>
      </c>
      <c r="AC846" t="s">
        <v>311</v>
      </c>
      <c r="AD846" t="s">
        <v>159</v>
      </c>
      <c r="AE846" t="s">
        <v>160</v>
      </c>
      <c r="AF846" t="s">
        <v>162</v>
      </c>
      <c r="AG846" t="s">
        <v>163</v>
      </c>
      <c r="AH846" t="s">
        <v>164</v>
      </c>
      <c r="AI846" t="s">
        <v>312</v>
      </c>
      <c r="AJ846" t="s">
        <v>165</v>
      </c>
      <c r="AK846" t="s">
        <v>166</v>
      </c>
      <c r="AL846" t="s">
        <v>167</v>
      </c>
      <c r="AM846" t="s">
        <v>168</v>
      </c>
      <c r="AN846" t="s">
        <v>169</v>
      </c>
      <c r="AO846" t="s">
        <v>170</v>
      </c>
      <c r="AP846">
        <v>0</v>
      </c>
      <c r="AQ846">
        <v>0</v>
      </c>
      <c r="AR846">
        <v>0</v>
      </c>
      <c r="AS846">
        <v>5.999352</v>
      </c>
      <c r="AT846">
        <v>7.9041119999999996</v>
      </c>
      <c r="AU846">
        <v>0</v>
      </c>
      <c r="AV846">
        <v>6.3544770000000002</v>
      </c>
      <c r="AW846">
        <v>0</v>
      </c>
      <c r="AX846">
        <v>0</v>
      </c>
      <c r="AY846">
        <v>12.600693</v>
      </c>
      <c r="AZ846">
        <v>3.0344669999999998</v>
      </c>
      <c r="BA846">
        <v>0</v>
      </c>
      <c r="BB846">
        <v>0</v>
      </c>
      <c r="BC846">
        <v>0</v>
      </c>
      <c r="BD846">
        <v>73.807472000000004</v>
      </c>
      <c r="BE846">
        <v>0</v>
      </c>
      <c r="BF846">
        <v>7.3133699999999999</v>
      </c>
      <c r="BG846">
        <v>0</v>
      </c>
      <c r="BH846">
        <v>16.335260000000002</v>
      </c>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row>
    <row r="847">
      <c r="A847" t="s">
        <v>405</v>
      </c>
      <c r="B847">
        <v>2014</v>
      </c>
      <c r="C847" t="s">
        <v>416</v>
      </c>
      <c r="D847">
        <v>238</v>
      </c>
      <c r="E847" t="s">
        <v>377</v>
      </c>
      <c r="F847" t="s">
        <v>380</v>
      </c>
      <c r="G847" t="s">
        <v>214</v>
      </c>
      <c r="H847">
        <v>18.295041000000001</v>
      </c>
      <c r="I847">
        <v>8.8600949999999994</v>
      </c>
      <c r="J847">
        <v>15.490928</v>
      </c>
      <c r="K847">
        <v>24.645479000000002</v>
      </c>
      <c r="L847">
        <v>33.651148999999997</v>
      </c>
      <c r="M847">
        <v>1.770654</v>
      </c>
      <c r="N847">
        <v>3.3274119999999998</v>
      </c>
      <c r="O847">
        <v>3.936814</v>
      </c>
      <c r="P847">
        <v>14.696351999999999</v>
      </c>
      <c r="Q847">
        <v>0</v>
      </c>
      <c r="R847">
        <v>17.247561000000001</v>
      </c>
      <c r="S847">
        <v>0</v>
      </c>
      <c r="T847">
        <v>15.018841</v>
      </c>
      <c r="U847">
        <v>15.384461</v>
      </c>
      <c r="V847">
        <v>29.560597000000001</v>
      </c>
      <c r="W847" t="s">
        <v>152</v>
      </c>
      <c r="X847" t="s">
        <v>310</v>
      </c>
      <c r="Y847" t="s">
        <v>154</v>
      </c>
      <c r="Z847" t="s">
        <v>155</v>
      </c>
      <c r="AA847" t="s">
        <v>156</v>
      </c>
      <c r="AB847" t="s">
        <v>157</v>
      </c>
      <c r="AC847" t="s">
        <v>311</v>
      </c>
      <c r="AD847" t="s">
        <v>159</v>
      </c>
      <c r="AE847" t="s">
        <v>160</v>
      </c>
      <c r="AF847" t="s">
        <v>162</v>
      </c>
      <c r="AG847" t="s">
        <v>163</v>
      </c>
      <c r="AH847" t="s">
        <v>164</v>
      </c>
      <c r="AI847" t="s">
        <v>312</v>
      </c>
      <c r="AJ847" t="s">
        <v>165</v>
      </c>
      <c r="AK847" t="s">
        <v>166</v>
      </c>
      <c r="AL847" t="s">
        <v>167</v>
      </c>
      <c r="AM847" t="s">
        <v>168</v>
      </c>
      <c r="AN847" t="s">
        <v>169</v>
      </c>
      <c r="AO847" t="s">
        <v>170</v>
      </c>
      <c r="AP847">
        <v>0</v>
      </c>
      <c r="AQ847">
        <v>5.0701080000000003</v>
      </c>
      <c r="AR847">
        <v>0</v>
      </c>
      <c r="AS847">
        <v>0</v>
      </c>
      <c r="AT847">
        <v>0</v>
      </c>
      <c r="AU847">
        <v>0</v>
      </c>
      <c r="AV847">
        <v>12.612768000000001</v>
      </c>
      <c r="AW847">
        <v>42.81212</v>
      </c>
      <c r="AX847">
        <v>0</v>
      </c>
      <c r="AY847">
        <v>9.0292349999999999</v>
      </c>
      <c r="AZ847">
        <v>1.770654</v>
      </c>
      <c r="BA847">
        <v>14.696351999999999</v>
      </c>
      <c r="BB847">
        <v>0</v>
      </c>
      <c r="BC847">
        <v>10.306281999999999</v>
      </c>
      <c r="BD847">
        <v>0</v>
      </c>
      <c r="BE847">
        <v>0</v>
      </c>
      <c r="BF847">
        <v>0</v>
      </c>
      <c r="BG847">
        <v>0</v>
      </c>
      <c r="BH847">
        <v>4.6451729999999998</v>
      </c>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row>
    <row r="848">
      <c r="A848" t="s">
        <v>405</v>
      </c>
      <c r="B848">
        <v>2014</v>
      </c>
      <c r="C848" t="s">
        <v>416</v>
      </c>
      <c r="D848">
        <v>239</v>
      </c>
      <c r="E848" t="s">
        <v>377</v>
      </c>
      <c r="F848" t="s">
        <v>208</v>
      </c>
      <c r="G848" t="s">
        <v>214</v>
      </c>
      <c r="H848">
        <v>14767.21710799999</v>
      </c>
      <c r="I848">
        <v>14773.009527000029</v>
      </c>
      <c r="J848">
        <v>14768.074500000021</v>
      </c>
      <c r="K848">
        <v>14769.569216999969</v>
      </c>
      <c r="L848">
        <v>14770.985477000009</v>
      </c>
      <c r="M848">
        <v>2332.981816999999</v>
      </c>
      <c r="N848">
        <v>2333.4820789999999</v>
      </c>
      <c r="O848">
        <v>2332.9726530000012</v>
      </c>
      <c r="P848">
        <v>2336.9120799999978</v>
      </c>
      <c r="Q848">
        <v>2328.9913969999998</v>
      </c>
      <c r="R848">
        <v>12437.775616999999</v>
      </c>
      <c r="S848">
        <v>12435.504212000031</v>
      </c>
      <c r="T848">
        <v>12439.075038999999</v>
      </c>
      <c r="U848">
        <v>12434.178233999981</v>
      </c>
      <c r="V848">
        <v>12436.982700999981</v>
      </c>
      <c r="W848" t="s">
        <v>152</v>
      </c>
      <c r="X848" t="s">
        <v>310</v>
      </c>
      <c r="Y848" t="s">
        <v>154</v>
      </c>
      <c r="Z848" t="s">
        <v>155</v>
      </c>
      <c r="AA848" t="s">
        <v>156</v>
      </c>
      <c r="AB848" t="s">
        <v>157</v>
      </c>
      <c r="AC848" t="s">
        <v>311</v>
      </c>
      <c r="AD848" t="s">
        <v>159</v>
      </c>
      <c r="AE848" t="s">
        <v>160</v>
      </c>
      <c r="AF848" t="s">
        <v>162</v>
      </c>
      <c r="AG848" t="s">
        <v>163</v>
      </c>
      <c r="AH848" t="s">
        <v>164</v>
      </c>
      <c r="AI848" t="s">
        <v>312</v>
      </c>
      <c r="AJ848" t="s">
        <v>165</v>
      </c>
      <c r="AK848" t="s">
        <v>166</v>
      </c>
      <c r="AL848" t="s">
        <v>167</v>
      </c>
      <c r="AM848" t="s">
        <v>168</v>
      </c>
      <c r="AN848" t="s">
        <v>169</v>
      </c>
      <c r="AO848" t="s">
        <v>170</v>
      </c>
      <c r="AP848">
        <v>3169.943503</v>
      </c>
      <c r="AQ848">
        <v>5745.510953</v>
      </c>
      <c r="AR848">
        <v>9614.6010179999976</v>
      </c>
      <c r="AS848">
        <v>2612.0964610000001</v>
      </c>
      <c r="AT848">
        <v>4684.4192330000033</v>
      </c>
      <c r="AU848">
        <v>3659.9532829999889</v>
      </c>
      <c r="AV848">
        <v>3243.3732460000019</v>
      </c>
      <c r="AW848">
        <v>5719.0703000000058</v>
      </c>
      <c r="AX848">
        <v>2211.6314769999981</v>
      </c>
      <c r="AY848">
        <v>1570.9435839999981</v>
      </c>
      <c r="AZ848">
        <v>1203.8726899999999</v>
      </c>
      <c r="BA848">
        <v>6928.9097910000064</v>
      </c>
      <c r="BB848">
        <v>1627.3841129999969</v>
      </c>
      <c r="BC848">
        <v>1819.7478679999961</v>
      </c>
      <c r="BD848">
        <v>5015.1536759999817</v>
      </c>
      <c r="BE848">
        <v>2844.7672200000029</v>
      </c>
      <c r="BF848">
        <v>4845.8415709999872</v>
      </c>
      <c r="BG848">
        <v>2752.8206119999968</v>
      </c>
      <c r="BH848">
        <v>4578.8152300000056</v>
      </c>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Introduction</vt:lpstr>
      <vt:lpstr>Water</vt:lpstr>
      <vt:lpstr>Sanitation</vt:lpstr>
      <vt:lpstr>Hygiene</vt:lpstr>
      <vt:lpstr>DHS05</vt:lpstr>
      <vt:lpstr>DHS10</vt:lpstr>
      <vt:lpstr>DHS14</vt:lpstr>
      <vt:lpstr>DHS_Dry05</vt:lpstr>
      <vt:lpstr>DHS_Wet05</vt:lpstr>
      <vt:lpstr>DHS_Dry10</vt:lpstr>
      <vt:lpstr>DHS_Wet10</vt:lpstr>
      <vt:lpstr>DHS_Dry14</vt:lpstr>
      <vt:lpstr>DHS_Wet14</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2021-05-25T18:22:08Z</dcterms:modified>
</cp:coreProperties>
</file>